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EstaPasta_de_trabalho"/>
  <mc:AlternateContent xmlns:mc="http://schemas.openxmlformats.org/markup-compatibility/2006">
    <mc:Choice Requires="x15">
      <x15ac:absPath xmlns:x15ac="http://schemas.microsoft.com/office/spreadsheetml/2010/11/ac" url="Z:\2022\OBRAS\1. EM ORÇAMENTO\MEU CAMPINHO - VENEZA E PLANALTO\PLANALTO\ORÇAMENTO\"/>
    </mc:Choice>
  </mc:AlternateContent>
  <xr:revisionPtr revIDLastSave="0" documentId="13_ncr:1_{B856BB06-FBDD-4C94-88B7-378CD4B741B7}" xr6:coauthVersionLast="47" xr6:coauthVersionMax="47" xr10:uidLastSave="{00000000-0000-0000-0000-000000000000}"/>
  <bookViews>
    <workbookView xWindow="28680" yWindow="-120" windowWidth="29040" windowHeight="15840" firstSheet="1" activeTab="6" xr2:uid="{00000000-000D-0000-FFFF-FFFF00000000}"/>
  </bookViews>
  <sheets>
    <sheet name="base (2)" sheetId="10" state="hidden" r:id="rId1"/>
    <sheet name="Cronograma SFM" sheetId="11" r:id="rId2"/>
    <sheet name="base (3)" sheetId="12" state="hidden" r:id="rId3"/>
    <sheet name="Cronograma PAM" sheetId="13" r:id="rId4"/>
    <sheet name="BDI Edificação" sheetId="8" r:id="rId5"/>
    <sheet name="Grandes Itens" sheetId="9" r:id="rId6"/>
    <sheet name="Cartilha" sheetId="15" r:id="rId7"/>
    <sheet name="Composições" sheetId="16" r:id="rId8"/>
    <sheet name="Cotações" sheetId="17" r:id="rId9"/>
    <sheet name="composição dos itens" sheetId="2" state="hidden" r:id="rId10"/>
  </sheets>
  <externalReferences>
    <externalReference r:id="rId11"/>
    <externalReference r:id="rId12"/>
    <externalReference r:id="rId13"/>
    <externalReference r:id="rId14"/>
  </externalReferences>
  <definedNames>
    <definedName name="___xlnm.Print_Area_2" localSheetId="6">#REF!</definedName>
    <definedName name="___xlnm.Print_Area_2" localSheetId="5">#REF!</definedName>
    <definedName name="___xlnm.Print_Area_2">#REF!</definedName>
    <definedName name="___xlnm.Print_Titles_2" localSheetId="6">#REF!</definedName>
    <definedName name="___xlnm.Print_Titles_2" localSheetId="5">#REF!</definedName>
    <definedName name="___xlnm.Print_Titles_2">#REF!</definedName>
    <definedName name="___xlnm.Print_Titles_3" localSheetId="6">#REF!</definedName>
    <definedName name="___xlnm.Print_Titles_3">#REF!</definedName>
    <definedName name="__Anonymous_Sheet_DB__0" localSheetId="4">#REF!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6" hidden="1">Cartilha!$A$19:$W$7038</definedName>
    <definedName name="_xlnm._FilterDatabase" localSheetId="5" hidden="1">'Grandes Itens'!$A$4:$F$21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'base (2)'!$A$1:$P$139</definedName>
    <definedName name="_xlnm.Print_Area" localSheetId="2">'base (3)'!$A$1:$P$139</definedName>
    <definedName name="_xlnm.Print_Area" localSheetId="4">'BDI Edificação'!$A$1:$C$17</definedName>
    <definedName name="_xlnm.Print_Area" localSheetId="6">Cartilha!$A$4:$P$7038</definedName>
    <definedName name="_xlnm.Print_Area" localSheetId="3">'Cronograma PAM'!$A$1:$T$65</definedName>
    <definedName name="_xlnm.Print_Area" localSheetId="1">'Cronograma SFM'!$A$1:$T$65</definedName>
    <definedName name="_xlnm.Print_Area" localSheetId="5">'Grandes Itens'!$A$1:$G$21</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4">[1]proposta!#REF!</definedName>
    <definedName name="d">[1]proposta!#REF!</definedName>
    <definedName name="DadosExternos10" localSheetId="6">Cartilha!$A$18:$A$2505</definedName>
    <definedName name="DadosExternos11" localSheetId="6">Cartilha!$A$18:$A$2505</definedName>
    <definedName name="DadosExternos12" localSheetId="6">Cartilha!$A$18:$A$2505</definedName>
    <definedName name="DadosExternos13" localSheetId="6">Cartilha!$A$18:$A$2505</definedName>
    <definedName name="DadosExternos14" localSheetId="6">Cartilha!$A$18:$A$2505</definedName>
    <definedName name="DadosExternos15" localSheetId="6">Cartilha!$A$18:$A$437</definedName>
    <definedName name="DadosExternos16" localSheetId="6">Cartilha!$A$18:$A$437</definedName>
    <definedName name="DadosExternos17" localSheetId="6">Cartilha!$A$18:$A$437</definedName>
    <definedName name="DadosExternos18" localSheetId="6">Cartilha!$A$20:$D$437</definedName>
    <definedName name="DadosExternos19" localSheetId="6">Cartilha!$A$18:$A$2505</definedName>
    <definedName name="DadosExternos2" localSheetId="6">Cartilha!$A$18:$A$437</definedName>
    <definedName name="DadosExternos20" localSheetId="6">Cartilha!$A$18:$A$155</definedName>
    <definedName name="DadosExternos21" localSheetId="6">Cartilha!$A$18:$A$155</definedName>
    <definedName name="DadosExternos22" localSheetId="6">Cartilha!$A$18:$A$155</definedName>
    <definedName name="DadosExternos23" localSheetId="6">Cartilha!$A$18:$A$2505</definedName>
    <definedName name="DadosExternos24" localSheetId="6">Cartilha!$A$18:$A$2505</definedName>
    <definedName name="DadosExternos25" localSheetId="6">Cartilha!$A$18:$A$2505</definedName>
    <definedName name="DadosExternos26" localSheetId="6">Cartilha!$A$18:$A$2505</definedName>
    <definedName name="DadosExternos27" localSheetId="6">Cartilha!$A$18:$A$2505</definedName>
    <definedName name="DadosExternos28" localSheetId="6">Cartilha!$A$18:$A$2505</definedName>
    <definedName name="DadosExternos29" localSheetId="6">Cartilha!$A$18:$A$2505</definedName>
    <definedName name="DadosExternos30" localSheetId="6">Cartilha!$A$18:$A$2505</definedName>
    <definedName name="DadosExternos31" localSheetId="6">Cartilha!$A$18:$A$2505</definedName>
    <definedName name="DadosExternos32" localSheetId="6">Cartilha!$A$18:$A$2505</definedName>
    <definedName name="DadosExternos33" localSheetId="6">Cartilha!$A$18:$A$2505</definedName>
    <definedName name="DadosExternos34" localSheetId="6">Cartilha!$A$18:$A$2505</definedName>
    <definedName name="DadosExternos5" localSheetId="6">Cartilha!$A$18:$A$437</definedName>
    <definedName name="DadosExternos6" localSheetId="6">Cartilha!$A$18:$A$437</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 localSheetId="6">#REF!</definedName>
    <definedName name="j" localSheetId="5">#REF!</definedName>
    <definedName name="j">#REF!</definedName>
    <definedName name="k">"$#REF!.$A$1:$B$2408"</definedName>
    <definedName name="matriz">'[2] '!#REF!</definedName>
    <definedName name="MINUS" localSheetId="6">#REF!</definedName>
    <definedName name="MINUS" localSheetId="5">#REF!</definedName>
    <definedName name="MINUS">#REF!</definedName>
    <definedName name="Plan1">"$#REF!.$A$1:$B$2408"</definedName>
    <definedName name="PLUS">#REF!</definedName>
    <definedName name="po">#REF!</definedName>
    <definedName name="REF">'[2] '!$F$464:$F$489</definedName>
    <definedName name="rere" localSheetId="6">#REF!</definedName>
    <definedName name="rere" localSheetId="5">#REF!</definedName>
    <definedName name="rere">#REF!</definedName>
    <definedName name="RODAPÉ" localSheetId="6">[2]Relatório!#REF!</definedName>
    <definedName name="RODAPÉ">[2]Relatório!#REF!</definedName>
    <definedName name="rt" localSheetId="6">#REF!</definedName>
    <definedName name="rt" localSheetId="5">#REF!</definedName>
    <definedName name="rt">#REF!</definedName>
    <definedName name="S10P1" localSheetId="6">#REF!</definedName>
    <definedName name="S10P1" localSheetId="5">#REF!</definedName>
    <definedName name="S10P1">#REF!</definedName>
    <definedName name="S10P10" localSheetId="6">#REF!</definedName>
    <definedName name="S10P10" localSheetId="5">#REF!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5">'Grandes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626" i="15" l="1"/>
  <c r="D3626" i="15"/>
  <c r="C3626" i="15"/>
  <c r="E1210" i="15"/>
  <c r="D1210" i="15"/>
  <c r="C1210" i="15"/>
  <c r="E7002" i="15"/>
  <c r="D7002" i="15"/>
  <c r="C7002" i="15"/>
  <c r="E6820" i="15"/>
  <c r="D6820" i="15"/>
  <c r="C6820" i="15"/>
  <c r="E6819" i="15"/>
  <c r="D6819" i="15"/>
  <c r="C6819" i="15"/>
  <c r="E6818" i="15"/>
  <c r="D6818" i="15"/>
  <c r="C6818" i="15"/>
  <c r="E6817" i="15"/>
  <c r="D6817" i="15"/>
  <c r="C6817" i="15"/>
  <c r="E6816" i="15"/>
  <c r="D6816" i="15"/>
  <c r="C6816" i="15"/>
  <c r="E6815" i="15"/>
  <c r="D6815" i="15"/>
  <c r="C6815" i="15"/>
  <c r="E6814" i="15"/>
  <c r="F6814" i="15" s="1"/>
  <c r="H6814" i="15" s="1"/>
  <c r="D6814" i="15"/>
  <c r="C6814" i="15"/>
  <c r="E6813" i="15"/>
  <c r="D6813" i="15"/>
  <c r="C6813" i="15"/>
  <c r="E6531" i="15"/>
  <c r="D6531" i="15"/>
  <c r="C6531" i="15"/>
  <c r="E5723" i="15"/>
  <c r="D5723" i="15"/>
  <c r="C5723" i="15"/>
  <c r="E3624" i="15"/>
  <c r="D3624" i="15"/>
  <c r="C3624" i="15"/>
  <c r="E3623" i="15"/>
  <c r="D3623" i="15"/>
  <c r="C3623" i="15"/>
  <c r="E3622" i="15"/>
  <c r="D3622" i="15"/>
  <c r="C3622" i="15"/>
  <c r="E3621" i="15"/>
  <c r="D3621" i="15"/>
  <c r="C3621" i="15"/>
  <c r="E3620" i="15"/>
  <c r="D3620" i="15"/>
  <c r="C3620" i="15"/>
  <c r="E3619" i="15"/>
  <c r="D3619" i="15"/>
  <c r="C3619" i="15"/>
  <c r="E3618" i="15"/>
  <c r="D3618" i="15"/>
  <c r="C3618" i="15"/>
  <c r="E3617" i="15"/>
  <c r="D3617" i="15"/>
  <c r="C3617" i="15"/>
  <c r="E3616" i="15"/>
  <c r="D3616" i="15"/>
  <c r="C3616" i="15"/>
  <c r="E2254" i="15"/>
  <c r="D2254" i="15"/>
  <c r="C2254" i="15"/>
  <c r="E2253" i="15"/>
  <c r="D2253" i="15"/>
  <c r="C2253" i="15"/>
  <c r="E2252" i="15"/>
  <c r="D2252" i="15"/>
  <c r="C2252" i="15"/>
  <c r="E1209" i="15"/>
  <c r="D1209" i="15"/>
  <c r="C1209" i="15"/>
  <c r="E1208" i="15"/>
  <c r="D1208" i="15"/>
  <c r="C1208" i="15"/>
  <c r="E132" i="15"/>
  <c r="C7049" i="15" s="1"/>
  <c r="D132" i="15"/>
  <c r="C132" i="15"/>
  <c r="D99" i="17"/>
  <c r="D92" i="17"/>
  <c r="D85" i="17"/>
  <c r="D78" i="17"/>
  <c r="D71" i="17"/>
  <c r="D64" i="17"/>
  <c r="D57" i="17"/>
  <c r="D50" i="17"/>
  <c r="D43" i="17"/>
  <c r="D36" i="17"/>
  <c r="D29" i="17"/>
  <c r="D24" i="17"/>
  <c r="D16" i="17"/>
  <c r="D9" i="17"/>
  <c r="D2" i="17"/>
  <c r="D244" i="16"/>
  <c r="C244" i="16"/>
  <c r="D239" i="16"/>
  <c r="C239" i="16"/>
  <c r="D229" i="16"/>
  <c r="C229" i="16"/>
  <c r="C36" i="16"/>
  <c r="D17" i="16"/>
  <c r="C17" i="16"/>
  <c r="D16" i="16"/>
  <c r="C16" i="16"/>
  <c r="F7030" i="15"/>
  <c r="S21" i="13"/>
  <c r="S25" i="13"/>
  <c r="S26" i="13"/>
  <c r="S27" i="13"/>
  <c r="C2" i="11"/>
  <c r="C3" i="11"/>
  <c r="C4" i="11"/>
  <c r="G3" i="11"/>
  <c r="G2" i="11"/>
  <c r="C4" i="13"/>
  <c r="F2" i="9"/>
  <c r="G2" i="13"/>
  <c r="C3" i="13"/>
  <c r="C2" i="13"/>
  <c r="B3" i="9"/>
  <c r="B2" i="9"/>
  <c r="V2231"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003" i="15"/>
  <c r="V1004" i="15"/>
  <c r="V1005" i="15"/>
  <c r="V1006" i="15"/>
  <c r="V1007" i="15"/>
  <c r="V1008" i="15"/>
  <c r="V1009" i="15"/>
  <c r="V1010" i="15"/>
  <c r="V1011" i="15"/>
  <c r="V1012" i="15"/>
  <c r="V1013" i="15"/>
  <c r="V1014" i="15"/>
  <c r="V1015" i="15"/>
  <c r="V1016" i="15"/>
  <c r="V1017" i="15"/>
  <c r="V1018" i="15"/>
  <c r="V1019" i="15"/>
  <c r="V1020" i="15"/>
  <c r="V1021" i="15"/>
  <c r="V1022" i="15"/>
  <c r="V1023" i="15"/>
  <c r="V1024" i="15"/>
  <c r="V1025" i="15"/>
  <c r="V1026" i="15"/>
  <c r="V1027" i="15"/>
  <c r="V1028" i="15"/>
  <c r="V1029" i="15"/>
  <c r="V1030" i="15"/>
  <c r="V1031" i="15"/>
  <c r="V1032" i="15"/>
  <c r="V1033" i="15"/>
  <c r="V1034" i="15"/>
  <c r="V1035" i="15"/>
  <c r="V1036" i="15"/>
  <c r="V1037" i="15"/>
  <c r="V1038" i="15"/>
  <c r="V1039" i="15"/>
  <c r="V1040" i="15"/>
  <c r="V1041" i="15"/>
  <c r="V1042" i="15"/>
  <c r="V1043" i="15"/>
  <c r="V1044" i="15"/>
  <c r="V1045" i="15"/>
  <c r="V1046" i="15"/>
  <c r="V1047" i="15"/>
  <c r="V1048" i="15"/>
  <c r="V1049" i="15"/>
  <c r="V1050" i="15"/>
  <c r="V1051" i="15"/>
  <c r="V1052" i="15"/>
  <c r="V1053" i="15"/>
  <c r="V1054" i="15"/>
  <c r="V1055" i="15"/>
  <c r="V1056" i="15"/>
  <c r="V1057" i="15"/>
  <c r="V1058" i="15"/>
  <c r="V1059" i="15"/>
  <c r="V1060" i="15"/>
  <c r="V1061" i="15"/>
  <c r="V1062" i="15"/>
  <c r="V1063" i="15"/>
  <c r="V1064" i="15"/>
  <c r="V1065" i="15"/>
  <c r="V1066" i="15"/>
  <c r="V1067" i="15"/>
  <c r="V1068" i="15"/>
  <c r="V1069" i="15"/>
  <c r="V1070" i="15"/>
  <c r="V1071" i="15"/>
  <c r="V1072" i="15"/>
  <c r="V1073" i="15"/>
  <c r="V1074" i="15"/>
  <c r="V1075" i="15"/>
  <c r="V1076" i="15"/>
  <c r="V1077" i="15"/>
  <c r="V1078" i="15"/>
  <c r="V1079" i="15"/>
  <c r="V1080" i="15"/>
  <c r="V1081" i="15"/>
  <c r="V1082" i="15"/>
  <c r="V1083" i="15"/>
  <c r="V1084" i="15"/>
  <c r="V1085" i="15"/>
  <c r="V1086" i="15"/>
  <c r="V1087" i="15"/>
  <c r="V1088" i="15"/>
  <c r="V1089" i="15"/>
  <c r="V1090" i="15"/>
  <c r="V1091" i="15"/>
  <c r="V1092" i="15"/>
  <c r="V1093" i="15"/>
  <c r="V1094" i="15"/>
  <c r="V1095" i="15"/>
  <c r="V1096" i="15"/>
  <c r="V1097" i="15"/>
  <c r="V1098" i="15"/>
  <c r="V1099" i="15"/>
  <c r="V1100" i="15"/>
  <c r="V1101" i="15"/>
  <c r="V1102" i="15"/>
  <c r="V1103" i="15"/>
  <c r="V1104" i="15"/>
  <c r="V1105" i="15"/>
  <c r="V1106" i="15"/>
  <c r="V1107" i="15"/>
  <c r="V1108" i="15"/>
  <c r="V1109" i="15"/>
  <c r="V1110" i="15"/>
  <c r="V1111" i="15"/>
  <c r="V1112" i="15"/>
  <c r="V1113" i="15"/>
  <c r="V1114" i="15"/>
  <c r="V1115" i="15"/>
  <c r="V1116" i="15"/>
  <c r="V1117" i="15"/>
  <c r="V1118" i="15"/>
  <c r="V1119" i="15"/>
  <c r="V1120" i="15"/>
  <c r="V1121" i="15"/>
  <c r="V1122" i="15"/>
  <c r="V1123" i="15"/>
  <c r="V1124" i="15"/>
  <c r="V1125" i="15"/>
  <c r="V1126" i="15"/>
  <c r="V1127" i="15"/>
  <c r="V1128" i="15"/>
  <c r="V1129" i="15"/>
  <c r="V1130" i="15"/>
  <c r="V1131" i="15"/>
  <c r="V1132" i="15"/>
  <c r="V1133" i="15"/>
  <c r="V1134" i="15"/>
  <c r="V1135" i="15"/>
  <c r="V1136" i="15"/>
  <c r="V1137" i="15"/>
  <c r="V1138" i="15"/>
  <c r="V1139" i="15"/>
  <c r="V1140" i="15"/>
  <c r="V1141" i="15"/>
  <c r="V1142" i="15"/>
  <c r="V1143" i="15"/>
  <c r="V1144" i="15"/>
  <c r="V1145" i="15"/>
  <c r="V1146" i="15"/>
  <c r="V1147" i="15"/>
  <c r="V1148" i="15"/>
  <c r="V1149" i="15"/>
  <c r="V1150" i="15"/>
  <c r="V1151" i="15"/>
  <c r="V1152" i="15"/>
  <c r="V1153" i="15"/>
  <c r="V1154" i="15"/>
  <c r="V1155" i="15"/>
  <c r="V1156" i="15"/>
  <c r="V1157" i="15"/>
  <c r="V1158" i="15"/>
  <c r="V1159" i="15"/>
  <c r="V1160" i="15"/>
  <c r="V1161" i="15"/>
  <c r="V1162" i="15"/>
  <c r="V1163" i="15"/>
  <c r="V1164" i="15"/>
  <c r="V1165" i="15"/>
  <c r="V1166" i="15"/>
  <c r="V1167" i="15"/>
  <c r="V1168" i="15"/>
  <c r="V1169" i="15"/>
  <c r="V1170" i="15"/>
  <c r="V1171" i="15"/>
  <c r="V1172" i="15"/>
  <c r="V1173" i="15"/>
  <c r="V1174" i="15"/>
  <c r="V1175" i="15"/>
  <c r="V1176" i="15"/>
  <c r="V1177" i="15"/>
  <c r="V1178" i="15"/>
  <c r="V1179" i="15"/>
  <c r="V1180" i="15"/>
  <c r="V1181" i="15"/>
  <c r="V1182" i="15"/>
  <c r="V1183" i="15"/>
  <c r="V1184" i="15"/>
  <c r="V1185" i="15"/>
  <c r="V1186" i="15"/>
  <c r="V1187" i="15"/>
  <c r="V1188" i="15"/>
  <c r="V1189" i="15"/>
  <c r="V1190" i="15"/>
  <c r="V1191" i="15"/>
  <c r="V1192" i="15"/>
  <c r="V1193" i="15"/>
  <c r="V1194" i="15"/>
  <c r="V1195" i="15"/>
  <c r="V1196" i="15"/>
  <c r="V1197" i="15"/>
  <c r="V1198" i="15"/>
  <c r="V1199" i="15"/>
  <c r="V1200" i="15"/>
  <c r="V1201" i="15"/>
  <c r="V1202" i="15"/>
  <c r="V1203" i="15"/>
  <c r="V1204" i="15"/>
  <c r="V1205" i="15"/>
  <c r="V1206" i="15"/>
  <c r="V1207" i="15"/>
  <c r="V1208" i="15"/>
  <c r="V1209" i="15"/>
  <c r="V1210" i="15"/>
  <c r="V1211" i="15"/>
  <c r="V1212" i="15"/>
  <c r="V1213" i="15"/>
  <c r="V1214" i="15"/>
  <c r="V1215" i="15"/>
  <c r="V1216" i="15"/>
  <c r="V1217" i="15"/>
  <c r="V1218" i="15"/>
  <c r="V1219" i="15"/>
  <c r="V1220" i="15"/>
  <c r="V1221" i="15"/>
  <c r="V1222" i="15"/>
  <c r="V1223" i="15"/>
  <c r="V1224" i="15"/>
  <c r="V1225" i="15"/>
  <c r="V1226" i="15"/>
  <c r="V1227" i="15"/>
  <c r="V1228" i="15"/>
  <c r="V1229" i="15"/>
  <c r="V1230" i="15"/>
  <c r="V1231" i="15"/>
  <c r="V1232" i="15"/>
  <c r="V1233" i="15"/>
  <c r="V1234" i="15"/>
  <c r="V1235" i="15"/>
  <c r="V1236" i="15"/>
  <c r="V1237" i="15"/>
  <c r="V1238" i="15"/>
  <c r="V1239" i="15"/>
  <c r="V1240" i="15"/>
  <c r="V1241" i="15"/>
  <c r="V1242" i="15"/>
  <c r="V1243" i="15"/>
  <c r="V1244" i="15"/>
  <c r="V1245" i="15"/>
  <c r="V1246" i="15"/>
  <c r="V1247" i="15"/>
  <c r="V1248" i="15"/>
  <c r="V1249" i="15"/>
  <c r="V1250" i="15"/>
  <c r="V1251" i="15"/>
  <c r="V1252" i="15"/>
  <c r="V1253" i="15"/>
  <c r="V1254" i="15"/>
  <c r="V1255" i="15"/>
  <c r="V1256" i="15"/>
  <c r="V1257" i="15"/>
  <c r="V1258" i="15"/>
  <c r="V1259" i="15"/>
  <c r="V1260" i="15"/>
  <c r="V1261" i="15"/>
  <c r="V1262" i="15"/>
  <c r="V1263" i="15"/>
  <c r="V1264" i="15"/>
  <c r="V1265" i="15"/>
  <c r="V1266" i="15"/>
  <c r="V1267" i="15"/>
  <c r="V1268" i="15"/>
  <c r="V1269" i="15"/>
  <c r="V1270" i="15"/>
  <c r="V1271" i="15"/>
  <c r="V1272" i="15"/>
  <c r="V1273" i="15"/>
  <c r="V1274" i="15"/>
  <c r="V1275" i="15"/>
  <c r="V1276" i="15"/>
  <c r="V1277" i="15"/>
  <c r="V1278" i="15"/>
  <c r="V1279" i="15"/>
  <c r="V1280" i="15"/>
  <c r="V1281" i="15"/>
  <c r="V1282" i="15"/>
  <c r="V1283" i="15"/>
  <c r="V1284" i="15"/>
  <c r="V1285" i="15"/>
  <c r="V1286" i="15"/>
  <c r="V1287" i="15"/>
  <c r="V1288" i="15"/>
  <c r="V1289" i="15"/>
  <c r="V1290" i="15"/>
  <c r="V1291" i="15"/>
  <c r="V1292" i="15"/>
  <c r="V1293" i="15"/>
  <c r="V1294" i="15"/>
  <c r="V1295" i="15"/>
  <c r="V1296" i="15"/>
  <c r="V1297" i="15"/>
  <c r="V1298" i="15"/>
  <c r="V1299" i="15"/>
  <c r="V1300" i="15"/>
  <c r="V1301" i="15"/>
  <c r="V1302" i="15"/>
  <c r="V1303" i="15"/>
  <c r="V1304" i="15"/>
  <c r="V1305" i="15"/>
  <c r="V1306" i="15"/>
  <c r="V1307" i="15"/>
  <c r="V1308" i="15"/>
  <c r="V1309" i="15"/>
  <c r="V1310" i="15"/>
  <c r="V1311" i="15"/>
  <c r="V1312" i="15"/>
  <c r="V1313" i="15"/>
  <c r="V1314" i="15"/>
  <c r="V1315" i="15"/>
  <c r="V1316" i="15"/>
  <c r="V1317" i="15"/>
  <c r="V1318" i="15"/>
  <c r="V1319" i="15"/>
  <c r="V1320" i="15"/>
  <c r="V1321" i="15"/>
  <c r="V1322" i="15"/>
  <c r="V1323" i="15"/>
  <c r="V1324" i="15"/>
  <c r="V1325" i="15"/>
  <c r="V1326" i="15"/>
  <c r="V1327" i="15"/>
  <c r="V1328" i="15"/>
  <c r="V1329" i="15"/>
  <c r="V1330" i="15"/>
  <c r="V1331" i="15"/>
  <c r="V1332" i="15"/>
  <c r="V1333" i="15"/>
  <c r="V1334" i="15"/>
  <c r="V1335" i="15"/>
  <c r="V1336" i="15"/>
  <c r="V1337" i="15"/>
  <c r="V1338" i="15"/>
  <c r="V1339" i="15"/>
  <c r="V1340" i="15"/>
  <c r="V1341" i="15"/>
  <c r="V1342" i="15"/>
  <c r="V1343" i="15"/>
  <c r="V1344" i="15"/>
  <c r="V1345" i="15"/>
  <c r="V1346" i="15"/>
  <c r="V1347" i="15"/>
  <c r="V1348" i="15"/>
  <c r="V1349" i="15"/>
  <c r="V1350" i="15"/>
  <c r="V1351" i="15"/>
  <c r="V1352" i="15"/>
  <c r="V1353" i="15"/>
  <c r="V1354" i="15"/>
  <c r="V1355" i="15"/>
  <c r="V1356" i="15"/>
  <c r="V1357" i="15"/>
  <c r="V1358" i="15"/>
  <c r="V1359" i="15"/>
  <c r="V1360" i="15"/>
  <c r="V1361" i="15"/>
  <c r="V1362" i="15"/>
  <c r="V1363" i="15"/>
  <c r="V1364" i="15"/>
  <c r="V1365" i="15"/>
  <c r="V1366" i="15"/>
  <c r="V1367" i="15"/>
  <c r="V1368" i="15"/>
  <c r="V1369" i="15"/>
  <c r="V1370" i="15"/>
  <c r="V1371" i="15"/>
  <c r="V1372" i="15"/>
  <c r="V1373" i="15"/>
  <c r="V1374" i="15"/>
  <c r="V1375" i="15"/>
  <c r="V1376" i="15"/>
  <c r="V1377" i="15"/>
  <c r="V1378" i="15"/>
  <c r="V1379" i="15"/>
  <c r="V1380" i="15"/>
  <c r="V1381" i="15"/>
  <c r="V1382" i="15"/>
  <c r="V1383" i="15"/>
  <c r="V1384" i="15"/>
  <c r="V1385" i="15"/>
  <c r="V1386" i="15"/>
  <c r="V1387" i="15"/>
  <c r="V1388" i="15"/>
  <c r="V1389" i="15"/>
  <c r="V1390" i="15"/>
  <c r="V1391" i="15"/>
  <c r="V1392" i="15"/>
  <c r="V1393" i="15"/>
  <c r="V1394" i="15"/>
  <c r="V1395" i="15"/>
  <c r="V1396" i="15"/>
  <c r="V1397" i="15"/>
  <c r="V1398" i="15"/>
  <c r="V1399" i="15"/>
  <c r="V1400" i="15"/>
  <c r="V1401" i="15"/>
  <c r="V1402" i="15"/>
  <c r="V1403" i="15"/>
  <c r="V1404" i="15"/>
  <c r="V1405" i="15"/>
  <c r="V1406" i="15"/>
  <c r="V1407" i="15"/>
  <c r="V1408" i="15"/>
  <c r="V1409" i="15"/>
  <c r="V1410" i="15"/>
  <c r="V1411" i="15"/>
  <c r="V1412" i="15"/>
  <c r="V1413" i="15"/>
  <c r="V1414" i="15"/>
  <c r="V1415" i="15"/>
  <c r="V1416" i="15"/>
  <c r="V1417" i="15"/>
  <c r="V1418" i="15"/>
  <c r="V1419" i="15"/>
  <c r="V1420" i="15"/>
  <c r="V1421" i="15"/>
  <c r="V1422" i="15"/>
  <c r="V1423" i="15"/>
  <c r="V1424" i="15"/>
  <c r="V1425" i="15"/>
  <c r="V1426" i="15"/>
  <c r="V1427" i="15"/>
  <c r="V1428" i="15"/>
  <c r="V1429" i="15"/>
  <c r="V1430" i="15"/>
  <c r="V1431" i="15"/>
  <c r="V1432" i="15"/>
  <c r="V1433" i="15"/>
  <c r="V1434" i="15"/>
  <c r="V1435" i="15"/>
  <c r="V1436" i="15"/>
  <c r="V1437" i="15"/>
  <c r="V1438" i="15"/>
  <c r="V1439" i="15"/>
  <c r="V1440" i="15"/>
  <c r="V1441" i="15"/>
  <c r="V1442" i="15"/>
  <c r="V1443" i="15"/>
  <c r="V1444" i="15"/>
  <c r="V1445" i="15"/>
  <c r="V1446" i="15"/>
  <c r="V1447" i="15"/>
  <c r="V1448" i="15"/>
  <c r="V1449" i="15"/>
  <c r="V1450" i="15"/>
  <c r="V1451" i="15"/>
  <c r="V1452" i="15"/>
  <c r="V1453" i="15"/>
  <c r="V1454" i="15"/>
  <c r="V1455" i="15"/>
  <c r="V1456" i="15"/>
  <c r="V1457" i="15"/>
  <c r="V1458" i="15"/>
  <c r="V1459" i="15"/>
  <c r="V1460" i="15"/>
  <c r="V1461" i="15"/>
  <c r="V1462" i="15"/>
  <c r="V1463" i="15"/>
  <c r="V1464" i="15"/>
  <c r="V1465" i="15"/>
  <c r="V1466" i="15"/>
  <c r="V1467" i="15"/>
  <c r="V1468" i="15"/>
  <c r="V1469" i="15"/>
  <c r="V1470" i="15"/>
  <c r="V1471" i="15"/>
  <c r="V1472" i="15"/>
  <c r="V1473" i="15"/>
  <c r="V1474" i="15"/>
  <c r="V1475" i="15"/>
  <c r="V1476" i="15"/>
  <c r="V1477" i="15"/>
  <c r="V1478" i="15"/>
  <c r="V1479" i="15"/>
  <c r="V1480" i="15"/>
  <c r="V1481" i="15"/>
  <c r="V1482" i="15"/>
  <c r="V1483" i="15"/>
  <c r="V1484" i="15"/>
  <c r="V1485" i="15"/>
  <c r="V1486" i="15"/>
  <c r="V1487" i="15"/>
  <c r="V1488" i="15"/>
  <c r="V1489" i="15"/>
  <c r="V1490" i="15"/>
  <c r="V1491" i="15"/>
  <c r="V1492" i="15"/>
  <c r="V1493" i="15"/>
  <c r="V1494" i="15"/>
  <c r="V1495" i="15"/>
  <c r="V1496" i="15"/>
  <c r="V1497" i="15"/>
  <c r="V1498" i="15"/>
  <c r="V1499" i="15"/>
  <c r="V1500" i="15"/>
  <c r="V1501" i="15"/>
  <c r="V1502" i="15"/>
  <c r="V1503" i="15"/>
  <c r="V1504" i="15"/>
  <c r="V1505" i="15"/>
  <c r="V1506" i="15"/>
  <c r="V1507" i="15"/>
  <c r="V1508" i="15"/>
  <c r="V1509" i="15"/>
  <c r="V1510" i="15"/>
  <c r="V1511" i="15"/>
  <c r="V1512" i="15"/>
  <c r="V1513" i="15"/>
  <c r="V1514" i="15"/>
  <c r="V1515" i="15"/>
  <c r="V1516" i="15"/>
  <c r="V1517" i="15"/>
  <c r="V1518" i="15"/>
  <c r="V1519" i="15"/>
  <c r="V1520" i="15"/>
  <c r="V1521" i="15"/>
  <c r="V1522" i="15"/>
  <c r="V1523" i="15"/>
  <c r="V1524" i="15"/>
  <c r="V1525" i="15"/>
  <c r="V1526" i="15"/>
  <c r="V1527" i="15"/>
  <c r="V1528" i="15"/>
  <c r="V1529" i="15"/>
  <c r="V1530" i="15"/>
  <c r="V1531" i="15"/>
  <c r="V1532" i="15"/>
  <c r="V1533" i="15"/>
  <c r="V1534" i="15"/>
  <c r="V1535" i="15"/>
  <c r="V1536" i="15"/>
  <c r="V1537" i="15"/>
  <c r="V1538" i="15"/>
  <c r="V1539" i="15"/>
  <c r="V1540" i="15"/>
  <c r="V1541" i="15"/>
  <c r="V1542" i="15"/>
  <c r="V1543" i="15"/>
  <c r="V1544" i="15"/>
  <c r="V1545" i="15"/>
  <c r="V1546" i="15"/>
  <c r="V1547" i="15"/>
  <c r="V1548" i="15"/>
  <c r="V1549" i="15"/>
  <c r="V1550" i="15"/>
  <c r="V1551" i="15"/>
  <c r="V1552" i="15"/>
  <c r="V1553" i="15"/>
  <c r="V1554" i="15"/>
  <c r="V1555" i="15"/>
  <c r="V1556" i="15"/>
  <c r="V1557" i="15"/>
  <c r="V1558" i="15"/>
  <c r="V1559" i="15"/>
  <c r="V1560" i="15"/>
  <c r="V1561" i="15"/>
  <c r="V1562" i="15"/>
  <c r="V1563" i="15"/>
  <c r="V1564" i="15"/>
  <c r="V1565" i="15"/>
  <c r="V1566" i="15"/>
  <c r="V1567" i="15"/>
  <c r="V1568" i="15"/>
  <c r="V1569" i="15"/>
  <c r="V1570" i="15"/>
  <c r="V1571" i="15"/>
  <c r="V1572" i="15"/>
  <c r="V1573" i="15"/>
  <c r="V1574" i="15"/>
  <c r="V1575" i="15"/>
  <c r="V1576" i="15"/>
  <c r="V1577" i="15"/>
  <c r="V1578" i="15"/>
  <c r="V1579" i="15"/>
  <c r="V1580" i="15"/>
  <c r="V1581" i="15"/>
  <c r="V1582" i="15"/>
  <c r="V1583" i="15"/>
  <c r="V1584" i="15"/>
  <c r="V1585" i="15"/>
  <c r="V1586" i="15"/>
  <c r="V1587" i="15"/>
  <c r="V1588" i="15"/>
  <c r="V1589" i="15"/>
  <c r="V1590" i="15"/>
  <c r="V1591" i="15"/>
  <c r="V1592" i="15"/>
  <c r="V1593" i="15"/>
  <c r="V1594" i="15"/>
  <c r="V1595" i="15"/>
  <c r="V1596" i="15"/>
  <c r="V1597" i="15"/>
  <c r="V1598" i="15"/>
  <c r="V1599" i="15"/>
  <c r="V1600" i="15"/>
  <c r="V1601" i="15"/>
  <c r="V1602" i="15"/>
  <c r="V1603" i="15"/>
  <c r="V1604" i="15"/>
  <c r="V1605" i="15"/>
  <c r="V1606" i="15"/>
  <c r="V1607" i="15"/>
  <c r="V1608" i="15"/>
  <c r="V1609" i="15"/>
  <c r="V1610" i="15"/>
  <c r="V1611" i="15"/>
  <c r="V1612" i="15"/>
  <c r="V1613" i="15"/>
  <c r="V1614" i="15"/>
  <c r="V1615" i="15"/>
  <c r="V1616" i="15"/>
  <c r="V1617" i="15"/>
  <c r="V1618" i="15"/>
  <c r="V1619" i="15"/>
  <c r="V1620" i="15"/>
  <c r="V1621" i="15"/>
  <c r="V1622" i="15"/>
  <c r="V1623" i="15"/>
  <c r="V1624" i="15"/>
  <c r="V1625" i="15"/>
  <c r="V1626" i="15"/>
  <c r="V1627" i="15"/>
  <c r="V1628" i="15"/>
  <c r="V1629" i="15"/>
  <c r="V1630" i="15"/>
  <c r="V1631" i="15"/>
  <c r="V1632" i="15"/>
  <c r="V1633" i="15"/>
  <c r="V1634" i="15"/>
  <c r="V1635" i="15"/>
  <c r="V1636" i="15"/>
  <c r="V1637" i="15"/>
  <c r="V1638" i="15"/>
  <c r="V1639" i="15"/>
  <c r="V1640" i="15"/>
  <c r="V1641" i="15"/>
  <c r="V1642" i="15"/>
  <c r="V1643" i="15"/>
  <c r="V1644" i="15"/>
  <c r="V1645" i="15"/>
  <c r="V1646" i="15"/>
  <c r="V1647" i="15"/>
  <c r="V1648" i="15"/>
  <c r="V1649" i="15"/>
  <c r="V1650" i="15"/>
  <c r="V1651" i="15"/>
  <c r="V1652" i="15"/>
  <c r="V1653" i="15"/>
  <c r="V1654" i="15"/>
  <c r="V1655" i="15"/>
  <c r="V1656" i="15"/>
  <c r="V1657" i="15"/>
  <c r="V1658" i="15"/>
  <c r="V1659" i="15"/>
  <c r="V1660" i="15"/>
  <c r="V1661" i="15"/>
  <c r="V1662" i="15"/>
  <c r="V1663" i="15"/>
  <c r="V1664" i="15"/>
  <c r="V1665" i="15"/>
  <c r="V1666" i="15"/>
  <c r="V1667" i="15"/>
  <c r="V1668" i="15"/>
  <c r="V1669" i="15"/>
  <c r="V1670" i="15"/>
  <c r="V1671" i="15"/>
  <c r="V1672" i="15"/>
  <c r="V1673" i="15"/>
  <c r="V1674" i="15"/>
  <c r="V1675" i="15"/>
  <c r="V1676" i="15"/>
  <c r="V1677" i="15"/>
  <c r="V1678" i="15"/>
  <c r="V1679" i="15"/>
  <c r="V1680" i="15"/>
  <c r="V1681" i="15"/>
  <c r="V1682" i="15"/>
  <c r="V1683" i="15"/>
  <c r="V1684" i="15"/>
  <c r="V1685" i="15"/>
  <c r="V1686" i="15"/>
  <c r="V1687" i="15"/>
  <c r="V1688" i="15"/>
  <c r="V1689" i="15"/>
  <c r="V1690" i="15"/>
  <c r="V1691" i="15"/>
  <c r="V1692" i="15"/>
  <c r="V1693" i="15"/>
  <c r="V1694" i="15"/>
  <c r="V1695" i="15"/>
  <c r="V1696" i="15"/>
  <c r="V1697" i="15"/>
  <c r="V1698" i="15"/>
  <c r="V1699" i="15"/>
  <c r="V1700" i="15"/>
  <c r="V1701" i="15"/>
  <c r="V1702" i="15"/>
  <c r="V1703" i="15"/>
  <c r="V1704" i="15"/>
  <c r="V1705" i="15"/>
  <c r="V1706" i="15"/>
  <c r="V1707" i="15"/>
  <c r="V1708" i="15"/>
  <c r="V1709" i="15"/>
  <c r="V1710" i="15"/>
  <c r="V1711" i="15"/>
  <c r="V1712" i="15"/>
  <c r="V1713" i="15"/>
  <c r="V1714" i="15"/>
  <c r="V1715" i="15"/>
  <c r="V1716" i="15"/>
  <c r="V1717" i="15"/>
  <c r="V1718" i="15"/>
  <c r="V1719" i="15"/>
  <c r="V1720" i="15"/>
  <c r="V1721" i="15"/>
  <c r="V1722" i="15"/>
  <c r="V1723" i="15"/>
  <c r="V1724" i="15"/>
  <c r="V1725" i="15"/>
  <c r="V1726" i="15"/>
  <c r="V1727" i="15"/>
  <c r="V1728" i="15"/>
  <c r="V1729" i="15"/>
  <c r="V1730" i="15"/>
  <c r="V1731" i="15"/>
  <c r="V1732" i="15"/>
  <c r="V1733" i="15"/>
  <c r="V1734" i="15"/>
  <c r="V1735" i="15"/>
  <c r="V1736" i="15"/>
  <c r="V1737" i="15"/>
  <c r="V1738" i="15"/>
  <c r="V1739" i="15"/>
  <c r="V1740" i="15"/>
  <c r="V1741" i="15"/>
  <c r="V1742" i="15"/>
  <c r="V1743" i="15"/>
  <c r="V1744" i="15"/>
  <c r="V1745" i="15"/>
  <c r="V1746" i="15"/>
  <c r="V1747" i="15"/>
  <c r="V1748" i="15"/>
  <c r="V1749" i="15"/>
  <c r="V1750" i="15"/>
  <c r="V1751" i="15"/>
  <c r="V1752" i="15"/>
  <c r="V1753" i="15"/>
  <c r="V1754" i="15"/>
  <c r="V1755" i="15"/>
  <c r="V1756" i="15"/>
  <c r="V1757" i="15"/>
  <c r="V1758" i="15"/>
  <c r="V1759" i="15"/>
  <c r="V1760" i="15"/>
  <c r="V1761" i="15"/>
  <c r="V1762" i="15"/>
  <c r="V1763" i="15"/>
  <c r="V1764" i="15"/>
  <c r="V1765" i="15"/>
  <c r="V1766" i="15"/>
  <c r="V1767" i="15"/>
  <c r="V1768" i="15"/>
  <c r="V1769" i="15"/>
  <c r="V1770" i="15"/>
  <c r="V1771" i="15"/>
  <c r="V1772" i="15"/>
  <c r="V1773" i="15"/>
  <c r="V1774" i="15"/>
  <c r="V1775" i="15"/>
  <c r="V1776" i="15"/>
  <c r="V1777" i="15"/>
  <c r="V1778" i="15"/>
  <c r="V1779" i="15"/>
  <c r="V1780" i="15"/>
  <c r="V1781" i="15"/>
  <c r="V1782" i="15"/>
  <c r="V1783" i="15"/>
  <c r="V1784" i="15"/>
  <c r="V1785" i="15"/>
  <c r="V1786" i="15"/>
  <c r="V1787" i="15"/>
  <c r="V1788" i="15"/>
  <c r="V1789" i="15"/>
  <c r="V1790" i="15"/>
  <c r="V1791" i="15"/>
  <c r="V1792" i="15"/>
  <c r="V1793" i="15"/>
  <c r="V1794" i="15"/>
  <c r="V1795" i="15"/>
  <c r="V1796" i="15"/>
  <c r="V1797" i="15"/>
  <c r="V1798" i="15"/>
  <c r="V1799" i="15"/>
  <c r="V1800" i="15"/>
  <c r="V1801" i="15"/>
  <c r="V1802" i="15"/>
  <c r="V1803" i="15"/>
  <c r="V1804" i="15"/>
  <c r="V1805" i="15"/>
  <c r="V1806" i="15"/>
  <c r="V1807" i="15"/>
  <c r="V1808" i="15"/>
  <c r="V1809" i="15"/>
  <c r="V1810" i="15"/>
  <c r="V1811" i="15"/>
  <c r="V1812" i="15"/>
  <c r="V1813" i="15"/>
  <c r="V1814" i="15"/>
  <c r="V1815" i="15"/>
  <c r="V1816" i="15"/>
  <c r="V1817" i="15"/>
  <c r="V1818" i="15"/>
  <c r="V1819" i="15"/>
  <c r="V1820" i="15"/>
  <c r="V1821" i="15"/>
  <c r="V1822" i="15"/>
  <c r="V1823" i="15"/>
  <c r="V1824" i="15"/>
  <c r="V1825" i="15"/>
  <c r="V1826" i="15"/>
  <c r="V1827" i="15"/>
  <c r="V1828" i="15"/>
  <c r="V1829" i="15"/>
  <c r="V1830" i="15"/>
  <c r="V1831" i="15"/>
  <c r="V1832" i="15"/>
  <c r="V1833" i="15"/>
  <c r="V1834" i="15"/>
  <c r="V1835" i="15"/>
  <c r="V1836" i="15"/>
  <c r="V1837" i="15"/>
  <c r="V1838" i="15"/>
  <c r="V1839" i="15"/>
  <c r="V1840" i="15"/>
  <c r="V1841" i="15"/>
  <c r="V1842" i="15"/>
  <c r="V1843" i="15"/>
  <c r="V1844" i="15"/>
  <c r="V1845" i="15"/>
  <c r="V1846" i="15"/>
  <c r="V1847" i="15"/>
  <c r="V1848" i="15"/>
  <c r="V1849" i="15"/>
  <c r="V1850" i="15"/>
  <c r="V1851" i="15"/>
  <c r="V1852" i="15"/>
  <c r="V1853" i="15"/>
  <c r="V1854" i="15"/>
  <c r="V1855" i="15"/>
  <c r="V1856" i="15"/>
  <c r="V1857" i="15"/>
  <c r="V1858" i="15"/>
  <c r="V1859" i="15"/>
  <c r="V1860" i="15"/>
  <c r="V1861" i="15"/>
  <c r="V1862" i="15"/>
  <c r="V1863" i="15"/>
  <c r="V1864" i="15"/>
  <c r="V1865" i="15"/>
  <c r="V1866" i="15"/>
  <c r="V1867" i="15"/>
  <c r="V1868" i="15"/>
  <c r="V1869" i="15"/>
  <c r="V1870" i="15"/>
  <c r="V1871" i="15"/>
  <c r="V1872" i="15"/>
  <c r="V1873" i="15"/>
  <c r="V1874" i="15"/>
  <c r="V1875" i="15"/>
  <c r="V1876" i="15"/>
  <c r="V1877" i="15"/>
  <c r="V1878" i="15"/>
  <c r="V1879" i="15"/>
  <c r="V1880" i="15"/>
  <c r="V1881" i="15"/>
  <c r="V1882" i="15"/>
  <c r="V1883" i="15"/>
  <c r="V1884" i="15"/>
  <c r="V1885" i="15"/>
  <c r="V1886" i="15"/>
  <c r="V1887" i="15"/>
  <c r="V1888" i="15"/>
  <c r="V1889" i="15"/>
  <c r="V1890" i="15"/>
  <c r="V1891" i="15"/>
  <c r="V1892" i="15"/>
  <c r="V1893" i="15"/>
  <c r="V1894" i="15"/>
  <c r="V1895" i="15"/>
  <c r="V1896" i="15"/>
  <c r="V1897" i="15"/>
  <c r="V1898" i="15"/>
  <c r="V1899" i="15"/>
  <c r="V1900" i="15"/>
  <c r="V1901" i="15"/>
  <c r="V1902" i="15"/>
  <c r="V1903" i="15"/>
  <c r="V1904" i="15"/>
  <c r="V1905" i="15"/>
  <c r="V1906" i="15"/>
  <c r="V1907" i="15"/>
  <c r="V1908" i="15"/>
  <c r="V1909" i="15"/>
  <c r="V1910" i="15"/>
  <c r="V1911" i="15"/>
  <c r="V1912" i="15"/>
  <c r="V1913" i="15"/>
  <c r="V1914" i="15"/>
  <c r="V1915" i="15"/>
  <c r="V1916" i="15"/>
  <c r="V1917" i="15"/>
  <c r="V1918" i="15"/>
  <c r="V1919" i="15"/>
  <c r="V1920" i="15"/>
  <c r="V1921" i="15"/>
  <c r="V1922" i="15"/>
  <c r="V1923" i="15"/>
  <c r="V1924" i="15"/>
  <c r="V1925" i="15"/>
  <c r="V1926" i="15"/>
  <c r="V1927" i="15"/>
  <c r="V1928" i="15"/>
  <c r="V1929" i="15"/>
  <c r="V1930" i="15"/>
  <c r="V1931" i="15"/>
  <c r="V1932" i="15"/>
  <c r="V1933" i="15"/>
  <c r="V1934" i="15"/>
  <c r="V1935" i="15"/>
  <c r="V1936" i="15"/>
  <c r="V1937" i="15"/>
  <c r="V1938" i="15"/>
  <c r="V1939" i="15"/>
  <c r="V1940" i="15"/>
  <c r="V1941" i="15"/>
  <c r="V1942" i="15"/>
  <c r="V1943" i="15"/>
  <c r="V1944" i="15"/>
  <c r="V1945" i="15"/>
  <c r="V1946" i="15"/>
  <c r="V1947" i="15"/>
  <c r="V1948" i="15"/>
  <c r="V1949" i="15"/>
  <c r="V1950" i="15"/>
  <c r="V1951" i="15"/>
  <c r="V1952" i="15"/>
  <c r="V1953" i="15"/>
  <c r="V1954" i="15"/>
  <c r="V1955" i="15"/>
  <c r="V1956" i="15"/>
  <c r="V1957" i="15"/>
  <c r="V1958" i="15"/>
  <c r="V1959" i="15"/>
  <c r="V1960" i="15"/>
  <c r="V1961" i="15"/>
  <c r="V1962" i="15"/>
  <c r="V1963" i="15"/>
  <c r="V1964" i="15"/>
  <c r="V1965" i="15"/>
  <c r="V1966" i="15"/>
  <c r="V1967" i="15"/>
  <c r="V1968" i="15"/>
  <c r="V1969" i="15"/>
  <c r="V1970" i="15"/>
  <c r="V1971" i="15"/>
  <c r="V1972" i="15"/>
  <c r="V1973" i="15"/>
  <c r="V1974" i="15"/>
  <c r="V1975" i="15"/>
  <c r="V1976" i="15"/>
  <c r="V1977" i="15"/>
  <c r="V1978" i="15"/>
  <c r="V1979" i="15"/>
  <c r="V1980" i="15"/>
  <c r="V1981" i="15"/>
  <c r="V1982" i="15"/>
  <c r="V1983" i="15"/>
  <c r="V1984" i="15"/>
  <c r="V1985" i="15"/>
  <c r="V1986" i="15"/>
  <c r="V1987" i="15"/>
  <c r="V1988" i="15"/>
  <c r="V1989" i="15"/>
  <c r="V1990" i="15"/>
  <c r="V1991" i="15"/>
  <c r="V1992" i="15"/>
  <c r="V1993" i="15"/>
  <c r="V1994" i="15"/>
  <c r="V1995" i="15"/>
  <c r="V1996" i="15"/>
  <c r="V1997" i="15"/>
  <c r="V1998" i="15"/>
  <c r="V1999" i="15"/>
  <c r="V2000" i="15"/>
  <c r="V2001" i="15"/>
  <c r="V2002" i="15"/>
  <c r="V2003" i="15"/>
  <c r="V2004" i="15"/>
  <c r="V2005" i="15"/>
  <c r="V2006" i="15"/>
  <c r="V2007" i="15"/>
  <c r="V2008" i="15"/>
  <c r="V2009" i="15"/>
  <c r="V2010" i="15"/>
  <c r="V2011" i="15"/>
  <c r="V2012" i="15"/>
  <c r="V2013" i="15"/>
  <c r="V2014" i="15"/>
  <c r="V2015" i="15"/>
  <c r="V2016" i="15"/>
  <c r="V2017" i="15"/>
  <c r="V2018" i="15"/>
  <c r="V2019" i="15"/>
  <c r="V2020" i="15"/>
  <c r="V2021" i="15"/>
  <c r="V2022" i="15"/>
  <c r="V2023" i="15"/>
  <c r="V2024" i="15"/>
  <c r="V2025" i="15"/>
  <c r="V2026" i="15"/>
  <c r="V2027" i="15"/>
  <c r="V2028" i="15"/>
  <c r="V2029" i="15"/>
  <c r="V2030" i="15"/>
  <c r="V2031" i="15"/>
  <c r="V2032" i="15"/>
  <c r="V2033" i="15"/>
  <c r="V2034" i="15"/>
  <c r="V2035" i="15"/>
  <c r="V2036" i="15"/>
  <c r="V2037" i="15"/>
  <c r="V2038" i="15"/>
  <c r="V2039" i="15"/>
  <c r="V2040" i="15"/>
  <c r="V2041" i="15"/>
  <c r="V2042" i="15"/>
  <c r="V2043" i="15"/>
  <c r="V2044" i="15"/>
  <c r="V2045" i="15"/>
  <c r="V2046" i="15"/>
  <c r="V2047" i="15"/>
  <c r="V2048" i="15"/>
  <c r="V2049" i="15"/>
  <c r="V2050" i="15"/>
  <c r="V2051" i="15"/>
  <c r="V2052" i="15"/>
  <c r="V2053" i="15"/>
  <c r="V2054" i="15"/>
  <c r="V2055" i="15"/>
  <c r="V2056" i="15"/>
  <c r="V2057" i="15"/>
  <c r="V2058" i="15"/>
  <c r="V2059" i="15"/>
  <c r="V2060" i="15"/>
  <c r="V2061" i="15"/>
  <c r="V2062" i="15"/>
  <c r="V2063" i="15"/>
  <c r="V2064" i="15"/>
  <c r="V2065" i="15"/>
  <c r="V2066" i="15"/>
  <c r="V2067" i="15"/>
  <c r="V2068" i="15"/>
  <c r="V2069" i="15"/>
  <c r="V2070" i="15"/>
  <c r="V2071" i="15"/>
  <c r="V2072" i="15"/>
  <c r="V2073" i="15"/>
  <c r="V2074" i="15"/>
  <c r="V2075" i="15"/>
  <c r="V2076" i="15"/>
  <c r="V2077" i="15"/>
  <c r="V2078" i="15"/>
  <c r="V2079" i="15"/>
  <c r="V2080" i="15"/>
  <c r="V2081" i="15"/>
  <c r="V2082" i="15"/>
  <c r="V2083" i="15"/>
  <c r="V2084" i="15"/>
  <c r="V2085" i="15"/>
  <c r="V2086" i="15"/>
  <c r="V2087" i="15"/>
  <c r="V2088" i="15"/>
  <c r="V2089" i="15"/>
  <c r="V2090" i="15"/>
  <c r="V2091" i="15"/>
  <c r="V2092" i="15"/>
  <c r="V2093" i="15"/>
  <c r="V2094" i="15"/>
  <c r="V2095" i="15"/>
  <c r="V2096" i="15"/>
  <c r="V2097" i="15"/>
  <c r="V2098" i="15"/>
  <c r="V2099" i="15"/>
  <c r="V2100" i="15"/>
  <c r="V2101" i="15"/>
  <c r="V2102" i="15"/>
  <c r="V2103" i="15"/>
  <c r="V2104" i="15"/>
  <c r="V2105" i="15"/>
  <c r="V2106" i="15"/>
  <c r="V2107" i="15"/>
  <c r="V2108" i="15"/>
  <c r="V2109" i="15"/>
  <c r="V2110" i="15"/>
  <c r="V2111" i="15"/>
  <c r="V2112" i="15"/>
  <c r="V2113" i="15"/>
  <c r="V2114" i="15"/>
  <c r="V2115" i="15"/>
  <c r="V2116" i="15"/>
  <c r="V2117" i="15"/>
  <c r="V2118" i="15"/>
  <c r="V2119" i="15"/>
  <c r="V2120" i="15"/>
  <c r="V2121" i="15"/>
  <c r="V2122" i="15"/>
  <c r="V2123" i="15"/>
  <c r="V2124" i="15"/>
  <c r="V2125" i="15"/>
  <c r="V2126" i="15"/>
  <c r="V2127" i="15"/>
  <c r="V2128" i="15"/>
  <c r="V2129" i="15"/>
  <c r="V2130" i="15"/>
  <c r="V2131" i="15"/>
  <c r="V2132" i="15"/>
  <c r="V2133" i="15"/>
  <c r="V2134" i="15"/>
  <c r="V2135" i="15"/>
  <c r="V2136" i="15"/>
  <c r="V2137" i="15"/>
  <c r="V2138" i="15"/>
  <c r="V2139" i="15"/>
  <c r="V2140" i="15"/>
  <c r="V2141" i="15"/>
  <c r="V2142" i="15"/>
  <c r="V2143" i="15"/>
  <c r="V2144" i="15"/>
  <c r="V2145" i="15"/>
  <c r="V2146" i="15"/>
  <c r="V2147" i="15"/>
  <c r="V2148" i="15"/>
  <c r="V2149" i="15"/>
  <c r="V2150" i="15"/>
  <c r="V2151" i="15"/>
  <c r="V2152" i="15"/>
  <c r="V2153" i="15"/>
  <c r="V2154" i="15"/>
  <c r="V2155" i="15"/>
  <c r="V2156" i="15"/>
  <c r="V2157" i="15"/>
  <c r="V2158" i="15"/>
  <c r="V2159" i="15"/>
  <c r="V2160" i="15"/>
  <c r="V2161" i="15"/>
  <c r="V2162" i="15"/>
  <c r="V2163" i="15"/>
  <c r="V2164" i="15"/>
  <c r="V2165" i="15"/>
  <c r="V2166" i="15"/>
  <c r="V2167" i="15"/>
  <c r="V2168" i="15"/>
  <c r="V2169" i="15"/>
  <c r="V2170" i="15"/>
  <c r="V2171" i="15"/>
  <c r="V2172" i="15"/>
  <c r="V2173" i="15"/>
  <c r="V2174" i="15"/>
  <c r="V2175" i="15"/>
  <c r="V2176" i="15"/>
  <c r="V2177" i="15"/>
  <c r="V2178" i="15"/>
  <c r="V2179" i="15"/>
  <c r="V2180" i="15"/>
  <c r="V2181" i="15"/>
  <c r="V2182" i="15"/>
  <c r="V2183" i="15"/>
  <c r="V2184" i="15"/>
  <c r="V2185" i="15"/>
  <c r="V2186" i="15"/>
  <c r="V2187" i="15"/>
  <c r="V2188" i="15"/>
  <c r="V2189" i="15"/>
  <c r="V2190" i="15"/>
  <c r="V2191" i="15"/>
  <c r="V2192" i="15"/>
  <c r="V2193" i="15"/>
  <c r="V2194" i="15"/>
  <c r="V2195" i="15"/>
  <c r="V2196" i="15"/>
  <c r="V2197" i="15"/>
  <c r="V2198" i="15"/>
  <c r="V2199" i="15"/>
  <c r="V2200" i="15"/>
  <c r="V2201" i="15"/>
  <c r="V2202" i="15"/>
  <c r="V2203" i="15"/>
  <c r="V2204" i="15"/>
  <c r="V2205" i="15"/>
  <c r="V2206" i="15"/>
  <c r="V2207" i="15"/>
  <c r="V2208" i="15"/>
  <c r="V2209" i="15"/>
  <c r="V2210" i="15"/>
  <c r="V2211" i="15"/>
  <c r="V2212" i="15"/>
  <c r="V2213" i="15"/>
  <c r="V2214" i="15"/>
  <c r="V2215" i="15"/>
  <c r="V2216" i="15"/>
  <c r="V2217" i="15"/>
  <c r="V2218" i="15"/>
  <c r="V2219" i="15"/>
  <c r="V2220" i="15"/>
  <c r="V2221" i="15"/>
  <c r="V2222" i="15"/>
  <c r="V2223" i="15"/>
  <c r="V2224" i="15"/>
  <c r="V2225" i="15"/>
  <c r="V2226" i="15"/>
  <c r="V2227" i="15"/>
  <c r="V2228" i="15"/>
  <c r="V2229" i="15"/>
  <c r="V2230" i="15"/>
  <c r="V2232" i="15"/>
  <c r="V2233" i="15"/>
  <c r="V2234" i="15"/>
  <c r="V2235" i="15"/>
  <c r="V2236" i="15"/>
  <c r="V2237" i="15"/>
  <c r="V2238" i="15"/>
  <c r="V2239" i="15"/>
  <c r="V2240" i="15"/>
  <c r="V2241" i="15"/>
  <c r="V2242" i="15"/>
  <c r="V2243" i="15"/>
  <c r="V2244" i="15"/>
  <c r="V2245" i="15"/>
  <c r="V2246" i="15"/>
  <c r="V2247" i="15"/>
  <c r="V2248" i="15"/>
  <c r="V2249" i="15"/>
  <c r="V2250" i="15"/>
  <c r="V2251" i="15"/>
  <c r="V2252" i="15"/>
  <c r="V2253" i="15"/>
  <c r="V2254" i="15"/>
  <c r="V2255" i="15"/>
  <c r="V2256" i="15"/>
  <c r="V2257" i="15"/>
  <c r="V2258" i="15"/>
  <c r="V2259" i="15"/>
  <c r="V2260" i="15"/>
  <c r="V2261" i="15"/>
  <c r="V2262" i="15"/>
  <c r="V2263" i="15"/>
  <c r="V2264" i="15"/>
  <c r="V2265" i="15"/>
  <c r="V2266" i="15"/>
  <c r="V2267" i="15"/>
  <c r="V2268" i="15"/>
  <c r="V2269" i="15"/>
  <c r="V2270" i="15"/>
  <c r="V2271" i="15"/>
  <c r="V2272" i="15"/>
  <c r="V2273" i="15"/>
  <c r="V2274" i="15"/>
  <c r="V2275" i="15"/>
  <c r="V2276" i="15"/>
  <c r="V2277" i="15"/>
  <c r="V2278" i="15"/>
  <c r="V2279" i="15"/>
  <c r="V2280" i="15"/>
  <c r="V2281" i="15"/>
  <c r="V2282" i="15"/>
  <c r="V2283" i="15"/>
  <c r="V2284" i="15"/>
  <c r="V2285" i="15"/>
  <c r="V2286" i="15"/>
  <c r="V2287" i="15"/>
  <c r="V2288" i="15"/>
  <c r="V2289" i="15"/>
  <c r="V2290" i="15"/>
  <c r="V2291" i="15"/>
  <c r="V2292" i="15"/>
  <c r="V2293" i="15"/>
  <c r="V2294" i="15"/>
  <c r="V2295" i="15"/>
  <c r="V2296" i="15"/>
  <c r="V2297" i="15"/>
  <c r="V2298" i="15"/>
  <c r="V2299" i="15"/>
  <c r="V2300" i="15"/>
  <c r="V2301" i="15"/>
  <c r="V2302" i="15"/>
  <c r="V2303" i="15"/>
  <c r="V2304" i="15"/>
  <c r="V2305" i="15"/>
  <c r="V2306" i="15"/>
  <c r="V2307" i="15"/>
  <c r="V2308" i="15"/>
  <c r="V2309" i="15"/>
  <c r="V2310" i="15"/>
  <c r="V2311" i="15"/>
  <c r="V2312" i="15"/>
  <c r="V2313" i="15"/>
  <c r="V2314" i="15"/>
  <c r="V2315" i="15"/>
  <c r="V2316" i="15"/>
  <c r="V2317" i="15"/>
  <c r="V2318" i="15"/>
  <c r="V2319" i="15"/>
  <c r="V2320" i="15"/>
  <c r="V2321" i="15"/>
  <c r="V2322" i="15"/>
  <c r="V2323" i="15"/>
  <c r="V2324" i="15"/>
  <c r="V2325" i="15"/>
  <c r="V2326" i="15"/>
  <c r="V2327" i="15"/>
  <c r="V2328" i="15"/>
  <c r="V2329" i="15"/>
  <c r="V2330" i="15"/>
  <c r="V2331" i="15"/>
  <c r="V2332" i="15"/>
  <c r="V2333" i="15"/>
  <c r="V2334" i="15"/>
  <c r="V2335" i="15"/>
  <c r="V2336" i="15"/>
  <c r="V2337" i="15"/>
  <c r="V2338" i="15"/>
  <c r="V2339" i="15"/>
  <c r="V2340" i="15"/>
  <c r="V2341" i="15"/>
  <c r="V2342" i="15"/>
  <c r="V2343" i="15"/>
  <c r="V2344" i="15"/>
  <c r="V2345" i="15"/>
  <c r="V2346" i="15"/>
  <c r="V2347" i="15"/>
  <c r="V2348" i="15"/>
  <c r="V2349" i="15"/>
  <c r="V2350" i="15"/>
  <c r="V2351" i="15"/>
  <c r="V2352" i="15"/>
  <c r="V2353" i="15"/>
  <c r="V2354" i="15"/>
  <c r="V2355" i="15"/>
  <c r="V2356" i="15"/>
  <c r="V2357" i="15"/>
  <c r="V2358" i="15"/>
  <c r="V2359" i="15"/>
  <c r="V2360" i="15"/>
  <c r="V2361" i="15"/>
  <c r="V2362" i="15"/>
  <c r="V2363" i="15"/>
  <c r="V2364" i="15"/>
  <c r="V2365" i="15"/>
  <c r="V2366" i="15"/>
  <c r="V2367" i="15"/>
  <c r="V2368" i="15"/>
  <c r="V2369" i="15"/>
  <c r="V2370" i="15"/>
  <c r="V2371" i="15"/>
  <c r="V2372" i="15"/>
  <c r="V2373" i="15"/>
  <c r="V2374" i="15"/>
  <c r="V2375" i="15"/>
  <c r="V2376" i="15"/>
  <c r="V2377" i="15"/>
  <c r="V2378" i="15"/>
  <c r="V2379" i="15"/>
  <c r="V2380" i="15"/>
  <c r="V2381" i="15"/>
  <c r="V2382" i="15"/>
  <c r="V2383" i="15"/>
  <c r="V2384" i="15"/>
  <c r="V2385" i="15"/>
  <c r="V2386" i="15"/>
  <c r="V2387" i="15"/>
  <c r="V2388" i="15"/>
  <c r="V2389" i="15"/>
  <c r="V2390" i="15"/>
  <c r="V2391" i="15"/>
  <c r="V2392" i="15"/>
  <c r="V2393" i="15"/>
  <c r="V2394" i="15"/>
  <c r="V2395" i="15"/>
  <c r="V2396" i="15"/>
  <c r="V2397" i="15"/>
  <c r="V2398" i="15"/>
  <c r="V2399" i="15"/>
  <c r="V2400" i="15"/>
  <c r="V2401" i="15"/>
  <c r="V2402" i="15"/>
  <c r="V2403" i="15"/>
  <c r="V2404" i="15"/>
  <c r="V2405" i="15"/>
  <c r="V2406" i="15"/>
  <c r="V2407" i="15"/>
  <c r="V2408" i="15"/>
  <c r="V2409" i="15"/>
  <c r="V2410" i="15"/>
  <c r="V2411" i="15"/>
  <c r="V2412" i="15"/>
  <c r="V2413" i="15"/>
  <c r="V2414" i="15"/>
  <c r="V2415" i="15"/>
  <c r="V2416" i="15"/>
  <c r="V2417" i="15"/>
  <c r="V2418" i="15"/>
  <c r="V2419" i="15"/>
  <c r="V2420" i="15"/>
  <c r="V2421" i="15"/>
  <c r="V2422" i="15"/>
  <c r="V2423" i="15"/>
  <c r="V2424" i="15"/>
  <c r="V2425" i="15"/>
  <c r="V2426" i="15"/>
  <c r="V2427" i="15"/>
  <c r="V2428" i="15"/>
  <c r="V2429" i="15"/>
  <c r="V2430" i="15"/>
  <c r="V2431" i="15"/>
  <c r="V2432" i="15"/>
  <c r="V2433" i="15"/>
  <c r="V2434" i="15"/>
  <c r="V2435" i="15"/>
  <c r="V2436" i="15"/>
  <c r="V2437" i="15"/>
  <c r="V2438" i="15"/>
  <c r="V2439" i="15"/>
  <c r="V2440" i="15"/>
  <c r="V2441" i="15"/>
  <c r="V2442" i="15"/>
  <c r="V2443" i="15"/>
  <c r="V2444" i="15"/>
  <c r="V2445" i="15"/>
  <c r="V2446" i="15"/>
  <c r="V2447" i="15"/>
  <c r="V2448" i="15"/>
  <c r="V2449" i="15"/>
  <c r="V2450" i="15"/>
  <c r="V2451" i="15"/>
  <c r="V2452" i="15"/>
  <c r="V2453" i="15"/>
  <c r="V2454" i="15"/>
  <c r="V2455" i="15"/>
  <c r="V2456" i="15"/>
  <c r="V2457" i="15"/>
  <c r="V2458" i="15"/>
  <c r="V2459" i="15"/>
  <c r="V2460" i="15"/>
  <c r="V2461" i="15"/>
  <c r="V2462" i="15"/>
  <c r="V2463" i="15"/>
  <c r="V2464" i="15"/>
  <c r="V2465" i="15"/>
  <c r="V2466" i="15"/>
  <c r="V2467" i="15"/>
  <c r="V2468" i="15"/>
  <c r="V2469" i="15"/>
  <c r="V2470" i="15"/>
  <c r="V2471" i="15"/>
  <c r="V2472" i="15"/>
  <c r="V2473" i="15"/>
  <c r="V2474" i="15"/>
  <c r="V2475" i="15"/>
  <c r="V2476" i="15"/>
  <c r="V2477" i="15"/>
  <c r="V2478" i="15"/>
  <c r="V2479" i="15"/>
  <c r="V2480" i="15"/>
  <c r="V2481" i="15"/>
  <c r="V2482" i="15"/>
  <c r="V2483" i="15"/>
  <c r="V2484" i="15"/>
  <c r="V2485" i="15"/>
  <c r="V2486" i="15"/>
  <c r="V2487" i="15"/>
  <c r="V2488" i="15"/>
  <c r="V2489" i="15"/>
  <c r="V2490" i="15"/>
  <c r="V2491" i="15"/>
  <c r="V2492" i="15"/>
  <c r="V2493" i="15"/>
  <c r="V2494" i="15"/>
  <c r="V2495" i="15"/>
  <c r="V2496" i="15"/>
  <c r="V2497" i="15"/>
  <c r="V2498" i="15"/>
  <c r="V2499" i="15"/>
  <c r="V2500" i="15"/>
  <c r="V2501" i="15"/>
  <c r="V2502" i="15"/>
  <c r="V2503" i="15"/>
  <c r="V2504" i="15"/>
  <c r="V2505" i="15"/>
  <c r="V2506" i="15"/>
  <c r="V2507" i="15"/>
  <c r="V2508" i="15"/>
  <c r="V2509" i="15"/>
  <c r="V2510" i="15"/>
  <c r="V2511" i="15"/>
  <c r="V2512" i="15"/>
  <c r="V2513" i="15"/>
  <c r="V2514" i="15"/>
  <c r="V2515" i="15"/>
  <c r="V2516" i="15"/>
  <c r="V2517" i="15"/>
  <c r="V2518" i="15"/>
  <c r="V2519" i="15"/>
  <c r="V2520" i="15"/>
  <c r="V2521" i="15"/>
  <c r="V2522" i="15"/>
  <c r="V2523" i="15"/>
  <c r="V2524" i="15"/>
  <c r="V2525" i="15"/>
  <c r="V2526" i="15"/>
  <c r="V2527" i="15"/>
  <c r="V2528" i="15"/>
  <c r="V2529" i="15"/>
  <c r="V2530" i="15"/>
  <c r="V2531" i="15"/>
  <c r="V2532" i="15"/>
  <c r="V2533" i="15"/>
  <c r="V2534" i="15"/>
  <c r="V2535" i="15"/>
  <c r="V2536" i="15"/>
  <c r="V2537" i="15"/>
  <c r="V2538" i="15"/>
  <c r="V2539" i="15"/>
  <c r="V2540" i="15"/>
  <c r="V2541" i="15"/>
  <c r="V2542" i="15"/>
  <c r="V2543" i="15"/>
  <c r="V2544" i="15"/>
  <c r="V2545" i="15"/>
  <c r="V2546" i="15"/>
  <c r="V2547" i="15"/>
  <c r="V2548" i="15"/>
  <c r="V2549" i="15"/>
  <c r="V2550" i="15"/>
  <c r="V2551" i="15"/>
  <c r="V2552" i="15"/>
  <c r="V2553" i="15"/>
  <c r="V2554" i="15"/>
  <c r="V2555" i="15"/>
  <c r="V2556" i="15"/>
  <c r="V2557" i="15"/>
  <c r="V2558" i="15"/>
  <c r="V2559" i="15"/>
  <c r="V2560" i="15"/>
  <c r="V2561" i="15"/>
  <c r="V2562" i="15"/>
  <c r="V2563" i="15"/>
  <c r="V2564" i="15"/>
  <c r="V2565" i="15"/>
  <c r="V2566" i="15"/>
  <c r="V2567" i="15"/>
  <c r="V2568" i="15"/>
  <c r="V2569" i="15"/>
  <c r="V2570" i="15"/>
  <c r="V2571" i="15"/>
  <c r="V2572" i="15"/>
  <c r="V2573" i="15"/>
  <c r="V2574" i="15"/>
  <c r="V2575" i="15"/>
  <c r="V2576" i="15"/>
  <c r="V2577" i="15"/>
  <c r="V2578" i="15"/>
  <c r="V2579" i="15"/>
  <c r="V2580" i="15"/>
  <c r="V2581" i="15"/>
  <c r="V2582" i="15"/>
  <c r="V2583" i="15"/>
  <c r="V2584" i="15"/>
  <c r="V2585" i="15"/>
  <c r="V2586" i="15"/>
  <c r="V2587" i="15"/>
  <c r="V2588" i="15"/>
  <c r="V2589" i="15"/>
  <c r="V2590" i="15"/>
  <c r="V2591" i="15"/>
  <c r="V2592" i="15"/>
  <c r="V2593" i="15"/>
  <c r="V2594" i="15"/>
  <c r="V2595" i="15"/>
  <c r="V2596" i="15"/>
  <c r="V2597" i="15"/>
  <c r="V2598" i="15"/>
  <c r="V2599" i="15"/>
  <c r="V2600" i="15"/>
  <c r="V2601" i="15"/>
  <c r="V2602" i="15"/>
  <c r="V2603" i="15"/>
  <c r="V2604" i="15"/>
  <c r="V2605" i="15"/>
  <c r="V2606" i="15"/>
  <c r="V2607" i="15"/>
  <c r="V2608" i="15"/>
  <c r="V2609" i="15"/>
  <c r="V2610" i="15"/>
  <c r="V2611" i="15"/>
  <c r="V2612" i="15"/>
  <c r="V2613" i="15"/>
  <c r="V2614" i="15"/>
  <c r="V2615" i="15"/>
  <c r="V2616" i="15"/>
  <c r="V2617" i="15"/>
  <c r="V2618" i="15"/>
  <c r="V2619" i="15"/>
  <c r="V2620" i="15"/>
  <c r="V2621" i="15"/>
  <c r="V2622" i="15"/>
  <c r="V2623" i="15"/>
  <c r="V2624" i="15"/>
  <c r="V2625" i="15"/>
  <c r="V2626" i="15"/>
  <c r="V2627" i="15"/>
  <c r="V2628" i="15"/>
  <c r="V2629" i="15"/>
  <c r="V2630" i="15"/>
  <c r="V2631" i="15"/>
  <c r="V2632" i="15"/>
  <c r="V2633" i="15"/>
  <c r="V2634" i="15"/>
  <c r="V2635" i="15"/>
  <c r="V2636" i="15"/>
  <c r="V2637" i="15"/>
  <c r="V2638" i="15"/>
  <c r="V2639" i="15"/>
  <c r="V2640" i="15"/>
  <c r="V2641" i="15"/>
  <c r="V2642" i="15"/>
  <c r="V2643" i="15"/>
  <c r="V2644" i="15"/>
  <c r="V2645" i="15"/>
  <c r="V2646" i="15"/>
  <c r="V2647" i="15"/>
  <c r="V2648" i="15"/>
  <c r="V2649" i="15"/>
  <c r="V2650" i="15"/>
  <c r="V2651" i="15"/>
  <c r="V2652" i="15"/>
  <c r="V2653" i="15"/>
  <c r="V2654" i="15"/>
  <c r="V2655" i="15"/>
  <c r="V2656" i="15"/>
  <c r="V2657" i="15"/>
  <c r="V2658" i="15"/>
  <c r="V2659" i="15"/>
  <c r="V2660" i="15"/>
  <c r="V2661" i="15"/>
  <c r="V2662" i="15"/>
  <c r="V2663" i="15"/>
  <c r="V2664" i="15"/>
  <c r="V2665" i="15"/>
  <c r="V2666" i="15"/>
  <c r="V2667" i="15"/>
  <c r="V2668" i="15"/>
  <c r="V2669" i="15"/>
  <c r="V2670" i="15"/>
  <c r="V2671" i="15"/>
  <c r="V2672" i="15"/>
  <c r="V2673" i="15"/>
  <c r="V2674" i="15"/>
  <c r="V2675" i="15"/>
  <c r="V2676" i="15"/>
  <c r="V2677" i="15"/>
  <c r="V2678" i="15"/>
  <c r="V2679" i="15"/>
  <c r="V2680" i="15"/>
  <c r="V2681" i="15"/>
  <c r="V2682" i="15"/>
  <c r="V2683" i="15"/>
  <c r="V2684" i="15"/>
  <c r="V2685" i="15"/>
  <c r="V2686" i="15"/>
  <c r="V2687" i="15"/>
  <c r="V2688" i="15"/>
  <c r="V2689" i="15"/>
  <c r="V2690" i="15"/>
  <c r="V2691" i="15"/>
  <c r="V2692" i="15"/>
  <c r="V2693" i="15"/>
  <c r="V2694" i="15"/>
  <c r="V2695" i="15"/>
  <c r="V2696" i="15"/>
  <c r="V2697" i="15"/>
  <c r="V2698" i="15"/>
  <c r="V2699" i="15"/>
  <c r="V2700" i="15"/>
  <c r="V2701" i="15"/>
  <c r="V2702" i="15"/>
  <c r="V2703" i="15"/>
  <c r="V2704" i="15"/>
  <c r="V2705" i="15"/>
  <c r="V2706" i="15"/>
  <c r="V2707" i="15"/>
  <c r="V2708" i="15"/>
  <c r="V2709" i="15"/>
  <c r="V2710" i="15"/>
  <c r="V2711" i="15"/>
  <c r="V2712" i="15"/>
  <c r="V2713" i="15"/>
  <c r="V2714" i="15"/>
  <c r="V2715" i="15"/>
  <c r="V2716" i="15"/>
  <c r="V2717" i="15"/>
  <c r="V2718" i="15"/>
  <c r="V2719" i="15"/>
  <c r="V2720" i="15"/>
  <c r="V2721" i="15"/>
  <c r="V2722" i="15"/>
  <c r="V2723" i="15"/>
  <c r="V2724" i="15"/>
  <c r="V2725" i="15"/>
  <c r="V2726" i="15"/>
  <c r="V2727" i="15"/>
  <c r="V2728" i="15"/>
  <c r="V2729" i="15"/>
  <c r="V2730" i="15"/>
  <c r="V2731" i="15"/>
  <c r="V2732" i="15"/>
  <c r="V2733" i="15"/>
  <c r="V2734" i="15"/>
  <c r="V2735" i="15"/>
  <c r="V2736" i="15"/>
  <c r="V2737" i="15"/>
  <c r="V2738" i="15"/>
  <c r="V2739" i="15"/>
  <c r="V2740" i="15"/>
  <c r="V2741" i="15"/>
  <c r="V2742" i="15"/>
  <c r="V2743" i="15"/>
  <c r="V2744" i="15"/>
  <c r="V2745" i="15"/>
  <c r="V2746" i="15"/>
  <c r="V2747" i="15"/>
  <c r="V2748" i="15"/>
  <c r="V2749" i="15"/>
  <c r="V2750" i="15"/>
  <c r="V2751" i="15"/>
  <c r="V2752" i="15"/>
  <c r="V2753" i="15"/>
  <c r="V2754" i="15"/>
  <c r="V2755" i="15"/>
  <c r="V2756" i="15"/>
  <c r="V2757" i="15"/>
  <c r="V2758" i="15"/>
  <c r="V2759" i="15"/>
  <c r="V2760" i="15"/>
  <c r="V2761" i="15"/>
  <c r="V2762" i="15"/>
  <c r="V2763" i="15"/>
  <c r="V2764" i="15"/>
  <c r="V2765" i="15"/>
  <c r="V2766" i="15"/>
  <c r="V2767" i="15"/>
  <c r="V2768" i="15"/>
  <c r="V2769" i="15"/>
  <c r="V2770" i="15"/>
  <c r="V2771" i="15"/>
  <c r="V2772" i="15"/>
  <c r="V2773" i="15"/>
  <c r="V2774" i="15"/>
  <c r="V2775" i="15"/>
  <c r="V2776" i="15"/>
  <c r="V2777" i="15"/>
  <c r="V2778" i="15"/>
  <c r="V2779" i="15"/>
  <c r="V2780" i="15"/>
  <c r="V2781" i="15"/>
  <c r="V2782" i="15"/>
  <c r="V2783" i="15"/>
  <c r="V2784" i="15"/>
  <c r="V2785" i="15"/>
  <c r="V2786" i="15"/>
  <c r="V2787" i="15"/>
  <c r="V2788" i="15"/>
  <c r="V2789" i="15"/>
  <c r="V2790" i="15"/>
  <c r="V2791" i="15"/>
  <c r="V2792" i="15"/>
  <c r="V2793" i="15"/>
  <c r="V2794" i="15"/>
  <c r="V2795" i="15"/>
  <c r="V2796" i="15"/>
  <c r="V2797" i="15"/>
  <c r="V2798" i="15"/>
  <c r="V2799" i="15"/>
  <c r="V2800" i="15"/>
  <c r="V2801" i="15"/>
  <c r="V2802" i="15"/>
  <c r="V2803" i="15"/>
  <c r="V2804" i="15"/>
  <c r="V2805" i="15"/>
  <c r="V2806" i="15"/>
  <c r="V2807" i="15"/>
  <c r="V2808" i="15"/>
  <c r="V2809" i="15"/>
  <c r="V2810" i="15"/>
  <c r="V2811" i="15"/>
  <c r="V2812" i="15"/>
  <c r="V2813" i="15"/>
  <c r="V2814" i="15"/>
  <c r="V2815" i="15"/>
  <c r="V2816" i="15"/>
  <c r="V2817" i="15"/>
  <c r="V2818" i="15"/>
  <c r="V2819" i="15"/>
  <c r="V2820" i="15"/>
  <c r="V2821" i="15"/>
  <c r="V2822" i="15"/>
  <c r="V2823" i="15"/>
  <c r="V2824" i="15"/>
  <c r="V2825" i="15"/>
  <c r="V2826" i="15"/>
  <c r="V2827" i="15"/>
  <c r="V2828" i="15"/>
  <c r="V2829" i="15"/>
  <c r="V2830" i="15"/>
  <c r="V2831" i="15"/>
  <c r="V2832" i="15"/>
  <c r="V2833" i="15"/>
  <c r="V2834" i="15"/>
  <c r="V2835" i="15"/>
  <c r="V2836" i="15"/>
  <c r="V2837" i="15"/>
  <c r="V2838" i="15"/>
  <c r="V2839" i="15"/>
  <c r="V2840" i="15"/>
  <c r="V2841" i="15"/>
  <c r="V2842" i="15"/>
  <c r="V2843" i="15"/>
  <c r="V2844" i="15"/>
  <c r="V2845" i="15"/>
  <c r="V2846" i="15"/>
  <c r="V2847" i="15"/>
  <c r="V2848" i="15"/>
  <c r="V2849" i="15"/>
  <c r="V2850" i="15"/>
  <c r="V2851" i="15"/>
  <c r="V2852" i="15"/>
  <c r="V2853" i="15"/>
  <c r="V2854" i="15"/>
  <c r="V2855" i="15"/>
  <c r="V2856" i="15"/>
  <c r="V2857" i="15"/>
  <c r="V2858" i="15"/>
  <c r="V2859" i="15"/>
  <c r="V2860" i="15"/>
  <c r="V2861" i="15"/>
  <c r="V2862" i="15"/>
  <c r="V2863" i="15"/>
  <c r="V2864" i="15"/>
  <c r="V2865" i="15"/>
  <c r="V2866" i="15"/>
  <c r="V2867" i="15"/>
  <c r="V2868" i="15"/>
  <c r="V2869" i="15"/>
  <c r="V2870" i="15"/>
  <c r="V2871" i="15"/>
  <c r="V2872" i="15"/>
  <c r="V2873" i="15"/>
  <c r="V2874" i="15"/>
  <c r="V2875" i="15"/>
  <c r="V2876" i="15"/>
  <c r="V2877" i="15"/>
  <c r="V2878" i="15"/>
  <c r="V2879" i="15"/>
  <c r="V2880" i="15"/>
  <c r="V2881" i="15"/>
  <c r="V2882" i="15"/>
  <c r="V2883" i="15"/>
  <c r="V2884" i="15"/>
  <c r="V2885" i="15"/>
  <c r="V2886" i="15"/>
  <c r="V2887" i="15"/>
  <c r="V2888" i="15"/>
  <c r="V2889" i="15"/>
  <c r="V2890" i="15"/>
  <c r="V2891" i="15"/>
  <c r="V2892" i="15"/>
  <c r="V2893" i="15"/>
  <c r="V2894" i="15"/>
  <c r="V2895" i="15"/>
  <c r="V2896" i="15"/>
  <c r="V2897" i="15"/>
  <c r="V2898" i="15"/>
  <c r="V2899" i="15"/>
  <c r="V2900" i="15"/>
  <c r="V2901" i="15"/>
  <c r="V2902" i="15"/>
  <c r="V2903" i="15"/>
  <c r="V2904" i="15"/>
  <c r="V2905" i="15"/>
  <c r="V2906" i="15"/>
  <c r="V2907" i="15"/>
  <c r="V2908" i="15"/>
  <c r="V2909" i="15"/>
  <c r="V2910" i="15"/>
  <c r="V2911" i="15"/>
  <c r="V2912" i="15"/>
  <c r="V2913" i="15"/>
  <c r="V2914" i="15"/>
  <c r="V2915" i="15"/>
  <c r="V2916" i="15"/>
  <c r="V2917" i="15"/>
  <c r="V2918" i="15"/>
  <c r="V2919" i="15"/>
  <c r="V2920" i="15"/>
  <c r="V2921" i="15"/>
  <c r="V2922" i="15"/>
  <c r="V2923" i="15"/>
  <c r="V2924" i="15"/>
  <c r="V2925" i="15"/>
  <c r="V2926" i="15"/>
  <c r="V2927" i="15"/>
  <c r="V2928" i="15"/>
  <c r="V2929" i="15"/>
  <c r="V2930" i="15"/>
  <c r="V2931" i="15"/>
  <c r="V2932" i="15"/>
  <c r="V2933" i="15"/>
  <c r="V2934" i="15"/>
  <c r="V2935" i="15"/>
  <c r="V2936" i="15"/>
  <c r="V2937" i="15"/>
  <c r="V2938" i="15"/>
  <c r="V2939" i="15"/>
  <c r="V2940" i="15"/>
  <c r="V2941" i="15"/>
  <c r="V2942" i="15"/>
  <c r="V2943" i="15"/>
  <c r="V2944" i="15"/>
  <c r="V2945" i="15"/>
  <c r="V2946" i="15"/>
  <c r="V2947" i="15"/>
  <c r="V2948" i="15"/>
  <c r="V2949" i="15"/>
  <c r="V2950" i="15"/>
  <c r="V2951" i="15"/>
  <c r="V2952" i="15"/>
  <c r="V2953" i="15"/>
  <c r="V2954" i="15"/>
  <c r="V2955" i="15"/>
  <c r="V2956" i="15"/>
  <c r="V2957" i="15"/>
  <c r="V2958" i="15"/>
  <c r="V2959" i="15"/>
  <c r="V2960" i="15"/>
  <c r="V2961" i="15"/>
  <c r="V2962" i="15"/>
  <c r="V2963" i="15"/>
  <c r="V2964" i="15"/>
  <c r="V2965" i="15"/>
  <c r="V2966" i="15"/>
  <c r="V2967" i="15"/>
  <c r="V2968" i="15"/>
  <c r="V2969" i="15"/>
  <c r="V2970" i="15"/>
  <c r="V2971" i="15"/>
  <c r="V2972" i="15"/>
  <c r="V2973" i="15"/>
  <c r="V2974" i="15"/>
  <c r="V2975" i="15"/>
  <c r="V2976" i="15"/>
  <c r="V2977" i="15"/>
  <c r="V2978" i="15"/>
  <c r="V2979" i="15"/>
  <c r="V2980" i="15"/>
  <c r="V2981" i="15"/>
  <c r="V2982" i="15"/>
  <c r="V2983" i="15"/>
  <c r="V2984" i="15"/>
  <c r="V2985" i="15"/>
  <c r="V2986" i="15"/>
  <c r="V2987" i="15"/>
  <c r="V2988" i="15"/>
  <c r="V2989" i="15"/>
  <c r="V2990" i="15"/>
  <c r="V2991" i="15"/>
  <c r="V2992" i="15"/>
  <c r="V2993" i="15"/>
  <c r="V2994" i="15"/>
  <c r="V2995" i="15"/>
  <c r="V2996" i="15"/>
  <c r="V2997" i="15"/>
  <c r="V2998" i="15"/>
  <c r="V2999" i="15"/>
  <c r="V3000" i="15"/>
  <c r="V3001" i="15"/>
  <c r="V3002" i="15"/>
  <c r="V3003" i="15"/>
  <c r="V3004" i="15"/>
  <c r="V3005" i="15"/>
  <c r="V3006" i="15"/>
  <c r="V3007" i="15"/>
  <c r="V3008" i="15"/>
  <c r="V3009" i="15"/>
  <c r="V3010" i="15"/>
  <c r="V3011" i="15"/>
  <c r="V3012" i="15"/>
  <c r="V3013" i="15"/>
  <c r="V3014" i="15"/>
  <c r="V3015" i="15"/>
  <c r="V3016" i="15"/>
  <c r="V3017" i="15"/>
  <c r="V3018" i="15"/>
  <c r="V3019" i="15"/>
  <c r="V3020" i="15"/>
  <c r="V3021" i="15"/>
  <c r="V3022" i="15"/>
  <c r="V3023" i="15"/>
  <c r="V3024" i="15"/>
  <c r="V3025" i="15"/>
  <c r="V3026" i="15"/>
  <c r="V3027" i="15"/>
  <c r="V3028" i="15"/>
  <c r="V3029" i="15"/>
  <c r="V3030" i="15"/>
  <c r="V3031" i="15"/>
  <c r="V3032" i="15"/>
  <c r="V3033" i="15"/>
  <c r="V3034" i="15"/>
  <c r="V3035" i="15"/>
  <c r="V3036" i="15"/>
  <c r="V3037" i="15"/>
  <c r="V3038" i="15"/>
  <c r="V3039" i="15"/>
  <c r="V3040" i="15"/>
  <c r="V3041" i="15"/>
  <c r="V3042" i="15"/>
  <c r="V3043" i="15"/>
  <c r="V3044" i="15"/>
  <c r="V3045" i="15"/>
  <c r="V3046" i="15"/>
  <c r="V3047" i="15"/>
  <c r="V3048" i="15"/>
  <c r="V3049" i="15"/>
  <c r="V3050" i="15"/>
  <c r="V3051" i="15"/>
  <c r="V3052" i="15"/>
  <c r="V3053" i="15"/>
  <c r="V3054" i="15"/>
  <c r="V3055" i="15"/>
  <c r="V3056" i="15"/>
  <c r="V3057" i="15"/>
  <c r="V3058" i="15"/>
  <c r="V3059" i="15"/>
  <c r="V3060" i="15"/>
  <c r="V3061" i="15"/>
  <c r="V3062" i="15"/>
  <c r="V3063" i="15"/>
  <c r="V3064" i="15"/>
  <c r="V3065" i="15"/>
  <c r="V3066" i="15"/>
  <c r="V3067" i="15"/>
  <c r="V3068" i="15"/>
  <c r="V3069" i="15"/>
  <c r="V3070" i="15"/>
  <c r="V3071" i="15"/>
  <c r="V3072" i="15"/>
  <c r="V3073" i="15"/>
  <c r="V3074" i="15"/>
  <c r="V3075" i="15"/>
  <c r="V3076" i="15"/>
  <c r="V3077" i="15"/>
  <c r="V3078" i="15"/>
  <c r="V3079" i="15"/>
  <c r="V3080" i="15"/>
  <c r="V3081" i="15"/>
  <c r="V3082" i="15"/>
  <c r="V3083" i="15"/>
  <c r="V3084" i="15"/>
  <c r="V3085" i="15"/>
  <c r="V3086" i="15"/>
  <c r="V3087" i="15"/>
  <c r="V3088" i="15"/>
  <c r="V3089" i="15"/>
  <c r="V3090" i="15"/>
  <c r="V3091" i="15"/>
  <c r="V3092" i="15"/>
  <c r="V3093" i="15"/>
  <c r="V3094" i="15"/>
  <c r="V3095" i="15"/>
  <c r="V3096" i="15"/>
  <c r="V3097" i="15"/>
  <c r="V3098" i="15"/>
  <c r="V3099" i="15"/>
  <c r="V3100" i="15"/>
  <c r="V3101" i="15"/>
  <c r="V3102" i="15"/>
  <c r="V3103" i="15"/>
  <c r="V3104" i="15"/>
  <c r="V3105" i="15"/>
  <c r="V3106" i="15"/>
  <c r="V3107" i="15"/>
  <c r="V3108" i="15"/>
  <c r="V3109" i="15"/>
  <c r="V3110" i="15"/>
  <c r="V3111" i="15"/>
  <c r="V3112" i="15"/>
  <c r="V3113" i="15"/>
  <c r="V3114" i="15"/>
  <c r="V3115" i="15"/>
  <c r="V3116" i="15"/>
  <c r="V3117" i="15"/>
  <c r="V3118" i="15"/>
  <c r="V3119" i="15"/>
  <c r="V3120" i="15"/>
  <c r="V3121" i="15"/>
  <c r="V3122" i="15"/>
  <c r="V3123" i="15"/>
  <c r="V3124" i="15"/>
  <c r="V3125" i="15"/>
  <c r="V3126" i="15"/>
  <c r="V3127" i="15"/>
  <c r="V3128" i="15"/>
  <c r="V3129" i="15"/>
  <c r="V3130" i="15"/>
  <c r="V3131" i="15"/>
  <c r="V3132" i="15"/>
  <c r="V3133" i="15"/>
  <c r="V3134" i="15"/>
  <c r="V3135" i="15"/>
  <c r="V3136" i="15"/>
  <c r="V3137" i="15"/>
  <c r="V3138" i="15"/>
  <c r="V3139" i="15"/>
  <c r="V3140" i="15"/>
  <c r="V3141" i="15"/>
  <c r="V3142" i="15"/>
  <c r="V3143" i="15"/>
  <c r="V3144" i="15"/>
  <c r="V3145" i="15"/>
  <c r="V3146" i="15"/>
  <c r="V3147" i="15"/>
  <c r="V3148" i="15"/>
  <c r="V3149" i="15"/>
  <c r="V3150" i="15"/>
  <c r="V3151" i="15"/>
  <c r="V3152" i="15"/>
  <c r="V3153" i="15"/>
  <c r="V3154" i="15"/>
  <c r="V3155" i="15"/>
  <c r="V3156" i="15"/>
  <c r="V3157" i="15"/>
  <c r="V3158" i="15"/>
  <c r="V3159" i="15"/>
  <c r="V3160" i="15"/>
  <c r="V3161" i="15"/>
  <c r="V3162" i="15"/>
  <c r="V3163" i="15"/>
  <c r="V3164" i="15"/>
  <c r="V3165" i="15"/>
  <c r="V3166" i="15"/>
  <c r="V3167" i="15"/>
  <c r="V3168" i="15"/>
  <c r="V3169" i="15"/>
  <c r="V3170" i="15"/>
  <c r="V3171" i="15"/>
  <c r="V3172" i="15"/>
  <c r="V3173" i="15"/>
  <c r="V3174" i="15"/>
  <c r="V3175" i="15"/>
  <c r="V3176" i="15"/>
  <c r="V3177" i="15"/>
  <c r="V3178" i="15"/>
  <c r="V3179" i="15"/>
  <c r="V3180" i="15"/>
  <c r="V3181" i="15"/>
  <c r="V3182" i="15"/>
  <c r="V3183" i="15"/>
  <c r="V3184" i="15"/>
  <c r="V3185" i="15"/>
  <c r="V3186" i="15"/>
  <c r="V3187" i="15"/>
  <c r="V3188" i="15"/>
  <c r="V3189" i="15"/>
  <c r="V3190" i="15"/>
  <c r="V3191" i="15"/>
  <c r="V3192" i="15"/>
  <c r="V3193" i="15"/>
  <c r="V3194" i="15"/>
  <c r="V3195" i="15"/>
  <c r="V3196" i="15"/>
  <c r="V3197" i="15"/>
  <c r="V3198" i="15"/>
  <c r="V3199" i="15"/>
  <c r="V3200" i="15"/>
  <c r="V3201" i="15"/>
  <c r="V3202" i="15"/>
  <c r="V3203" i="15"/>
  <c r="V3204" i="15"/>
  <c r="V3205" i="15"/>
  <c r="V3206" i="15"/>
  <c r="V3207" i="15"/>
  <c r="V3208" i="15"/>
  <c r="V3209" i="15"/>
  <c r="V3210" i="15"/>
  <c r="V3211" i="15"/>
  <c r="V3212" i="15"/>
  <c r="V3213" i="15"/>
  <c r="V3214" i="15"/>
  <c r="V3215" i="15"/>
  <c r="V3216" i="15"/>
  <c r="V3217" i="15"/>
  <c r="V3218" i="15"/>
  <c r="V3219" i="15"/>
  <c r="V3220" i="15"/>
  <c r="V3221" i="15"/>
  <c r="V3222" i="15"/>
  <c r="V3223" i="15"/>
  <c r="V3224" i="15"/>
  <c r="V3225" i="15"/>
  <c r="V3226" i="15"/>
  <c r="V3227" i="15"/>
  <c r="V3228" i="15"/>
  <c r="V3229" i="15"/>
  <c r="V3230" i="15"/>
  <c r="V3231" i="15"/>
  <c r="V3232" i="15"/>
  <c r="V3233" i="15"/>
  <c r="V3234" i="15"/>
  <c r="V3235" i="15"/>
  <c r="V3236" i="15"/>
  <c r="V3237" i="15"/>
  <c r="V3238" i="15"/>
  <c r="V3239" i="15"/>
  <c r="V3240" i="15"/>
  <c r="V3241" i="15"/>
  <c r="V3242" i="15"/>
  <c r="V3243" i="15"/>
  <c r="V3244" i="15"/>
  <c r="V3245" i="15"/>
  <c r="V3246" i="15"/>
  <c r="V3247" i="15"/>
  <c r="V3248" i="15"/>
  <c r="V3249" i="15"/>
  <c r="V3250" i="15"/>
  <c r="V3251" i="15"/>
  <c r="V3252" i="15"/>
  <c r="V3253" i="15"/>
  <c r="V3254" i="15"/>
  <c r="V3255" i="15"/>
  <c r="V3256" i="15"/>
  <c r="V3257" i="15"/>
  <c r="V3258" i="15"/>
  <c r="V3259" i="15"/>
  <c r="V3260" i="15"/>
  <c r="V3261" i="15"/>
  <c r="V3262" i="15"/>
  <c r="V3263" i="15"/>
  <c r="V3264" i="15"/>
  <c r="V3265" i="15"/>
  <c r="V3266" i="15"/>
  <c r="V3267" i="15"/>
  <c r="V3268" i="15"/>
  <c r="V3269" i="15"/>
  <c r="V3270" i="15"/>
  <c r="V3271" i="15"/>
  <c r="V3272" i="15"/>
  <c r="V3273" i="15"/>
  <c r="V3274" i="15"/>
  <c r="V3275" i="15"/>
  <c r="V3276" i="15"/>
  <c r="V3277" i="15"/>
  <c r="V3278" i="15"/>
  <c r="V3279" i="15"/>
  <c r="V3280" i="15"/>
  <c r="V3281" i="15"/>
  <c r="V3282" i="15"/>
  <c r="V3283" i="15"/>
  <c r="V3284" i="15"/>
  <c r="V3285" i="15"/>
  <c r="V3286" i="15"/>
  <c r="V3287" i="15"/>
  <c r="V3288" i="15"/>
  <c r="V3289" i="15"/>
  <c r="V3290" i="15"/>
  <c r="V3291" i="15"/>
  <c r="V3292" i="15"/>
  <c r="V3293" i="15"/>
  <c r="V3294" i="15"/>
  <c r="V3295" i="15"/>
  <c r="V3296" i="15"/>
  <c r="V3297" i="15"/>
  <c r="V3298" i="15"/>
  <c r="V3299" i="15"/>
  <c r="V3300" i="15"/>
  <c r="V3301" i="15"/>
  <c r="V3302" i="15"/>
  <c r="V3303" i="15"/>
  <c r="V3304" i="15"/>
  <c r="V3305" i="15"/>
  <c r="V3306" i="15"/>
  <c r="V3307" i="15"/>
  <c r="V3308" i="15"/>
  <c r="V3309" i="15"/>
  <c r="V3310" i="15"/>
  <c r="V3311" i="15"/>
  <c r="V3312" i="15"/>
  <c r="V3313" i="15"/>
  <c r="V3314" i="15"/>
  <c r="V3315" i="15"/>
  <c r="V3316" i="15"/>
  <c r="V3317" i="15"/>
  <c r="V3318" i="15"/>
  <c r="V3319" i="15"/>
  <c r="V3320" i="15"/>
  <c r="V3321" i="15"/>
  <c r="V3322" i="15"/>
  <c r="V3323" i="15"/>
  <c r="V3324" i="15"/>
  <c r="V3325" i="15"/>
  <c r="V3326" i="15"/>
  <c r="V3327" i="15"/>
  <c r="V3328" i="15"/>
  <c r="V3329" i="15"/>
  <c r="V3330" i="15"/>
  <c r="V3331" i="15"/>
  <c r="V3332" i="15"/>
  <c r="V3333" i="15"/>
  <c r="V3334" i="15"/>
  <c r="V3335" i="15"/>
  <c r="V3336" i="15"/>
  <c r="V3337" i="15"/>
  <c r="V3338" i="15"/>
  <c r="V3339" i="15"/>
  <c r="V3340" i="15"/>
  <c r="V3341" i="15"/>
  <c r="V3342" i="15"/>
  <c r="V3343" i="15"/>
  <c r="V3344" i="15"/>
  <c r="V3345" i="15"/>
  <c r="V3346" i="15"/>
  <c r="V3347" i="15"/>
  <c r="V3348" i="15"/>
  <c r="V3349" i="15"/>
  <c r="V3350" i="15"/>
  <c r="V3351" i="15"/>
  <c r="V3352" i="15"/>
  <c r="V3353" i="15"/>
  <c r="V3354" i="15"/>
  <c r="V3355" i="15"/>
  <c r="V3356" i="15"/>
  <c r="V3357" i="15"/>
  <c r="V3358" i="15"/>
  <c r="V3359" i="15"/>
  <c r="V3360" i="15"/>
  <c r="V3361" i="15"/>
  <c r="V3362" i="15"/>
  <c r="V3363" i="15"/>
  <c r="V3364" i="15"/>
  <c r="V3365" i="15"/>
  <c r="V3366" i="15"/>
  <c r="V3367" i="15"/>
  <c r="V3368" i="15"/>
  <c r="V3369" i="15"/>
  <c r="V3370" i="15"/>
  <c r="V3371" i="15"/>
  <c r="V3372" i="15"/>
  <c r="V3373" i="15"/>
  <c r="V3374" i="15"/>
  <c r="V3375" i="15"/>
  <c r="V3376" i="15"/>
  <c r="V3377" i="15"/>
  <c r="V3378" i="15"/>
  <c r="V3379" i="15"/>
  <c r="V3380" i="15"/>
  <c r="V3381" i="15"/>
  <c r="V3382" i="15"/>
  <c r="V3383" i="15"/>
  <c r="V3384" i="15"/>
  <c r="V3385" i="15"/>
  <c r="V3386" i="15"/>
  <c r="V3387" i="15"/>
  <c r="V3388" i="15"/>
  <c r="V3389" i="15"/>
  <c r="V3390" i="15"/>
  <c r="V3391" i="15"/>
  <c r="V3392" i="15"/>
  <c r="V3393" i="15"/>
  <c r="V3394" i="15"/>
  <c r="V3395" i="15"/>
  <c r="V3396" i="15"/>
  <c r="V3397" i="15"/>
  <c r="V3398" i="15"/>
  <c r="V3399" i="15"/>
  <c r="V3400" i="15"/>
  <c r="V3401" i="15"/>
  <c r="V3402" i="15"/>
  <c r="V3403" i="15"/>
  <c r="V3404" i="15"/>
  <c r="V3405" i="15"/>
  <c r="V3406" i="15"/>
  <c r="V3407" i="15"/>
  <c r="V3408" i="15"/>
  <c r="V3409" i="15"/>
  <c r="V3410" i="15"/>
  <c r="V3411" i="15"/>
  <c r="V3412" i="15"/>
  <c r="V3413" i="15"/>
  <c r="V3414" i="15"/>
  <c r="V3415" i="15"/>
  <c r="V3416" i="15"/>
  <c r="V3417" i="15"/>
  <c r="V3418" i="15"/>
  <c r="V3419" i="15"/>
  <c r="V3420" i="15"/>
  <c r="V3421" i="15"/>
  <c r="V3422" i="15"/>
  <c r="V3423" i="15"/>
  <c r="V3424" i="15"/>
  <c r="V3425" i="15"/>
  <c r="V3426" i="15"/>
  <c r="V3427" i="15"/>
  <c r="V3428" i="15"/>
  <c r="V3429" i="15"/>
  <c r="V3430" i="15"/>
  <c r="V3431" i="15"/>
  <c r="V3432" i="15"/>
  <c r="V3433" i="15"/>
  <c r="V3434" i="15"/>
  <c r="V3435" i="15"/>
  <c r="V3436" i="15"/>
  <c r="V3437" i="15"/>
  <c r="V3438" i="15"/>
  <c r="V3439" i="15"/>
  <c r="V3440" i="15"/>
  <c r="V3441" i="15"/>
  <c r="V3442" i="15"/>
  <c r="V3443" i="15"/>
  <c r="V3444" i="15"/>
  <c r="V3445" i="15"/>
  <c r="V3446" i="15"/>
  <c r="V3447" i="15"/>
  <c r="V3448" i="15"/>
  <c r="V3449" i="15"/>
  <c r="V3450" i="15"/>
  <c r="V3451" i="15"/>
  <c r="V3452" i="15"/>
  <c r="V3453" i="15"/>
  <c r="V3454" i="15"/>
  <c r="V3455" i="15"/>
  <c r="V3456" i="15"/>
  <c r="V3457" i="15"/>
  <c r="V3458" i="15"/>
  <c r="V3459" i="15"/>
  <c r="V3460" i="15"/>
  <c r="V3461" i="15"/>
  <c r="V3462" i="15"/>
  <c r="V3463" i="15"/>
  <c r="V3464" i="15"/>
  <c r="V3465" i="15"/>
  <c r="V3466" i="15"/>
  <c r="V3467" i="15"/>
  <c r="V3468" i="15"/>
  <c r="V3469" i="15"/>
  <c r="V3470" i="15"/>
  <c r="V3471" i="15"/>
  <c r="V3472" i="15"/>
  <c r="V3473" i="15"/>
  <c r="V3474" i="15"/>
  <c r="V3475" i="15"/>
  <c r="V3476" i="15"/>
  <c r="V3477" i="15"/>
  <c r="V3478" i="15"/>
  <c r="V3479" i="15"/>
  <c r="V3480" i="15"/>
  <c r="V3481" i="15"/>
  <c r="V3482" i="15"/>
  <c r="V3483" i="15"/>
  <c r="V3484" i="15"/>
  <c r="V3485" i="15"/>
  <c r="V3486" i="15"/>
  <c r="V3487" i="15"/>
  <c r="V3488" i="15"/>
  <c r="V3489" i="15"/>
  <c r="V3490" i="15"/>
  <c r="V3491" i="15"/>
  <c r="V3492" i="15"/>
  <c r="V3493" i="15"/>
  <c r="V3494" i="15"/>
  <c r="V3495" i="15"/>
  <c r="V3496" i="15"/>
  <c r="V3497" i="15"/>
  <c r="V3498" i="15"/>
  <c r="V3499" i="15"/>
  <c r="V3500" i="15"/>
  <c r="V3501" i="15"/>
  <c r="V3502" i="15"/>
  <c r="V3503" i="15"/>
  <c r="V3504" i="15"/>
  <c r="V3505" i="15"/>
  <c r="V3506" i="15"/>
  <c r="V3507" i="15"/>
  <c r="V3508" i="15"/>
  <c r="V3509" i="15"/>
  <c r="V3510" i="15"/>
  <c r="V3511" i="15"/>
  <c r="V3512" i="15"/>
  <c r="V3513" i="15"/>
  <c r="V3514" i="15"/>
  <c r="V3515" i="15"/>
  <c r="V3516" i="15"/>
  <c r="V3517" i="15"/>
  <c r="V3518" i="15"/>
  <c r="V3519" i="15"/>
  <c r="V3520" i="15"/>
  <c r="V3521" i="15"/>
  <c r="V3522" i="15"/>
  <c r="V3523" i="15"/>
  <c r="V3524" i="15"/>
  <c r="V3525" i="15"/>
  <c r="V3526" i="15"/>
  <c r="V3527" i="15"/>
  <c r="V3528" i="15"/>
  <c r="V3529" i="15"/>
  <c r="V3530" i="15"/>
  <c r="V3531" i="15"/>
  <c r="V3532" i="15"/>
  <c r="V3533" i="15"/>
  <c r="V3534" i="15"/>
  <c r="V3535" i="15"/>
  <c r="V3536" i="15"/>
  <c r="V3537" i="15"/>
  <c r="V3538" i="15"/>
  <c r="V3539" i="15"/>
  <c r="V3540" i="15"/>
  <c r="V3541" i="15"/>
  <c r="V3542" i="15"/>
  <c r="V3543" i="15"/>
  <c r="V3544" i="15"/>
  <c r="V3545" i="15"/>
  <c r="V3546" i="15"/>
  <c r="V3547" i="15"/>
  <c r="V3548" i="15"/>
  <c r="V3549" i="15"/>
  <c r="V3550" i="15"/>
  <c r="V3551" i="15"/>
  <c r="V3552" i="15"/>
  <c r="V3553" i="15"/>
  <c r="V3554" i="15"/>
  <c r="V3555" i="15"/>
  <c r="V3556" i="15"/>
  <c r="V3557" i="15"/>
  <c r="V3558" i="15"/>
  <c r="V3559" i="15"/>
  <c r="V3560" i="15"/>
  <c r="V3561" i="15"/>
  <c r="V3562" i="15"/>
  <c r="V3563" i="15"/>
  <c r="V3564" i="15"/>
  <c r="V3565" i="15"/>
  <c r="V3566" i="15"/>
  <c r="V3567" i="15"/>
  <c r="V3568" i="15"/>
  <c r="V3569" i="15"/>
  <c r="V3570" i="15"/>
  <c r="V3571" i="15"/>
  <c r="V3572" i="15"/>
  <c r="V3573" i="15"/>
  <c r="V3574" i="15"/>
  <c r="V3575" i="15"/>
  <c r="V3576" i="15"/>
  <c r="V3577" i="15"/>
  <c r="V3578" i="15"/>
  <c r="V3579" i="15"/>
  <c r="V3580" i="15"/>
  <c r="V3581" i="15"/>
  <c r="V3582" i="15"/>
  <c r="V3583" i="15"/>
  <c r="V3584" i="15"/>
  <c r="V3585" i="15"/>
  <c r="V3586" i="15"/>
  <c r="V3587" i="15"/>
  <c r="V3588" i="15"/>
  <c r="V3589" i="15"/>
  <c r="V3590" i="15"/>
  <c r="V3591" i="15"/>
  <c r="V3592" i="15"/>
  <c r="V3593" i="15"/>
  <c r="V3594" i="15"/>
  <c r="V3595" i="15"/>
  <c r="V3596" i="15"/>
  <c r="V3597" i="15"/>
  <c r="V3598" i="15"/>
  <c r="V3599" i="15"/>
  <c r="V3600" i="15"/>
  <c r="V3601" i="15"/>
  <c r="V3602" i="15"/>
  <c r="V3603" i="15"/>
  <c r="V3604" i="15"/>
  <c r="V3605" i="15"/>
  <c r="V3606" i="15"/>
  <c r="V3607" i="15"/>
  <c r="V3608" i="15"/>
  <c r="V3609" i="15"/>
  <c r="V3610" i="15"/>
  <c r="V3611" i="15"/>
  <c r="V3612" i="15"/>
  <c r="V3613" i="15"/>
  <c r="V3614" i="15"/>
  <c r="V3615" i="15"/>
  <c r="V3616" i="15"/>
  <c r="V3617" i="15"/>
  <c r="V3618" i="15"/>
  <c r="V3619" i="15"/>
  <c r="V3620" i="15"/>
  <c r="V3621" i="15"/>
  <c r="V3622" i="15"/>
  <c r="V3623" i="15"/>
  <c r="V3624" i="15"/>
  <c r="V3625" i="15"/>
  <c r="V3626" i="15"/>
  <c r="V3627" i="15"/>
  <c r="V3628" i="15"/>
  <c r="V3629" i="15"/>
  <c r="V3630" i="15"/>
  <c r="V3631" i="15"/>
  <c r="V3632" i="15"/>
  <c r="V3633" i="15"/>
  <c r="V3634" i="15"/>
  <c r="V3635" i="15"/>
  <c r="V3636" i="15"/>
  <c r="V3637" i="15"/>
  <c r="V3638" i="15"/>
  <c r="V3639" i="15"/>
  <c r="V3640" i="15"/>
  <c r="V3641" i="15"/>
  <c r="V3642" i="15"/>
  <c r="V3643" i="15"/>
  <c r="V3644" i="15"/>
  <c r="V3645" i="15"/>
  <c r="V3646" i="15"/>
  <c r="V3647" i="15"/>
  <c r="V3648" i="15"/>
  <c r="V3649" i="15"/>
  <c r="V3650" i="15"/>
  <c r="V3651" i="15"/>
  <c r="V3652" i="15"/>
  <c r="V3653" i="15"/>
  <c r="V3654" i="15"/>
  <c r="V3655" i="15"/>
  <c r="V3656" i="15"/>
  <c r="V3657" i="15"/>
  <c r="V3658" i="15"/>
  <c r="V3659" i="15"/>
  <c r="V3660" i="15"/>
  <c r="V3661" i="15"/>
  <c r="V3662" i="15"/>
  <c r="V3663" i="15"/>
  <c r="V3664" i="15"/>
  <c r="V3665" i="15"/>
  <c r="V3666" i="15"/>
  <c r="V3667" i="15"/>
  <c r="V3668" i="15"/>
  <c r="V3669" i="15"/>
  <c r="V3670" i="15"/>
  <c r="V3671" i="15"/>
  <c r="V3672" i="15"/>
  <c r="V3673" i="15"/>
  <c r="V3674" i="15"/>
  <c r="V3675" i="15"/>
  <c r="V3676" i="15"/>
  <c r="V3677" i="15"/>
  <c r="V3678" i="15"/>
  <c r="V3679" i="15"/>
  <c r="V3680" i="15"/>
  <c r="V3681" i="15"/>
  <c r="V3682" i="15"/>
  <c r="V3683" i="15"/>
  <c r="V3684" i="15"/>
  <c r="V3685" i="15"/>
  <c r="V3686" i="15"/>
  <c r="V3687" i="15"/>
  <c r="V3688" i="15"/>
  <c r="V3689" i="15"/>
  <c r="V3690" i="15"/>
  <c r="V3691" i="15"/>
  <c r="V3692" i="15"/>
  <c r="V3693" i="15"/>
  <c r="V3694" i="15"/>
  <c r="V3695" i="15"/>
  <c r="V3696" i="15"/>
  <c r="V3697" i="15"/>
  <c r="V3698" i="15"/>
  <c r="V3699" i="15"/>
  <c r="V3700" i="15"/>
  <c r="V3701" i="15"/>
  <c r="V3702" i="15"/>
  <c r="V3703" i="15"/>
  <c r="V3704" i="15"/>
  <c r="V3705" i="15"/>
  <c r="V3706" i="15"/>
  <c r="V3707" i="15"/>
  <c r="V3708" i="15"/>
  <c r="V3709" i="15"/>
  <c r="V3710" i="15"/>
  <c r="V3711" i="15"/>
  <c r="V3712" i="15"/>
  <c r="V3713" i="15"/>
  <c r="V3714" i="15"/>
  <c r="V3715" i="15"/>
  <c r="V3716" i="15"/>
  <c r="V3717" i="15"/>
  <c r="V3718" i="15"/>
  <c r="V3719" i="15"/>
  <c r="V3720" i="15"/>
  <c r="V3721" i="15"/>
  <c r="V3722" i="15"/>
  <c r="V3723" i="15"/>
  <c r="V3724" i="15"/>
  <c r="V3725" i="15"/>
  <c r="V3726" i="15"/>
  <c r="V3727" i="15"/>
  <c r="V3728" i="15"/>
  <c r="V3729" i="15"/>
  <c r="V3730" i="15"/>
  <c r="V3731" i="15"/>
  <c r="V3732" i="15"/>
  <c r="V3733" i="15"/>
  <c r="V3734" i="15"/>
  <c r="V3735" i="15"/>
  <c r="V3736" i="15"/>
  <c r="V3737" i="15"/>
  <c r="V3738" i="15"/>
  <c r="V3739" i="15"/>
  <c r="V3740" i="15"/>
  <c r="V3741" i="15"/>
  <c r="V3742" i="15"/>
  <c r="V3743" i="15"/>
  <c r="V3744" i="15"/>
  <c r="V3745" i="15"/>
  <c r="V3746" i="15"/>
  <c r="V3747" i="15"/>
  <c r="V3748" i="15"/>
  <c r="V3749" i="15"/>
  <c r="V3750" i="15"/>
  <c r="V3751" i="15"/>
  <c r="V3752" i="15"/>
  <c r="V3753" i="15"/>
  <c r="V3754" i="15"/>
  <c r="V3755" i="15"/>
  <c r="V3756" i="15"/>
  <c r="V3757" i="15"/>
  <c r="V3758" i="15"/>
  <c r="V3759" i="15"/>
  <c r="V3760" i="15"/>
  <c r="V3761" i="15"/>
  <c r="V3762" i="15"/>
  <c r="V3763" i="15"/>
  <c r="V3764" i="15"/>
  <c r="V3765" i="15"/>
  <c r="V3766" i="15"/>
  <c r="V3767" i="15"/>
  <c r="V3768" i="15"/>
  <c r="V3769" i="15"/>
  <c r="V3770" i="15"/>
  <c r="V3771" i="15"/>
  <c r="V3772" i="15"/>
  <c r="V3773" i="15"/>
  <c r="V3774" i="15"/>
  <c r="V3775" i="15"/>
  <c r="V3776" i="15"/>
  <c r="V3777" i="15"/>
  <c r="V3778" i="15"/>
  <c r="V3779" i="15"/>
  <c r="V3780" i="15"/>
  <c r="V3781" i="15"/>
  <c r="V3782" i="15"/>
  <c r="V3783" i="15"/>
  <c r="V3784" i="15"/>
  <c r="V3785" i="15"/>
  <c r="V3786" i="15"/>
  <c r="V3787" i="15"/>
  <c r="V3788" i="15"/>
  <c r="V3789" i="15"/>
  <c r="V3790" i="15"/>
  <c r="V3791" i="15"/>
  <c r="V3792" i="15"/>
  <c r="V3793" i="15"/>
  <c r="V3794" i="15"/>
  <c r="V3795" i="15"/>
  <c r="V3796" i="15"/>
  <c r="V3797" i="15"/>
  <c r="V3798" i="15"/>
  <c r="V3799" i="15"/>
  <c r="V3800" i="15"/>
  <c r="V3801" i="15"/>
  <c r="V3802" i="15"/>
  <c r="V3803" i="15"/>
  <c r="V3804" i="15"/>
  <c r="V3805" i="15"/>
  <c r="V3806" i="15"/>
  <c r="V3807" i="15"/>
  <c r="V3808" i="15"/>
  <c r="V3809" i="15"/>
  <c r="V3810" i="15"/>
  <c r="V3811" i="15"/>
  <c r="V3812" i="15"/>
  <c r="V3813" i="15"/>
  <c r="V3814" i="15"/>
  <c r="V3815" i="15"/>
  <c r="V3816" i="15"/>
  <c r="V3817" i="15"/>
  <c r="V3818" i="15"/>
  <c r="V3819" i="15"/>
  <c r="V3820" i="15"/>
  <c r="V3821" i="15"/>
  <c r="V3822" i="15"/>
  <c r="V3823" i="15"/>
  <c r="V3824" i="15"/>
  <c r="V3825" i="15"/>
  <c r="V3826" i="15"/>
  <c r="V3827" i="15"/>
  <c r="V3828" i="15"/>
  <c r="V3829" i="15"/>
  <c r="V3830" i="15"/>
  <c r="V3831" i="15"/>
  <c r="V3832" i="15"/>
  <c r="V3833" i="15"/>
  <c r="V3834" i="15"/>
  <c r="V3835" i="15"/>
  <c r="V3836" i="15"/>
  <c r="V3837" i="15"/>
  <c r="V3838" i="15"/>
  <c r="V3839" i="15"/>
  <c r="V3840" i="15"/>
  <c r="V3841" i="15"/>
  <c r="V3842" i="15"/>
  <c r="V3843" i="15"/>
  <c r="V3844" i="15"/>
  <c r="V3845" i="15"/>
  <c r="V3846" i="15"/>
  <c r="V3847" i="15"/>
  <c r="V3848" i="15"/>
  <c r="V3849" i="15"/>
  <c r="V3850" i="15"/>
  <c r="V3851" i="15"/>
  <c r="V3852" i="15"/>
  <c r="V3853" i="15"/>
  <c r="V3854" i="15"/>
  <c r="V3855" i="15"/>
  <c r="V3856" i="15"/>
  <c r="V3857" i="15"/>
  <c r="V3858" i="15"/>
  <c r="V3859" i="15"/>
  <c r="V3860" i="15"/>
  <c r="V3861" i="15"/>
  <c r="V3862" i="15"/>
  <c r="V3863" i="15"/>
  <c r="V3864" i="15"/>
  <c r="V3865" i="15"/>
  <c r="V3866" i="15"/>
  <c r="V3867" i="15"/>
  <c r="V3868" i="15"/>
  <c r="V3869" i="15"/>
  <c r="V3870" i="15"/>
  <c r="V3871" i="15"/>
  <c r="V3872" i="15"/>
  <c r="V3873" i="15"/>
  <c r="V3874" i="15"/>
  <c r="V3875" i="15"/>
  <c r="V3876" i="15"/>
  <c r="V3877" i="15"/>
  <c r="V3878" i="15"/>
  <c r="V3879" i="15"/>
  <c r="V3880" i="15"/>
  <c r="V3881" i="15"/>
  <c r="V3882" i="15"/>
  <c r="V3883" i="15"/>
  <c r="V3884" i="15"/>
  <c r="V3885" i="15"/>
  <c r="V3886" i="15"/>
  <c r="V3887" i="15"/>
  <c r="V3888" i="15"/>
  <c r="V3889" i="15"/>
  <c r="V3890" i="15"/>
  <c r="V3891" i="15"/>
  <c r="V3892" i="15"/>
  <c r="V3893" i="15"/>
  <c r="V3894" i="15"/>
  <c r="V3895" i="15"/>
  <c r="V3896" i="15"/>
  <c r="V3897" i="15"/>
  <c r="V3898" i="15"/>
  <c r="V3899" i="15"/>
  <c r="V3900" i="15"/>
  <c r="V3901" i="15"/>
  <c r="V3902" i="15"/>
  <c r="V3903" i="15"/>
  <c r="V3904" i="15"/>
  <c r="V3905" i="15"/>
  <c r="V3906" i="15"/>
  <c r="V3907" i="15"/>
  <c r="V3908" i="15"/>
  <c r="V3909" i="15"/>
  <c r="V3910" i="15"/>
  <c r="V3911" i="15"/>
  <c r="V3912" i="15"/>
  <c r="V3913" i="15"/>
  <c r="V3914" i="15"/>
  <c r="V3915" i="15"/>
  <c r="V3916" i="15"/>
  <c r="V3917" i="15"/>
  <c r="V3918" i="15"/>
  <c r="V3919" i="15"/>
  <c r="V3920" i="15"/>
  <c r="V3921" i="15"/>
  <c r="V3922" i="15"/>
  <c r="V3923" i="15"/>
  <c r="V3924" i="15"/>
  <c r="V3925" i="15"/>
  <c r="V3926" i="15"/>
  <c r="V3927" i="15"/>
  <c r="V3928" i="15"/>
  <c r="V3929" i="15"/>
  <c r="V3930" i="15"/>
  <c r="V3931" i="15"/>
  <c r="V3932" i="15"/>
  <c r="V3933" i="15"/>
  <c r="V3934" i="15"/>
  <c r="V3935" i="15"/>
  <c r="V3936" i="15"/>
  <c r="V3937" i="15"/>
  <c r="V3938" i="15"/>
  <c r="V3939" i="15"/>
  <c r="V3940" i="15"/>
  <c r="V3941" i="15"/>
  <c r="V3942" i="15"/>
  <c r="V3943" i="15"/>
  <c r="V3944" i="15"/>
  <c r="V3945" i="15"/>
  <c r="V3946" i="15"/>
  <c r="V3947" i="15"/>
  <c r="V3948" i="15"/>
  <c r="V3949" i="15"/>
  <c r="V3950" i="15"/>
  <c r="V3951" i="15"/>
  <c r="V3952" i="15"/>
  <c r="V3953" i="15"/>
  <c r="V3954" i="15"/>
  <c r="V3955" i="15"/>
  <c r="V3956" i="15"/>
  <c r="V3957" i="15"/>
  <c r="V3958" i="15"/>
  <c r="V3959" i="15"/>
  <c r="V3960" i="15"/>
  <c r="V3961" i="15"/>
  <c r="V3962" i="15"/>
  <c r="V3963" i="15"/>
  <c r="V3964" i="15"/>
  <c r="V3965" i="15"/>
  <c r="V3966" i="15"/>
  <c r="V3967" i="15"/>
  <c r="V3968" i="15"/>
  <c r="V3969" i="15"/>
  <c r="V3970" i="15"/>
  <c r="V3971" i="15"/>
  <c r="V3972" i="15"/>
  <c r="V3973" i="15"/>
  <c r="V3974" i="15"/>
  <c r="V3975" i="15"/>
  <c r="V3976" i="15"/>
  <c r="V3977" i="15"/>
  <c r="V3978" i="15"/>
  <c r="V3979" i="15"/>
  <c r="V3980" i="15"/>
  <c r="V3981" i="15"/>
  <c r="V3982" i="15"/>
  <c r="V3983" i="15"/>
  <c r="V3984" i="15"/>
  <c r="V3985" i="15"/>
  <c r="V3986" i="15"/>
  <c r="V3987" i="15"/>
  <c r="V3988" i="15"/>
  <c r="V3989" i="15"/>
  <c r="V3990" i="15"/>
  <c r="V3991" i="15"/>
  <c r="V3992" i="15"/>
  <c r="V3993" i="15"/>
  <c r="V3994" i="15"/>
  <c r="V3995" i="15"/>
  <c r="V3996" i="15"/>
  <c r="V3997" i="15"/>
  <c r="V3998" i="15"/>
  <c r="V3999" i="15"/>
  <c r="V4000" i="15"/>
  <c r="V4001" i="15"/>
  <c r="V4002" i="15"/>
  <c r="V4003" i="15"/>
  <c r="V4004" i="15"/>
  <c r="V4005" i="15"/>
  <c r="V4006" i="15"/>
  <c r="V4007" i="15"/>
  <c r="V4008" i="15"/>
  <c r="V4009" i="15"/>
  <c r="V4010" i="15"/>
  <c r="V4011" i="15"/>
  <c r="V4012" i="15"/>
  <c r="V4013" i="15"/>
  <c r="V4014" i="15"/>
  <c r="V4015" i="15"/>
  <c r="V4016" i="15"/>
  <c r="V4017" i="15"/>
  <c r="V4018" i="15"/>
  <c r="V4019" i="15"/>
  <c r="V4020" i="15"/>
  <c r="V4021" i="15"/>
  <c r="V4022" i="15"/>
  <c r="V4023" i="15"/>
  <c r="V4024" i="15"/>
  <c r="V4025" i="15"/>
  <c r="V4026" i="15"/>
  <c r="V4027" i="15"/>
  <c r="V4028" i="15"/>
  <c r="V4029" i="15"/>
  <c r="V4030" i="15"/>
  <c r="V4031" i="15"/>
  <c r="V4032" i="15"/>
  <c r="V4033" i="15"/>
  <c r="V4034" i="15"/>
  <c r="V4035" i="15"/>
  <c r="V4036" i="15"/>
  <c r="V4037" i="15"/>
  <c r="V4038" i="15"/>
  <c r="V4039" i="15"/>
  <c r="V4040" i="15"/>
  <c r="V4041" i="15"/>
  <c r="V4042" i="15"/>
  <c r="V4043" i="15"/>
  <c r="V4044" i="15"/>
  <c r="V4045" i="15"/>
  <c r="V4046" i="15"/>
  <c r="V4047" i="15"/>
  <c r="V4048" i="15"/>
  <c r="V4049" i="15"/>
  <c r="V4050" i="15"/>
  <c r="V4051" i="15"/>
  <c r="V4052" i="15"/>
  <c r="V4053" i="15"/>
  <c r="V4054" i="15"/>
  <c r="V4055" i="15"/>
  <c r="V4056" i="15"/>
  <c r="V4057" i="15"/>
  <c r="V4058" i="15"/>
  <c r="V4059" i="15"/>
  <c r="V4060" i="15"/>
  <c r="V4061" i="15"/>
  <c r="V4062" i="15"/>
  <c r="V4063" i="15"/>
  <c r="V4064" i="15"/>
  <c r="V4065" i="15"/>
  <c r="V4066" i="15"/>
  <c r="V4067" i="15"/>
  <c r="V4068" i="15"/>
  <c r="V4069" i="15"/>
  <c r="V4070" i="15"/>
  <c r="V4071" i="15"/>
  <c r="V4072" i="15"/>
  <c r="V4073" i="15"/>
  <c r="V4074" i="15"/>
  <c r="V4075" i="15"/>
  <c r="V4076" i="15"/>
  <c r="V4077" i="15"/>
  <c r="V4078" i="15"/>
  <c r="V4079" i="15"/>
  <c r="V4080" i="15"/>
  <c r="V4081" i="15"/>
  <c r="V4082" i="15"/>
  <c r="V4083" i="15"/>
  <c r="V4084" i="15"/>
  <c r="V4085" i="15"/>
  <c r="V4086" i="15"/>
  <c r="V4087" i="15"/>
  <c r="V4088" i="15"/>
  <c r="V4089" i="15"/>
  <c r="V4090" i="15"/>
  <c r="V4091" i="15"/>
  <c r="V4092" i="15"/>
  <c r="V4093" i="15"/>
  <c r="V4094" i="15"/>
  <c r="V4095" i="15"/>
  <c r="V4096" i="15"/>
  <c r="V4097" i="15"/>
  <c r="V4098" i="15"/>
  <c r="V4099" i="15"/>
  <c r="V4100" i="15"/>
  <c r="V4101" i="15"/>
  <c r="V4102" i="15"/>
  <c r="V4103" i="15"/>
  <c r="V4104" i="15"/>
  <c r="V4105" i="15"/>
  <c r="V4106" i="15"/>
  <c r="V4107" i="15"/>
  <c r="V4108" i="15"/>
  <c r="V4109" i="15"/>
  <c r="V4110" i="15"/>
  <c r="V4111" i="15"/>
  <c r="V4112" i="15"/>
  <c r="V4113" i="15"/>
  <c r="V4114" i="15"/>
  <c r="V4115" i="15"/>
  <c r="V4116" i="15"/>
  <c r="V4117" i="15"/>
  <c r="V4118" i="15"/>
  <c r="V4119" i="15"/>
  <c r="V4120" i="15"/>
  <c r="V4121" i="15"/>
  <c r="V4122" i="15"/>
  <c r="V4123" i="15"/>
  <c r="V4124" i="15"/>
  <c r="V4125" i="15"/>
  <c r="V4126" i="15"/>
  <c r="V4127" i="15"/>
  <c r="V4128" i="15"/>
  <c r="V4129" i="15"/>
  <c r="V4130" i="15"/>
  <c r="V4131" i="15"/>
  <c r="V4132" i="15"/>
  <c r="V4133" i="15"/>
  <c r="V4134" i="15"/>
  <c r="V4135" i="15"/>
  <c r="V4136" i="15"/>
  <c r="V4137" i="15"/>
  <c r="V4138" i="15"/>
  <c r="V4139" i="15"/>
  <c r="V4140" i="15"/>
  <c r="V4141" i="15"/>
  <c r="V4142" i="15"/>
  <c r="V4143" i="15"/>
  <c r="V4144" i="15"/>
  <c r="V4145" i="15"/>
  <c r="V4146" i="15"/>
  <c r="V4147" i="15"/>
  <c r="V4148" i="15"/>
  <c r="V4149" i="15"/>
  <c r="V4150" i="15"/>
  <c r="V4151" i="15"/>
  <c r="V4152" i="15"/>
  <c r="V4153" i="15"/>
  <c r="V4154" i="15"/>
  <c r="V4155" i="15"/>
  <c r="V4156" i="15"/>
  <c r="V4157" i="15"/>
  <c r="V4158" i="15"/>
  <c r="V4159" i="15"/>
  <c r="V4160" i="15"/>
  <c r="V4161" i="15"/>
  <c r="V4162" i="15"/>
  <c r="V4163" i="15"/>
  <c r="V4164" i="15"/>
  <c r="V4165" i="15"/>
  <c r="V4166" i="15"/>
  <c r="V4167" i="15"/>
  <c r="V4168" i="15"/>
  <c r="V4169" i="15"/>
  <c r="V4170" i="15"/>
  <c r="V4171" i="15"/>
  <c r="V4172" i="15"/>
  <c r="V4173" i="15"/>
  <c r="V4174" i="15"/>
  <c r="V4175" i="15"/>
  <c r="V4176" i="15"/>
  <c r="V4177" i="15"/>
  <c r="V4178" i="15"/>
  <c r="V4179" i="15"/>
  <c r="V4180" i="15"/>
  <c r="V4181" i="15"/>
  <c r="V4182" i="15"/>
  <c r="V4183" i="15"/>
  <c r="V4184" i="15"/>
  <c r="V4185" i="15"/>
  <c r="V4186" i="15"/>
  <c r="V4187" i="15"/>
  <c r="V4188" i="15"/>
  <c r="V4189" i="15"/>
  <c r="V4190" i="15"/>
  <c r="V4191" i="15"/>
  <c r="V4192" i="15"/>
  <c r="V4193" i="15"/>
  <c r="V4194" i="15"/>
  <c r="V4195" i="15"/>
  <c r="V4196" i="15"/>
  <c r="V4197" i="15"/>
  <c r="V4198" i="15"/>
  <c r="V4199" i="15"/>
  <c r="V4200" i="15"/>
  <c r="V4201" i="15"/>
  <c r="V4202" i="15"/>
  <c r="V4203" i="15"/>
  <c r="V4204" i="15"/>
  <c r="V4205" i="15"/>
  <c r="V4206" i="15"/>
  <c r="V4207" i="15"/>
  <c r="V4208" i="15"/>
  <c r="V4209" i="15"/>
  <c r="V4210" i="15"/>
  <c r="V4211" i="15"/>
  <c r="V4212" i="15"/>
  <c r="V4213" i="15"/>
  <c r="V4214" i="15"/>
  <c r="V4215" i="15"/>
  <c r="V4216" i="15"/>
  <c r="V4217" i="15"/>
  <c r="V4218" i="15"/>
  <c r="V4219" i="15"/>
  <c r="V4220" i="15"/>
  <c r="V4221" i="15"/>
  <c r="V4222" i="15"/>
  <c r="V4223" i="15"/>
  <c r="V4224" i="15"/>
  <c r="V4225" i="15"/>
  <c r="V4226" i="15"/>
  <c r="V4227" i="15"/>
  <c r="V4228" i="15"/>
  <c r="V4229" i="15"/>
  <c r="V4230" i="15"/>
  <c r="V4231" i="15"/>
  <c r="V4232" i="15"/>
  <c r="V4233" i="15"/>
  <c r="V4234" i="15"/>
  <c r="V4235" i="15"/>
  <c r="V4236" i="15"/>
  <c r="V4237" i="15"/>
  <c r="V4238" i="15"/>
  <c r="V4239" i="15"/>
  <c r="V4240" i="15"/>
  <c r="V4241" i="15"/>
  <c r="V4242" i="15"/>
  <c r="V4243" i="15"/>
  <c r="V4244" i="15"/>
  <c r="V4245" i="15"/>
  <c r="V4246" i="15"/>
  <c r="V4247" i="15"/>
  <c r="V4248" i="15"/>
  <c r="V4249" i="15"/>
  <c r="V4250" i="15"/>
  <c r="V4251" i="15"/>
  <c r="V4252" i="15"/>
  <c r="V4253" i="15"/>
  <c r="V4254" i="15"/>
  <c r="V4255" i="15"/>
  <c r="V4256" i="15"/>
  <c r="V4257" i="15"/>
  <c r="V4258" i="15"/>
  <c r="V4259" i="15"/>
  <c r="V4260" i="15"/>
  <c r="V4261" i="15"/>
  <c r="V4262" i="15"/>
  <c r="V4263" i="15"/>
  <c r="V4264" i="15"/>
  <c r="V4265" i="15"/>
  <c r="V4266" i="15"/>
  <c r="V4267" i="15"/>
  <c r="V4268" i="15"/>
  <c r="V4269" i="15"/>
  <c r="V4270" i="15"/>
  <c r="V4271" i="15"/>
  <c r="V4272" i="15"/>
  <c r="V4273" i="15"/>
  <c r="V4274" i="15"/>
  <c r="V4275" i="15"/>
  <c r="V4276" i="15"/>
  <c r="V4277" i="15"/>
  <c r="V4278" i="15"/>
  <c r="V4279" i="15"/>
  <c r="V4280" i="15"/>
  <c r="V4281" i="15"/>
  <c r="V4282" i="15"/>
  <c r="V4283" i="15"/>
  <c r="V4284" i="15"/>
  <c r="V4285" i="15"/>
  <c r="V4286" i="15"/>
  <c r="V4287" i="15"/>
  <c r="V4288" i="15"/>
  <c r="V4289" i="15"/>
  <c r="V4290" i="15"/>
  <c r="V4291" i="15"/>
  <c r="V4292" i="15"/>
  <c r="V4293" i="15"/>
  <c r="V4294" i="15"/>
  <c r="V4295" i="15"/>
  <c r="V4296" i="15"/>
  <c r="V4297" i="15"/>
  <c r="V4298" i="15"/>
  <c r="V4299" i="15"/>
  <c r="V4300" i="15"/>
  <c r="V4301" i="15"/>
  <c r="V4302" i="15"/>
  <c r="V4303" i="15"/>
  <c r="V4304" i="15"/>
  <c r="V4305" i="15"/>
  <c r="V4306" i="15"/>
  <c r="V4307" i="15"/>
  <c r="V4308" i="15"/>
  <c r="V4309" i="15"/>
  <c r="V4310" i="15"/>
  <c r="V4311" i="15"/>
  <c r="V4312" i="15"/>
  <c r="V4313" i="15"/>
  <c r="V4314" i="15"/>
  <c r="V4315" i="15"/>
  <c r="V4316" i="15"/>
  <c r="V4317" i="15"/>
  <c r="V4318" i="15"/>
  <c r="V4319" i="15"/>
  <c r="V4320" i="15"/>
  <c r="V4321" i="15"/>
  <c r="V4322" i="15"/>
  <c r="V4323" i="15"/>
  <c r="V4324" i="15"/>
  <c r="V4325" i="15"/>
  <c r="V4326" i="15"/>
  <c r="V4327" i="15"/>
  <c r="V4328" i="15"/>
  <c r="V4329" i="15"/>
  <c r="V4330" i="15"/>
  <c r="V4331" i="15"/>
  <c r="V4332" i="15"/>
  <c r="V4333" i="15"/>
  <c r="V4334" i="15"/>
  <c r="V4335" i="15"/>
  <c r="V4336" i="15"/>
  <c r="V4337" i="15"/>
  <c r="V4338" i="15"/>
  <c r="V4339" i="15"/>
  <c r="V4340" i="15"/>
  <c r="V4341" i="15"/>
  <c r="V4342" i="15"/>
  <c r="V4343" i="15"/>
  <c r="V4344" i="15"/>
  <c r="V4345" i="15"/>
  <c r="V4346" i="15"/>
  <c r="V4347" i="15"/>
  <c r="V4348" i="15"/>
  <c r="V4349" i="15"/>
  <c r="V4350" i="15"/>
  <c r="V4351" i="15"/>
  <c r="V4352" i="15"/>
  <c r="V4353" i="15"/>
  <c r="V4354" i="15"/>
  <c r="V4355" i="15"/>
  <c r="V4356" i="15"/>
  <c r="V4357" i="15"/>
  <c r="V4358" i="15"/>
  <c r="V4359" i="15"/>
  <c r="V4360" i="15"/>
  <c r="V4361" i="15"/>
  <c r="V4362" i="15"/>
  <c r="V4363" i="15"/>
  <c r="V4364" i="15"/>
  <c r="V4365" i="15"/>
  <c r="V4366" i="15"/>
  <c r="V4367" i="15"/>
  <c r="V4368" i="15"/>
  <c r="V4369" i="15"/>
  <c r="V4370" i="15"/>
  <c r="V4371" i="15"/>
  <c r="V4372" i="15"/>
  <c r="V4373" i="15"/>
  <c r="V4374" i="15"/>
  <c r="V4375" i="15"/>
  <c r="V4376" i="15"/>
  <c r="V4377" i="15"/>
  <c r="V4378" i="15"/>
  <c r="V4379" i="15"/>
  <c r="V4380" i="15"/>
  <c r="V4381" i="15"/>
  <c r="V4382" i="15"/>
  <c r="V4383" i="15"/>
  <c r="V4384" i="15"/>
  <c r="V4385" i="15"/>
  <c r="V4386" i="15"/>
  <c r="V4387" i="15"/>
  <c r="V4388" i="15"/>
  <c r="V4389" i="15"/>
  <c r="V4390" i="15"/>
  <c r="V4391" i="15"/>
  <c r="V4392" i="15"/>
  <c r="V4393" i="15"/>
  <c r="V4394" i="15"/>
  <c r="V4395" i="15"/>
  <c r="V4396" i="15"/>
  <c r="V4397" i="15"/>
  <c r="V4398" i="15"/>
  <c r="V4399" i="15"/>
  <c r="V4400" i="15"/>
  <c r="V4401" i="15"/>
  <c r="V4402" i="15"/>
  <c r="V4403" i="15"/>
  <c r="V4404" i="15"/>
  <c r="V4405" i="15"/>
  <c r="V4406" i="15"/>
  <c r="V4407" i="15"/>
  <c r="V4408" i="15"/>
  <c r="V4409" i="15"/>
  <c r="V4410" i="15"/>
  <c r="V4411" i="15"/>
  <c r="V4412" i="15"/>
  <c r="V4413" i="15"/>
  <c r="V4414" i="15"/>
  <c r="V4415" i="15"/>
  <c r="V4416" i="15"/>
  <c r="V4417" i="15"/>
  <c r="V4418" i="15"/>
  <c r="V4419" i="15"/>
  <c r="V4420" i="15"/>
  <c r="V4421" i="15"/>
  <c r="V4422" i="15"/>
  <c r="V4423" i="15"/>
  <c r="V4424" i="15"/>
  <c r="V4425" i="15"/>
  <c r="V4426" i="15"/>
  <c r="V4427" i="15"/>
  <c r="V4428" i="15"/>
  <c r="V4429" i="15"/>
  <c r="V4430" i="15"/>
  <c r="V4431" i="15"/>
  <c r="V4432" i="15"/>
  <c r="V4433" i="15"/>
  <c r="V4434" i="15"/>
  <c r="V4435" i="15"/>
  <c r="V4436" i="15"/>
  <c r="V4437" i="15"/>
  <c r="V4438" i="15"/>
  <c r="V4439" i="15"/>
  <c r="V4440" i="15"/>
  <c r="V4441" i="15"/>
  <c r="V4442" i="15"/>
  <c r="V4443" i="15"/>
  <c r="V4444" i="15"/>
  <c r="V4445" i="15"/>
  <c r="V4446" i="15"/>
  <c r="V4447" i="15"/>
  <c r="V4448" i="15"/>
  <c r="V4449" i="15"/>
  <c r="V4450" i="15"/>
  <c r="V4451" i="15"/>
  <c r="V4452" i="15"/>
  <c r="V4453" i="15"/>
  <c r="V4454" i="15"/>
  <c r="V4455" i="15"/>
  <c r="V4456" i="15"/>
  <c r="V4457" i="15"/>
  <c r="V4458" i="15"/>
  <c r="V4459" i="15"/>
  <c r="V4460" i="15"/>
  <c r="V4461" i="15"/>
  <c r="V4462" i="15"/>
  <c r="V4463" i="15"/>
  <c r="V4464" i="15"/>
  <c r="V4465" i="15"/>
  <c r="V4466" i="15"/>
  <c r="V4467" i="15"/>
  <c r="V4468" i="15"/>
  <c r="V4469" i="15"/>
  <c r="V4470" i="15"/>
  <c r="V4471" i="15"/>
  <c r="V4472" i="15"/>
  <c r="V4473" i="15"/>
  <c r="V4474" i="15"/>
  <c r="V4475" i="15"/>
  <c r="V4476" i="15"/>
  <c r="V4477" i="15"/>
  <c r="V4478" i="15"/>
  <c r="V4479" i="15"/>
  <c r="V4480" i="15"/>
  <c r="V4481" i="15"/>
  <c r="V4482" i="15"/>
  <c r="V4483" i="15"/>
  <c r="V4484" i="15"/>
  <c r="V4485" i="15"/>
  <c r="V4486" i="15"/>
  <c r="V4487" i="15"/>
  <c r="V4488" i="15"/>
  <c r="V4489" i="15"/>
  <c r="V4490" i="15"/>
  <c r="V4491" i="15"/>
  <c r="V4492" i="15"/>
  <c r="V4493" i="15"/>
  <c r="V4494" i="15"/>
  <c r="V4495" i="15"/>
  <c r="V4496" i="15"/>
  <c r="V4497" i="15"/>
  <c r="V4498" i="15"/>
  <c r="V4499" i="15"/>
  <c r="V4500" i="15"/>
  <c r="V4501" i="15"/>
  <c r="V4502" i="15"/>
  <c r="V4503" i="15"/>
  <c r="V4504" i="15"/>
  <c r="V4505" i="15"/>
  <c r="V4506" i="15"/>
  <c r="V4507" i="15"/>
  <c r="V4508" i="15"/>
  <c r="V4509" i="15"/>
  <c r="V4510" i="15"/>
  <c r="V4511" i="15"/>
  <c r="V4512" i="15"/>
  <c r="V4513" i="15"/>
  <c r="V4514" i="15"/>
  <c r="V4515" i="15"/>
  <c r="V4516" i="15"/>
  <c r="V4517" i="15"/>
  <c r="V4518" i="15"/>
  <c r="V4519" i="15"/>
  <c r="V4520" i="15"/>
  <c r="V4521" i="15"/>
  <c r="V4522" i="15"/>
  <c r="V4523" i="15"/>
  <c r="V4524" i="15"/>
  <c r="V4525" i="15"/>
  <c r="V4526" i="15"/>
  <c r="V4527" i="15"/>
  <c r="V4528" i="15"/>
  <c r="V4529" i="15"/>
  <c r="V4530" i="15"/>
  <c r="V4531" i="15"/>
  <c r="V4532" i="15"/>
  <c r="V4533" i="15"/>
  <c r="V4534" i="15"/>
  <c r="V4535" i="15"/>
  <c r="V4536" i="15"/>
  <c r="V4537" i="15"/>
  <c r="V4538" i="15"/>
  <c r="V4539" i="15"/>
  <c r="V4540" i="15"/>
  <c r="V4541" i="15"/>
  <c r="V4542" i="15"/>
  <c r="V4543" i="15"/>
  <c r="V4544" i="15"/>
  <c r="V4545" i="15"/>
  <c r="V4546" i="15"/>
  <c r="V4547" i="15"/>
  <c r="V4548" i="15"/>
  <c r="V4549" i="15"/>
  <c r="V4550" i="15"/>
  <c r="V4551" i="15"/>
  <c r="V4552" i="15"/>
  <c r="V4553" i="15"/>
  <c r="V4554" i="15"/>
  <c r="V4555" i="15"/>
  <c r="V4556" i="15"/>
  <c r="V4557" i="15"/>
  <c r="V4558" i="15"/>
  <c r="V4559" i="15"/>
  <c r="V4560" i="15"/>
  <c r="V4561" i="15"/>
  <c r="V4562" i="15"/>
  <c r="V4563" i="15"/>
  <c r="V4564" i="15"/>
  <c r="V4565" i="15"/>
  <c r="V4566" i="15"/>
  <c r="V4567" i="15"/>
  <c r="V4568" i="15"/>
  <c r="V4569" i="15"/>
  <c r="V4570" i="15"/>
  <c r="V4571" i="15"/>
  <c r="V4572" i="15"/>
  <c r="V4573" i="15"/>
  <c r="V4574" i="15"/>
  <c r="V4575" i="15"/>
  <c r="V4576" i="15"/>
  <c r="V4577" i="15"/>
  <c r="V4578" i="15"/>
  <c r="V4579" i="15"/>
  <c r="V4580" i="15"/>
  <c r="V4581" i="15"/>
  <c r="V4582" i="15"/>
  <c r="V4583" i="15"/>
  <c r="V4584" i="15"/>
  <c r="V4585" i="15"/>
  <c r="V4586" i="15"/>
  <c r="V4587" i="15"/>
  <c r="V4588" i="15"/>
  <c r="V4589" i="15"/>
  <c r="V4590" i="15"/>
  <c r="V4591" i="15"/>
  <c r="V4592" i="15"/>
  <c r="V4593" i="15"/>
  <c r="V4594" i="15"/>
  <c r="V4595" i="15"/>
  <c r="V4596" i="15"/>
  <c r="V4597" i="15"/>
  <c r="V4598" i="15"/>
  <c r="V4599" i="15"/>
  <c r="V4600" i="15"/>
  <c r="V4601" i="15"/>
  <c r="V4602" i="15"/>
  <c r="V4603" i="15"/>
  <c r="V4604" i="15"/>
  <c r="V4605" i="15"/>
  <c r="V4606" i="15"/>
  <c r="V4607" i="15"/>
  <c r="V4608" i="15"/>
  <c r="V4609" i="15"/>
  <c r="V4610" i="15"/>
  <c r="V4611" i="15"/>
  <c r="V4612" i="15"/>
  <c r="V4613" i="15"/>
  <c r="V4614" i="15"/>
  <c r="V4615" i="15"/>
  <c r="V4616" i="15"/>
  <c r="V4617" i="15"/>
  <c r="V4618" i="15"/>
  <c r="V4619" i="15"/>
  <c r="V4620" i="15"/>
  <c r="V4621" i="15"/>
  <c r="V4622" i="15"/>
  <c r="V4623" i="15"/>
  <c r="V4624" i="15"/>
  <c r="V4625" i="15"/>
  <c r="V4626" i="15"/>
  <c r="V4627" i="15"/>
  <c r="V4628" i="15"/>
  <c r="V4629" i="15"/>
  <c r="V4630" i="15"/>
  <c r="V4631" i="15"/>
  <c r="V4632" i="15"/>
  <c r="V4633" i="15"/>
  <c r="V4634" i="15"/>
  <c r="V4635" i="15"/>
  <c r="V4636" i="15"/>
  <c r="V4637" i="15"/>
  <c r="V4638" i="15"/>
  <c r="V4639" i="15"/>
  <c r="V4640" i="15"/>
  <c r="V4641" i="15"/>
  <c r="V4642" i="15"/>
  <c r="V4643" i="15"/>
  <c r="V4644" i="15"/>
  <c r="V4645" i="15"/>
  <c r="V4646" i="15"/>
  <c r="V4647" i="15"/>
  <c r="V4648" i="15"/>
  <c r="V4649" i="15"/>
  <c r="V4650" i="15"/>
  <c r="V4651" i="15"/>
  <c r="V4652" i="15"/>
  <c r="V4653" i="15"/>
  <c r="V4654" i="15"/>
  <c r="V4655" i="15"/>
  <c r="V4656" i="15"/>
  <c r="V4657" i="15"/>
  <c r="V4658" i="15"/>
  <c r="V4659" i="15"/>
  <c r="V4660" i="15"/>
  <c r="V4661" i="15"/>
  <c r="V4662" i="15"/>
  <c r="V4663" i="15"/>
  <c r="V4664" i="15"/>
  <c r="V4665" i="15"/>
  <c r="V4666" i="15"/>
  <c r="V4667" i="15"/>
  <c r="V4668" i="15"/>
  <c r="V4669" i="15"/>
  <c r="V4670" i="15"/>
  <c r="V4671" i="15"/>
  <c r="V4672" i="15"/>
  <c r="V4673" i="15"/>
  <c r="V4674" i="15"/>
  <c r="V4675" i="15"/>
  <c r="V4676" i="15"/>
  <c r="V4677" i="15"/>
  <c r="V4678" i="15"/>
  <c r="V4679" i="15"/>
  <c r="V4680" i="15"/>
  <c r="V4681" i="15"/>
  <c r="V4682" i="15"/>
  <c r="V4683" i="15"/>
  <c r="V4684" i="15"/>
  <c r="V4685" i="15"/>
  <c r="V4686" i="15"/>
  <c r="V4687" i="15"/>
  <c r="V4688" i="15"/>
  <c r="V4689" i="15"/>
  <c r="V4690" i="15"/>
  <c r="V4691" i="15"/>
  <c r="V4692" i="15"/>
  <c r="V4693" i="15"/>
  <c r="V4694" i="15"/>
  <c r="V4695" i="15"/>
  <c r="V4696" i="15"/>
  <c r="V4697" i="15"/>
  <c r="V4698" i="15"/>
  <c r="V4699" i="15"/>
  <c r="V4700" i="15"/>
  <c r="V4701" i="15"/>
  <c r="V4702" i="15"/>
  <c r="V4703" i="15"/>
  <c r="V4704" i="15"/>
  <c r="V4705" i="15"/>
  <c r="V4706" i="15"/>
  <c r="V4707" i="15"/>
  <c r="V4708" i="15"/>
  <c r="V4709" i="15"/>
  <c r="V4710" i="15"/>
  <c r="V4711" i="15"/>
  <c r="V4712" i="15"/>
  <c r="V4713" i="15"/>
  <c r="V4714" i="15"/>
  <c r="V4715" i="15"/>
  <c r="V4716" i="15"/>
  <c r="V4717" i="15"/>
  <c r="V4718" i="15"/>
  <c r="V4719" i="15"/>
  <c r="V4720" i="15"/>
  <c r="V4721" i="15"/>
  <c r="V4722" i="15"/>
  <c r="V4723" i="15"/>
  <c r="V4724" i="15"/>
  <c r="V4725" i="15"/>
  <c r="V4726" i="15"/>
  <c r="V4727" i="15"/>
  <c r="V4728" i="15"/>
  <c r="V4729" i="15"/>
  <c r="V4730" i="15"/>
  <c r="V4731" i="15"/>
  <c r="V4732" i="15"/>
  <c r="V4733" i="15"/>
  <c r="V4734" i="15"/>
  <c r="V4735" i="15"/>
  <c r="V4736" i="15"/>
  <c r="V4737" i="15"/>
  <c r="V4738" i="15"/>
  <c r="V4739" i="15"/>
  <c r="V4740" i="15"/>
  <c r="V4741" i="15"/>
  <c r="V4742" i="15"/>
  <c r="V4743" i="15"/>
  <c r="V4744" i="15"/>
  <c r="V4745" i="15"/>
  <c r="V4746" i="15"/>
  <c r="V4747" i="15"/>
  <c r="V4748" i="15"/>
  <c r="V4749" i="15"/>
  <c r="V4750" i="15"/>
  <c r="V4751" i="15"/>
  <c r="V4752" i="15"/>
  <c r="V4753" i="15"/>
  <c r="V4754" i="15"/>
  <c r="V4755" i="15"/>
  <c r="V4756" i="15"/>
  <c r="V4757" i="15"/>
  <c r="V4758" i="15"/>
  <c r="V4759" i="15"/>
  <c r="V4760" i="15"/>
  <c r="V4761" i="15"/>
  <c r="V4762" i="15"/>
  <c r="V4763" i="15"/>
  <c r="V4764" i="15"/>
  <c r="V4765" i="15"/>
  <c r="V4766" i="15"/>
  <c r="V4767" i="15"/>
  <c r="V4768" i="15"/>
  <c r="V4769" i="15"/>
  <c r="V4770" i="15"/>
  <c r="V4771" i="15"/>
  <c r="V4772" i="15"/>
  <c r="V4773" i="15"/>
  <c r="V4774" i="15"/>
  <c r="V4775" i="15"/>
  <c r="V4776" i="15"/>
  <c r="V4777" i="15"/>
  <c r="V4778" i="15"/>
  <c r="V4779" i="15"/>
  <c r="V4780" i="15"/>
  <c r="V4781" i="15"/>
  <c r="V4782" i="15"/>
  <c r="V4783" i="15"/>
  <c r="V4784" i="15"/>
  <c r="V4785" i="15"/>
  <c r="V4786" i="15"/>
  <c r="V4787" i="15"/>
  <c r="V4788" i="15"/>
  <c r="V4789" i="15"/>
  <c r="V4790" i="15"/>
  <c r="V4791" i="15"/>
  <c r="V4792" i="15"/>
  <c r="V4793" i="15"/>
  <c r="V4794" i="15"/>
  <c r="V4795" i="15"/>
  <c r="V4796" i="15"/>
  <c r="V4797" i="15"/>
  <c r="V4798" i="15"/>
  <c r="V4799" i="15"/>
  <c r="V4800" i="15"/>
  <c r="V4801" i="15"/>
  <c r="V4802" i="15"/>
  <c r="V4803" i="15"/>
  <c r="V4804" i="15"/>
  <c r="V4805" i="15"/>
  <c r="V4806" i="15"/>
  <c r="V4807" i="15"/>
  <c r="V4808" i="15"/>
  <c r="V4809" i="15"/>
  <c r="V4810" i="15"/>
  <c r="V4811" i="15"/>
  <c r="V4812" i="15"/>
  <c r="V4813" i="15"/>
  <c r="V4814" i="15"/>
  <c r="V4815" i="15"/>
  <c r="V4816" i="15"/>
  <c r="V4817" i="15"/>
  <c r="V4818" i="15"/>
  <c r="V4819" i="15"/>
  <c r="V4820" i="15"/>
  <c r="V4821" i="15"/>
  <c r="V4822" i="15"/>
  <c r="V4823" i="15"/>
  <c r="V4824" i="15"/>
  <c r="V4825" i="15"/>
  <c r="V4826" i="15"/>
  <c r="V4827" i="15"/>
  <c r="V4828" i="15"/>
  <c r="V4829" i="15"/>
  <c r="V4830" i="15"/>
  <c r="V4831" i="15"/>
  <c r="V4832" i="15"/>
  <c r="V4833" i="15"/>
  <c r="V4834" i="15"/>
  <c r="V4835" i="15"/>
  <c r="V4836" i="15"/>
  <c r="V4837" i="15"/>
  <c r="V4838" i="15"/>
  <c r="V4839" i="15"/>
  <c r="V4840" i="15"/>
  <c r="V4841" i="15"/>
  <c r="V4842" i="15"/>
  <c r="V4843" i="15"/>
  <c r="V4844" i="15"/>
  <c r="V4845" i="15"/>
  <c r="V4846" i="15"/>
  <c r="V4847" i="15"/>
  <c r="V4848" i="15"/>
  <c r="V4849" i="15"/>
  <c r="V4850" i="15"/>
  <c r="V4851" i="15"/>
  <c r="V4852" i="15"/>
  <c r="V4853" i="15"/>
  <c r="V4854" i="15"/>
  <c r="V4855" i="15"/>
  <c r="V4856" i="15"/>
  <c r="V4857" i="15"/>
  <c r="V4858" i="15"/>
  <c r="V4859" i="15"/>
  <c r="V4860" i="15"/>
  <c r="V4861" i="15"/>
  <c r="V4862" i="15"/>
  <c r="V4863" i="15"/>
  <c r="V4864" i="15"/>
  <c r="V4865" i="15"/>
  <c r="V4866" i="15"/>
  <c r="V4867" i="15"/>
  <c r="V4868" i="15"/>
  <c r="V4869" i="15"/>
  <c r="V4870" i="15"/>
  <c r="V4871" i="15"/>
  <c r="V4872" i="15"/>
  <c r="V4873" i="15"/>
  <c r="V4874" i="15"/>
  <c r="V4875" i="15"/>
  <c r="V4876" i="15"/>
  <c r="V4877" i="15"/>
  <c r="V4878" i="15"/>
  <c r="V4879" i="15"/>
  <c r="V4880" i="15"/>
  <c r="V4881" i="15"/>
  <c r="V4882" i="15"/>
  <c r="V4883" i="15"/>
  <c r="V4884" i="15"/>
  <c r="V4885" i="15"/>
  <c r="V4886" i="15"/>
  <c r="V4887" i="15"/>
  <c r="V4888" i="15"/>
  <c r="V4889" i="15"/>
  <c r="V4890" i="15"/>
  <c r="V4891" i="15"/>
  <c r="V4892" i="15"/>
  <c r="V4893" i="15"/>
  <c r="V4894" i="15"/>
  <c r="V4895" i="15"/>
  <c r="V4896" i="15"/>
  <c r="V4897" i="15"/>
  <c r="V4898" i="15"/>
  <c r="V4899" i="15"/>
  <c r="V4900" i="15"/>
  <c r="V4901" i="15"/>
  <c r="V4902" i="15"/>
  <c r="V4903" i="15"/>
  <c r="V4904" i="15"/>
  <c r="V4905" i="15"/>
  <c r="V4906" i="15"/>
  <c r="V4907" i="15"/>
  <c r="V4908" i="15"/>
  <c r="V4909" i="15"/>
  <c r="V4910" i="15"/>
  <c r="V4911" i="15"/>
  <c r="V4912" i="15"/>
  <c r="V4913" i="15"/>
  <c r="V4914" i="15"/>
  <c r="V4915" i="15"/>
  <c r="V4916" i="15"/>
  <c r="V4917" i="15"/>
  <c r="V4918" i="15"/>
  <c r="V4919" i="15"/>
  <c r="V4920" i="15"/>
  <c r="V4921" i="15"/>
  <c r="V4922" i="15"/>
  <c r="V4923" i="15"/>
  <c r="V4924" i="15"/>
  <c r="V4925" i="15"/>
  <c r="V4926" i="15"/>
  <c r="V4927" i="15"/>
  <c r="V4928" i="15"/>
  <c r="V4929" i="15"/>
  <c r="V4930" i="15"/>
  <c r="V4931" i="15"/>
  <c r="V4932" i="15"/>
  <c r="V4933" i="15"/>
  <c r="V4934" i="15"/>
  <c r="V4935" i="15"/>
  <c r="V4936" i="15"/>
  <c r="V4937" i="15"/>
  <c r="V4938" i="15"/>
  <c r="V4939" i="15"/>
  <c r="V4940" i="15"/>
  <c r="V4941" i="15"/>
  <c r="V4942" i="15"/>
  <c r="V4943" i="15"/>
  <c r="V4944" i="15"/>
  <c r="V4945" i="15"/>
  <c r="V4946" i="15"/>
  <c r="V4947" i="15"/>
  <c r="V4948" i="15"/>
  <c r="V4949" i="15"/>
  <c r="V4950" i="15"/>
  <c r="V4951" i="15"/>
  <c r="V4952" i="15"/>
  <c r="V4953" i="15"/>
  <c r="V4954" i="15"/>
  <c r="V4955" i="15"/>
  <c r="V4956" i="15"/>
  <c r="V4957" i="15"/>
  <c r="V4958" i="15"/>
  <c r="V4959" i="15"/>
  <c r="V4960" i="15"/>
  <c r="V4961" i="15"/>
  <c r="V4962" i="15"/>
  <c r="V4963" i="15"/>
  <c r="V4964" i="15"/>
  <c r="V4965" i="15"/>
  <c r="V4966" i="15"/>
  <c r="V4967" i="15"/>
  <c r="V4968" i="15"/>
  <c r="V4969" i="15"/>
  <c r="V4970" i="15"/>
  <c r="V4971" i="15"/>
  <c r="V4972" i="15"/>
  <c r="V4973" i="15"/>
  <c r="V4974" i="15"/>
  <c r="V4975" i="15"/>
  <c r="V4976" i="15"/>
  <c r="V4977" i="15"/>
  <c r="V4978" i="15"/>
  <c r="V4979" i="15"/>
  <c r="V4980" i="15"/>
  <c r="V4981" i="15"/>
  <c r="V4982" i="15"/>
  <c r="V4983" i="15"/>
  <c r="V4984" i="15"/>
  <c r="V4985" i="15"/>
  <c r="V4986" i="15"/>
  <c r="V4987" i="15"/>
  <c r="V4988" i="15"/>
  <c r="V4989" i="15"/>
  <c r="V4990" i="15"/>
  <c r="V4991" i="15"/>
  <c r="V4992" i="15"/>
  <c r="V4993" i="15"/>
  <c r="V4994" i="15"/>
  <c r="V4995" i="15"/>
  <c r="V4996" i="15"/>
  <c r="V4997" i="15"/>
  <c r="V4998" i="15"/>
  <c r="V4999" i="15"/>
  <c r="V5000" i="15"/>
  <c r="V5001" i="15"/>
  <c r="V5002" i="15"/>
  <c r="V5003" i="15"/>
  <c r="V5004" i="15"/>
  <c r="V5005" i="15"/>
  <c r="V5006" i="15"/>
  <c r="V5007" i="15"/>
  <c r="V5008" i="15"/>
  <c r="V5009" i="15"/>
  <c r="V5010" i="15"/>
  <c r="V5011" i="15"/>
  <c r="V5012" i="15"/>
  <c r="V5013" i="15"/>
  <c r="V5014" i="15"/>
  <c r="V5015" i="15"/>
  <c r="V5016" i="15"/>
  <c r="V5017" i="15"/>
  <c r="V5018" i="15"/>
  <c r="V5019" i="15"/>
  <c r="V5020" i="15"/>
  <c r="V5021" i="15"/>
  <c r="V5022" i="15"/>
  <c r="V5023" i="15"/>
  <c r="V5024" i="15"/>
  <c r="V5025" i="15"/>
  <c r="V5026" i="15"/>
  <c r="V5027" i="15"/>
  <c r="V5028" i="15"/>
  <c r="V5029" i="15"/>
  <c r="V5030" i="15"/>
  <c r="V5031" i="15"/>
  <c r="V5032" i="15"/>
  <c r="V5033" i="15"/>
  <c r="V5034" i="15"/>
  <c r="V5035" i="15"/>
  <c r="V5036" i="15"/>
  <c r="V5037" i="15"/>
  <c r="V5038" i="15"/>
  <c r="V5039" i="15"/>
  <c r="V5040" i="15"/>
  <c r="V5041" i="15"/>
  <c r="V5042" i="15"/>
  <c r="V5043" i="15"/>
  <c r="V5044" i="15"/>
  <c r="V5045" i="15"/>
  <c r="V5046" i="15"/>
  <c r="V5047" i="15"/>
  <c r="V5048" i="15"/>
  <c r="V5049" i="15"/>
  <c r="V5050" i="15"/>
  <c r="V5051" i="15"/>
  <c r="V5052" i="15"/>
  <c r="V5053" i="15"/>
  <c r="V5054" i="15"/>
  <c r="V5055" i="15"/>
  <c r="V5056" i="15"/>
  <c r="V5057" i="15"/>
  <c r="V5058" i="15"/>
  <c r="V5059" i="15"/>
  <c r="V5060" i="15"/>
  <c r="V5061" i="15"/>
  <c r="V5062" i="15"/>
  <c r="V5063" i="15"/>
  <c r="V5064" i="15"/>
  <c r="V5065" i="15"/>
  <c r="V5066" i="15"/>
  <c r="V5067" i="15"/>
  <c r="V5068" i="15"/>
  <c r="V5069" i="15"/>
  <c r="V5070" i="15"/>
  <c r="V5071" i="15"/>
  <c r="V5072" i="15"/>
  <c r="V5073" i="15"/>
  <c r="V5074" i="15"/>
  <c r="V5075" i="15"/>
  <c r="V5076" i="15"/>
  <c r="V5077" i="15"/>
  <c r="V5078" i="15"/>
  <c r="V5079" i="15"/>
  <c r="V5080" i="15"/>
  <c r="V5081" i="15"/>
  <c r="V5082" i="15"/>
  <c r="V5083" i="15"/>
  <c r="V5084" i="15"/>
  <c r="V5085" i="15"/>
  <c r="V5086" i="15"/>
  <c r="V5087" i="15"/>
  <c r="V5088" i="15"/>
  <c r="V5089" i="15"/>
  <c r="V5090" i="15"/>
  <c r="V5091" i="15"/>
  <c r="V5092" i="15"/>
  <c r="V5093" i="15"/>
  <c r="V5094" i="15"/>
  <c r="V5095" i="15"/>
  <c r="V5096" i="15"/>
  <c r="V5097" i="15"/>
  <c r="V5098" i="15"/>
  <c r="V5099" i="15"/>
  <c r="V5100" i="15"/>
  <c r="V5101" i="15"/>
  <c r="V5102" i="15"/>
  <c r="V5103" i="15"/>
  <c r="V5104" i="15"/>
  <c r="V5105" i="15"/>
  <c r="V5106" i="15"/>
  <c r="V5107" i="15"/>
  <c r="V5108" i="15"/>
  <c r="V5109" i="15"/>
  <c r="V5110" i="15"/>
  <c r="V5111" i="15"/>
  <c r="V5112" i="15"/>
  <c r="V5113" i="15"/>
  <c r="V5114" i="15"/>
  <c r="V5115" i="15"/>
  <c r="V5116" i="15"/>
  <c r="V5117" i="15"/>
  <c r="V5118" i="15"/>
  <c r="V5119" i="15"/>
  <c r="V5120" i="15"/>
  <c r="V5121" i="15"/>
  <c r="V5122" i="15"/>
  <c r="V5123" i="15"/>
  <c r="V5124" i="15"/>
  <c r="V5125" i="15"/>
  <c r="V5126" i="15"/>
  <c r="V5127" i="15"/>
  <c r="V5128" i="15"/>
  <c r="V5129" i="15"/>
  <c r="V5130" i="15"/>
  <c r="V5131" i="15"/>
  <c r="V5132" i="15"/>
  <c r="V5133" i="15"/>
  <c r="V5134" i="15"/>
  <c r="V5135" i="15"/>
  <c r="V5136" i="15"/>
  <c r="V5137" i="15"/>
  <c r="V5138" i="15"/>
  <c r="V5139" i="15"/>
  <c r="V5140" i="15"/>
  <c r="V5141" i="15"/>
  <c r="V5142" i="15"/>
  <c r="V5143" i="15"/>
  <c r="V5144" i="15"/>
  <c r="V5145" i="15"/>
  <c r="V5146" i="15"/>
  <c r="V5147" i="15"/>
  <c r="V5148" i="15"/>
  <c r="V5149" i="15"/>
  <c r="V5150" i="15"/>
  <c r="V5151" i="15"/>
  <c r="V5152" i="15"/>
  <c r="V5153" i="15"/>
  <c r="V5154" i="15"/>
  <c r="V5155" i="15"/>
  <c r="V5156" i="15"/>
  <c r="V5157" i="15"/>
  <c r="V5158" i="15"/>
  <c r="V5159" i="15"/>
  <c r="V5160" i="15"/>
  <c r="V5161" i="15"/>
  <c r="V5162" i="15"/>
  <c r="V5163" i="15"/>
  <c r="V5164" i="15"/>
  <c r="V5165" i="15"/>
  <c r="V5166" i="15"/>
  <c r="V5167" i="15"/>
  <c r="V5168" i="15"/>
  <c r="V5169" i="15"/>
  <c r="V5170" i="15"/>
  <c r="V5171" i="15"/>
  <c r="V5172" i="15"/>
  <c r="V5173" i="15"/>
  <c r="V5174" i="15"/>
  <c r="V5175" i="15"/>
  <c r="V5176" i="15"/>
  <c r="V5177" i="15"/>
  <c r="V5178" i="15"/>
  <c r="V5179" i="15"/>
  <c r="V5180" i="15"/>
  <c r="V5181" i="15"/>
  <c r="V5182" i="15"/>
  <c r="V5183" i="15"/>
  <c r="V5184" i="15"/>
  <c r="V5185" i="15"/>
  <c r="V5186" i="15"/>
  <c r="V5187" i="15"/>
  <c r="V5188" i="15"/>
  <c r="V5189" i="15"/>
  <c r="V5190" i="15"/>
  <c r="V5191" i="15"/>
  <c r="V5192" i="15"/>
  <c r="V5193" i="15"/>
  <c r="V5194" i="15"/>
  <c r="V5195" i="15"/>
  <c r="V5196" i="15"/>
  <c r="V5197" i="15"/>
  <c r="V5198" i="15"/>
  <c r="V5199" i="15"/>
  <c r="V5200" i="15"/>
  <c r="V5201" i="15"/>
  <c r="V5202" i="15"/>
  <c r="V5203" i="15"/>
  <c r="V5204" i="15"/>
  <c r="V5205" i="15"/>
  <c r="V5206" i="15"/>
  <c r="V5207" i="15"/>
  <c r="V5208" i="15"/>
  <c r="V5209" i="15"/>
  <c r="V5210" i="15"/>
  <c r="V5211" i="15"/>
  <c r="V5212" i="15"/>
  <c r="V5213" i="15"/>
  <c r="V5214" i="15"/>
  <c r="V5215" i="15"/>
  <c r="V5216" i="15"/>
  <c r="V5217" i="15"/>
  <c r="V5218" i="15"/>
  <c r="V5219" i="15"/>
  <c r="V5220" i="15"/>
  <c r="V5221" i="15"/>
  <c r="V5222" i="15"/>
  <c r="V5223" i="15"/>
  <c r="V5224" i="15"/>
  <c r="V5225" i="15"/>
  <c r="V5226" i="15"/>
  <c r="V5227" i="15"/>
  <c r="V5228" i="15"/>
  <c r="V5229" i="15"/>
  <c r="V5230" i="15"/>
  <c r="V5231" i="15"/>
  <c r="V5232" i="15"/>
  <c r="V5233" i="15"/>
  <c r="V5234" i="15"/>
  <c r="V5235" i="15"/>
  <c r="V5236" i="15"/>
  <c r="V5237" i="15"/>
  <c r="V5238" i="15"/>
  <c r="V5239" i="15"/>
  <c r="V5240" i="15"/>
  <c r="V5241" i="15"/>
  <c r="V5242" i="15"/>
  <c r="V5243" i="15"/>
  <c r="V5244" i="15"/>
  <c r="V5245" i="15"/>
  <c r="V5246" i="15"/>
  <c r="V5247" i="15"/>
  <c r="V5248" i="15"/>
  <c r="V5249" i="15"/>
  <c r="V5250" i="15"/>
  <c r="V5251" i="15"/>
  <c r="V5252" i="15"/>
  <c r="V5253" i="15"/>
  <c r="V5254" i="15"/>
  <c r="V5255" i="15"/>
  <c r="V5256" i="15"/>
  <c r="V5257" i="15"/>
  <c r="V5258" i="15"/>
  <c r="V5259" i="15"/>
  <c r="V5260" i="15"/>
  <c r="V5261" i="15"/>
  <c r="V5262" i="15"/>
  <c r="V5263" i="15"/>
  <c r="V5264" i="15"/>
  <c r="V5265" i="15"/>
  <c r="V5266" i="15"/>
  <c r="V5267" i="15"/>
  <c r="V5268" i="15"/>
  <c r="V5269" i="15"/>
  <c r="V5270" i="15"/>
  <c r="V5271" i="15"/>
  <c r="V5272" i="15"/>
  <c r="V5273" i="15"/>
  <c r="V5274" i="15"/>
  <c r="V5275" i="15"/>
  <c r="V5276" i="15"/>
  <c r="V5277" i="15"/>
  <c r="V5278" i="15"/>
  <c r="V5279" i="15"/>
  <c r="V5280" i="15"/>
  <c r="V5281" i="15"/>
  <c r="V5282" i="15"/>
  <c r="V5283" i="15"/>
  <c r="V5284" i="15"/>
  <c r="V5285" i="15"/>
  <c r="V5286" i="15"/>
  <c r="V5287" i="15"/>
  <c r="V5288" i="15"/>
  <c r="V5289" i="15"/>
  <c r="V5290" i="15"/>
  <c r="V5291" i="15"/>
  <c r="V5292" i="15"/>
  <c r="V5293" i="15"/>
  <c r="V5294" i="15"/>
  <c r="V5295" i="15"/>
  <c r="V5296" i="15"/>
  <c r="V5297" i="15"/>
  <c r="V5298" i="15"/>
  <c r="V5299" i="15"/>
  <c r="V5300" i="15"/>
  <c r="V5301" i="15"/>
  <c r="V5302" i="15"/>
  <c r="V5303" i="15"/>
  <c r="V5304" i="15"/>
  <c r="V5305" i="15"/>
  <c r="V5306" i="15"/>
  <c r="V5307" i="15"/>
  <c r="V5308" i="15"/>
  <c r="V5309" i="15"/>
  <c r="V5310" i="15"/>
  <c r="V5311" i="15"/>
  <c r="V5312" i="15"/>
  <c r="V5313" i="15"/>
  <c r="V5314" i="15"/>
  <c r="V5315" i="15"/>
  <c r="V5316" i="15"/>
  <c r="V5317" i="15"/>
  <c r="V5318" i="15"/>
  <c r="V5319" i="15"/>
  <c r="V5320" i="15"/>
  <c r="V5321" i="15"/>
  <c r="V5322" i="15"/>
  <c r="V5323" i="15"/>
  <c r="V5324" i="15"/>
  <c r="V5325" i="15"/>
  <c r="V5326" i="15"/>
  <c r="V5327" i="15"/>
  <c r="V5328" i="15"/>
  <c r="V5329" i="15"/>
  <c r="V5330" i="15"/>
  <c r="V5331" i="15"/>
  <c r="V5332" i="15"/>
  <c r="V5333" i="15"/>
  <c r="V5334" i="15"/>
  <c r="V5335" i="15"/>
  <c r="V5336" i="15"/>
  <c r="V5337" i="15"/>
  <c r="V5338" i="15"/>
  <c r="V5339" i="15"/>
  <c r="V5340" i="15"/>
  <c r="V5341" i="15"/>
  <c r="V5342" i="15"/>
  <c r="V5343" i="15"/>
  <c r="V5344" i="15"/>
  <c r="V5345" i="15"/>
  <c r="V5346" i="15"/>
  <c r="V5347" i="15"/>
  <c r="V5348" i="15"/>
  <c r="V5349" i="15"/>
  <c r="V5350" i="15"/>
  <c r="V5351" i="15"/>
  <c r="V5352" i="15"/>
  <c r="V5353" i="15"/>
  <c r="V5354" i="15"/>
  <c r="V5355" i="15"/>
  <c r="V5356" i="15"/>
  <c r="V5357" i="15"/>
  <c r="V5358" i="15"/>
  <c r="V5359" i="15"/>
  <c r="V5360" i="15"/>
  <c r="V5361" i="15"/>
  <c r="V5362" i="15"/>
  <c r="V5363" i="15"/>
  <c r="V5364" i="15"/>
  <c r="V5365" i="15"/>
  <c r="V5366" i="15"/>
  <c r="V5367" i="15"/>
  <c r="V5368" i="15"/>
  <c r="V5369" i="15"/>
  <c r="V5370" i="15"/>
  <c r="V5371" i="15"/>
  <c r="V5372" i="15"/>
  <c r="V5373" i="15"/>
  <c r="V5374" i="15"/>
  <c r="V5375" i="15"/>
  <c r="V5376" i="15"/>
  <c r="V5377" i="15"/>
  <c r="V5378" i="15"/>
  <c r="V5379" i="15"/>
  <c r="V5380" i="15"/>
  <c r="V5381" i="15"/>
  <c r="V5382" i="15"/>
  <c r="V5383" i="15"/>
  <c r="V5384" i="15"/>
  <c r="V5385" i="15"/>
  <c r="V5386" i="15"/>
  <c r="V5387" i="15"/>
  <c r="V5388" i="15"/>
  <c r="V5389" i="15"/>
  <c r="V5390" i="15"/>
  <c r="V5391" i="15"/>
  <c r="V5392" i="15"/>
  <c r="V5393" i="15"/>
  <c r="V5394" i="15"/>
  <c r="V5395" i="15"/>
  <c r="V5396" i="15"/>
  <c r="V5397" i="15"/>
  <c r="V5398" i="15"/>
  <c r="V5399" i="15"/>
  <c r="V5400" i="15"/>
  <c r="V5401" i="15"/>
  <c r="V5402" i="15"/>
  <c r="V5403" i="15"/>
  <c r="V5404" i="15"/>
  <c r="V5405" i="15"/>
  <c r="V5406" i="15"/>
  <c r="V5407" i="15"/>
  <c r="V5408" i="15"/>
  <c r="V5409" i="15"/>
  <c r="V5410" i="15"/>
  <c r="V5411" i="15"/>
  <c r="V5412" i="15"/>
  <c r="V5413" i="15"/>
  <c r="V5414" i="15"/>
  <c r="V5415" i="15"/>
  <c r="V5416" i="15"/>
  <c r="V5417" i="15"/>
  <c r="V5418" i="15"/>
  <c r="V5419" i="15"/>
  <c r="V5420" i="15"/>
  <c r="V5421" i="15"/>
  <c r="V5422" i="15"/>
  <c r="V5423" i="15"/>
  <c r="V5424" i="15"/>
  <c r="V5425" i="15"/>
  <c r="V5426" i="15"/>
  <c r="V5427" i="15"/>
  <c r="V5428" i="15"/>
  <c r="V5429" i="15"/>
  <c r="V5430" i="15"/>
  <c r="V5431" i="15"/>
  <c r="V5432" i="15"/>
  <c r="V5433" i="15"/>
  <c r="V5434" i="15"/>
  <c r="V5435" i="15"/>
  <c r="V5436" i="15"/>
  <c r="V5437" i="15"/>
  <c r="V5438" i="15"/>
  <c r="V5439" i="15"/>
  <c r="V5440" i="15"/>
  <c r="V5441" i="15"/>
  <c r="V5442" i="15"/>
  <c r="V5443" i="15"/>
  <c r="V5444" i="15"/>
  <c r="V5445" i="15"/>
  <c r="V5446" i="15"/>
  <c r="V5447" i="15"/>
  <c r="V5448" i="15"/>
  <c r="V5449" i="15"/>
  <c r="V5450" i="15"/>
  <c r="V5451" i="15"/>
  <c r="V5452" i="15"/>
  <c r="V5453" i="15"/>
  <c r="V5454" i="15"/>
  <c r="V5455" i="15"/>
  <c r="V5456" i="15"/>
  <c r="V5457" i="15"/>
  <c r="V5458" i="15"/>
  <c r="V5459" i="15"/>
  <c r="V5460" i="15"/>
  <c r="V5461" i="15"/>
  <c r="V5462" i="15"/>
  <c r="V5463" i="15"/>
  <c r="V5464" i="15"/>
  <c r="V5465" i="15"/>
  <c r="V5466" i="15"/>
  <c r="V5467" i="15"/>
  <c r="V5468" i="15"/>
  <c r="V5469" i="15"/>
  <c r="V5470" i="15"/>
  <c r="V5471" i="15"/>
  <c r="V5472" i="15"/>
  <c r="V5473" i="15"/>
  <c r="V5474" i="15"/>
  <c r="V5475" i="15"/>
  <c r="V5476" i="15"/>
  <c r="V5477" i="15"/>
  <c r="V5478" i="15"/>
  <c r="V5479" i="15"/>
  <c r="V5480" i="15"/>
  <c r="V5481" i="15"/>
  <c r="V5482" i="15"/>
  <c r="V5483" i="15"/>
  <c r="V5484" i="15"/>
  <c r="V5485" i="15"/>
  <c r="V5486" i="15"/>
  <c r="V5487" i="15"/>
  <c r="V5488" i="15"/>
  <c r="V5489" i="15"/>
  <c r="V5490" i="15"/>
  <c r="V5491" i="15"/>
  <c r="V5492" i="15"/>
  <c r="V5493" i="15"/>
  <c r="V5494" i="15"/>
  <c r="V5495" i="15"/>
  <c r="V5496" i="15"/>
  <c r="V5497" i="15"/>
  <c r="V5498" i="15"/>
  <c r="V5499" i="15"/>
  <c r="V5500" i="15"/>
  <c r="V5501" i="15"/>
  <c r="V5502" i="15"/>
  <c r="V5503" i="15"/>
  <c r="V5504" i="15"/>
  <c r="V5505" i="15"/>
  <c r="V5506" i="15"/>
  <c r="V5507" i="15"/>
  <c r="V5508" i="15"/>
  <c r="V5509" i="15"/>
  <c r="V5510" i="15"/>
  <c r="V5511" i="15"/>
  <c r="V5512" i="15"/>
  <c r="V5513" i="15"/>
  <c r="V5514" i="15"/>
  <c r="V5515" i="15"/>
  <c r="V5516" i="15"/>
  <c r="V5517" i="15"/>
  <c r="V5518" i="15"/>
  <c r="V5519" i="15"/>
  <c r="V5520" i="15"/>
  <c r="V5521" i="15"/>
  <c r="V5522" i="15"/>
  <c r="V5523" i="15"/>
  <c r="V5524" i="15"/>
  <c r="V5525" i="15"/>
  <c r="V5526" i="15"/>
  <c r="V5527" i="15"/>
  <c r="V5528" i="15"/>
  <c r="V5529" i="15"/>
  <c r="V5530" i="15"/>
  <c r="V5531" i="15"/>
  <c r="V5532" i="15"/>
  <c r="V5533" i="15"/>
  <c r="V5534" i="15"/>
  <c r="V5535" i="15"/>
  <c r="V5536" i="15"/>
  <c r="V5537" i="15"/>
  <c r="V5538" i="15"/>
  <c r="V5539" i="15"/>
  <c r="V5540" i="15"/>
  <c r="V5541" i="15"/>
  <c r="V5542" i="15"/>
  <c r="V5543" i="15"/>
  <c r="V5544" i="15"/>
  <c r="V5545" i="15"/>
  <c r="V5546" i="15"/>
  <c r="V5547" i="15"/>
  <c r="V5548" i="15"/>
  <c r="V5549" i="15"/>
  <c r="V5550" i="15"/>
  <c r="V5551" i="15"/>
  <c r="V5552" i="15"/>
  <c r="V5553" i="15"/>
  <c r="V5554" i="15"/>
  <c r="V5555" i="15"/>
  <c r="V5556" i="15"/>
  <c r="V5557" i="15"/>
  <c r="V5558" i="15"/>
  <c r="V5559" i="15"/>
  <c r="V5560" i="15"/>
  <c r="V5561" i="15"/>
  <c r="V5562" i="15"/>
  <c r="V5563" i="15"/>
  <c r="V5564" i="15"/>
  <c r="V5565" i="15"/>
  <c r="V5566" i="15"/>
  <c r="V5567" i="15"/>
  <c r="V5568" i="15"/>
  <c r="V5569" i="15"/>
  <c r="V5570" i="15"/>
  <c r="V5571" i="15"/>
  <c r="V5572" i="15"/>
  <c r="V5573" i="15"/>
  <c r="V5574" i="15"/>
  <c r="V5575" i="15"/>
  <c r="V5576" i="15"/>
  <c r="V5577" i="15"/>
  <c r="V5578" i="15"/>
  <c r="V5579" i="15"/>
  <c r="V5580" i="15"/>
  <c r="V5581" i="15"/>
  <c r="V5582" i="15"/>
  <c r="V5583" i="15"/>
  <c r="V5584" i="15"/>
  <c r="V5585" i="15"/>
  <c r="V5586" i="15"/>
  <c r="V5587" i="15"/>
  <c r="V5588" i="15"/>
  <c r="V5589" i="15"/>
  <c r="V5590" i="15"/>
  <c r="V5591" i="15"/>
  <c r="V5592" i="15"/>
  <c r="V5593" i="15"/>
  <c r="V5594" i="15"/>
  <c r="V5595" i="15"/>
  <c r="V5596" i="15"/>
  <c r="V5597" i="15"/>
  <c r="V5598" i="15"/>
  <c r="V5599" i="15"/>
  <c r="V5600" i="15"/>
  <c r="V5601" i="15"/>
  <c r="V5602" i="15"/>
  <c r="V5603" i="15"/>
  <c r="V5604" i="15"/>
  <c r="V5605" i="15"/>
  <c r="V5606" i="15"/>
  <c r="V5607" i="15"/>
  <c r="V5608" i="15"/>
  <c r="V5609" i="15"/>
  <c r="V5610" i="15"/>
  <c r="V5611" i="15"/>
  <c r="V5612" i="15"/>
  <c r="V5613" i="15"/>
  <c r="V5614" i="15"/>
  <c r="V5615" i="15"/>
  <c r="V5616" i="15"/>
  <c r="V5617" i="15"/>
  <c r="V5618" i="15"/>
  <c r="V5619" i="15"/>
  <c r="V5620" i="15"/>
  <c r="V5621" i="15"/>
  <c r="V5622" i="15"/>
  <c r="V5623" i="15"/>
  <c r="V5624" i="15"/>
  <c r="V5625" i="15"/>
  <c r="V5626" i="15"/>
  <c r="V5627" i="15"/>
  <c r="V5628" i="15"/>
  <c r="V5629" i="15"/>
  <c r="V5630" i="15"/>
  <c r="V5631" i="15"/>
  <c r="V5632" i="15"/>
  <c r="V5633" i="15"/>
  <c r="V5634" i="15"/>
  <c r="V5635" i="15"/>
  <c r="V5636" i="15"/>
  <c r="V5637" i="15"/>
  <c r="V5638" i="15"/>
  <c r="V5639" i="15"/>
  <c r="V5640" i="15"/>
  <c r="V5641" i="15"/>
  <c r="V5642" i="15"/>
  <c r="V5643" i="15"/>
  <c r="V5644" i="15"/>
  <c r="V5645" i="15"/>
  <c r="V5646" i="15"/>
  <c r="V5647" i="15"/>
  <c r="V5648" i="15"/>
  <c r="V5649" i="15"/>
  <c r="V5650" i="15"/>
  <c r="V5651" i="15"/>
  <c r="V5652" i="15"/>
  <c r="V5653" i="15"/>
  <c r="V5654" i="15"/>
  <c r="V5655" i="15"/>
  <c r="V5656" i="15"/>
  <c r="V5657" i="15"/>
  <c r="V5658" i="15"/>
  <c r="V5659" i="15"/>
  <c r="V5660" i="15"/>
  <c r="V5661" i="15"/>
  <c r="V5662" i="15"/>
  <c r="V5663" i="15"/>
  <c r="V5664" i="15"/>
  <c r="V5665" i="15"/>
  <c r="V5666" i="15"/>
  <c r="V5667" i="15"/>
  <c r="V5668" i="15"/>
  <c r="V5669" i="15"/>
  <c r="V5670" i="15"/>
  <c r="V5671" i="15"/>
  <c r="V5672" i="15"/>
  <c r="V5673" i="15"/>
  <c r="V5674" i="15"/>
  <c r="V5675" i="15"/>
  <c r="V5676" i="15"/>
  <c r="V5677" i="15"/>
  <c r="V5678" i="15"/>
  <c r="V5679" i="15"/>
  <c r="V5680" i="15"/>
  <c r="V5681" i="15"/>
  <c r="V5682" i="15"/>
  <c r="V5683" i="15"/>
  <c r="V5684" i="15"/>
  <c r="V5685" i="15"/>
  <c r="V5686" i="15"/>
  <c r="V5687" i="15"/>
  <c r="V5688" i="15"/>
  <c r="V5689" i="15"/>
  <c r="V5690" i="15"/>
  <c r="V5691" i="15"/>
  <c r="V5692" i="15"/>
  <c r="V5693" i="15"/>
  <c r="V5694" i="15"/>
  <c r="V5695" i="15"/>
  <c r="V5696" i="15"/>
  <c r="V5697" i="15"/>
  <c r="V5698" i="15"/>
  <c r="V5699" i="15"/>
  <c r="V5700" i="15"/>
  <c r="V5701" i="15"/>
  <c r="V5702" i="15"/>
  <c r="V5703" i="15"/>
  <c r="V5704" i="15"/>
  <c r="V5705" i="15"/>
  <c r="V5706" i="15"/>
  <c r="V5707" i="15"/>
  <c r="V5708" i="15"/>
  <c r="V5709" i="15"/>
  <c r="V5710" i="15"/>
  <c r="V5711" i="15"/>
  <c r="V5712" i="15"/>
  <c r="V5713" i="15"/>
  <c r="V5714" i="15"/>
  <c r="V5715" i="15"/>
  <c r="V5716" i="15"/>
  <c r="V5717" i="15"/>
  <c r="V5718" i="15"/>
  <c r="V5719" i="15"/>
  <c r="V5720" i="15"/>
  <c r="V5721" i="15"/>
  <c r="V5722" i="15"/>
  <c r="V5723" i="15"/>
  <c r="V5724" i="15"/>
  <c r="V5725" i="15"/>
  <c r="V5726" i="15"/>
  <c r="V5727" i="15"/>
  <c r="V5728" i="15"/>
  <c r="V5729" i="15"/>
  <c r="V5730" i="15"/>
  <c r="V5731" i="15"/>
  <c r="V5732" i="15"/>
  <c r="V5733" i="15"/>
  <c r="V5734" i="15"/>
  <c r="V5735" i="15"/>
  <c r="V5736" i="15"/>
  <c r="V5737" i="15"/>
  <c r="V5738" i="15"/>
  <c r="V5739" i="15"/>
  <c r="V5740" i="15"/>
  <c r="V5741" i="15"/>
  <c r="V5742" i="15"/>
  <c r="V5743" i="15"/>
  <c r="V5744" i="15"/>
  <c r="V5745" i="15"/>
  <c r="V5746" i="15"/>
  <c r="V5747" i="15"/>
  <c r="V5748" i="15"/>
  <c r="V5749" i="15"/>
  <c r="V5750" i="15"/>
  <c r="V5751" i="15"/>
  <c r="V5752" i="15"/>
  <c r="V5753" i="15"/>
  <c r="V5754" i="15"/>
  <c r="V5755" i="15"/>
  <c r="V5756" i="15"/>
  <c r="V5757" i="15"/>
  <c r="V5758" i="15"/>
  <c r="V5759" i="15"/>
  <c r="V5760" i="15"/>
  <c r="V5761" i="15"/>
  <c r="V5762" i="15"/>
  <c r="V5763" i="15"/>
  <c r="V5764" i="15"/>
  <c r="V5765" i="15"/>
  <c r="V5766" i="15"/>
  <c r="V5767" i="15"/>
  <c r="V5768" i="15"/>
  <c r="V5769" i="15"/>
  <c r="V5770" i="15"/>
  <c r="V5771" i="15"/>
  <c r="V5772" i="15"/>
  <c r="V5773" i="15"/>
  <c r="V5774" i="15"/>
  <c r="V5775" i="15"/>
  <c r="V5776" i="15"/>
  <c r="V5777" i="15"/>
  <c r="V5778" i="15"/>
  <c r="V5779" i="15"/>
  <c r="V5780" i="15"/>
  <c r="V5781" i="15"/>
  <c r="V5782" i="15"/>
  <c r="V5783" i="15"/>
  <c r="V5784" i="15"/>
  <c r="V5785" i="15"/>
  <c r="V5786" i="15"/>
  <c r="V5787" i="15"/>
  <c r="V5788" i="15"/>
  <c r="V5789" i="15"/>
  <c r="V5790" i="15"/>
  <c r="V5791" i="15"/>
  <c r="V5792" i="15"/>
  <c r="V5793" i="15"/>
  <c r="V5794" i="15"/>
  <c r="V5795" i="15"/>
  <c r="V5796" i="15"/>
  <c r="V5797" i="15"/>
  <c r="V5798" i="15"/>
  <c r="V5799" i="15"/>
  <c r="V5800" i="15"/>
  <c r="V5801" i="15"/>
  <c r="V5802" i="15"/>
  <c r="V5803" i="15"/>
  <c r="V5804" i="15"/>
  <c r="V5805" i="15"/>
  <c r="V5806" i="15"/>
  <c r="V5807" i="15"/>
  <c r="V5808" i="15"/>
  <c r="V5809" i="15"/>
  <c r="V5810" i="15"/>
  <c r="V5811" i="15"/>
  <c r="V5812" i="15"/>
  <c r="V5813" i="15"/>
  <c r="V5814" i="15"/>
  <c r="V5815" i="15"/>
  <c r="V5816" i="15"/>
  <c r="V5817" i="15"/>
  <c r="V5818" i="15"/>
  <c r="V5819" i="15"/>
  <c r="V5820" i="15"/>
  <c r="V5821" i="15"/>
  <c r="V5822" i="15"/>
  <c r="V5823" i="15"/>
  <c r="V5824" i="15"/>
  <c r="V5825" i="15"/>
  <c r="V5826" i="15"/>
  <c r="V5827" i="15"/>
  <c r="V5828" i="15"/>
  <c r="V5829" i="15"/>
  <c r="V5830" i="15"/>
  <c r="V5831" i="15"/>
  <c r="V5832" i="15"/>
  <c r="V5833" i="15"/>
  <c r="V5834" i="15"/>
  <c r="V5835" i="15"/>
  <c r="V5836" i="15"/>
  <c r="V5837" i="15"/>
  <c r="V5838" i="15"/>
  <c r="V5839" i="15"/>
  <c r="V5840" i="15"/>
  <c r="V5841" i="15"/>
  <c r="V5842" i="15"/>
  <c r="V5843" i="15"/>
  <c r="V5844" i="15"/>
  <c r="V5845" i="15"/>
  <c r="V5846" i="15"/>
  <c r="V5847" i="15"/>
  <c r="V5848" i="15"/>
  <c r="V5849" i="15"/>
  <c r="V5850" i="15"/>
  <c r="V5851" i="15"/>
  <c r="V5852" i="15"/>
  <c r="V5853" i="15"/>
  <c r="V5854" i="15"/>
  <c r="V5855" i="15"/>
  <c r="V5856" i="15"/>
  <c r="V5857" i="15"/>
  <c r="V5858" i="15"/>
  <c r="V5859" i="15"/>
  <c r="V5860" i="15"/>
  <c r="V5861" i="15"/>
  <c r="V5862" i="15"/>
  <c r="V5863" i="15"/>
  <c r="V5864" i="15"/>
  <c r="V5865" i="15"/>
  <c r="V5866" i="15"/>
  <c r="V5867" i="15"/>
  <c r="V5868" i="15"/>
  <c r="V5869" i="15"/>
  <c r="V5870" i="15"/>
  <c r="V5871" i="15"/>
  <c r="V5872" i="15"/>
  <c r="V5873" i="15"/>
  <c r="V5874" i="15"/>
  <c r="V5875" i="15"/>
  <c r="V5876" i="15"/>
  <c r="V5877" i="15"/>
  <c r="V5878" i="15"/>
  <c r="V5879" i="15"/>
  <c r="V5880" i="15"/>
  <c r="V5881" i="15"/>
  <c r="V5882" i="15"/>
  <c r="V5883" i="15"/>
  <c r="V5884" i="15"/>
  <c r="V5885" i="15"/>
  <c r="V5886" i="15"/>
  <c r="V5887" i="15"/>
  <c r="V5888" i="15"/>
  <c r="V5889" i="15"/>
  <c r="V5890" i="15"/>
  <c r="V5891" i="15"/>
  <c r="V5892" i="15"/>
  <c r="V5893" i="15"/>
  <c r="V5894" i="15"/>
  <c r="V5895" i="15"/>
  <c r="V5896" i="15"/>
  <c r="V5897" i="15"/>
  <c r="V5898" i="15"/>
  <c r="V5899" i="15"/>
  <c r="V5900" i="15"/>
  <c r="V5901" i="15"/>
  <c r="V5902" i="15"/>
  <c r="V5903" i="15"/>
  <c r="V5904" i="15"/>
  <c r="V5905" i="15"/>
  <c r="V5906" i="15"/>
  <c r="V5907" i="15"/>
  <c r="V5908" i="15"/>
  <c r="V5909" i="15"/>
  <c r="V5910" i="15"/>
  <c r="V5911" i="15"/>
  <c r="V5912" i="15"/>
  <c r="V5913" i="15"/>
  <c r="V5914" i="15"/>
  <c r="V5915" i="15"/>
  <c r="V5916" i="15"/>
  <c r="V5917" i="15"/>
  <c r="V5918" i="15"/>
  <c r="V5919" i="15"/>
  <c r="V5920" i="15"/>
  <c r="V5921" i="15"/>
  <c r="V5922" i="15"/>
  <c r="V5923" i="15"/>
  <c r="V5924" i="15"/>
  <c r="V5925" i="15"/>
  <c r="V5926" i="15"/>
  <c r="V5927" i="15"/>
  <c r="V5928" i="15"/>
  <c r="V5929" i="15"/>
  <c r="V5930" i="15"/>
  <c r="V5931" i="15"/>
  <c r="V5932" i="15"/>
  <c r="V5933" i="15"/>
  <c r="V5934" i="15"/>
  <c r="V5935" i="15"/>
  <c r="V5936" i="15"/>
  <c r="V5937" i="15"/>
  <c r="V5938" i="15"/>
  <c r="V5939" i="15"/>
  <c r="V5940" i="15"/>
  <c r="V5941" i="15"/>
  <c r="V5942" i="15"/>
  <c r="V5943" i="15"/>
  <c r="V5944" i="15"/>
  <c r="V5945" i="15"/>
  <c r="V5946" i="15"/>
  <c r="V5947" i="15"/>
  <c r="V5948" i="15"/>
  <c r="V5949" i="15"/>
  <c r="V5950" i="15"/>
  <c r="V5951" i="15"/>
  <c r="V5952" i="15"/>
  <c r="V5953" i="15"/>
  <c r="V5954" i="15"/>
  <c r="V5955" i="15"/>
  <c r="V5956" i="15"/>
  <c r="V5957" i="15"/>
  <c r="V5958" i="15"/>
  <c r="V5959" i="15"/>
  <c r="V5960" i="15"/>
  <c r="V5961" i="15"/>
  <c r="V5962" i="15"/>
  <c r="V5963" i="15"/>
  <c r="V5964" i="15"/>
  <c r="V5965" i="15"/>
  <c r="V5966" i="15"/>
  <c r="V5967" i="15"/>
  <c r="V5968" i="15"/>
  <c r="V5969" i="15"/>
  <c r="V5970" i="15"/>
  <c r="V5971" i="15"/>
  <c r="V5972" i="15"/>
  <c r="V5973" i="15"/>
  <c r="V5974" i="15"/>
  <c r="V5975" i="15"/>
  <c r="V5976" i="15"/>
  <c r="V5977" i="15"/>
  <c r="V5978" i="15"/>
  <c r="V5979" i="15"/>
  <c r="V5980" i="15"/>
  <c r="V5981" i="15"/>
  <c r="V5982" i="15"/>
  <c r="V5983" i="15"/>
  <c r="V5984" i="15"/>
  <c r="V5985" i="15"/>
  <c r="V5986" i="15"/>
  <c r="V5987" i="15"/>
  <c r="V5988" i="15"/>
  <c r="V5989" i="15"/>
  <c r="V5990" i="15"/>
  <c r="V5991" i="15"/>
  <c r="V5992" i="15"/>
  <c r="V5993" i="15"/>
  <c r="V5994" i="15"/>
  <c r="V5995" i="15"/>
  <c r="V5996" i="15"/>
  <c r="V5997" i="15"/>
  <c r="V5998" i="15"/>
  <c r="V5999" i="15"/>
  <c r="V6000" i="15"/>
  <c r="V6001" i="15"/>
  <c r="V6002" i="15"/>
  <c r="V6003" i="15"/>
  <c r="V6004" i="15"/>
  <c r="V6005" i="15"/>
  <c r="V6006" i="15"/>
  <c r="V6007" i="15"/>
  <c r="V6008" i="15"/>
  <c r="V6009" i="15"/>
  <c r="V6010" i="15"/>
  <c r="V6011" i="15"/>
  <c r="V6012" i="15"/>
  <c r="V6013" i="15"/>
  <c r="V6014" i="15"/>
  <c r="V6015" i="15"/>
  <c r="V6016" i="15"/>
  <c r="V6017" i="15"/>
  <c r="V6018" i="15"/>
  <c r="V6019" i="15"/>
  <c r="V6020" i="15"/>
  <c r="V6021" i="15"/>
  <c r="V6022" i="15"/>
  <c r="V6023" i="15"/>
  <c r="V6024" i="15"/>
  <c r="V6025" i="15"/>
  <c r="V6026" i="15"/>
  <c r="V6027" i="15"/>
  <c r="V6028" i="15"/>
  <c r="V6029" i="15"/>
  <c r="V6030" i="15"/>
  <c r="V6031" i="15"/>
  <c r="V6032" i="15"/>
  <c r="V6033" i="15"/>
  <c r="V6034" i="15"/>
  <c r="V6035" i="15"/>
  <c r="V6036" i="15"/>
  <c r="V6037" i="15"/>
  <c r="V6038" i="15"/>
  <c r="V6039" i="15"/>
  <c r="V6040" i="15"/>
  <c r="V6041" i="15"/>
  <c r="V6042" i="15"/>
  <c r="V6043" i="15"/>
  <c r="V6044" i="15"/>
  <c r="V6045" i="15"/>
  <c r="V6046" i="15"/>
  <c r="V6047" i="15"/>
  <c r="V6048" i="15"/>
  <c r="V6049" i="15"/>
  <c r="V6050" i="15"/>
  <c r="V6051" i="15"/>
  <c r="V6052" i="15"/>
  <c r="V6053" i="15"/>
  <c r="V6054" i="15"/>
  <c r="V6055" i="15"/>
  <c r="V6056" i="15"/>
  <c r="V6057" i="15"/>
  <c r="V6058" i="15"/>
  <c r="V6059" i="15"/>
  <c r="V6060" i="15"/>
  <c r="V6061" i="15"/>
  <c r="V6062" i="15"/>
  <c r="V6063" i="15"/>
  <c r="V6064" i="15"/>
  <c r="V6065" i="15"/>
  <c r="V6066" i="15"/>
  <c r="V6067" i="15"/>
  <c r="V6068" i="15"/>
  <c r="V6069" i="15"/>
  <c r="V6070" i="15"/>
  <c r="V6071" i="15"/>
  <c r="V6072" i="15"/>
  <c r="V6073" i="15"/>
  <c r="V6074" i="15"/>
  <c r="V6075" i="15"/>
  <c r="V6076" i="15"/>
  <c r="V6077" i="15"/>
  <c r="V6078" i="15"/>
  <c r="V6079" i="15"/>
  <c r="V6080" i="15"/>
  <c r="V6081" i="15"/>
  <c r="V6082" i="15"/>
  <c r="V6083" i="15"/>
  <c r="V6084" i="15"/>
  <c r="V6085" i="15"/>
  <c r="V6086" i="15"/>
  <c r="V6087" i="15"/>
  <c r="V6088" i="15"/>
  <c r="V6089" i="15"/>
  <c r="V6090" i="15"/>
  <c r="V6091" i="15"/>
  <c r="V6092" i="15"/>
  <c r="V6093" i="15"/>
  <c r="V6094" i="15"/>
  <c r="V6095" i="15"/>
  <c r="V6096" i="15"/>
  <c r="V6097" i="15"/>
  <c r="V6098" i="15"/>
  <c r="V6099" i="15"/>
  <c r="V6100" i="15"/>
  <c r="V6101" i="15"/>
  <c r="V6102" i="15"/>
  <c r="V6103" i="15"/>
  <c r="V6104" i="15"/>
  <c r="V6105" i="15"/>
  <c r="V6106" i="15"/>
  <c r="V6107" i="15"/>
  <c r="V6108" i="15"/>
  <c r="V6109" i="15"/>
  <c r="V6110" i="15"/>
  <c r="V6111" i="15"/>
  <c r="V6112" i="15"/>
  <c r="V6113" i="15"/>
  <c r="V6114" i="15"/>
  <c r="V6115" i="15"/>
  <c r="V6116" i="15"/>
  <c r="V6117" i="15"/>
  <c r="V6118" i="15"/>
  <c r="V6119" i="15"/>
  <c r="V6120" i="15"/>
  <c r="V6121" i="15"/>
  <c r="V6122" i="15"/>
  <c r="V6123" i="15"/>
  <c r="V6124" i="15"/>
  <c r="V6125" i="15"/>
  <c r="V6126" i="15"/>
  <c r="V6127" i="15"/>
  <c r="V6128" i="15"/>
  <c r="V6129" i="15"/>
  <c r="V6130" i="15"/>
  <c r="V6131" i="15"/>
  <c r="V6132" i="15"/>
  <c r="V6133" i="15"/>
  <c r="V6134" i="15"/>
  <c r="V6135" i="15"/>
  <c r="V6136" i="15"/>
  <c r="V6137" i="15"/>
  <c r="V6138" i="15"/>
  <c r="V6139" i="15"/>
  <c r="V6140" i="15"/>
  <c r="V6141" i="15"/>
  <c r="V6142" i="15"/>
  <c r="V6143" i="15"/>
  <c r="V6144" i="15"/>
  <c r="V6145" i="15"/>
  <c r="V6146" i="15"/>
  <c r="V6147" i="15"/>
  <c r="V6148" i="15"/>
  <c r="V6149" i="15"/>
  <c r="V6150" i="15"/>
  <c r="V6151" i="15"/>
  <c r="V6152" i="15"/>
  <c r="V6153" i="15"/>
  <c r="V6154" i="15"/>
  <c r="V6155" i="15"/>
  <c r="V6156" i="15"/>
  <c r="V6157" i="15"/>
  <c r="V6158" i="15"/>
  <c r="V6159" i="15"/>
  <c r="V6160" i="15"/>
  <c r="V6161" i="15"/>
  <c r="V6162" i="15"/>
  <c r="V6163" i="15"/>
  <c r="V6164" i="15"/>
  <c r="V6165" i="15"/>
  <c r="V6166" i="15"/>
  <c r="V6167" i="15"/>
  <c r="V6168" i="15"/>
  <c r="V6169" i="15"/>
  <c r="V6170" i="15"/>
  <c r="V6171" i="15"/>
  <c r="V6172" i="15"/>
  <c r="V6173" i="15"/>
  <c r="V6174" i="15"/>
  <c r="V6175" i="15"/>
  <c r="V6176" i="15"/>
  <c r="V6177" i="15"/>
  <c r="V6178" i="15"/>
  <c r="V6179" i="15"/>
  <c r="V6180" i="15"/>
  <c r="V6181" i="15"/>
  <c r="V6182" i="15"/>
  <c r="V6183" i="15"/>
  <c r="V6184" i="15"/>
  <c r="V6185" i="15"/>
  <c r="V6186" i="15"/>
  <c r="V6187" i="15"/>
  <c r="V6188" i="15"/>
  <c r="V6189" i="15"/>
  <c r="V6190" i="15"/>
  <c r="V6191" i="15"/>
  <c r="V6192" i="15"/>
  <c r="V6193" i="15"/>
  <c r="V6194" i="15"/>
  <c r="V6195" i="15"/>
  <c r="V6196" i="15"/>
  <c r="V6197" i="15"/>
  <c r="V6198" i="15"/>
  <c r="V6199" i="15"/>
  <c r="V6200" i="15"/>
  <c r="V6201" i="15"/>
  <c r="V6202" i="15"/>
  <c r="V6203" i="15"/>
  <c r="V6204" i="15"/>
  <c r="V6205" i="15"/>
  <c r="V6206" i="15"/>
  <c r="V6207" i="15"/>
  <c r="V6208" i="15"/>
  <c r="V6209" i="15"/>
  <c r="V6210" i="15"/>
  <c r="V6211" i="15"/>
  <c r="V6212" i="15"/>
  <c r="V6213" i="15"/>
  <c r="V6214" i="15"/>
  <c r="V6215" i="15"/>
  <c r="V6216" i="15"/>
  <c r="V6217" i="15"/>
  <c r="V6218" i="15"/>
  <c r="V6219" i="15"/>
  <c r="V6220" i="15"/>
  <c r="V6221" i="15"/>
  <c r="V6222" i="15"/>
  <c r="V6223" i="15"/>
  <c r="V6224" i="15"/>
  <c r="V6225" i="15"/>
  <c r="V6226" i="15"/>
  <c r="V6227" i="15"/>
  <c r="V6228" i="15"/>
  <c r="V6229" i="15"/>
  <c r="V6230" i="15"/>
  <c r="V6231" i="15"/>
  <c r="V6232" i="15"/>
  <c r="V6233" i="15"/>
  <c r="V6234" i="15"/>
  <c r="V6235" i="15"/>
  <c r="V6236" i="15"/>
  <c r="V6237" i="15"/>
  <c r="V6238" i="15"/>
  <c r="V6239" i="15"/>
  <c r="V6240" i="15"/>
  <c r="V6241" i="15"/>
  <c r="V6242" i="15"/>
  <c r="V6243" i="15"/>
  <c r="V6244" i="15"/>
  <c r="V6245" i="15"/>
  <c r="V6246" i="15"/>
  <c r="V6247" i="15"/>
  <c r="V6248" i="15"/>
  <c r="V6249" i="15"/>
  <c r="V6250" i="15"/>
  <c r="V6251" i="15"/>
  <c r="V6252" i="15"/>
  <c r="V6253" i="15"/>
  <c r="V6254" i="15"/>
  <c r="V6255" i="15"/>
  <c r="V6256" i="15"/>
  <c r="V6257" i="15"/>
  <c r="V6258" i="15"/>
  <c r="V6259" i="15"/>
  <c r="V6260" i="15"/>
  <c r="V6261" i="15"/>
  <c r="V6262" i="15"/>
  <c r="V6263" i="15"/>
  <c r="V6264" i="15"/>
  <c r="V6265" i="15"/>
  <c r="V6266" i="15"/>
  <c r="V6267" i="15"/>
  <c r="V6268" i="15"/>
  <c r="V6269" i="15"/>
  <c r="V6270" i="15"/>
  <c r="V6271" i="15"/>
  <c r="V6272" i="15"/>
  <c r="V6273" i="15"/>
  <c r="V6274" i="15"/>
  <c r="V6275" i="15"/>
  <c r="V6276" i="15"/>
  <c r="V6277" i="15"/>
  <c r="V6278" i="15"/>
  <c r="V6279" i="15"/>
  <c r="V6280" i="15"/>
  <c r="V6281" i="15"/>
  <c r="V6282" i="15"/>
  <c r="V6283" i="15"/>
  <c r="V6284" i="15"/>
  <c r="V6285" i="15"/>
  <c r="V6286" i="15"/>
  <c r="V6287" i="15"/>
  <c r="V6288" i="15"/>
  <c r="V6289" i="15"/>
  <c r="V6290" i="15"/>
  <c r="V6291" i="15"/>
  <c r="V6292" i="15"/>
  <c r="V6293" i="15"/>
  <c r="V6294" i="15"/>
  <c r="V6295" i="15"/>
  <c r="V6296" i="15"/>
  <c r="V6297" i="15"/>
  <c r="V6298" i="15"/>
  <c r="V6299" i="15"/>
  <c r="V6300" i="15"/>
  <c r="V6301" i="15"/>
  <c r="V6302" i="15"/>
  <c r="V6303" i="15"/>
  <c r="V6304" i="15"/>
  <c r="V6305" i="15"/>
  <c r="V6306" i="15"/>
  <c r="V6307" i="15"/>
  <c r="V6308" i="15"/>
  <c r="V6309" i="15"/>
  <c r="V6310" i="15"/>
  <c r="V6311" i="15"/>
  <c r="V6312" i="15"/>
  <c r="V6313" i="15"/>
  <c r="V6314" i="15"/>
  <c r="V6315" i="15"/>
  <c r="V6316" i="15"/>
  <c r="V6317" i="15"/>
  <c r="V6318" i="15"/>
  <c r="V6319" i="15"/>
  <c r="V6320" i="15"/>
  <c r="V6321" i="15"/>
  <c r="V6322" i="15"/>
  <c r="V6323" i="15"/>
  <c r="V6324" i="15"/>
  <c r="V6325" i="15"/>
  <c r="V6326" i="15"/>
  <c r="V6327" i="15"/>
  <c r="V6328" i="15"/>
  <c r="V6329" i="15"/>
  <c r="V6330" i="15"/>
  <c r="V6331" i="15"/>
  <c r="V6332" i="15"/>
  <c r="V6333" i="15"/>
  <c r="V6334" i="15"/>
  <c r="V6335" i="15"/>
  <c r="V6336" i="15"/>
  <c r="V6337" i="15"/>
  <c r="V6338" i="15"/>
  <c r="V6339" i="15"/>
  <c r="V6340" i="15"/>
  <c r="V6341" i="15"/>
  <c r="V6342" i="15"/>
  <c r="V6343" i="15"/>
  <c r="V6344" i="15"/>
  <c r="V6345" i="15"/>
  <c r="V6346" i="15"/>
  <c r="V6347" i="15"/>
  <c r="V6348" i="15"/>
  <c r="V6349" i="15"/>
  <c r="V6350" i="15"/>
  <c r="V6351" i="15"/>
  <c r="V6352" i="15"/>
  <c r="V6353" i="15"/>
  <c r="V6354" i="15"/>
  <c r="V6355" i="15"/>
  <c r="V6356" i="15"/>
  <c r="V6357" i="15"/>
  <c r="V6358" i="15"/>
  <c r="V6359" i="15"/>
  <c r="V6360" i="15"/>
  <c r="V6361" i="15"/>
  <c r="V6362" i="15"/>
  <c r="V6363" i="15"/>
  <c r="V6364" i="15"/>
  <c r="V6365" i="15"/>
  <c r="V6366" i="15"/>
  <c r="V6367" i="15"/>
  <c r="V6368" i="15"/>
  <c r="V6369" i="15"/>
  <c r="V6370" i="15"/>
  <c r="V6371" i="15"/>
  <c r="V6372" i="15"/>
  <c r="V6373" i="15"/>
  <c r="V6374" i="15"/>
  <c r="V6375" i="15"/>
  <c r="V6376" i="15"/>
  <c r="V6377" i="15"/>
  <c r="V6378" i="15"/>
  <c r="V6379" i="15"/>
  <c r="V6380" i="15"/>
  <c r="V6381" i="15"/>
  <c r="V6382" i="15"/>
  <c r="V6383" i="15"/>
  <c r="V6384" i="15"/>
  <c r="V6385" i="15"/>
  <c r="V6386" i="15"/>
  <c r="V6387" i="15"/>
  <c r="V6388" i="15"/>
  <c r="V6389" i="15"/>
  <c r="V6390" i="15"/>
  <c r="V6391" i="15"/>
  <c r="V6392" i="15"/>
  <c r="V6393" i="15"/>
  <c r="V6394" i="15"/>
  <c r="V6395" i="15"/>
  <c r="V6396" i="15"/>
  <c r="V6397" i="15"/>
  <c r="V6398" i="15"/>
  <c r="V6399" i="15"/>
  <c r="V6400" i="15"/>
  <c r="V6401" i="15"/>
  <c r="V6402" i="15"/>
  <c r="V6403" i="15"/>
  <c r="V6404" i="15"/>
  <c r="V6405" i="15"/>
  <c r="V6406" i="15"/>
  <c r="V6407" i="15"/>
  <c r="V6408" i="15"/>
  <c r="V6409" i="15"/>
  <c r="V6410" i="15"/>
  <c r="V6411" i="15"/>
  <c r="V6412" i="15"/>
  <c r="V6413" i="15"/>
  <c r="V6414" i="15"/>
  <c r="V6415" i="15"/>
  <c r="V6416" i="15"/>
  <c r="V6417" i="15"/>
  <c r="V6418" i="15"/>
  <c r="V6419" i="15"/>
  <c r="V6420" i="15"/>
  <c r="V6421" i="15"/>
  <c r="V6422" i="15"/>
  <c r="V6423" i="15"/>
  <c r="V6424" i="15"/>
  <c r="V6425" i="15"/>
  <c r="V6426" i="15"/>
  <c r="V6427" i="15"/>
  <c r="V6428" i="15"/>
  <c r="V6429" i="15"/>
  <c r="V6430" i="15"/>
  <c r="V6431" i="15"/>
  <c r="V6432" i="15"/>
  <c r="V6433" i="15"/>
  <c r="V6434" i="15"/>
  <c r="V6435" i="15"/>
  <c r="V6436" i="15"/>
  <c r="V6437" i="15"/>
  <c r="V6438" i="15"/>
  <c r="V6439" i="15"/>
  <c r="V6440" i="15"/>
  <c r="V6441" i="15"/>
  <c r="V6442" i="15"/>
  <c r="V6443" i="15"/>
  <c r="V6444" i="15"/>
  <c r="V6445" i="15"/>
  <c r="V6446" i="15"/>
  <c r="V6447" i="15"/>
  <c r="V6448" i="15"/>
  <c r="V6449" i="15"/>
  <c r="V6450" i="15"/>
  <c r="V6451" i="15"/>
  <c r="V6452" i="15"/>
  <c r="V6453" i="15"/>
  <c r="V6454" i="15"/>
  <c r="V6455" i="15"/>
  <c r="V6456" i="15"/>
  <c r="V6457" i="15"/>
  <c r="V6458" i="15"/>
  <c r="V6459" i="15"/>
  <c r="V6460" i="15"/>
  <c r="V6461" i="15"/>
  <c r="V6462" i="15"/>
  <c r="V6463" i="15"/>
  <c r="V6464" i="15"/>
  <c r="V6465" i="15"/>
  <c r="V6466" i="15"/>
  <c r="V6467" i="15"/>
  <c r="V6468" i="15"/>
  <c r="V6469" i="15"/>
  <c r="V6470" i="15"/>
  <c r="V6471" i="15"/>
  <c r="V6472" i="15"/>
  <c r="V6473" i="15"/>
  <c r="V6474" i="15"/>
  <c r="V6475" i="15"/>
  <c r="V6476" i="15"/>
  <c r="V6477" i="15"/>
  <c r="V6478" i="15"/>
  <c r="V6479" i="15"/>
  <c r="V6480" i="15"/>
  <c r="V6481" i="15"/>
  <c r="V6482" i="15"/>
  <c r="V6483" i="15"/>
  <c r="V6484" i="15"/>
  <c r="V6485" i="15"/>
  <c r="V6486" i="15"/>
  <c r="V6487" i="15"/>
  <c r="V6488" i="15"/>
  <c r="V6489" i="15"/>
  <c r="V6490" i="15"/>
  <c r="V6491" i="15"/>
  <c r="V6492" i="15"/>
  <c r="V6493" i="15"/>
  <c r="V6494" i="15"/>
  <c r="V6495" i="15"/>
  <c r="V6496" i="15"/>
  <c r="V6497" i="15"/>
  <c r="V6498" i="15"/>
  <c r="V6499" i="15"/>
  <c r="V6500" i="15"/>
  <c r="V6501" i="15"/>
  <c r="V6502" i="15"/>
  <c r="V6503" i="15"/>
  <c r="V6504" i="15"/>
  <c r="V6505" i="15"/>
  <c r="V6506" i="15"/>
  <c r="V6507" i="15"/>
  <c r="V6508" i="15"/>
  <c r="V6509" i="15"/>
  <c r="V6510" i="15"/>
  <c r="V6511" i="15"/>
  <c r="V6512" i="15"/>
  <c r="V6513" i="15"/>
  <c r="V6514" i="15"/>
  <c r="V6515" i="15"/>
  <c r="V6516" i="15"/>
  <c r="V6517" i="15"/>
  <c r="V6518" i="15"/>
  <c r="V6519" i="15"/>
  <c r="V6520" i="15"/>
  <c r="V6521" i="15"/>
  <c r="V6522" i="15"/>
  <c r="V6523" i="15"/>
  <c r="V6524" i="15"/>
  <c r="V6525" i="15"/>
  <c r="V6526" i="15"/>
  <c r="V6527" i="15"/>
  <c r="V6528" i="15"/>
  <c r="V6529" i="15"/>
  <c r="V6530" i="15"/>
  <c r="V6531" i="15"/>
  <c r="V6532" i="15"/>
  <c r="V6533" i="15"/>
  <c r="V6534" i="15"/>
  <c r="V6535" i="15"/>
  <c r="V6536" i="15"/>
  <c r="V6537" i="15"/>
  <c r="V6538" i="15"/>
  <c r="V6539" i="15"/>
  <c r="V6540" i="15"/>
  <c r="V6541" i="15"/>
  <c r="V6542" i="15"/>
  <c r="V6543" i="15"/>
  <c r="V6544" i="15"/>
  <c r="V6545" i="15"/>
  <c r="V6546" i="15"/>
  <c r="V6547" i="15"/>
  <c r="V6548" i="15"/>
  <c r="V6549" i="15"/>
  <c r="V6550" i="15"/>
  <c r="V6551" i="15"/>
  <c r="V6552" i="15"/>
  <c r="V6553" i="15"/>
  <c r="V6554" i="15"/>
  <c r="V6555" i="15"/>
  <c r="V6556" i="15"/>
  <c r="V6557" i="15"/>
  <c r="V6558" i="15"/>
  <c r="V6559" i="15"/>
  <c r="V6560" i="15"/>
  <c r="V6561" i="15"/>
  <c r="V6562" i="15"/>
  <c r="V6563" i="15"/>
  <c r="V6564" i="15"/>
  <c r="V6565" i="15"/>
  <c r="V6566" i="15"/>
  <c r="V6567" i="15"/>
  <c r="V6568" i="15"/>
  <c r="V6569" i="15"/>
  <c r="V6570" i="15"/>
  <c r="V6571" i="15"/>
  <c r="V6572" i="15"/>
  <c r="V6573" i="15"/>
  <c r="V6574" i="15"/>
  <c r="V6575" i="15"/>
  <c r="V6576" i="15"/>
  <c r="V6577" i="15"/>
  <c r="V6578" i="15"/>
  <c r="V6579" i="15"/>
  <c r="V6580" i="15"/>
  <c r="V6581" i="15"/>
  <c r="V6582" i="15"/>
  <c r="V6583" i="15"/>
  <c r="V6584" i="15"/>
  <c r="V6585" i="15"/>
  <c r="V6586" i="15"/>
  <c r="V6587" i="15"/>
  <c r="V6588" i="15"/>
  <c r="V6589" i="15"/>
  <c r="V6590" i="15"/>
  <c r="V6591" i="15"/>
  <c r="V6592" i="15"/>
  <c r="V6593" i="15"/>
  <c r="V6594" i="15"/>
  <c r="V6595" i="15"/>
  <c r="V6596" i="15"/>
  <c r="V6597" i="15"/>
  <c r="V6598" i="15"/>
  <c r="V6599" i="15"/>
  <c r="V6600" i="15"/>
  <c r="V6601" i="15"/>
  <c r="V6602" i="15"/>
  <c r="V6603" i="15"/>
  <c r="V6604" i="15"/>
  <c r="V6605" i="15"/>
  <c r="V6606" i="15"/>
  <c r="V6607" i="15"/>
  <c r="V6608" i="15"/>
  <c r="V6609" i="15"/>
  <c r="V6610" i="15"/>
  <c r="V6611" i="15"/>
  <c r="V6612" i="15"/>
  <c r="V6613" i="15"/>
  <c r="V6614" i="15"/>
  <c r="V6615" i="15"/>
  <c r="V6616" i="15"/>
  <c r="V6617" i="15"/>
  <c r="V6618" i="15"/>
  <c r="V6619" i="15"/>
  <c r="V6620" i="15"/>
  <c r="V6621" i="15"/>
  <c r="V6622" i="15"/>
  <c r="V6623" i="15"/>
  <c r="V6624" i="15"/>
  <c r="V6625" i="15"/>
  <c r="V6626" i="15"/>
  <c r="V6627" i="15"/>
  <c r="V6628" i="15"/>
  <c r="V6629" i="15"/>
  <c r="V6630" i="15"/>
  <c r="V6631" i="15"/>
  <c r="V6632" i="15"/>
  <c r="V6633" i="15"/>
  <c r="V6634" i="15"/>
  <c r="V6635" i="15"/>
  <c r="V6636" i="15"/>
  <c r="V6637" i="15"/>
  <c r="V6638" i="15"/>
  <c r="V6639" i="15"/>
  <c r="V6640" i="15"/>
  <c r="V6641" i="15"/>
  <c r="V6642" i="15"/>
  <c r="V6643" i="15"/>
  <c r="V6644" i="15"/>
  <c r="V6645" i="15"/>
  <c r="V6646" i="15"/>
  <c r="V6647" i="15"/>
  <c r="V6648" i="15"/>
  <c r="V6649" i="15"/>
  <c r="V6650" i="15"/>
  <c r="V6651" i="15"/>
  <c r="V6652" i="15"/>
  <c r="V6653" i="15"/>
  <c r="V6654" i="15"/>
  <c r="V6655" i="15"/>
  <c r="V6656" i="15"/>
  <c r="V6657" i="15"/>
  <c r="V6658" i="15"/>
  <c r="V6659" i="15"/>
  <c r="V6660" i="15"/>
  <c r="V6661" i="15"/>
  <c r="V6662" i="15"/>
  <c r="V6663" i="15"/>
  <c r="V6664" i="15"/>
  <c r="V6665" i="15"/>
  <c r="V6666" i="15"/>
  <c r="V6667" i="15"/>
  <c r="V6668" i="15"/>
  <c r="V6669" i="15"/>
  <c r="V6670" i="15"/>
  <c r="V6671" i="15"/>
  <c r="V6672" i="15"/>
  <c r="V6673" i="15"/>
  <c r="V6674" i="15"/>
  <c r="V6675" i="15"/>
  <c r="V6676" i="15"/>
  <c r="V6677" i="15"/>
  <c r="V6678" i="15"/>
  <c r="V6679" i="15"/>
  <c r="V6680" i="15"/>
  <c r="V6681" i="15"/>
  <c r="V6682" i="15"/>
  <c r="V6683" i="15"/>
  <c r="V6684" i="15"/>
  <c r="V6685" i="15"/>
  <c r="V6686" i="15"/>
  <c r="V6687" i="15"/>
  <c r="V6688" i="15"/>
  <c r="V6689" i="15"/>
  <c r="V6690" i="15"/>
  <c r="V6691" i="15"/>
  <c r="V6692" i="15"/>
  <c r="V6693" i="15"/>
  <c r="V6694" i="15"/>
  <c r="V6695" i="15"/>
  <c r="V6696" i="15"/>
  <c r="V6697" i="15"/>
  <c r="V6698" i="15"/>
  <c r="V6699" i="15"/>
  <c r="V6700" i="15"/>
  <c r="V6701" i="15"/>
  <c r="V6702" i="15"/>
  <c r="V6703" i="15"/>
  <c r="V6704" i="15"/>
  <c r="V6705" i="15"/>
  <c r="V6706" i="15"/>
  <c r="V6707" i="15"/>
  <c r="V6708" i="15"/>
  <c r="V6709" i="15"/>
  <c r="V6710" i="15"/>
  <c r="V6711" i="15"/>
  <c r="V6712" i="15"/>
  <c r="V6713" i="15"/>
  <c r="V6714" i="15"/>
  <c r="V6715" i="15"/>
  <c r="V6716" i="15"/>
  <c r="V6717" i="15"/>
  <c r="V6718" i="15"/>
  <c r="V6719" i="15"/>
  <c r="V6720" i="15"/>
  <c r="V6721" i="15"/>
  <c r="V6722" i="15"/>
  <c r="V6723" i="15"/>
  <c r="V6724" i="15"/>
  <c r="V6725" i="15"/>
  <c r="V6726" i="15"/>
  <c r="V6727" i="15"/>
  <c r="V6728" i="15"/>
  <c r="V6729" i="15"/>
  <c r="V6730" i="15"/>
  <c r="V6731" i="15"/>
  <c r="V6732" i="15"/>
  <c r="V6733" i="15"/>
  <c r="V6734" i="15"/>
  <c r="V6735" i="15"/>
  <c r="V6736" i="15"/>
  <c r="V6737" i="15"/>
  <c r="V6738" i="15"/>
  <c r="V6739" i="15"/>
  <c r="V6740" i="15"/>
  <c r="V6741" i="15"/>
  <c r="V6742" i="15"/>
  <c r="V6743" i="15"/>
  <c r="V6744" i="15"/>
  <c r="V6745" i="15"/>
  <c r="V6746" i="15"/>
  <c r="V6747" i="15"/>
  <c r="V6748" i="15"/>
  <c r="V6749" i="15"/>
  <c r="V6750" i="15"/>
  <c r="V6751" i="15"/>
  <c r="V6752" i="15"/>
  <c r="V6753" i="15"/>
  <c r="V6754" i="15"/>
  <c r="V6755" i="15"/>
  <c r="V6756" i="15"/>
  <c r="V6757" i="15"/>
  <c r="V6758" i="15"/>
  <c r="V6759" i="15"/>
  <c r="V6760" i="15"/>
  <c r="V6761" i="15"/>
  <c r="V6762" i="15"/>
  <c r="V6763" i="15"/>
  <c r="V6764" i="15"/>
  <c r="V6765" i="15"/>
  <c r="V6766" i="15"/>
  <c r="V6767" i="15"/>
  <c r="V6768" i="15"/>
  <c r="V6769" i="15"/>
  <c r="V6770" i="15"/>
  <c r="V6771" i="15"/>
  <c r="V6772" i="15"/>
  <c r="V6773" i="15"/>
  <c r="V6774" i="15"/>
  <c r="V6775" i="15"/>
  <c r="V6776" i="15"/>
  <c r="V6777" i="15"/>
  <c r="V6778" i="15"/>
  <c r="V6779" i="15"/>
  <c r="V6780" i="15"/>
  <c r="V6781" i="15"/>
  <c r="V6782" i="15"/>
  <c r="V6783" i="15"/>
  <c r="V6784" i="15"/>
  <c r="V6785" i="15"/>
  <c r="V6786" i="15"/>
  <c r="V6787" i="15"/>
  <c r="V6788" i="15"/>
  <c r="V6789" i="15"/>
  <c r="V6790" i="15"/>
  <c r="V6791" i="15"/>
  <c r="V6792" i="15"/>
  <c r="V6793" i="15"/>
  <c r="V6794" i="15"/>
  <c r="V6795" i="15"/>
  <c r="V6796" i="15"/>
  <c r="V6797" i="15"/>
  <c r="V6798" i="15"/>
  <c r="V6799" i="15"/>
  <c r="V6800" i="15"/>
  <c r="V6801" i="15"/>
  <c r="V6802" i="15"/>
  <c r="V6803" i="15"/>
  <c r="V6804" i="15"/>
  <c r="V6805" i="15"/>
  <c r="V6806" i="15"/>
  <c r="V6807" i="15"/>
  <c r="V6808" i="15"/>
  <c r="V6809" i="15"/>
  <c r="V6810" i="15"/>
  <c r="V6811" i="15"/>
  <c r="V6812" i="15"/>
  <c r="V6813" i="15"/>
  <c r="V6814" i="15"/>
  <c r="V6815" i="15"/>
  <c r="V6816" i="15"/>
  <c r="V6817" i="15"/>
  <c r="V6818" i="15"/>
  <c r="V6819" i="15"/>
  <c r="V6820" i="15"/>
  <c r="V6821" i="15"/>
  <c r="V6822" i="15"/>
  <c r="V6823" i="15"/>
  <c r="V6824" i="15"/>
  <c r="V6825" i="15"/>
  <c r="V6826" i="15"/>
  <c r="V6827" i="15"/>
  <c r="V6828" i="15"/>
  <c r="V6829" i="15"/>
  <c r="V6830" i="15"/>
  <c r="V6831" i="15"/>
  <c r="V6832" i="15"/>
  <c r="V6833" i="15"/>
  <c r="V6834" i="15"/>
  <c r="V6835" i="15"/>
  <c r="V6836" i="15"/>
  <c r="V6837" i="15"/>
  <c r="V6838" i="15"/>
  <c r="V6839" i="15"/>
  <c r="V6840" i="15"/>
  <c r="V6841" i="15"/>
  <c r="V6842" i="15"/>
  <c r="V6843" i="15"/>
  <c r="V6844" i="15"/>
  <c r="V6845" i="15"/>
  <c r="V6846" i="15"/>
  <c r="V6847" i="15"/>
  <c r="V6848" i="15"/>
  <c r="V6849" i="15"/>
  <c r="V6850" i="15"/>
  <c r="V6851" i="15"/>
  <c r="V6852" i="15"/>
  <c r="V6853" i="15"/>
  <c r="V6854" i="15"/>
  <c r="V6855" i="15"/>
  <c r="V6856" i="15"/>
  <c r="V6857" i="15"/>
  <c r="V6858" i="15"/>
  <c r="V6859" i="15"/>
  <c r="V6860" i="15"/>
  <c r="V6861" i="15"/>
  <c r="V6862" i="15"/>
  <c r="V6863" i="15"/>
  <c r="V6864" i="15"/>
  <c r="V6865" i="15"/>
  <c r="V6866" i="15"/>
  <c r="V6867" i="15"/>
  <c r="V6868" i="15"/>
  <c r="V6869" i="15"/>
  <c r="V6870" i="15"/>
  <c r="V6871" i="15"/>
  <c r="V6872" i="15"/>
  <c r="V6873" i="15"/>
  <c r="V6874" i="15"/>
  <c r="V6875" i="15"/>
  <c r="V6876" i="15"/>
  <c r="V6877" i="15"/>
  <c r="V6878" i="15"/>
  <c r="V6879" i="15"/>
  <c r="V6880" i="15"/>
  <c r="V6881" i="15"/>
  <c r="V6882" i="15"/>
  <c r="V6883" i="15"/>
  <c r="V6884" i="15"/>
  <c r="V6885" i="15"/>
  <c r="V6886" i="15"/>
  <c r="V6887" i="15"/>
  <c r="V6888" i="15"/>
  <c r="V6889" i="15"/>
  <c r="V6890" i="15"/>
  <c r="V6891" i="15"/>
  <c r="V6892" i="15"/>
  <c r="V6893" i="15"/>
  <c r="V6894" i="15"/>
  <c r="V6895" i="15"/>
  <c r="V6896" i="15"/>
  <c r="V6897" i="15"/>
  <c r="V6898" i="15"/>
  <c r="V6899" i="15"/>
  <c r="V6900" i="15"/>
  <c r="V6901" i="15"/>
  <c r="V6902" i="15"/>
  <c r="V6903" i="15"/>
  <c r="V6904" i="15"/>
  <c r="V6905" i="15"/>
  <c r="V6906" i="15"/>
  <c r="V6907" i="15"/>
  <c r="V6908" i="15"/>
  <c r="V6909" i="15"/>
  <c r="V6910" i="15"/>
  <c r="V6911" i="15"/>
  <c r="V6912" i="15"/>
  <c r="V6913" i="15"/>
  <c r="V6914" i="15"/>
  <c r="V6915" i="15"/>
  <c r="V6916" i="15"/>
  <c r="V6917" i="15"/>
  <c r="V6918" i="15"/>
  <c r="V6919" i="15"/>
  <c r="V6920" i="15"/>
  <c r="V6921" i="15"/>
  <c r="V6922" i="15"/>
  <c r="V6923" i="15"/>
  <c r="V6924" i="15"/>
  <c r="V6925" i="15"/>
  <c r="V6926" i="15"/>
  <c r="V6927" i="15"/>
  <c r="V6928" i="15"/>
  <c r="V6929" i="15"/>
  <c r="V6930" i="15"/>
  <c r="V6931" i="15"/>
  <c r="V6932" i="15"/>
  <c r="V6933" i="15"/>
  <c r="V6934" i="15"/>
  <c r="V6935" i="15"/>
  <c r="V6936" i="15"/>
  <c r="V6937" i="15"/>
  <c r="V6938" i="15"/>
  <c r="V6939" i="15"/>
  <c r="V6940" i="15"/>
  <c r="V6941" i="15"/>
  <c r="V6942" i="15"/>
  <c r="V6943" i="15"/>
  <c r="V6944" i="15"/>
  <c r="V6945" i="15"/>
  <c r="V6946" i="15"/>
  <c r="V6947" i="15"/>
  <c r="V6948" i="15"/>
  <c r="V6949" i="15"/>
  <c r="V6950" i="15"/>
  <c r="V6951" i="15"/>
  <c r="V6952" i="15"/>
  <c r="V6953" i="15"/>
  <c r="V6954" i="15"/>
  <c r="V6955" i="15"/>
  <c r="V6956" i="15"/>
  <c r="V6957" i="15"/>
  <c r="V6958" i="15"/>
  <c r="V6959" i="15"/>
  <c r="V6960" i="15"/>
  <c r="V6961" i="15"/>
  <c r="V6962" i="15"/>
  <c r="V6963" i="15"/>
  <c r="V6964" i="15"/>
  <c r="V6965" i="15"/>
  <c r="V6966" i="15"/>
  <c r="V6967" i="15"/>
  <c r="V6968" i="15"/>
  <c r="V6969" i="15"/>
  <c r="V6970" i="15"/>
  <c r="V6971" i="15"/>
  <c r="V6972" i="15"/>
  <c r="V6973" i="15"/>
  <c r="V6974" i="15"/>
  <c r="V6975" i="15"/>
  <c r="V6976" i="15"/>
  <c r="V6977" i="15"/>
  <c r="V6978" i="15"/>
  <c r="V6979" i="15"/>
  <c r="V6980" i="15"/>
  <c r="V6981" i="15"/>
  <c r="V6982" i="15"/>
  <c r="V6983" i="15"/>
  <c r="V6984" i="15"/>
  <c r="V6985" i="15"/>
  <c r="V6986" i="15"/>
  <c r="V6987" i="15"/>
  <c r="V6988" i="15"/>
  <c r="V6989" i="15"/>
  <c r="V6990" i="15"/>
  <c r="V6991" i="15"/>
  <c r="V6992" i="15"/>
  <c r="V6993" i="15"/>
  <c r="V6994" i="15"/>
  <c r="V6995" i="15"/>
  <c r="V6996" i="15"/>
  <c r="V6997" i="15"/>
  <c r="V6998" i="15"/>
  <c r="V6999" i="15"/>
  <c r="V7000" i="15"/>
  <c r="V7001" i="15"/>
  <c r="V23" i="15"/>
  <c r="Q6502" i="15"/>
  <c r="Q5883" i="15"/>
  <c r="Q3658" i="15"/>
  <c r="Q3562" i="15"/>
  <c r="Q3163" i="15"/>
  <c r="Q2783" i="15"/>
  <c r="Q2692" i="15"/>
  <c r="Q2401" i="15"/>
  <c r="Q2052" i="15"/>
  <c r="Q2053" i="15"/>
  <c r="Q1971" i="15"/>
  <c r="Q1889" i="15"/>
  <c r="Q1881" i="15"/>
  <c r="Q1862" i="15"/>
  <c r="Q1847" i="15"/>
  <c r="Q1701" i="15"/>
  <c r="Q1700" i="15"/>
  <c r="Q1632" i="15"/>
  <c r="Q1288" i="15"/>
  <c r="Q1287" i="15"/>
  <c r="Q1286" i="15"/>
  <c r="Q1285" i="15"/>
  <c r="Q1284" i="15"/>
  <c r="Q1206" i="15"/>
  <c r="Q1205" i="15"/>
  <c r="Q1204" i="15"/>
  <c r="Q1182" i="15"/>
  <c r="Q1150" i="15"/>
  <c r="Q1149" i="15"/>
  <c r="Q962" i="15"/>
  <c r="Q841" i="15"/>
  <c r="Q794" i="15"/>
  <c r="Q793" i="15"/>
  <c r="Q790" i="15"/>
  <c r="Q725" i="15"/>
  <c r="Q705" i="15"/>
  <c r="Q691" i="15"/>
  <c r="Q689" i="15"/>
  <c r="Q681" i="15"/>
  <c r="Q682" i="15"/>
  <c r="Q683" i="15"/>
  <c r="Q684" i="15"/>
  <c r="Q685" i="15"/>
  <c r="Q686" i="15"/>
  <c r="Q687" i="15"/>
  <c r="Q688" i="15"/>
  <c r="Q680" i="15"/>
  <c r="Q653" i="15"/>
  <c r="Q652" i="15"/>
  <c r="Q651" i="15"/>
  <c r="Q647" i="15"/>
  <c r="Q420" i="15"/>
  <c r="Q366" i="15"/>
  <c r="Q80" i="15"/>
  <c r="Q103" i="15"/>
  <c r="F6948" i="15" l="1"/>
  <c r="I6948" i="15"/>
  <c r="J6948" i="15"/>
  <c r="Q6948" i="15" s="1"/>
  <c r="M6915" i="15"/>
  <c r="L6915" i="15"/>
  <c r="J6915" i="15"/>
  <c r="J6913" i="15"/>
  <c r="Q6913" i="15" s="1"/>
  <c r="I6913" i="15"/>
  <c r="F6913" i="15"/>
  <c r="J6911" i="15"/>
  <c r="Q6911" i="15" s="1"/>
  <c r="I6911" i="15"/>
  <c r="F6911" i="15"/>
  <c r="J6910" i="15"/>
  <c r="Q6910" i="15" s="1"/>
  <c r="I6910" i="15"/>
  <c r="F6910" i="15"/>
  <c r="J6909" i="15"/>
  <c r="Q6909" i="15" s="1"/>
  <c r="I6909" i="15"/>
  <c r="F6909" i="15"/>
  <c r="M6908" i="15"/>
  <c r="L6908" i="15"/>
  <c r="J6908" i="15"/>
  <c r="M6907" i="15"/>
  <c r="L6907" i="15"/>
  <c r="J6907" i="15"/>
  <c r="M6906" i="15"/>
  <c r="L6906" i="15"/>
  <c r="J6906" i="15"/>
  <c r="J6905" i="15"/>
  <c r="I6905" i="15"/>
  <c r="F6905" i="15"/>
  <c r="R6948" i="15" l="1"/>
  <c r="S6948" i="15"/>
  <c r="O6915" i="15"/>
  <c r="S6915" i="15" s="1"/>
  <c r="O6906" i="15"/>
  <c r="R6906" i="15" s="1"/>
  <c r="O6907" i="15"/>
  <c r="S6907" i="15" s="1"/>
  <c r="O6908" i="15"/>
  <c r="R6908" i="15" s="1"/>
  <c r="M6750" i="15"/>
  <c r="L6750" i="15"/>
  <c r="J6750" i="15"/>
  <c r="M6177" i="15"/>
  <c r="L6177" i="15"/>
  <c r="J6177" i="15"/>
  <c r="M5523" i="15"/>
  <c r="L5523" i="15"/>
  <c r="J5523" i="15"/>
  <c r="M5522" i="15"/>
  <c r="L5522" i="15"/>
  <c r="J5522" i="15"/>
  <c r="M5521" i="15"/>
  <c r="L5521" i="15"/>
  <c r="J5521" i="15"/>
  <c r="M5520" i="15"/>
  <c r="L5520" i="15"/>
  <c r="J5520" i="15"/>
  <c r="M5519" i="15"/>
  <c r="L5519" i="15"/>
  <c r="J5519" i="15"/>
  <c r="M5518" i="15"/>
  <c r="L5518" i="15"/>
  <c r="J5518" i="15"/>
  <c r="M5517" i="15"/>
  <c r="L5517" i="15"/>
  <c r="J5517" i="15"/>
  <c r="M5516" i="15"/>
  <c r="L5516" i="15"/>
  <c r="J5516" i="15"/>
  <c r="M5515" i="15"/>
  <c r="L5515" i="15"/>
  <c r="J5515" i="15"/>
  <c r="M5514" i="15"/>
  <c r="L5514" i="15"/>
  <c r="J5514" i="15"/>
  <c r="M5513" i="15"/>
  <c r="L5513" i="15"/>
  <c r="J5513" i="15"/>
  <c r="M5512" i="15"/>
  <c r="L5512" i="15"/>
  <c r="J5512" i="15"/>
  <c r="M5511" i="15"/>
  <c r="L5511" i="15"/>
  <c r="J5511" i="15"/>
  <c r="M5510" i="15"/>
  <c r="L5510" i="15"/>
  <c r="J5510" i="15"/>
  <c r="M5509" i="15"/>
  <c r="L5509" i="15"/>
  <c r="J5509" i="15"/>
  <c r="M5508" i="15"/>
  <c r="L5508" i="15"/>
  <c r="J5508" i="15"/>
  <c r="M5507" i="15"/>
  <c r="L5507" i="15"/>
  <c r="J5507" i="15"/>
  <c r="M5506" i="15"/>
  <c r="L5506" i="15"/>
  <c r="J5506" i="15"/>
  <c r="M5505" i="15"/>
  <c r="L5505" i="15"/>
  <c r="J5505" i="15"/>
  <c r="M5504" i="15"/>
  <c r="L5504" i="15"/>
  <c r="J5504" i="15"/>
  <c r="M5503" i="15"/>
  <c r="L5503" i="15"/>
  <c r="J5503" i="15"/>
  <c r="M5502" i="15"/>
  <c r="L5502" i="15"/>
  <c r="J5502" i="15"/>
  <c r="M5501" i="15"/>
  <c r="L5501" i="15"/>
  <c r="J5501" i="15"/>
  <c r="M5500" i="15"/>
  <c r="L5500" i="15"/>
  <c r="J5500" i="15"/>
  <c r="M5499" i="15"/>
  <c r="L5499" i="15"/>
  <c r="J5499" i="15"/>
  <c r="M5498" i="15"/>
  <c r="L5498" i="15"/>
  <c r="J5498" i="15"/>
  <c r="M5497" i="15"/>
  <c r="L5497" i="15"/>
  <c r="J5497" i="15"/>
  <c r="M5496" i="15"/>
  <c r="L5496" i="15"/>
  <c r="J5496" i="15"/>
  <c r="M5495" i="15"/>
  <c r="L5495" i="15"/>
  <c r="J5495" i="15"/>
  <c r="M5494" i="15"/>
  <c r="L5494" i="15"/>
  <c r="J5494" i="15"/>
  <c r="M5493" i="15"/>
  <c r="L5493" i="15"/>
  <c r="J5493" i="15"/>
  <c r="M5492" i="15"/>
  <c r="L5492" i="15"/>
  <c r="J5492" i="15"/>
  <c r="M5491" i="15"/>
  <c r="L5491" i="15"/>
  <c r="J5491" i="15"/>
  <c r="M5490" i="15"/>
  <c r="L5490" i="15"/>
  <c r="J5490" i="15"/>
  <c r="M5489" i="15"/>
  <c r="L5489" i="15"/>
  <c r="J5489" i="15"/>
  <c r="M5488" i="15"/>
  <c r="L5488" i="15"/>
  <c r="J5488" i="15"/>
  <c r="M5487" i="15"/>
  <c r="L5487" i="15"/>
  <c r="J5487" i="15"/>
  <c r="M5486" i="15"/>
  <c r="L5486" i="15"/>
  <c r="J5486" i="15"/>
  <c r="M5485" i="15"/>
  <c r="L5485" i="15"/>
  <c r="J5485" i="15"/>
  <c r="M5484" i="15"/>
  <c r="L5484" i="15"/>
  <c r="J5484" i="15"/>
  <c r="M5483" i="15"/>
  <c r="L5483" i="15"/>
  <c r="J5483" i="15"/>
  <c r="M5482" i="15"/>
  <c r="L5482" i="15"/>
  <c r="J5482" i="15"/>
  <c r="M5481" i="15"/>
  <c r="L5481" i="15"/>
  <c r="J5481" i="15"/>
  <c r="M5480" i="15"/>
  <c r="L5480" i="15"/>
  <c r="J5480" i="15"/>
  <c r="M5479" i="15"/>
  <c r="L5479" i="15"/>
  <c r="J5479" i="15"/>
  <c r="M5478" i="15"/>
  <c r="L5478" i="15"/>
  <c r="J5478" i="15"/>
  <c r="M5477" i="15"/>
  <c r="L5477" i="15"/>
  <c r="J5477" i="15"/>
  <c r="M5476" i="15"/>
  <c r="L5476" i="15"/>
  <c r="J5476" i="15"/>
  <c r="M5475" i="15"/>
  <c r="L5475" i="15"/>
  <c r="J5475" i="15"/>
  <c r="M5474" i="15"/>
  <c r="L5474" i="15"/>
  <c r="J5474" i="15"/>
  <c r="M5473" i="15"/>
  <c r="L5473" i="15"/>
  <c r="J5473" i="15"/>
  <c r="M5472" i="15"/>
  <c r="L5472" i="15"/>
  <c r="J5472" i="15"/>
  <c r="M5471" i="15"/>
  <c r="L5471" i="15"/>
  <c r="J5471" i="15"/>
  <c r="M5470" i="15"/>
  <c r="L5470" i="15"/>
  <c r="J5470" i="15"/>
  <c r="M5469" i="15"/>
  <c r="L5469" i="15"/>
  <c r="J5469" i="15"/>
  <c r="M5468" i="15"/>
  <c r="L5468" i="15"/>
  <c r="J5468" i="15"/>
  <c r="M5467" i="15"/>
  <c r="L5467" i="15"/>
  <c r="J5467" i="15"/>
  <c r="M5466" i="15"/>
  <c r="L5466" i="15"/>
  <c r="J5466" i="15"/>
  <c r="M5465" i="15"/>
  <c r="L5465" i="15"/>
  <c r="J5465" i="15"/>
  <c r="M5464" i="15"/>
  <c r="L5464" i="15"/>
  <c r="J5464" i="15"/>
  <c r="M5463" i="15"/>
  <c r="L5463" i="15"/>
  <c r="J5463" i="15"/>
  <c r="M2830" i="15"/>
  <c r="L2830" i="15"/>
  <c r="J2830" i="15"/>
  <c r="M2829" i="15"/>
  <c r="L2829" i="15"/>
  <c r="J2829" i="15"/>
  <c r="M2828" i="15"/>
  <c r="L2828" i="15"/>
  <c r="J2828" i="15"/>
  <c r="M2164" i="15"/>
  <c r="L2164" i="15"/>
  <c r="J2164" i="15"/>
  <c r="M2163" i="15"/>
  <c r="L2163" i="15"/>
  <c r="J2163" i="15"/>
  <c r="M2162" i="15"/>
  <c r="L2162" i="15"/>
  <c r="J2162" i="15"/>
  <c r="M2161" i="15"/>
  <c r="L2161" i="15"/>
  <c r="J2161" i="15"/>
  <c r="M2160" i="15"/>
  <c r="L2160" i="15"/>
  <c r="J2160" i="15"/>
  <c r="M2159" i="15"/>
  <c r="L2159" i="15"/>
  <c r="J2159" i="15"/>
  <c r="M2158" i="15"/>
  <c r="L2158" i="15"/>
  <c r="J2158" i="15"/>
  <c r="M2157" i="15"/>
  <c r="L2157" i="15"/>
  <c r="J2157" i="15"/>
  <c r="M2156" i="15"/>
  <c r="L2156" i="15"/>
  <c r="J2156" i="15"/>
  <c r="M2155" i="15"/>
  <c r="L2155" i="15"/>
  <c r="J2155" i="15"/>
  <c r="M2154" i="15"/>
  <c r="L2154" i="15"/>
  <c r="J2154" i="15"/>
  <c r="M2153" i="15"/>
  <c r="L2153" i="15"/>
  <c r="J2153" i="15"/>
  <c r="M2152" i="15"/>
  <c r="L2152" i="15"/>
  <c r="J2152" i="15"/>
  <c r="M2151" i="15"/>
  <c r="L2151" i="15"/>
  <c r="J2151" i="15"/>
  <c r="M2150" i="15"/>
  <c r="L2150" i="15"/>
  <c r="J2150" i="15"/>
  <c r="M2149" i="15"/>
  <c r="L2149" i="15"/>
  <c r="J2149" i="15"/>
  <c r="M2148" i="15"/>
  <c r="L2148" i="15"/>
  <c r="J2148" i="15"/>
  <c r="M2147" i="15"/>
  <c r="L2147" i="15"/>
  <c r="J2147" i="15"/>
  <c r="M2146" i="15"/>
  <c r="L2146" i="15"/>
  <c r="J2146" i="15"/>
  <c r="M2145" i="15"/>
  <c r="L2145" i="15"/>
  <c r="J2145" i="15"/>
  <c r="M2144" i="15"/>
  <c r="L2144" i="15"/>
  <c r="J2144" i="15"/>
  <c r="M2143" i="15"/>
  <c r="L2143" i="15"/>
  <c r="J2143" i="15"/>
  <c r="M2142" i="15"/>
  <c r="L2142" i="15"/>
  <c r="J2142" i="15"/>
  <c r="M2141" i="15"/>
  <c r="L2141" i="15"/>
  <c r="J2141" i="15"/>
  <c r="M2140" i="15"/>
  <c r="L2140" i="15"/>
  <c r="J2140" i="15"/>
  <c r="M2139" i="15"/>
  <c r="L2139" i="15"/>
  <c r="J2139" i="15"/>
  <c r="M2138" i="15"/>
  <c r="L2138" i="15"/>
  <c r="J2138" i="15"/>
  <c r="M2137" i="15"/>
  <c r="L2137" i="15"/>
  <c r="J2137" i="15"/>
  <c r="M2136" i="15"/>
  <c r="L2136" i="15"/>
  <c r="J2136" i="15"/>
  <c r="M2135" i="15"/>
  <c r="L2135" i="15"/>
  <c r="J2135" i="15"/>
  <c r="M2134" i="15"/>
  <c r="L2134" i="15"/>
  <c r="J2134" i="15"/>
  <c r="M2133" i="15"/>
  <c r="L2133" i="15"/>
  <c r="J2133" i="15"/>
  <c r="M1824" i="15"/>
  <c r="L1824" i="15"/>
  <c r="J1824" i="15"/>
  <c r="M1823" i="15"/>
  <c r="L1823" i="15"/>
  <c r="J1823" i="15"/>
  <c r="M1822" i="15"/>
  <c r="L1822" i="15"/>
  <c r="J1822" i="15"/>
  <c r="M1821" i="15"/>
  <c r="L1821" i="15"/>
  <c r="J1821" i="15"/>
  <c r="M1820" i="15"/>
  <c r="L1820" i="15"/>
  <c r="J1820" i="15"/>
  <c r="M1819" i="15"/>
  <c r="L1819" i="15"/>
  <c r="J1819" i="15"/>
  <c r="M1818" i="15"/>
  <c r="L1818" i="15"/>
  <c r="J1818" i="15"/>
  <c r="M1817" i="15"/>
  <c r="L1817" i="15"/>
  <c r="J1817" i="15"/>
  <c r="M1816" i="15"/>
  <c r="L1816" i="15"/>
  <c r="J1816" i="15"/>
  <c r="M1815" i="15"/>
  <c r="L1815" i="15"/>
  <c r="J1815" i="15"/>
  <c r="M1814" i="15"/>
  <c r="L1814" i="15"/>
  <c r="J1814" i="15"/>
  <c r="M1813" i="15"/>
  <c r="L1813" i="15"/>
  <c r="J1813" i="15"/>
  <c r="M1812" i="15"/>
  <c r="L1812" i="15"/>
  <c r="J1812" i="15"/>
  <c r="M1811" i="15"/>
  <c r="L1811" i="15"/>
  <c r="J1811" i="15"/>
  <c r="M1810" i="15"/>
  <c r="L1810" i="15"/>
  <c r="J1810" i="15"/>
  <c r="M1809" i="15"/>
  <c r="L1809" i="15"/>
  <c r="J1809" i="15"/>
  <c r="M1808" i="15"/>
  <c r="L1808" i="15"/>
  <c r="J1808" i="15"/>
  <c r="M1807" i="15"/>
  <c r="L1807" i="15"/>
  <c r="J1807" i="15"/>
  <c r="L1806" i="15"/>
  <c r="M1805" i="15"/>
  <c r="L1805" i="15"/>
  <c r="J1805" i="15"/>
  <c r="M127" i="15"/>
  <c r="L126" i="15"/>
  <c r="R6915" i="15" l="1"/>
  <c r="S6911" i="15"/>
  <c r="R6913" i="15"/>
  <c r="S6906" i="15"/>
  <c r="S6908" i="15"/>
  <c r="R6907" i="15"/>
  <c r="O5484" i="15"/>
  <c r="R5484" i="15" s="1"/>
  <c r="O1813" i="15"/>
  <c r="R1813" i="15" s="1"/>
  <c r="O5518" i="15"/>
  <c r="R5518" i="15" s="1"/>
  <c r="O5501" i="15"/>
  <c r="S5501" i="15" s="1"/>
  <c r="O5519" i="15"/>
  <c r="R5519" i="15" s="1"/>
  <c r="O5506" i="15"/>
  <c r="R5506" i="15" s="1"/>
  <c r="O5514" i="15"/>
  <c r="R5514" i="15" s="1"/>
  <c r="O5472" i="15"/>
  <c r="R5472" i="15" s="1"/>
  <c r="O5486" i="15"/>
  <c r="R5486" i="15" s="1"/>
  <c r="O5491" i="15"/>
  <c r="R5491" i="15" s="1"/>
  <c r="O5502" i="15"/>
  <c r="R5502" i="15" s="1"/>
  <c r="O5476" i="15"/>
  <c r="R5476" i="15" s="1"/>
  <c r="O5516" i="15"/>
  <c r="R5516" i="15" s="1"/>
  <c r="O5469" i="15"/>
  <c r="R5469" i="15" s="1"/>
  <c r="O5503" i="15"/>
  <c r="R5503" i="15" s="1"/>
  <c r="O1808" i="15"/>
  <c r="R1808" i="15" s="1"/>
  <c r="O5478" i="15"/>
  <c r="R5478" i="15" s="1"/>
  <c r="O5467" i="15"/>
  <c r="R5467" i="15" s="1"/>
  <c r="O5475" i="15"/>
  <c r="R5475" i="15" s="1"/>
  <c r="O6177" i="15"/>
  <c r="R6177" i="15" s="1"/>
  <c r="O6750" i="15"/>
  <c r="R6750" i="15" s="1"/>
  <c r="O5507" i="15"/>
  <c r="R5507" i="15" s="1"/>
  <c r="O5515" i="15"/>
  <c r="R5515" i="15" s="1"/>
  <c r="O5492" i="15"/>
  <c r="R5492" i="15" s="1"/>
  <c r="O5500" i="15"/>
  <c r="R5500" i="15" s="1"/>
  <c r="O5521" i="15"/>
  <c r="R5521" i="15" s="1"/>
  <c r="O5468" i="15"/>
  <c r="R5468" i="15" s="1"/>
  <c r="O5483" i="15"/>
  <c r="R5483" i="15" s="1"/>
  <c r="O5488" i="15"/>
  <c r="R5488" i="15" s="1"/>
  <c r="O5496" i="15"/>
  <c r="R5496" i="15" s="1"/>
  <c r="O5509" i="15"/>
  <c r="S5509" i="15" s="1"/>
  <c r="O5522" i="15"/>
  <c r="R5522" i="15" s="1"/>
  <c r="O1807" i="15"/>
  <c r="R1807" i="15" s="1"/>
  <c r="O1812" i="15"/>
  <c r="R1812" i="15" s="1"/>
  <c r="O2136" i="15"/>
  <c r="R2136" i="15" s="1"/>
  <c r="O2144" i="15"/>
  <c r="R2144" i="15" s="1"/>
  <c r="O2152" i="15"/>
  <c r="R2152" i="15" s="1"/>
  <c r="O2160" i="15"/>
  <c r="R2160" i="15" s="1"/>
  <c r="O5463" i="15"/>
  <c r="R5463" i="15" s="1"/>
  <c r="O5471" i="15"/>
  <c r="R5471" i="15" s="1"/>
  <c r="O5481" i="15"/>
  <c r="R5481" i="15" s="1"/>
  <c r="O5499" i="15"/>
  <c r="R5499" i="15" s="1"/>
  <c r="O5504" i="15"/>
  <c r="R5504" i="15" s="1"/>
  <c r="O5512" i="15"/>
  <c r="R5512" i="15" s="1"/>
  <c r="O1823" i="15"/>
  <c r="R1823" i="15" s="1"/>
  <c r="O5466" i="15"/>
  <c r="R5466" i="15" s="1"/>
  <c r="O5494" i="15"/>
  <c r="R5494" i="15" s="1"/>
  <c r="O1810" i="15"/>
  <c r="R1810" i="15" s="1"/>
  <c r="O1818" i="15"/>
  <c r="R1818" i="15" s="1"/>
  <c r="O2142" i="15"/>
  <c r="R2142" i="15" s="1"/>
  <c r="O2150" i="15"/>
  <c r="R2150" i="15" s="1"/>
  <c r="O2158" i="15"/>
  <c r="R2158" i="15" s="1"/>
  <c r="O2829" i="15"/>
  <c r="R2829" i="15" s="1"/>
  <c r="O5479" i="15"/>
  <c r="R5479" i="15" s="1"/>
  <c r="O5497" i="15"/>
  <c r="S5497" i="15" s="1"/>
  <c r="O5510" i="15"/>
  <c r="R5510" i="15" s="1"/>
  <c r="O5513" i="15"/>
  <c r="R5513" i="15" s="1"/>
  <c r="O1811" i="15"/>
  <c r="R1811" i="15" s="1"/>
  <c r="O2135" i="15"/>
  <c r="S2135" i="15" s="1"/>
  <c r="O2151" i="15"/>
  <c r="R2151" i="15" s="1"/>
  <c r="O2159" i="15"/>
  <c r="R2159" i="15" s="1"/>
  <c r="O5470" i="15"/>
  <c r="R5470" i="15" s="1"/>
  <c r="O5487" i="15"/>
  <c r="R5487" i="15" s="1"/>
  <c r="O5490" i="15"/>
  <c r="R5490" i="15" s="1"/>
  <c r="O5495" i="15"/>
  <c r="R5495" i="15" s="1"/>
  <c r="O5511" i="15"/>
  <c r="R5511" i="15" s="1"/>
  <c r="O1820" i="15"/>
  <c r="R1820" i="15" s="1"/>
  <c r="O5485" i="15"/>
  <c r="S5485" i="15" s="1"/>
  <c r="O5523" i="15"/>
  <c r="R5523" i="15" s="1"/>
  <c r="O2147" i="15"/>
  <c r="R2147" i="15" s="1"/>
  <c r="O2155" i="15"/>
  <c r="R2155" i="15" s="1"/>
  <c r="O2134" i="15"/>
  <c r="R2134" i="15" s="1"/>
  <c r="O2156" i="15"/>
  <c r="R2156" i="15" s="1"/>
  <c r="O5473" i="15"/>
  <c r="S5473" i="15" s="1"/>
  <c r="O5477" i="15"/>
  <c r="R5477" i="15" s="1"/>
  <c r="O5482" i="15"/>
  <c r="R5482" i="15" s="1"/>
  <c r="O5517" i="15"/>
  <c r="S5517" i="15" s="1"/>
  <c r="O1814" i="15"/>
  <c r="R1814" i="15" s="1"/>
  <c r="O2143" i="15"/>
  <c r="R2143" i="15" s="1"/>
  <c r="O5480" i="15"/>
  <c r="R5480" i="15" s="1"/>
  <c r="O5489" i="15"/>
  <c r="R5489" i="15" s="1"/>
  <c r="O5493" i="15"/>
  <c r="R5493" i="15" s="1"/>
  <c r="O5498" i="15"/>
  <c r="R5498" i="15" s="1"/>
  <c r="O5505" i="15"/>
  <c r="R5505" i="15" s="1"/>
  <c r="O1817" i="15"/>
  <c r="R1817" i="15" s="1"/>
  <c r="O2149" i="15"/>
  <c r="R2149" i="15" s="1"/>
  <c r="O5465" i="15"/>
  <c r="S5465" i="15" s="1"/>
  <c r="O5474" i="15"/>
  <c r="R5474" i="15" s="1"/>
  <c r="O5508" i="15"/>
  <c r="R5508" i="15" s="1"/>
  <c r="O5520" i="15"/>
  <c r="R5520" i="15" s="1"/>
  <c r="O5464" i="15"/>
  <c r="R5464" i="15" s="1"/>
  <c r="O2828" i="15"/>
  <c r="O2830" i="15"/>
  <c r="R2830" i="15" s="1"/>
  <c r="O1809" i="15"/>
  <c r="R1809" i="15" s="1"/>
  <c r="O1816" i="15"/>
  <c r="R1816" i="15" s="1"/>
  <c r="O1805" i="15"/>
  <c r="R1805" i="15" s="1"/>
  <c r="O1819" i="15"/>
  <c r="R1819" i="15" s="1"/>
  <c r="O2137" i="15"/>
  <c r="R2137" i="15" s="1"/>
  <c r="O2145" i="15"/>
  <c r="S2145" i="15" s="1"/>
  <c r="O2153" i="15"/>
  <c r="S2153" i="15" s="1"/>
  <c r="O1822" i="15"/>
  <c r="R1822" i="15" s="1"/>
  <c r="O1815" i="15"/>
  <c r="R1815" i="15" s="1"/>
  <c r="O2138" i="15"/>
  <c r="R2138" i="15" s="1"/>
  <c r="O2146" i="15"/>
  <c r="R2146" i="15" s="1"/>
  <c r="O1824" i="15"/>
  <c r="R1824" i="15" s="1"/>
  <c r="O2139" i="15"/>
  <c r="R2139" i="15" s="1"/>
  <c r="O2163" i="15"/>
  <c r="R2163" i="15" s="1"/>
  <c r="O2133" i="15"/>
  <c r="R2133" i="15" s="1"/>
  <c r="O2140" i="15"/>
  <c r="R2140" i="15" s="1"/>
  <c r="O2154" i="15"/>
  <c r="R2154" i="15" s="1"/>
  <c r="O2161" i="15"/>
  <c r="S2161" i="15" s="1"/>
  <c r="O2157" i="15"/>
  <c r="S2157" i="15" s="1"/>
  <c r="O2164" i="15"/>
  <c r="R2164" i="15" s="1"/>
  <c r="O1821" i="15"/>
  <c r="R1821" i="15" s="1"/>
  <c r="O2141" i="15"/>
  <c r="R2141" i="15" s="1"/>
  <c r="O2148" i="15"/>
  <c r="S2148" i="15" s="1"/>
  <c r="O2162" i="15"/>
  <c r="R2162" i="15" s="1"/>
  <c r="J127" i="15"/>
  <c r="L127" i="15"/>
  <c r="O127" i="15" s="1"/>
  <c r="R2828" i="15" l="1"/>
  <c r="R5517" i="15"/>
  <c r="S6913" i="15"/>
  <c r="R6911" i="15"/>
  <c r="S6910" i="15"/>
  <c r="R6910" i="15"/>
  <c r="S2829" i="15"/>
  <c r="S5479" i="15"/>
  <c r="S5484" i="15"/>
  <c r="S2137" i="15"/>
  <c r="S5478" i="15"/>
  <c r="S5514" i="15"/>
  <c r="S5489" i="15"/>
  <c r="S5475" i="15"/>
  <c r="S5500" i="15"/>
  <c r="S5491" i="15"/>
  <c r="S2159" i="15"/>
  <c r="S5503" i="15"/>
  <c r="S5502" i="15"/>
  <c r="S5496" i="15"/>
  <c r="S2830" i="15"/>
  <c r="S2151" i="15"/>
  <c r="S5471" i="15"/>
  <c r="S5522" i="15"/>
  <c r="S5467" i="15"/>
  <c r="S5481" i="15"/>
  <c r="R5501" i="15"/>
  <c r="S2156" i="15"/>
  <c r="S5512" i="15"/>
  <c r="S2155" i="15"/>
  <c r="S2136" i="15"/>
  <c r="S2147" i="15"/>
  <c r="S5474" i="15"/>
  <c r="S5510" i="15"/>
  <c r="S5476" i="15"/>
  <c r="R5465" i="15"/>
  <c r="S5483" i="15"/>
  <c r="S5487" i="15"/>
  <c r="S5493" i="15"/>
  <c r="R5497" i="15"/>
  <c r="S5518" i="15"/>
  <c r="S5519" i="15"/>
  <c r="S5472" i="15"/>
  <c r="S2134" i="15"/>
  <c r="S2828" i="15"/>
  <c r="S5516" i="15"/>
  <c r="S5520" i="15"/>
  <c r="S5506" i="15"/>
  <c r="S5469" i="15"/>
  <c r="S5513" i="15"/>
  <c r="S5486" i="15"/>
  <c r="S5499" i="15"/>
  <c r="S2149" i="15"/>
  <c r="R2145" i="15"/>
  <c r="S127" i="15"/>
  <c r="S2160" i="15"/>
  <c r="S2142" i="15"/>
  <c r="S5515" i="15"/>
  <c r="S5507" i="15"/>
  <c r="S5477" i="15"/>
  <c r="S5494" i="15"/>
  <c r="S2150" i="15"/>
  <c r="S5511" i="15"/>
  <c r="S6177" i="15"/>
  <c r="S2164" i="15"/>
  <c r="S2144" i="15"/>
  <c r="S5521" i="15"/>
  <c r="S2163" i="15"/>
  <c r="S2143" i="15"/>
  <c r="S5492" i="15"/>
  <c r="S5495" i="15"/>
  <c r="S6750" i="15"/>
  <c r="S2158" i="15"/>
  <c r="S2152" i="15"/>
  <c r="S5490" i="15"/>
  <c r="S5464" i="15"/>
  <c r="S5463" i="15"/>
  <c r="S5470" i="15"/>
  <c r="R2157" i="15"/>
  <c r="S5466" i="15"/>
  <c r="R5473" i="15"/>
  <c r="S5488" i="15"/>
  <c r="S2133" i="15"/>
  <c r="S5468" i="15"/>
  <c r="R2135" i="15"/>
  <c r="R2153" i="15"/>
  <c r="R5509" i="15"/>
  <c r="S5504" i="15"/>
  <c r="S5482" i="15"/>
  <c r="S2146" i="15"/>
  <c r="S5505" i="15"/>
  <c r="R5485" i="15"/>
  <c r="S5480" i="15"/>
  <c r="S5523" i="15"/>
  <c r="S5498" i="15"/>
  <c r="R2148" i="15"/>
  <c r="S5508" i="15"/>
  <c r="S2140" i="15"/>
  <c r="S2154" i="15"/>
  <c r="S2138" i="15"/>
  <c r="R2161" i="15"/>
  <c r="S2139" i="15"/>
  <c r="S2141" i="15"/>
  <c r="S2162" i="15"/>
  <c r="R127" i="15"/>
  <c r="E12" i="15" l="1"/>
  <c r="C7046" i="15"/>
  <c r="C7045" i="15"/>
  <c r="S7038" i="15"/>
  <c r="R7038" i="15"/>
  <c r="S7037" i="15"/>
  <c r="R7037" i="15"/>
  <c r="S7036" i="15"/>
  <c r="R7036" i="15"/>
  <c r="S7035" i="15"/>
  <c r="R7035" i="15"/>
  <c r="S7034" i="15"/>
  <c r="R7034" i="15"/>
  <c r="S7033" i="15"/>
  <c r="R7033" i="15"/>
  <c r="P7033" i="15"/>
  <c r="N7031" i="15"/>
  <c r="M7031" i="15"/>
  <c r="L7031" i="15"/>
  <c r="J7031" i="15"/>
  <c r="I7031" i="15"/>
  <c r="F7031" i="15"/>
  <c r="M7030" i="15"/>
  <c r="L7030" i="15"/>
  <c r="J7030" i="15"/>
  <c r="I7030" i="15"/>
  <c r="N7029" i="15"/>
  <c r="M7029" i="15"/>
  <c r="L7029" i="15"/>
  <c r="J7029" i="15"/>
  <c r="I7029" i="15"/>
  <c r="F7029" i="15"/>
  <c r="N7028" i="15"/>
  <c r="M7028" i="15"/>
  <c r="L7028" i="15"/>
  <c r="J7028" i="15"/>
  <c r="I7028" i="15"/>
  <c r="F7028" i="15"/>
  <c r="N7027" i="15"/>
  <c r="M7027" i="15"/>
  <c r="L7027" i="15"/>
  <c r="J7027" i="15"/>
  <c r="I7027" i="15"/>
  <c r="F7027" i="15"/>
  <c r="N7026" i="15"/>
  <c r="M7026" i="15"/>
  <c r="L7026" i="15"/>
  <c r="J7026" i="15"/>
  <c r="I7026" i="15"/>
  <c r="F7026" i="15"/>
  <c r="N7025" i="15"/>
  <c r="M7025" i="15"/>
  <c r="L7025" i="15"/>
  <c r="J7025" i="15"/>
  <c r="I7025" i="15"/>
  <c r="F7025" i="15"/>
  <c r="N7024" i="15"/>
  <c r="M7024" i="15"/>
  <c r="L7024" i="15"/>
  <c r="J7024" i="15"/>
  <c r="I7024" i="15"/>
  <c r="F7024" i="15"/>
  <c r="N7023" i="15"/>
  <c r="M7023" i="15"/>
  <c r="L7023" i="15"/>
  <c r="J7023" i="15"/>
  <c r="I7023" i="15"/>
  <c r="F7023" i="15"/>
  <c r="N7022" i="15"/>
  <c r="M7022" i="15"/>
  <c r="L7022" i="15"/>
  <c r="J7022" i="15"/>
  <c r="I7022" i="15"/>
  <c r="F7022" i="15"/>
  <c r="N7021" i="15"/>
  <c r="M7021" i="15"/>
  <c r="L7021" i="15"/>
  <c r="J7021" i="15"/>
  <c r="I7021" i="15"/>
  <c r="F7021" i="15"/>
  <c r="N7020" i="15"/>
  <c r="M7020" i="15"/>
  <c r="L7020" i="15"/>
  <c r="J7020" i="15"/>
  <c r="I7020" i="15"/>
  <c r="F7020" i="15"/>
  <c r="N7019" i="15"/>
  <c r="M7019" i="15"/>
  <c r="L7019" i="15"/>
  <c r="J7019" i="15"/>
  <c r="I7019" i="15"/>
  <c r="F7019" i="15"/>
  <c r="N7018" i="15"/>
  <c r="M7018" i="15"/>
  <c r="L7018" i="15"/>
  <c r="J7018" i="15"/>
  <c r="I7018" i="15"/>
  <c r="F7018" i="15"/>
  <c r="N7017" i="15"/>
  <c r="M7017" i="15"/>
  <c r="L7017" i="15"/>
  <c r="J7017" i="15"/>
  <c r="I7017" i="15"/>
  <c r="F7017" i="15"/>
  <c r="N7016" i="15"/>
  <c r="M7016" i="15"/>
  <c r="L7016" i="15"/>
  <c r="J7016" i="15"/>
  <c r="I7016" i="15"/>
  <c r="F7016" i="15"/>
  <c r="N7015" i="15"/>
  <c r="M7015" i="15"/>
  <c r="L7015" i="15"/>
  <c r="J7015" i="15"/>
  <c r="I7015" i="15"/>
  <c r="F7015" i="15"/>
  <c r="N7014" i="15"/>
  <c r="M7014" i="15"/>
  <c r="L7014" i="15"/>
  <c r="J7014" i="15"/>
  <c r="I7014" i="15"/>
  <c r="F7014" i="15"/>
  <c r="N7013" i="15"/>
  <c r="M7013" i="15"/>
  <c r="L7013" i="15"/>
  <c r="J7013" i="15"/>
  <c r="I7013" i="15"/>
  <c r="F7013" i="15"/>
  <c r="N7012" i="15"/>
  <c r="M7012" i="15"/>
  <c r="L7012" i="15"/>
  <c r="J7012" i="15"/>
  <c r="I7012" i="15"/>
  <c r="F7012" i="15"/>
  <c r="N7011" i="15"/>
  <c r="M7011" i="15"/>
  <c r="L7011" i="15"/>
  <c r="J7011" i="15"/>
  <c r="I7011" i="15"/>
  <c r="F7011" i="15"/>
  <c r="N7010" i="15"/>
  <c r="M7010" i="15"/>
  <c r="L7010" i="15"/>
  <c r="J7010" i="15"/>
  <c r="I7010" i="15"/>
  <c r="F7010" i="15"/>
  <c r="N7009" i="15"/>
  <c r="M7009" i="15"/>
  <c r="L7009" i="15"/>
  <c r="J7009" i="15"/>
  <c r="I7009" i="15"/>
  <c r="F7009" i="15"/>
  <c r="N7008" i="15"/>
  <c r="M7008" i="15"/>
  <c r="L7008" i="15"/>
  <c r="J7008" i="15"/>
  <c r="I7008" i="15"/>
  <c r="F7008" i="15"/>
  <c r="N7007" i="15"/>
  <c r="M7007" i="15"/>
  <c r="L7007" i="15"/>
  <c r="J7007" i="15"/>
  <c r="I7007" i="15"/>
  <c r="F7007" i="15"/>
  <c r="N7006" i="15"/>
  <c r="M7006" i="15"/>
  <c r="L7006" i="15"/>
  <c r="J7006" i="15"/>
  <c r="I7006" i="15"/>
  <c r="F7006" i="15"/>
  <c r="N7005" i="15"/>
  <c r="M7005" i="15"/>
  <c r="L7005" i="15"/>
  <c r="J7005" i="15"/>
  <c r="I7005" i="15"/>
  <c r="F7005" i="15"/>
  <c r="N7004" i="15"/>
  <c r="M7004" i="15"/>
  <c r="L7004" i="15"/>
  <c r="J7004" i="15"/>
  <c r="I7004" i="15"/>
  <c r="F7004" i="15"/>
  <c r="N7003" i="15"/>
  <c r="M7003" i="15"/>
  <c r="L7003" i="15"/>
  <c r="J7003" i="15"/>
  <c r="I7003" i="15"/>
  <c r="F7003" i="15"/>
  <c r="L7002" i="15"/>
  <c r="J7000" i="15"/>
  <c r="Q7000" i="15" s="1"/>
  <c r="I7000" i="15"/>
  <c r="J6999" i="15"/>
  <c r="I6999" i="15"/>
  <c r="F6999" i="15"/>
  <c r="J6998" i="15"/>
  <c r="I6998" i="15"/>
  <c r="F6998" i="15"/>
  <c r="J6997" i="15"/>
  <c r="Q6997" i="15" s="1"/>
  <c r="I6997" i="15"/>
  <c r="F6997" i="15"/>
  <c r="J6996" i="15"/>
  <c r="Q6996" i="15" s="1"/>
  <c r="I6996" i="15"/>
  <c r="F6996" i="15"/>
  <c r="J6995" i="15"/>
  <c r="Q6995" i="15" s="1"/>
  <c r="I6995" i="15"/>
  <c r="F6995" i="15"/>
  <c r="J6994" i="15"/>
  <c r="I6994" i="15"/>
  <c r="F6994" i="15"/>
  <c r="J6993" i="15"/>
  <c r="Q6993" i="15" s="1"/>
  <c r="I6993" i="15"/>
  <c r="F6993" i="15"/>
  <c r="J6992" i="15"/>
  <c r="Q6992" i="15" s="1"/>
  <c r="I6992" i="15"/>
  <c r="F6992" i="15"/>
  <c r="J6991" i="15"/>
  <c r="Q6991" i="15" s="1"/>
  <c r="I6991" i="15"/>
  <c r="F6991" i="15"/>
  <c r="J6990" i="15"/>
  <c r="I6990" i="15"/>
  <c r="F6990" i="15"/>
  <c r="J6989" i="15"/>
  <c r="Q6989" i="15" s="1"/>
  <c r="I6989" i="15"/>
  <c r="F6989" i="15"/>
  <c r="J6988" i="15"/>
  <c r="Q6988" i="15" s="1"/>
  <c r="I6988" i="15"/>
  <c r="F6988" i="15"/>
  <c r="J6987" i="15"/>
  <c r="Q6987" i="15" s="1"/>
  <c r="I6987" i="15"/>
  <c r="F6987" i="15"/>
  <c r="J6986" i="15"/>
  <c r="Q6986" i="15" s="1"/>
  <c r="I6986" i="15"/>
  <c r="F6986" i="15"/>
  <c r="J6985" i="15"/>
  <c r="Q6985" i="15" s="1"/>
  <c r="I6985" i="15"/>
  <c r="F6985" i="15"/>
  <c r="J6984" i="15"/>
  <c r="Q6984" i="15" s="1"/>
  <c r="I6984" i="15"/>
  <c r="F6984" i="15"/>
  <c r="J6983" i="15"/>
  <c r="Q6983" i="15" s="1"/>
  <c r="I6983" i="15"/>
  <c r="F6983" i="15"/>
  <c r="J6982" i="15"/>
  <c r="I6982" i="15"/>
  <c r="F6982" i="15"/>
  <c r="J6981" i="15"/>
  <c r="Q6981" i="15" s="1"/>
  <c r="I6981" i="15"/>
  <c r="F6981" i="15"/>
  <c r="J6980" i="15"/>
  <c r="Q6980" i="15" s="1"/>
  <c r="I6980" i="15"/>
  <c r="F6980" i="15"/>
  <c r="J6979" i="15"/>
  <c r="Q6979" i="15" s="1"/>
  <c r="I6979" i="15"/>
  <c r="F6979" i="15"/>
  <c r="J6978" i="15"/>
  <c r="Q6978" i="15" s="1"/>
  <c r="I6978" i="15"/>
  <c r="F6978" i="15"/>
  <c r="J6977" i="15"/>
  <c r="Q6977" i="15" s="1"/>
  <c r="I6977" i="15"/>
  <c r="F6977" i="15"/>
  <c r="J6976" i="15"/>
  <c r="Q6976" i="15" s="1"/>
  <c r="I6976" i="15"/>
  <c r="F6976" i="15"/>
  <c r="J6975" i="15"/>
  <c r="Q6975" i="15" s="1"/>
  <c r="I6975" i="15"/>
  <c r="F6975" i="15"/>
  <c r="M6974" i="15"/>
  <c r="L6974" i="15"/>
  <c r="J6974" i="15"/>
  <c r="M6973" i="15"/>
  <c r="L6973" i="15"/>
  <c r="J6973" i="15"/>
  <c r="M6972" i="15"/>
  <c r="L6972" i="15"/>
  <c r="J6972" i="15"/>
  <c r="M6971" i="15"/>
  <c r="L6971" i="15"/>
  <c r="J6971" i="15"/>
  <c r="M6970" i="15"/>
  <c r="L6970" i="15"/>
  <c r="J6970" i="15"/>
  <c r="M6969" i="15"/>
  <c r="L6969" i="15"/>
  <c r="J6969" i="15"/>
  <c r="M6968" i="15"/>
  <c r="L6968" i="15"/>
  <c r="J6968" i="15"/>
  <c r="M6967" i="15"/>
  <c r="L6967" i="15"/>
  <c r="J6967" i="15"/>
  <c r="M6966" i="15"/>
  <c r="L6966" i="15"/>
  <c r="J6966" i="15"/>
  <c r="M6965" i="15"/>
  <c r="L6965" i="15"/>
  <c r="J6965" i="15"/>
  <c r="M6964" i="15"/>
  <c r="L6964" i="15"/>
  <c r="J6964" i="15"/>
  <c r="I6964" i="15"/>
  <c r="F6964" i="15"/>
  <c r="M6963" i="15"/>
  <c r="L6963" i="15"/>
  <c r="J6963" i="15"/>
  <c r="Q6963" i="15" s="1"/>
  <c r="I6963" i="15"/>
  <c r="F6963" i="15"/>
  <c r="J6962" i="15"/>
  <c r="Q6962" i="15" s="1"/>
  <c r="I6962" i="15"/>
  <c r="F6962" i="15"/>
  <c r="J6961" i="15"/>
  <c r="Q6961" i="15" s="1"/>
  <c r="I6961" i="15"/>
  <c r="F6961" i="15"/>
  <c r="J6960" i="15"/>
  <c r="Q6960" i="15" s="1"/>
  <c r="I6960" i="15"/>
  <c r="F6960" i="15"/>
  <c r="J6959" i="15"/>
  <c r="Q6959" i="15" s="1"/>
  <c r="I6959" i="15"/>
  <c r="F6959" i="15"/>
  <c r="J6958" i="15"/>
  <c r="Q6958" i="15" s="1"/>
  <c r="I6958" i="15"/>
  <c r="F6958" i="15"/>
  <c r="J6957" i="15"/>
  <c r="Q6957" i="15" s="1"/>
  <c r="I6957" i="15"/>
  <c r="F6957" i="15"/>
  <c r="J6956" i="15"/>
  <c r="Q6956" i="15" s="1"/>
  <c r="I6956" i="15"/>
  <c r="F6956" i="15"/>
  <c r="J6955" i="15"/>
  <c r="Q6955" i="15" s="1"/>
  <c r="I6955" i="15"/>
  <c r="F6955" i="15"/>
  <c r="J6954" i="15"/>
  <c r="Q6954" i="15" s="1"/>
  <c r="I6954" i="15"/>
  <c r="F6954" i="15"/>
  <c r="J6953" i="15"/>
  <c r="Q6953" i="15" s="1"/>
  <c r="I6953" i="15"/>
  <c r="F6953" i="15"/>
  <c r="J6952" i="15"/>
  <c r="Q6952" i="15" s="1"/>
  <c r="I6952" i="15"/>
  <c r="F6952" i="15"/>
  <c r="J6951" i="15"/>
  <c r="Q6951" i="15" s="1"/>
  <c r="I6951" i="15"/>
  <c r="F6951" i="15"/>
  <c r="J6950" i="15"/>
  <c r="Q6950" i="15" s="1"/>
  <c r="I6950" i="15"/>
  <c r="F6950" i="15"/>
  <c r="J6949" i="15"/>
  <c r="Q6949" i="15" s="1"/>
  <c r="I6949" i="15"/>
  <c r="F6949" i="15"/>
  <c r="J6947" i="15"/>
  <c r="Q6947" i="15" s="1"/>
  <c r="I6947" i="15"/>
  <c r="F6947" i="15"/>
  <c r="M6946" i="15"/>
  <c r="L6946" i="15"/>
  <c r="J6946" i="15"/>
  <c r="M6945" i="15"/>
  <c r="L6945" i="15"/>
  <c r="J6945" i="15"/>
  <c r="M6944" i="15"/>
  <c r="L6944" i="15"/>
  <c r="J6944" i="15"/>
  <c r="M6943" i="15"/>
  <c r="L6943" i="15"/>
  <c r="J6943" i="15"/>
  <c r="M6942" i="15"/>
  <c r="L6942" i="15"/>
  <c r="J6942" i="15"/>
  <c r="M6941" i="15"/>
  <c r="L6941" i="15"/>
  <c r="J6941" i="15"/>
  <c r="M6940" i="15"/>
  <c r="L6940" i="15"/>
  <c r="J6940" i="15"/>
  <c r="M6939" i="15"/>
  <c r="L6939" i="15"/>
  <c r="J6939" i="15"/>
  <c r="M6938" i="15"/>
  <c r="L6938" i="15"/>
  <c r="J6938" i="15"/>
  <c r="M6937" i="15"/>
  <c r="L6937" i="15"/>
  <c r="J6937" i="15"/>
  <c r="M6936" i="15"/>
  <c r="L6936" i="15"/>
  <c r="J6936" i="15"/>
  <c r="M6935" i="15"/>
  <c r="L6935" i="15"/>
  <c r="J6935" i="15"/>
  <c r="M6934" i="15"/>
  <c r="L6934" i="15"/>
  <c r="J6934" i="15"/>
  <c r="M6933" i="15"/>
  <c r="L6933" i="15"/>
  <c r="J6933" i="15"/>
  <c r="M6932" i="15"/>
  <c r="L6932" i="15"/>
  <c r="J6932" i="15"/>
  <c r="M6931" i="15"/>
  <c r="L6931" i="15"/>
  <c r="J6931" i="15"/>
  <c r="M6930" i="15"/>
  <c r="L6930" i="15"/>
  <c r="J6930" i="15"/>
  <c r="M6929" i="15"/>
  <c r="L6929" i="15"/>
  <c r="J6929" i="15"/>
  <c r="M6928" i="15"/>
  <c r="L6928" i="15"/>
  <c r="J6928" i="15"/>
  <c r="M6927" i="15"/>
  <c r="L6927" i="15"/>
  <c r="J6927" i="15"/>
  <c r="M6926" i="15"/>
  <c r="L6926" i="15"/>
  <c r="J6926" i="15"/>
  <c r="M6925" i="15"/>
  <c r="L6925" i="15"/>
  <c r="J6925" i="15"/>
  <c r="M6924" i="15"/>
  <c r="L6924" i="15"/>
  <c r="J6924" i="15"/>
  <c r="M6923" i="15"/>
  <c r="L6923" i="15"/>
  <c r="J6923" i="15"/>
  <c r="M6922" i="15"/>
  <c r="L6922" i="15"/>
  <c r="J6922" i="15"/>
  <c r="M6921" i="15"/>
  <c r="L6921" i="15"/>
  <c r="J6921" i="15"/>
  <c r="M6920" i="15"/>
  <c r="L6920" i="15"/>
  <c r="J6920" i="15"/>
  <c r="M6919" i="15"/>
  <c r="L6919" i="15"/>
  <c r="J6919" i="15"/>
  <c r="M6918" i="15"/>
  <c r="L6918" i="15"/>
  <c r="J6918" i="15"/>
  <c r="M6917" i="15"/>
  <c r="L6917" i="15"/>
  <c r="J6917" i="15"/>
  <c r="M6916" i="15"/>
  <c r="L6916" i="15"/>
  <c r="J6916" i="15"/>
  <c r="J6914" i="15"/>
  <c r="I6914" i="15"/>
  <c r="F6914" i="15"/>
  <c r="J6912" i="15"/>
  <c r="I6912" i="15"/>
  <c r="F6912" i="15"/>
  <c r="J6904" i="15"/>
  <c r="Q6904" i="15" s="1"/>
  <c r="I6904" i="15"/>
  <c r="F6904" i="15"/>
  <c r="J6903" i="15"/>
  <c r="I6903" i="15"/>
  <c r="F6903" i="15"/>
  <c r="J6902" i="15"/>
  <c r="Q6902" i="15" s="1"/>
  <c r="R6902" i="15" s="1"/>
  <c r="I6902" i="15"/>
  <c r="F6902" i="15"/>
  <c r="J6901" i="15"/>
  <c r="Q6901" i="15" s="1"/>
  <c r="R6901" i="15" s="1"/>
  <c r="I6901" i="15"/>
  <c r="F6901" i="15"/>
  <c r="J6900" i="15"/>
  <c r="Q6900" i="15" s="1"/>
  <c r="I6900" i="15"/>
  <c r="F6900" i="15"/>
  <c r="J6899" i="15"/>
  <c r="Q6899" i="15" s="1"/>
  <c r="I6899" i="15"/>
  <c r="F6899" i="15"/>
  <c r="J6898" i="15"/>
  <c r="Q6898" i="15" s="1"/>
  <c r="I6898" i="15"/>
  <c r="F6898" i="15"/>
  <c r="J6897" i="15"/>
  <c r="Q6897" i="15" s="1"/>
  <c r="I6897" i="15"/>
  <c r="F6897" i="15"/>
  <c r="J6896" i="15"/>
  <c r="I6896" i="15"/>
  <c r="F6896" i="15"/>
  <c r="J6895" i="15"/>
  <c r="I6895" i="15"/>
  <c r="F6895" i="15"/>
  <c r="J6894" i="15"/>
  <c r="I6894" i="15"/>
  <c r="F6894" i="15"/>
  <c r="M6893" i="15"/>
  <c r="L6893" i="15"/>
  <c r="J6893" i="15"/>
  <c r="M6892" i="15"/>
  <c r="L6892" i="15"/>
  <c r="J6892" i="15"/>
  <c r="M6891" i="15"/>
  <c r="L6891" i="15"/>
  <c r="J6891" i="15"/>
  <c r="M6890" i="15"/>
  <c r="L6890" i="15"/>
  <c r="J6890" i="15"/>
  <c r="M6889" i="15"/>
  <c r="L6889" i="15"/>
  <c r="J6889" i="15"/>
  <c r="M6888" i="15"/>
  <c r="L6888" i="15"/>
  <c r="J6888" i="15"/>
  <c r="M6887" i="15"/>
  <c r="L6887" i="15"/>
  <c r="J6887" i="15"/>
  <c r="M6886" i="15"/>
  <c r="L6886" i="15"/>
  <c r="J6886" i="15"/>
  <c r="M6885" i="15"/>
  <c r="L6885" i="15"/>
  <c r="J6885" i="15"/>
  <c r="M6884" i="15"/>
  <c r="L6884" i="15"/>
  <c r="J6884" i="15"/>
  <c r="M6883" i="15"/>
  <c r="L6883" i="15"/>
  <c r="J6883" i="15"/>
  <c r="M6882" i="15"/>
  <c r="L6882" i="15"/>
  <c r="J6882" i="15"/>
  <c r="M6881" i="15"/>
  <c r="L6881" i="15"/>
  <c r="J6881" i="15"/>
  <c r="M6880" i="15"/>
  <c r="L6880" i="15"/>
  <c r="J6880" i="15"/>
  <c r="M6879" i="15"/>
  <c r="L6879" i="15"/>
  <c r="J6879" i="15"/>
  <c r="M6878" i="15"/>
  <c r="L6878" i="15"/>
  <c r="J6878" i="15"/>
  <c r="M6877" i="15"/>
  <c r="L6877" i="15"/>
  <c r="J6877" i="15"/>
  <c r="M6876" i="15"/>
  <c r="L6876" i="15"/>
  <c r="J6876" i="15"/>
  <c r="M6875" i="15"/>
  <c r="L6875" i="15"/>
  <c r="J6875" i="15"/>
  <c r="M6874" i="15"/>
  <c r="L6874" i="15"/>
  <c r="J6874" i="15"/>
  <c r="M6873" i="15"/>
  <c r="L6873" i="15"/>
  <c r="J6873" i="15"/>
  <c r="M6872" i="15"/>
  <c r="L6872" i="15"/>
  <c r="J6872" i="15"/>
  <c r="M6871" i="15"/>
  <c r="L6871" i="15"/>
  <c r="J6871" i="15"/>
  <c r="M6870" i="15"/>
  <c r="L6870" i="15"/>
  <c r="J6870" i="15"/>
  <c r="M6869" i="15"/>
  <c r="L6869" i="15"/>
  <c r="J6869" i="15"/>
  <c r="M6868" i="15"/>
  <c r="L6868" i="15"/>
  <c r="J6868" i="15"/>
  <c r="M6867" i="15"/>
  <c r="L6867" i="15"/>
  <c r="J6867" i="15"/>
  <c r="M6866" i="15"/>
  <c r="L6866" i="15"/>
  <c r="J6866" i="15"/>
  <c r="M6865" i="15"/>
  <c r="L6865" i="15"/>
  <c r="J6865" i="15"/>
  <c r="M6864" i="15"/>
  <c r="L6864" i="15"/>
  <c r="J6864" i="15"/>
  <c r="M6863" i="15"/>
  <c r="L6863" i="15"/>
  <c r="J6863" i="15"/>
  <c r="M6862" i="15"/>
  <c r="L6862" i="15"/>
  <c r="J6862" i="15"/>
  <c r="M6861" i="15"/>
  <c r="L6861" i="15"/>
  <c r="J6861" i="15"/>
  <c r="M6860" i="15"/>
  <c r="L6860" i="15"/>
  <c r="J6860" i="15"/>
  <c r="M6859" i="15"/>
  <c r="L6859" i="15"/>
  <c r="J6859" i="15"/>
  <c r="M6858" i="15"/>
  <c r="L6858" i="15"/>
  <c r="J6858" i="15"/>
  <c r="M6857" i="15"/>
  <c r="L6857" i="15"/>
  <c r="J6857" i="15"/>
  <c r="M6856" i="15"/>
  <c r="L6856" i="15"/>
  <c r="J6856" i="15"/>
  <c r="F6855" i="15"/>
  <c r="F6854" i="15"/>
  <c r="F6853" i="15"/>
  <c r="N6852" i="15"/>
  <c r="M6852" i="15"/>
  <c r="L6852" i="15"/>
  <c r="J6852" i="15"/>
  <c r="I6852" i="15"/>
  <c r="F6852" i="15"/>
  <c r="N6851" i="15"/>
  <c r="M6851" i="15"/>
  <c r="L6851" i="15"/>
  <c r="J6851" i="15"/>
  <c r="I6851" i="15"/>
  <c r="F6851" i="15"/>
  <c r="N6850" i="15"/>
  <c r="M6850" i="15"/>
  <c r="L6850" i="15"/>
  <c r="J6850" i="15"/>
  <c r="I6850" i="15"/>
  <c r="F6850" i="15"/>
  <c r="N6849" i="15"/>
  <c r="M6849" i="15"/>
  <c r="L6849" i="15"/>
  <c r="J6849" i="15"/>
  <c r="I6849" i="15"/>
  <c r="F6849" i="15"/>
  <c r="N6848" i="15"/>
  <c r="M6848" i="15"/>
  <c r="L6848" i="15"/>
  <c r="J6848" i="15"/>
  <c r="I6848" i="15"/>
  <c r="F6848" i="15"/>
  <c r="N6847" i="15"/>
  <c r="M6847" i="15"/>
  <c r="L6847" i="15"/>
  <c r="J6847" i="15"/>
  <c r="I6847" i="15"/>
  <c r="F6847" i="15"/>
  <c r="N6846" i="15"/>
  <c r="M6846" i="15"/>
  <c r="L6846" i="15"/>
  <c r="J6846" i="15"/>
  <c r="I6846" i="15"/>
  <c r="F6846" i="15"/>
  <c r="N6845" i="15"/>
  <c r="M6845" i="15"/>
  <c r="L6845" i="15"/>
  <c r="J6845" i="15"/>
  <c r="I6845" i="15"/>
  <c r="F6845" i="15"/>
  <c r="N6844" i="15"/>
  <c r="M6844" i="15"/>
  <c r="L6844" i="15"/>
  <c r="J6844" i="15"/>
  <c r="I6844" i="15"/>
  <c r="F6844" i="15"/>
  <c r="N6843" i="15"/>
  <c r="M6843" i="15"/>
  <c r="L6843" i="15"/>
  <c r="J6843" i="15"/>
  <c r="I6843" i="15"/>
  <c r="F6843" i="15"/>
  <c r="N6842" i="15"/>
  <c r="M6842" i="15"/>
  <c r="L6842" i="15"/>
  <c r="J6842" i="15"/>
  <c r="I6842" i="15"/>
  <c r="F6842" i="15"/>
  <c r="N6841" i="15"/>
  <c r="M6841" i="15"/>
  <c r="L6841" i="15"/>
  <c r="J6841" i="15"/>
  <c r="I6841" i="15"/>
  <c r="F6841" i="15"/>
  <c r="N6840" i="15"/>
  <c r="M6840" i="15"/>
  <c r="L6840" i="15"/>
  <c r="J6840" i="15"/>
  <c r="I6840" i="15"/>
  <c r="F6840" i="15"/>
  <c r="N6839" i="15"/>
  <c r="M6839" i="15"/>
  <c r="L6839" i="15"/>
  <c r="J6839" i="15"/>
  <c r="I6839" i="15"/>
  <c r="F6839" i="15"/>
  <c r="N6838" i="15"/>
  <c r="M6838" i="15"/>
  <c r="L6838" i="15"/>
  <c r="J6838" i="15"/>
  <c r="I6838" i="15"/>
  <c r="F6838" i="15"/>
  <c r="N6837" i="15"/>
  <c r="M6837" i="15"/>
  <c r="L6837" i="15"/>
  <c r="J6837" i="15"/>
  <c r="I6837" i="15"/>
  <c r="F6837" i="15"/>
  <c r="N6836" i="15"/>
  <c r="M6836" i="15"/>
  <c r="L6836" i="15"/>
  <c r="J6836" i="15"/>
  <c r="I6836" i="15"/>
  <c r="F6836" i="15"/>
  <c r="N6835" i="15"/>
  <c r="M6835" i="15"/>
  <c r="L6835" i="15"/>
  <c r="J6835" i="15"/>
  <c r="I6835" i="15"/>
  <c r="F6835" i="15"/>
  <c r="N6834" i="15"/>
  <c r="M6834" i="15"/>
  <c r="L6834" i="15"/>
  <c r="J6834" i="15"/>
  <c r="I6834" i="15"/>
  <c r="F6834" i="15"/>
  <c r="N6833" i="15"/>
  <c r="M6833" i="15"/>
  <c r="L6833" i="15"/>
  <c r="J6833" i="15"/>
  <c r="I6833" i="15"/>
  <c r="F6833" i="15"/>
  <c r="N6832" i="15"/>
  <c r="M6832" i="15"/>
  <c r="L6832" i="15"/>
  <c r="J6832" i="15"/>
  <c r="I6832" i="15"/>
  <c r="F6832" i="15"/>
  <c r="N6831" i="15"/>
  <c r="M6831" i="15"/>
  <c r="L6831" i="15"/>
  <c r="J6831" i="15"/>
  <c r="I6831" i="15"/>
  <c r="F6831" i="15"/>
  <c r="N6830" i="15"/>
  <c r="M6830" i="15"/>
  <c r="L6830" i="15"/>
  <c r="J6830" i="15"/>
  <c r="I6830" i="15"/>
  <c r="F6830" i="15"/>
  <c r="N6829" i="15"/>
  <c r="M6829" i="15"/>
  <c r="L6829" i="15"/>
  <c r="J6829" i="15"/>
  <c r="I6829" i="15"/>
  <c r="F6829" i="15"/>
  <c r="N6828" i="15"/>
  <c r="M6828" i="15"/>
  <c r="L6828" i="15"/>
  <c r="J6828" i="15"/>
  <c r="I6828" i="15"/>
  <c r="F6828" i="15"/>
  <c r="N6827" i="15"/>
  <c r="M6827" i="15"/>
  <c r="L6827" i="15"/>
  <c r="J6827" i="15"/>
  <c r="I6827" i="15"/>
  <c r="F6827" i="15"/>
  <c r="N6826" i="15"/>
  <c r="M6826" i="15"/>
  <c r="L6826" i="15"/>
  <c r="J6826" i="15"/>
  <c r="I6826" i="15"/>
  <c r="F6826" i="15"/>
  <c r="N6825" i="15"/>
  <c r="M6825" i="15"/>
  <c r="L6825" i="15"/>
  <c r="J6825" i="15"/>
  <c r="I6825" i="15"/>
  <c r="F6825" i="15"/>
  <c r="N6824" i="15"/>
  <c r="M6824" i="15"/>
  <c r="L6824" i="15"/>
  <c r="J6824" i="15"/>
  <c r="I6824" i="15"/>
  <c r="F6824" i="15"/>
  <c r="N6823" i="15"/>
  <c r="M6823" i="15"/>
  <c r="L6823" i="15"/>
  <c r="J6823" i="15"/>
  <c r="I6823" i="15"/>
  <c r="F6823" i="15"/>
  <c r="N6822" i="15"/>
  <c r="M6822" i="15"/>
  <c r="L6822" i="15"/>
  <c r="J6822" i="15"/>
  <c r="I6822" i="15"/>
  <c r="F6822" i="15"/>
  <c r="M6821" i="15"/>
  <c r="L6821" i="15"/>
  <c r="J6821" i="15"/>
  <c r="L6820" i="15"/>
  <c r="L6819" i="15"/>
  <c r="L6818" i="15"/>
  <c r="L6817" i="15"/>
  <c r="L6816" i="15"/>
  <c r="L6815" i="15"/>
  <c r="M6814" i="15"/>
  <c r="L6814" i="15"/>
  <c r="N6814" i="15" s="1"/>
  <c r="J6814" i="15"/>
  <c r="L6813" i="15"/>
  <c r="F6812" i="15"/>
  <c r="M6811" i="15"/>
  <c r="L6811" i="15"/>
  <c r="J6811" i="15"/>
  <c r="M6810" i="15"/>
  <c r="L6810" i="15"/>
  <c r="J6810" i="15"/>
  <c r="M6809" i="15"/>
  <c r="L6809" i="15"/>
  <c r="J6809" i="15"/>
  <c r="M6808" i="15"/>
  <c r="L6808" i="15"/>
  <c r="J6808" i="15"/>
  <c r="M6807" i="15"/>
  <c r="L6807" i="15"/>
  <c r="J6807" i="15"/>
  <c r="M6806" i="15"/>
  <c r="L6806" i="15"/>
  <c r="J6806" i="15"/>
  <c r="M6805" i="15"/>
  <c r="L6805" i="15"/>
  <c r="J6805" i="15"/>
  <c r="M6804" i="15"/>
  <c r="L6804" i="15"/>
  <c r="J6804" i="15"/>
  <c r="M6803" i="15"/>
  <c r="L6803" i="15"/>
  <c r="J6803" i="15"/>
  <c r="M6802" i="15"/>
  <c r="L6802" i="15"/>
  <c r="J6802" i="15"/>
  <c r="M6801" i="15"/>
  <c r="L6801" i="15"/>
  <c r="J6801" i="15"/>
  <c r="M6800" i="15"/>
  <c r="L6800" i="15"/>
  <c r="J6800" i="15"/>
  <c r="M6799" i="15"/>
  <c r="L6799" i="15"/>
  <c r="J6799" i="15"/>
  <c r="M6798" i="15"/>
  <c r="L6798" i="15"/>
  <c r="J6798" i="15"/>
  <c r="M6797" i="15"/>
  <c r="L6797" i="15"/>
  <c r="J6797" i="15"/>
  <c r="M6796" i="15"/>
  <c r="L6796" i="15"/>
  <c r="J6796" i="15"/>
  <c r="M6795" i="15"/>
  <c r="L6795" i="15"/>
  <c r="J6795" i="15"/>
  <c r="M6794" i="15"/>
  <c r="L6794" i="15"/>
  <c r="J6794" i="15"/>
  <c r="M6793" i="15"/>
  <c r="L6793" i="15"/>
  <c r="J6793" i="15"/>
  <c r="M6792" i="15"/>
  <c r="L6792" i="15"/>
  <c r="J6792" i="15"/>
  <c r="M6791" i="15"/>
  <c r="L6791" i="15"/>
  <c r="J6791" i="15"/>
  <c r="M6790" i="15"/>
  <c r="L6790" i="15"/>
  <c r="J6790" i="15"/>
  <c r="F6789" i="15"/>
  <c r="M6788" i="15"/>
  <c r="L6788" i="15"/>
  <c r="J6788" i="15"/>
  <c r="M6787" i="15"/>
  <c r="L6787" i="15"/>
  <c r="J6787" i="15"/>
  <c r="M6786" i="15"/>
  <c r="L6786" i="15"/>
  <c r="J6786" i="15"/>
  <c r="M6785" i="15"/>
  <c r="L6785" i="15"/>
  <c r="J6785" i="15"/>
  <c r="M6784" i="15"/>
  <c r="L6784" i="15"/>
  <c r="J6784" i="15"/>
  <c r="M6783" i="15"/>
  <c r="L6783" i="15"/>
  <c r="J6783" i="15"/>
  <c r="M6782" i="15"/>
  <c r="L6782" i="15"/>
  <c r="J6782" i="15"/>
  <c r="M6781" i="15"/>
  <c r="L6781" i="15"/>
  <c r="J6781" i="15"/>
  <c r="M6780" i="15"/>
  <c r="L6780" i="15"/>
  <c r="J6780" i="15"/>
  <c r="M6779" i="15"/>
  <c r="L6779" i="15"/>
  <c r="J6779" i="15"/>
  <c r="L6778" i="15"/>
  <c r="M6777" i="15"/>
  <c r="L6777" i="15"/>
  <c r="J6777" i="15"/>
  <c r="L6776" i="15"/>
  <c r="M6775" i="15"/>
  <c r="L6775" i="15"/>
  <c r="J6775" i="15"/>
  <c r="M6774" i="15"/>
  <c r="L6774" i="15"/>
  <c r="J6774" i="15"/>
  <c r="M6773" i="15"/>
  <c r="L6773" i="15"/>
  <c r="J6773" i="15"/>
  <c r="M6772" i="15"/>
  <c r="L6772" i="15"/>
  <c r="J6772" i="15"/>
  <c r="M6771" i="15"/>
  <c r="L6771" i="15"/>
  <c r="J6771" i="15"/>
  <c r="F6770" i="15"/>
  <c r="M6769" i="15"/>
  <c r="L6769" i="15"/>
  <c r="J6769" i="15"/>
  <c r="M6768" i="15"/>
  <c r="L6768" i="15"/>
  <c r="J6768" i="15"/>
  <c r="M6767" i="15"/>
  <c r="L6767" i="15"/>
  <c r="J6767" i="15"/>
  <c r="M6766" i="15"/>
  <c r="L6766" i="15"/>
  <c r="J6766" i="15"/>
  <c r="F6765" i="15"/>
  <c r="F6764" i="15"/>
  <c r="Q6763" i="15"/>
  <c r="F6763" i="15"/>
  <c r="M6762" i="15"/>
  <c r="L6762" i="15"/>
  <c r="J6762" i="15"/>
  <c r="M6761" i="15"/>
  <c r="L6761" i="15"/>
  <c r="J6761" i="15"/>
  <c r="M6760" i="15"/>
  <c r="L6760" i="15"/>
  <c r="J6760" i="15"/>
  <c r="M6759" i="15"/>
  <c r="L6759" i="15"/>
  <c r="J6759" i="15"/>
  <c r="M6758" i="15"/>
  <c r="L6758" i="15"/>
  <c r="J6758" i="15"/>
  <c r="M6757" i="15"/>
  <c r="L6757" i="15"/>
  <c r="J6757" i="15"/>
  <c r="M6756" i="15"/>
  <c r="L6756" i="15"/>
  <c r="J6756" i="15"/>
  <c r="M6755" i="15"/>
  <c r="L6755" i="15"/>
  <c r="J6755" i="15"/>
  <c r="M6754" i="15"/>
  <c r="L6754" i="15"/>
  <c r="J6754" i="15"/>
  <c r="M6753" i="15"/>
  <c r="L6753" i="15"/>
  <c r="J6753" i="15"/>
  <c r="M6752" i="15"/>
  <c r="L6752" i="15"/>
  <c r="J6752" i="15"/>
  <c r="F6751" i="15"/>
  <c r="M6749" i="15"/>
  <c r="L6749" i="15"/>
  <c r="J6749" i="15"/>
  <c r="M6748" i="15"/>
  <c r="L6748" i="15"/>
  <c r="J6748" i="15"/>
  <c r="M6747" i="15"/>
  <c r="L6747" i="15"/>
  <c r="J6747" i="15"/>
  <c r="M6746" i="15"/>
  <c r="L6746" i="15"/>
  <c r="J6746" i="15"/>
  <c r="M6745" i="15"/>
  <c r="L6745" i="15"/>
  <c r="J6745" i="15"/>
  <c r="M6744" i="15"/>
  <c r="L6744" i="15"/>
  <c r="J6744" i="15"/>
  <c r="M6743" i="15"/>
  <c r="L6743" i="15"/>
  <c r="J6743" i="15"/>
  <c r="M6742" i="15"/>
  <c r="L6742" i="15"/>
  <c r="J6742" i="15"/>
  <c r="M6741" i="15"/>
  <c r="L6741" i="15"/>
  <c r="J6741" i="15"/>
  <c r="M6740" i="15"/>
  <c r="L6740" i="15"/>
  <c r="J6740" i="15"/>
  <c r="M6739" i="15"/>
  <c r="L6739" i="15"/>
  <c r="J6739" i="15"/>
  <c r="M6738" i="15"/>
  <c r="L6738" i="15"/>
  <c r="J6738" i="15"/>
  <c r="M6737" i="15"/>
  <c r="L6737" i="15"/>
  <c r="J6737" i="15"/>
  <c r="M6736" i="15"/>
  <c r="L6736" i="15"/>
  <c r="J6736" i="15"/>
  <c r="M6735" i="15"/>
  <c r="L6735" i="15"/>
  <c r="J6735" i="15"/>
  <c r="M6734" i="15"/>
  <c r="L6734" i="15"/>
  <c r="J6734" i="15"/>
  <c r="M6733" i="15"/>
  <c r="L6733" i="15"/>
  <c r="J6733" i="15"/>
  <c r="M6732" i="15"/>
  <c r="L6732" i="15"/>
  <c r="J6732" i="15"/>
  <c r="M6731" i="15"/>
  <c r="L6731" i="15"/>
  <c r="J6731" i="15"/>
  <c r="M6730" i="15"/>
  <c r="L6730" i="15"/>
  <c r="J6730" i="15"/>
  <c r="M6729" i="15"/>
  <c r="L6729" i="15"/>
  <c r="J6729" i="15"/>
  <c r="M6728" i="15"/>
  <c r="L6728" i="15"/>
  <c r="J6728" i="15"/>
  <c r="M6727" i="15"/>
  <c r="L6727" i="15"/>
  <c r="J6727" i="15"/>
  <c r="M6726" i="15"/>
  <c r="L6726" i="15"/>
  <c r="J6726" i="15"/>
  <c r="M6725" i="15"/>
  <c r="L6725" i="15"/>
  <c r="J6725" i="15"/>
  <c r="M6724" i="15"/>
  <c r="L6724" i="15"/>
  <c r="J6724" i="15"/>
  <c r="M6723" i="15"/>
  <c r="L6723" i="15"/>
  <c r="J6723" i="15"/>
  <c r="M6722" i="15"/>
  <c r="L6722" i="15"/>
  <c r="J6722" i="15"/>
  <c r="M6721" i="15"/>
  <c r="L6721" i="15"/>
  <c r="J6721" i="15"/>
  <c r="M6720" i="15"/>
  <c r="L6720" i="15"/>
  <c r="J6720" i="15"/>
  <c r="M6719" i="15"/>
  <c r="L6719" i="15"/>
  <c r="J6719" i="15"/>
  <c r="F6718" i="15"/>
  <c r="M6717" i="15"/>
  <c r="L6717" i="15"/>
  <c r="J6717" i="15"/>
  <c r="M6716" i="15"/>
  <c r="L6716" i="15"/>
  <c r="J6716" i="15"/>
  <c r="M6715" i="15"/>
  <c r="L6715" i="15"/>
  <c r="J6715" i="15"/>
  <c r="M6714" i="15"/>
  <c r="L6714" i="15"/>
  <c r="J6714" i="15"/>
  <c r="M6713" i="15"/>
  <c r="L6713" i="15"/>
  <c r="J6713" i="15"/>
  <c r="M6712" i="15"/>
  <c r="L6712" i="15"/>
  <c r="J6712" i="15"/>
  <c r="M6711" i="15"/>
  <c r="L6711" i="15"/>
  <c r="J6711" i="15"/>
  <c r="M6710" i="15"/>
  <c r="L6710" i="15"/>
  <c r="J6710" i="15"/>
  <c r="M6709" i="15"/>
  <c r="L6709" i="15"/>
  <c r="J6709" i="15"/>
  <c r="M6708" i="15"/>
  <c r="L6708" i="15"/>
  <c r="J6708" i="15"/>
  <c r="M6707" i="15"/>
  <c r="L6707" i="15"/>
  <c r="J6707" i="15"/>
  <c r="M6706" i="15"/>
  <c r="L6706" i="15"/>
  <c r="J6706" i="15"/>
  <c r="M6705" i="15"/>
  <c r="L6705" i="15"/>
  <c r="J6705" i="15"/>
  <c r="M6704" i="15"/>
  <c r="L6704" i="15"/>
  <c r="J6704" i="15"/>
  <c r="M6703" i="15"/>
  <c r="L6703" i="15"/>
  <c r="J6703" i="15"/>
  <c r="M6702" i="15"/>
  <c r="L6702" i="15"/>
  <c r="J6702" i="15"/>
  <c r="M6701" i="15"/>
  <c r="L6701" i="15"/>
  <c r="J6701" i="15"/>
  <c r="M6700" i="15"/>
  <c r="L6700" i="15"/>
  <c r="J6700" i="15"/>
  <c r="M6699" i="15"/>
  <c r="L6699" i="15"/>
  <c r="J6699" i="15"/>
  <c r="M6698" i="15"/>
  <c r="L6698" i="15"/>
  <c r="J6698" i="15"/>
  <c r="M6697" i="15"/>
  <c r="L6697" i="15"/>
  <c r="J6697" i="15"/>
  <c r="M6696" i="15"/>
  <c r="L6696" i="15"/>
  <c r="J6696" i="15"/>
  <c r="M6695" i="15"/>
  <c r="L6695" i="15"/>
  <c r="J6695" i="15"/>
  <c r="M6694" i="15"/>
  <c r="L6694" i="15"/>
  <c r="J6694" i="15"/>
  <c r="M6693" i="15"/>
  <c r="L6693" i="15"/>
  <c r="J6693" i="15"/>
  <c r="M6692" i="15"/>
  <c r="L6692" i="15"/>
  <c r="J6692" i="15"/>
  <c r="M6691" i="15"/>
  <c r="L6691" i="15"/>
  <c r="J6691" i="15"/>
  <c r="M6690" i="15"/>
  <c r="L6690" i="15"/>
  <c r="J6690" i="15"/>
  <c r="M6689" i="15"/>
  <c r="L6689" i="15"/>
  <c r="J6689" i="15"/>
  <c r="M6688" i="15"/>
  <c r="L6688" i="15"/>
  <c r="J6688" i="15"/>
  <c r="M6687" i="15"/>
  <c r="L6687" i="15"/>
  <c r="J6687" i="15"/>
  <c r="M6686" i="15"/>
  <c r="L6686" i="15"/>
  <c r="J6686" i="15"/>
  <c r="M6685" i="15"/>
  <c r="L6685" i="15"/>
  <c r="J6685" i="15"/>
  <c r="M6684" i="15"/>
  <c r="L6684" i="15"/>
  <c r="J6684" i="15"/>
  <c r="M6683" i="15"/>
  <c r="L6683" i="15"/>
  <c r="J6683" i="15"/>
  <c r="M6682" i="15"/>
  <c r="L6682" i="15"/>
  <c r="J6682" i="15"/>
  <c r="M6681" i="15"/>
  <c r="L6681" i="15"/>
  <c r="J6681" i="15"/>
  <c r="M6680" i="15"/>
  <c r="L6680" i="15"/>
  <c r="J6680" i="15"/>
  <c r="M6679" i="15"/>
  <c r="L6679" i="15"/>
  <c r="J6679" i="15"/>
  <c r="M6678" i="15"/>
  <c r="L6678" i="15"/>
  <c r="J6678" i="15"/>
  <c r="M6677" i="15"/>
  <c r="L6677" i="15"/>
  <c r="J6677" i="15"/>
  <c r="M6676" i="15"/>
  <c r="L6676" i="15"/>
  <c r="J6676" i="15"/>
  <c r="M6675" i="15"/>
  <c r="L6675" i="15"/>
  <c r="J6675" i="15"/>
  <c r="M6674" i="15"/>
  <c r="L6674" i="15"/>
  <c r="J6674" i="15"/>
  <c r="M6673" i="15"/>
  <c r="L6673" i="15"/>
  <c r="J6673" i="15"/>
  <c r="M6672" i="15"/>
  <c r="L6672" i="15"/>
  <c r="J6672" i="15"/>
  <c r="M6671" i="15"/>
  <c r="L6671" i="15"/>
  <c r="J6671" i="15"/>
  <c r="M6670" i="15"/>
  <c r="L6670" i="15"/>
  <c r="J6670" i="15"/>
  <c r="M6669" i="15"/>
  <c r="L6669" i="15"/>
  <c r="J6669" i="15"/>
  <c r="M6668" i="15"/>
  <c r="L6668" i="15"/>
  <c r="J6668" i="15"/>
  <c r="M6667" i="15"/>
  <c r="L6667" i="15"/>
  <c r="J6667" i="15"/>
  <c r="M6666" i="15"/>
  <c r="L6666" i="15"/>
  <c r="J6666" i="15"/>
  <c r="M6665" i="15"/>
  <c r="L6665" i="15"/>
  <c r="J6665" i="15"/>
  <c r="M6664" i="15"/>
  <c r="L6664" i="15"/>
  <c r="J6664" i="15"/>
  <c r="M6663" i="15"/>
  <c r="L6663" i="15"/>
  <c r="J6663" i="15"/>
  <c r="M6662" i="15"/>
  <c r="L6662" i="15"/>
  <c r="J6662" i="15"/>
  <c r="M6661" i="15"/>
  <c r="L6661" i="15"/>
  <c r="J6661" i="15"/>
  <c r="M6660" i="15"/>
  <c r="L6660" i="15"/>
  <c r="J6660" i="15"/>
  <c r="M6659" i="15"/>
  <c r="L6659" i="15"/>
  <c r="J6659" i="15"/>
  <c r="M6658" i="15"/>
  <c r="L6658" i="15"/>
  <c r="J6658" i="15"/>
  <c r="M6657" i="15"/>
  <c r="L6657" i="15"/>
  <c r="J6657" i="15"/>
  <c r="M6656" i="15"/>
  <c r="L6656" i="15"/>
  <c r="J6656" i="15"/>
  <c r="M6655" i="15"/>
  <c r="L6655" i="15"/>
  <c r="J6655" i="15"/>
  <c r="M6654" i="15"/>
  <c r="L6654" i="15"/>
  <c r="J6654" i="15"/>
  <c r="M6653" i="15"/>
  <c r="L6653" i="15"/>
  <c r="J6653" i="15"/>
  <c r="M6652" i="15"/>
  <c r="L6652" i="15"/>
  <c r="J6652" i="15"/>
  <c r="M6651" i="15"/>
  <c r="L6651" i="15"/>
  <c r="J6651" i="15"/>
  <c r="M6650" i="15"/>
  <c r="L6650" i="15"/>
  <c r="J6650" i="15"/>
  <c r="M6649" i="15"/>
  <c r="L6649" i="15"/>
  <c r="J6649" i="15"/>
  <c r="M6648" i="15"/>
  <c r="L6648" i="15"/>
  <c r="J6648" i="15"/>
  <c r="M6647" i="15"/>
  <c r="L6647" i="15"/>
  <c r="J6647" i="15"/>
  <c r="M6646" i="15"/>
  <c r="L6646" i="15"/>
  <c r="J6646" i="15"/>
  <c r="M6645" i="15"/>
  <c r="L6645" i="15"/>
  <c r="J6645" i="15"/>
  <c r="M6644" i="15"/>
  <c r="L6644" i="15"/>
  <c r="J6644" i="15"/>
  <c r="M6643" i="15"/>
  <c r="L6643" i="15"/>
  <c r="J6643" i="15"/>
  <c r="M6642" i="15"/>
  <c r="L6642" i="15"/>
  <c r="J6642" i="15"/>
  <c r="M6641" i="15"/>
  <c r="L6641" i="15"/>
  <c r="J6641" i="15"/>
  <c r="M6640" i="15"/>
  <c r="L6640" i="15"/>
  <c r="J6640" i="15"/>
  <c r="M6639" i="15"/>
  <c r="L6639" i="15"/>
  <c r="J6639" i="15"/>
  <c r="M6638" i="15"/>
  <c r="L6638" i="15"/>
  <c r="J6638" i="15"/>
  <c r="M6637" i="15"/>
  <c r="L6637" i="15"/>
  <c r="J6637" i="15"/>
  <c r="M6636" i="15"/>
  <c r="L6636" i="15"/>
  <c r="J6636" i="15"/>
  <c r="M6635" i="15"/>
  <c r="L6635" i="15"/>
  <c r="J6635" i="15"/>
  <c r="M6634" i="15"/>
  <c r="L6634" i="15"/>
  <c r="J6634" i="15"/>
  <c r="M6633" i="15"/>
  <c r="L6633" i="15"/>
  <c r="J6633" i="15"/>
  <c r="M6632" i="15"/>
  <c r="L6632" i="15"/>
  <c r="J6632" i="15"/>
  <c r="M6631" i="15"/>
  <c r="L6631" i="15"/>
  <c r="J6631" i="15"/>
  <c r="M6630" i="15"/>
  <c r="L6630" i="15"/>
  <c r="J6630" i="15"/>
  <c r="M6629" i="15"/>
  <c r="L6629" i="15"/>
  <c r="J6629" i="15"/>
  <c r="M6628" i="15"/>
  <c r="L6628" i="15"/>
  <c r="J6628" i="15"/>
  <c r="M6627" i="15"/>
  <c r="L6627" i="15"/>
  <c r="J6627" i="15"/>
  <c r="M6626" i="15"/>
  <c r="L6626" i="15"/>
  <c r="J6626" i="15"/>
  <c r="M6625" i="15"/>
  <c r="L6625" i="15"/>
  <c r="J6625" i="15"/>
  <c r="M6624" i="15"/>
  <c r="L6624" i="15"/>
  <c r="J6624" i="15"/>
  <c r="M6623" i="15"/>
  <c r="L6623" i="15"/>
  <c r="J6623" i="15"/>
  <c r="M6622" i="15"/>
  <c r="L6622" i="15"/>
  <c r="J6622" i="15"/>
  <c r="M6621" i="15"/>
  <c r="L6621" i="15"/>
  <c r="J6621" i="15"/>
  <c r="M6620" i="15"/>
  <c r="L6620" i="15"/>
  <c r="J6620" i="15"/>
  <c r="M6619" i="15"/>
  <c r="L6619" i="15"/>
  <c r="J6619" i="15"/>
  <c r="M6618" i="15"/>
  <c r="L6618" i="15"/>
  <c r="J6618" i="15"/>
  <c r="M6617" i="15"/>
  <c r="L6617" i="15"/>
  <c r="J6617" i="15"/>
  <c r="F6616" i="15"/>
  <c r="M6615" i="15"/>
  <c r="L6615" i="15"/>
  <c r="J6615" i="15"/>
  <c r="M6614" i="15"/>
  <c r="L6614" i="15"/>
  <c r="J6614" i="15"/>
  <c r="F6613" i="15"/>
  <c r="Q6612" i="15"/>
  <c r="F6612" i="15"/>
  <c r="Q6611" i="15"/>
  <c r="F6611" i="15"/>
  <c r="M6610" i="15"/>
  <c r="L6610" i="15"/>
  <c r="J6610" i="15"/>
  <c r="M6609" i="15"/>
  <c r="L6609" i="15"/>
  <c r="J6609" i="15"/>
  <c r="M6608" i="15"/>
  <c r="L6608" i="15"/>
  <c r="J6608" i="15"/>
  <c r="M6607" i="15"/>
  <c r="L6607" i="15"/>
  <c r="J6607" i="15"/>
  <c r="M6606" i="15"/>
  <c r="L6606" i="15"/>
  <c r="J6606" i="15"/>
  <c r="M6605" i="15"/>
  <c r="L6605" i="15"/>
  <c r="J6605" i="15"/>
  <c r="M6604" i="15"/>
  <c r="L6604" i="15"/>
  <c r="J6604" i="15"/>
  <c r="L6603" i="15"/>
  <c r="F6602" i="15"/>
  <c r="M6601" i="15"/>
  <c r="L6601" i="15"/>
  <c r="J6601" i="15"/>
  <c r="M6600" i="15"/>
  <c r="L6600" i="15"/>
  <c r="J6600" i="15"/>
  <c r="M6599" i="15"/>
  <c r="L6599" i="15"/>
  <c r="J6599" i="15"/>
  <c r="M6598" i="15"/>
  <c r="L6598" i="15"/>
  <c r="J6598" i="15"/>
  <c r="M6597" i="15"/>
  <c r="L6597" i="15"/>
  <c r="J6597" i="15"/>
  <c r="M6596" i="15"/>
  <c r="L6596" i="15"/>
  <c r="J6596" i="15"/>
  <c r="M6595" i="15"/>
  <c r="L6595" i="15"/>
  <c r="J6595" i="15"/>
  <c r="M6594" i="15"/>
  <c r="L6594" i="15"/>
  <c r="J6594" i="15"/>
  <c r="M6593" i="15"/>
  <c r="L6593" i="15"/>
  <c r="J6593" i="15"/>
  <c r="M6592" i="15"/>
  <c r="L6592" i="15"/>
  <c r="J6592" i="15"/>
  <c r="M6591" i="15"/>
  <c r="L6591" i="15"/>
  <c r="J6591" i="15"/>
  <c r="M6590" i="15"/>
  <c r="L6590" i="15"/>
  <c r="J6590" i="15"/>
  <c r="M6589" i="15"/>
  <c r="L6589" i="15"/>
  <c r="J6589" i="15"/>
  <c r="M6588" i="15"/>
  <c r="L6588" i="15"/>
  <c r="J6588" i="15"/>
  <c r="M6587" i="15"/>
  <c r="L6587" i="15"/>
  <c r="J6587" i="15"/>
  <c r="M6586" i="15"/>
  <c r="L6586" i="15"/>
  <c r="J6586" i="15"/>
  <c r="M6585" i="15"/>
  <c r="L6585" i="15"/>
  <c r="J6585" i="15"/>
  <c r="L6584" i="15"/>
  <c r="F6583" i="15"/>
  <c r="M6582" i="15"/>
  <c r="L6582" i="15"/>
  <c r="J6582" i="15"/>
  <c r="M6581" i="15"/>
  <c r="L6581" i="15"/>
  <c r="J6581" i="15"/>
  <c r="M6580" i="15"/>
  <c r="L6580" i="15"/>
  <c r="J6580" i="15"/>
  <c r="M6579" i="15"/>
  <c r="L6579" i="15"/>
  <c r="J6579" i="15"/>
  <c r="M6578" i="15"/>
  <c r="L6578" i="15"/>
  <c r="J6578" i="15"/>
  <c r="M6577" i="15"/>
  <c r="L6577" i="15"/>
  <c r="J6577" i="15"/>
  <c r="M6576" i="15"/>
  <c r="L6576" i="15"/>
  <c r="J6576" i="15"/>
  <c r="M6575" i="15"/>
  <c r="L6575" i="15"/>
  <c r="J6575" i="15"/>
  <c r="M6574" i="15"/>
  <c r="L6574" i="15"/>
  <c r="J6574" i="15"/>
  <c r="F6573" i="15"/>
  <c r="F6572" i="15"/>
  <c r="F6571" i="15"/>
  <c r="N6570" i="15"/>
  <c r="M6570" i="15"/>
  <c r="L6570" i="15"/>
  <c r="J6570" i="15"/>
  <c r="I6570" i="15"/>
  <c r="F6570" i="15"/>
  <c r="N6569" i="15"/>
  <c r="M6569" i="15"/>
  <c r="L6569" i="15"/>
  <c r="J6569" i="15"/>
  <c r="I6569" i="15"/>
  <c r="F6569" i="15"/>
  <c r="N6568" i="15"/>
  <c r="M6568" i="15"/>
  <c r="L6568" i="15"/>
  <c r="J6568" i="15"/>
  <c r="I6568" i="15"/>
  <c r="F6568" i="15"/>
  <c r="N6567" i="15"/>
  <c r="M6567" i="15"/>
  <c r="L6567" i="15"/>
  <c r="J6567" i="15"/>
  <c r="I6567" i="15"/>
  <c r="F6567" i="15"/>
  <c r="N6566" i="15"/>
  <c r="M6566" i="15"/>
  <c r="L6566" i="15"/>
  <c r="J6566" i="15"/>
  <c r="I6566" i="15"/>
  <c r="F6566" i="15"/>
  <c r="N6565" i="15"/>
  <c r="M6565" i="15"/>
  <c r="L6565" i="15"/>
  <c r="J6565" i="15"/>
  <c r="I6565" i="15"/>
  <c r="F6565" i="15"/>
  <c r="N6564" i="15"/>
  <c r="M6564" i="15"/>
  <c r="L6564" i="15"/>
  <c r="J6564" i="15"/>
  <c r="I6564" i="15"/>
  <c r="F6564" i="15"/>
  <c r="N6563" i="15"/>
  <c r="M6563" i="15"/>
  <c r="L6563" i="15"/>
  <c r="J6563" i="15"/>
  <c r="I6563" i="15"/>
  <c r="F6563" i="15"/>
  <c r="N6562" i="15"/>
  <c r="M6562" i="15"/>
  <c r="L6562" i="15"/>
  <c r="J6562" i="15"/>
  <c r="I6562" i="15"/>
  <c r="F6562" i="15"/>
  <c r="N6561" i="15"/>
  <c r="M6561" i="15"/>
  <c r="L6561" i="15"/>
  <c r="J6561" i="15"/>
  <c r="I6561" i="15"/>
  <c r="F6561" i="15"/>
  <c r="N6560" i="15"/>
  <c r="M6560" i="15"/>
  <c r="L6560" i="15"/>
  <c r="J6560" i="15"/>
  <c r="I6560" i="15"/>
  <c r="F6560" i="15"/>
  <c r="N6559" i="15"/>
  <c r="M6559" i="15"/>
  <c r="L6559" i="15"/>
  <c r="J6559" i="15"/>
  <c r="I6559" i="15"/>
  <c r="F6559" i="15"/>
  <c r="N6558" i="15"/>
  <c r="M6558" i="15"/>
  <c r="L6558" i="15"/>
  <c r="J6558" i="15"/>
  <c r="I6558" i="15"/>
  <c r="F6558" i="15"/>
  <c r="N6557" i="15"/>
  <c r="M6557" i="15"/>
  <c r="L6557" i="15"/>
  <c r="J6557" i="15"/>
  <c r="I6557" i="15"/>
  <c r="F6557" i="15"/>
  <c r="N6556" i="15"/>
  <c r="M6556" i="15"/>
  <c r="L6556" i="15"/>
  <c r="J6556" i="15"/>
  <c r="I6556" i="15"/>
  <c r="F6556" i="15"/>
  <c r="N6555" i="15"/>
  <c r="M6555" i="15"/>
  <c r="L6555" i="15"/>
  <c r="J6555" i="15"/>
  <c r="I6555" i="15"/>
  <c r="F6555" i="15"/>
  <c r="N6554" i="15"/>
  <c r="M6554" i="15"/>
  <c r="L6554" i="15"/>
  <c r="J6554" i="15"/>
  <c r="I6554" i="15"/>
  <c r="F6554" i="15"/>
  <c r="N6553" i="15"/>
  <c r="M6553" i="15"/>
  <c r="L6553" i="15"/>
  <c r="J6553" i="15"/>
  <c r="I6553" i="15"/>
  <c r="F6553" i="15"/>
  <c r="N6552" i="15"/>
  <c r="M6552" i="15"/>
  <c r="L6552" i="15"/>
  <c r="J6552" i="15"/>
  <c r="I6552" i="15"/>
  <c r="F6552" i="15"/>
  <c r="N6551" i="15"/>
  <c r="M6551" i="15"/>
  <c r="L6551" i="15"/>
  <c r="J6551" i="15"/>
  <c r="I6551" i="15"/>
  <c r="F6551" i="15"/>
  <c r="N6550" i="15"/>
  <c r="M6550" i="15"/>
  <c r="L6550" i="15"/>
  <c r="J6550" i="15"/>
  <c r="I6550" i="15"/>
  <c r="F6550" i="15"/>
  <c r="N6549" i="15"/>
  <c r="M6549" i="15"/>
  <c r="L6549" i="15"/>
  <c r="J6549" i="15"/>
  <c r="I6549" i="15"/>
  <c r="F6549" i="15"/>
  <c r="N6548" i="15"/>
  <c r="M6548" i="15"/>
  <c r="L6548" i="15"/>
  <c r="J6548" i="15"/>
  <c r="I6548" i="15"/>
  <c r="F6548" i="15"/>
  <c r="N6547" i="15"/>
  <c r="M6547" i="15"/>
  <c r="L6547" i="15"/>
  <c r="J6547" i="15"/>
  <c r="I6547" i="15"/>
  <c r="F6547" i="15"/>
  <c r="N6546" i="15"/>
  <c r="M6546" i="15"/>
  <c r="L6546" i="15"/>
  <c r="J6546" i="15"/>
  <c r="I6546" i="15"/>
  <c r="F6546" i="15"/>
  <c r="N6545" i="15"/>
  <c r="M6545" i="15"/>
  <c r="L6545" i="15"/>
  <c r="J6545" i="15"/>
  <c r="I6545" i="15"/>
  <c r="F6545" i="15"/>
  <c r="N6544" i="15"/>
  <c r="M6544" i="15"/>
  <c r="L6544" i="15"/>
  <c r="J6544" i="15"/>
  <c r="I6544" i="15"/>
  <c r="F6544" i="15"/>
  <c r="N6543" i="15"/>
  <c r="M6543" i="15"/>
  <c r="L6543" i="15"/>
  <c r="J6543" i="15"/>
  <c r="I6543" i="15"/>
  <c r="F6543" i="15"/>
  <c r="N6542" i="15"/>
  <c r="M6542" i="15"/>
  <c r="L6542" i="15"/>
  <c r="J6542" i="15"/>
  <c r="I6542" i="15"/>
  <c r="F6542" i="15"/>
  <c r="N6541" i="15"/>
  <c r="M6541" i="15"/>
  <c r="L6541" i="15"/>
  <c r="J6541" i="15"/>
  <c r="I6541" i="15"/>
  <c r="F6541" i="15"/>
  <c r="N6540" i="15"/>
  <c r="M6540" i="15"/>
  <c r="L6540" i="15"/>
  <c r="J6540" i="15"/>
  <c r="I6540" i="15"/>
  <c r="F6540" i="15"/>
  <c r="N6539" i="15"/>
  <c r="M6539" i="15"/>
  <c r="L6539" i="15"/>
  <c r="J6539" i="15"/>
  <c r="I6539" i="15"/>
  <c r="F6539" i="15"/>
  <c r="N6538" i="15"/>
  <c r="M6538" i="15"/>
  <c r="L6538" i="15"/>
  <c r="J6538" i="15"/>
  <c r="I6538" i="15"/>
  <c r="F6538" i="15"/>
  <c r="N6537" i="15"/>
  <c r="M6537" i="15"/>
  <c r="L6537" i="15"/>
  <c r="J6537" i="15"/>
  <c r="I6537" i="15"/>
  <c r="F6537" i="15"/>
  <c r="N6536" i="15"/>
  <c r="M6536" i="15"/>
  <c r="L6536" i="15"/>
  <c r="J6536" i="15"/>
  <c r="I6536" i="15"/>
  <c r="F6536" i="15"/>
  <c r="N6535" i="15"/>
  <c r="M6535" i="15"/>
  <c r="L6535" i="15"/>
  <c r="J6535" i="15"/>
  <c r="I6535" i="15"/>
  <c r="F6535" i="15"/>
  <c r="N6534" i="15"/>
  <c r="M6534" i="15"/>
  <c r="L6534" i="15"/>
  <c r="J6534" i="15"/>
  <c r="I6534" i="15"/>
  <c r="F6534" i="15"/>
  <c r="N6533" i="15"/>
  <c r="M6533" i="15"/>
  <c r="L6533" i="15"/>
  <c r="J6533" i="15"/>
  <c r="I6533" i="15"/>
  <c r="F6533" i="15"/>
  <c r="N6532" i="15"/>
  <c r="M6532" i="15"/>
  <c r="L6532" i="15"/>
  <c r="J6532" i="15"/>
  <c r="I6532" i="15"/>
  <c r="F6532" i="15"/>
  <c r="L6531" i="15"/>
  <c r="F6530" i="15"/>
  <c r="M6529" i="15"/>
  <c r="L6529" i="15"/>
  <c r="J6529" i="15"/>
  <c r="M6528" i="15"/>
  <c r="L6528" i="15"/>
  <c r="J6528" i="15"/>
  <c r="M6527" i="15"/>
  <c r="L6527" i="15"/>
  <c r="J6527" i="15"/>
  <c r="M6526" i="15"/>
  <c r="L6526" i="15"/>
  <c r="J6526" i="15"/>
  <c r="M6525" i="15"/>
  <c r="L6525" i="15"/>
  <c r="J6525" i="15"/>
  <c r="M6524" i="15"/>
  <c r="L6524" i="15"/>
  <c r="J6524" i="15"/>
  <c r="M6523" i="15"/>
  <c r="L6523" i="15"/>
  <c r="J6523" i="15"/>
  <c r="M6522" i="15"/>
  <c r="L6522" i="15"/>
  <c r="J6522" i="15"/>
  <c r="M6521" i="15"/>
  <c r="L6521" i="15"/>
  <c r="J6521" i="15"/>
  <c r="M6520" i="15"/>
  <c r="L6520" i="15"/>
  <c r="J6520" i="15"/>
  <c r="M6519" i="15"/>
  <c r="L6519" i="15"/>
  <c r="J6519" i="15"/>
  <c r="M6518" i="15"/>
  <c r="L6518" i="15"/>
  <c r="J6518" i="15"/>
  <c r="M6517" i="15"/>
  <c r="L6517" i="15"/>
  <c r="J6517" i="15"/>
  <c r="M6516" i="15"/>
  <c r="L6516" i="15"/>
  <c r="J6516" i="15"/>
  <c r="M6515" i="15"/>
  <c r="L6515" i="15"/>
  <c r="J6515" i="15"/>
  <c r="M6514" i="15"/>
  <c r="L6514" i="15"/>
  <c r="J6514" i="15"/>
  <c r="M6513" i="15"/>
  <c r="L6513" i="15"/>
  <c r="J6513" i="15"/>
  <c r="M6512" i="15"/>
  <c r="L6512" i="15"/>
  <c r="J6512" i="15"/>
  <c r="M6511" i="15"/>
  <c r="L6511" i="15"/>
  <c r="J6511" i="15"/>
  <c r="M6510" i="15"/>
  <c r="L6510" i="15"/>
  <c r="J6510" i="15"/>
  <c r="M6509" i="15"/>
  <c r="L6509" i="15"/>
  <c r="J6509" i="15"/>
  <c r="M6508" i="15"/>
  <c r="L6508" i="15"/>
  <c r="J6508" i="15"/>
  <c r="M6507" i="15"/>
  <c r="L6507" i="15"/>
  <c r="J6507" i="15"/>
  <c r="M6506" i="15"/>
  <c r="L6506" i="15"/>
  <c r="J6506" i="15"/>
  <c r="M6505" i="15"/>
  <c r="L6505" i="15"/>
  <c r="J6505" i="15"/>
  <c r="M6504" i="15"/>
  <c r="L6504" i="15"/>
  <c r="J6504" i="15"/>
  <c r="F6503" i="15"/>
  <c r="F6502" i="15"/>
  <c r="M6501" i="15"/>
  <c r="L6501" i="15"/>
  <c r="J6501" i="15"/>
  <c r="M6500" i="15"/>
  <c r="L6500" i="15"/>
  <c r="J6500" i="15"/>
  <c r="M6499" i="15"/>
  <c r="L6499" i="15"/>
  <c r="J6499" i="15"/>
  <c r="M6498" i="15"/>
  <c r="L6498" i="15"/>
  <c r="J6498" i="15"/>
  <c r="M6497" i="15"/>
  <c r="L6497" i="15"/>
  <c r="J6497" i="15"/>
  <c r="M6496" i="15"/>
  <c r="L6496" i="15"/>
  <c r="J6496" i="15"/>
  <c r="M6495" i="15"/>
  <c r="L6495" i="15"/>
  <c r="J6495" i="15"/>
  <c r="M6494" i="15"/>
  <c r="L6494" i="15"/>
  <c r="J6494" i="15"/>
  <c r="M6493" i="15"/>
  <c r="L6493" i="15"/>
  <c r="J6493" i="15"/>
  <c r="M6492" i="15"/>
  <c r="L6492" i="15"/>
  <c r="J6492" i="15"/>
  <c r="M6491" i="15"/>
  <c r="L6491" i="15"/>
  <c r="J6491" i="15"/>
  <c r="M6490" i="15"/>
  <c r="L6490" i="15"/>
  <c r="J6490" i="15"/>
  <c r="M6489" i="15"/>
  <c r="L6489" i="15"/>
  <c r="J6489" i="15"/>
  <c r="M6488" i="15"/>
  <c r="L6488" i="15"/>
  <c r="J6488" i="15"/>
  <c r="M6487" i="15"/>
  <c r="L6487" i="15"/>
  <c r="J6487" i="15"/>
  <c r="M6486" i="15"/>
  <c r="L6486" i="15"/>
  <c r="J6486" i="15"/>
  <c r="M6485" i="15"/>
  <c r="L6485" i="15"/>
  <c r="J6485" i="15"/>
  <c r="M6484" i="15"/>
  <c r="L6484" i="15"/>
  <c r="J6484" i="15"/>
  <c r="M6483" i="15"/>
  <c r="L6483" i="15"/>
  <c r="J6483" i="15"/>
  <c r="M6482" i="15"/>
  <c r="L6482" i="15"/>
  <c r="J6482" i="15"/>
  <c r="M6481" i="15"/>
  <c r="L6481" i="15"/>
  <c r="J6481" i="15"/>
  <c r="M6480" i="15"/>
  <c r="L6480" i="15"/>
  <c r="J6480" i="15"/>
  <c r="M6479" i="15"/>
  <c r="L6479" i="15"/>
  <c r="J6479" i="15"/>
  <c r="M6478" i="15"/>
  <c r="L6478" i="15"/>
  <c r="J6478" i="15"/>
  <c r="M6477" i="15"/>
  <c r="L6477" i="15"/>
  <c r="J6477" i="15"/>
  <c r="M6476" i="15"/>
  <c r="L6476" i="15"/>
  <c r="J6476" i="15"/>
  <c r="M6475" i="15"/>
  <c r="L6475" i="15"/>
  <c r="J6475" i="15"/>
  <c r="M6474" i="15"/>
  <c r="L6474" i="15"/>
  <c r="J6474" i="15"/>
  <c r="M6473" i="15"/>
  <c r="L6473" i="15"/>
  <c r="J6473" i="15"/>
  <c r="M6472" i="15"/>
  <c r="L6472" i="15"/>
  <c r="J6472" i="15"/>
  <c r="M6471" i="15"/>
  <c r="L6471" i="15"/>
  <c r="J6471" i="15"/>
  <c r="M6470" i="15"/>
  <c r="L6470" i="15"/>
  <c r="J6470" i="15"/>
  <c r="M6469" i="15"/>
  <c r="L6469" i="15"/>
  <c r="J6469" i="15"/>
  <c r="M6468" i="15"/>
  <c r="L6468" i="15"/>
  <c r="J6468" i="15"/>
  <c r="M6467" i="15"/>
  <c r="L6467" i="15"/>
  <c r="J6467" i="15"/>
  <c r="M6466" i="15"/>
  <c r="L6466" i="15"/>
  <c r="J6466" i="15"/>
  <c r="M6465" i="15"/>
  <c r="L6465" i="15"/>
  <c r="J6465" i="15"/>
  <c r="M6464" i="15"/>
  <c r="L6464" i="15"/>
  <c r="J6464" i="15"/>
  <c r="M6463" i="15"/>
  <c r="L6463" i="15"/>
  <c r="J6463" i="15"/>
  <c r="M6462" i="15"/>
  <c r="L6462" i="15"/>
  <c r="J6462" i="15"/>
  <c r="M6461" i="15"/>
  <c r="L6461" i="15"/>
  <c r="J6461" i="15"/>
  <c r="M6460" i="15"/>
  <c r="L6460" i="15"/>
  <c r="J6460" i="15"/>
  <c r="M6459" i="15"/>
  <c r="L6459" i="15"/>
  <c r="J6459" i="15"/>
  <c r="M6458" i="15"/>
  <c r="L6458" i="15"/>
  <c r="J6458" i="15"/>
  <c r="M6457" i="15"/>
  <c r="L6457" i="15"/>
  <c r="J6457" i="15"/>
  <c r="M6456" i="15"/>
  <c r="L6456" i="15"/>
  <c r="J6456" i="15"/>
  <c r="M6455" i="15"/>
  <c r="L6455" i="15"/>
  <c r="J6455" i="15"/>
  <c r="M6454" i="15"/>
  <c r="L6454" i="15"/>
  <c r="J6454" i="15"/>
  <c r="M6453" i="15"/>
  <c r="L6453" i="15"/>
  <c r="J6453" i="15"/>
  <c r="M6452" i="15"/>
  <c r="L6452" i="15"/>
  <c r="J6452" i="15"/>
  <c r="M6451" i="15"/>
  <c r="L6451" i="15"/>
  <c r="J6451" i="15"/>
  <c r="M6450" i="15"/>
  <c r="L6450" i="15"/>
  <c r="J6450" i="15"/>
  <c r="M6449" i="15"/>
  <c r="L6449" i="15"/>
  <c r="J6449" i="15"/>
  <c r="M6448" i="15"/>
  <c r="L6448" i="15"/>
  <c r="J6448" i="15"/>
  <c r="M6447" i="15"/>
  <c r="L6447" i="15"/>
  <c r="J6447" i="15"/>
  <c r="M6446" i="15"/>
  <c r="L6446" i="15"/>
  <c r="J6446" i="15"/>
  <c r="M6445" i="15"/>
  <c r="L6445" i="15"/>
  <c r="J6445" i="15"/>
  <c r="M6444" i="15"/>
  <c r="L6444" i="15"/>
  <c r="J6444" i="15"/>
  <c r="M6443" i="15"/>
  <c r="L6443" i="15"/>
  <c r="J6443" i="15"/>
  <c r="M6442" i="15"/>
  <c r="L6442" i="15"/>
  <c r="J6442" i="15"/>
  <c r="M6441" i="15"/>
  <c r="L6441" i="15"/>
  <c r="J6441" i="15"/>
  <c r="M6440" i="15"/>
  <c r="L6440" i="15"/>
  <c r="J6440" i="15"/>
  <c r="M6439" i="15"/>
  <c r="L6439" i="15"/>
  <c r="J6439" i="15"/>
  <c r="M6438" i="15"/>
  <c r="L6438" i="15"/>
  <c r="J6438" i="15"/>
  <c r="M6437" i="15"/>
  <c r="L6437" i="15"/>
  <c r="J6437" i="15"/>
  <c r="M6436" i="15"/>
  <c r="L6436" i="15"/>
  <c r="J6436" i="15"/>
  <c r="M6435" i="15"/>
  <c r="L6435" i="15"/>
  <c r="J6435" i="15"/>
  <c r="M6434" i="15"/>
  <c r="L6434" i="15"/>
  <c r="J6434" i="15"/>
  <c r="M6433" i="15"/>
  <c r="L6433" i="15"/>
  <c r="J6433" i="15"/>
  <c r="M6432" i="15"/>
  <c r="L6432" i="15"/>
  <c r="J6432" i="15"/>
  <c r="M6431" i="15"/>
  <c r="L6431" i="15"/>
  <c r="J6431" i="15"/>
  <c r="M6430" i="15"/>
  <c r="L6430" i="15"/>
  <c r="J6430" i="15"/>
  <c r="M6429" i="15"/>
  <c r="L6429" i="15"/>
  <c r="J6429" i="15"/>
  <c r="M6428" i="15"/>
  <c r="L6428" i="15"/>
  <c r="J6428" i="15"/>
  <c r="M6427" i="15"/>
  <c r="L6427" i="15"/>
  <c r="J6427" i="15"/>
  <c r="M6426" i="15"/>
  <c r="L6426" i="15"/>
  <c r="J6426" i="15"/>
  <c r="M6425" i="15"/>
  <c r="L6425" i="15"/>
  <c r="J6425" i="15"/>
  <c r="M6424" i="15"/>
  <c r="L6424" i="15"/>
  <c r="J6424" i="15"/>
  <c r="M6423" i="15"/>
  <c r="L6423" i="15"/>
  <c r="J6423" i="15"/>
  <c r="M6422" i="15"/>
  <c r="L6422" i="15"/>
  <c r="J6422" i="15"/>
  <c r="M6421" i="15"/>
  <c r="L6421" i="15"/>
  <c r="J6421" i="15"/>
  <c r="M6420" i="15"/>
  <c r="L6420" i="15"/>
  <c r="J6420" i="15"/>
  <c r="M6419" i="15"/>
  <c r="L6419" i="15"/>
  <c r="J6419" i="15"/>
  <c r="M6418" i="15"/>
  <c r="L6418" i="15"/>
  <c r="J6418" i="15"/>
  <c r="M6417" i="15"/>
  <c r="L6417" i="15"/>
  <c r="J6417" i="15"/>
  <c r="M6416" i="15"/>
  <c r="L6416" i="15"/>
  <c r="J6416" i="15"/>
  <c r="M6415" i="15"/>
  <c r="L6415" i="15"/>
  <c r="J6415" i="15"/>
  <c r="M6414" i="15"/>
  <c r="L6414" i="15"/>
  <c r="J6414" i="15"/>
  <c r="M6413" i="15"/>
  <c r="L6413" i="15"/>
  <c r="J6413" i="15"/>
  <c r="M6412" i="15"/>
  <c r="L6412" i="15"/>
  <c r="J6412" i="15"/>
  <c r="M6411" i="15"/>
  <c r="L6411" i="15"/>
  <c r="J6411" i="15"/>
  <c r="M6410" i="15"/>
  <c r="L6410" i="15"/>
  <c r="J6410" i="15"/>
  <c r="M6409" i="15"/>
  <c r="L6409" i="15"/>
  <c r="J6409" i="15"/>
  <c r="M6408" i="15"/>
  <c r="L6408" i="15"/>
  <c r="J6408" i="15"/>
  <c r="M6407" i="15"/>
  <c r="L6407" i="15"/>
  <c r="J6407" i="15"/>
  <c r="F6406" i="15"/>
  <c r="M6405" i="15"/>
  <c r="L6405" i="15"/>
  <c r="J6405" i="15"/>
  <c r="M6404" i="15"/>
  <c r="L6404" i="15"/>
  <c r="J6404" i="15"/>
  <c r="M6403" i="15"/>
  <c r="L6403" i="15"/>
  <c r="J6403" i="15"/>
  <c r="M6402" i="15"/>
  <c r="L6402" i="15"/>
  <c r="J6402" i="15"/>
  <c r="M6401" i="15"/>
  <c r="L6401" i="15"/>
  <c r="J6401" i="15"/>
  <c r="M6400" i="15"/>
  <c r="L6400" i="15"/>
  <c r="J6400" i="15"/>
  <c r="M6399" i="15"/>
  <c r="L6399" i="15"/>
  <c r="J6399" i="15"/>
  <c r="M6398" i="15"/>
  <c r="L6398" i="15"/>
  <c r="J6398" i="15"/>
  <c r="M6397" i="15"/>
  <c r="L6397" i="15"/>
  <c r="J6397" i="15"/>
  <c r="M6396" i="15"/>
  <c r="L6396" i="15"/>
  <c r="J6396" i="15"/>
  <c r="M6395" i="15"/>
  <c r="L6395" i="15"/>
  <c r="J6395" i="15"/>
  <c r="M6394" i="15"/>
  <c r="L6394" i="15"/>
  <c r="J6394" i="15"/>
  <c r="M6393" i="15"/>
  <c r="L6393" i="15"/>
  <c r="J6393" i="15"/>
  <c r="M6392" i="15"/>
  <c r="L6392" i="15"/>
  <c r="J6392" i="15"/>
  <c r="M6391" i="15"/>
  <c r="L6391" i="15"/>
  <c r="J6391" i="15"/>
  <c r="M6390" i="15"/>
  <c r="L6390" i="15"/>
  <c r="J6390" i="15"/>
  <c r="M6389" i="15"/>
  <c r="L6389" i="15"/>
  <c r="J6389" i="15"/>
  <c r="M6388" i="15"/>
  <c r="L6388" i="15"/>
  <c r="J6388" i="15"/>
  <c r="F6387" i="15"/>
  <c r="M6386" i="15"/>
  <c r="L6386" i="15"/>
  <c r="J6386" i="15"/>
  <c r="M6385" i="15"/>
  <c r="L6385" i="15"/>
  <c r="J6385" i="15"/>
  <c r="M6384" i="15"/>
  <c r="L6384" i="15"/>
  <c r="J6384" i="15"/>
  <c r="M6383" i="15"/>
  <c r="L6383" i="15"/>
  <c r="J6383" i="15"/>
  <c r="M6382" i="15"/>
  <c r="L6382" i="15"/>
  <c r="J6382" i="15"/>
  <c r="F6381" i="15"/>
  <c r="M6380" i="15"/>
  <c r="L6380" i="15"/>
  <c r="J6380" i="15"/>
  <c r="F6379" i="15"/>
  <c r="F6378" i="15"/>
  <c r="Q6377" i="15"/>
  <c r="F6377" i="15"/>
  <c r="M6376" i="15"/>
  <c r="L6376" i="15"/>
  <c r="J6376" i="15"/>
  <c r="M6375" i="15"/>
  <c r="L6375" i="15"/>
  <c r="J6375" i="15"/>
  <c r="M6374" i="15"/>
  <c r="L6374" i="15"/>
  <c r="J6374" i="15"/>
  <c r="M6373" i="15"/>
  <c r="L6373" i="15"/>
  <c r="J6373" i="15"/>
  <c r="F6372" i="15"/>
  <c r="Q6371" i="15"/>
  <c r="F6371" i="15"/>
  <c r="M6370" i="15"/>
  <c r="L6370" i="15"/>
  <c r="J6370" i="15"/>
  <c r="F6369" i="15"/>
  <c r="M6368" i="15"/>
  <c r="L6368" i="15"/>
  <c r="J6368" i="15"/>
  <c r="F6367" i="15"/>
  <c r="M6366" i="15"/>
  <c r="L6366" i="15"/>
  <c r="J6366" i="15"/>
  <c r="M6365" i="15"/>
  <c r="L6365" i="15"/>
  <c r="J6365" i="15"/>
  <c r="M6364" i="15"/>
  <c r="L6364" i="15"/>
  <c r="J6364" i="15"/>
  <c r="M6363" i="15"/>
  <c r="L6363" i="15"/>
  <c r="J6363" i="15"/>
  <c r="M6362" i="15"/>
  <c r="L6362" i="15"/>
  <c r="J6362" i="15"/>
  <c r="M6361" i="15"/>
  <c r="L6361" i="15"/>
  <c r="J6361" i="15"/>
  <c r="F6360" i="15"/>
  <c r="M6359" i="15"/>
  <c r="L6359" i="15"/>
  <c r="J6359" i="15"/>
  <c r="M6358" i="15"/>
  <c r="L6358" i="15"/>
  <c r="J6358" i="15"/>
  <c r="M6357" i="15"/>
  <c r="L6357" i="15"/>
  <c r="J6357" i="15"/>
  <c r="M6356" i="15"/>
  <c r="L6356" i="15"/>
  <c r="J6356" i="15"/>
  <c r="M6355" i="15"/>
  <c r="L6355" i="15"/>
  <c r="J6355" i="15"/>
  <c r="M6354" i="15"/>
  <c r="L6354" i="15"/>
  <c r="J6354" i="15"/>
  <c r="M6353" i="15"/>
  <c r="L6353" i="15"/>
  <c r="J6353" i="15"/>
  <c r="M6352" i="15"/>
  <c r="L6352" i="15"/>
  <c r="J6352" i="15"/>
  <c r="M6351" i="15"/>
  <c r="L6351" i="15"/>
  <c r="J6351" i="15"/>
  <c r="M6350" i="15"/>
  <c r="L6350" i="15"/>
  <c r="J6350" i="15"/>
  <c r="F6349" i="15"/>
  <c r="M6348" i="15"/>
  <c r="L6348" i="15"/>
  <c r="J6348" i="15"/>
  <c r="F6347" i="15"/>
  <c r="Q6346" i="15"/>
  <c r="F6346" i="15"/>
  <c r="M6345" i="15"/>
  <c r="L6345" i="15"/>
  <c r="J6345" i="15"/>
  <c r="M6344" i="15"/>
  <c r="L6344" i="15"/>
  <c r="J6344" i="15"/>
  <c r="M6343" i="15"/>
  <c r="L6343" i="15"/>
  <c r="J6343" i="15"/>
  <c r="M6342" i="15"/>
  <c r="L6342" i="15"/>
  <c r="J6342" i="15"/>
  <c r="M6341" i="15"/>
  <c r="L6341" i="15"/>
  <c r="J6341" i="15"/>
  <c r="M6340" i="15"/>
  <c r="L6340" i="15"/>
  <c r="J6340" i="15"/>
  <c r="M6339" i="15"/>
  <c r="L6339" i="15"/>
  <c r="J6339" i="15"/>
  <c r="M6338" i="15"/>
  <c r="L6338" i="15"/>
  <c r="J6338" i="15"/>
  <c r="M6337" i="15"/>
  <c r="L6337" i="15"/>
  <c r="J6337" i="15"/>
  <c r="M6336" i="15"/>
  <c r="L6336" i="15"/>
  <c r="J6336" i="15"/>
  <c r="M6335" i="15"/>
  <c r="L6335" i="15"/>
  <c r="J6335" i="15"/>
  <c r="M6334" i="15"/>
  <c r="L6334" i="15"/>
  <c r="J6334" i="15"/>
  <c r="M6333" i="15"/>
  <c r="L6333" i="15"/>
  <c r="J6333" i="15"/>
  <c r="M6332" i="15"/>
  <c r="L6332" i="15"/>
  <c r="J6332" i="15"/>
  <c r="M6331" i="15"/>
  <c r="L6331" i="15"/>
  <c r="J6331" i="15"/>
  <c r="M6330" i="15"/>
  <c r="L6330" i="15"/>
  <c r="J6330" i="15"/>
  <c r="M6329" i="15"/>
  <c r="L6329" i="15"/>
  <c r="J6329" i="15"/>
  <c r="M6328" i="15"/>
  <c r="L6328" i="15"/>
  <c r="J6328" i="15"/>
  <c r="M6327" i="15"/>
  <c r="L6327" i="15"/>
  <c r="J6327" i="15"/>
  <c r="M6326" i="15"/>
  <c r="L6326" i="15"/>
  <c r="J6326" i="15"/>
  <c r="M6325" i="15"/>
  <c r="L6325" i="15"/>
  <c r="J6325" i="15"/>
  <c r="M6324" i="15"/>
  <c r="L6324" i="15"/>
  <c r="J6324" i="15"/>
  <c r="M6323" i="15"/>
  <c r="L6323" i="15"/>
  <c r="J6323" i="15"/>
  <c r="M6322" i="15"/>
  <c r="L6322" i="15"/>
  <c r="J6322" i="15"/>
  <c r="M6321" i="15"/>
  <c r="L6321" i="15"/>
  <c r="J6321" i="15"/>
  <c r="M6320" i="15"/>
  <c r="L6320" i="15"/>
  <c r="J6320" i="15"/>
  <c r="M6319" i="15"/>
  <c r="L6319" i="15"/>
  <c r="J6319" i="15"/>
  <c r="M6318" i="15"/>
  <c r="L6318" i="15"/>
  <c r="J6318" i="15"/>
  <c r="M6317" i="15"/>
  <c r="L6317" i="15"/>
  <c r="J6317" i="15"/>
  <c r="M6316" i="15"/>
  <c r="L6316" i="15"/>
  <c r="J6316" i="15"/>
  <c r="M6315" i="15"/>
  <c r="L6315" i="15"/>
  <c r="J6315" i="15"/>
  <c r="M6314" i="15"/>
  <c r="L6314" i="15"/>
  <c r="J6314" i="15"/>
  <c r="M6313" i="15"/>
  <c r="L6313" i="15"/>
  <c r="J6313" i="15"/>
  <c r="M6312" i="15"/>
  <c r="L6312" i="15"/>
  <c r="J6312" i="15"/>
  <c r="M6311" i="15"/>
  <c r="L6311" i="15"/>
  <c r="J6311" i="15"/>
  <c r="M6310" i="15"/>
  <c r="L6310" i="15"/>
  <c r="J6310" i="15"/>
  <c r="M6309" i="15"/>
  <c r="L6309" i="15"/>
  <c r="J6309" i="15"/>
  <c r="M6308" i="15"/>
  <c r="L6308" i="15"/>
  <c r="J6308" i="15"/>
  <c r="M6307" i="15"/>
  <c r="L6307" i="15"/>
  <c r="J6307" i="15"/>
  <c r="M6306" i="15"/>
  <c r="L6306" i="15"/>
  <c r="J6306" i="15"/>
  <c r="M6305" i="15"/>
  <c r="L6305" i="15"/>
  <c r="J6305" i="15"/>
  <c r="M6304" i="15"/>
  <c r="L6304" i="15"/>
  <c r="J6304" i="15"/>
  <c r="M6303" i="15"/>
  <c r="L6303" i="15"/>
  <c r="J6303" i="15"/>
  <c r="M6302" i="15"/>
  <c r="L6302" i="15"/>
  <c r="J6302" i="15"/>
  <c r="M6301" i="15"/>
  <c r="L6301" i="15"/>
  <c r="J6301" i="15"/>
  <c r="M6300" i="15"/>
  <c r="L6300" i="15"/>
  <c r="J6300" i="15"/>
  <c r="M6299" i="15"/>
  <c r="L6299" i="15"/>
  <c r="J6299" i="15"/>
  <c r="M6298" i="15"/>
  <c r="L6298" i="15"/>
  <c r="J6298" i="15"/>
  <c r="M6297" i="15"/>
  <c r="L6297" i="15"/>
  <c r="J6297" i="15"/>
  <c r="M6296" i="15"/>
  <c r="L6296" i="15"/>
  <c r="J6296" i="15"/>
  <c r="M6295" i="15"/>
  <c r="L6295" i="15"/>
  <c r="J6295" i="15"/>
  <c r="M6294" i="15"/>
  <c r="L6294" i="15"/>
  <c r="J6294" i="15"/>
  <c r="M6293" i="15"/>
  <c r="L6293" i="15"/>
  <c r="J6293" i="15"/>
  <c r="M6292" i="15"/>
  <c r="L6292" i="15"/>
  <c r="J6292" i="15"/>
  <c r="M6291" i="15"/>
  <c r="L6291" i="15"/>
  <c r="J6291" i="15"/>
  <c r="M6290" i="15"/>
  <c r="L6290" i="15"/>
  <c r="J6290" i="15"/>
  <c r="M6289" i="15"/>
  <c r="L6289" i="15"/>
  <c r="J6289" i="15"/>
  <c r="M6288" i="15"/>
  <c r="L6288" i="15"/>
  <c r="J6288" i="15"/>
  <c r="M6287" i="15"/>
  <c r="L6287" i="15"/>
  <c r="J6287" i="15"/>
  <c r="M6286" i="15"/>
  <c r="L6286" i="15"/>
  <c r="J6286" i="15"/>
  <c r="M6285" i="15"/>
  <c r="L6285" i="15"/>
  <c r="J6285" i="15"/>
  <c r="M6284" i="15"/>
  <c r="L6284" i="15"/>
  <c r="J6284" i="15"/>
  <c r="M6283" i="15"/>
  <c r="L6283" i="15"/>
  <c r="J6283" i="15"/>
  <c r="M6282" i="15"/>
  <c r="L6282" i="15"/>
  <c r="J6282" i="15"/>
  <c r="M6281" i="15"/>
  <c r="L6281" i="15"/>
  <c r="J6281" i="15"/>
  <c r="M6280" i="15"/>
  <c r="L6280" i="15"/>
  <c r="J6280" i="15"/>
  <c r="M6279" i="15"/>
  <c r="L6279" i="15"/>
  <c r="J6279" i="15"/>
  <c r="M6278" i="15"/>
  <c r="L6278" i="15"/>
  <c r="J6278" i="15"/>
  <c r="F6277" i="15"/>
  <c r="M6276" i="15"/>
  <c r="L6276" i="15"/>
  <c r="J6276" i="15"/>
  <c r="M6275" i="15"/>
  <c r="L6275" i="15"/>
  <c r="J6275" i="15"/>
  <c r="M6274" i="15"/>
  <c r="L6274" i="15"/>
  <c r="J6274" i="15"/>
  <c r="M6273" i="15"/>
  <c r="L6273" i="15"/>
  <c r="J6273" i="15"/>
  <c r="M6272" i="15"/>
  <c r="L6272" i="15"/>
  <c r="J6272" i="15"/>
  <c r="M6271" i="15"/>
  <c r="L6271" i="15"/>
  <c r="J6271" i="15"/>
  <c r="M6270" i="15"/>
  <c r="L6270" i="15"/>
  <c r="J6270" i="15"/>
  <c r="F6269" i="15"/>
  <c r="M6268" i="15"/>
  <c r="L6268" i="15"/>
  <c r="J6268" i="15"/>
  <c r="M6267" i="15"/>
  <c r="L6267" i="15"/>
  <c r="J6267" i="15"/>
  <c r="M6266" i="15"/>
  <c r="L6266" i="15"/>
  <c r="J6266" i="15"/>
  <c r="M6265" i="15"/>
  <c r="L6265" i="15"/>
  <c r="J6265" i="15"/>
  <c r="M6264" i="15"/>
  <c r="L6264" i="15"/>
  <c r="J6264" i="15"/>
  <c r="M6263" i="15"/>
  <c r="L6263" i="15"/>
  <c r="J6263" i="15"/>
  <c r="M6262" i="15"/>
  <c r="L6262" i="15"/>
  <c r="J6262" i="15"/>
  <c r="M6261" i="15"/>
  <c r="L6261" i="15"/>
  <c r="J6261" i="15"/>
  <c r="M6260" i="15"/>
  <c r="L6260" i="15"/>
  <c r="J6260" i="15"/>
  <c r="M6259" i="15"/>
  <c r="L6259" i="15"/>
  <c r="J6259" i="15"/>
  <c r="M6258" i="15"/>
  <c r="L6258" i="15"/>
  <c r="J6258" i="15"/>
  <c r="M6257" i="15"/>
  <c r="L6257" i="15"/>
  <c r="J6257" i="15"/>
  <c r="M6256" i="15"/>
  <c r="L6256" i="15"/>
  <c r="J6256" i="15"/>
  <c r="M6255" i="15"/>
  <c r="L6255" i="15"/>
  <c r="J6255" i="15"/>
  <c r="M6254" i="15"/>
  <c r="L6254" i="15"/>
  <c r="J6254" i="15"/>
  <c r="M6253" i="15"/>
  <c r="L6253" i="15"/>
  <c r="J6253" i="15"/>
  <c r="M6252" i="15"/>
  <c r="L6252" i="15"/>
  <c r="J6252" i="15"/>
  <c r="M6251" i="15"/>
  <c r="L6251" i="15"/>
  <c r="J6251" i="15"/>
  <c r="M6250" i="15"/>
  <c r="L6250" i="15"/>
  <c r="J6250" i="15"/>
  <c r="M6249" i="15"/>
  <c r="L6249" i="15"/>
  <c r="J6249" i="15"/>
  <c r="M6248" i="15"/>
  <c r="L6248" i="15"/>
  <c r="J6248" i="15"/>
  <c r="M6247" i="15"/>
  <c r="L6247" i="15"/>
  <c r="J6247" i="15"/>
  <c r="M6246" i="15"/>
  <c r="L6246" i="15"/>
  <c r="J6246" i="15"/>
  <c r="M6245" i="15"/>
  <c r="L6245" i="15"/>
  <c r="J6245" i="15"/>
  <c r="M6244" i="15"/>
  <c r="L6244" i="15"/>
  <c r="J6244" i="15"/>
  <c r="M6243" i="15"/>
  <c r="L6243" i="15"/>
  <c r="J6243" i="15"/>
  <c r="M6242" i="15"/>
  <c r="L6242" i="15"/>
  <c r="J6242" i="15"/>
  <c r="M6241" i="15"/>
  <c r="L6241" i="15"/>
  <c r="J6241" i="15"/>
  <c r="M6240" i="15"/>
  <c r="L6240" i="15"/>
  <c r="J6240" i="15"/>
  <c r="M6239" i="15"/>
  <c r="L6239" i="15"/>
  <c r="J6239" i="15"/>
  <c r="M6238" i="15"/>
  <c r="L6238" i="15"/>
  <c r="J6238" i="15"/>
  <c r="F6237" i="15"/>
  <c r="M6236" i="15"/>
  <c r="L6236" i="15"/>
  <c r="J6236" i="15"/>
  <c r="M6235" i="15"/>
  <c r="L6235" i="15"/>
  <c r="J6235" i="15"/>
  <c r="M6234" i="15"/>
  <c r="L6234" i="15"/>
  <c r="J6234" i="15"/>
  <c r="M6233" i="15"/>
  <c r="L6233" i="15"/>
  <c r="J6233" i="15"/>
  <c r="M6232" i="15"/>
  <c r="L6232" i="15"/>
  <c r="J6232" i="15"/>
  <c r="M6231" i="15"/>
  <c r="L6231" i="15"/>
  <c r="J6231" i="15"/>
  <c r="M6230" i="15"/>
  <c r="L6230" i="15"/>
  <c r="J6230" i="15"/>
  <c r="M6229" i="15"/>
  <c r="L6229" i="15"/>
  <c r="J6229" i="15"/>
  <c r="F6228" i="15"/>
  <c r="M6227" i="15"/>
  <c r="L6227" i="15"/>
  <c r="J6227" i="15"/>
  <c r="M6226" i="15"/>
  <c r="L6226" i="15"/>
  <c r="J6226" i="15"/>
  <c r="M6225" i="15"/>
  <c r="L6225" i="15"/>
  <c r="J6225" i="15"/>
  <c r="M6224" i="15"/>
  <c r="L6224" i="15"/>
  <c r="J6224" i="15"/>
  <c r="M6223" i="15"/>
  <c r="L6223" i="15"/>
  <c r="J6223" i="15"/>
  <c r="M6222" i="15"/>
  <c r="L6222" i="15"/>
  <c r="J6222" i="15"/>
  <c r="M6221" i="15"/>
  <c r="L6221" i="15"/>
  <c r="J6221" i="15"/>
  <c r="M6220" i="15"/>
  <c r="L6220" i="15"/>
  <c r="J6220" i="15"/>
  <c r="M6219" i="15"/>
  <c r="L6219" i="15"/>
  <c r="J6219" i="15"/>
  <c r="M6218" i="15"/>
  <c r="L6218" i="15"/>
  <c r="J6218" i="15"/>
  <c r="M6217" i="15"/>
  <c r="L6217" i="15"/>
  <c r="J6217" i="15"/>
  <c r="M6216" i="15"/>
  <c r="L6216" i="15"/>
  <c r="J6216" i="15"/>
  <c r="M6215" i="15"/>
  <c r="L6215" i="15"/>
  <c r="J6215" i="15"/>
  <c r="M6214" i="15"/>
  <c r="L6214" i="15"/>
  <c r="J6214" i="15"/>
  <c r="M6213" i="15"/>
  <c r="L6213" i="15"/>
  <c r="J6213" i="15"/>
  <c r="M6212" i="15"/>
  <c r="L6212" i="15"/>
  <c r="J6212" i="15"/>
  <c r="M6211" i="15"/>
  <c r="L6211" i="15"/>
  <c r="J6211" i="15"/>
  <c r="M6210" i="15"/>
  <c r="L6210" i="15"/>
  <c r="J6210" i="15"/>
  <c r="M6209" i="15"/>
  <c r="L6209" i="15"/>
  <c r="J6209" i="15"/>
  <c r="M6208" i="15"/>
  <c r="L6208" i="15"/>
  <c r="J6208" i="15"/>
  <c r="M6207" i="15"/>
  <c r="L6207" i="15"/>
  <c r="J6207" i="15"/>
  <c r="M6206" i="15"/>
  <c r="L6206" i="15"/>
  <c r="J6206" i="15"/>
  <c r="M6205" i="15"/>
  <c r="L6205" i="15"/>
  <c r="J6205" i="15"/>
  <c r="M6204" i="15"/>
  <c r="L6204" i="15"/>
  <c r="J6204" i="15"/>
  <c r="M6203" i="15"/>
  <c r="L6203" i="15"/>
  <c r="J6203" i="15"/>
  <c r="M6202" i="15"/>
  <c r="L6202" i="15"/>
  <c r="J6202" i="15"/>
  <c r="M6201" i="15"/>
  <c r="L6201" i="15"/>
  <c r="J6201" i="15"/>
  <c r="M6200" i="15"/>
  <c r="L6200" i="15"/>
  <c r="J6200" i="15"/>
  <c r="F6199" i="15"/>
  <c r="M6198" i="15"/>
  <c r="L6198" i="15"/>
  <c r="J6198" i="15"/>
  <c r="M6197" i="15"/>
  <c r="L6197" i="15"/>
  <c r="J6197" i="15"/>
  <c r="M6196" i="15"/>
  <c r="L6196" i="15"/>
  <c r="J6196" i="15"/>
  <c r="M6195" i="15"/>
  <c r="L6195" i="15"/>
  <c r="J6195" i="15"/>
  <c r="M6194" i="15"/>
  <c r="L6194" i="15"/>
  <c r="J6194" i="15"/>
  <c r="M6193" i="15"/>
  <c r="L6193" i="15"/>
  <c r="J6193" i="15"/>
  <c r="M6192" i="15"/>
  <c r="L6192" i="15"/>
  <c r="J6192" i="15"/>
  <c r="M6191" i="15"/>
  <c r="L6191" i="15"/>
  <c r="J6191" i="15"/>
  <c r="M6190" i="15"/>
  <c r="L6190" i="15"/>
  <c r="J6190" i="15"/>
  <c r="M6189" i="15"/>
  <c r="L6189" i="15"/>
  <c r="J6189" i="15"/>
  <c r="M6188" i="15"/>
  <c r="L6188" i="15"/>
  <c r="J6188" i="15"/>
  <c r="M6187" i="15"/>
  <c r="L6187" i="15"/>
  <c r="J6187" i="15"/>
  <c r="M6186" i="15"/>
  <c r="L6186" i="15"/>
  <c r="J6186" i="15"/>
  <c r="M6185" i="15"/>
  <c r="L6185" i="15"/>
  <c r="J6185" i="15"/>
  <c r="M6184" i="15"/>
  <c r="L6184" i="15"/>
  <c r="J6184" i="15"/>
  <c r="M6183" i="15"/>
  <c r="L6183" i="15"/>
  <c r="J6183" i="15"/>
  <c r="M6182" i="15"/>
  <c r="L6182" i="15"/>
  <c r="J6182" i="15"/>
  <c r="M6181" i="15"/>
  <c r="L6181" i="15"/>
  <c r="J6181" i="15"/>
  <c r="M6180" i="15"/>
  <c r="L6180" i="15"/>
  <c r="J6180" i="15"/>
  <c r="M6179" i="15"/>
  <c r="L6179" i="15"/>
  <c r="J6179" i="15"/>
  <c r="M6178" i="15"/>
  <c r="L6178" i="15"/>
  <c r="J6178" i="15"/>
  <c r="M6176" i="15"/>
  <c r="L6176" i="15"/>
  <c r="J6176" i="15"/>
  <c r="F6175" i="15"/>
  <c r="M6174" i="15"/>
  <c r="L6174" i="15"/>
  <c r="J6174" i="15"/>
  <c r="M6173" i="15"/>
  <c r="L6173" i="15"/>
  <c r="J6173" i="15"/>
  <c r="M6172" i="15"/>
  <c r="L6172" i="15"/>
  <c r="J6172" i="15"/>
  <c r="M6171" i="15"/>
  <c r="L6171" i="15"/>
  <c r="J6171" i="15"/>
  <c r="M6170" i="15"/>
  <c r="L6170" i="15"/>
  <c r="J6170" i="15"/>
  <c r="M6169" i="15"/>
  <c r="L6169" i="15"/>
  <c r="J6169" i="15"/>
  <c r="M6168" i="15"/>
  <c r="L6168" i="15"/>
  <c r="J6168" i="15"/>
  <c r="F6167" i="15"/>
  <c r="Q6166" i="15"/>
  <c r="R6166" i="15" s="1"/>
  <c r="F6166" i="15"/>
  <c r="F6165" i="15"/>
  <c r="M6164" i="15"/>
  <c r="L6164" i="15"/>
  <c r="J6164" i="15"/>
  <c r="M6163" i="15"/>
  <c r="L6163" i="15"/>
  <c r="J6163" i="15"/>
  <c r="M6162" i="15"/>
  <c r="L6162" i="15"/>
  <c r="J6162" i="15"/>
  <c r="F6161" i="15"/>
  <c r="Q6160" i="15"/>
  <c r="S6160" i="15" s="1"/>
  <c r="F6160" i="15"/>
  <c r="M6159" i="15"/>
  <c r="L6159" i="15"/>
  <c r="J6159" i="15"/>
  <c r="M6158" i="15"/>
  <c r="L6158" i="15"/>
  <c r="J6158" i="15"/>
  <c r="M6157" i="15"/>
  <c r="L6157" i="15"/>
  <c r="J6157" i="15"/>
  <c r="M6156" i="15"/>
  <c r="L6156" i="15"/>
  <c r="J6156" i="15"/>
  <c r="M6155" i="15"/>
  <c r="L6155" i="15"/>
  <c r="J6155" i="15"/>
  <c r="M6154" i="15"/>
  <c r="L6154" i="15"/>
  <c r="J6154" i="15"/>
  <c r="M6153" i="15"/>
  <c r="L6153" i="15"/>
  <c r="J6153" i="15"/>
  <c r="M6152" i="15"/>
  <c r="L6152" i="15"/>
  <c r="J6152" i="15"/>
  <c r="M6151" i="15"/>
  <c r="L6151" i="15"/>
  <c r="J6151" i="15"/>
  <c r="M6150" i="15"/>
  <c r="L6150" i="15"/>
  <c r="J6150" i="15"/>
  <c r="M6149" i="15"/>
  <c r="L6149" i="15"/>
  <c r="J6149" i="15"/>
  <c r="M6148" i="15"/>
  <c r="L6148" i="15"/>
  <c r="J6148" i="15"/>
  <c r="M6147" i="15"/>
  <c r="L6147" i="15"/>
  <c r="J6147" i="15"/>
  <c r="M6146" i="15"/>
  <c r="L6146" i="15"/>
  <c r="J6146" i="15"/>
  <c r="M6145" i="15"/>
  <c r="L6145" i="15"/>
  <c r="J6145" i="15"/>
  <c r="F6144" i="15"/>
  <c r="M6143" i="15"/>
  <c r="L6143" i="15"/>
  <c r="J6143" i="15"/>
  <c r="M6142" i="15"/>
  <c r="L6142" i="15"/>
  <c r="J6142" i="15"/>
  <c r="M6141" i="15"/>
  <c r="L6141" i="15"/>
  <c r="J6141" i="15"/>
  <c r="M6140" i="15"/>
  <c r="L6140" i="15"/>
  <c r="J6140" i="15"/>
  <c r="M6139" i="15"/>
  <c r="L6139" i="15"/>
  <c r="J6139" i="15"/>
  <c r="L6138" i="15"/>
  <c r="M6137" i="15"/>
  <c r="L6137" i="15"/>
  <c r="J6137" i="15"/>
  <c r="M6136" i="15"/>
  <c r="L6136" i="15"/>
  <c r="J6136" i="15"/>
  <c r="M6135" i="15"/>
  <c r="L6135" i="15"/>
  <c r="J6135" i="15"/>
  <c r="M6134" i="15"/>
  <c r="L6134" i="15"/>
  <c r="J6134" i="15"/>
  <c r="M6133" i="15"/>
  <c r="L6133" i="15"/>
  <c r="J6133" i="15"/>
  <c r="M6132" i="15"/>
  <c r="L6132" i="15"/>
  <c r="J6132" i="15"/>
  <c r="M6131" i="15"/>
  <c r="L6131" i="15"/>
  <c r="J6131" i="15"/>
  <c r="M6130" i="15"/>
  <c r="L6130" i="15"/>
  <c r="J6130" i="15"/>
  <c r="F6129" i="15"/>
  <c r="M6128" i="15"/>
  <c r="L6128" i="15"/>
  <c r="J6128" i="15"/>
  <c r="M6127" i="15"/>
  <c r="L6127" i="15"/>
  <c r="J6127" i="15"/>
  <c r="M6126" i="15"/>
  <c r="L6126" i="15"/>
  <c r="J6126" i="15"/>
  <c r="M6125" i="15"/>
  <c r="L6125" i="15"/>
  <c r="J6125" i="15"/>
  <c r="L6124" i="15"/>
  <c r="M6123" i="15"/>
  <c r="L6123" i="15"/>
  <c r="J6123" i="15"/>
  <c r="M6122" i="15"/>
  <c r="L6122" i="15"/>
  <c r="J6122" i="15"/>
  <c r="M6121" i="15"/>
  <c r="L6121" i="15"/>
  <c r="J6121" i="15"/>
  <c r="M6120" i="15"/>
  <c r="L6120" i="15"/>
  <c r="J6120" i="15"/>
  <c r="M6119" i="15"/>
  <c r="L6119" i="15"/>
  <c r="J6119" i="15"/>
  <c r="M6118" i="15"/>
  <c r="L6118" i="15"/>
  <c r="J6118" i="15"/>
  <c r="M6117" i="15"/>
  <c r="L6117" i="15"/>
  <c r="J6117" i="15"/>
  <c r="M6116" i="15"/>
  <c r="L6116" i="15"/>
  <c r="J6116" i="15"/>
  <c r="M6115" i="15"/>
  <c r="L6115" i="15"/>
  <c r="J6115" i="15"/>
  <c r="M6114" i="15"/>
  <c r="L6114" i="15"/>
  <c r="J6114" i="15"/>
  <c r="M6113" i="15"/>
  <c r="L6113" i="15"/>
  <c r="J6113" i="15"/>
  <c r="L6112" i="15"/>
  <c r="M6111" i="15"/>
  <c r="L6111" i="15"/>
  <c r="J6111" i="15"/>
  <c r="M6110" i="15"/>
  <c r="L6110" i="15"/>
  <c r="J6110" i="15"/>
  <c r="M6109" i="15"/>
  <c r="L6109" i="15"/>
  <c r="J6109" i="15"/>
  <c r="M6108" i="15"/>
  <c r="L6108" i="15"/>
  <c r="J6108" i="15"/>
  <c r="M6107" i="15"/>
  <c r="L6107" i="15"/>
  <c r="J6107" i="15"/>
  <c r="F6106" i="15"/>
  <c r="Q6105" i="15"/>
  <c r="R6105" i="15" s="1"/>
  <c r="F6105" i="15"/>
  <c r="M6104" i="15"/>
  <c r="L6104" i="15"/>
  <c r="J6104" i="15"/>
  <c r="M6103" i="15"/>
  <c r="L6103" i="15"/>
  <c r="J6103" i="15"/>
  <c r="M6102" i="15"/>
  <c r="L6102" i="15"/>
  <c r="J6102" i="15"/>
  <c r="M6101" i="15"/>
  <c r="L6101" i="15"/>
  <c r="J6101" i="15"/>
  <c r="M6100" i="15"/>
  <c r="L6100" i="15"/>
  <c r="J6100" i="15"/>
  <c r="M6099" i="15"/>
  <c r="L6099" i="15"/>
  <c r="J6099" i="15"/>
  <c r="F6098" i="15"/>
  <c r="M6097" i="15"/>
  <c r="L6097" i="15"/>
  <c r="J6097" i="15"/>
  <c r="M6096" i="15"/>
  <c r="L6096" i="15"/>
  <c r="J6096" i="15"/>
  <c r="M6095" i="15"/>
  <c r="L6095" i="15"/>
  <c r="J6095" i="15"/>
  <c r="M6094" i="15"/>
  <c r="L6094" i="15"/>
  <c r="J6094" i="15"/>
  <c r="M6093" i="15"/>
  <c r="L6093" i="15"/>
  <c r="J6093" i="15"/>
  <c r="M6092" i="15"/>
  <c r="L6092" i="15"/>
  <c r="J6092" i="15"/>
  <c r="M6091" i="15"/>
  <c r="L6091" i="15"/>
  <c r="J6091" i="15"/>
  <c r="M6090" i="15"/>
  <c r="L6090" i="15"/>
  <c r="J6090" i="15"/>
  <c r="M6089" i="15"/>
  <c r="L6089" i="15"/>
  <c r="J6089" i="15"/>
  <c r="M6088" i="15"/>
  <c r="L6088" i="15"/>
  <c r="J6088" i="15"/>
  <c r="F6087" i="15"/>
  <c r="M6086" i="15"/>
  <c r="L6086" i="15"/>
  <c r="J6086" i="15"/>
  <c r="M6085" i="15"/>
  <c r="L6085" i="15"/>
  <c r="J6085" i="15"/>
  <c r="M6084" i="15"/>
  <c r="L6084" i="15"/>
  <c r="J6084" i="15"/>
  <c r="F6083" i="15"/>
  <c r="M6082" i="15"/>
  <c r="L6082" i="15"/>
  <c r="J6082" i="15"/>
  <c r="M6081" i="15"/>
  <c r="L6081" i="15"/>
  <c r="J6081" i="15"/>
  <c r="M6080" i="15"/>
  <c r="L6080" i="15"/>
  <c r="J6080" i="15"/>
  <c r="M6079" i="15"/>
  <c r="L6079" i="15"/>
  <c r="J6079" i="15"/>
  <c r="M6078" i="15"/>
  <c r="L6078" i="15"/>
  <c r="J6078" i="15"/>
  <c r="M6077" i="15"/>
  <c r="L6077" i="15"/>
  <c r="J6077" i="15"/>
  <c r="M6076" i="15"/>
  <c r="L6076" i="15"/>
  <c r="J6076" i="15"/>
  <c r="M6075" i="15"/>
  <c r="L6075" i="15"/>
  <c r="J6075" i="15"/>
  <c r="M6074" i="15"/>
  <c r="L6074" i="15"/>
  <c r="J6074" i="15"/>
  <c r="M6073" i="15"/>
  <c r="L6073" i="15"/>
  <c r="J6073" i="15"/>
  <c r="M6072" i="15"/>
  <c r="L6072" i="15"/>
  <c r="J6072" i="15"/>
  <c r="M6071" i="15"/>
  <c r="L6071" i="15"/>
  <c r="J6071" i="15"/>
  <c r="M6070" i="15"/>
  <c r="L6070" i="15"/>
  <c r="J6070" i="15"/>
  <c r="M6069" i="15"/>
  <c r="L6069" i="15"/>
  <c r="J6069" i="15"/>
  <c r="M6068" i="15"/>
  <c r="L6068" i="15"/>
  <c r="J6068" i="15"/>
  <c r="M6067" i="15"/>
  <c r="L6067" i="15"/>
  <c r="J6067" i="15"/>
  <c r="M6066" i="15"/>
  <c r="L6066" i="15"/>
  <c r="J6066" i="15"/>
  <c r="M6065" i="15"/>
  <c r="L6065" i="15"/>
  <c r="J6065" i="15"/>
  <c r="M6064" i="15"/>
  <c r="L6064" i="15"/>
  <c r="J6064" i="15"/>
  <c r="F6063" i="15"/>
  <c r="M6062" i="15"/>
  <c r="L6062" i="15"/>
  <c r="J6062" i="15"/>
  <c r="M6061" i="15"/>
  <c r="L6061" i="15"/>
  <c r="J6061" i="15"/>
  <c r="M6060" i="15"/>
  <c r="L6060" i="15"/>
  <c r="J6060" i="15"/>
  <c r="M6059" i="15"/>
  <c r="L6059" i="15"/>
  <c r="J6059" i="15"/>
  <c r="F6058" i="15"/>
  <c r="M6057" i="15"/>
  <c r="L6057" i="15"/>
  <c r="J6057" i="15"/>
  <c r="M6056" i="15"/>
  <c r="L6056" i="15"/>
  <c r="J6056" i="15"/>
  <c r="M6055" i="15"/>
  <c r="L6055" i="15"/>
  <c r="J6055" i="15"/>
  <c r="M6054" i="15"/>
  <c r="L6054" i="15"/>
  <c r="J6054" i="15"/>
  <c r="M6053" i="15"/>
  <c r="L6053" i="15"/>
  <c r="J6053" i="15"/>
  <c r="M6052" i="15"/>
  <c r="L6052" i="15"/>
  <c r="J6052" i="15"/>
  <c r="M6051" i="15"/>
  <c r="L6051" i="15"/>
  <c r="J6051" i="15"/>
  <c r="F6050" i="15"/>
  <c r="Q6049" i="15"/>
  <c r="F6049" i="15"/>
  <c r="M6048" i="15"/>
  <c r="L6048" i="15"/>
  <c r="J6048" i="15"/>
  <c r="M6047" i="15"/>
  <c r="L6047" i="15"/>
  <c r="J6047" i="15"/>
  <c r="M6046" i="15"/>
  <c r="L6046" i="15"/>
  <c r="J6046" i="15"/>
  <c r="M6045" i="15"/>
  <c r="L6045" i="15"/>
  <c r="J6045" i="15"/>
  <c r="M6044" i="15"/>
  <c r="L6044" i="15"/>
  <c r="J6044" i="15"/>
  <c r="M6043" i="15"/>
  <c r="L6043" i="15"/>
  <c r="J6043" i="15"/>
  <c r="M6042" i="15"/>
  <c r="L6042" i="15"/>
  <c r="J6042" i="15"/>
  <c r="M6041" i="15"/>
  <c r="L6041" i="15"/>
  <c r="J6041" i="15"/>
  <c r="M6040" i="15"/>
  <c r="L6040" i="15"/>
  <c r="J6040" i="15"/>
  <c r="M6039" i="15"/>
  <c r="L6039" i="15"/>
  <c r="J6039" i="15"/>
  <c r="M6038" i="15"/>
  <c r="L6038" i="15"/>
  <c r="J6038" i="15"/>
  <c r="M6037" i="15"/>
  <c r="L6037" i="15"/>
  <c r="J6037" i="15"/>
  <c r="M6036" i="15"/>
  <c r="L6036" i="15"/>
  <c r="J6036" i="15"/>
  <c r="M6035" i="15"/>
  <c r="L6035" i="15"/>
  <c r="J6035" i="15"/>
  <c r="M6034" i="15"/>
  <c r="L6034" i="15"/>
  <c r="J6034" i="15"/>
  <c r="M6033" i="15"/>
  <c r="L6033" i="15"/>
  <c r="J6033" i="15"/>
  <c r="M6032" i="15"/>
  <c r="L6032" i="15"/>
  <c r="J6032" i="15"/>
  <c r="M6031" i="15"/>
  <c r="L6031" i="15"/>
  <c r="J6031" i="15"/>
  <c r="M6030" i="15"/>
  <c r="L6030" i="15"/>
  <c r="J6030" i="15"/>
  <c r="M6029" i="15"/>
  <c r="L6029" i="15"/>
  <c r="J6029" i="15"/>
  <c r="M6028" i="15"/>
  <c r="L6028" i="15"/>
  <c r="J6028" i="15"/>
  <c r="M6027" i="15"/>
  <c r="L6027" i="15"/>
  <c r="J6027" i="15"/>
  <c r="M6026" i="15"/>
  <c r="L6026" i="15"/>
  <c r="J6026" i="15"/>
  <c r="M6025" i="15"/>
  <c r="L6025" i="15"/>
  <c r="J6025" i="15"/>
  <c r="M6024" i="15"/>
  <c r="L6024" i="15"/>
  <c r="J6024" i="15"/>
  <c r="M6023" i="15"/>
  <c r="L6023" i="15"/>
  <c r="J6023" i="15"/>
  <c r="M6022" i="15"/>
  <c r="L6022" i="15"/>
  <c r="J6022" i="15"/>
  <c r="M6021" i="15"/>
  <c r="L6021" i="15"/>
  <c r="J6021" i="15"/>
  <c r="M6020" i="15"/>
  <c r="L6020" i="15"/>
  <c r="J6020" i="15"/>
  <c r="M6019" i="15"/>
  <c r="L6019" i="15"/>
  <c r="J6019" i="15"/>
  <c r="M6018" i="15"/>
  <c r="L6018" i="15"/>
  <c r="J6018" i="15"/>
  <c r="M6017" i="15"/>
  <c r="L6017" i="15"/>
  <c r="J6017" i="15"/>
  <c r="M6016" i="15"/>
  <c r="L6016" i="15"/>
  <c r="J6016" i="15"/>
  <c r="M6015" i="15"/>
  <c r="L6015" i="15"/>
  <c r="J6015" i="15"/>
  <c r="M6014" i="15"/>
  <c r="L6014" i="15"/>
  <c r="J6014" i="15"/>
  <c r="M6013" i="15"/>
  <c r="L6013" i="15"/>
  <c r="J6013" i="15"/>
  <c r="M6012" i="15"/>
  <c r="L6012" i="15"/>
  <c r="J6012" i="15"/>
  <c r="M6011" i="15"/>
  <c r="L6011" i="15"/>
  <c r="J6011" i="15"/>
  <c r="M6010" i="15"/>
  <c r="L6010" i="15"/>
  <c r="J6010" i="15"/>
  <c r="M6009" i="15"/>
  <c r="L6009" i="15"/>
  <c r="J6009" i="15"/>
  <c r="M6008" i="15"/>
  <c r="L6008" i="15"/>
  <c r="J6008" i="15"/>
  <c r="M6007" i="15"/>
  <c r="L6007" i="15"/>
  <c r="J6007" i="15"/>
  <c r="M6006" i="15"/>
  <c r="L6006" i="15"/>
  <c r="J6006" i="15"/>
  <c r="M6005" i="15"/>
  <c r="L6005" i="15"/>
  <c r="J6005" i="15"/>
  <c r="M6004" i="15"/>
  <c r="L6004" i="15"/>
  <c r="J6004" i="15"/>
  <c r="M6003" i="15"/>
  <c r="L6003" i="15"/>
  <c r="J6003" i="15"/>
  <c r="M6002" i="15"/>
  <c r="L6002" i="15"/>
  <c r="J6002" i="15"/>
  <c r="M6001" i="15"/>
  <c r="L6001" i="15"/>
  <c r="J6001" i="15"/>
  <c r="M6000" i="15"/>
  <c r="L6000" i="15"/>
  <c r="J6000" i="15"/>
  <c r="M5999" i="15"/>
  <c r="L5999" i="15"/>
  <c r="J5999" i="15"/>
  <c r="M5998" i="15"/>
  <c r="L5998" i="15"/>
  <c r="J5998" i="15"/>
  <c r="M5997" i="15"/>
  <c r="L5997" i="15"/>
  <c r="J5997" i="15"/>
  <c r="M5996" i="15"/>
  <c r="L5996" i="15"/>
  <c r="J5996" i="15"/>
  <c r="M5995" i="15"/>
  <c r="L5995" i="15"/>
  <c r="J5995" i="15"/>
  <c r="M5994" i="15"/>
  <c r="L5994" i="15"/>
  <c r="J5994" i="15"/>
  <c r="M5993" i="15"/>
  <c r="L5993" i="15"/>
  <c r="J5993" i="15"/>
  <c r="M5992" i="15"/>
  <c r="L5992" i="15"/>
  <c r="J5992" i="15"/>
  <c r="M5991" i="15"/>
  <c r="L5991" i="15"/>
  <c r="J5991" i="15"/>
  <c r="M5990" i="15"/>
  <c r="L5990" i="15"/>
  <c r="J5990" i="15"/>
  <c r="M5989" i="15"/>
  <c r="L5989" i="15"/>
  <c r="J5989" i="15"/>
  <c r="M5988" i="15"/>
  <c r="L5988" i="15"/>
  <c r="J5988" i="15"/>
  <c r="M5987" i="15"/>
  <c r="L5987" i="15"/>
  <c r="J5987" i="15"/>
  <c r="F5986" i="15"/>
  <c r="Q5985" i="15"/>
  <c r="S5985" i="15" s="1"/>
  <c r="F5985" i="15"/>
  <c r="F5984" i="15"/>
  <c r="M5983" i="15"/>
  <c r="L5983" i="15"/>
  <c r="J5983" i="15"/>
  <c r="M5982" i="15"/>
  <c r="L5982" i="15"/>
  <c r="J5982" i="15"/>
  <c r="M5981" i="15"/>
  <c r="L5981" i="15"/>
  <c r="J5981" i="15"/>
  <c r="F5980" i="15"/>
  <c r="M5979" i="15"/>
  <c r="L5979" i="15"/>
  <c r="J5979" i="15"/>
  <c r="M5978" i="15"/>
  <c r="L5978" i="15"/>
  <c r="J5978" i="15"/>
  <c r="M5977" i="15"/>
  <c r="L5977" i="15"/>
  <c r="J5977" i="15"/>
  <c r="M5976" i="15"/>
  <c r="L5976" i="15"/>
  <c r="J5976" i="15"/>
  <c r="M5975" i="15"/>
  <c r="L5975" i="15"/>
  <c r="J5975" i="15"/>
  <c r="M5974" i="15"/>
  <c r="L5974" i="15"/>
  <c r="J5974" i="15"/>
  <c r="M5973" i="15"/>
  <c r="L5973" i="15"/>
  <c r="J5973" i="15"/>
  <c r="M5972" i="15"/>
  <c r="L5972" i="15"/>
  <c r="J5972" i="15"/>
  <c r="M5971" i="15"/>
  <c r="L5971" i="15"/>
  <c r="J5971" i="15"/>
  <c r="M5970" i="15"/>
  <c r="L5970" i="15"/>
  <c r="J5970" i="15"/>
  <c r="M5969" i="15"/>
  <c r="L5969" i="15"/>
  <c r="J5969" i="15"/>
  <c r="F5968" i="15"/>
  <c r="Q5967" i="15"/>
  <c r="F5967" i="15"/>
  <c r="Q5966" i="15"/>
  <c r="S5966" i="15" s="1"/>
  <c r="F5966" i="15"/>
  <c r="M5965" i="15"/>
  <c r="L5965" i="15"/>
  <c r="J5965" i="15"/>
  <c r="M5964" i="15"/>
  <c r="L5964" i="15"/>
  <c r="J5964" i="15"/>
  <c r="M5963" i="15"/>
  <c r="L5963" i="15"/>
  <c r="J5963" i="15"/>
  <c r="M5962" i="15"/>
  <c r="L5962" i="15"/>
  <c r="J5962" i="15"/>
  <c r="F5961" i="15"/>
  <c r="Q5960" i="15"/>
  <c r="F5960" i="15"/>
  <c r="L5959" i="15"/>
  <c r="M5958" i="15"/>
  <c r="L5958" i="15"/>
  <c r="J5958" i="15"/>
  <c r="M5957" i="15"/>
  <c r="L5957" i="15"/>
  <c r="J5957" i="15"/>
  <c r="F5956" i="15"/>
  <c r="Q5955" i="15"/>
  <c r="F5955" i="15"/>
  <c r="M5954" i="15"/>
  <c r="L5954" i="15"/>
  <c r="J5954" i="15"/>
  <c r="M5953" i="15"/>
  <c r="L5953" i="15"/>
  <c r="J5953" i="15"/>
  <c r="M5952" i="15"/>
  <c r="L5952" i="15"/>
  <c r="J5952" i="15"/>
  <c r="M5951" i="15"/>
  <c r="L5951" i="15"/>
  <c r="J5951" i="15"/>
  <c r="F5950" i="15"/>
  <c r="Q5949" i="15"/>
  <c r="R5949" i="15" s="1"/>
  <c r="F5949" i="15"/>
  <c r="F5948" i="15"/>
  <c r="Q5947" i="15"/>
  <c r="S5947" i="15" s="1"/>
  <c r="F5947" i="15"/>
  <c r="Q5946" i="15"/>
  <c r="S5946" i="15" s="1"/>
  <c r="F5946" i="15"/>
  <c r="F5945" i="15"/>
  <c r="M5944" i="15"/>
  <c r="L5944" i="15"/>
  <c r="J5944" i="15"/>
  <c r="M5943" i="15"/>
  <c r="L5943" i="15"/>
  <c r="J5943" i="15"/>
  <c r="M5942" i="15"/>
  <c r="L5942" i="15"/>
  <c r="J5942" i="15"/>
  <c r="M5941" i="15"/>
  <c r="L5941" i="15"/>
  <c r="J5941" i="15"/>
  <c r="M5940" i="15"/>
  <c r="L5940" i="15"/>
  <c r="J5940" i="15"/>
  <c r="F5939" i="15"/>
  <c r="M5938" i="15"/>
  <c r="L5938" i="15"/>
  <c r="J5938" i="15"/>
  <c r="M5937" i="15"/>
  <c r="L5937" i="15"/>
  <c r="J5937" i="15"/>
  <c r="M5936" i="15"/>
  <c r="L5936" i="15"/>
  <c r="J5936" i="15"/>
  <c r="M5935" i="15"/>
  <c r="L5935" i="15"/>
  <c r="J5935" i="15"/>
  <c r="M5934" i="15"/>
  <c r="L5934" i="15"/>
  <c r="J5934" i="15"/>
  <c r="M5933" i="15"/>
  <c r="L5933" i="15"/>
  <c r="J5933" i="15"/>
  <c r="M5932" i="15"/>
  <c r="L5932" i="15"/>
  <c r="J5932" i="15"/>
  <c r="M5931" i="15"/>
  <c r="L5931" i="15"/>
  <c r="J5931" i="15"/>
  <c r="M5930" i="15"/>
  <c r="L5930" i="15"/>
  <c r="J5930" i="15"/>
  <c r="M5929" i="15"/>
  <c r="L5929" i="15"/>
  <c r="J5929" i="15"/>
  <c r="F5928" i="15"/>
  <c r="M5927" i="15"/>
  <c r="L5927" i="15"/>
  <c r="J5927" i="15"/>
  <c r="M5926" i="15"/>
  <c r="L5926" i="15"/>
  <c r="J5926" i="15"/>
  <c r="M5925" i="15"/>
  <c r="L5925" i="15"/>
  <c r="J5925" i="15"/>
  <c r="F5924" i="15"/>
  <c r="Q5923" i="15"/>
  <c r="F5923" i="15"/>
  <c r="Q5922" i="15"/>
  <c r="F5922" i="15"/>
  <c r="M5921" i="15"/>
  <c r="L5921" i="15"/>
  <c r="J5921" i="15"/>
  <c r="M5920" i="15"/>
  <c r="L5920" i="15"/>
  <c r="J5920" i="15"/>
  <c r="M5919" i="15"/>
  <c r="L5919" i="15"/>
  <c r="J5919" i="15"/>
  <c r="F5918" i="15"/>
  <c r="M5917" i="15"/>
  <c r="L5917" i="15"/>
  <c r="J5917" i="15"/>
  <c r="M5916" i="15"/>
  <c r="L5916" i="15"/>
  <c r="J5916" i="15"/>
  <c r="M5915" i="15"/>
  <c r="L5915" i="15"/>
  <c r="J5915" i="15"/>
  <c r="M5914" i="15"/>
  <c r="L5914" i="15"/>
  <c r="J5914" i="15"/>
  <c r="F5913" i="15"/>
  <c r="M5912" i="15"/>
  <c r="L5912" i="15"/>
  <c r="J5912" i="15"/>
  <c r="M5911" i="15"/>
  <c r="L5911" i="15"/>
  <c r="J5911" i="15"/>
  <c r="M5910" i="15"/>
  <c r="L5910" i="15"/>
  <c r="J5910" i="15"/>
  <c r="M5909" i="15"/>
  <c r="L5909" i="15"/>
  <c r="J5909" i="15"/>
  <c r="M5908" i="15"/>
  <c r="L5908" i="15"/>
  <c r="J5908" i="15"/>
  <c r="M5907" i="15"/>
  <c r="L5907" i="15"/>
  <c r="J5907" i="15"/>
  <c r="M5906" i="15"/>
  <c r="L5906" i="15"/>
  <c r="J5906" i="15"/>
  <c r="M5905" i="15"/>
  <c r="L5905" i="15"/>
  <c r="J5905" i="15"/>
  <c r="M5904" i="15"/>
  <c r="L5904" i="15"/>
  <c r="J5904" i="15"/>
  <c r="M5903" i="15"/>
  <c r="L5903" i="15"/>
  <c r="J5903" i="15"/>
  <c r="M5902" i="15"/>
  <c r="L5902" i="15"/>
  <c r="J5902" i="15"/>
  <c r="M5901" i="15"/>
  <c r="L5901" i="15"/>
  <c r="J5901" i="15"/>
  <c r="M5900" i="15"/>
  <c r="L5900" i="15"/>
  <c r="J5900" i="15"/>
  <c r="M5899" i="15"/>
  <c r="L5899" i="15"/>
  <c r="J5899" i="15"/>
  <c r="M5898" i="15"/>
  <c r="L5898" i="15"/>
  <c r="J5898" i="15"/>
  <c r="M5897" i="15"/>
  <c r="L5897" i="15"/>
  <c r="J5897" i="15"/>
  <c r="M5896" i="15"/>
  <c r="L5896" i="15"/>
  <c r="J5896" i="15"/>
  <c r="M5895" i="15"/>
  <c r="L5895" i="15"/>
  <c r="J5895" i="15"/>
  <c r="F5894" i="15"/>
  <c r="M5893" i="15"/>
  <c r="L5893" i="15"/>
  <c r="J5893" i="15"/>
  <c r="M5892" i="15"/>
  <c r="L5892" i="15"/>
  <c r="J5892" i="15"/>
  <c r="M5891" i="15"/>
  <c r="L5891" i="15"/>
  <c r="J5891" i="15"/>
  <c r="M5890" i="15"/>
  <c r="L5890" i="15"/>
  <c r="J5890" i="15"/>
  <c r="M5889" i="15"/>
  <c r="L5889" i="15"/>
  <c r="J5889" i="15"/>
  <c r="M5888" i="15"/>
  <c r="L5888" i="15"/>
  <c r="J5888" i="15"/>
  <c r="M5887" i="15"/>
  <c r="L5887" i="15"/>
  <c r="J5887" i="15"/>
  <c r="M5886" i="15"/>
  <c r="L5886" i="15"/>
  <c r="J5886" i="15"/>
  <c r="F5885" i="15"/>
  <c r="Q5884" i="15"/>
  <c r="R5884" i="15" s="1"/>
  <c r="F5884" i="15"/>
  <c r="F5883" i="15"/>
  <c r="M5882" i="15"/>
  <c r="L5882" i="15"/>
  <c r="J5882" i="15"/>
  <c r="M5881" i="15"/>
  <c r="L5881" i="15"/>
  <c r="J5881" i="15"/>
  <c r="M5880" i="15"/>
  <c r="L5880" i="15"/>
  <c r="J5880" i="15"/>
  <c r="M5879" i="15"/>
  <c r="L5879" i="15"/>
  <c r="J5879" i="15"/>
  <c r="M5878" i="15"/>
  <c r="L5878" i="15"/>
  <c r="J5878" i="15"/>
  <c r="M5877" i="15"/>
  <c r="L5877" i="15"/>
  <c r="J5877" i="15"/>
  <c r="M5876" i="15"/>
  <c r="L5876" i="15"/>
  <c r="J5876" i="15"/>
  <c r="M5875" i="15"/>
  <c r="L5875" i="15"/>
  <c r="J5875" i="15"/>
  <c r="M5874" i="15"/>
  <c r="L5874" i="15"/>
  <c r="J5874" i="15"/>
  <c r="M5873" i="15"/>
  <c r="L5873" i="15"/>
  <c r="J5873" i="15"/>
  <c r="M5872" i="15"/>
  <c r="L5872" i="15"/>
  <c r="J5872" i="15"/>
  <c r="M5871" i="15"/>
  <c r="L5871" i="15"/>
  <c r="J5871" i="15"/>
  <c r="M5870" i="15"/>
  <c r="L5870" i="15"/>
  <c r="J5870" i="15"/>
  <c r="M5869" i="15"/>
  <c r="L5869" i="15"/>
  <c r="J5869" i="15"/>
  <c r="M5868" i="15"/>
  <c r="L5868" i="15"/>
  <c r="J5868" i="15"/>
  <c r="M5867" i="15"/>
  <c r="L5867" i="15"/>
  <c r="J5867" i="15"/>
  <c r="M5866" i="15"/>
  <c r="L5866" i="15"/>
  <c r="J5866" i="15"/>
  <c r="M5865" i="15"/>
  <c r="L5865" i="15"/>
  <c r="J5865" i="15"/>
  <c r="M5864" i="15"/>
  <c r="L5864" i="15"/>
  <c r="J5864" i="15"/>
  <c r="M5863" i="15"/>
  <c r="L5863" i="15"/>
  <c r="J5863" i="15"/>
  <c r="M5862" i="15"/>
  <c r="L5862" i="15"/>
  <c r="J5862" i="15"/>
  <c r="M5861" i="15"/>
  <c r="L5861" i="15"/>
  <c r="J5861" i="15"/>
  <c r="M5860" i="15"/>
  <c r="L5860" i="15"/>
  <c r="J5860" i="15"/>
  <c r="M5859" i="15"/>
  <c r="L5859" i="15"/>
  <c r="J5859" i="15"/>
  <c r="M5858" i="15"/>
  <c r="L5858" i="15"/>
  <c r="J5858" i="15"/>
  <c r="M5857" i="15"/>
  <c r="L5857" i="15"/>
  <c r="J5857" i="15"/>
  <c r="M5856" i="15"/>
  <c r="L5856" i="15"/>
  <c r="J5856" i="15"/>
  <c r="M5855" i="15"/>
  <c r="L5855" i="15"/>
  <c r="J5855" i="15"/>
  <c r="M5854" i="15"/>
  <c r="L5854" i="15"/>
  <c r="J5854" i="15"/>
  <c r="M5853" i="15"/>
  <c r="L5853" i="15"/>
  <c r="J5853" i="15"/>
  <c r="M5852" i="15"/>
  <c r="L5852" i="15"/>
  <c r="J5852" i="15"/>
  <c r="M5851" i="15"/>
  <c r="L5851" i="15"/>
  <c r="J5851" i="15"/>
  <c r="M5850" i="15"/>
  <c r="L5850" i="15"/>
  <c r="J5850" i="15"/>
  <c r="M5849" i="15"/>
  <c r="L5849" i="15"/>
  <c r="J5849" i="15"/>
  <c r="M5848" i="15"/>
  <c r="L5848" i="15"/>
  <c r="J5848" i="15"/>
  <c r="M5847" i="15"/>
  <c r="L5847" i="15"/>
  <c r="J5847" i="15"/>
  <c r="M5846" i="15"/>
  <c r="L5846" i="15"/>
  <c r="J5846" i="15"/>
  <c r="M5845" i="15"/>
  <c r="L5845" i="15"/>
  <c r="J5845" i="15"/>
  <c r="M5844" i="15"/>
  <c r="L5844" i="15"/>
  <c r="J5844" i="15"/>
  <c r="M5843" i="15"/>
  <c r="L5843" i="15"/>
  <c r="J5843" i="15"/>
  <c r="M5842" i="15"/>
  <c r="L5842" i="15"/>
  <c r="J5842" i="15"/>
  <c r="M5841" i="15"/>
  <c r="L5841" i="15"/>
  <c r="J5841" i="15"/>
  <c r="M5840" i="15"/>
  <c r="L5840" i="15"/>
  <c r="J5840" i="15"/>
  <c r="M5839" i="15"/>
  <c r="L5839" i="15"/>
  <c r="J5839" i="15"/>
  <c r="M5838" i="15"/>
  <c r="L5838" i="15"/>
  <c r="J5838" i="15"/>
  <c r="M5837" i="15"/>
  <c r="L5837" i="15"/>
  <c r="J5837" i="15"/>
  <c r="M5836" i="15"/>
  <c r="L5836" i="15"/>
  <c r="J5836" i="15"/>
  <c r="M5835" i="15"/>
  <c r="L5835" i="15"/>
  <c r="J5835" i="15"/>
  <c r="M5834" i="15"/>
  <c r="L5834" i="15"/>
  <c r="J5834" i="15"/>
  <c r="M5833" i="15"/>
  <c r="L5833" i="15"/>
  <c r="J5833" i="15"/>
  <c r="M5832" i="15"/>
  <c r="L5832" i="15"/>
  <c r="J5832" i="15"/>
  <c r="M5831" i="15"/>
  <c r="L5831" i="15"/>
  <c r="J5831" i="15"/>
  <c r="M5830" i="15"/>
  <c r="L5830" i="15"/>
  <c r="J5830" i="15"/>
  <c r="M5829" i="15"/>
  <c r="L5829" i="15"/>
  <c r="J5829" i="15"/>
  <c r="M5828" i="15"/>
  <c r="L5828" i="15"/>
  <c r="J5828" i="15"/>
  <c r="M5827" i="15"/>
  <c r="L5827" i="15"/>
  <c r="J5827" i="15"/>
  <c r="M5826" i="15"/>
  <c r="L5826" i="15"/>
  <c r="J5826" i="15"/>
  <c r="M5825" i="15"/>
  <c r="L5825" i="15"/>
  <c r="J5825" i="15"/>
  <c r="M5824" i="15"/>
  <c r="L5824" i="15"/>
  <c r="J5824" i="15"/>
  <c r="M5823" i="15"/>
  <c r="L5823" i="15"/>
  <c r="J5823" i="15"/>
  <c r="M5822" i="15"/>
  <c r="L5822" i="15"/>
  <c r="J5822" i="15"/>
  <c r="M5821" i="15"/>
  <c r="L5821" i="15"/>
  <c r="J5821" i="15"/>
  <c r="M5820" i="15"/>
  <c r="L5820" i="15"/>
  <c r="J5820" i="15"/>
  <c r="F5819" i="15"/>
  <c r="M5818" i="15"/>
  <c r="L5818" i="15"/>
  <c r="J5818" i="15"/>
  <c r="M5817" i="15"/>
  <c r="L5817" i="15"/>
  <c r="J5817" i="15"/>
  <c r="M5816" i="15"/>
  <c r="L5816" i="15"/>
  <c r="J5816" i="15"/>
  <c r="M5815" i="15"/>
  <c r="L5815" i="15"/>
  <c r="J5815" i="15"/>
  <c r="M5814" i="15"/>
  <c r="L5814" i="15"/>
  <c r="J5814" i="15"/>
  <c r="M5813" i="15"/>
  <c r="L5813" i="15"/>
  <c r="J5813" i="15"/>
  <c r="M5812" i="15"/>
  <c r="L5812" i="15"/>
  <c r="J5812" i="15"/>
  <c r="M5811" i="15"/>
  <c r="L5811" i="15"/>
  <c r="J5811" i="15"/>
  <c r="M5810" i="15"/>
  <c r="L5810" i="15"/>
  <c r="J5810" i="15"/>
  <c r="M5809" i="15"/>
  <c r="L5809" i="15"/>
  <c r="J5809" i="15"/>
  <c r="M5808" i="15"/>
  <c r="L5808" i="15"/>
  <c r="J5808" i="15"/>
  <c r="M5807" i="15"/>
  <c r="L5807" i="15"/>
  <c r="J5807" i="15"/>
  <c r="M5806" i="15"/>
  <c r="L5806" i="15"/>
  <c r="J5806" i="15"/>
  <c r="M5805" i="15"/>
  <c r="L5805" i="15"/>
  <c r="J5805" i="15"/>
  <c r="M5804" i="15"/>
  <c r="L5804" i="15"/>
  <c r="J5804" i="15"/>
  <c r="M5803" i="15"/>
  <c r="L5803" i="15"/>
  <c r="J5803" i="15"/>
  <c r="M5802" i="15"/>
  <c r="L5802" i="15"/>
  <c r="J5802" i="15"/>
  <c r="M5801" i="15"/>
  <c r="L5801" i="15"/>
  <c r="J5801" i="15"/>
  <c r="M5800" i="15"/>
  <c r="L5800" i="15"/>
  <c r="J5800" i="15"/>
  <c r="M5799" i="15"/>
  <c r="L5799" i="15"/>
  <c r="J5799" i="15"/>
  <c r="M5798" i="15"/>
  <c r="L5798" i="15"/>
  <c r="J5798" i="15"/>
  <c r="M5797" i="15"/>
  <c r="L5797" i="15"/>
  <c r="J5797" i="15"/>
  <c r="M5796" i="15"/>
  <c r="L5796" i="15"/>
  <c r="J5796" i="15"/>
  <c r="M5795" i="15"/>
  <c r="L5795" i="15"/>
  <c r="J5795" i="15"/>
  <c r="M5794" i="15"/>
  <c r="L5794" i="15"/>
  <c r="J5794" i="15"/>
  <c r="M5793" i="15"/>
  <c r="L5793" i="15"/>
  <c r="J5793" i="15"/>
  <c r="M5792" i="15"/>
  <c r="L5792" i="15"/>
  <c r="J5792" i="15"/>
  <c r="M5791" i="15"/>
  <c r="L5791" i="15"/>
  <c r="J5791" i="15"/>
  <c r="M5790" i="15"/>
  <c r="L5790" i="15"/>
  <c r="J5790" i="15"/>
  <c r="M5789" i="15"/>
  <c r="L5789" i="15"/>
  <c r="J5789" i="15"/>
  <c r="M5788" i="15"/>
  <c r="L5788" i="15"/>
  <c r="J5788" i="15"/>
  <c r="M5787" i="15"/>
  <c r="L5787" i="15"/>
  <c r="J5787" i="15"/>
  <c r="F5786" i="15"/>
  <c r="Q5785" i="15"/>
  <c r="S5785" i="15" s="1"/>
  <c r="F5785" i="15"/>
  <c r="F5784" i="15"/>
  <c r="F5783" i="15"/>
  <c r="N5782" i="15"/>
  <c r="M5782" i="15"/>
  <c r="L5782" i="15"/>
  <c r="J5782" i="15"/>
  <c r="I5782" i="15"/>
  <c r="F5782" i="15"/>
  <c r="N5781" i="15"/>
  <c r="M5781" i="15"/>
  <c r="L5781" i="15"/>
  <c r="J5781" i="15"/>
  <c r="I5781" i="15"/>
  <c r="F5781" i="15"/>
  <c r="N5780" i="15"/>
  <c r="M5780" i="15"/>
  <c r="L5780" i="15"/>
  <c r="J5780" i="15"/>
  <c r="I5780" i="15"/>
  <c r="F5780" i="15"/>
  <c r="N5779" i="15"/>
  <c r="M5779" i="15"/>
  <c r="L5779" i="15"/>
  <c r="J5779" i="15"/>
  <c r="I5779" i="15"/>
  <c r="F5779" i="15"/>
  <c r="N5778" i="15"/>
  <c r="M5778" i="15"/>
  <c r="L5778" i="15"/>
  <c r="J5778" i="15"/>
  <c r="I5778" i="15"/>
  <c r="F5778" i="15"/>
  <c r="N5777" i="15"/>
  <c r="M5777" i="15"/>
  <c r="L5777" i="15"/>
  <c r="J5777" i="15"/>
  <c r="I5777" i="15"/>
  <c r="F5777" i="15"/>
  <c r="N5776" i="15"/>
  <c r="M5776" i="15"/>
  <c r="L5776" i="15"/>
  <c r="J5776" i="15"/>
  <c r="I5776" i="15"/>
  <c r="F5776" i="15"/>
  <c r="N5775" i="15"/>
  <c r="M5775" i="15"/>
  <c r="L5775" i="15"/>
  <c r="J5775" i="15"/>
  <c r="I5775" i="15"/>
  <c r="F5775" i="15"/>
  <c r="N5774" i="15"/>
  <c r="M5774" i="15"/>
  <c r="L5774" i="15"/>
  <c r="J5774" i="15"/>
  <c r="I5774" i="15"/>
  <c r="F5774" i="15"/>
  <c r="N5773" i="15"/>
  <c r="M5773" i="15"/>
  <c r="L5773" i="15"/>
  <c r="J5773" i="15"/>
  <c r="I5773" i="15"/>
  <c r="F5773" i="15"/>
  <c r="N5772" i="15"/>
  <c r="M5772" i="15"/>
  <c r="L5772" i="15"/>
  <c r="J5772" i="15"/>
  <c r="I5772" i="15"/>
  <c r="F5772" i="15"/>
  <c r="N5771" i="15"/>
  <c r="M5771" i="15"/>
  <c r="L5771" i="15"/>
  <c r="J5771" i="15"/>
  <c r="I5771" i="15"/>
  <c r="F5771" i="15"/>
  <c r="N5770" i="15"/>
  <c r="M5770" i="15"/>
  <c r="L5770" i="15"/>
  <c r="J5770" i="15"/>
  <c r="I5770" i="15"/>
  <c r="F5770" i="15"/>
  <c r="N5769" i="15"/>
  <c r="M5769" i="15"/>
  <c r="L5769" i="15"/>
  <c r="J5769" i="15"/>
  <c r="I5769" i="15"/>
  <c r="F5769" i="15"/>
  <c r="N5768" i="15"/>
  <c r="M5768" i="15"/>
  <c r="L5768" i="15"/>
  <c r="J5768" i="15"/>
  <c r="I5768" i="15"/>
  <c r="F5768" i="15"/>
  <c r="N5767" i="15"/>
  <c r="M5767" i="15"/>
  <c r="L5767" i="15"/>
  <c r="J5767" i="15"/>
  <c r="I5767" i="15"/>
  <c r="F5767" i="15"/>
  <c r="N5766" i="15"/>
  <c r="M5766" i="15"/>
  <c r="L5766" i="15"/>
  <c r="J5766" i="15"/>
  <c r="I5766" i="15"/>
  <c r="F5766" i="15"/>
  <c r="N5765" i="15"/>
  <c r="M5765" i="15"/>
  <c r="L5765" i="15"/>
  <c r="J5765" i="15"/>
  <c r="I5765" i="15"/>
  <c r="F5765" i="15"/>
  <c r="N5764" i="15"/>
  <c r="M5764" i="15"/>
  <c r="L5764" i="15"/>
  <c r="J5764" i="15"/>
  <c r="I5764" i="15"/>
  <c r="F5764" i="15"/>
  <c r="N5763" i="15"/>
  <c r="M5763" i="15"/>
  <c r="L5763" i="15"/>
  <c r="J5763" i="15"/>
  <c r="I5763" i="15"/>
  <c r="F5763" i="15"/>
  <c r="N5762" i="15"/>
  <c r="M5762" i="15"/>
  <c r="L5762" i="15"/>
  <c r="J5762" i="15"/>
  <c r="I5762" i="15"/>
  <c r="F5762" i="15"/>
  <c r="N5761" i="15"/>
  <c r="M5761" i="15"/>
  <c r="L5761" i="15"/>
  <c r="J5761" i="15"/>
  <c r="I5761" i="15"/>
  <c r="F5761" i="15"/>
  <c r="N5760" i="15"/>
  <c r="M5760" i="15"/>
  <c r="L5760" i="15"/>
  <c r="J5760" i="15"/>
  <c r="I5760" i="15"/>
  <c r="F5760" i="15"/>
  <c r="N5759" i="15"/>
  <c r="M5759" i="15"/>
  <c r="L5759" i="15"/>
  <c r="J5759" i="15"/>
  <c r="I5759" i="15"/>
  <c r="F5759" i="15"/>
  <c r="N5758" i="15"/>
  <c r="M5758" i="15"/>
  <c r="L5758" i="15"/>
  <c r="J5758" i="15"/>
  <c r="I5758" i="15"/>
  <c r="F5758" i="15"/>
  <c r="N5757" i="15"/>
  <c r="M5757" i="15"/>
  <c r="L5757" i="15"/>
  <c r="J5757" i="15"/>
  <c r="I5757" i="15"/>
  <c r="F5757" i="15"/>
  <c r="N5756" i="15"/>
  <c r="M5756" i="15"/>
  <c r="L5756" i="15"/>
  <c r="J5756" i="15"/>
  <c r="I5756" i="15"/>
  <c r="F5756" i="15"/>
  <c r="N5755" i="15"/>
  <c r="M5755" i="15"/>
  <c r="L5755" i="15"/>
  <c r="J5755" i="15"/>
  <c r="I5755" i="15"/>
  <c r="F5755" i="15"/>
  <c r="N5754" i="15"/>
  <c r="M5754" i="15"/>
  <c r="L5754" i="15"/>
  <c r="J5754" i="15"/>
  <c r="I5754" i="15"/>
  <c r="F5754" i="15"/>
  <c r="N5753" i="15"/>
  <c r="M5753" i="15"/>
  <c r="L5753" i="15"/>
  <c r="J5753" i="15"/>
  <c r="I5753" i="15"/>
  <c r="F5753" i="15"/>
  <c r="N5752" i="15"/>
  <c r="M5752" i="15"/>
  <c r="L5752" i="15"/>
  <c r="J5752" i="15"/>
  <c r="I5752" i="15"/>
  <c r="F5752" i="15"/>
  <c r="N5751" i="15"/>
  <c r="M5751" i="15"/>
  <c r="L5751" i="15"/>
  <c r="J5751" i="15"/>
  <c r="I5751" i="15"/>
  <c r="F5751" i="15"/>
  <c r="N5750" i="15"/>
  <c r="M5750" i="15"/>
  <c r="L5750" i="15"/>
  <c r="J5750" i="15"/>
  <c r="I5750" i="15"/>
  <c r="F5750" i="15"/>
  <c r="N5749" i="15"/>
  <c r="M5749" i="15"/>
  <c r="L5749" i="15"/>
  <c r="J5749" i="15"/>
  <c r="I5749" i="15"/>
  <c r="F5749" i="15"/>
  <c r="N5748" i="15"/>
  <c r="M5748" i="15"/>
  <c r="L5748" i="15"/>
  <c r="J5748" i="15"/>
  <c r="I5748" i="15"/>
  <c r="F5748" i="15"/>
  <c r="N5747" i="15"/>
  <c r="M5747" i="15"/>
  <c r="L5747" i="15"/>
  <c r="J5747" i="15"/>
  <c r="I5747" i="15"/>
  <c r="F5747" i="15"/>
  <c r="N5746" i="15"/>
  <c r="M5746" i="15"/>
  <c r="L5746" i="15"/>
  <c r="J5746" i="15"/>
  <c r="I5746" i="15"/>
  <c r="F5746" i="15"/>
  <c r="N5745" i="15"/>
  <c r="M5745" i="15"/>
  <c r="L5745" i="15"/>
  <c r="J5745" i="15"/>
  <c r="I5745" i="15"/>
  <c r="F5745" i="15"/>
  <c r="N5744" i="15"/>
  <c r="M5744" i="15"/>
  <c r="L5744" i="15"/>
  <c r="J5744" i="15"/>
  <c r="I5744" i="15"/>
  <c r="F5744" i="15"/>
  <c r="N5743" i="15"/>
  <c r="M5743" i="15"/>
  <c r="L5743" i="15"/>
  <c r="J5743" i="15"/>
  <c r="I5743" i="15"/>
  <c r="F5743" i="15"/>
  <c r="N5742" i="15"/>
  <c r="M5742" i="15"/>
  <c r="L5742" i="15"/>
  <c r="J5742" i="15"/>
  <c r="I5742" i="15"/>
  <c r="F5742" i="15"/>
  <c r="N5741" i="15"/>
  <c r="M5741" i="15"/>
  <c r="L5741" i="15"/>
  <c r="J5741" i="15"/>
  <c r="I5741" i="15"/>
  <c r="F5741" i="15"/>
  <c r="N5740" i="15"/>
  <c r="M5740" i="15"/>
  <c r="L5740" i="15"/>
  <c r="J5740" i="15"/>
  <c r="I5740" i="15"/>
  <c r="F5740" i="15"/>
  <c r="N5739" i="15"/>
  <c r="M5739" i="15"/>
  <c r="L5739" i="15"/>
  <c r="J5739" i="15"/>
  <c r="I5739" i="15"/>
  <c r="F5739" i="15"/>
  <c r="N5738" i="15"/>
  <c r="M5738" i="15"/>
  <c r="L5738" i="15"/>
  <c r="J5738" i="15"/>
  <c r="I5738" i="15"/>
  <c r="F5738" i="15"/>
  <c r="N5737" i="15"/>
  <c r="M5737" i="15"/>
  <c r="L5737" i="15"/>
  <c r="J5737" i="15"/>
  <c r="I5737" i="15"/>
  <c r="F5737" i="15"/>
  <c r="N5736" i="15"/>
  <c r="M5736" i="15"/>
  <c r="L5736" i="15"/>
  <c r="J5736" i="15"/>
  <c r="I5736" i="15"/>
  <c r="F5736" i="15"/>
  <c r="N5735" i="15"/>
  <c r="M5735" i="15"/>
  <c r="L5735" i="15"/>
  <c r="J5735" i="15"/>
  <c r="I5735" i="15"/>
  <c r="F5735" i="15"/>
  <c r="N5734" i="15"/>
  <c r="M5734" i="15"/>
  <c r="L5734" i="15"/>
  <c r="J5734" i="15"/>
  <c r="I5734" i="15"/>
  <c r="F5734" i="15"/>
  <c r="N5733" i="15"/>
  <c r="M5733" i="15"/>
  <c r="L5733" i="15"/>
  <c r="J5733" i="15"/>
  <c r="I5733" i="15"/>
  <c r="F5733" i="15"/>
  <c r="N5732" i="15"/>
  <c r="M5732" i="15"/>
  <c r="L5732" i="15"/>
  <c r="J5732" i="15"/>
  <c r="I5732" i="15"/>
  <c r="F5732" i="15"/>
  <c r="N5731" i="15"/>
  <c r="M5731" i="15"/>
  <c r="L5731" i="15"/>
  <c r="J5731" i="15"/>
  <c r="I5731" i="15"/>
  <c r="F5731" i="15"/>
  <c r="N5730" i="15"/>
  <c r="M5730" i="15"/>
  <c r="L5730" i="15"/>
  <c r="J5730" i="15"/>
  <c r="I5730" i="15"/>
  <c r="F5730" i="15"/>
  <c r="N5729" i="15"/>
  <c r="M5729" i="15"/>
  <c r="L5729" i="15"/>
  <c r="J5729" i="15"/>
  <c r="I5729" i="15"/>
  <c r="F5729" i="15"/>
  <c r="N5728" i="15"/>
  <c r="M5728" i="15"/>
  <c r="L5728" i="15"/>
  <c r="J5728" i="15"/>
  <c r="I5728" i="15"/>
  <c r="F5728" i="15"/>
  <c r="N5727" i="15"/>
  <c r="M5727" i="15"/>
  <c r="L5727" i="15"/>
  <c r="J5727" i="15"/>
  <c r="I5727" i="15"/>
  <c r="F5727" i="15"/>
  <c r="N5726" i="15"/>
  <c r="M5726" i="15"/>
  <c r="L5726" i="15"/>
  <c r="J5726" i="15"/>
  <c r="I5726" i="15"/>
  <c r="F5726" i="15"/>
  <c r="N5725" i="15"/>
  <c r="M5725" i="15"/>
  <c r="L5725" i="15"/>
  <c r="J5725" i="15"/>
  <c r="I5725" i="15"/>
  <c r="F5725" i="15"/>
  <c r="M5724" i="15"/>
  <c r="L5724" i="15"/>
  <c r="J5724" i="15"/>
  <c r="L5723" i="15"/>
  <c r="F5722" i="15"/>
  <c r="M5721" i="15"/>
  <c r="L5721" i="15"/>
  <c r="J5721" i="15"/>
  <c r="M5720" i="15"/>
  <c r="L5720" i="15"/>
  <c r="J5720" i="15"/>
  <c r="M5719" i="15"/>
  <c r="L5719" i="15"/>
  <c r="J5719" i="15"/>
  <c r="M5718" i="15"/>
  <c r="L5718" i="15"/>
  <c r="J5718" i="15"/>
  <c r="M5717" i="15"/>
  <c r="L5717" i="15"/>
  <c r="J5717" i="15"/>
  <c r="M5716" i="15"/>
  <c r="L5716" i="15"/>
  <c r="J5716" i="15"/>
  <c r="M5715" i="15"/>
  <c r="L5715" i="15"/>
  <c r="J5715" i="15"/>
  <c r="M5714" i="15"/>
  <c r="L5714" i="15"/>
  <c r="J5714" i="15"/>
  <c r="M5713" i="15"/>
  <c r="L5713" i="15"/>
  <c r="J5713" i="15"/>
  <c r="M5712" i="15"/>
  <c r="L5712" i="15"/>
  <c r="J5712" i="15"/>
  <c r="M5711" i="15"/>
  <c r="L5711" i="15"/>
  <c r="J5711" i="15"/>
  <c r="M5710" i="15"/>
  <c r="L5710" i="15"/>
  <c r="J5710" i="15"/>
  <c r="M5709" i="15"/>
  <c r="L5709" i="15"/>
  <c r="J5709" i="15"/>
  <c r="M5708" i="15"/>
  <c r="L5708" i="15"/>
  <c r="J5708" i="15"/>
  <c r="M5707" i="15"/>
  <c r="L5707" i="15"/>
  <c r="J5707" i="15"/>
  <c r="M5706" i="15"/>
  <c r="L5706" i="15"/>
  <c r="J5706" i="15"/>
  <c r="M5705" i="15"/>
  <c r="L5705" i="15"/>
  <c r="J5705" i="15"/>
  <c r="M5704" i="15"/>
  <c r="L5704" i="15"/>
  <c r="J5704" i="15"/>
  <c r="M5703" i="15"/>
  <c r="L5703" i="15"/>
  <c r="J5703" i="15"/>
  <c r="M5702" i="15"/>
  <c r="L5702" i="15"/>
  <c r="J5702" i="15"/>
  <c r="M5701" i="15"/>
  <c r="L5701" i="15"/>
  <c r="J5701" i="15"/>
  <c r="M5700" i="15"/>
  <c r="L5700" i="15"/>
  <c r="J5700" i="15"/>
  <c r="M5699" i="15"/>
  <c r="L5699" i="15"/>
  <c r="J5699" i="15"/>
  <c r="M5698" i="15"/>
  <c r="L5698" i="15"/>
  <c r="J5698" i="15"/>
  <c r="M5697" i="15"/>
  <c r="L5697" i="15"/>
  <c r="J5697" i="15"/>
  <c r="M5696" i="15"/>
  <c r="L5696" i="15"/>
  <c r="J5696" i="15"/>
  <c r="M5695" i="15"/>
  <c r="L5695" i="15"/>
  <c r="J5695" i="15"/>
  <c r="M5694" i="15"/>
  <c r="L5694" i="15"/>
  <c r="J5694" i="15"/>
  <c r="M5693" i="15"/>
  <c r="L5693" i="15"/>
  <c r="J5693" i="15"/>
  <c r="M5692" i="15"/>
  <c r="L5692" i="15"/>
  <c r="J5692" i="15"/>
  <c r="M5691" i="15"/>
  <c r="L5691" i="15"/>
  <c r="J5691" i="15"/>
  <c r="M5690" i="15"/>
  <c r="L5690" i="15"/>
  <c r="J5690" i="15"/>
  <c r="M5689" i="15"/>
  <c r="L5689" i="15"/>
  <c r="J5689" i="15"/>
  <c r="M5688" i="15"/>
  <c r="L5688" i="15"/>
  <c r="J5688" i="15"/>
  <c r="M5687" i="15"/>
  <c r="L5687" i="15"/>
  <c r="J5687" i="15"/>
  <c r="M5686" i="15"/>
  <c r="L5686" i="15"/>
  <c r="J5686" i="15"/>
  <c r="M5685" i="15"/>
  <c r="L5685" i="15"/>
  <c r="J5685" i="15"/>
  <c r="M5684" i="15"/>
  <c r="L5684" i="15"/>
  <c r="J5684" i="15"/>
  <c r="M5683" i="15"/>
  <c r="L5683" i="15"/>
  <c r="J5683" i="15"/>
  <c r="M5682" i="15"/>
  <c r="L5682" i="15"/>
  <c r="J5682" i="15"/>
  <c r="M5681" i="15"/>
  <c r="L5681" i="15"/>
  <c r="J5681" i="15"/>
  <c r="M5680" i="15"/>
  <c r="L5680" i="15"/>
  <c r="J5680" i="15"/>
  <c r="M5679" i="15"/>
  <c r="L5679" i="15"/>
  <c r="J5679" i="15"/>
  <c r="M5678" i="15"/>
  <c r="L5678" i="15"/>
  <c r="J5678" i="15"/>
  <c r="M5677" i="15"/>
  <c r="L5677" i="15"/>
  <c r="J5677" i="15"/>
  <c r="M5676" i="15"/>
  <c r="L5676" i="15"/>
  <c r="J5676" i="15"/>
  <c r="M5675" i="15"/>
  <c r="L5675" i="15"/>
  <c r="J5675" i="15"/>
  <c r="M5674" i="15"/>
  <c r="L5674" i="15"/>
  <c r="J5674" i="15"/>
  <c r="M5673" i="15"/>
  <c r="L5673" i="15"/>
  <c r="J5673" i="15"/>
  <c r="M5672" i="15"/>
  <c r="L5672" i="15"/>
  <c r="J5672" i="15"/>
  <c r="M5671" i="15"/>
  <c r="L5671" i="15"/>
  <c r="J5671" i="15"/>
  <c r="M5670" i="15"/>
  <c r="L5670" i="15"/>
  <c r="J5670" i="15"/>
  <c r="M5669" i="15"/>
  <c r="L5669" i="15"/>
  <c r="J5669" i="15"/>
  <c r="M5668" i="15"/>
  <c r="L5668" i="15"/>
  <c r="J5668" i="15"/>
  <c r="M5667" i="15"/>
  <c r="L5667" i="15"/>
  <c r="J5667" i="15"/>
  <c r="M5666" i="15"/>
  <c r="L5666" i="15"/>
  <c r="J5666" i="15"/>
  <c r="M5665" i="15"/>
  <c r="L5665" i="15"/>
  <c r="J5665" i="15"/>
  <c r="M5664" i="15"/>
  <c r="L5664" i="15"/>
  <c r="J5664" i="15"/>
  <c r="M5663" i="15"/>
  <c r="L5663" i="15"/>
  <c r="J5663" i="15"/>
  <c r="M5662" i="15"/>
  <c r="L5662" i="15"/>
  <c r="J5662" i="15"/>
  <c r="M5661" i="15"/>
  <c r="L5661" i="15"/>
  <c r="J5661" i="15"/>
  <c r="M5660" i="15"/>
  <c r="L5660" i="15"/>
  <c r="J5660" i="15"/>
  <c r="M5659" i="15"/>
  <c r="L5659" i="15"/>
  <c r="J5659" i="15"/>
  <c r="M5658" i="15"/>
  <c r="L5658" i="15"/>
  <c r="J5658" i="15"/>
  <c r="M5657" i="15"/>
  <c r="L5657" i="15"/>
  <c r="J5657" i="15"/>
  <c r="M5656" i="15"/>
  <c r="L5656" i="15"/>
  <c r="J5656" i="15"/>
  <c r="M5655" i="15"/>
  <c r="L5655" i="15"/>
  <c r="J5655" i="15"/>
  <c r="M5654" i="15"/>
  <c r="L5654" i="15"/>
  <c r="J5654" i="15"/>
  <c r="M5653" i="15"/>
  <c r="L5653" i="15"/>
  <c r="J5653" i="15"/>
  <c r="M5652" i="15"/>
  <c r="L5652" i="15"/>
  <c r="J5652" i="15"/>
  <c r="M5651" i="15"/>
  <c r="L5651" i="15"/>
  <c r="J5651" i="15"/>
  <c r="M5650" i="15"/>
  <c r="L5650" i="15"/>
  <c r="J5650" i="15"/>
  <c r="M5649" i="15"/>
  <c r="L5649" i="15"/>
  <c r="J5649" i="15"/>
  <c r="M5648" i="15"/>
  <c r="L5648" i="15"/>
  <c r="J5648" i="15"/>
  <c r="M5647" i="15"/>
  <c r="L5647" i="15"/>
  <c r="J5647" i="15"/>
  <c r="M5646" i="15"/>
  <c r="L5646" i="15"/>
  <c r="J5646" i="15"/>
  <c r="M5645" i="15"/>
  <c r="L5645" i="15"/>
  <c r="J5645" i="15"/>
  <c r="M5644" i="15"/>
  <c r="L5644" i="15"/>
  <c r="J5644" i="15"/>
  <c r="M5643" i="15"/>
  <c r="L5643" i="15"/>
  <c r="J5643" i="15"/>
  <c r="M5642" i="15"/>
  <c r="L5642" i="15"/>
  <c r="J5642" i="15"/>
  <c r="M5641" i="15"/>
  <c r="L5641" i="15"/>
  <c r="J5641" i="15"/>
  <c r="M5640" i="15"/>
  <c r="L5640" i="15"/>
  <c r="J5640" i="15"/>
  <c r="M5639" i="15"/>
  <c r="L5639" i="15"/>
  <c r="J5639" i="15"/>
  <c r="F5638" i="15"/>
  <c r="M5637" i="15"/>
  <c r="L5637" i="15"/>
  <c r="J5637" i="15"/>
  <c r="M5636" i="15"/>
  <c r="L5636" i="15"/>
  <c r="J5636" i="15"/>
  <c r="M5635" i="15"/>
  <c r="L5635" i="15"/>
  <c r="J5635" i="15"/>
  <c r="M5634" i="15"/>
  <c r="L5634" i="15"/>
  <c r="J5634" i="15"/>
  <c r="M5633" i="15"/>
  <c r="L5633" i="15"/>
  <c r="J5633" i="15"/>
  <c r="M5632" i="15"/>
  <c r="L5632" i="15"/>
  <c r="J5632" i="15"/>
  <c r="M5631" i="15"/>
  <c r="L5631" i="15"/>
  <c r="J5631" i="15"/>
  <c r="M5630" i="15"/>
  <c r="L5630" i="15"/>
  <c r="J5630" i="15"/>
  <c r="M5629" i="15"/>
  <c r="L5629" i="15"/>
  <c r="J5629" i="15"/>
  <c r="M5628" i="15"/>
  <c r="L5628" i="15"/>
  <c r="J5628" i="15"/>
  <c r="M5627" i="15"/>
  <c r="L5627" i="15"/>
  <c r="J5627" i="15"/>
  <c r="M5626" i="15"/>
  <c r="L5626" i="15"/>
  <c r="J5626" i="15"/>
  <c r="M5625" i="15"/>
  <c r="L5625" i="15"/>
  <c r="J5625" i="15"/>
  <c r="M5624" i="15"/>
  <c r="L5624" i="15"/>
  <c r="J5624" i="15"/>
  <c r="M5623" i="15"/>
  <c r="L5623" i="15"/>
  <c r="J5623" i="15"/>
  <c r="M5622" i="15"/>
  <c r="L5622" i="15"/>
  <c r="J5622" i="15"/>
  <c r="M5621" i="15"/>
  <c r="L5621" i="15"/>
  <c r="J5621" i="15"/>
  <c r="M5620" i="15"/>
  <c r="L5620" i="15"/>
  <c r="J5620" i="15"/>
  <c r="M5619" i="15"/>
  <c r="L5619" i="15"/>
  <c r="J5619" i="15"/>
  <c r="M5618" i="15"/>
  <c r="L5618" i="15"/>
  <c r="J5618" i="15"/>
  <c r="M5617" i="15"/>
  <c r="L5617" i="15"/>
  <c r="J5617" i="15"/>
  <c r="M5616" i="15"/>
  <c r="L5616" i="15"/>
  <c r="J5616" i="15"/>
  <c r="M5615" i="15"/>
  <c r="L5615" i="15"/>
  <c r="J5615" i="15"/>
  <c r="M5614" i="15"/>
  <c r="L5614" i="15"/>
  <c r="J5614" i="15"/>
  <c r="M5613" i="15"/>
  <c r="L5613" i="15"/>
  <c r="J5613" i="15"/>
  <c r="F5612" i="15"/>
  <c r="M5611" i="15"/>
  <c r="L5611" i="15"/>
  <c r="J5611" i="15"/>
  <c r="M5610" i="15"/>
  <c r="L5610" i="15"/>
  <c r="J5610" i="15"/>
  <c r="M5609" i="15"/>
  <c r="L5609" i="15"/>
  <c r="J5609" i="15"/>
  <c r="M5608" i="15"/>
  <c r="L5608" i="15"/>
  <c r="J5608" i="15"/>
  <c r="M5607" i="15"/>
  <c r="L5607" i="15"/>
  <c r="J5607" i="15"/>
  <c r="M5606" i="15"/>
  <c r="L5606" i="15"/>
  <c r="J5606" i="15"/>
  <c r="M5605" i="15"/>
  <c r="L5605" i="15"/>
  <c r="J5605" i="15"/>
  <c r="M5604" i="15"/>
  <c r="L5604" i="15"/>
  <c r="J5604" i="15"/>
  <c r="M5603" i="15"/>
  <c r="L5603" i="15"/>
  <c r="J5603" i="15"/>
  <c r="M5602" i="15"/>
  <c r="L5602" i="15"/>
  <c r="J5602" i="15"/>
  <c r="M5601" i="15"/>
  <c r="L5601" i="15"/>
  <c r="J5601" i="15"/>
  <c r="M5600" i="15"/>
  <c r="L5600" i="15"/>
  <c r="J5600" i="15"/>
  <c r="M5599" i="15"/>
  <c r="L5599" i="15"/>
  <c r="J5599" i="15"/>
  <c r="F5598" i="15"/>
  <c r="M5597" i="15"/>
  <c r="L5597" i="15"/>
  <c r="J5597" i="15"/>
  <c r="M5596" i="15"/>
  <c r="L5596" i="15"/>
  <c r="J5596" i="15"/>
  <c r="M5595" i="15"/>
  <c r="L5595" i="15"/>
  <c r="J5595" i="15"/>
  <c r="M5594" i="15"/>
  <c r="L5594" i="15"/>
  <c r="J5594" i="15"/>
  <c r="M5593" i="15"/>
  <c r="L5593" i="15"/>
  <c r="J5593" i="15"/>
  <c r="M5592" i="15"/>
  <c r="L5592" i="15"/>
  <c r="J5592" i="15"/>
  <c r="F5591" i="15"/>
  <c r="M5590" i="15"/>
  <c r="L5590" i="15"/>
  <c r="J5590" i="15"/>
  <c r="M5589" i="15"/>
  <c r="L5589" i="15"/>
  <c r="J5589" i="15"/>
  <c r="M5588" i="15"/>
  <c r="L5588" i="15"/>
  <c r="J5588" i="15"/>
  <c r="M5587" i="15"/>
  <c r="L5587" i="15"/>
  <c r="J5587" i="15"/>
  <c r="M5586" i="15"/>
  <c r="L5586" i="15"/>
  <c r="J5586" i="15"/>
  <c r="M5585" i="15"/>
  <c r="L5585" i="15"/>
  <c r="J5585" i="15"/>
  <c r="M5584" i="15"/>
  <c r="L5584" i="15"/>
  <c r="J5584" i="15"/>
  <c r="M5583" i="15"/>
  <c r="L5583" i="15"/>
  <c r="J5583" i="15"/>
  <c r="M5582" i="15"/>
  <c r="L5582" i="15"/>
  <c r="J5582" i="15"/>
  <c r="M5581" i="15"/>
  <c r="L5581" i="15"/>
  <c r="J5581" i="15"/>
  <c r="M5580" i="15"/>
  <c r="L5580" i="15"/>
  <c r="J5580" i="15"/>
  <c r="M5579" i="15"/>
  <c r="L5579" i="15"/>
  <c r="J5579" i="15"/>
  <c r="M5578" i="15"/>
  <c r="L5578" i="15"/>
  <c r="J5578" i="15"/>
  <c r="M5577" i="15"/>
  <c r="L5577" i="15"/>
  <c r="J5577" i="15"/>
  <c r="F5576" i="15"/>
  <c r="M5575" i="15"/>
  <c r="L5575" i="15"/>
  <c r="J5575" i="15"/>
  <c r="M5574" i="15"/>
  <c r="L5574" i="15"/>
  <c r="J5574" i="15"/>
  <c r="M5573" i="15"/>
  <c r="L5573" i="15"/>
  <c r="J5573" i="15"/>
  <c r="M5572" i="15"/>
  <c r="L5572" i="15"/>
  <c r="J5572" i="15"/>
  <c r="M5571" i="15"/>
  <c r="L5571" i="15"/>
  <c r="J5571" i="15"/>
  <c r="M5570" i="15"/>
  <c r="L5570" i="15"/>
  <c r="J5570" i="15"/>
  <c r="M5569" i="15"/>
  <c r="L5569" i="15"/>
  <c r="J5569" i="15"/>
  <c r="F5568" i="15"/>
  <c r="M5567" i="15"/>
  <c r="L5567" i="15"/>
  <c r="J5567" i="15"/>
  <c r="M5566" i="15"/>
  <c r="L5566" i="15"/>
  <c r="J5566" i="15"/>
  <c r="M5565" i="15"/>
  <c r="L5565" i="15"/>
  <c r="J5565" i="15"/>
  <c r="M5564" i="15"/>
  <c r="L5564" i="15"/>
  <c r="J5564" i="15"/>
  <c r="M5563" i="15"/>
  <c r="L5563" i="15"/>
  <c r="J5563" i="15"/>
  <c r="M5562" i="15"/>
  <c r="L5562" i="15"/>
  <c r="J5562" i="15"/>
  <c r="M5561" i="15"/>
  <c r="L5561" i="15"/>
  <c r="J5561" i="15"/>
  <c r="F5560" i="15"/>
  <c r="M5559" i="15"/>
  <c r="L5559" i="15"/>
  <c r="J5559" i="15"/>
  <c r="M5558" i="15"/>
  <c r="L5558" i="15"/>
  <c r="J5558" i="15"/>
  <c r="M5557" i="15"/>
  <c r="L5557" i="15"/>
  <c r="J5557" i="15"/>
  <c r="M5556" i="15"/>
  <c r="L5556" i="15"/>
  <c r="J5556" i="15"/>
  <c r="M5555" i="15"/>
  <c r="L5555" i="15"/>
  <c r="J5555" i="15"/>
  <c r="M5554" i="15"/>
  <c r="L5554" i="15"/>
  <c r="J5554" i="15"/>
  <c r="M5553" i="15"/>
  <c r="L5553" i="15"/>
  <c r="J5553" i="15"/>
  <c r="M5552" i="15"/>
  <c r="L5552" i="15"/>
  <c r="J5552" i="15"/>
  <c r="M5551" i="15"/>
  <c r="L5551" i="15"/>
  <c r="J5551" i="15"/>
  <c r="M5550" i="15"/>
  <c r="L5550" i="15"/>
  <c r="J5550" i="15"/>
  <c r="M5549" i="15"/>
  <c r="L5549" i="15"/>
  <c r="J5549" i="15"/>
  <c r="M5548" i="15"/>
  <c r="L5548" i="15"/>
  <c r="J5548" i="15"/>
  <c r="M5547" i="15"/>
  <c r="L5547" i="15"/>
  <c r="J5547" i="15"/>
  <c r="M5546" i="15"/>
  <c r="L5546" i="15"/>
  <c r="J5546" i="15"/>
  <c r="M5545" i="15"/>
  <c r="L5545" i="15"/>
  <c r="J5545" i="15"/>
  <c r="M5544" i="15"/>
  <c r="L5544" i="15"/>
  <c r="J5544" i="15"/>
  <c r="F5543" i="15"/>
  <c r="M5542" i="15"/>
  <c r="L5542" i="15"/>
  <c r="J5542" i="15"/>
  <c r="M5541" i="15"/>
  <c r="L5541" i="15"/>
  <c r="J5541" i="15"/>
  <c r="M5540" i="15"/>
  <c r="L5540" i="15"/>
  <c r="J5540" i="15"/>
  <c r="M5539" i="15"/>
  <c r="L5539" i="15"/>
  <c r="J5539" i="15"/>
  <c r="M5538" i="15"/>
  <c r="L5538" i="15"/>
  <c r="J5538" i="15"/>
  <c r="M5537" i="15"/>
  <c r="L5537" i="15"/>
  <c r="J5537" i="15"/>
  <c r="M5536" i="15"/>
  <c r="L5536" i="15"/>
  <c r="J5536" i="15"/>
  <c r="M5535" i="15"/>
  <c r="L5535" i="15"/>
  <c r="J5535" i="15"/>
  <c r="M5534" i="15"/>
  <c r="L5534" i="15"/>
  <c r="J5534" i="15"/>
  <c r="M5533" i="15"/>
  <c r="L5533" i="15"/>
  <c r="J5533" i="15"/>
  <c r="M5532" i="15"/>
  <c r="L5532" i="15"/>
  <c r="J5532" i="15"/>
  <c r="F5531" i="15"/>
  <c r="M5530" i="15"/>
  <c r="L5530" i="15"/>
  <c r="J5530" i="15"/>
  <c r="M5529" i="15"/>
  <c r="L5529" i="15"/>
  <c r="J5529" i="15"/>
  <c r="M5528" i="15"/>
  <c r="L5528" i="15"/>
  <c r="J5528" i="15"/>
  <c r="M5527" i="15"/>
  <c r="L5527" i="15"/>
  <c r="J5527" i="15"/>
  <c r="F5526" i="15"/>
  <c r="F5525" i="15"/>
  <c r="M5524" i="15"/>
  <c r="L5524" i="15"/>
  <c r="J5524" i="15"/>
  <c r="M5462" i="15"/>
  <c r="L5462" i="15"/>
  <c r="J5462" i="15"/>
  <c r="M5461" i="15"/>
  <c r="L5461" i="15"/>
  <c r="J5461" i="15"/>
  <c r="M5460" i="15"/>
  <c r="L5460" i="15"/>
  <c r="J5460" i="15"/>
  <c r="M5459" i="15"/>
  <c r="L5459" i="15"/>
  <c r="J5459" i="15"/>
  <c r="F5458" i="15"/>
  <c r="Q5457" i="15"/>
  <c r="S5457" i="15" s="1"/>
  <c r="F5457" i="15"/>
  <c r="F5456" i="15"/>
  <c r="M5455" i="15"/>
  <c r="L5455" i="15"/>
  <c r="J5455" i="15"/>
  <c r="M5454" i="15"/>
  <c r="L5454" i="15"/>
  <c r="J5454" i="15"/>
  <c r="M5453" i="15"/>
  <c r="L5453" i="15"/>
  <c r="J5453" i="15"/>
  <c r="M5452" i="15"/>
  <c r="L5452" i="15"/>
  <c r="J5452" i="15"/>
  <c r="M5451" i="15"/>
  <c r="L5451" i="15"/>
  <c r="J5451" i="15"/>
  <c r="M5450" i="15"/>
  <c r="L5450" i="15"/>
  <c r="J5450" i="15"/>
  <c r="M5449" i="15"/>
  <c r="L5449" i="15"/>
  <c r="J5449" i="15"/>
  <c r="M5448" i="15"/>
  <c r="L5448" i="15"/>
  <c r="J5448" i="15"/>
  <c r="M5447" i="15"/>
  <c r="L5447" i="15"/>
  <c r="J5447" i="15"/>
  <c r="M5446" i="15"/>
  <c r="L5446" i="15"/>
  <c r="J5446" i="15"/>
  <c r="M5445" i="15"/>
  <c r="L5445" i="15"/>
  <c r="J5445" i="15"/>
  <c r="M5444" i="15"/>
  <c r="L5444" i="15"/>
  <c r="J5444" i="15"/>
  <c r="M5443" i="15"/>
  <c r="L5443" i="15"/>
  <c r="J5443" i="15"/>
  <c r="M5442" i="15"/>
  <c r="L5442" i="15"/>
  <c r="J5442" i="15"/>
  <c r="M5441" i="15"/>
  <c r="L5441" i="15"/>
  <c r="J5441" i="15"/>
  <c r="M5440" i="15"/>
  <c r="L5440" i="15"/>
  <c r="J5440" i="15"/>
  <c r="M5439" i="15"/>
  <c r="L5439" i="15"/>
  <c r="J5439" i="15"/>
  <c r="M5438" i="15"/>
  <c r="L5438" i="15"/>
  <c r="J5438" i="15"/>
  <c r="M5437" i="15"/>
  <c r="L5437" i="15"/>
  <c r="J5437" i="15"/>
  <c r="M5436" i="15"/>
  <c r="L5436" i="15"/>
  <c r="J5436" i="15"/>
  <c r="M5435" i="15"/>
  <c r="L5435" i="15"/>
  <c r="J5435" i="15"/>
  <c r="M5434" i="15"/>
  <c r="L5434" i="15"/>
  <c r="J5434" i="15"/>
  <c r="M5433" i="15"/>
  <c r="L5433" i="15"/>
  <c r="J5433" i="15"/>
  <c r="M5432" i="15"/>
  <c r="L5432" i="15"/>
  <c r="J5432" i="15"/>
  <c r="M5431" i="15"/>
  <c r="L5431" i="15"/>
  <c r="J5431" i="15"/>
  <c r="M5430" i="15"/>
  <c r="L5430" i="15"/>
  <c r="J5430" i="15"/>
  <c r="M5429" i="15"/>
  <c r="L5429" i="15"/>
  <c r="J5429" i="15"/>
  <c r="M5428" i="15"/>
  <c r="L5428" i="15"/>
  <c r="J5428" i="15"/>
  <c r="M5427" i="15"/>
  <c r="L5427" i="15"/>
  <c r="J5427" i="15"/>
  <c r="M5426" i="15"/>
  <c r="L5426" i="15"/>
  <c r="J5426" i="15"/>
  <c r="M5425" i="15"/>
  <c r="L5425" i="15"/>
  <c r="J5425" i="15"/>
  <c r="M5424" i="15"/>
  <c r="L5424" i="15"/>
  <c r="J5424" i="15"/>
  <c r="M5423" i="15"/>
  <c r="L5423" i="15"/>
  <c r="J5423" i="15"/>
  <c r="M5422" i="15"/>
  <c r="L5422" i="15"/>
  <c r="J5422" i="15"/>
  <c r="M5421" i="15"/>
  <c r="L5421" i="15"/>
  <c r="J5421" i="15"/>
  <c r="M5420" i="15"/>
  <c r="L5420" i="15"/>
  <c r="J5420" i="15"/>
  <c r="M5419" i="15"/>
  <c r="L5419" i="15"/>
  <c r="J5419" i="15"/>
  <c r="M5418" i="15"/>
  <c r="L5418" i="15"/>
  <c r="J5418" i="15"/>
  <c r="M5417" i="15"/>
  <c r="L5417" i="15"/>
  <c r="J5417" i="15"/>
  <c r="M5416" i="15"/>
  <c r="L5416" i="15"/>
  <c r="J5416" i="15"/>
  <c r="M5415" i="15"/>
  <c r="L5415" i="15"/>
  <c r="J5415" i="15"/>
  <c r="M5414" i="15"/>
  <c r="L5414" i="15"/>
  <c r="J5414" i="15"/>
  <c r="M5413" i="15"/>
  <c r="L5413" i="15"/>
  <c r="J5413" i="15"/>
  <c r="M5412" i="15"/>
  <c r="L5412" i="15"/>
  <c r="J5412" i="15"/>
  <c r="M5411" i="15"/>
  <c r="L5411" i="15"/>
  <c r="J5411" i="15"/>
  <c r="M5410" i="15"/>
  <c r="L5410" i="15"/>
  <c r="J5410" i="15"/>
  <c r="M5409" i="15"/>
  <c r="L5409" i="15"/>
  <c r="J5409" i="15"/>
  <c r="M5408" i="15"/>
  <c r="L5408" i="15"/>
  <c r="J5408" i="15"/>
  <c r="M5407" i="15"/>
  <c r="L5407" i="15"/>
  <c r="J5407" i="15"/>
  <c r="M5406" i="15"/>
  <c r="L5406" i="15"/>
  <c r="J5406" i="15"/>
  <c r="M5405" i="15"/>
  <c r="L5405" i="15"/>
  <c r="J5405" i="15"/>
  <c r="M5404" i="15"/>
  <c r="L5404" i="15"/>
  <c r="J5404" i="15"/>
  <c r="M5403" i="15"/>
  <c r="L5403" i="15"/>
  <c r="J5403" i="15"/>
  <c r="M5402" i="15"/>
  <c r="L5402" i="15"/>
  <c r="J5402" i="15"/>
  <c r="M5401" i="15"/>
  <c r="L5401" i="15"/>
  <c r="J5401" i="15"/>
  <c r="M5400" i="15"/>
  <c r="L5400" i="15"/>
  <c r="J5400" i="15"/>
  <c r="M5399" i="15"/>
  <c r="L5399" i="15"/>
  <c r="J5399" i="15"/>
  <c r="M5398" i="15"/>
  <c r="L5398" i="15"/>
  <c r="J5398" i="15"/>
  <c r="M5397" i="15"/>
  <c r="L5397" i="15"/>
  <c r="J5397" i="15"/>
  <c r="M5396" i="15"/>
  <c r="L5396" i="15"/>
  <c r="J5396" i="15"/>
  <c r="M5395" i="15"/>
  <c r="L5395" i="15"/>
  <c r="J5395" i="15"/>
  <c r="M5394" i="15"/>
  <c r="L5394" i="15"/>
  <c r="J5394" i="15"/>
  <c r="M5393" i="15"/>
  <c r="L5393" i="15"/>
  <c r="J5393" i="15"/>
  <c r="M5392" i="15"/>
  <c r="L5392" i="15"/>
  <c r="J5392" i="15"/>
  <c r="M5391" i="15"/>
  <c r="L5391" i="15"/>
  <c r="J5391" i="15"/>
  <c r="M5390" i="15"/>
  <c r="L5390" i="15"/>
  <c r="J5390" i="15"/>
  <c r="M5389" i="15"/>
  <c r="L5389" i="15"/>
  <c r="J5389" i="15"/>
  <c r="M5388" i="15"/>
  <c r="L5388" i="15"/>
  <c r="J5388" i="15"/>
  <c r="M5387" i="15"/>
  <c r="L5387" i="15"/>
  <c r="J5387" i="15"/>
  <c r="M5386" i="15"/>
  <c r="L5386" i="15"/>
  <c r="J5386" i="15"/>
  <c r="M5385" i="15"/>
  <c r="L5385" i="15"/>
  <c r="J5385" i="15"/>
  <c r="M5384" i="15"/>
  <c r="L5384" i="15"/>
  <c r="J5384" i="15"/>
  <c r="M5383" i="15"/>
  <c r="L5383" i="15"/>
  <c r="J5383" i="15"/>
  <c r="M5382" i="15"/>
  <c r="L5382" i="15"/>
  <c r="J5382" i="15"/>
  <c r="M5381" i="15"/>
  <c r="L5381" i="15"/>
  <c r="J5381" i="15"/>
  <c r="M5380" i="15"/>
  <c r="L5380" i="15"/>
  <c r="J5380" i="15"/>
  <c r="M5379" i="15"/>
  <c r="L5379" i="15"/>
  <c r="J5379" i="15"/>
  <c r="M5378" i="15"/>
  <c r="L5378" i="15"/>
  <c r="J5378" i="15"/>
  <c r="M5377" i="15"/>
  <c r="L5377" i="15"/>
  <c r="J5377" i="15"/>
  <c r="M5376" i="15"/>
  <c r="L5376" i="15"/>
  <c r="J5376" i="15"/>
  <c r="M5375" i="15"/>
  <c r="L5375" i="15"/>
  <c r="J5375" i="15"/>
  <c r="M5374" i="15"/>
  <c r="L5374" i="15"/>
  <c r="J5374" i="15"/>
  <c r="M5373" i="15"/>
  <c r="L5373" i="15"/>
  <c r="J5373" i="15"/>
  <c r="M5372" i="15"/>
  <c r="L5372" i="15"/>
  <c r="J5372" i="15"/>
  <c r="M5371" i="15"/>
  <c r="L5371" i="15"/>
  <c r="J5371" i="15"/>
  <c r="M5370" i="15"/>
  <c r="L5370" i="15"/>
  <c r="J5370" i="15"/>
  <c r="M5369" i="15"/>
  <c r="L5369" i="15"/>
  <c r="J5369" i="15"/>
  <c r="M5368" i="15"/>
  <c r="L5368" i="15"/>
  <c r="J5368" i="15"/>
  <c r="M5367" i="15"/>
  <c r="L5367" i="15"/>
  <c r="J5367" i="15"/>
  <c r="M5366" i="15"/>
  <c r="L5366" i="15"/>
  <c r="J5366" i="15"/>
  <c r="M5365" i="15"/>
  <c r="L5365" i="15"/>
  <c r="J5365" i="15"/>
  <c r="M5364" i="15"/>
  <c r="L5364" i="15"/>
  <c r="J5364" i="15"/>
  <c r="M5363" i="15"/>
  <c r="L5363" i="15"/>
  <c r="J5363" i="15"/>
  <c r="M5362" i="15"/>
  <c r="L5362" i="15"/>
  <c r="J5362" i="15"/>
  <c r="M5361" i="15"/>
  <c r="L5361" i="15"/>
  <c r="J5361" i="15"/>
  <c r="M5360" i="15"/>
  <c r="L5360" i="15"/>
  <c r="J5360" i="15"/>
  <c r="M5359" i="15"/>
  <c r="L5359" i="15"/>
  <c r="J5359" i="15"/>
  <c r="M5358" i="15"/>
  <c r="L5358" i="15"/>
  <c r="J5358" i="15"/>
  <c r="M5357" i="15"/>
  <c r="L5357" i="15"/>
  <c r="J5357" i="15"/>
  <c r="M5356" i="15"/>
  <c r="L5356" i="15"/>
  <c r="J5356" i="15"/>
  <c r="M5355" i="15"/>
  <c r="L5355" i="15"/>
  <c r="J5355" i="15"/>
  <c r="M5354" i="15"/>
  <c r="L5354" i="15"/>
  <c r="J5354" i="15"/>
  <c r="M5353" i="15"/>
  <c r="L5353" i="15"/>
  <c r="J5353" i="15"/>
  <c r="M5352" i="15"/>
  <c r="L5352" i="15"/>
  <c r="J5352" i="15"/>
  <c r="M5351" i="15"/>
  <c r="L5351" i="15"/>
  <c r="J5351" i="15"/>
  <c r="M5350" i="15"/>
  <c r="L5350" i="15"/>
  <c r="J5350" i="15"/>
  <c r="M5349" i="15"/>
  <c r="L5349" i="15"/>
  <c r="J5349" i="15"/>
  <c r="M5348" i="15"/>
  <c r="L5348" i="15"/>
  <c r="J5348" i="15"/>
  <c r="M5347" i="15"/>
  <c r="L5347" i="15"/>
  <c r="J5347" i="15"/>
  <c r="M5346" i="15"/>
  <c r="L5346" i="15"/>
  <c r="J5346" i="15"/>
  <c r="M5345" i="15"/>
  <c r="L5345" i="15"/>
  <c r="J5345" i="15"/>
  <c r="M5344" i="15"/>
  <c r="L5344" i="15"/>
  <c r="J5344" i="15"/>
  <c r="M5343" i="15"/>
  <c r="L5343" i="15"/>
  <c r="J5343" i="15"/>
  <c r="M5342" i="15"/>
  <c r="L5342" i="15"/>
  <c r="J5342" i="15"/>
  <c r="M5341" i="15"/>
  <c r="L5341" i="15"/>
  <c r="J5341" i="15"/>
  <c r="M5340" i="15"/>
  <c r="L5340" i="15"/>
  <c r="J5340" i="15"/>
  <c r="M5339" i="15"/>
  <c r="L5339" i="15"/>
  <c r="J5339" i="15"/>
  <c r="M5338" i="15"/>
  <c r="L5338" i="15"/>
  <c r="J5338" i="15"/>
  <c r="M5337" i="15"/>
  <c r="L5337" i="15"/>
  <c r="J5337" i="15"/>
  <c r="M5336" i="15"/>
  <c r="L5336" i="15"/>
  <c r="J5336" i="15"/>
  <c r="M5335" i="15"/>
  <c r="L5335" i="15"/>
  <c r="J5335" i="15"/>
  <c r="M5334" i="15"/>
  <c r="L5334" i="15"/>
  <c r="J5334" i="15"/>
  <c r="M5333" i="15"/>
  <c r="L5333" i="15"/>
  <c r="J5333" i="15"/>
  <c r="M5332" i="15"/>
  <c r="L5332" i="15"/>
  <c r="J5332" i="15"/>
  <c r="M5331" i="15"/>
  <c r="L5331" i="15"/>
  <c r="J5331" i="15"/>
  <c r="M5330" i="15"/>
  <c r="L5330" i="15"/>
  <c r="J5330" i="15"/>
  <c r="M5329" i="15"/>
  <c r="L5329" i="15"/>
  <c r="J5329" i="15"/>
  <c r="M5328" i="15"/>
  <c r="L5328" i="15"/>
  <c r="J5328" i="15"/>
  <c r="M5327" i="15"/>
  <c r="L5327" i="15"/>
  <c r="J5327" i="15"/>
  <c r="M5326" i="15"/>
  <c r="L5326" i="15"/>
  <c r="J5326" i="15"/>
  <c r="M5325" i="15"/>
  <c r="L5325" i="15"/>
  <c r="J5325" i="15"/>
  <c r="M5324" i="15"/>
  <c r="L5324" i="15"/>
  <c r="J5324" i="15"/>
  <c r="M5323" i="15"/>
  <c r="L5323" i="15"/>
  <c r="J5323" i="15"/>
  <c r="M5322" i="15"/>
  <c r="L5322" i="15"/>
  <c r="J5322" i="15"/>
  <c r="M5321" i="15"/>
  <c r="L5321" i="15"/>
  <c r="J5321" i="15"/>
  <c r="M5320" i="15"/>
  <c r="L5320" i="15"/>
  <c r="J5320" i="15"/>
  <c r="M5319" i="15"/>
  <c r="L5319" i="15"/>
  <c r="J5319" i="15"/>
  <c r="M5318" i="15"/>
  <c r="L5318" i="15"/>
  <c r="J5318" i="15"/>
  <c r="M5317" i="15"/>
  <c r="L5317" i="15"/>
  <c r="J5317" i="15"/>
  <c r="M5316" i="15"/>
  <c r="L5316" i="15"/>
  <c r="J5316" i="15"/>
  <c r="M5315" i="15"/>
  <c r="L5315" i="15"/>
  <c r="J5315" i="15"/>
  <c r="M5314" i="15"/>
  <c r="L5314" i="15"/>
  <c r="J5314" i="15"/>
  <c r="M5313" i="15"/>
  <c r="L5313" i="15"/>
  <c r="J5313" i="15"/>
  <c r="M5312" i="15"/>
  <c r="L5312" i="15"/>
  <c r="J5312" i="15"/>
  <c r="M5311" i="15"/>
  <c r="L5311" i="15"/>
  <c r="J5311" i="15"/>
  <c r="M5310" i="15"/>
  <c r="L5310" i="15"/>
  <c r="J5310" i="15"/>
  <c r="M5309" i="15"/>
  <c r="L5309" i="15"/>
  <c r="J5309" i="15"/>
  <c r="M5308" i="15"/>
  <c r="L5308" i="15"/>
  <c r="J5308" i="15"/>
  <c r="M5307" i="15"/>
  <c r="L5307" i="15"/>
  <c r="J5307" i="15"/>
  <c r="M5306" i="15"/>
  <c r="L5306" i="15"/>
  <c r="J5306" i="15"/>
  <c r="M5305" i="15"/>
  <c r="L5305" i="15"/>
  <c r="J5305" i="15"/>
  <c r="M5304" i="15"/>
  <c r="L5304" i="15"/>
  <c r="J5304" i="15"/>
  <c r="M5303" i="15"/>
  <c r="L5303" i="15"/>
  <c r="J5303" i="15"/>
  <c r="M5302" i="15"/>
  <c r="L5302" i="15"/>
  <c r="J5302" i="15"/>
  <c r="M5301" i="15"/>
  <c r="L5301" i="15"/>
  <c r="J5301" i="15"/>
  <c r="M5300" i="15"/>
  <c r="L5300" i="15"/>
  <c r="J5300" i="15"/>
  <c r="M5299" i="15"/>
  <c r="L5299" i="15"/>
  <c r="J5299" i="15"/>
  <c r="M5298" i="15"/>
  <c r="L5298" i="15"/>
  <c r="J5298" i="15"/>
  <c r="M5297" i="15"/>
  <c r="L5297" i="15"/>
  <c r="J5297" i="15"/>
  <c r="M5296" i="15"/>
  <c r="L5296" i="15"/>
  <c r="J5296" i="15"/>
  <c r="M5295" i="15"/>
  <c r="L5295" i="15"/>
  <c r="J5295" i="15"/>
  <c r="M5294" i="15"/>
  <c r="L5294" i="15"/>
  <c r="J5294" i="15"/>
  <c r="M5293" i="15"/>
  <c r="L5293" i="15"/>
  <c r="J5293" i="15"/>
  <c r="M5292" i="15"/>
  <c r="L5292" i="15"/>
  <c r="J5292" i="15"/>
  <c r="M5291" i="15"/>
  <c r="L5291" i="15"/>
  <c r="J5291" i="15"/>
  <c r="M5290" i="15"/>
  <c r="L5290" i="15"/>
  <c r="J5290" i="15"/>
  <c r="M5289" i="15"/>
  <c r="L5289" i="15"/>
  <c r="J5289" i="15"/>
  <c r="M5288" i="15"/>
  <c r="L5288" i="15"/>
  <c r="J5288" i="15"/>
  <c r="M5287" i="15"/>
  <c r="L5287" i="15"/>
  <c r="J5287" i="15"/>
  <c r="M5286" i="15"/>
  <c r="L5286" i="15"/>
  <c r="J5286" i="15"/>
  <c r="M5285" i="15"/>
  <c r="L5285" i="15"/>
  <c r="J5285" i="15"/>
  <c r="M5284" i="15"/>
  <c r="L5284" i="15"/>
  <c r="J5284" i="15"/>
  <c r="M5283" i="15"/>
  <c r="L5283" i="15"/>
  <c r="J5283" i="15"/>
  <c r="M5282" i="15"/>
  <c r="L5282" i="15"/>
  <c r="J5282" i="15"/>
  <c r="M5281" i="15"/>
  <c r="L5281" i="15"/>
  <c r="J5281" i="15"/>
  <c r="M5280" i="15"/>
  <c r="L5280" i="15"/>
  <c r="J5280" i="15"/>
  <c r="M5279" i="15"/>
  <c r="L5279" i="15"/>
  <c r="J5279" i="15"/>
  <c r="M5278" i="15"/>
  <c r="L5278" i="15"/>
  <c r="J5278" i="15"/>
  <c r="M5277" i="15"/>
  <c r="L5277" i="15"/>
  <c r="J5277" i="15"/>
  <c r="M5276" i="15"/>
  <c r="L5276" i="15"/>
  <c r="J5276" i="15"/>
  <c r="M5275" i="15"/>
  <c r="L5275" i="15"/>
  <c r="J5275" i="15"/>
  <c r="M5274" i="15"/>
  <c r="L5274" i="15"/>
  <c r="J5274" i="15"/>
  <c r="M5273" i="15"/>
  <c r="L5273" i="15"/>
  <c r="J5273" i="15"/>
  <c r="M5272" i="15"/>
  <c r="L5272" i="15"/>
  <c r="J5272" i="15"/>
  <c r="M5271" i="15"/>
  <c r="L5271" i="15"/>
  <c r="J5271" i="15"/>
  <c r="M5270" i="15"/>
  <c r="L5270" i="15"/>
  <c r="J5270" i="15"/>
  <c r="M5269" i="15"/>
  <c r="L5269" i="15"/>
  <c r="J5269" i="15"/>
  <c r="M5268" i="15"/>
  <c r="L5268" i="15"/>
  <c r="J5268" i="15"/>
  <c r="M5267" i="15"/>
  <c r="L5267" i="15"/>
  <c r="J5267" i="15"/>
  <c r="M5266" i="15"/>
  <c r="L5266" i="15"/>
  <c r="J5266" i="15"/>
  <c r="M5265" i="15"/>
  <c r="L5265" i="15"/>
  <c r="J5265" i="15"/>
  <c r="M5264" i="15"/>
  <c r="L5264" i="15"/>
  <c r="J5264" i="15"/>
  <c r="M5263" i="15"/>
  <c r="L5263" i="15"/>
  <c r="J5263" i="15"/>
  <c r="M5262" i="15"/>
  <c r="L5262" i="15"/>
  <c r="J5262" i="15"/>
  <c r="M5261" i="15"/>
  <c r="L5261" i="15"/>
  <c r="J5261" i="15"/>
  <c r="M5260" i="15"/>
  <c r="L5260" i="15"/>
  <c r="J5260" i="15"/>
  <c r="M5259" i="15"/>
  <c r="L5259" i="15"/>
  <c r="J5259" i="15"/>
  <c r="M5258" i="15"/>
  <c r="L5258" i="15"/>
  <c r="J5258" i="15"/>
  <c r="M5257" i="15"/>
  <c r="L5257" i="15"/>
  <c r="J5257" i="15"/>
  <c r="M5256" i="15"/>
  <c r="L5256" i="15"/>
  <c r="J5256" i="15"/>
  <c r="M5255" i="15"/>
  <c r="L5255" i="15"/>
  <c r="J5255" i="15"/>
  <c r="M5254" i="15"/>
  <c r="L5254" i="15"/>
  <c r="J5254" i="15"/>
  <c r="M5253" i="15"/>
  <c r="L5253" i="15"/>
  <c r="J5253" i="15"/>
  <c r="M5252" i="15"/>
  <c r="L5252" i="15"/>
  <c r="J5252" i="15"/>
  <c r="M5251" i="15"/>
  <c r="L5251" i="15"/>
  <c r="J5251" i="15"/>
  <c r="M5250" i="15"/>
  <c r="L5250" i="15"/>
  <c r="J5250" i="15"/>
  <c r="M5249" i="15"/>
  <c r="L5249" i="15"/>
  <c r="J5249" i="15"/>
  <c r="M5248" i="15"/>
  <c r="L5248" i="15"/>
  <c r="J5248" i="15"/>
  <c r="M5247" i="15"/>
  <c r="L5247" i="15"/>
  <c r="J5247" i="15"/>
  <c r="M5246" i="15"/>
  <c r="L5246" i="15"/>
  <c r="J5246" i="15"/>
  <c r="M5245" i="15"/>
  <c r="L5245" i="15"/>
  <c r="J5245" i="15"/>
  <c r="M5244" i="15"/>
  <c r="L5244" i="15"/>
  <c r="J5244" i="15"/>
  <c r="M5243" i="15"/>
  <c r="L5243" i="15"/>
  <c r="J5243" i="15"/>
  <c r="M5242" i="15"/>
  <c r="L5242" i="15"/>
  <c r="J5242" i="15"/>
  <c r="M5241" i="15"/>
  <c r="L5241" i="15"/>
  <c r="J5241" i="15"/>
  <c r="M5240" i="15"/>
  <c r="L5240" i="15"/>
  <c r="J5240" i="15"/>
  <c r="M5239" i="15"/>
  <c r="L5239" i="15"/>
  <c r="J5239" i="15"/>
  <c r="M5238" i="15"/>
  <c r="L5238" i="15"/>
  <c r="J5238" i="15"/>
  <c r="M5237" i="15"/>
  <c r="L5237" i="15"/>
  <c r="J5237" i="15"/>
  <c r="M5236" i="15"/>
  <c r="L5236" i="15"/>
  <c r="J5236" i="15"/>
  <c r="M5235" i="15"/>
  <c r="L5235" i="15"/>
  <c r="J5235" i="15"/>
  <c r="M5234" i="15"/>
  <c r="L5234" i="15"/>
  <c r="J5234" i="15"/>
  <c r="M5233" i="15"/>
  <c r="L5233" i="15"/>
  <c r="J5233" i="15"/>
  <c r="M5232" i="15"/>
  <c r="L5232" i="15"/>
  <c r="J5232" i="15"/>
  <c r="M5231" i="15"/>
  <c r="L5231" i="15"/>
  <c r="J5231" i="15"/>
  <c r="M5230" i="15"/>
  <c r="L5230" i="15"/>
  <c r="J5230" i="15"/>
  <c r="M5229" i="15"/>
  <c r="L5229" i="15"/>
  <c r="J5229" i="15"/>
  <c r="M5228" i="15"/>
  <c r="L5228" i="15"/>
  <c r="J5228" i="15"/>
  <c r="M5227" i="15"/>
  <c r="L5227" i="15"/>
  <c r="J5227" i="15"/>
  <c r="M5226" i="15"/>
  <c r="L5226" i="15"/>
  <c r="J5226" i="15"/>
  <c r="M5225" i="15"/>
  <c r="L5225" i="15"/>
  <c r="J5225" i="15"/>
  <c r="M5224" i="15"/>
  <c r="L5224" i="15"/>
  <c r="J5224" i="15"/>
  <c r="M5223" i="15"/>
  <c r="L5223" i="15"/>
  <c r="J5223" i="15"/>
  <c r="M5222" i="15"/>
  <c r="L5222" i="15"/>
  <c r="J5222" i="15"/>
  <c r="M5221" i="15"/>
  <c r="L5221" i="15"/>
  <c r="J5221" i="15"/>
  <c r="M5220" i="15"/>
  <c r="L5220" i="15"/>
  <c r="J5220" i="15"/>
  <c r="M5219" i="15"/>
  <c r="L5219" i="15"/>
  <c r="J5219" i="15"/>
  <c r="M5218" i="15"/>
  <c r="L5218" i="15"/>
  <c r="J5218" i="15"/>
  <c r="M5217" i="15"/>
  <c r="L5217" i="15"/>
  <c r="J5217" i="15"/>
  <c r="M5216" i="15"/>
  <c r="L5216" i="15"/>
  <c r="J5216" i="15"/>
  <c r="M5215" i="15"/>
  <c r="L5215" i="15"/>
  <c r="J5215" i="15"/>
  <c r="M5214" i="15"/>
  <c r="L5214" i="15"/>
  <c r="J5214" i="15"/>
  <c r="M5213" i="15"/>
  <c r="L5213" i="15"/>
  <c r="J5213" i="15"/>
  <c r="M5212" i="15"/>
  <c r="L5212" i="15"/>
  <c r="J5212" i="15"/>
  <c r="M5211" i="15"/>
  <c r="L5211" i="15"/>
  <c r="J5211" i="15"/>
  <c r="M5210" i="15"/>
  <c r="L5210" i="15"/>
  <c r="J5210" i="15"/>
  <c r="M5209" i="15"/>
  <c r="L5209" i="15"/>
  <c r="J5209" i="15"/>
  <c r="M5208" i="15"/>
  <c r="L5208" i="15"/>
  <c r="J5208" i="15"/>
  <c r="M5207" i="15"/>
  <c r="L5207" i="15"/>
  <c r="J5207" i="15"/>
  <c r="M5206" i="15"/>
  <c r="L5206" i="15"/>
  <c r="J5206" i="15"/>
  <c r="M5205" i="15"/>
  <c r="L5205" i="15"/>
  <c r="J5205" i="15"/>
  <c r="M5204" i="15"/>
  <c r="L5204" i="15"/>
  <c r="J5204" i="15"/>
  <c r="M5203" i="15"/>
  <c r="L5203" i="15"/>
  <c r="J5203" i="15"/>
  <c r="M5202" i="15"/>
  <c r="L5202" i="15"/>
  <c r="J5202" i="15"/>
  <c r="M5201" i="15"/>
  <c r="L5201" i="15"/>
  <c r="J5201" i="15"/>
  <c r="M5200" i="15"/>
  <c r="L5200" i="15"/>
  <c r="J5200" i="15"/>
  <c r="M5199" i="15"/>
  <c r="L5199" i="15"/>
  <c r="J5199" i="15"/>
  <c r="M5198" i="15"/>
  <c r="L5198" i="15"/>
  <c r="J5198" i="15"/>
  <c r="M5197" i="15"/>
  <c r="L5197" i="15"/>
  <c r="J5197" i="15"/>
  <c r="M5196" i="15"/>
  <c r="L5196" i="15"/>
  <c r="J5196" i="15"/>
  <c r="M5195" i="15"/>
  <c r="L5195" i="15"/>
  <c r="J5195" i="15"/>
  <c r="M5194" i="15"/>
  <c r="L5194" i="15"/>
  <c r="J5194" i="15"/>
  <c r="M5193" i="15"/>
  <c r="L5193" i="15"/>
  <c r="J5193" i="15"/>
  <c r="M5192" i="15"/>
  <c r="L5192" i="15"/>
  <c r="J5192" i="15"/>
  <c r="M5191" i="15"/>
  <c r="L5191" i="15"/>
  <c r="J5191" i="15"/>
  <c r="M5190" i="15"/>
  <c r="L5190" i="15"/>
  <c r="J5190" i="15"/>
  <c r="M5189" i="15"/>
  <c r="L5189" i="15"/>
  <c r="J5189" i="15"/>
  <c r="M5188" i="15"/>
  <c r="L5188" i="15"/>
  <c r="J5188" i="15"/>
  <c r="M5187" i="15"/>
  <c r="L5187" i="15"/>
  <c r="J5187" i="15"/>
  <c r="M5186" i="15"/>
  <c r="L5186" i="15"/>
  <c r="J5186" i="15"/>
  <c r="M5185" i="15"/>
  <c r="L5185" i="15"/>
  <c r="J5185" i="15"/>
  <c r="M5184" i="15"/>
  <c r="L5184" i="15"/>
  <c r="J5184" i="15"/>
  <c r="M5183" i="15"/>
  <c r="L5183" i="15"/>
  <c r="J5183" i="15"/>
  <c r="M5182" i="15"/>
  <c r="L5182" i="15"/>
  <c r="J5182" i="15"/>
  <c r="M5181" i="15"/>
  <c r="L5181" i="15"/>
  <c r="J5181" i="15"/>
  <c r="M5180" i="15"/>
  <c r="L5180" i="15"/>
  <c r="J5180" i="15"/>
  <c r="M5179" i="15"/>
  <c r="L5179" i="15"/>
  <c r="J5179" i="15"/>
  <c r="M5178" i="15"/>
  <c r="L5178" i="15"/>
  <c r="J5178" i="15"/>
  <c r="M5177" i="15"/>
  <c r="L5177" i="15"/>
  <c r="J5177" i="15"/>
  <c r="M5176" i="15"/>
  <c r="L5176" i="15"/>
  <c r="J5176" i="15"/>
  <c r="M5175" i="15"/>
  <c r="L5175" i="15"/>
  <c r="J5175" i="15"/>
  <c r="F5174" i="15"/>
  <c r="M5173" i="15"/>
  <c r="L5173" i="15"/>
  <c r="J5173" i="15"/>
  <c r="M5172" i="15"/>
  <c r="L5172" i="15"/>
  <c r="J5172" i="15"/>
  <c r="M5171" i="15"/>
  <c r="L5171" i="15"/>
  <c r="J5171" i="15"/>
  <c r="M5170" i="15"/>
  <c r="L5170" i="15"/>
  <c r="J5170" i="15"/>
  <c r="M5169" i="15"/>
  <c r="L5169" i="15"/>
  <c r="J5169" i="15"/>
  <c r="M5168" i="15"/>
  <c r="L5168" i="15"/>
  <c r="J5168" i="15"/>
  <c r="M5167" i="15"/>
  <c r="L5167" i="15"/>
  <c r="J5167" i="15"/>
  <c r="M5166" i="15"/>
  <c r="L5166" i="15"/>
  <c r="J5166" i="15"/>
  <c r="M5165" i="15"/>
  <c r="L5165" i="15"/>
  <c r="J5165" i="15"/>
  <c r="M5164" i="15"/>
  <c r="L5164" i="15"/>
  <c r="J5164" i="15"/>
  <c r="M5163" i="15"/>
  <c r="L5163" i="15"/>
  <c r="J5163" i="15"/>
  <c r="M5162" i="15"/>
  <c r="L5162" i="15"/>
  <c r="J5162" i="15"/>
  <c r="M5161" i="15"/>
  <c r="L5161" i="15"/>
  <c r="J5161" i="15"/>
  <c r="M5160" i="15"/>
  <c r="L5160" i="15"/>
  <c r="J5160" i="15"/>
  <c r="M5159" i="15"/>
  <c r="L5159" i="15"/>
  <c r="J5159" i="15"/>
  <c r="M5158" i="15"/>
  <c r="L5158" i="15"/>
  <c r="J5158" i="15"/>
  <c r="M5157" i="15"/>
  <c r="L5157" i="15"/>
  <c r="J5157" i="15"/>
  <c r="M5156" i="15"/>
  <c r="L5156" i="15"/>
  <c r="J5156" i="15"/>
  <c r="M5155" i="15"/>
  <c r="L5155" i="15"/>
  <c r="J5155" i="15"/>
  <c r="M5154" i="15"/>
  <c r="L5154" i="15"/>
  <c r="J5154" i="15"/>
  <c r="M5153" i="15"/>
  <c r="L5153" i="15"/>
  <c r="J5153" i="15"/>
  <c r="M5152" i="15"/>
  <c r="L5152" i="15"/>
  <c r="J5152" i="15"/>
  <c r="M5151" i="15"/>
  <c r="L5151" i="15"/>
  <c r="J5151" i="15"/>
  <c r="M5150" i="15"/>
  <c r="L5150" i="15"/>
  <c r="J5150" i="15"/>
  <c r="M5149" i="15"/>
  <c r="L5149" i="15"/>
  <c r="J5149" i="15"/>
  <c r="M5148" i="15"/>
  <c r="L5148" i="15"/>
  <c r="J5148" i="15"/>
  <c r="M5147" i="15"/>
  <c r="L5147" i="15"/>
  <c r="J5147" i="15"/>
  <c r="M5146" i="15"/>
  <c r="L5146" i="15"/>
  <c r="J5146" i="15"/>
  <c r="M5145" i="15"/>
  <c r="L5145" i="15"/>
  <c r="J5145" i="15"/>
  <c r="M5144" i="15"/>
  <c r="L5144" i="15"/>
  <c r="J5144" i="15"/>
  <c r="M5143" i="15"/>
  <c r="L5143" i="15"/>
  <c r="J5143" i="15"/>
  <c r="M5142" i="15"/>
  <c r="L5142" i="15"/>
  <c r="J5142" i="15"/>
  <c r="M5141" i="15"/>
  <c r="L5141" i="15"/>
  <c r="J5141" i="15"/>
  <c r="M5140" i="15"/>
  <c r="L5140" i="15"/>
  <c r="J5140" i="15"/>
  <c r="M5139" i="15"/>
  <c r="L5139" i="15"/>
  <c r="J5139" i="15"/>
  <c r="M5138" i="15"/>
  <c r="L5138" i="15"/>
  <c r="J5138" i="15"/>
  <c r="M5137" i="15"/>
  <c r="L5137" i="15"/>
  <c r="J5137" i="15"/>
  <c r="M5136" i="15"/>
  <c r="L5136" i="15"/>
  <c r="J5136" i="15"/>
  <c r="M5135" i="15"/>
  <c r="L5135" i="15"/>
  <c r="J5135" i="15"/>
  <c r="M5134" i="15"/>
  <c r="L5134" i="15"/>
  <c r="J5134" i="15"/>
  <c r="M5133" i="15"/>
  <c r="L5133" i="15"/>
  <c r="J5133" i="15"/>
  <c r="M5132" i="15"/>
  <c r="L5132" i="15"/>
  <c r="J5132" i="15"/>
  <c r="M5131" i="15"/>
  <c r="L5131" i="15"/>
  <c r="J5131" i="15"/>
  <c r="M5130" i="15"/>
  <c r="L5130" i="15"/>
  <c r="J5130" i="15"/>
  <c r="M5129" i="15"/>
  <c r="L5129" i="15"/>
  <c r="J5129" i="15"/>
  <c r="M5128" i="15"/>
  <c r="L5128" i="15"/>
  <c r="J5128" i="15"/>
  <c r="M5127" i="15"/>
  <c r="L5127" i="15"/>
  <c r="J5127" i="15"/>
  <c r="M5126" i="15"/>
  <c r="L5126" i="15"/>
  <c r="J5126" i="15"/>
  <c r="M5125" i="15"/>
  <c r="L5125" i="15"/>
  <c r="J5125" i="15"/>
  <c r="M5124" i="15"/>
  <c r="L5124" i="15"/>
  <c r="J5124" i="15"/>
  <c r="M5123" i="15"/>
  <c r="L5123" i="15"/>
  <c r="J5123" i="15"/>
  <c r="M5122" i="15"/>
  <c r="L5122" i="15"/>
  <c r="J5122" i="15"/>
  <c r="M5121" i="15"/>
  <c r="L5121" i="15"/>
  <c r="J5121" i="15"/>
  <c r="M5120" i="15"/>
  <c r="L5120" i="15"/>
  <c r="J5120" i="15"/>
  <c r="F5119" i="15"/>
  <c r="Q5118" i="15"/>
  <c r="S5118" i="15" s="1"/>
  <c r="F5118" i="15"/>
  <c r="M5117" i="15"/>
  <c r="L5117" i="15"/>
  <c r="J5117" i="15"/>
  <c r="M5116" i="15"/>
  <c r="L5116" i="15"/>
  <c r="J5116" i="15"/>
  <c r="M5115" i="15"/>
  <c r="L5115" i="15"/>
  <c r="J5115" i="15"/>
  <c r="M5114" i="15"/>
  <c r="L5114" i="15"/>
  <c r="J5114" i="15"/>
  <c r="M5113" i="15"/>
  <c r="L5113" i="15"/>
  <c r="J5113" i="15"/>
  <c r="F5112" i="15"/>
  <c r="M5111" i="15"/>
  <c r="L5111" i="15"/>
  <c r="J5111" i="15"/>
  <c r="M5110" i="15"/>
  <c r="L5110" i="15"/>
  <c r="J5110" i="15"/>
  <c r="M5109" i="15"/>
  <c r="L5109" i="15"/>
  <c r="J5109" i="15"/>
  <c r="M5108" i="15"/>
  <c r="L5108" i="15"/>
  <c r="J5108" i="15"/>
  <c r="M5107" i="15"/>
  <c r="L5107" i="15"/>
  <c r="J5107" i="15"/>
  <c r="M5106" i="15"/>
  <c r="L5106" i="15"/>
  <c r="J5106" i="15"/>
  <c r="M5105" i="15"/>
  <c r="L5105" i="15"/>
  <c r="J5105" i="15"/>
  <c r="M5104" i="15"/>
  <c r="L5104" i="15"/>
  <c r="J5104" i="15"/>
  <c r="M5103" i="15"/>
  <c r="L5103" i="15"/>
  <c r="J5103" i="15"/>
  <c r="M5102" i="15"/>
  <c r="L5102" i="15"/>
  <c r="J5102" i="15"/>
  <c r="M5101" i="15"/>
  <c r="L5101" i="15"/>
  <c r="J5101" i="15"/>
  <c r="M5100" i="15"/>
  <c r="L5100" i="15"/>
  <c r="J5100" i="15"/>
  <c r="M5099" i="15"/>
  <c r="L5099" i="15"/>
  <c r="J5099" i="15"/>
  <c r="M5098" i="15"/>
  <c r="L5098" i="15"/>
  <c r="J5098" i="15"/>
  <c r="M5097" i="15"/>
  <c r="L5097" i="15"/>
  <c r="J5097" i="15"/>
  <c r="M5096" i="15"/>
  <c r="L5096" i="15"/>
  <c r="J5096" i="15"/>
  <c r="M5095" i="15"/>
  <c r="L5095" i="15"/>
  <c r="J5095" i="15"/>
  <c r="M5094" i="15"/>
  <c r="L5094" i="15"/>
  <c r="J5094" i="15"/>
  <c r="M5093" i="15"/>
  <c r="L5093" i="15"/>
  <c r="J5093" i="15"/>
  <c r="M5092" i="15"/>
  <c r="L5092" i="15"/>
  <c r="J5092" i="15"/>
  <c r="M5091" i="15"/>
  <c r="L5091" i="15"/>
  <c r="J5091" i="15"/>
  <c r="M5090" i="15"/>
  <c r="L5090" i="15"/>
  <c r="J5090" i="15"/>
  <c r="M5089" i="15"/>
  <c r="L5089" i="15"/>
  <c r="J5089" i="15"/>
  <c r="M5088" i="15"/>
  <c r="L5088" i="15"/>
  <c r="J5088" i="15"/>
  <c r="M5087" i="15"/>
  <c r="L5087" i="15"/>
  <c r="J5087" i="15"/>
  <c r="M5086" i="15"/>
  <c r="L5086" i="15"/>
  <c r="J5086" i="15"/>
  <c r="M5085" i="15"/>
  <c r="L5085" i="15"/>
  <c r="J5085" i="15"/>
  <c r="F5084" i="15"/>
  <c r="M5083" i="15"/>
  <c r="L5083" i="15"/>
  <c r="J5083" i="15"/>
  <c r="M5082" i="15"/>
  <c r="L5082" i="15"/>
  <c r="J5082" i="15"/>
  <c r="M5081" i="15"/>
  <c r="L5081" i="15"/>
  <c r="J5081" i="15"/>
  <c r="M5080" i="15"/>
  <c r="L5080" i="15"/>
  <c r="J5080" i="15"/>
  <c r="M5079" i="15"/>
  <c r="L5079" i="15"/>
  <c r="J5079" i="15"/>
  <c r="M5078" i="15"/>
  <c r="L5078" i="15"/>
  <c r="J5078" i="15"/>
  <c r="M5077" i="15"/>
  <c r="L5077" i="15"/>
  <c r="J5077" i="15"/>
  <c r="M5076" i="15"/>
  <c r="L5076" i="15"/>
  <c r="J5076" i="15"/>
  <c r="M5075" i="15"/>
  <c r="L5075" i="15"/>
  <c r="J5075" i="15"/>
  <c r="M5074" i="15"/>
  <c r="L5074" i="15"/>
  <c r="J5074" i="15"/>
  <c r="M5073" i="15"/>
  <c r="L5073" i="15"/>
  <c r="J5073" i="15"/>
  <c r="M5072" i="15"/>
  <c r="L5072" i="15"/>
  <c r="J5072" i="15"/>
  <c r="M5071" i="15"/>
  <c r="L5071" i="15"/>
  <c r="J5071" i="15"/>
  <c r="M5070" i="15"/>
  <c r="L5070" i="15"/>
  <c r="J5070" i="15"/>
  <c r="M5069" i="15"/>
  <c r="L5069" i="15"/>
  <c r="J5069" i="15"/>
  <c r="M5068" i="15"/>
  <c r="L5068" i="15"/>
  <c r="J5068" i="15"/>
  <c r="M5067" i="15"/>
  <c r="L5067" i="15"/>
  <c r="J5067" i="15"/>
  <c r="M5066" i="15"/>
  <c r="L5066" i="15"/>
  <c r="J5066" i="15"/>
  <c r="M5065" i="15"/>
  <c r="L5065" i="15"/>
  <c r="J5065" i="15"/>
  <c r="M5064" i="15"/>
  <c r="L5064" i="15"/>
  <c r="J5064" i="15"/>
  <c r="M5063" i="15"/>
  <c r="L5063" i="15"/>
  <c r="J5063" i="15"/>
  <c r="M5062" i="15"/>
  <c r="L5062" i="15"/>
  <c r="J5062" i="15"/>
  <c r="M5061" i="15"/>
  <c r="L5061" i="15"/>
  <c r="J5061" i="15"/>
  <c r="M5060" i="15"/>
  <c r="L5060" i="15"/>
  <c r="J5060" i="15"/>
  <c r="M5059" i="15"/>
  <c r="L5059" i="15"/>
  <c r="J5059" i="15"/>
  <c r="M5058" i="15"/>
  <c r="L5058" i="15"/>
  <c r="J5058" i="15"/>
  <c r="M5057" i="15"/>
  <c r="L5057" i="15"/>
  <c r="J5057" i="15"/>
  <c r="M5056" i="15"/>
  <c r="L5056" i="15"/>
  <c r="J5056" i="15"/>
  <c r="M5055" i="15"/>
  <c r="L5055" i="15"/>
  <c r="J5055" i="15"/>
  <c r="M5054" i="15"/>
  <c r="L5054" i="15"/>
  <c r="J5054" i="15"/>
  <c r="M5053" i="15"/>
  <c r="L5053" i="15"/>
  <c r="J5053" i="15"/>
  <c r="M5052" i="15"/>
  <c r="L5052" i="15"/>
  <c r="J5052" i="15"/>
  <c r="F5051" i="15"/>
  <c r="F5050" i="15"/>
  <c r="M5049" i="15"/>
  <c r="L5049" i="15"/>
  <c r="J5049" i="15"/>
  <c r="M5048" i="15"/>
  <c r="L5048" i="15"/>
  <c r="J5048" i="15"/>
  <c r="M5047" i="15"/>
  <c r="L5047" i="15"/>
  <c r="J5047" i="15"/>
  <c r="M5046" i="15"/>
  <c r="L5046" i="15"/>
  <c r="J5046" i="15"/>
  <c r="M5045" i="15"/>
  <c r="L5045" i="15"/>
  <c r="J5045" i="15"/>
  <c r="M5044" i="15"/>
  <c r="L5044" i="15"/>
  <c r="J5044" i="15"/>
  <c r="M5043" i="15"/>
  <c r="L5043" i="15"/>
  <c r="J5043" i="15"/>
  <c r="M5042" i="15"/>
  <c r="L5042" i="15"/>
  <c r="J5042" i="15"/>
  <c r="M5041" i="15"/>
  <c r="L5041" i="15"/>
  <c r="J5041" i="15"/>
  <c r="M5040" i="15"/>
  <c r="L5040" i="15"/>
  <c r="J5040" i="15"/>
  <c r="F5039" i="15"/>
  <c r="M5038" i="15"/>
  <c r="L5038" i="15"/>
  <c r="J5038" i="15"/>
  <c r="M5037" i="15"/>
  <c r="L5037" i="15"/>
  <c r="J5037" i="15"/>
  <c r="M5036" i="15"/>
  <c r="L5036" i="15"/>
  <c r="J5036" i="15"/>
  <c r="M5035" i="15"/>
  <c r="L5035" i="15"/>
  <c r="J5035" i="15"/>
  <c r="M5034" i="15"/>
  <c r="L5034" i="15"/>
  <c r="J5034" i="15"/>
  <c r="M5033" i="15"/>
  <c r="L5033" i="15"/>
  <c r="J5033" i="15"/>
  <c r="M5032" i="15"/>
  <c r="L5032" i="15"/>
  <c r="J5032" i="15"/>
  <c r="M5031" i="15"/>
  <c r="L5031" i="15"/>
  <c r="J5031" i="15"/>
  <c r="M5030" i="15"/>
  <c r="L5030" i="15"/>
  <c r="J5030" i="15"/>
  <c r="M5029" i="15"/>
  <c r="L5029" i="15"/>
  <c r="J5029" i="15"/>
  <c r="M5028" i="15"/>
  <c r="L5028" i="15"/>
  <c r="J5028" i="15"/>
  <c r="M5027" i="15"/>
  <c r="L5027" i="15"/>
  <c r="J5027" i="15"/>
  <c r="M5026" i="15"/>
  <c r="L5026" i="15"/>
  <c r="J5026" i="15"/>
  <c r="F5025" i="15"/>
  <c r="M5024" i="15"/>
  <c r="L5024" i="15"/>
  <c r="J5024" i="15"/>
  <c r="M5023" i="15"/>
  <c r="L5023" i="15"/>
  <c r="J5023" i="15"/>
  <c r="M5022" i="15"/>
  <c r="L5022" i="15"/>
  <c r="J5022" i="15"/>
  <c r="M5021" i="15"/>
  <c r="L5021" i="15"/>
  <c r="J5021" i="15"/>
  <c r="M5020" i="15"/>
  <c r="L5020" i="15"/>
  <c r="J5020" i="15"/>
  <c r="M5019" i="15"/>
  <c r="L5019" i="15"/>
  <c r="J5019" i="15"/>
  <c r="M5018" i="15"/>
  <c r="L5018" i="15"/>
  <c r="J5018" i="15"/>
  <c r="M5017" i="15"/>
  <c r="L5017" i="15"/>
  <c r="J5017" i="15"/>
  <c r="M5016" i="15"/>
  <c r="L5016" i="15"/>
  <c r="J5016" i="15"/>
  <c r="M5015" i="15"/>
  <c r="L5015" i="15"/>
  <c r="J5015" i="15"/>
  <c r="M5014" i="15"/>
  <c r="L5014" i="15"/>
  <c r="J5014" i="15"/>
  <c r="M5013" i="15"/>
  <c r="L5013" i="15"/>
  <c r="J5013" i="15"/>
  <c r="M5012" i="15"/>
  <c r="L5012" i="15"/>
  <c r="J5012" i="15"/>
  <c r="M5011" i="15"/>
  <c r="L5011" i="15"/>
  <c r="J5011" i="15"/>
  <c r="M5010" i="15"/>
  <c r="L5010" i="15"/>
  <c r="J5010" i="15"/>
  <c r="M5009" i="15"/>
  <c r="L5009" i="15"/>
  <c r="J5009" i="15"/>
  <c r="M5008" i="15"/>
  <c r="L5008" i="15"/>
  <c r="J5008" i="15"/>
  <c r="M5007" i="15"/>
  <c r="L5007" i="15"/>
  <c r="J5007" i="15"/>
  <c r="M5006" i="15"/>
  <c r="L5006" i="15"/>
  <c r="J5006" i="15"/>
  <c r="M5005" i="15"/>
  <c r="L5005" i="15"/>
  <c r="J5005" i="15"/>
  <c r="M5004" i="15"/>
  <c r="L5004" i="15"/>
  <c r="J5004" i="15"/>
  <c r="M5003" i="15"/>
  <c r="L5003" i="15"/>
  <c r="J5003" i="15"/>
  <c r="M5002" i="15"/>
  <c r="L5002" i="15"/>
  <c r="J5002" i="15"/>
  <c r="M5001" i="15"/>
  <c r="L5001" i="15"/>
  <c r="J5001" i="15"/>
  <c r="F5000" i="15"/>
  <c r="M4999" i="15"/>
  <c r="L4999" i="15"/>
  <c r="J4999" i="15"/>
  <c r="M4998" i="15"/>
  <c r="L4998" i="15"/>
  <c r="J4998" i="15"/>
  <c r="M4997" i="15"/>
  <c r="L4997" i="15"/>
  <c r="J4997" i="15"/>
  <c r="M4996" i="15"/>
  <c r="L4996" i="15"/>
  <c r="J4996" i="15"/>
  <c r="M4995" i="15"/>
  <c r="L4995" i="15"/>
  <c r="J4995" i="15"/>
  <c r="M4994" i="15"/>
  <c r="L4994" i="15"/>
  <c r="J4994" i="15"/>
  <c r="M4993" i="15"/>
  <c r="L4993" i="15"/>
  <c r="J4993" i="15"/>
  <c r="M4992" i="15"/>
  <c r="L4992" i="15"/>
  <c r="J4992" i="15"/>
  <c r="M4991" i="15"/>
  <c r="L4991" i="15"/>
  <c r="J4991" i="15"/>
  <c r="M4990" i="15"/>
  <c r="L4990" i="15"/>
  <c r="J4990" i="15"/>
  <c r="M4989" i="15"/>
  <c r="L4989" i="15"/>
  <c r="J4989" i="15"/>
  <c r="M4988" i="15"/>
  <c r="L4988" i="15"/>
  <c r="J4988" i="15"/>
  <c r="M4987" i="15"/>
  <c r="L4987" i="15"/>
  <c r="J4987" i="15"/>
  <c r="M4986" i="15"/>
  <c r="L4986" i="15"/>
  <c r="J4986" i="15"/>
  <c r="M4985" i="15"/>
  <c r="L4985" i="15"/>
  <c r="J4985" i="15"/>
  <c r="M4984" i="15"/>
  <c r="L4984" i="15"/>
  <c r="J4984" i="15"/>
  <c r="M4983" i="15"/>
  <c r="L4983" i="15"/>
  <c r="J4983" i="15"/>
  <c r="M4982" i="15"/>
  <c r="L4982" i="15"/>
  <c r="J4982" i="15"/>
  <c r="M4981" i="15"/>
  <c r="L4981" i="15"/>
  <c r="J4981" i="15"/>
  <c r="M4980" i="15"/>
  <c r="L4980" i="15"/>
  <c r="J4980" i="15"/>
  <c r="M4979" i="15"/>
  <c r="L4979" i="15"/>
  <c r="J4979" i="15"/>
  <c r="M4978" i="15"/>
  <c r="L4978" i="15"/>
  <c r="J4978" i="15"/>
  <c r="M4977" i="15"/>
  <c r="L4977" i="15"/>
  <c r="J4977" i="15"/>
  <c r="M4976" i="15"/>
  <c r="L4976" i="15"/>
  <c r="J4976" i="15"/>
  <c r="M4975" i="15"/>
  <c r="L4975" i="15"/>
  <c r="J4975" i="15"/>
  <c r="M4974" i="15"/>
  <c r="L4974" i="15"/>
  <c r="J4974" i="15"/>
  <c r="M4973" i="15"/>
  <c r="L4973" i="15"/>
  <c r="J4973" i="15"/>
  <c r="M4972" i="15"/>
  <c r="L4972" i="15"/>
  <c r="J4972" i="15"/>
  <c r="M4971" i="15"/>
  <c r="L4971" i="15"/>
  <c r="J4971" i="15"/>
  <c r="M4970" i="15"/>
  <c r="L4970" i="15"/>
  <c r="J4970" i="15"/>
  <c r="M4969" i="15"/>
  <c r="L4969" i="15"/>
  <c r="J4969" i="15"/>
  <c r="M4968" i="15"/>
  <c r="L4968" i="15"/>
  <c r="J4968" i="15"/>
  <c r="M4967" i="15"/>
  <c r="L4967" i="15"/>
  <c r="J4967" i="15"/>
  <c r="M4966" i="15"/>
  <c r="L4966" i="15"/>
  <c r="J4966" i="15"/>
  <c r="F4965" i="15"/>
  <c r="M4964" i="15"/>
  <c r="L4964" i="15"/>
  <c r="J4964" i="15"/>
  <c r="F4963" i="15"/>
  <c r="M4962" i="15"/>
  <c r="L4962" i="15"/>
  <c r="J4962" i="15"/>
  <c r="M4961" i="15"/>
  <c r="L4961" i="15"/>
  <c r="J4961" i="15"/>
  <c r="M4960" i="15"/>
  <c r="L4960" i="15"/>
  <c r="J4960" i="15"/>
  <c r="M4959" i="15"/>
  <c r="L4959" i="15"/>
  <c r="J4959" i="15"/>
  <c r="M4958" i="15"/>
  <c r="L4958" i="15"/>
  <c r="J4958" i="15"/>
  <c r="M4957" i="15"/>
  <c r="L4957" i="15"/>
  <c r="J4957" i="15"/>
  <c r="M4956" i="15"/>
  <c r="L4956" i="15"/>
  <c r="J4956" i="15"/>
  <c r="M4955" i="15"/>
  <c r="L4955" i="15"/>
  <c r="J4955" i="15"/>
  <c r="M4954" i="15"/>
  <c r="L4954" i="15"/>
  <c r="J4954" i="15"/>
  <c r="M4953" i="15"/>
  <c r="L4953" i="15"/>
  <c r="J4953" i="15"/>
  <c r="M4952" i="15"/>
  <c r="L4952" i="15"/>
  <c r="J4952" i="15"/>
  <c r="M4951" i="15"/>
  <c r="L4951" i="15"/>
  <c r="J4951" i="15"/>
  <c r="M4950" i="15"/>
  <c r="L4950" i="15"/>
  <c r="J4950" i="15"/>
  <c r="M4949" i="15"/>
  <c r="L4949" i="15"/>
  <c r="J4949" i="15"/>
  <c r="M4948" i="15"/>
  <c r="L4948" i="15"/>
  <c r="J4948" i="15"/>
  <c r="M4947" i="15"/>
  <c r="L4947" i="15"/>
  <c r="J4947" i="15"/>
  <c r="M4946" i="15"/>
  <c r="L4946" i="15"/>
  <c r="J4946" i="15"/>
  <c r="M4945" i="15"/>
  <c r="L4945" i="15"/>
  <c r="J4945" i="15"/>
  <c r="M4944" i="15"/>
  <c r="L4944" i="15"/>
  <c r="J4944" i="15"/>
  <c r="M4943" i="15"/>
  <c r="L4943" i="15"/>
  <c r="J4943" i="15"/>
  <c r="M4942" i="15"/>
  <c r="L4942" i="15"/>
  <c r="J4942" i="15"/>
  <c r="M4941" i="15"/>
  <c r="L4941" i="15"/>
  <c r="J4941" i="15"/>
  <c r="M4940" i="15"/>
  <c r="L4940" i="15"/>
  <c r="J4940" i="15"/>
  <c r="M4939" i="15"/>
  <c r="L4939" i="15"/>
  <c r="J4939" i="15"/>
  <c r="M4938" i="15"/>
  <c r="L4938" i="15"/>
  <c r="J4938" i="15"/>
  <c r="L4937" i="15"/>
  <c r="M4936" i="15"/>
  <c r="L4936" i="15"/>
  <c r="J4936" i="15"/>
  <c r="M4935" i="15"/>
  <c r="L4935" i="15"/>
  <c r="J4935" i="15"/>
  <c r="M4934" i="15"/>
  <c r="L4934" i="15"/>
  <c r="J4934" i="15"/>
  <c r="F4933" i="15"/>
  <c r="M4932" i="15"/>
  <c r="L4932" i="15"/>
  <c r="J4932" i="15"/>
  <c r="M4931" i="15"/>
  <c r="L4931" i="15"/>
  <c r="J4931" i="15"/>
  <c r="M4930" i="15"/>
  <c r="L4930" i="15"/>
  <c r="J4930" i="15"/>
  <c r="M4929" i="15"/>
  <c r="L4929" i="15"/>
  <c r="J4929" i="15"/>
  <c r="M4928" i="15"/>
  <c r="L4928" i="15"/>
  <c r="J4928" i="15"/>
  <c r="M4927" i="15"/>
  <c r="L4927" i="15"/>
  <c r="J4927" i="15"/>
  <c r="M4926" i="15"/>
  <c r="L4926" i="15"/>
  <c r="J4926" i="15"/>
  <c r="M4925" i="15"/>
  <c r="L4925" i="15"/>
  <c r="J4925" i="15"/>
  <c r="F4924" i="15"/>
  <c r="M4923" i="15"/>
  <c r="L4923" i="15"/>
  <c r="J4923" i="15"/>
  <c r="M4922" i="15"/>
  <c r="L4922" i="15"/>
  <c r="J4922" i="15"/>
  <c r="M4921" i="15"/>
  <c r="L4921" i="15"/>
  <c r="J4921" i="15"/>
  <c r="M4920" i="15"/>
  <c r="L4920" i="15"/>
  <c r="J4920" i="15"/>
  <c r="M4919" i="15"/>
  <c r="L4919" i="15"/>
  <c r="J4919" i="15"/>
  <c r="M4918" i="15"/>
  <c r="L4918" i="15"/>
  <c r="J4918" i="15"/>
  <c r="M4917" i="15"/>
  <c r="L4917" i="15"/>
  <c r="J4917" i="15"/>
  <c r="M4916" i="15"/>
  <c r="L4916" i="15"/>
  <c r="J4916" i="15"/>
  <c r="M4915" i="15"/>
  <c r="L4915" i="15"/>
  <c r="J4915" i="15"/>
  <c r="M4914" i="15"/>
  <c r="L4914" i="15"/>
  <c r="J4914" i="15"/>
  <c r="M4913" i="15"/>
  <c r="L4913" i="15"/>
  <c r="J4913" i="15"/>
  <c r="M4912" i="15"/>
  <c r="L4912" i="15"/>
  <c r="J4912" i="15"/>
  <c r="M4911" i="15"/>
  <c r="L4911" i="15"/>
  <c r="J4911" i="15"/>
  <c r="M4910" i="15"/>
  <c r="L4910" i="15"/>
  <c r="J4910" i="15"/>
  <c r="M4909" i="15"/>
  <c r="L4909" i="15"/>
  <c r="J4909" i="15"/>
  <c r="M4908" i="15"/>
  <c r="L4908" i="15"/>
  <c r="J4908" i="15"/>
  <c r="M4907" i="15"/>
  <c r="L4907" i="15"/>
  <c r="J4907" i="15"/>
  <c r="M4906" i="15"/>
  <c r="L4906" i="15"/>
  <c r="J4906" i="15"/>
  <c r="M4905" i="15"/>
  <c r="L4905" i="15"/>
  <c r="J4905" i="15"/>
  <c r="M4904" i="15"/>
  <c r="L4904" i="15"/>
  <c r="J4904" i="15"/>
  <c r="M4903" i="15"/>
  <c r="L4903" i="15"/>
  <c r="J4903" i="15"/>
  <c r="M4902" i="15"/>
  <c r="L4902" i="15"/>
  <c r="J4902" i="15"/>
  <c r="M4901" i="15"/>
  <c r="L4901" i="15"/>
  <c r="J4901" i="15"/>
  <c r="M4900" i="15"/>
  <c r="L4900" i="15"/>
  <c r="J4900" i="15"/>
  <c r="M4899" i="15"/>
  <c r="L4899" i="15"/>
  <c r="J4899" i="15"/>
  <c r="M4898" i="15"/>
  <c r="L4898" i="15"/>
  <c r="J4898" i="15"/>
  <c r="M4897" i="15"/>
  <c r="L4897" i="15"/>
  <c r="J4897" i="15"/>
  <c r="M4896" i="15"/>
  <c r="L4896" i="15"/>
  <c r="J4896" i="15"/>
  <c r="M4895" i="15"/>
  <c r="L4895" i="15"/>
  <c r="J4895" i="15"/>
  <c r="M4894" i="15"/>
  <c r="L4894" i="15"/>
  <c r="J4894" i="15"/>
  <c r="M4893" i="15"/>
  <c r="L4893" i="15"/>
  <c r="J4893" i="15"/>
  <c r="M4892" i="15"/>
  <c r="L4892" i="15"/>
  <c r="J4892" i="15"/>
  <c r="M4891" i="15"/>
  <c r="L4891" i="15"/>
  <c r="J4891" i="15"/>
  <c r="M4890" i="15"/>
  <c r="L4890" i="15"/>
  <c r="J4890" i="15"/>
  <c r="M4889" i="15"/>
  <c r="L4889" i="15"/>
  <c r="J4889" i="15"/>
  <c r="M4888" i="15"/>
  <c r="L4888" i="15"/>
  <c r="J4888" i="15"/>
  <c r="M4887" i="15"/>
  <c r="L4887" i="15"/>
  <c r="J4887" i="15"/>
  <c r="M4886" i="15"/>
  <c r="L4886" i="15"/>
  <c r="J4886" i="15"/>
  <c r="M4885" i="15"/>
  <c r="L4885" i="15"/>
  <c r="J4885" i="15"/>
  <c r="M4884" i="15"/>
  <c r="L4884" i="15"/>
  <c r="J4884" i="15"/>
  <c r="M4883" i="15"/>
  <c r="L4883" i="15"/>
  <c r="J4883" i="15"/>
  <c r="M4882" i="15"/>
  <c r="L4882" i="15"/>
  <c r="J4882" i="15"/>
  <c r="M4881" i="15"/>
  <c r="L4881" i="15"/>
  <c r="J4881" i="15"/>
  <c r="M4880" i="15"/>
  <c r="L4880" i="15"/>
  <c r="J4880" i="15"/>
  <c r="M4879" i="15"/>
  <c r="L4879" i="15"/>
  <c r="J4879" i="15"/>
  <c r="M4878" i="15"/>
  <c r="L4878" i="15"/>
  <c r="J4878" i="15"/>
  <c r="M4877" i="15"/>
  <c r="L4877" i="15"/>
  <c r="J4877" i="15"/>
  <c r="M4876" i="15"/>
  <c r="L4876" i="15"/>
  <c r="J4876" i="15"/>
  <c r="M4875" i="15"/>
  <c r="L4875" i="15"/>
  <c r="J4875" i="15"/>
  <c r="M4874" i="15"/>
  <c r="L4874" i="15"/>
  <c r="J4874" i="15"/>
  <c r="M4873" i="15"/>
  <c r="L4873" i="15"/>
  <c r="J4873" i="15"/>
  <c r="M4872" i="15"/>
  <c r="L4872" i="15"/>
  <c r="J4872" i="15"/>
  <c r="M4871" i="15"/>
  <c r="L4871" i="15"/>
  <c r="J4871" i="15"/>
  <c r="M4870" i="15"/>
  <c r="L4870" i="15"/>
  <c r="J4870" i="15"/>
  <c r="M4869" i="15"/>
  <c r="L4869" i="15"/>
  <c r="J4869" i="15"/>
  <c r="M4868" i="15"/>
  <c r="L4868" i="15"/>
  <c r="J4868" i="15"/>
  <c r="M4867" i="15"/>
  <c r="L4867" i="15"/>
  <c r="J4867" i="15"/>
  <c r="M4866" i="15"/>
  <c r="L4866" i="15"/>
  <c r="J4866" i="15"/>
  <c r="M4865" i="15"/>
  <c r="L4865" i="15"/>
  <c r="J4865" i="15"/>
  <c r="M4864" i="15"/>
  <c r="L4864" i="15"/>
  <c r="J4864" i="15"/>
  <c r="M4863" i="15"/>
  <c r="L4863" i="15"/>
  <c r="J4863" i="15"/>
  <c r="M4862" i="15"/>
  <c r="L4862" i="15"/>
  <c r="J4862" i="15"/>
  <c r="M4861" i="15"/>
  <c r="L4861" i="15"/>
  <c r="J4861" i="15"/>
  <c r="M4860" i="15"/>
  <c r="L4860" i="15"/>
  <c r="J4860" i="15"/>
  <c r="M4859" i="15"/>
  <c r="L4859" i="15"/>
  <c r="J4859" i="15"/>
  <c r="M4858" i="15"/>
  <c r="L4858" i="15"/>
  <c r="J4858" i="15"/>
  <c r="M4857" i="15"/>
  <c r="L4857" i="15"/>
  <c r="J4857" i="15"/>
  <c r="M4856" i="15"/>
  <c r="L4856" i="15"/>
  <c r="J4856" i="15"/>
  <c r="M4855" i="15"/>
  <c r="L4855" i="15"/>
  <c r="J4855" i="15"/>
  <c r="M4854" i="15"/>
  <c r="L4854" i="15"/>
  <c r="J4854" i="15"/>
  <c r="M4853" i="15"/>
  <c r="L4853" i="15"/>
  <c r="J4853" i="15"/>
  <c r="M4852" i="15"/>
  <c r="L4852" i="15"/>
  <c r="J4852" i="15"/>
  <c r="M4851" i="15"/>
  <c r="L4851" i="15"/>
  <c r="J4851" i="15"/>
  <c r="M4850" i="15"/>
  <c r="L4850" i="15"/>
  <c r="J4850" i="15"/>
  <c r="M4849" i="15"/>
  <c r="L4849" i="15"/>
  <c r="J4849" i="15"/>
  <c r="M4848" i="15"/>
  <c r="L4848" i="15"/>
  <c r="J4848" i="15"/>
  <c r="M4847" i="15"/>
  <c r="L4847" i="15"/>
  <c r="J4847" i="15"/>
  <c r="M4846" i="15"/>
  <c r="L4846" i="15"/>
  <c r="J4846" i="15"/>
  <c r="M4845" i="15"/>
  <c r="L4845" i="15"/>
  <c r="J4845" i="15"/>
  <c r="M4844" i="15"/>
  <c r="L4844" i="15"/>
  <c r="J4844" i="15"/>
  <c r="M4843" i="15"/>
  <c r="L4843" i="15"/>
  <c r="J4843" i="15"/>
  <c r="M4842" i="15"/>
  <c r="L4842" i="15"/>
  <c r="J4842" i="15"/>
  <c r="M4841" i="15"/>
  <c r="L4841" i="15"/>
  <c r="J4841" i="15"/>
  <c r="M4840" i="15"/>
  <c r="L4840" i="15"/>
  <c r="J4840" i="15"/>
  <c r="M4839" i="15"/>
  <c r="L4839" i="15"/>
  <c r="J4839" i="15"/>
  <c r="M4838" i="15"/>
  <c r="L4838" i="15"/>
  <c r="J4838" i="15"/>
  <c r="M4837" i="15"/>
  <c r="L4837" i="15"/>
  <c r="J4837" i="15"/>
  <c r="M4836" i="15"/>
  <c r="L4836" i="15"/>
  <c r="J4836" i="15"/>
  <c r="M4835" i="15"/>
  <c r="L4835" i="15"/>
  <c r="J4835" i="15"/>
  <c r="M4834" i="15"/>
  <c r="L4834" i="15"/>
  <c r="J4834" i="15"/>
  <c r="M4833" i="15"/>
  <c r="L4833" i="15"/>
  <c r="J4833" i="15"/>
  <c r="M4832" i="15"/>
  <c r="L4832" i="15"/>
  <c r="J4832" i="15"/>
  <c r="M4831" i="15"/>
  <c r="L4831" i="15"/>
  <c r="J4831" i="15"/>
  <c r="M4830" i="15"/>
  <c r="L4830" i="15"/>
  <c r="J4830" i="15"/>
  <c r="M4829" i="15"/>
  <c r="L4829" i="15"/>
  <c r="J4829" i="15"/>
  <c r="M4828" i="15"/>
  <c r="L4828" i="15"/>
  <c r="J4828" i="15"/>
  <c r="M4827" i="15"/>
  <c r="L4827" i="15"/>
  <c r="J4827" i="15"/>
  <c r="M4826" i="15"/>
  <c r="L4826" i="15"/>
  <c r="J4826" i="15"/>
  <c r="M4825" i="15"/>
  <c r="L4825" i="15"/>
  <c r="J4825" i="15"/>
  <c r="M4824" i="15"/>
  <c r="L4824" i="15"/>
  <c r="J4824" i="15"/>
  <c r="M4823" i="15"/>
  <c r="L4823" i="15"/>
  <c r="J4823" i="15"/>
  <c r="M4822" i="15"/>
  <c r="L4822" i="15"/>
  <c r="J4822" i="15"/>
  <c r="M4821" i="15"/>
  <c r="L4821" i="15"/>
  <c r="J4821" i="15"/>
  <c r="M4820" i="15"/>
  <c r="L4820" i="15"/>
  <c r="J4820" i="15"/>
  <c r="M4819" i="15"/>
  <c r="L4819" i="15"/>
  <c r="J4819" i="15"/>
  <c r="M4818" i="15"/>
  <c r="L4818" i="15"/>
  <c r="J4818" i="15"/>
  <c r="M4817" i="15"/>
  <c r="L4817" i="15"/>
  <c r="J4817" i="15"/>
  <c r="M4816" i="15"/>
  <c r="L4816" i="15"/>
  <c r="J4816" i="15"/>
  <c r="M4815" i="15"/>
  <c r="L4815" i="15"/>
  <c r="J4815" i="15"/>
  <c r="M4814" i="15"/>
  <c r="L4814" i="15"/>
  <c r="J4814" i="15"/>
  <c r="M4813" i="15"/>
  <c r="L4813" i="15"/>
  <c r="J4813" i="15"/>
  <c r="M4812" i="15"/>
  <c r="L4812" i="15"/>
  <c r="J4812" i="15"/>
  <c r="M4811" i="15"/>
  <c r="L4811" i="15"/>
  <c r="J4811" i="15"/>
  <c r="M4810" i="15"/>
  <c r="L4810" i="15"/>
  <c r="J4810" i="15"/>
  <c r="M4809" i="15"/>
  <c r="L4809" i="15"/>
  <c r="J4809" i="15"/>
  <c r="M4808" i="15"/>
  <c r="L4808" i="15"/>
  <c r="J4808" i="15"/>
  <c r="M4807" i="15"/>
  <c r="L4807" i="15"/>
  <c r="J4807" i="15"/>
  <c r="M4806" i="15"/>
  <c r="L4806" i="15"/>
  <c r="J4806" i="15"/>
  <c r="M4805" i="15"/>
  <c r="L4805" i="15"/>
  <c r="J4805" i="15"/>
  <c r="M4804" i="15"/>
  <c r="L4804" i="15"/>
  <c r="J4804" i="15"/>
  <c r="M4803" i="15"/>
  <c r="L4803" i="15"/>
  <c r="J4803" i="15"/>
  <c r="M4802" i="15"/>
  <c r="L4802" i="15"/>
  <c r="J4802" i="15"/>
  <c r="M4801" i="15"/>
  <c r="L4801" i="15"/>
  <c r="J4801" i="15"/>
  <c r="M4800" i="15"/>
  <c r="L4800" i="15"/>
  <c r="J4800" i="15"/>
  <c r="M4799" i="15"/>
  <c r="L4799" i="15"/>
  <c r="J4799" i="15"/>
  <c r="M4798" i="15"/>
  <c r="L4798" i="15"/>
  <c r="J4798" i="15"/>
  <c r="M4797" i="15"/>
  <c r="L4797" i="15"/>
  <c r="J4797" i="15"/>
  <c r="M4796" i="15"/>
  <c r="L4796" i="15"/>
  <c r="J4796" i="15"/>
  <c r="M4795" i="15"/>
  <c r="L4795" i="15"/>
  <c r="J4795" i="15"/>
  <c r="M4794" i="15"/>
  <c r="L4794" i="15"/>
  <c r="J4794" i="15"/>
  <c r="M4793" i="15"/>
  <c r="L4793" i="15"/>
  <c r="J4793" i="15"/>
  <c r="M4792" i="15"/>
  <c r="L4792" i="15"/>
  <c r="J4792" i="15"/>
  <c r="M4791" i="15"/>
  <c r="L4791" i="15"/>
  <c r="J4791" i="15"/>
  <c r="M4790" i="15"/>
  <c r="L4790" i="15"/>
  <c r="J4790" i="15"/>
  <c r="M4789" i="15"/>
  <c r="L4789" i="15"/>
  <c r="J4789" i="15"/>
  <c r="M4788" i="15"/>
  <c r="L4788" i="15"/>
  <c r="J4788" i="15"/>
  <c r="M4787" i="15"/>
  <c r="L4787" i="15"/>
  <c r="J4787" i="15"/>
  <c r="M4786" i="15"/>
  <c r="L4786" i="15"/>
  <c r="J4786" i="15"/>
  <c r="M4785" i="15"/>
  <c r="L4785" i="15"/>
  <c r="J4785" i="15"/>
  <c r="M4784" i="15"/>
  <c r="L4784" i="15"/>
  <c r="J4784" i="15"/>
  <c r="M4783" i="15"/>
  <c r="L4783" i="15"/>
  <c r="J4783" i="15"/>
  <c r="M4782" i="15"/>
  <c r="L4782" i="15"/>
  <c r="J4782" i="15"/>
  <c r="M4781" i="15"/>
  <c r="L4781" i="15"/>
  <c r="J4781" i="15"/>
  <c r="M4780" i="15"/>
  <c r="L4780" i="15"/>
  <c r="J4780" i="15"/>
  <c r="M4779" i="15"/>
  <c r="L4779" i="15"/>
  <c r="J4779" i="15"/>
  <c r="F4778" i="15"/>
  <c r="M4777" i="15"/>
  <c r="L4777" i="15"/>
  <c r="J4777" i="15"/>
  <c r="M4776" i="15"/>
  <c r="L4776" i="15"/>
  <c r="J4776" i="15"/>
  <c r="M4775" i="15"/>
  <c r="L4775" i="15"/>
  <c r="J4775" i="15"/>
  <c r="M4774" i="15"/>
  <c r="L4774" i="15"/>
  <c r="J4774" i="15"/>
  <c r="M4773" i="15"/>
  <c r="L4773" i="15"/>
  <c r="J4773" i="15"/>
  <c r="M4772" i="15"/>
  <c r="L4772" i="15"/>
  <c r="J4772" i="15"/>
  <c r="M4771" i="15"/>
  <c r="L4771" i="15"/>
  <c r="J4771" i="15"/>
  <c r="M4770" i="15"/>
  <c r="L4770" i="15"/>
  <c r="J4770" i="15"/>
  <c r="M4769" i="15"/>
  <c r="L4769" i="15"/>
  <c r="J4769" i="15"/>
  <c r="M4768" i="15"/>
  <c r="L4768" i="15"/>
  <c r="J4768" i="15"/>
  <c r="M4767" i="15"/>
  <c r="L4767" i="15"/>
  <c r="J4767" i="15"/>
  <c r="M4766" i="15"/>
  <c r="L4766" i="15"/>
  <c r="J4766" i="15"/>
  <c r="M4765" i="15"/>
  <c r="L4765" i="15"/>
  <c r="J4765" i="15"/>
  <c r="M4764" i="15"/>
  <c r="L4764" i="15"/>
  <c r="J4764" i="15"/>
  <c r="M4763" i="15"/>
  <c r="L4763" i="15"/>
  <c r="J4763" i="15"/>
  <c r="M4762" i="15"/>
  <c r="L4762" i="15"/>
  <c r="J4762" i="15"/>
  <c r="M4761" i="15"/>
  <c r="L4761" i="15"/>
  <c r="J4761" i="15"/>
  <c r="M4760" i="15"/>
  <c r="L4760" i="15"/>
  <c r="J4760" i="15"/>
  <c r="M4759" i="15"/>
  <c r="L4759" i="15"/>
  <c r="J4759" i="15"/>
  <c r="F4758" i="15"/>
  <c r="M4757" i="15"/>
  <c r="L4757" i="15"/>
  <c r="J4757" i="15"/>
  <c r="M4756" i="15"/>
  <c r="L4756" i="15"/>
  <c r="J4756" i="15"/>
  <c r="M4755" i="15"/>
  <c r="L4755" i="15"/>
  <c r="J4755" i="15"/>
  <c r="M4754" i="15"/>
  <c r="L4754" i="15"/>
  <c r="J4754" i="15"/>
  <c r="M4753" i="15"/>
  <c r="L4753" i="15"/>
  <c r="J4753" i="15"/>
  <c r="M4752" i="15"/>
  <c r="L4752" i="15"/>
  <c r="J4752" i="15"/>
  <c r="M4751" i="15"/>
  <c r="L4751" i="15"/>
  <c r="J4751" i="15"/>
  <c r="M4750" i="15"/>
  <c r="L4750" i="15"/>
  <c r="J4750" i="15"/>
  <c r="M4749" i="15"/>
  <c r="L4749" i="15"/>
  <c r="J4749" i="15"/>
  <c r="M4748" i="15"/>
  <c r="L4748" i="15"/>
  <c r="J4748" i="15"/>
  <c r="M4747" i="15"/>
  <c r="L4747" i="15"/>
  <c r="J4747" i="15"/>
  <c r="M4746" i="15"/>
  <c r="L4746" i="15"/>
  <c r="J4746" i="15"/>
  <c r="M4745" i="15"/>
  <c r="L4745" i="15"/>
  <c r="J4745" i="15"/>
  <c r="M4744" i="15"/>
  <c r="L4744" i="15"/>
  <c r="J4744" i="15"/>
  <c r="M4743" i="15"/>
  <c r="L4743" i="15"/>
  <c r="J4743" i="15"/>
  <c r="M4742" i="15"/>
  <c r="L4742" i="15"/>
  <c r="J4742" i="15"/>
  <c r="M4741" i="15"/>
  <c r="L4741" i="15"/>
  <c r="J4741" i="15"/>
  <c r="M4740" i="15"/>
  <c r="L4740" i="15"/>
  <c r="J4740" i="15"/>
  <c r="M4739" i="15"/>
  <c r="L4739" i="15"/>
  <c r="J4739" i="15"/>
  <c r="M4738" i="15"/>
  <c r="L4738" i="15"/>
  <c r="J4738" i="15"/>
  <c r="M4737" i="15"/>
  <c r="L4737" i="15"/>
  <c r="J4737" i="15"/>
  <c r="M4736" i="15"/>
  <c r="L4736" i="15"/>
  <c r="J4736" i="15"/>
  <c r="M4735" i="15"/>
  <c r="L4735" i="15"/>
  <c r="J4735" i="15"/>
  <c r="M4734" i="15"/>
  <c r="L4734" i="15"/>
  <c r="J4734" i="15"/>
  <c r="M4733" i="15"/>
  <c r="L4733" i="15"/>
  <c r="J4733" i="15"/>
  <c r="M4732" i="15"/>
  <c r="L4732" i="15"/>
  <c r="J4732" i="15"/>
  <c r="M4731" i="15"/>
  <c r="L4731" i="15"/>
  <c r="J4731" i="15"/>
  <c r="M4730" i="15"/>
  <c r="L4730" i="15"/>
  <c r="J4730" i="15"/>
  <c r="M4729" i="15"/>
  <c r="L4729" i="15"/>
  <c r="J4729" i="15"/>
  <c r="M4728" i="15"/>
  <c r="L4728" i="15"/>
  <c r="J4728" i="15"/>
  <c r="M4727" i="15"/>
  <c r="L4727" i="15"/>
  <c r="J4727" i="15"/>
  <c r="M4726" i="15"/>
  <c r="L4726" i="15"/>
  <c r="J4726" i="15"/>
  <c r="M4725" i="15"/>
  <c r="L4725" i="15"/>
  <c r="J4725" i="15"/>
  <c r="M4724" i="15"/>
  <c r="L4724" i="15"/>
  <c r="J4724" i="15"/>
  <c r="M4723" i="15"/>
  <c r="L4723" i="15"/>
  <c r="J4723" i="15"/>
  <c r="M4722" i="15"/>
  <c r="L4722" i="15"/>
  <c r="J4722" i="15"/>
  <c r="M4721" i="15"/>
  <c r="L4721" i="15"/>
  <c r="J4721" i="15"/>
  <c r="M4720" i="15"/>
  <c r="L4720" i="15"/>
  <c r="J4720" i="15"/>
  <c r="M4719" i="15"/>
  <c r="L4719" i="15"/>
  <c r="J4719" i="15"/>
  <c r="M4718" i="15"/>
  <c r="L4718" i="15"/>
  <c r="J4718" i="15"/>
  <c r="M4717" i="15"/>
  <c r="L4717" i="15"/>
  <c r="J4717" i="15"/>
  <c r="M4716" i="15"/>
  <c r="L4716" i="15"/>
  <c r="J4716" i="15"/>
  <c r="M4715" i="15"/>
  <c r="L4715" i="15"/>
  <c r="J4715" i="15"/>
  <c r="M4714" i="15"/>
  <c r="L4714" i="15"/>
  <c r="J4714" i="15"/>
  <c r="M4713" i="15"/>
  <c r="L4713" i="15"/>
  <c r="J4713" i="15"/>
  <c r="M4712" i="15"/>
  <c r="L4712" i="15"/>
  <c r="J4712" i="15"/>
  <c r="M4711" i="15"/>
  <c r="L4711" i="15"/>
  <c r="J4711" i="15"/>
  <c r="M4710" i="15"/>
  <c r="L4710" i="15"/>
  <c r="J4710" i="15"/>
  <c r="M4709" i="15"/>
  <c r="L4709" i="15"/>
  <c r="J4709" i="15"/>
  <c r="M4708" i="15"/>
  <c r="L4708" i="15"/>
  <c r="J4708" i="15"/>
  <c r="M4707" i="15"/>
  <c r="L4707" i="15"/>
  <c r="J4707" i="15"/>
  <c r="M4706" i="15"/>
  <c r="L4706" i="15"/>
  <c r="J4706" i="15"/>
  <c r="M4705" i="15"/>
  <c r="L4705" i="15"/>
  <c r="J4705" i="15"/>
  <c r="M4704" i="15"/>
  <c r="L4704" i="15"/>
  <c r="J4704" i="15"/>
  <c r="M4703" i="15"/>
  <c r="L4703" i="15"/>
  <c r="J4703" i="15"/>
  <c r="M4702" i="15"/>
  <c r="L4702" i="15"/>
  <c r="J4702" i="15"/>
  <c r="M4701" i="15"/>
  <c r="L4701" i="15"/>
  <c r="J4701" i="15"/>
  <c r="M4700" i="15"/>
  <c r="L4700" i="15"/>
  <c r="J4700" i="15"/>
  <c r="M4699" i="15"/>
  <c r="L4699" i="15"/>
  <c r="J4699" i="15"/>
  <c r="M4698" i="15"/>
  <c r="L4698" i="15"/>
  <c r="J4698" i="15"/>
  <c r="M4697" i="15"/>
  <c r="L4697" i="15"/>
  <c r="J4697" i="15"/>
  <c r="M4696" i="15"/>
  <c r="L4696" i="15"/>
  <c r="J4696" i="15"/>
  <c r="M4695" i="15"/>
  <c r="L4695" i="15"/>
  <c r="J4695" i="15"/>
  <c r="M4694" i="15"/>
  <c r="L4694" i="15"/>
  <c r="J4694" i="15"/>
  <c r="M4693" i="15"/>
  <c r="L4693" i="15"/>
  <c r="J4693" i="15"/>
  <c r="M4692" i="15"/>
  <c r="L4692" i="15"/>
  <c r="J4692" i="15"/>
  <c r="M4691" i="15"/>
  <c r="L4691" i="15"/>
  <c r="J4691" i="15"/>
  <c r="M4690" i="15"/>
  <c r="L4690" i="15"/>
  <c r="J4690" i="15"/>
  <c r="M4689" i="15"/>
  <c r="L4689" i="15"/>
  <c r="J4689" i="15"/>
  <c r="M4688" i="15"/>
  <c r="L4688" i="15"/>
  <c r="J4688" i="15"/>
  <c r="M4687" i="15"/>
  <c r="L4687" i="15"/>
  <c r="J4687" i="15"/>
  <c r="M4686" i="15"/>
  <c r="L4686" i="15"/>
  <c r="J4686" i="15"/>
  <c r="M4685" i="15"/>
  <c r="L4685" i="15"/>
  <c r="J4685" i="15"/>
  <c r="M4684" i="15"/>
  <c r="L4684" i="15"/>
  <c r="J4684" i="15"/>
  <c r="M4683" i="15"/>
  <c r="L4683" i="15"/>
  <c r="J4683" i="15"/>
  <c r="M4682" i="15"/>
  <c r="L4682" i="15"/>
  <c r="J4682" i="15"/>
  <c r="M4681" i="15"/>
  <c r="L4681" i="15"/>
  <c r="J4681" i="15"/>
  <c r="M4680" i="15"/>
  <c r="L4680" i="15"/>
  <c r="J4680" i="15"/>
  <c r="M4679" i="15"/>
  <c r="L4679" i="15"/>
  <c r="J4679" i="15"/>
  <c r="M4678" i="15"/>
  <c r="L4678" i="15"/>
  <c r="J4678" i="15"/>
  <c r="M4677" i="15"/>
  <c r="L4677" i="15"/>
  <c r="J4677" i="15"/>
  <c r="M4676" i="15"/>
  <c r="L4676" i="15"/>
  <c r="J4676" i="15"/>
  <c r="M4675" i="15"/>
  <c r="L4675" i="15"/>
  <c r="J4675" i="15"/>
  <c r="F4674" i="15"/>
  <c r="M4673" i="15"/>
  <c r="L4673" i="15"/>
  <c r="J4673" i="15"/>
  <c r="M4672" i="15"/>
  <c r="L4672" i="15"/>
  <c r="J4672" i="15"/>
  <c r="M4671" i="15"/>
  <c r="L4671" i="15"/>
  <c r="J4671" i="15"/>
  <c r="M4670" i="15"/>
  <c r="L4670" i="15"/>
  <c r="J4670" i="15"/>
  <c r="M4669" i="15"/>
  <c r="L4669" i="15"/>
  <c r="J4669" i="15"/>
  <c r="M4668" i="15"/>
  <c r="L4668" i="15"/>
  <c r="J4668" i="15"/>
  <c r="M4667" i="15"/>
  <c r="L4667" i="15"/>
  <c r="J4667" i="15"/>
  <c r="M4666" i="15"/>
  <c r="L4666" i="15"/>
  <c r="J4666" i="15"/>
  <c r="M4665" i="15"/>
  <c r="L4665" i="15"/>
  <c r="J4665" i="15"/>
  <c r="M4664" i="15"/>
  <c r="L4664" i="15"/>
  <c r="J4664" i="15"/>
  <c r="M4663" i="15"/>
  <c r="L4663" i="15"/>
  <c r="J4663" i="15"/>
  <c r="M4662" i="15"/>
  <c r="L4662" i="15"/>
  <c r="J4662" i="15"/>
  <c r="M4661" i="15"/>
  <c r="L4661" i="15"/>
  <c r="J4661" i="15"/>
  <c r="M4660" i="15"/>
  <c r="L4660" i="15"/>
  <c r="J4660" i="15"/>
  <c r="M4659" i="15"/>
  <c r="L4659" i="15"/>
  <c r="J4659" i="15"/>
  <c r="M4658" i="15"/>
  <c r="L4658" i="15"/>
  <c r="J4658" i="15"/>
  <c r="M4657" i="15"/>
  <c r="L4657" i="15"/>
  <c r="J4657" i="15"/>
  <c r="M4656" i="15"/>
  <c r="L4656" i="15"/>
  <c r="J4656" i="15"/>
  <c r="M4655" i="15"/>
  <c r="L4655" i="15"/>
  <c r="J4655" i="15"/>
  <c r="M4654" i="15"/>
  <c r="L4654" i="15"/>
  <c r="J4654" i="15"/>
  <c r="M4653" i="15"/>
  <c r="L4653" i="15"/>
  <c r="J4653" i="15"/>
  <c r="M4652" i="15"/>
  <c r="L4652" i="15"/>
  <c r="J4652" i="15"/>
  <c r="M4651" i="15"/>
  <c r="L4651" i="15"/>
  <c r="J4651" i="15"/>
  <c r="M4650" i="15"/>
  <c r="L4650" i="15"/>
  <c r="J4650" i="15"/>
  <c r="M4649" i="15"/>
  <c r="L4649" i="15"/>
  <c r="J4649" i="15"/>
  <c r="M4648" i="15"/>
  <c r="L4648" i="15"/>
  <c r="J4648" i="15"/>
  <c r="M4647" i="15"/>
  <c r="L4647" i="15"/>
  <c r="J4647" i="15"/>
  <c r="M4646" i="15"/>
  <c r="L4646" i="15"/>
  <c r="J4646" i="15"/>
  <c r="M4645" i="15"/>
  <c r="L4645" i="15"/>
  <c r="J4645" i="15"/>
  <c r="M4644" i="15"/>
  <c r="L4644" i="15"/>
  <c r="J4644" i="15"/>
  <c r="M4643" i="15"/>
  <c r="L4643" i="15"/>
  <c r="J4643" i="15"/>
  <c r="M4642" i="15"/>
  <c r="L4642" i="15"/>
  <c r="J4642" i="15"/>
  <c r="M4641" i="15"/>
  <c r="L4641" i="15"/>
  <c r="J4641" i="15"/>
  <c r="M4640" i="15"/>
  <c r="L4640" i="15"/>
  <c r="J4640" i="15"/>
  <c r="M4639" i="15"/>
  <c r="L4639" i="15"/>
  <c r="J4639" i="15"/>
  <c r="M4638" i="15"/>
  <c r="L4638" i="15"/>
  <c r="J4638" i="15"/>
  <c r="M4637" i="15"/>
  <c r="L4637" i="15"/>
  <c r="J4637" i="15"/>
  <c r="M4636" i="15"/>
  <c r="L4636" i="15"/>
  <c r="J4636" i="15"/>
  <c r="M4635" i="15"/>
  <c r="L4635" i="15"/>
  <c r="J4635" i="15"/>
  <c r="M4634" i="15"/>
  <c r="L4634" i="15"/>
  <c r="J4634" i="15"/>
  <c r="M4633" i="15"/>
  <c r="L4633" i="15"/>
  <c r="J4633" i="15"/>
  <c r="M4632" i="15"/>
  <c r="L4632" i="15"/>
  <c r="J4632" i="15"/>
  <c r="M4631" i="15"/>
  <c r="L4631" i="15"/>
  <c r="J4631" i="15"/>
  <c r="F4630" i="15"/>
  <c r="M4629" i="15"/>
  <c r="L4629" i="15"/>
  <c r="J4629" i="15"/>
  <c r="M4628" i="15"/>
  <c r="L4628" i="15"/>
  <c r="J4628" i="15"/>
  <c r="M4627" i="15"/>
  <c r="L4627" i="15"/>
  <c r="J4627" i="15"/>
  <c r="M4626" i="15"/>
  <c r="L4626" i="15"/>
  <c r="J4626" i="15"/>
  <c r="M4625" i="15"/>
  <c r="L4625" i="15"/>
  <c r="J4625" i="15"/>
  <c r="M4624" i="15"/>
  <c r="L4624" i="15"/>
  <c r="J4624" i="15"/>
  <c r="M4623" i="15"/>
  <c r="L4623" i="15"/>
  <c r="J4623" i="15"/>
  <c r="M4622" i="15"/>
  <c r="L4622" i="15"/>
  <c r="J4622" i="15"/>
  <c r="M4621" i="15"/>
  <c r="L4621" i="15"/>
  <c r="J4621" i="15"/>
  <c r="M4620" i="15"/>
  <c r="L4620" i="15"/>
  <c r="J4620" i="15"/>
  <c r="M4619" i="15"/>
  <c r="L4619" i="15"/>
  <c r="J4619" i="15"/>
  <c r="M4618" i="15"/>
  <c r="L4618" i="15"/>
  <c r="J4618" i="15"/>
  <c r="M4617" i="15"/>
  <c r="L4617" i="15"/>
  <c r="J4617" i="15"/>
  <c r="M4616" i="15"/>
  <c r="L4616" i="15"/>
  <c r="J4616" i="15"/>
  <c r="M4615" i="15"/>
  <c r="L4615" i="15"/>
  <c r="J4615" i="15"/>
  <c r="M4614" i="15"/>
  <c r="L4614" i="15"/>
  <c r="J4614" i="15"/>
  <c r="M4613" i="15"/>
  <c r="L4613" i="15"/>
  <c r="J4613" i="15"/>
  <c r="M4612" i="15"/>
  <c r="L4612" i="15"/>
  <c r="J4612" i="15"/>
  <c r="M4611" i="15"/>
  <c r="L4611" i="15"/>
  <c r="J4611" i="15"/>
  <c r="M4610" i="15"/>
  <c r="L4610" i="15"/>
  <c r="J4610" i="15"/>
  <c r="M4609" i="15"/>
  <c r="L4609" i="15"/>
  <c r="J4609" i="15"/>
  <c r="M4608" i="15"/>
  <c r="L4608" i="15"/>
  <c r="J4608" i="15"/>
  <c r="M4607" i="15"/>
  <c r="L4607" i="15"/>
  <c r="J4607" i="15"/>
  <c r="M4606" i="15"/>
  <c r="L4606" i="15"/>
  <c r="J4606" i="15"/>
  <c r="M4605" i="15"/>
  <c r="L4605" i="15"/>
  <c r="J4605" i="15"/>
  <c r="M4604" i="15"/>
  <c r="L4604" i="15"/>
  <c r="J4604" i="15"/>
  <c r="M4603" i="15"/>
  <c r="L4603" i="15"/>
  <c r="J4603" i="15"/>
  <c r="M4602" i="15"/>
  <c r="L4602" i="15"/>
  <c r="J4602" i="15"/>
  <c r="M4601" i="15"/>
  <c r="L4601" i="15"/>
  <c r="J4601" i="15"/>
  <c r="M4600" i="15"/>
  <c r="L4600" i="15"/>
  <c r="J4600" i="15"/>
  <c r="M4599" i="15"/>
  <c r="L4599" i="15"/>
  <c r="J4599" i="15"/>
  <c r="M4598" i="15"/>
  <c r="L4598" i="15"/>
  <c r="J4598" i="15"/>
  <c r="M4597" i="15"/>
  <c r="L4597" i="15"/>
  <c r="J4597" i="15"/>
  <c r="M4596" i="15"/>
  <c r="L4596" i="15"/>
  <c r="J4596" i="15"/>
  <c r="M4595" i="15"/>
  <c r="L4595" i="15"/>
  <c r="J4595" i="15"/>
  <c r="M4594" i="15"/>
  <c r="L4594" i="15"/>
  <c r="J4594" i="15"/>
  <c r="M4593" i="15"/>
  <c r="L4593" i="15"/>
  <c r="J4593" i="15"/>
  <c r="M4592" i="15"/>
  <c r="L4592" i="15"/>
  <c r="J4592" i="15"/>
  <c r="M4591" i="15"/>
  <c r="L4591" i="15"/>
  <c r="J4591" i="15"/>
  <c r="M4590" i="15"/>
  <c r="L4590" i="15"/>
  <c r="J4590" i="15"/>
  <c r="M4589" i="15"/>
  <c r="L4589" i="15"/>
  <c r="J4589" i="15"/>
  <c r="M4588" i="15"/>
  <c r="L4588" i="15"/>
  <c r="J4588" i="15"/>
  <c r="M4587" i="15"/>
  <c r="L4587" i="15"/>
  <c r="J4587" i="15"/>
  <c r="M4586" i="15"/>
  <c r="L4586" i="15"/>
  <c r="J4586" i="15"/>
  <c r="M4585" i="15"/>
  <c r="L4585" i="15"/>
  <c r="J4585" i="15"/>
  <c r="M4584" i="15"/>
  <c r="L4584" i="15"/>
  <c r="J4584" i="15"/>
  <c r="M4583" i="15"/>
  <c r="L4583" i="15"/>
  <c r="J4583" i="15"/>
  <c r="M4582" i="15"/>
  <c r="L4582" i="15"/>
  <c r="J4582" i="15"/>
  <c r="M4581" i="15"/>
  <c r="L4581" i="15"/>
  <c r="J4581" i="15"/>
  <c r="M4580" i="15"/>
  <c r="L4580" i="15"/>
  <c r="J4580" i="15"/>
  <c r="M4579" i="15"/>
  <c r="L4579" i="15"/>
  <c r="J4579" i="15"/>
  <c r="M4578" i="15"/>
  <c r="L4578" i="15"/>
  <c r="J4578" i="15"/>
  <c r="M4577" i="15"/>
  <c r="L4577" i="15"/>
  <c r="J4577" i="15"/>
  <c r="M4576" i="15"/>
  <c r="L4576" i="15"/>
  <c r="J4576" i="15"/>
  <c r="M4575" i="15"/>
  <c r="L4575" i="15"/>
  <c r="J4575" i="15"/>
  <c r="M4574" i="15"/>
  <c r="L4574" i="15"/>
  <c r="J4574" i="15"/>
  <c r="M4573" i="15"/>
  <c r="L4573" i="15"/>
  <c r="J4573" i="15"/>
  <c r="M4572" i="15"/>
  <c r="L4572" i="15"/>
  <c r="J4572" i="15"/>
  <c r="M4571" i="15"/>
  <c r="L4571" i="15"/>
  <c r="J4571" i="15"/>
  <c r="M4570" i="15"/>
  <c r="L4570" i="15"/>
  <c r="J4570" i="15"/>
  <c r="M4569" i="15"/>
  <c r="L4569" i="15"/>
  <c r="J4569" i="15"/>
  <c r="M4568" i="15"/>
  <c r="L4568" i="15"/>
  <c r="J4568" i="15"/>
  <c r="M4567" i="15"/>
  <c r="L4567" i="15"/>
  <c r="J4567" i="15"/>
  <c r="M4566" i="15"/>
  <c r="L4566" i="15"/>
  <c r="J4566" i="15"/>
  <c r="M4565" i="15"/>
  <c r="L4565" i="15"/>
  <c r="J4565" i="15"/>
  <c r="M4564" i="15"/>
  <c r="L4564" i="15"/>
  <c r="J4564" i="15"/>
  <c r="M4563" i="15"/>
  <c r="L4563" i="15"/>
  <c r="J4563" i="15"/>
  <c r="M4562" i="15"/>
  <c r="L4562" i="15"/>
  <c r="J4562" i="15"/>
  <c r="M4561" i="15"/>
  <c r="L4561" i="15"/>
  <c r="J4561" i="15"/>
  <c r="M4560" i="15"/>
  <c r="L4560" i="15"/>
  <c r="J4560" i="15"/>
  <c r="M4559" i="15"/>
  <c r="L4559" i="15"/>
  <c r="J4559" i="15"/>
  <c r="F4558" i="15"/>
  <c r="M4557" i="15"/>
  <c r="L4557" i="15"/>
  <c r="J4557" i="15"/>
  <c r="M4556" i="15"/>
  <c r="L4556" i="15"/>
  <c r="J4556" i="15"/>
  <c r="M4555" i="15"/>
  <c r="L4555" i="15"/>
  <c r="J4555" i="15"/>
  <c r="M4554" i="15"/>
  <c r="L4554" i="15"/>
  <c r="J4554" i="15"/>
  <c r="M4553" i="15"/>
  <c r="L4553" i="15"/>
  <c r="J4553" i="15"/>
  <c r="M4552" i="15"/>
  <c r="L4552" i="15"/>
  <c r="J4552" i="15"/>
  <c r="M4551" i="15"/>
  <c r="L4551" i="15"/>
  <c r="J4551" i="15"/>
  <c r="M4550" i="15"/>
  <c r="L4550" i="15"/>
  <c r="J4550" i="15"/>
  <c r="M4549" i="15"/>
  <c r="L4549" i="15"/>
  <c r="J4549" i="15"/>
  <c r="M4548" i="15"/>
  <c r="L4548" i="15"/>
  <c r="J4548" i="15"/>
  <c r="M4547" i="15"/>
  <c r="L4547" i="15"/>
  <c r="J4547" i="15"/>
  <c r="F4546" i="15"/>
  <c r="M4545" i="15"/>
  <c r="L4545" i="15"/>
  <c r="J4545" i="15"/>
  <c r="M4544" i="15"/>
  <c r="L4544" i="15"/>
  <c r="J4544" i="15"/>
  <c r="M4543" i="15"/>
  <c r="L4543" i="15"/>
  <c r="J4543" i="15"/>
  <c r="M4542" i="15"/>
  <c r="L4542" i="15"/>
  <c r="J4542" i="15"/>
  <c r="M4541" i="15"/>
  <c r="L4541" i="15"/>
  <c r="J4541" i="15"/>
  <c r="M4540" i="15"/>
  <c r="L4540" i="15"/>
  <c r="J4540" i="15"/>
  <c r="M4539" i="15"/>
  <c r="L4539" i="15"/>
  <c r="J4539" i="15"/>
  <c r="M4538" i="15"/>
  <c r="L4538" i="15"/>
  <c r="J4538" i="15"/>
  <c r="M4537" i="15"/>
  <c r="L4537" i="15"/>
  <c r="J4537" i="15"/>
  <c r="M4536" i="15"/>
  <c r="L4536" i="15"/>
  <c r="J4536" i="15"/>
  <c r="M4535" i="15"/>
  <c r="L4535" i="15"/>
  <c r="J4535" i="15"/>
  <c r="M4534" i="15"/>
  <c r="L4534" i="15"/>
  <c r="J4534" i="15"/>
  <c r="M4533" i="15"/>
  <c r="L4533" i="15"/>
  <c r="J4533" i="15"/>
  <c r="M4532" i="15"/>
  <c r="L4532" i="15"/>
  <c r="J4532" i="15"/>
  <c r="F4531" i="15"/>
  <c r="M4530" i="15"/>
  <c r="L4530" i="15"/>
  <c r="J4530" i="15"/>
  <c r="M4529" i="15"/>
  <c r="L4529" i="15"/>
  <c r="J4529" i="15"/>
  <c r="M4528" i="15"/>
  <c r="L4528" i="15"/>
  <c r="J4528" i="15"/>
  <c r="M4527" i="15"/>
  <c r="L4527" i="15"/>
  <c r="J4527" i="15"/>
  <c r="M4526" i="15"/>
  <c r="L4526" i="15"/>
  <c r="J4526" i="15"/>
  <c r="M4525" i="15"/>
  <c r="L4525" i="15"/>
  <c r="J4525" i="15"/>
  <c r="F4524" i="15"/>
  <c r="M4523" i="15"/>
  <c r="L4523" i="15"/>
  <c r="J4523" i="15"/>
  <c r="M4522" i="15"/>
  <c r="L4522" i="15"/>
  <c r="J4522" i="15"/>
  <c r="M4521" i="15"/>
  <c r="L4521" i="15"/>
  <c r="J4521" i="15"/>
  <c r="M4520" i="15"/>
  <c r="L4520" i="15"/>
  <c r="J4520" i="15"/>
  <c r="M4519" i="15"/>
  <c r="L4519" i="15"/>
  <c r="J4519" i="15"/>
  <c r="M4518" i="15"/>
  <c r="L4518" i="15"/>
  <c r="J4518" i="15"/>
  <c r="M4517" i="15"/>
  <c r="L4517" i="15"/>
  <c r="J4517" i="15"/>
  <c r="M4516" i="15"/>
  <c r="L4516" i="15"/>
  <c r="J4516" i="15"/>
  <c r="M4515" i="15"/>
  <c r="L4515" i="15"/>
  <c r="J4515" i="15"/>
  <c r="F4514" i="15"/>
  <c r="M4513" i="15"/>
  <c r="L4513" i="15"/>
  <c r="J4513" i="15"/>
  <c r="M4512" i="15"/>
  <c r="L4512" i="15"/>
  <c r="J4512" i="15"/>
  <c r="M4511" i="15"/>
  <c r="L4511" i="15"/>
  <c r="J4511" i="15"/>
  <c r="F4510" i="15"/>
  <c r="M4509" i="15"/>
  <c r="L4509" i="15"/>
  <c r="J4509" i="15"/>
  <c r="M4508" i="15"/>
  <c r="L4508" i="15"/>
  <c r="J4508" i="15"/>
  <c r="M4507" i="15"/>
  <c r="L4507" i="15"/>
  <c r="J4507" i="15"/>
  <c r="M4506" i="15"/>
  <c r="L4506" i="15"/>
  <c r="J4506" i="15"/>
  <c r="L4505" i="15"/>
  <c r="M4504" i="15"/>
  <c r="L4504" i="15"/>
  <c r="J4504" i="15"/>
  <c r="F4503" i="15"/>
  <c r="F4502" i="15"/>
  <c r="M4501" i="15"/>
  <c r="L4501" i="15"/>
  <c r="J4501" i="15"/>
  <c r="M4500" i="15"/>
  <c r="L4500" i="15"/>
  <c r="J4500" i="15"/>
  <c r="M4499" i="15"/>
  <c r="L4499" i="15"/>
  <c r="J4499" i="15"/>
  <c r="M4498" i="15"/>
  <c r="L4498" i="15"/>
  <c r="J4498" i="15"/>
  <c r="M4497" i="15"/>
  <c r="L4497" i="15"/>
  <c r="J4497" i="15"/>
  <c r="M4496" i="15"/>
  <c r="L4496" i="15"/>
  <c r="J4496" i="15"/>
  <c r="M4495" i="15"/>
  <c r="L4495" i="15"/>
  <c r="J4495" i="15"/>
  <c r="M4494" i="15"/>
  <c r="L4494" i="15"/>
  <c r="J4494" i="15"/>
  <c r="M4493" i="15"/>
  <c r="L4493" i="15"/>
  <c r="J4493" i="15"/>
  <c r="M4492" i="15"/>
  <c r="L4492" i="15"/>
  <c r="J4492" i="15"/>
  <c r="M4491" i="15"/>
  <c r="L4491" i="15"/>
  <c r="J4491" i="15"/>
  <c r="M4490" i="15"/>
  <c r="L4490" i="15"/>
  <c r="J4490" i="15"/>
  <c r="M4489" i="15"/>
  <c r="L4489" i="15"/>
  <c r="J4489" i="15"/>
  <c r="M4488" i="15"/>
  <c r="L4488" i="15"/>
  <c r="J4488" i="15"/>
  <c r="M4487" i="15"/>
  <c r="L4487" i="15"/>
  <c r="J4487" i="15"/>
  <c r="M4486" i="15"/>
  <c r="L4486" i="15"/>
  <c r="J4486" i="15"/>
  <c r="M4485" i="15"/>
  <c r="L4485" i="15"/>
  <c r="J4485" i="15"/>
  <c r="M4484" i="15"/>
  <c r="L4484" i="15"/>
  <c r="J4484" i="15"/>
  <c r="M4483" i="15"/>
  <c r="L4483" i="15"/>
  <c r="J4483" i="15"/>
  <c r="M4482" i="15"/>
  <c r="L4482" i="15"/>
  <c r="J4482" i="15"/>
  <c r="M4481" i="15"/>
  <c r="L4481" i="15"/>
  <c r="J4481" i="15"/>
  <c r="M4480" i="15"/>
  <c r="L4480" i="15"/>
  <c r="J4480" i="15"/>
  <c r="M4479" i="15"/>
  <c r="L4479" i="15"/>
  <c r="J4479" i="15"/>
  <c r="M4478" i="15"/>
  <c r="L4478" i="15"/>
  <c r="J4478" i="15"/>
  <c r="M4477" i="15"/>
  <c r="L4477" i="15"/>
  <c r="J4477" i="15"/>
  <c r="M4476" i="15"/>
  <c r="L4476" i="15"/>
  <c r="J4476" i="15"/>
  <c r="M4475" i="15"/>
  <c r="L4475" i="15"/>
  <c r="J4475" i="15"/>
  <c r="M4474" i="15"/>
  <c r="L4474" i="15"/>
  <c r="J4474" i="15"/>
  <c r="M4473" i="15"/>
  <c r="L4473" i="15"/>
  <c r="J4473" i="15"/>
  <c r="M4472" i="15"/>
  <c r="L4472" i="15"/>
  <c r="J4472" i="15"/>
  <c r="M4471" i="15"/>
  <c r="L4471" i="15"/>
  <c r="J4471" i="15"/>
  <c r="M4470" i="15"/>
  <c r="L4470" i="15"/>
  <c r="J4470" i="15"/>
  <c r="M4469" i="15"/>
  <c r="L4469" i="15"/>
  <c r="J4469" i="15"/>
  <c r="M4468" i="15"/>
  <c r="L4468" i="15"/>
  <c r="J4468" i="15"/>
  <c r="M4467" i="15"/>
  <c r="L4467" i="15"/>
  <c r="J4467" i="15"/>
  <c r="M4466" i="15"/>
  <c r="L4466" i="15"/>
  <c r="J4466" i="15"/>
  <c r="M4465" i="15"/>
  <c r="L4465" i="15"/>
  <c r="J4465" i="15"/>
  <c r="M4464" i="15"/>
  <c r="L4464" i="15"/>
  <c r="J4464" i="15"/>
  <c r="M4463" i="15"/>
  <c r="L4463" i="15"/>
  <c r="J4463" i="15"/>
  <c r="M4462" i="15"/>
  <c r="L4462" i="15"/>
  <c r="J4462" i="15"/>
  <c r="M4461" i="15"/>
  <c r="L4461" i="15"/>
  <c r="J4461" i="15"/>
  <c r="M4460" i="15"/>
  <c r="L4460" i="15"/>
  <c r="J4460" i="15"/>
  <c r="M4459" i="15"/>
  <c r="L4459" i="15"/>
  <c r="J4459" i="15"/>
  <c r="M4458" i="15"/>
  <c r="L4458" i="15"/>
  <c r="J4458" i="15"/>
  <c r="M4457" i="15"/>
  <c r="L4457" i="15"/>
  <c r="J4457" i="15"/>
  <c r="M4456" i="15"/>
  <c r="L4456" i="15"/>
  <c r="J4456" i="15"/>
  <c r="M4455" i="15"/>
  <c r="L4455" i="15"/>
  <c r="J4455" i="15"/>
  <c r="M4454" i="15"/>
  <c r="L4454" i="15"/>
  <c r="J4454" i="15"/>
  <c r="M4453" i="15"/>
  <c r="L4453" i="15"/>
  <c r="J4453" i="15"/>
  <c r="M4452" i="15"/>
  <c r="L4452" i="15"/>
  <c r="J4452" i="15"/>
  <c r="M4451" i="15"/>
  <c r="L4451" i="15"/>
  <c r="J4451" i="15"/>
  <c r="M4450" i="15"/>
  <c r="L4450" i="15"/>
  <c r="J4450" i="15"/>
  <c r="M4449" i="15"/>
  <c r="L4449" i="15"/>
  <c r="J4449" i="15"/>
  <c r="M4448" i="15"/>
  <c r="L4448" i="15"/>
  <c r="J4448" i="15"/>
  <c r="M4447" i="15"/>
  <c r="L4447" i="15"/>
  <c r="J4447" i="15"/>
  <c r="M4446" i="15"/>
  <c r="L4446" i="15"/>
  <c r="J4446" i="15"/>
  <c r="M4445" i="15"/>
  <c r="L4445" i="15"/>
  <c r="J4445" i="15"/>
  <c r="M4444" i="15"/>
  <c r="L4444" i="15"/>
  <c r="J4444" i="15"/>
  <c r="M4443" i="15"/>
  <c r="L4443" i="15"/>
  <c r="J4443" i="15"/>
  <c r="M4442" i="15"/>
  <c r="L4442" i="15"/>
  <c r="J4442" i="15"/>
  <c r="M4441" i="15"/>
  <c r="L4441" i="15"/>
  <c r="J4441" i="15"/>
  <c r="M4440" i="15"/>
  <c r="L4440" i="15"/>
  <c r="J4440" i="15"/>
  <c r="M4439" i="15"/>
  <c r="L4439" i="15"/>
  <c r="J4439" i="15"/>
  <c r="M4438" i="15"/>
  <c r="L4438" i="15"/>
  <c r="J4438" i="15"/>
  <c r="M4437" i="15"/>
  <c r="L4437" i="15"/>
  <c r="J4437" i="15"/>
  <c r="M4436" i="15"/>
  <c r="L4436" i="15"/>
  <c r="J4436" i="15"/>
  <c r="M4435" i="15"/>
  <c r="L4435" i="15"/>
  <c r="J4435" i="15"/>
  <c r="M4434" i="15"/>
  <c r="L4434" i="15"/>
  <c r="J4434" i="15"/>
  <c r="M4433" i="15"/>
  <c r="L4433" i="15"/>
  <c r="J4433" i="15"/>
  <c r="M4432" i="15"/>
  <c r="L4432" i="15"/>
  <c r="J4432" i="15"/>
  <c r="M4431" i="15"/>
  <c r="L4431" i="15"/>
  <c r="J4431" i="15"/>
  <c r="M4430" i="15"/>
  <c r="L4430" i="15"/>
  <c r="J4430" i="15"/>
  <c r="M4429" i="15"/>
  <c r="L4429" i="15"/>
  <c r="J4429" i="15"/>
  <c r="M4428" i="15"/>
  <c r="L4428" i="15"/>
  <c r="J4428" i="15"/>
  <c r="M4427" i="15"/>
  <c r="L4427" i="15"/>
  <c r="J4427" i="15"/>
  <c r="M4426" i="15"/>
  <c r="L4426" i="15"/>
  <c r="J4426" i="15"/>
  <c r="M4425" i="15"/>
  <c r="L4425" i="15"/>
  <c r="J4425" i="15"/>
  <c r="M4424" i="15"/>
  <c r="L4424" i="15"/>
  <c r="J4424" i="15"/>
  <c r="M4423" i="15"/>
  <c r="L4423" i="15"/>
  <c r="J4423" i="15"/>
  <c r="M4422" i="15"/>
  <c r="L4422" i="15"/>
  <c r="J4422" i="15"/>
  <c r="M4421" i="15"/>
  <c r="L4421" i="15"/>
  <c r="J4421" i="15"/>
  <c r="M4420" i="15"/>
  <c r="L4420" i="15"/>
  <c r="J4420" i="15"/>
  <c r="M4419" i="15"/>
  <c r="L4419" i="15"/>
  <c r="J4419" i="15"/>
  <c r="M4418" i="15"/>
  <c r="L4418" i="15"/>
  <c r="J4418" i="15"/>
  <c r="M4417" i="15"/>
  <c r="L4417" i="15"/>
  <c r="J4417" i="15"/>
  <c r="M4416" i="15"/>
  <c r="L4416" i="15"/>
  <c r="J4416" i="15"/>
  <c r="M4415" i="15"/>
  <c r="L4415" i="15"/>
  <c r="J4415" i="15"/>
  <c r="M4414" i="15"/>
  <c r="L4414" i="15"/>
  <c r="J4414" i="15"/>
  <c r="M4413" i="15"/>
  <c r="L4413" i="15"/>
  <c r="J4413" i="15"/>
  <c r="M4412" i="15"/>
  <c r="L4412" i="15"/>
  <c r="J4412" i="15"/>
  <c r="M4411" i="15"/>
  <c r="L4411" i="15"/>
  <c r="J4411" i="15"/>
  <c r="M4410" i="15"/>
  <c r="L4410" i="15"/>
  <c r="J4410" i="15"/>
  <c r="M4409" i="15"/>
  <c r="L4409" i="15"/>
  <c r="J4409" i="15"/>
  <c r="M4408" i="15"/>
  <c r="L4408" i="15"/>
  <c r="J4408" i="15"/>
  <c r="M4407" i="15"/>
  <c r="L4407" i="15"/>
  <c r="J4407" i="15"/>
  <c r="M4406" i="15"/>
  <c r="L4406" i="15"/>
  <c r="J4406" i="15"/>
  <c r="M4405" i="15"/>
  <c r="L4405" i="15"/>
  <c r="J4405" i="15"/>
  <c r="M4404" i="15"/>
  <c r="L4404" i="15"/>
  <c r="J4404" i="15"/>
  <c r="M4403" i="15"/>
  <c r="L4403" i="15"/>
  <c r="J4403" i="15"/>
  <c r="M4402" i="15"/>
  <c r="L4402" i="15"/>
  <c r="J4402" i="15"/>
  <c r="M4401" i="15"/>
  <c r="L4401" i="15"/>
  <c r="J4401" i="15"/>
  <c r="M4400" i="15"/>
  <c r="L4400" i="15"/>
  <c r="J4400" i="15"/>
  <c r="M4399" i="15"/>
  <c r="L4399" i="15"/>
  <c r="J4399" i="15"/>
  <c r="F4398" i="15"/>
  <c r="M4397" i="15"/>
  <c r="L4397" i="15"/>
  <c r="J4397" i="15"/>
  <c r="M4396" i="15"/>
  <c r="L4396" i="15"/>
  <c r="J4396" i="15"/>
  <c r="M4395" i="15"/>
  <c r="L4395" i="15"/>
  <c r="J4395" i="15"/>
  <c r="M4394" i="15"/>
  <c r="L4394" i="15"/>
  <c r="J4394" i="15"/>
  <c r="M4393" i="15"/>
  <c r="L4393" i="15"/>
  <c r="J4393" i="15"/>
  <c r="M4392" i="15"/>
  <c r="L4392" i="15"/>
  <c r="J4392" i="15"/>
  <c r="M4391" i="15"/>
  <c r="L4391" i="15"/>
  <c r="J4391" i="15"/>
  <c r="M4390" i="15"/>
  <c r="L4390" i="15"/>
  <c r="J4390" i="15"/>
  <c r="M4389" i="15"/>
  <c r="L4389" i="15"/>
  <c r="J4389" i="15"/>
  <c r="M4388" i="15"/>
  <c r="L4388" i="15"/>
  <c r="J4388" i="15"/>
  <c r="M4387" i="15"/>
  <c r="L4387" i="15"/>
  <c r="J4387" i="15"/>
  <c r="M4386" i="15"/>
  <c r="L4386" i="15"/>
  <c r="J4386" i="15"/>
  <c r="M4385" i="15"/>
  <c r="L4385" i="15"/>
  <c r="J4385" i="15"/>
  <c r="M4384" i="15"/>
  <c r="L4384" i="15"/>
  <c r="J4384" i="15"/>
  <c r="M4383" i="15"/>
  <c r="L4383" i="15"/>
  <c r="J4383" i="15"/>
  <c r="M4382" i="15"/>
  <c r="L4382" i="15"/>
  <c r="J4382" i="15"/>
  <c r="M4381" i="15"/>
  <c r="L4381" i="15"/>
  <c r="J4381" i="15"/>
  <c r="M4380" i="15"/>
  <c r="L4380" i="15"/>
  <c r="J4380" i="15"/>
  <c r="M4379" i="15"/>
  <c r="L4379" i="15"/>
  <c r="J4379" i="15"/>
  <c r="M4378" i="15"/>
  <c r="L4378" i="15"/>
  <c r="J4378" i="15"/>
  <c r="M4377" i="15"/>
  <c r="L4377" i="15"/>
  <c r="J4377" i="15"/>
  <c r="M4376" i="15"/>
  <c r="L4376" i="15"/>
  <c r="J4376" i="15"/>
  <c r="M4375" i="15"/>
  <c r="L4375" i="15"/>
  <c r="J4375" i="15"/>
  <c r="M4374" i="15"/>
  <c r="L4374" i="15"/>
  <c r="J4374" i="15"/>
  <c r="M4373" i="15"/>
  <c r="L4373" i="15"/>
  <c r="J4373" i="15"/>
  <c r="M4372" i="15"/>
  <c r="L4372" i="15"/>
  <c r="J4372" i="15"/>
  <c r="M4371" i="15"/>
  <c r="L4371" i="15"/>
  <c r="J4371" i="15"/>
  <c r="M4370" i="15"/>
  <c r="L4370" i="15"/>
  <c r="J4370" i="15"/>
  <c r="M4369" i="15"/>
  <c r="L4369" i="15"/>
  <c r="J4369" i="15"/>
  <c r="M4368" i="15"/>
  <c r="L4368" i="15"/>
  <c r="J4368" i="15"/>
  <c r="M4367" i="15"/>
  <c r="L4367" i="15"/>
  <c r="J4367" i="15"/>
  <c r="M4366" i="15"/>
  <c r="L4366" i="15"/>
  <c r="J4366" i="15"/>
  <c r="M4365" i="15"/>
  <c r="L4365" i="15"/>
  <c r="J4365" i="15"/>
  <c r="M4364" i="15"/>
  <c r="L4364" i="15"/>
  <c r="J4364" i="15"/>
  <c r="M4363" i="15"/>
  <c r="L4363" i="15"/>
  <c r="J4363" i="15"/>
  <c r="M4362" i="15"/>
  <c r="L4362" i="15"/>
  <c r="J4362" i="15"/>
  <c r="M4361" i="15"/>
  <c r="L4361" i="15"/>
  <c r="J4361" i="15"/>
  <c r="F4360" i="15"/>
  <c r="Q4359" i="15"/>
  <c r="S4359" i="15" s="1"/>
  <c r="F4359" i="15"/>
  <c r="M4358" i="15"/>
  <c r="L4358" i="15"/>
  <c r="J4358" i="15"/>
  <c r="M4357" i="15"/>
  <c r="L4357" i="15"/>
  <c r="J4357" i="15"/>
  <c r="M4356" i="15"/>
  <c r="L4356" i="15"/>
  <c r="J4356" i="15"/>
  <c r="M4355" i="15"/>
  <c r="L4355" i="15"/>
  <c r="J4355" i="15"/>
  <c r="M4354" i="15"/>
  <c r="L4354" i="15"/>
  <c r="J4354" i="15"/>
  <c r="M4353" i="15"/>
  <c r="L4353" i="15"/>
  <c r="J4353" i="15"/>
  <c r="M4352" i="15"/>
  <c r="L4352" i="15"/>
  <c r="J4352" i="15"/>
  <c r="M4351" i="15"/>
  <c r="L4351" i="15"/>
  <c r="J4351" i="15"/>
  <c r="M4350" i="15"/>
  <c r="L4350" i="15"/>
  <c r="J4350" i="15"/>
  <c r="M4349" i="15"/>
  <c r="L4349" i="15"/>
  <c r="J4349" i="15"/>
  <c r="M4348" i="15"/>
  <c r="L4348" i="15"/>
  <c r="J4348" i="15"/>
  <c r="M4347" i="15"/>
  <c r="L4347" i="15"/>
  <c r="J4347" i="15"/>
  <c r="M4346" i="15"/>
  <c r="L4346" i="15"/>
  <c r="J4346" i="15"/>
  <c r="M4345" i="15"/>
  <c r="L4345" i="15"/>
  <c r="J4345" i="15"/>
  <c r="M4344" i="15"/>
  <c r="L4344" i="15"/>
  <c r="J4344" i="15"/>
  <c r="M4343" i="15"/>
  <c r="L4343" i="15"/>
  <c r="J4343" i="15"/>
  <c r="L4342" i="15"/>
  <c r="M4341" i="15"/>
  <c r="L4341" i="15"/>
  <c r="J4341" i="15"/>
  <c r="F4340" i="15"/>
  <c r="Q4339" i="15"/>
  <c r="F4339" i="15"/>
  <c r="Q4338" i="15"/>
  <c r="F4338" i="15"/>
  <c r="Q4337" i="15"/>
  <c r="S4337" i="15" s="1"/>
  <c r="F4337" i="15"/>
  <c r="M4336" i="15"/>
  <c r="L4336" i="15"/>
  <c r="J4336" i="15"/>
  <c r="M4335" i="15"/>
  <c r="L4335" i="15"/>
  <c r="J4335" i="15"/>
  <c r="M4334" i="15"/>
  <c r="L4334" i="15"/>
  <c r="J4334" i="15"/>
  <c r="M4333" i="15"/>
  <c r="L4333" i="15"/>
  <c r="J4333" i="15"/>
  <c r="M4332" i="15"/>
  <c r="L4332" i="15"/>
  <c r="J4332" i="15"/>
  <c r="M4331" i="15"/>
  <c r="L4331" i="15"/>
  <c r="J4331" i="15"/>
  <c r="M4330" i="15"/>
  <c r="L4330" i="15"/>
  <c r="J4330" i="15"/>
  <c r="M4329" i="15"/>
  <c r="L4329" i="15"/>
  <c r="J4329" i="15"/>
  <c r="M4328" i="15"/>
  <c r="L4328" i="15"/>
  <c r="J4328" i="15"/>
  <c r="M4327" i="15"/>
  <c r="L4327" i="15"/>
  <c r="J4327" i="15"/>
  <c r="M4326" i="15"/>
  <c r="L4326" i="15"/>
  <c r="J4326" i="15"/>
  <c r="M4325" i="15"/>
  <c r="L4325" i="15"/>
  <c r="J4325" i="15"/>
  <c r="M4324" i="15"/>
  <c r="L4324" i="15"/>
  <c r="J4324" i="15"/>
  <c r="M4323" i="15"/>
  <c r="L4323" i="15"/>
  <c r="J4323" i="15"/>
  <c r="M4322" i="15"/>
  <c r="L4322" i="15"/>
  <c r="J4322" i="15"/>
  <c r="M4321" i="15"/>
  <c r="L4321" i="15"/>
  <c r="J4321" i="15"/>
  <c r="M4320" i="15"/>
  <c r="L4320" i="15"/>
  <c r="J4320" i="15"/>
  <c r="M4319" i="15"/>
  <c r="L4319" i="15"/>
  <c r="J4319" i="15"/>
  <c r="M4318" i="15"/>
  <c r="L4318" i="15"/>
  <c r="J4318" i="15"/>
  <c r="M4317" i="15"/>
  <c r="L4317" i="15"/>
  <c r="J4317" i="15"/>
  <c r="M4316" i="15"/>
  <c r="L4316" i="15"/>
  <c r="J4316" i="15"/>
  <c r="M4315" i="15"/>
  <c r="L4315" i="15"/>
  <c r="J4315" i="15"/>
  <c r="M4314" i="15"/>
  <c r="L4314" i="15"/>
  <c r="J4314" i="15"/>
  <c r="M4313" i="15"/>
  <c r="L4313" i="15"/>
  <c r="J4313" i="15"/>
  <c r="M4312" i="15"/>
  <c r="L4312" i="15"/>
  <c r="J4312" i="15"/>
  <c r="M4311" i="15"/>
  <c r="L4311" i="15"/>
  <c r="J4311" i="15"/>
  <c r="M4310" i="15"/>
  <c r="L4310" i="15"/>
  <c r="J4310" i="15"/>
  <c r="M4309" i="15"/>
  <c r="L4309" i="15"/>
  <c r="J4309" i="15"/>
  <c r="M4308" i="15"/>
  <c r="L4308" i="15"/>
  <c r="J4308" i="15"/>
  <c r="M4307" i="15"/>
  <c r="L4307" i="15"/>
  <c r="J4307" i="15"/>
  <c r="M4306" i="15"/>
  <c r="L4306" i="15"/>
  <c r="J4306" i="15"/>
  <c r="M4305" i="15"/>
  <c r="L4305" i="15"/>
  <c r="J4305" i="15"/>
  <c r="M4304" i="15"/>
  <c r="L4304" i="15"/>
  <c r="J4304" i="15"/>
  <c r="M4303" i="15"/>
  <c r="L4303" i="15"/>
  <c r="J4303" i="15"/>
  <c r="M4302" i="15"/>
  <c r="L4302" i="15"/>
  <c r="J4302" i="15"/>
  <c r="M4301" i="15"/>
  <c r="L4301" i="15"/>
  <c r="J4301" i="15"/>
  <c r="M4300" i="15"/>
  <c r="L4300" i="15"/>
  <c r="J4300" i="15"/>
  <c r="M4299" i="15"/>
  <c r="L4299" i="15"/>
  <c r="J4299" i="15"/>
  <c r="M4298" i="15"/>
  <c r="L4298" i="15"/>
  <c r="J4298" i="15"/>
  <c r="M4297" i="15"/>
  <c r="L4297" i="15"/>
  <c r="J4297" i="15"/>
  <c r="M4296" i="15"/>
  <c r="L4296" i="15"/>
  <c r="J4296" i="15"/>
  <c r="M4295" i="15"/>
  <c r="L4295" i="15"/>
  <c r="J4295" i="15"/>
  <c r="M4294" i="15"/>
  <c r="L4294" i="15"/>
  <c r="J4294" i="15"/>
  <c r="M4293" i="15"/>
  <c r="L4293" i="15"/>
  <c r="J4293" i="15"/>
  <c r="M4292" i="15"/>
  <c r="L4292" i="15"/>
  <c r="J4292" i="15"/>
  <c r="M4291" i="15"/>
  <c r="L4291" i="15"/>
  <c r="J4291" i="15"/>
  <c r="M4290" i="15"/>
  <c r="L4290" i="15"/>
  <c r="J4290" i="15"/>
  <c r="M4289" i="15"/>
  <c r="L4289" i="15"/>
  <c r="J4289" i="15"/>
  <c r="M4288" i="15"/>
  <c r="L4288" i="15"/>
  <c r="J4288" i="15"/>
  <c r="M4287" i="15"/>
  <c r="L4287" i="15"/>
  <c r="J4287" i="15"/>
  <c r="M4286" i="15"/>
  <c r="L4286" i="15"/>
  <c r="J4286" i="15"/>
  <c r="M4285" i="15"/>
  <c r="L4285" i="15"/>
  <c r="J4285" i="15"/>
  <c r="M4284" i="15"/>
  <c r="L4284" i="15"/>
  <c r="J4284" i="15"/>
  <c r="M4283" i="15"/>
  <c r="L4283" i="15"/>
  <c r="J4283" i="15"/>
  <c r="M4282" i="15"/>
  <c r="L4282" i="15"/>
  <c r="J4282" i="15"/>
  <c r="M4281" i="15"/>
  <c r="L4281" i="15"/>
  <c r="J4281" i="15"/>
  <c r="M4280" i="15"/>
  <c r="L4280" i="15"/>
  <c r="J4280" i="15"/>
  <c r="M4279" i="15"/>
  <c r="L4279" i="15"/>
  <c r="J4279" i="15"/>
  <c r="M4278" i="15"/>
  <c r="L4278" i="15"/>
  <c r="J4278" i="15"/>
  <c r="M4277" i="15"/>
  <c r="L4277" i="15"/>
  <c r="J4277" i="15"/>
  <c r="M4276" i="15"/>
  <c r="L4276" i="15"/>
  <c r="J4276" i="15"/>
  <c r="M4275" i="15"/>
  <c r="L4275" i="15"/>
  <c r="J4275" i="15"/>
  <c r="M4274" i="15"/>
  <c r="L4274" i="15"/>
  <c r="J4274" i="15"/>
  <c r="M4273" i="15"/>
  <c r="L4273" i="15"/>
  <c r="J4273" i="15"/>
  <c r="F4272" i="15"/>
  <c r="M4271" i="15"/>
  <c r="L4271" i="15"/>
  <c r="J4271" i="15"/>
  <c r="M4270" i="15"/>
  <c r="L4270" i="15"/>
  <c r="J4270" i="15"/>
  <c r="M4269" i="15"/>
  <c r="L4269" i="15"/>
  <c r="J4269" i="15"/>
  <c r="M4268" i="15"/>
  <c r="L4268" i="15"/>
  <c r="J4268" i="15"/>
  <c r="M4267" i="15"/>
  <c r="L4267" i="15"/>
  <c r="J4267" i="15"/>
  <c r="M4266" i="15"/>
  <c r="L4266" i="15"/>
  <c r="J4266" i="15"/>
  <c r="M4265" i="15"/>
  <c r="L4265" i="15"/>
  <c r="J4265" i="15"/>
  <c r="M4264" i="15"/>
  <c r="L4264" i="15"/>
  <c r="J4264" i="15"/>
  <c r="M4263" i="15"/>
  <c r="L4263" i="15"/>
  <c r="J4263" i="15"/>
  <c r="M4262" i="15"/>
  <c r="L4262" i="15"/>
  <c r="J4262" i="15"/>
  <c r="M4261" i="15"/>
  <c r="L4261" i="15"/>
  <c r="J4261" i="15"/>
  <c r="M4260" i="15"/>
  <c r="L4260" i="15"/>
  <c r="J4260" i="15"/>
  <c r="M4259" i="15"/>
  <c r="L4259" i="15"/>
  <c r="J4259" i="15"/>
  <c r="M4258" i="15"/>
  <c r="L4258" i="15"/>
  <c r="J4258" i="15"/>
  <c r="M4257" i="15"/>
  <c r="L4257" i="15"/>
  <c r="J4257" i="15"/>
  <c r="M4256" i="15"/>
  <c r="L4256" i="15"/>
  <c r="J4256" i="15"/>
  <c r="M4255" i="15"/>
  <c r="L4255" i="15"/>
  <c r="J4255" i="15"/>
  <c r="M4254" i="15"/>
  <c r="L4254" i="15"/>
  <c r="J4254" i="15"/>
  <c r="M4253" i="15"/>
  <c r="L4253" i="15"/>
  <c r="J4253" i="15"/>
  <c r="M4252" i="15"/>
  <c r="L4252" i="15"/>
  <c r="J4252" i="15"/>
  <c r="M4251" i="15"/>
  <c r="L4251" i="15"/>
  <c r="J4251" i="15"/>
  <c r="M4250" i="15"/>
  <c r="L4250" i="15"/>
  <c r="J4250" i="15"/>
  <c r="M4249" i="15"/>
  <c r="L4249" i="15"/>
  <c r="J4249" i="15"/>
  <c r="M4248" i="15"/>
  <c r="L4248" i="15"/>
  <c r="J4248" i="15"/>
  <c r="M4247" i="15"/>
  <c r="L4247" i="15"/>
  <c r="J4247" i="15"/>
  <c r="M4246" i="15"/>
  <c r="L4246" i="15"/>
  <c r="J4246" i="15"/>
  <c r="M4245" i="15"/>
  <c r="L4245" i="15"/>
  <c r="J4245" i="15"/>
  <c r="M4244" i="15"/>
  <c r="L4244" i="15"/>
  <c r="J4244" i="15"/>
  <c r="M4243" i="15"/>
  <c r="L4243" i="15"/>
  <c r="J4243" i="15"/>
  <c r="M4242" i="15"/>
  <c r="L4242" i="15"/>
  <c r="J4242" i="15"/>
  <c r="M4241" i="15"/>
  <c r="L4241" i="15"/>
  <c r="J4241" i="15"/>
  <c r="M4240" i="15"/>
  <c r="L4240" i="15"/>
  <c r="J4240" i="15"/>
  <c r="M4239" i="15"/>
  <c r="L4239" i="15"/>
  <c r="J4239" i="15"/>
  <c r="M4238" i="15"/>
  <c r="L4238" i="15"/>
  <c r="J4238" i="15"/>
  <c r="M4237" i="15"/>
  <c r="L4237" i="15"/>
  <c r="J4237" i="15"/>
  <c r="M4236" i="15"/>
  <c r="L4236" i="15"/>
  <c r="J4236" i="15"/>
  <c r="M4235" i="15"/>
  <c r="L4235" i="15"/>
  <c r="J4235" i="15"/>
  <c r="M4234" i="15"/>
  <c r="L4234" i="15"/>
  <c r="J4234" i="15"/>
  <c r="M4233" i="15"/>
  <c r="L4233" i="15"/>
  <c r="J4233" i="15"/>
  <c r="M4232" i="15"/>
  <c r="L4232" i="15"/>
  <c r="J4232" i="15"/>
  <c r="M4231" i="15"/>
  <c r="L4231" i="15"/>
  <c r="J4231" i="15"/>
  <c r="M4230" i="15"/>
  <c r="L4230" i="15"/>
  <c r="J4230" i="15"/>
  <c r="M4229" i="15"/>
  <c r="L4229" i="15"/>
  <c r="J4229" i="15"/>
  <c r="M4228" i="15"/>
  <c r="L4228" i="15"/>
  <c r="J4228" i="15"/>
  <c r="M4227" i="15"/>
  <c r="L4227" i="15"/>
  <c r="J4227" i="15"/>
  <c r="M4226" i="15"/>
  <c r="L4226" i="15"/>
  <c r="J4226" i="15"/>
  <c r="M4225" i="15"/>
  <c r="L4225" i="15"/>
  <c r="J4225" i="15"/>
  <c r="M4224" i="15"/>
  <c r="L4224" i="15"/>
  <c r="J4224" i="15"/>
  <c r="M4223" i="15"/>
  <c r="L4223" i="15"/>
  <c r="J4223" i="15"/>
  <c r="M4222" i="15"/>
  <c r="L4222" i="15"/>
  <c r="J4222" i="15"/>
  <c r="M4221" i="15"/>
  <c r="L4221" i="15"/>
  <c r="J4221" i="15"/>
  <c r="M4220" i="15"/>
  <c r="L4220" i="15"/>
  <c r="J4220" i="15"/>
  <c r="M4219" i="15"/>
  <c r="L4219" i="15"/>
  <c r="J4219" i="15"/>
  <c r="M4218" i="15"/>
  <c r="L4218" i="15"/>
  <c r="J4218" i="15"/>
  <c r="M4217" i="15"/>
  <c r="L4217" i="15"/>
  <c r="J4217" i="15"/>
  <c r="M4216" i="15"/>
  <c r="L4216" i="15"/>
  <c r="J4216" i="15"/>
  <c r="M4215" i="15"/>
  <c r="L4215" i="15"/>
  <c r="J4215" i="15"/>
  <c r="M4214" i="15"/>
  <c r="L4214" i="15"/>
  <c r="J4214" i="15"/>
  <c r="M4213" i="15"/>
  <c r="L4213" i="15"/>
  <c r="J4213" i="15"/>
  <c r="M4212" i="15"/>
  <c r="L4212" i="15"/>
  <c r="J4212" i="15"/>
  <c r="M4211" i="15"/>
  <c r="L4211" i="15"/>
  <c r="J4211" i="15"/>
  <c r="M4210" i="15"/>
  <c r="L4210" i="15"/>
  <c r="J4210" i="15"/>
  <c r="M4209" i="15"/>
  <c r="L4209" i="15"/>
  <c r="J4209" i="15"/>
  <c r="M4208" i="15"/>
  <c r="L4208" i="15"/>
  <c r="J4208" i="15"/>
  <c r="M4207" i="15"/>
  <c r="L4207" i="15"/>
  <c r="J4207" i="15"/>
  <c r="M4206" i="15"/>
  <c r="L4206" i="15"/>
  <c r="J4206" i="15"/>
  <c r="M4205" i="15"/>
  <c r="L4205" i="15"/>
  <c r="J4205" i="15"/>
  <c r="M4204" i="15"/>
  <c r="L4204" i="15"/>
  <c r="J4204" i="15"/>
  <c r="M4203" i="15"/>
  <c r="L4203" i="15"/>
  <c r="J4203" i="15"/>
  <c r="M4202" i="15"/>
  <c r="L4202" i="15"/>
  <c r="J4202" i="15"/>
  <c r="M4201" i="15"/>
  <c r="L4201" i="15"/>
  <c r="J4201" i="15"/>
  <c r="M4200" i="15"/>
  <c r="L4200" i="15"/>
  <c r="J4200" i="15"/>
  <c r="M4199" i="15"/>
  <c r="L4199" i="15"/>
  <c r="J4199" i="15"/>
  <c r="M4198" i="15"/>
  <c r="L4198" i="15"/>
  <c r="J4198" i="15"/>
  <c r="M4197" i="15"/>
  <c r="L4197" i="15"/>
  <c r="J4197" i="15"/>
  <c r="M4196" i="15"/>
  <c r="L4196" i="15"/>
  <c r="J4196" i="15"/>
  <c r="M4195" i="15"/>
  <c r="L4195" i="15"/>
  <c r="J4195" i="15"/>
  <c r="M4194" i="15"/>
  <c r="L4194" i="15"/>
  <c r="J4194" i="15"/>
  <c r="M4193" i="15"/>
  <c r="L4193" i="15"/>
  <c r="J4193" i="15"/>
  <c r="M4192" i="15"/>
  <c r="L4192" i="15"/>
  <c r="J4192" i="15"/>
  <c r="M4191" i="15"/>
  <c r="L4191" i="15"/>
  <c r="J4191" i="15"/>
  <c r="M4190" i="15"/>
  <c r="L4190" i="15"/>
  <c r="J4190" i="15"/>
  <c r="M4189" i="15"/>
  <c r="L4189" i="15"/>
  <c r="J4189" i="15"/>
  <c r="M4188" i="15"/>
  <c r="L4188" i="15"/>
  <c r="J4188" i="15"/>
  <c r="M4187" i="15"/>
  <c r="L4187" i="15"/>
  <c r="J4187" i="15"/>
  <c r="M4186" i="15"/>
  <c r="L4186" i="15"/>
  <c r="J4186" i="15"/>
  <c r="M4185" i="15"/>
  <c r="L4185" i="15"/>
  <c r="J4185" i="15"/>
  <c r="M4184" i="15"/>
  <c r="L4184" i="15"/>
  <c r="J4184" i="15"/>
  <c r="M4183" i="15"/>
  <c r="L4183" i="15"/>
  <c r="J4183" i="15"/>
  <c r="M4182" i="15"/>
  <c r="L4182" i="15"/>
  <c r="J4182" i="15"/>
  <c r="M4181" i="15"/>
  <c r="L4181" i="15"/>
  <c r="J4181" i="15"/>
  <c r="M4180" i="15"/>
  <c r="L4180" i="15"/>
  <c r="J4180" i="15"/>
  <c r="M4179" i="15"/>
  <c r="L4179" i="15"/>
  <c r="J4179" i="15"/>
  <c r="M4178" i="15"/>
  <c r="L4178" i="15"/>
  <c r="J4178" i="15"/>
  <c r="M4177" i="15"/>
  <c r="L4177" i="15"/>
  <c r="J4177" i="15"/>
  <c r="M4176" i="15"/>
  <c r="L4176" i="15"/>
  <c r="J4176" i="15"/>
  <c r="F4175" i="15"/>
  <c r="M4174" i="15"/>
  <c r="L4174" i="15"/>
  <c r="J4174" i="15"/>
  <c r="M4173" i="15"/>
  <c r="L4173" i="15"/>
  <c r="J4173" i="15"/>
  <c r="M4172" i="15"/>
  <c r="L4172" i="15"/>
  <c r="J4172" i="15"/>
  <c r="M4171" i="15"/>
  <c r="L4171" i="15"/>
  <c r="J4171" i="15"/>
  <c r="M4170" i="15"/>
  <c r="L4170" i="15"/>
  <c r="J4170" i="15"/>
  <c r="M4169" i="15"/>
  <c r="L4169" i="15"/>
  <c r="J4169" i="15"/>
  <c r="M4168" i="15"/>
  <c r="L4168" i="15"/>
  <c r="J4168" i="15"/>
  <c r="F4167" i="15"/>
  <c r="M4166" i="15"/>
  <c r="L4166" i="15"/>
  <c r="J4166" i="15"/>
  <c r="M4165" i="15"/>
  <c r="L4165" i="15"/>
  <c r="J4165" i="15"/>
  <c r="M4164" i="15"/>
  <c r="L4164" i="15"/>
  <c r="J4164" i="15"/>
  <c r="M4163" i="15"/>
  <c r="L4163" i="15"/>
  <c r="J4163" i="15"/>
  <c r="M4162" i="15"/>
  <c r="L4162" i="15"/>
  <c r="J4162" i="15"/>
  <c r="M4161" i="15"/>
  <c r="L4161" i="15"/>
  <c r="J4161" i="15"/>
  <c r="M4160" i="15"/>
  <c r="L4160" i="15"/>
  <c r="J4160" i="15"/>
  <c r="M4159" i="15"/>
  <c r="L4159" i="15"/>
  <c r="J4159" i="15"/>
  <c r="M4158" i="15"/>
  <c r="L4158" i="15"/>
  <c r="J4158" i="15"/>
  <c r="M4157" i="15"/>
  <c r="L4157" i="15"/>
  <c r="J4157" i="15"/>
  <c r="M4156" i="15"/>
  <c r="L4156" i="15"/>
  <c r="J4156" i="15"/>
  <c r="M4155" i="15"/>
  <c r="L4155" i="15"/>
  <c r="J4155" i="15"/>
  <c r="M4154" i="15"/>
  <c r="L4154" i="15"/>
  <c r="J4154" i="15"/>
  <c r="M4153" i="15"/>
  <c r="L4153" i="15"/>
  <c r="J4153" i="15"/>
  <c r="M4152" i="15"/>
  <c r="L4152" i="15"/>
  <c r="J4152" i="15"/>
  <c r="M4151" i="15"/>
  <c r="L4151" i="15"/>
  <c r="J4151" i="15"/>
  <c r="M4150" i="15"/>
  <c r="L4150" i="15"/>
  <c r="J4150" i="15"/>
  <c r="M4149" i="15"/>
  <c r="L4149" i="15"/>
  <c r="J4149" i="15"/>
  <c r="M4148" i="15"/>
  <c r="L4148" i="15"/>
  <c r="J4148" i="15"/>
  <c r="M4147" i="15"/>
  <c r="L4147" i="15"/>
  <c r="J4147" i="15"/>
  <c r="M4146" i="15"/>
  <c r="L4146" i="15"/>
  <c r="J4146" i="15"/>
  <c r="M4145" i="15"/>
  <c r="L4145" i="15"/>
  <c r="J4145" i="15"/>
  <c r="M4144" i="15"/>
  <c r="L4144" i="15"/>
  <c r="J4144" i="15"/>
  <c r="M4143" i="15"/>
  <c r="L4143" i="15"/>
  <c r="J4143" i="15"/>
  <c r="M4142" i="15"/>
  <c r="L4142" i="15"/>
  <c r="J4142" i="15"/>
  <c r="M4141" i="15"/>
  <c r="L4141" i="15"/>
  <c r="J4141" i="15"/>
  <c r="M4140" i="15"/>
  <c r="L4140" i="15"/>
  <c r="J4140" i="15"/>
  <c r="M4139" i="15"/>
  <c r="L4139" i="15"/>
  <c r="J4139" i="15"/>
  <c r="M4138" i="15"/>
  <c r="L4138" i="15"/>
  <c r="J4138" i="15"/>
  <c r="M4137" i="15"/>
  <c r="L4137" i="15"/>
  <c r="J4137" i="15"/>
  <c r="M4136" i="15"/>
  <c r="L4136" i="15"/>
  <c r="J4136" i="15"/>
  <c r="M4135" i="15"/>
  <c r="L4135" i="15"/>
  <c r="J4135" i="15"/>
  <c r="M4134" i="15"/>
  <c r="L4134" i="15"/>
  <c r="J4134" i="15"/>
  <c r="M4133" i="15"/>
  <c r="L4133" i="15"/>
  <c r="J4133" i="15"/>
  <c r="M4132" i="15"/>
  <c r="L4132" i="15"/>
  <c r="J4132" i="15"/>
  <c r="M4131" i="15"/>
  <c r="L4131" i="15"/>
  <c r="J4131" i="15"/>
  <c r="F4130" i="15"/>
  <c r="M4129" i="15"/>
  <c r="L4129" i="15"/>
  <c r="J4129" i="15"/>
  <c r="M4128" i="15"/>
  <c r="L4128" i="15"/>
  <c r="J4128" i="15"/>
  <c r="M4127" i="15"/>
  <c r="L4127" i="15"/>
  <c r="J4127" i="15"/>
  <c r="M4126" i="15"/>
  <c r="L4126" i="15"/>
  <c r="J4126" i="15"/>
  <c r="M4125" i="15"/>
  <c r="L4125" i="15"/>
  <c r="J4125" i="15"/>
  <c r="M4124" i="15"/>
  <c r="L4124" i="15"/>
  <c r="J4124" i="15"/>
  <c r="M4123" i="15"/>
  <c r="L4123" i="15"/>
  <c r="J4123" i="15"/>
  <c r="M4122" i="15"/>
  <c r="L4122" i="15"/>
  <c r="J4122" i="15"/>
  <c r="F4121" i="15"/>
  <c r="M4120" i="15"/>
  <c r="L4120" i="15"/>
  <c r="J4120" i="15"/>
  <c r="M4119" i="15"/>
  <c r="L4119" i="15"/>
  <c r="J4119" i="15"/>
  <c r="M4118" i="15"/>
  <c r="L4118" i="15"/>
  <c r="J4118" i="15"/>
  <c r="M4117" i="15"/>
  <c r="L4117" i="15"/>
  <c r="J4117" i="15"/>
  <c r="M4116" i="15"/>
  <c r="L4116" i="15"/>
  <c r="J4116" i="15"/>
  <c r="M4115" i="15"/>
  <c r="L4115" i="15"/>
  <c r="J4115" i="15"/>
  <c r="M4114" i="15"/>
  <c r="L4114" i="15"/>
  <c r="J4114" i="15"/>
  <c r="F4113" i="15"/>
  <c r="M4112" i="15"/>
  <c r="L4112" i="15"/>
  <c r="J4112" i="15"/>
  <c r="M4111" i="15"/>
  <c r="L4111" i="15"/>
  <c r="J4111" i="15"/>
  <c r="M4110" i="15"/>
  <c r="L4110" i="15"/>
  <c r="J4110" i="15"/>
  <c r="M4109" i="15"/>
  <c r="L4109" i="15"/>
  <c r="J4109" i="15"/>
  <c r="M4108" i="15"/>
  <c r="L4108" i="15"/>
  <c r="J4108" i="15"/>
  <c r="M4107" i="15"/>
  <c r="L4107" i="15"/>
  <c r="J4107" i="15"/>
  <c r="M4106" i="15"/>
  <c r="L4106" i="15"/>
  <c r="J4106" i="15"/>
  <c r="M4105" i="15"/>
  <c r="L4105" i="15"/>
  <c r="J4105" i="15"/>
  <c r="M4104" i="15"/>
  <c r="L4104" i="15"/>
  <c r="J4104" i="15"/>
  <c r="M4103" i="15"/>
  <c r="L4103" i="15"/>
  <c r="J4103" i="15"/>
  <c r="M4102" i="15"/>
  <c r="L4102" i="15"/>
  <c r="J4102" i="15"/>
  <c r="M4101" i="15"/>
  <c r="L4101" i="15"/>
  <c r="J4101" i="15"/>
  <c r="M4100" i="15"/>
  <c r="L4100" i="15"/>
  <c r="J4100" i="15"/>
  <c r="M4099" i="15"/>
  <c r="L4099" i="15"/>
  <c r="J4099" i="15"/>
  <c r="M4098" i="15"/>
  <c r="L4098" i="15"/>
  <c r="J4098" i="15"/>
  <c r="M4097" i="15"/>
  <c r="L4097" i="15"/>
  <c r="J4097" i="15"/>
  <c r="M4096" i="15"/>
  <c r="L4096" i="15"/>
  <c r="J4096" i="15"/>
  <c r="M4095" i="15"/>
  <c r="L4095" i="15"/>
  <c r="J4095" i="15"/>
  <c r="M4094" i="15"/>
  <c r="L4094" i="15"/>
  <c r="J4094" i="15"/>
  <c r="M4093" i="15"/>
  <c r="L4093" i="15"/>
  <c r="J4093" i="15"/>
  <c r="M4092" i="15"/>
  <c r="L4092" i="15"/>
  <c r="J4092" i="15"/>
  <c r="M4091" i="15"/>
  <c r="L4091" i="15"/>
  <c r="J4091" i="15"/>
  <c r="M4090" i="15"/>
  <c r="L4090" i="15"/>
  <c r="J4090" i="15"/>
  <c r="M4089" i="15"/>
  <c r="L4089" i="15"/>
  <c r="J4089" i="15"/>
  <c r="M4088" i="15"/>
  <c r="L4088" i="15"/>
  <c r="J4088" i="15"/>
  <c r="M4087" i="15"/>
  <c r="L4087" i="15"/>
  <c r="J4087" i="15"/>
  <c r="M4086" i="15"/>
  <c r="L4086" i="15"/>
  <c r="J4086" i="15"/>
  <c r="M4085" i="15"/>
  <c r="L4085" i="15"/>
  <c r="J4085" i="15"/>
  <c r="M4084" i="15"/>
  <c r="L4084" i="15"/>
  <c r="J4084" i="15"/>
  <c r="M4083" i="15"/>
  <c r="L4083" i="15"/>
  <c r="J4083" i="15"/>
  <c r="M4082" i="15"/>
  <c r="L4082" i="15"/>
  <c r="J4082" i="15"/>
  <c r="M4081" i="15"/>
  <c r="L4081" i="15"/>
  <c r="J4081" i="15"/>
  <c r="M4080" i="15"/>
  <c r="L4080" i="15"/>
  <c r="J4080" i="15"/>
  <c r="M4079" i="15"/>
  <c r="L4079" i="15"/>
  <c r="J4079" i="15"/>
  <c r="M4078" i="15"/>
  <c r="L4078" i="15"/>
  <c r="J4078" i="15"/>
  <c r="M4077" i="15"/>
  <c r="L4077" i="15"/>
  <c r="J4077" i="15"/>
  <c r="M4076" i="15"/>
  <c r="L4076" i="15"/>
  <c r="J4076" i="15"/>
  <c r="M4075" i="15"/>
  <c r="L4075" i="15"/>
  <c r="J4075" i="15"/>
  <c r="M4074" i="15"/>
  <c r="L4074" i="15"/>
  <c r="J4074" i="15"/>
  <c r="M4073" i="15"/>
  <c r="L4073" i="15"/>
  <c r="J4073" i="15"/>
  <c r="M4072" i="15"/>
  <c r="L4072" i="15"/>
  <c r="J4072" i="15"/>
  <c r="M4071" i="15"/>
  <c r="L4071" i="15"/>
  <c r="J4071" i="15"/>
  <c r="M4070" i="15"/>
  <c r="L4070" i="15"/>
  <c r="J4070" i="15"/>
  <c r="M4069" i="15"/>
  <c r="L4069" i="15"/>
  <c r="J4069" i="15"/>
  <c r="M4068" i="15"/>
  <c r="L4068" i="15"/>
  <c r="J4068" i="15"/>
  <c r="M4067" i="15"/>
  <c r="L4067" i="15"/>
  <c r="J4067" i="15"/>
  <c r="M4066" i="15"/>
  <c r="L4066" i="15"/>
  <c r="J4066" i="15"/>
  <c r="M4065" i="15"/>
  <c r="L4065" i="15"/>
  <c r="J4065" i="15"/>
  <c r="M4064" i="15"/>
  <c r="L4064" i="15"/>
  <c r="J4064" i="15"/>
  <c r="M4063" i="15"/>
  <c r="L4063" i="15"/>
  <c r="J4063" i="15"/>
  <c r="F4062" i="15"/>
  <c r="M4061" i="15"/>
  <c r="L4061" i="15"/>
  <c r="J4061" i="15"/>
  <c r="M4060" i="15"/>
  <c r="L4060" i="15"/>
  <c r="J4060" i="15"/>
  <c r="M4059" i="15"/>
  <c r="L4059" i="15"/>
  <c r="J4059" i="15"/>
  <c r="M4058" i="15"/>
  <c r="L4058" i="15"/>
  <c r="J4058" i="15"/>
  <c r="M4057" i="15"/>
  <c r="L4057" i="15"/>
  <c r="J4057" i="15"/>
  <c r="M4056" i="15"/>
  <c r="L4056" i="15"/>
  <c r="J4056" i="15"/>
  <c r="M4055" i="15"/>
  <c r="L4055" i="15"/>
  <c r="J4055" i="15"/>
  <c r="M4054" i="15"/>
  <c r="L4054" i="15"/>
  <c r="J4054" i="15"/>
  <c r="M4053" i="15"/>
  <c r="L4053" i="15"/>
  <c r="J4053" i="15"/>
  <c r="M4052" i="15"/>
  <c r="L4052" i="15"/>
  <c r="J4052" i="15"/>
  <c r="M4051" i="15"/>
  <c r="L4051" i="15"/>
  <c r="J4051" i="15"/>
  <c r="M4050" i="15"/>
  <c r="L4050" i="15"/>
  <c r="J4050" i="15"/>
  <c r="M4049" i="15"/>
  <c r="L4049" i="15"/>
  <c r="J4049" i="15"/>
  <c r="M4048" i="15"/>
  <c r="L4048" i="15"/>
  <c r="J4048" i="15"/>
  <c r="M4047" i="15"/>
  <c r="L4047" i="15"/>
  <c r="J4047" i="15"/>
  <c r="M4046" i="15"/>
  <c r="L4046" i="15"/>
  <c r="J4046" i="15"/>
  <c r="M4045" i="15"/>
  <c r="L4045" i="15"/>
  <c r="J4045" i="15"/>
  <c r="M4044" i="15"/>
  <c r="L4044" i="15"/>
  <c r="J4044" i="15"/>
  <c r="M4043" i="15"/>
  <c r="L4043" i="15"/>
  <c r="J4043" i="15"/>
  <c r="M4042" i="15"/>
  <c r="L4042" i="15"/>
  <c r="J4042" i="15"/>
  <c r="M4041" i="15"/>
  <c r="L4041" i="15"/>
  <c r="J4041" i="15"/>
  <c r="M4040" i="15"/>
  <c r="L4040" i="15"/>
  <c r="J4040" i="15"/>
  <c r="M4039" i="15"/>
  <c r="L4039" i="15"/>
  <c r="J4039" i="15"/>
  <c r="M4038" i="15"/>
  <c r="L4038" i="15"/>
  <c r="J4038" i="15"/>
  <c r="M4037" i="15"/>
  <c r="L4037" i="15"/>
  <c r="J4037" i="15"/>
  <c r="M4036" i="15"/>
  <c r="L4036" i="15"/>
  <c r="J4036" i="15"/>
  <c r="M4035" i="15"/>
  <c r="L4035" i="15"/>
  <c r="J4035" i="15"/>
  <c r="M4034" i="15"/>
  <c r="L4034" i="15"/>
  <c r="J4034" i="15"/>
  <c r="M4033" i="15"/>
  <c r="L4033" i="15"/>
  <c r="J4033" i="15"/>
  <c r="M4032" i="15"/>
  <c r="L4032" i="15"/>
  <c r="J4032" i="15"/>
  <c r="M4031" i="15"/>
  <c r="L4031" i="15"/>
  <c r="J4031" i="15"/>
  <c r="M4030" i="15"/>
  <c r="L4030" i="15"/>
  <c r="J4030" i="15"/>
  <c r="M4029" i="15"/>
  <c r="L4029" i="15"/>
  <c r="J4029" i="15"/>
  <c r="M4028" i="15"/>
  <c r="L4028" i="15"/>
  <c r="J4028" i="15"/>
  <c r="M4027" i="15"/>
  <c r="L4027" i="15"/>
  <c r="J4027" i="15"/>
  <c r="M4026" i="15"/>
  <c r="L4026" i="15"/>
  <c r="J4026" i="15"/>
  <c r="M4025" i="15"/>
  <c r="L4025" i="15"/>
  <c r="J4025" i="15"/>
  <c r="M4024" i="15"/>
  <c r="L4024" i="15"/>
  <c r="J4024" i="15"/>
  <c r="M4023" i="15"/>
  <c r="L4023" i="15"/>
  <c r="J4023" i="15"/>
  <c r="M4022" i="15"/>
  <c r="L4022" i="15"/>
  <c r="J4022" i="15"/>
  <c r="M4021" i="15"/>
  <c r="L4021" i="15"/>
  <c r="J4021" i="15"/>
  <c r="M4020" i="15"/>
  <c r="L4020" i="15"/>
  <c r="J4020" i="15"/>
  <c r="M4019" i="15"/>
  <c r="L4019" i="15"/>
  <c r="J4019" i="15"/>
  <c r="M4018" i="15"/>
  <c r="L4018" i="15"/>
  <c r="J4018" i="15"/>
  <c r="M4017" i="15"/>
  <c r="L4017" i="15"/>
  <c r="J4017" i="15"/>
  <c r="M4016" i="15"/>
  <c r="L4016" i="15"/>
  <c r="J4016" i="15"/>
  <c r="M4015" i="15"/>
  <c r="L4015" i="15"/>
  <c r="J4015" i="15"/>
  <c r="M4014" i="15"/>
  <c r="L4014" i="15"/>
  <c r="J4014" i="15"/>
  <c r="M4013" i="15"/>
  <c r="L4013" i="15"/>
  <c r="J4013" i="15"/>
  <c r="M4012" i="15"/>
  <c r="L4012" i="15"/>
  <c r="J4012" i="15"/>
  <c r="M4011" i="15"/>
  <c r="L4011" i="15"/>
  <c r="J4011" i="15"/>
  <c r="M4010" i="15"/>
  <c r="L4010" i="15"/>
  <c r="J4010" i="15"/>
  <c r="M4009" i="15"/>
  <c r="L4009" i="15"/>
  <c r="J4009" i="15"/>
  <c r="M4008" i="15"/>
  <c r="L4008" i="15"/>
  <c r="J4008" i="15"/>
  <c r="M4007" i="15"/>
  <c r="L4007" i="15"/>
  <c r="J4007" i="15"/>
  <c r="M4006" i="15"/>
  <c r="L4006" i="15"/>
  <c r="J4006" i="15"/>
  <c r="M4005" i="15"/>
  <c r="L4005" i="15"/>
  <c r="J4005" i="15"/>
  <c r="M4004" i="15"/>
  <c r="L4004" i="15"/>
  <c r="J4004" i="15"/>
  <c r="F4003" i="15"/>
  <c r="F4002" i="15"/>
  <c r="M4001" i="15"/>
  <c r="L4001" i="15"/>
  <c r="J4001" i="15"/>
  <c r="M4000" i="15"/>
  <c r="L4000" i="15"/>
  <c r="J4000" i="15"/>
  <c r="M3999" i="15"/>
  <c r="L3999" i="15"/>
  <c r="J3999" i="15"/>
  <c r="M3998" i="15"/>
  <c r="L3998" i="15"/>
  <c r="J3998" i="15"/>
  <c r="M3997" i="15"/>
  <c r="L3997" i="15"/>
  <c r="J3997" i="15"/>
  <c r="M3996" i="15"/>
  <c r="L3996" i="15"/>
  <c r="J3996" i="15"/>
  <c r="M3995" i="15"/>
  <c r="L3995" i="15"/>
  <c r="J3995" i="15"/>
  <c r="F3994" i="15"/>
  <c r="M3993" i="15"/>
  <c r="L3993" i="15"/>
  <c r="J3993" i="15"/>
  <c r="M3992" i="15"/>
  <c r="L3992" i="15"/>
  <c r="J3992" i="15"/>
  <c r="M3991" i="15"/>
  <c r="L3991" i="15"/>
  <c r="J3991" i="15"/>
  <c r="M3990" i="15"/>
  <c r="L3990" i="15"/>
  <c r="J3990" i="15"/>
  <c r="M3989" i="15"/>
  <c r="L3989" i="15"/>
  <c r="J3989" i="15"/>
  <c r="M3988" i="15"/>
  <c r="L3988" i="15"/>
  <c r="J3988" i="15"/>
  <c r="M3987" i="15"/>
  <c r="L3987" i="15"/>
  <c r="J3987" i="15"/>
  <c r="M3986" i="15"/>
  <c r="L3986" i="15"/>
  <c r="J3986" i="15"/>
  <c r="M3985" i="15"/>
  <c r="L3985" i="15"/>
  <c r="J3985" i="15"/>
  <c r="M3984" i="15"/>
  <c r="L3984" i="15"/>
  <c r="J3984" i="15"/>
  <c r="M3983" i="15"/>
  <c r="L3983" i="15"/>
  <c r="J3983" i="15"/>
  <c r="M3982" i="15"/>
  <c r="L3982" i="15"/>
  <c r="J3982" i="15"/>
  <c r="M3981" i="15"/>
  <c r="L3981" i="15"/>
  <c r="J3981" i="15"/>
  <c r="M3980" i="15"/>
  <c r="L3980" i="15"/>
  <c r="J3980" i="15"/>
  <c r="M3979" i="15"/>
  <c r="L3979" i="15"/>
  <c r="J3979" i="15"/>
  <c r="M3978" i="15"/>
  <c r="L3978" i="15"/>
  <c r="J3978" i="15"/>
  <c r="M3977" i="15"/>
  <c r="L3977" i="15"/>
  <c r="J3977" i="15"/>
  <c r="M3976" i="15"/>
  <c r="L3976" i="15"/>
  <c r="J3976" i="15"/>
  <c r="M3975" i="15"/>
  <c r="L3975" i="15"/>
  <c r="J3975" i="15"/>
  <c r="M3974" i="15"/>
  <c r="L3974" i="15"/>
  <c r="J3974" i="15"/>
  <c r="M3973" i="15"/>
  <c r="L3973" i="15"/>
  <c r="J3973" i="15"/>
  <c r="M3972" i="15"/>
  <c r="L3972" i="15"/>
  <c r="J3972" i="15"/>
  <c r="M3971" i="15"/>
  <c r="L3971" i="15"/>
  <c r="J3971" i="15"/>
  <c r="M3970" i="15"/>
  <c r="L3970" i="15"/>
  <c r="J3970" i="15"/>
  <c r="M3969" i="15"/>
  <c r="L3969" i="15"/>
  <c r="J3969" i="15"/>
  <c r="M3968" i="15"/>
  <c r="L3968" i="15"/>
  <c r="J3968" i="15"/>
  <c r="M3967" i="15"/>
  <c r="L3967" i="15"/>
  <c r="J3967" i="15"/>
  <c r="M3966" i="15"/>
  <c r="L3966" i="15"/>
  <c r="J3966" i="15"/>
  <c r="M3965" i="15"/>
  <c r="L3965" i="15"/>
  <c r="J3965" i="15"/>
  <c r="M3964" i="15"/>
  <c r="L3964" i="15"/>
  <c r="J3964" i="15"/>
  <c r="M3963" i="15"/>
  <c r="L3963" i="15"/>
  <c r="J3963" i="15"/>
  <c r="M3962" i="15"/>
  <c r="L3962" i="15"/>
  <c r="J3962" i="15"/>
  <c r="M3961" i="15"/>
  <c r="L3961" i="15"/>
  <c r="J3961" i="15"/>
  <c r="M3960" i="15"/>
  <c r="L3960" i="15"/>
  <c r="J3960" i="15"/>
  <c r="M3959" i="15"/>
  <c r="L3959" i="15"/>
  <c r="J3959" i="15"/>
  <c r="M3958" i="15"/>
  <c r="L3958" i="15"/>
  <c r="J3958" i="15"/>
  <c r="M3957" i="15"/>
  <c r="L3957" i="15"/>
  <c r="J3957" i="15"/>
  <c r="M3956" i="15"/>
  <c r="L3956" i="15"/>
  <c r="J3956" i="15"/>
  <c r="M3955" i="15"/>
  <c r="L3955" i="15"/>
  <c r="J3955" i="15"/>
  <c r="M3954" i="15"/>
  <c r="L3954" i="15"/>
  <c r="J3954" i="15"/>
  <c r="M3953" i="15"/>
  <c r="L3953" i="15"/>
  <c r="J3953" i="15"/>
  <c r="M3952" i="15"/>
  <c r="L3952" i="15"/>
  <c r="J3952" i="15"/>
  <c r="M3951" i="15"/>
  <c r="L3951" i="15"/>
  <c r="J3951" i="15"/>
  <c r="M3950" i="15"/>
  <c r="L3950" i="15"/>
  <c r="J3950" i="15"/>
  <c r="M3949" i="15"/>
  <c r="L3949" i="15"/>
  <c r="J3949" i="15"/>
  <c r="M3948" i="15"/>
  <c r="L3948" i="15"/>
  <c r="J3948" i="15"/>
  <c r="M3947" i="15"/>
  <c r="L3947" i="15"/>
  <c r="J3947" i="15"/>
  <c r="M3946" i="15"/>
  <c r="L3946" i="15"/>
  <c r="J3946" i="15"/>
  <c r="M3945" i="15"/>
  <c r="L3945" i="15"/>
  <c r="J3945" i="15"/>
  <c r="M3944" i="15"/>
  <c r="L3944" i="15"/>
  <c r="J3944" i="15"/>
  <c r="M3943" i="15"/>
  <c r="L3943" i="15"/>
  <c r="J3943" i="15"/>
  <c r="M3942" i="15"/>
  <c r="L3942" i="15"/>
  <c r="J3942" i="15"/>
  <c r="F3941" i="15"/>
  <c r="M3940" i="15"/>
  <c r="L3940" i="15"/>
  <c r="J3940" i="15"/>
  <c r="M3939" i="15"/>
  <c r="L3939" i="15"/>
  <c r="J3939" i="15"/>
  <c r="M3938" i="15"/>
  <c r="L3938" i="15"/>
  <c r="J3938" i="15"/>
  <c r="M3937" i="15"/>
  <c r="L3937" i="15"/>
  <c r="J3937" i="15"/>
  <c r="M3936" i="15"/>
  <c r="L3936" i="15"/>
  <c r="J3936" i="15"/>
  <c r="M3935" i="15"/>
  <c r="L3935" i="15"/>
  <c r="J3935" i="15"/>
  <c r="M3934" i="15"/>
  <c r="L3934" i="15"/>
  <c r="J3934" i="15"/>
  <c r="M3933" i="15"/>
  <c r="L3933" i="15"/>
  <c r="J3933" i="15"/>
  <c r="M3932" i="15"/>
  <c r="L3932" i="15"/>
  <c r="J3932" i="15"/>
  <c r="M3931" i="15"/>
  <c r="L3931" i="15"/>
  <c r="J3931" i="15"/>
  <c r="M3930" i="15"/>
  <c r="L3930" i="15"/>
  <c r="J3930" i="15"/>
  <c r="M3929" i="15"/>
  <c r="L3929" i="15"/>
  <c r="J3929" i="15"/>
  <c r="M3928" i="15"/>
  <c r="L3928" i="15"/>
  <c r="J3928" i="15"/>
  <c r="M3927" i="15"/>
  <c r="L3927" i="15"/>
  <c r="J3927" i="15"/>
  <c r="M3926" i="15"/>
  <c r="L3926" i="15"/>
  <c r="J3926" i="15"/>
  <c r="M3925" i="15"/>
  <c r="L3925" i="15"/>
  <c r="J3925" i="15"/>
  <c r="M3924" i="15"/>
  <c r="L3924" i="15"/>
  <c r="J3924" i="15"/>
  <c r="M3923" i="15"/>
  <c r="L3923" i="15"/>
  <c r="J3923" i="15"/>
  <c r="M3922" i="15"/>
  <c r="L3922" i="15"/>
  <c r="J3922" i="15"/>
  <c r="M3921" i="15"/>
  <c r="L3921" i="15"/>
  <c r="J3921" i="15"/>
  <c r="M3920" i="15"/>
  <c r="L3920" i="15"/>
  <c r="J3920" i="15"/>
  <c r="M3919" i="15"/>
  <c r="L3919" i="15"/>
  <c r="J3919" i="15"/>
  <c r="M3918" i="15"/>
  <c r="L3918" i="15"/>
  <c r="J3918" i="15"/>
  <c r="M3917" i="15"/>
  <c r="L3917" i="15"/>
  <c r="J3917" i="15"/>
  <c r="M3916" i="15"/>
  <c r="L3916" i="15"/>
  <c r="J3916" i="15"/>
  <c r="M3915" i="15"/>
  <c r="L3915" i="15"/>
  <c r="J3915" i="15"/>
  <c r="M3914" i="15"/>
  <c r="L3914" i="15"/>
  <c r="J3914" i="15"/>
  <c r="M3913" i="15"/>
  <c r="L3913" i="15"/>
  <c r="J3913" i="15"/>
  <c r="M3912" i="15"/>
  <c r="L3912" i="15"/>
  <c r="J3912" i="15"/>
  <c r="M3911" i="15"/>
  <c r="L3911" i="15"/>
  <c r="J3911" i="15"/>
  <c r="M3910" i="15"/>
  <c r="L3910" i="15"/>
  <c r="J3910" i="15"/>
  <c r="M3909" i="15"/>
  <c r="L3909" i="15"/>
  <c r="J3909" i="15"/>
  <c r="M3908" i="15"/>
  <c r="L3908" i="15"/>
  <c r="J3908" i="15"/>
  <c r="M3907" i="15"/>
  <c r="L3907" i="15"/>
  <c r="J3907" i="15"/>
  <c r="M3906" i="15"/>
  <c r="L3906" i="15"/>
  <c r="J3906" i="15"/>
  <c r="M3905" i="15"/>
  <c r="L3905" i="15"/>
  <c r="J3905" i="15"/>
  <c r="M3904" i="15"/>
  <c r="L3904" i="15"/>
  <c r="J3904" i="15"/>
  <c r="M3903" i="15"/>
  <c r="L3903" i="15"/>
  <c r="J3903" i="15"/>
  <c r="M3902" i="15"/>
  <c r="L3902" i="15"/>
  <c r="J3902" i="15"/>
  <c r="M3901" i="15"/>
  <c r="L3901" i="15"/>
  <c r="J3901" i="15"/>
  <c r="M3900" i="15"/>
  <c r="L3900" i="15"/>
  <c r="J3900" i="15"/>
  <c r="M3899" i="15"/>
  <c r="L3899" i="15"/>
  <c r="J3899" i="15"/>
  <c r="M3898" i="15"/>
  <c r="L3898" i="15"/>
  <c r="J3898" i="15"/>
  <c r="M3897" i="15"/>
  <c r="L3897" i="15"/>
  <c r="J3897" i="15"/>
  <c r="M3896" i="15"/>
  <c r="L3896" i="15"/>
  <c r="J3896" i="15"/>
  <c r="F3895" i="15"/>
  <c r="M3894" i="15"/>
  <c r="L3894" i="15"/>
  <c r="J3894" i="15"/>
  <c r="M3893" i="15"/>
  <c r="L3893" i="15"/>
  <c r="J3893" i="15"/>
  <c r="M3892" i="15"/>
  <c r="L3892" i="15"/>
  <c r="J3892" i="15"/>
  <c r="M3891" i="15"/>
  <c r="L3891" i="15"/>
  <c r="J3891" i="15"/>
  <c r="M3890" i="15"/>
  <c r="L3890" i="15"/>
  <c r="J3890" i="15"/>
  <c r="M3889" i="15"/>
  <c r="L3889" i="15"/>
  <c r="J3889" i="15"/>
  <c r="M3888" i="15"/>
  <c r="L3888" i="15"/>
  <c r="J3888" i="15"/>
  <c r="M3887" i="15"/>
  <c r="L3887" i="15"/>
  <c r="J3887" i="15"/>
  <c r="M3886" i="15"/>
  <c r="L3886" i="15"/>
  <c r="J3886" i="15"/>
  <c r="M3885" i="15"/>
  <c r="L3885" i="15"/>
  <c r="J3885" i="15"/>
  <c r="M3884" i="15"/>
  <c r="L3884" i="15"/>
  <c r="J3884" i="15"/>
  <c r="M3883" i="15"/>
  <c r="L3883" i="15"/>
  <c r="J3883" i="15"/>
  <c r="M3882" i="15"/>
  <c r="L3882" i="15"/>
  <c r="J3882" i="15"/>
  <c r="M3881" i="15"/>
  <c r="L3881" i="15"/>
  <c r="J3881" i="15"/>
  <c r="M3880" i="15"/>
  <c r="L3880" i="15"/>
  <c r="J3880" i="15"/>
  <c r="M3879" i="15"/>
  <c r="L3879" i="15"/>
  <c r="J3879" i="15"/>
  <c r="M3878" i="15"/>
  <c r="L3878" i="15"/>
  <c r="J3878" i="15"/>
  <c r="M3877" i="15"/>
  <c r="L3877" i="15"/>
  <c r="J3877" i="15"/>
  <c r="M3876" i="15"/>
  <c r="L3876" i="15"/>
  <c r="J3876" i="15"/>
  <c r="M3875" i="15"/>
  <c r="L3875" i="15"/>
  <c r="J3875" i="15"/>
  <c r="M3874" i="15"/>
  <c r="L3874" i="15"/>
  <c r="J3874" i="15"/>
  <c r="F3873" i="15"/>
  <c r="M3872" i="15"/>
  <c r="L3872" i="15"/>
  <c r="J3872" i="15"/>
  <c r="M3871" i="15"/>
  <c r="L3871" i="15"/>
  <c r="J3871" i="15"/>
  <c r="M3870" i="15"/>
  <c r="L3870" i="15"/>
  <c r="J3870" i="15"/>
  <c r="M3869" i="15"/>
  <c r="L3869" i="15"/>
  <c r="J3869" i="15"/>
  <c r="M3868" i="15"/>
  <c r="L3868" i="15"/>
  <c r="J3868" i="15"/>
  <c r="M3867" i="15"/>
  <c r="L3867" i="15"/>
  <c r="J3867" i="15"/>
  <c r="M3866" i="15"/>
  <c r="L3866" i="15"/>
  <c r="J3866" i="15"/>
  <c r="M3865" i="15"/>
  <c r="L3865" i="15"/>
  <c r="J3865" i="15"/>
  <c r="M3864" i="15"/>
  <c r="L3864" i="15"/>
  <c r="J3864" i="15"/>
  <c r="M3863" i="15"/>
  <c r="L3863" i="15"/>
  <c r="J3863" i="15"/>
  <c r="M3862" i="15"/>
  <c r="L3862" i="15"/>
  <c r="J3862" i="15"/>
  <c r="M3861" i="15"/>
  <c r="L3861" i="15"/>
  <c r="J3861" i="15"/>
  <c r="M3860" i="15"/>
  <c r="L3860" i="15"/>
  <c r="J3860" i="15"/>
  <c r="M3859" i="15"/>
  <c r="L3859" i="15"/>
  <c r="J3859" i="15"/>
  <c r="M3858" i="15"/>
  <c r="L3858" i="15"/>
  <c r="J3858" i="15"/>
  <c r="M3857" i="15"/>
  <c r="L3857" i="15"/>
  <c r="J3857" i="15"/>
  <c r="M3856" i="15"/>
  <c r="L3856" i="15"/>
  <c r="J3856" i="15"/>
  <c r="M3855" i="15"/>
  <c r="L3855" i="15"/>
  <c r="J3855" i="15"/>
  <c r="M3854" i="15"/>
  <c r="L3854" i="15"/>
  <c r="J3854" i="15"/>
  <c r="M3853" i="15"/>
  <c r="L3853" i="15"/>
  <c r="J3853" i="15"/>
  <c r="M3852" i="15"/>
  <c r="L3852" i="15"/>
  <c r="J3852" i="15"/>
  <c r="M3851" i="15"/>
  <c r="L3851" i="15"/>
  <c r="J3851" i="15"/>
  <c r="M3850" i="15"/>
  <c r="L3850" i="15"/>
  <c r="J3850" i="15"/>
  <c r="M3849" i="15"/>
  <c r="L3849" i="15"/>
  <c r="J3849" i="15"/>
  <c r="M3848" i="15"/>
  <c r="L3848" i="15"/>
  <c r="J3848" i="15"/>
  <c r="M3847" i="15"/>
  <c r="L3847" i="15"/>
  <c r="J3847" i="15"/>
  <c r="M3846" i="15"/>
  <c r="L3846" i="15"/>
  <c r="J3846" i="15"/>
  <c r="M3845" i="15"/>
  <c r="L3845" i="15"/>
  <c r="J3845" i="15"/>
  <c r="M3844" i="15"/>
  <c r="L3844" i="15"/>
  <c r="J3844" i="15"/>
  <c r="M3843" i="15"/>
  <c r="L3843" i="15"/>
  <c r="J3843" i="15"/>
  <c r="M3842" i="15"/>
  <c r="L3842" i="15"/>
  <c r="J3842" i="15"/>
  <c r="M3841" i="15"/>
  <c r="L3841" i="15"/>
  <c r="J3841" i="15"/>
  <c r="M3840" i="15"/>
  <c r="L3840" i="15"/>
  <c r="J3840" i="15"/>
  <c r="M3839" i="15"/>
  <c r="L3839" i="15"/>
  <c r="J3839" i="15"/>
  <c r="M3838" i="15"/>
  <c r="L3838" i="15"/>
  <c r="J3838" i="15"/>
  <c r="M3837" i="15"/>
  <c r="L3837" i="15"/>
  <c r="J3837" i="15"/>
  <c r="M3836" i="15"/>
  <c r="L3836" i="15"/>
  <c r="J3836" i="15"/>
  <c r="M3835" i="15"/>
  <c r="L3835" i="15"/>
  <c r="J3835" i="15"/>
  <c r="M3834" i="15"/>
  <c r="L3834" i="15"/>
  <c r="J3834" i="15"/>
  <c r="M3833" i="15"/>
  <c r="L3833" i="15"/>
  <c r="J3833" i="15"/>
  <c r="M3832" i="15"/>
  <c r="L3832" i="15"/>
  <c r="J3832" i="15"/>
  <c r="M3831" i="15"/>
  <c r="L3831" i="15"/>
  <c r="J3831" i="15"/>
  <c r="M3830" i="15"/>
  <c r="L3830" i="15"/>
  <c r="J3830" i="15"/>
  <c r="M3829" i="15"/>
  <c r="L3829" i="15"/>
  <c r="J3829" i="15"/>
  <c r="M3828" i="15"/>
  <c r="L3828" i="15"/>
  <c r="J3828" i="15"/>
  <c r="M3827" i="15"/>
  <c r="L3827" i="15"/>
  <c r="J3827" i="15"/>
  <c r="M3826" i="15"/>
  <c r="L3826" i="15"/>
  <c r="J3826" i="15"/>
  <c r="M3825" i="15"/>
  <c r="L3825" i="15"/>
  <c r="J3825" i="15"/>
  <c r="M3824" i="15"/>
  <c r="L3824" i="15"/>
  <c r="J3824" i="15"/>
  <c r="M3823" i="15"/>
  <c r="L3823" i="15"/>
  <c r="J3823" i="15"/>
  <c r="M3822" i="15"/>
  <c r="L3822" i="15"/>
  <c r="J3822" i="15"/>
  <c r="M3821" i="15"/>
  <c r="L3821" i="15"/>
  <c r="J3821" i="15"/>
  <c r="F3820" i="15"/>
  <c r="M3819" i="15"/>
  <c r="L3819" i="15"/>
  <c r="J3819" i="15"/>
  <c r="M3818" i="15"/>
  <c r="L3818" i="15"/>
  <c r="J3818" i="15"/>
  <c r="F3817" i="15"/>
  <c r="M3816" i="15"/>
  <c r="L3816" i="15"/>
  <c r="J3816" i="15"/>
  <c r="F3815" i="15"/>
  <c r="M3814" i="15"/>
  <c r="L3814" i="15"/>
  <c r="J3814" i="15"/>
  <c r="M3813" i="15"/>
  <c r="L3813" i="15"/>
  <c r="J3813" i="15"/>
  <c r="F3812" i="15"/>
  <c r="M3811" i="15"/>
  <c r="L3811" i="15"/>
  <c r="J3811" i="15"/>
  <c r="F3810" i="15"/>
  <c r="M3809" i="15"/>
  <c r="L3809" i="15"/>
  <c r="J3809" i="15"/>
  <c r="F3808" i="15"/>
  <c r="F3807" i="15"/>
  <c r="M3806" i="15"/>
  <c r="L3806" i="15"/>
  <c r="J3806" i="15"/>
  <c r="M3805" i="15"/>
  <c r="L3805" i="15"/>
  <c r="J3805" i="15"/>
  <c r="M3804" i="15"/>
  <c r="L3804" i="15"/>
  <c r="J3804" i="15"/>
  <c r="M3803" i="15"/>
  <c r="L3803" i="15"/>
  <c r="J3803" i="15"/>
  <c r="M3802" i="15"/>
  <c r="L3802" i="15"/>
  <c r="J3802" i="15"/>
  <c r="M3801" i="15"/>
  <c r="L3801" i="15"/>
  <c r="J3801" i="15"/>
  <c r="M3800" i="15"/>
  <c r="L3800" i="15"/>
  <c r="J3800" i="15"/>
  <c r="M3799" i="15"/>
  <c r="L3799" i="15"/>
  <c r="J3799" i="15"/>
  <c r="M3798" i="15"/>
  <c r="L3798" i="15"/>
  <c r="J3798" i="15"/>
  <c r="M3797" i="15"/>
  <c r="L3797" i="15"/>
  <c r="J3797" i="15"/>
  <c r="M3796" i="15"/>
  <c r="L3796" i="15"/>
  <c r="J3796" i="15"/>
  <c r="M3795" i="15"/>
  <c r="L3795" i="15"/>
  <c r="J3795" i="15"/>
  <c r="M3794" i="15"/>
  <c r="L3794" i="15"/>
  <c r="J3794" i="15"/>
  <c r="M3793" i="15"/>
  <c r="L3793" i="15"/>
  <c r="J3793" i="15"/>
  <c r="M3792" i="15"/>
  <c r="L3792" i="15"/>
  <c r="J3792" i="15"/>
  <c r="M3791" i="15"/>
  <c r="L3791" i="15"/>
  <c r="J3791" i="15"/>
  <c r="M3790" i="15"/>
  <c r="L3790" i="15"/>
  <c r="J3790" i="15"/>
  <c r="M3789" i="15"/>
  <c r="L3789" i="15"/>
  <c r="J3789" i="15"/>
  <c r="M3788" i="15"/>
  <c r="L3788" i="15"/>
  <c r="J3788" i="15"/>
  <c r="M3787" i="15"/>
  <c r="L3787" i="15"/>
  <c r="J3787" i="15"/>
  <c r="M3786" i="15"/>
  <c r="L3786" i="15"/>
  <c r="J3786" i="15"/>
  <c r="M3785" i="15"/>
  <c r="L3785" i="15"/>
  <c r="J3785" i="15"/>
  <c r="M3784" i="15"/>
  <c r="L3784" i="15"/>
  <c r="J3784" i="15"/>
  <c r="M3783" i="15"/>
  <c r="L3783" i="15"/>
  <c r="J3783" i="15"/>
  <c r="M3782" i="15"/>
  <c r="L3782" i="15"/>
  <c r="J3782" i="15"/>
  <c r="M3781" i="15"/>
  <c r="L3781" i="15"/>
  <c r="J3781" i="15"/>
  <c r="M3780" i="15"/>
  <c r="L3780" i="15"/>
  <c r="J3780" i="15"/>
  <c r="M3779" i="15"/>
  <c r="L3779" i="15"/>
  <c r="J3779" i="15"/>
  <c r="M3778" i="15"/>
  <c r="L3778" i="15"/>
  <c r="J3778" i="15"/>
  <c r="M3777" i="15"/>
  <c r="L3777" i="15"/>
  <c r="J3777" i="15"/>
  <c r="M3776" i="15"/>
  <c r="L3776" i="15"/>
  <c r="J3776" i="15"/>
  <c r="M3775" i="15"/>
  <c r="L3775" i="15"/>
  <c r="J3775" i="15"/>
  <c r="M3774" i="15"/>
  <c r="L3774" i="15"/>
  <c r="J3774" i="15"/>
  <c r="M3773" i="15"/>
  <c r="L3773" i="15"/>
  <c r="J3773" i="15"/>
  <c r="M3772" i="15"/>
  <c r="L3772" i="15"/>
  <c r="J3772" i="15"/>
  <c r="M3771" i="15"/>
  <c r="L3771" i="15"/>
  <c r="J3771" i="15"/>
  <c r="M3770" i="15"/>
  <c r="L3770" i="15"/>
  <c r="J3770" i="15"/>
  <c r="M3769" i="15"/>
  <c r="L3769" i="15"/>
  <c r="J3769" i="15"/>
  <c r="M3768" i="15"/>
  <c r="L3768" i="15"/>
  <c r="J3768" i="15"/>
  <c r="M3767" i="15"/>
  <c r="L3767" i="15"/>
  <c r="J3767" i="15"/>
  <c r="M3766" i="15"/>
  <c r="L3766" i="15"/>
  <c r="J3766" i="15"/>
  <c r="M3765" i="15"/>
  <c r="L3765" i="15"/>
  <c r="J3765" i="15"/>
  <c r="M3764" i="15"/>
  <c r="L3764" i="15"/>
  <c r="J3764" i="15"/>
  <c r="M3763" i="15"/>
  <c r="L3763" i="15"/>
  <c r="J3763" i="15"/>
  <c r="M3762" i="15"/>
  <c r="L3762" i="15"/>
  <c r="J3762" i="15"/>
  <c r="M3761" i="15"/>
  <c r="L3761" i="15"/>
  <c r="J3761" i="15"/>
  <c r="M3760" i="15"/>
  <c r="L3760" i="15"/>
  <c r="J3760" i="15"/>
  <c r="M3759" i="15"/>
  <c r="L3759" i="15"/>
  <c r="J3759" i="15"/>
  <c r="M3758" i="15"/>
  <c r="L3758" i="15"/>
  <c r="J3758" i="15"/>
  <c r="M3757" i="15"/>
  <c r="L3757" i="15"/>
  <c r="J3757" i="15"/>
  <c r="M3756" i="15"/>
  <c r="L3756" i="15"/>
  <c r="J3756" i="15"/>
  <c r="M3755" i="15"/>
  <c r="L3755" i="15"/>
  <c r="J3755" i="15"/>
  <c r="M3754" i="15"/>
  <c r="L3754" i="15"/>
  <c r="J3754" i="15"/>
  <c r="M3753" i="15"/>
  <c r="L3753" i="15"/>
  <c r="J3753" i="15"/>
  <c r="M3752" i="15"/>
  <c r="L3752" i="15"/>
  <c r="J3752" i="15"/>
  <c r="M3751" i="15"/>
  <c r="L3751" i="15"/>
  <c r="J3751" i="15"/>
  <c r="M3750" i="15"/>
  <c r="L3750" i="15"/>
  <c r="J3750" i="15"/>
  <c r="M3749" i="15"/>
  <c r="L3749" i="15"/>
  <c r="J3749" i="15"/>
  <c r="M3748" i="15"/>
  <c r="L3748" i="15"/>
  <c r="J3748" i="15"/>
  <c r="M3747" i="15"/>
  <c r="L3747" i="15"/>
  <c r="J3747" i="15"/>
  <c r="M3746" i="15"/>
  <c r="L3746" i="15"/>
  <c r="J3746" i="15"/>
  <c r="M3745" i="15"/>
  <c r="L3745" i="15"/>
  <c r="J3745" i="15"/>
  <c r="M3744" i="15"/>
  <c r="L3744" i="15"/>
  <c r="J3744" i="15"/>
  <c r="M3743" i="15"/>
  <c r="L3743" i="15"/>
  <c r="J3743" i="15"/>
  <c r="M3742" i="15"/>
  <c r="L3742" i="15"/>
  <c r="J3742" i="15"/>
  <c r="M3741" i="15"/>
  <c r="L3741" i="15"/>
  <c r="J3741" i="15"/>
  <c r="M3740" i="15"/>
  <c r="L3740" i="15"/>
  <c r="J3740" i="15"/>
  <c r="M3739" i="15"/>
  <c r="L3739" i="15"/>
  <c r="J3739" i="15"/>
  <c r="M3738" i="15"/>
  <c r="L3738" i="15"/>
  <c r="J3738" i="15"/>
  <c r="M3737" i="15"/>
  <c r="L3737" i="15"/>
  <c r="J3737" i="15"/>
  <c r="M3736" i="15"/>
  <c r="L3736" i="15"/>
  <c r="J3736" i="15"/>
  <c r="M3735" i="15"/>
  <c r="L3735" i="15"/>
  <c r="J3735" i="15"/>
  <c r="M3734" i="15"/>
  <c r="L3734" i="15"/>
  <c r="J3734" i="15"/>
  <c r="M3733" i="15"/>
  <c r="L3733" i="15"/>
  <c r="J3733" i="15"/>
  <c r="M3732" i="15"/>
  <c r="L3732" i="15"/>
  <c r="J3732" i="15"/>
  <c r="M3731" i="15"/>
  <c r="L3731" i="15"/>
  <c r="J3731" i="15"/>
  <c r="M3730" i="15"/>
  <c r="L3730" i="15"/>
  <c r="J3730" i="15"/>
  <c r="M3729" i="15"/>
  <c r="L3729" i="15"/>
  <c r="J3729" i="15"/>
  <c r="M3728" i="15"/>
  <c r="L3728" i="15"/>
  <c r="J3728" i="15"/>
  <c r="M3727" i="15"/>
  <c r="L3727" i="15"/>
  <c r="J3727" i="15"/>
  <c r="F3726" i="15"/>
  <c r="M3725" i="15"/>
  <c r="L3725" i="15"/>
  <c r="J3725" i="15"/>
  <c r="M3724" i="15"/>
  <c r="L3724" i="15"/>
  <c r="J3724" i="15"/>
  <c r="M3723" i="15"/>
  <c r="L3723" i="15"/>
  <c r="J3723" i="15"/>
  <c r="M3722" i="15"/>
  <c r="L3722" i="15"/>
  <c r="J3722" i="15"/>
  <c r="M3721" i="15"/>
  <c r="L3721" i="15"/>
  <c r="J3721" i="15"/>
  <c r="M3720" i="15"/>
  <c r="L3720" i="15"/>
  <c r="J3720" i="15"/>
  <c r="M3719" i="15"/>
  <c r="L3719" i="15"/>
  <c r="J3719" i="15"/>
  <c r="M3718" i="15"/>
  <c r="L3718" i="15"/>
  <c r="J3718" i="15"/>
  <c r="M3717" i="15"/>
  <c r="L3717" i="15"/>
  <c r="J3717" i="15"/>
  <c r="M3716" i="15"/>
  <c r="L3716" i="15"/>
  <c r="J3716" i="15"/>
  <c r="M3715" i="15"/>
  <c r="L3715" i="15"/>
  <c r="J3715" i="15"/>
  <c r="M3714" i="15"/>
  <c r="L3714" i="15"/>
  <c r="J3714" i="15"/>
  <c r="M3713" i="15"/>
  <c r="L3713" i="15"/>
  <c r="J3713" i="15"/>
  <c r="M3712" i="15"/>
  <c r="L3712" i="15"/>
  <c r="J3712" i="15"/>
  <c r="M3711" i="15"/>
  <c r="L3711" i="15"/>
  <c r="J3711" i="15"/>
  <c r="M3710" i="15"/>
  <c r="L3710" i="15"/>
  <c r="J3710" i="15"/>
  <c r="M3709" i="15"/>
  <c r="L3709" i="15"/>
  <c r="J3709" i="15"/>
  <c r="M3708" i="15"/>
  <c r="L3708" i="15"/>
  <c r="J3708" i="15"/>
  <c r="M3707" i="15"/>
  <c r="L3707" i="15"/>
  <c r="J3707" i="15"/>
  <c r="M3706" i="15"/>
  <c r="L3706" i="15"/>
  <c r="J3706" i="15"/>
  <c r="M3705" i="15"/>
  <c r="L3705" i="15"/>
  <c r="J3705" i="15"/>
  <c r="M3704" i="15"/>
  <c r="L3704" i="15"/>
  <c r="J3704" i="15"/>
  <c r="M3703" i="15"/>
  <c r="L3703" i="15"/>
  <c r="J3703" i="15"/>
  <c r="M3702" i="15"/>
  <c r="L3702" i="15"/>
  <c r="J3702" i="15"/>
  <c r="M3701" i="15"/>
  <c r="L3701" i="15"/>
  <c r="J3701" i="15"/>
  <c r="M3700" i="15"/>
  <c r="L3700" i="15"/>
  <c r="J3700" i="15"/>
  <c r="M3699" i="15"/>
  <c r="L3699" i="15"/>
  <c r="J3699" i="15"/>
  <c r="M3698" i="15"/>
  <c r="L3698" i="15"/>
  <c r="J3698" i="15"/>
  <c r="M3697" i="15"/>
  <c r="L3697" i="15"/>
  <c r="J3697" i="15"/>
  <c r="M3696" i="15"/>
  <c r="L3696" i="15"/>
  <c r="J3696" i="15"/>
  <c r="M3695" i="15"/>
  <c r="L3695" i="15"/>
  <c r="J3695" i="15"/>
  <c r="M3694" i="15"/>
  <c r="L3694" i="15"/>
  <c r="J3694" i="15"/>
  <c r="M3693" i="15"/>
  <c r="L3693" i="15"/>
  <c r="J3693" i="15"/>
  <c r="M3692" i="15"/>
  <c r="L3692" i="15"/>
  <c r="J3692" i="15"/>
  <c r="M3691" i="15"/>
  <c r="L3691" i="15"/>
  <c r="J3691" i="15"/>
  <c r="M3690" i="15"/>
  <c r="L3690" i="15"/>
  <c r="J3690" i="15"/>
  <c r="M3689" i="15"/>
  <c r="L3689" i="15"/>
  <c r="J3689" i="15"/>
  <c r="M3688" i="15"/>
  <c r="L3688" i="15"/>
  <c r="J3688" i="15"/>
  <c r="M3687" i="15"/>
  <c r="L3687" i="15"/>
  <c r="J3687" i="15"/>
  <c r="M3686" i="15"/>
  <c r="L3686" i="15"/>
  <c r="J3686" i="15"/>
  <c r="M3685" i="15"/>
  <c r="L3685" i="15"/>
  <c r="J3685" i="15"/>
  <c r="M3684" i="15"/>
  <c r="L3684" i="15"/>
  <c r="J3684" i="15"/>
  <c r="M3683" i="15"/>
  <c r="L3683" i="15"/>
  <c r="J3683" i="15"/>
  <c r="M3682" i="15"/>
  <c r="L3682" i="15"/>
  <c r="J3682" i="15"/>
  <c r="M3681" i="15"/>
  <c r="L3681" i="15"/>
  <c r="J3681" i="15"/>
  <c r="M3680" i="15"/>
  <c r="L3680" i="15"/>
  <c r="J3680" i="15"/>
  <c r="M3679" i="15"/>
  <c r="L3679" i="15"/>
  <c r="J3679" i="15"/>
  <c r="M3678" i="15"/>
  <c r="L3678" i="15"/>
  <c r="J3678" i="15"/>
  <c r="F3677" i="15"/>
  <c r="M3676" i="15"/>
  <c r="L3676" i="15"/>
  <c r="J3676" i="15"/>
  <c r="M3675" i="15"/>
  <c r="L3675" i="15"/>
  <c r="J3675" i="15"/>
  <c r="M3674" i="15"/>
  <c r="L3674" i="15"/>
  <c r="J3674" i="15"/>
  <c r="M3673" i="15"/>
  <c r="L3673" i="15"/>
  <c r="J3673" i="15"/>
  <c r="M3672" i="15"/>
  <c r="L3672" i="15"/>
  <c r="J3672" i="15"/>
  <c r="M3671" i="15"/>
  <c r="L3671" i="15"/>
  <c r="J3671" i="15"/>
  <c r="M3670" i="15"/>
  <c r="L3670" i="15"/>
  <c r="J3670" i="15"/>
  <c r="M3669" i="15"/>
  <c r="L3669" i="15"/>
  <c r="J3669" i="15"/>
  <c r="M3668" i="15"/>
  <c r="L3668" i="15"/>
  <c r="J3668" i="15"/>
  <c r="M3667" i="15"/>
  <c r="L3667" i="15"/>
  <c r="J3667" i="15"/>
  <c r="M3666" i="15"/>
  <c r="L3666" i="15"/>
  <c r="J3666" i="15"/>
  <c r="M3665" i="15"/>
  <c r="L3665" i="15"/>
  <c r="J3665" i="15"/>
  <c r="M3664" i="15"/>
  <c r="L3664" i="15"/>
  <c r="J3664" i="15"/>
  <c r="M3663" i="15"/>
  <c r="L3663" i="15"/>
  <c r="J3663" i="15"/>
  <c r="M3662" i="15"/>
  <c r="L3662" i="15"/>
  <c r="J3662" i="15"/>
  <c r="M3661" i="15"/>
  <c r="L3661" i="15"/>
  <c r="J3661" i="15"/>
  <c r="F3660" i="15"/>
  <c r="Q3659" i="15"/>
  <c r="S3659" i="15" s="1"/>
  <c r="F3659" i="15"/>
  <c r="F3658" i="15"/>
  <c r="F3657" i="15"/>
  <c r="F3656" i="15"/>
  <c r="N3655" i="15"/>
  <c r="M3655" i="15"/>
  <c r="L3655" i="15"/>
  <c r="J3655" i="15"/>
  <c r="I3655" i="15"/>
  <c r="F3655" i="15"/>
  <c r="N3654" i="15"/>
  <c r="M3654" i="15"/>
  <c r="L3654" i="15"/>
  <c r="J3654" i="15"/>
  <c r="I3654" i="15"/>
  <c r="F3654" i="15"/>
  <c r="N3653" i="15"/>
  <c r="M3653" i="15"/>
  <c r="L3653" i="15"/>
  <c r="J3653" i="15"/>
  <c r="I3653" i="15"/>
  <c r="F3653" i="15"/>
  <c r="N3652" i="15"/>
  <c r="M3652" i="15"/>
  <c r="L3652" i="15"/>
  <c r="J3652" i="15"/>
  <c r="I3652" i="15"/>
  <c r="F3652" i="15"/>
  <c r="N3651" i="15"/>
  <c r="M3651" i="15"/>
  <c r="L3651" i="15"/>
  <c r="J3651" i="15"/>
  <c r="I3651" i="15"/>
  <c r="F3651" i="15"/>
  <c r="N3650" i="15"/>
  <c r="M3650" i="15"/>
  <c r="L3650" i="15"/>
  <c r="J3650" i="15"/>
  <c r="I3650" i="15"/>
  <c r="F3650" i="15"/>
  <c r="N3649" i="15"/>
  <c r="M3649" i="15"/>
  <c r="L3649" i="15"/>
  <c r="J3649" i="15"/>
  <c r="I3649" i="15"/>
  <c r="F3649" i="15"/>
  <c r="N3648" i="15"/>
  <c r="M3648" i="15"/>
  <c r="L3648" i="15"/>
  <c r="J3648" i="15"/>
  <c r="I3648" i="15"/>
  <c r="F3648" i="15"/>
  <c r="N3647" i="15"/>
  <c r="M3647" i="15"/>
  <c r="L3647" i="15"/>
  <c r="J3647" i="15"/>
  <c r="I3647" i="15"/>
  <c r="F3647" i="15"/>
  <c r="N3646" i="15"/>
  <c r="M3646" i="15"/>
  <c r="L3646" i="15"/>
  <c r="J3646" i="15"/>
  <c r="I3646" i="15"/>
  <c r="F3646" i="15"/>
  <c r="N3645" i="15"/>
  <c r="M3645" i="15"/>
  <c r="L3645" i="15"/>
  <c r="J3645" i="15"/>
  <c r="I3645" i="15"/>
  <c r="F3645" i="15"/>
  <c r="N3644" i="15"/>
  <c r="M3644" i="15"/>
  <c r="L3644" i="15"/>
  <c r="J3644" i="15"/>
  <c r="I3644" i="15"/>
  <c r="F3644" i="15"/>
  <c r="N3643" i="15"/>
  <c r="M3643" i="15"/>
  <c r="L3643" i="15"/>
  <c r="J3643" i="15"/>
  <c r="I3643" i="15"/>
  <c r="F3643" i="15"/>
  <c r="N3642" i="15"/>
  <c r="M3642" i="15"/>
  <c r="L3642" i="15"/>
  <c r="J3642" i="15"/>
  <c r="I3642" i="15"/>
  <c r="F3642" i="15"/>
  <c r="N3641" i="15"/>
  <c r="M3641" i="15"/>
  <c r="L3641" i="15"/>
  <c r="J3641" i="15"/>
  <c r="I3641" i="15"/>
  <c r="F3641" i="15"/>
  <c r="N3640" i="15"/>
  <c r="M3640" i="15"/>
  <c r="L3640" i="15"/>
  <c r="J3640" i="15"/>
  <c r="I3640" i="15"/>
  <c r="F3640" i="15"/>
  <c r="N3639" i="15"/>
  <c r="M3639" i="15"/>
  <c r="L3639" i="15"/>
  <c r="J3639" i="15"/>
  <c r="I3639" i="15"/>
  <c r="F3639" i="15"/>
  <c r="N3638" i="15"/>
  <c r="M3638" i="15"/>
  <c r="L3638" i="15"/>
  <c r="J3638" i="15"/>
  <c r="I3638" i="15"/>
  <c r="F3638" i="15"/>
  <c r="N3637" i="15"/>
  <c r="M3637" i="15"/>
  <c r="L3637" i="15"/>
  <c r="J3637" i="15"/>
  <c r="I3637" i="15"/>
  <c r="F3637" i="15"/>
  <c r="N3636" i="15"/>
  <c r="M3636" i="15"/>
  <c r="L3636" i="15"/>
  <c r="J3636" i="15"/>
  <c r="I3636" i="15"/>
  <c r="F3636" i="15"/>
  <c r="N3635" i="15"/>
  <c r="M3635" i="15"/>
  <c r="L3635" i="15"/>
  <c r="J3635" i="15"/>
  <c r="I3635" i="15"/>
  <c r="F3635" i="15"/>
  <c r="N3634" i="15"/>
  <c r="M3634" i="15"/>
  <c r="L3634" i="15"/>
  <c r="J3634" i="15"/>
  <c r="I3634" i="15"/>
  <c r="F3634" i="15"/>
  <c r="N3633" i="15"/>
  <c r="M3633" i="15"/>
  <c r="L3633" i="15"/>
  <c r="J3633" i="15"/>
  <c r="I3633" i="15"/>
  <c r="F3633" i="15"/>
  <c r="N3632" i="15"/>
  <c r="M3632" i="15"/>
  <c r="L3632" i="15"/>
  <c r="J3632" i="15"/>
  <c r="I3632" i="15"/>
  <c r="F3632" i="15"/>
  <c r="N3631" i="15"/>
  <c r="M3631" i="15"/>
  <c r="L3631" i="15"/>
  <c r="J3631" i="15"/>
  <c r="I3631" i="15"/>
  <c r="F3631" i="15"/>
  <c r="N3630" i="15"/>
  <c r="M3630" i="15"/>
  <c r="L3630" i="15"/>
  <c r="J3630" i="15"/>
  <c r="I3630" i="15"/>
  <c r="F3630" i="15"/>
  <c r="N3629" i="15"/>
  <c r="M3629" i="15"/>
  <c r="L3629" i="15"/>
  <c r="J3629" i="15"/>
  <c r="I3629" i="15"/>
  <c r="F3629" i="15"/>
  <c r="N3628" i="15"/>
  <c r="M3628" i="15"/>
  <c r="L3628" i="15"/>
  <c r="J3628" i="15"/>
  <c r="I3628" i="15"/>
  <c r="F3628" i="15"/>
  <c r="N3627" i="15"/>
  <c r="M3627" i="15"/>
  <c r="L3627" i="15"/>
  <c r="J3627" i="15"/>
  <c r="I3627" i="15"/>
  <c r="F3627" i="15"/>
  <c r="L3626" i="15"/>
  <c r="N3626" i="15" s="1"/>
  <c r="F3626" i="15"/>
  <c r="M3625" i="15"/>
  <c r="L3625" i="15"/>
  <c r="J3625" i="15"/>
  <c r="L3624" i="15"/>
  <c r="L3623" i="15"/>
  <c r="L3622" i="15"/>
  <c r="L3621" i="15"/>
  <c r="L3620" i="15"/>
  <c r="L3619" i="15"/>
  <c r="L3618" i="15"/>
  <c r="L3617" i="15"/>
  <c r="L3616" i="15"/>
  <c r="F3615" i="15"/>
  <c r="M3614" i="15"/>
  <c r="L3614" i="15"/>
  <c r="J3614" i="15"/>
  <c r="M3613" i="15"/>
  <c r="L3613" i="15"/>
  <c r="J3613" i="15"/>
  <c r="M3612" i="15"/>
  <c r="L3612" i="15"/>
  <c r="J3612" i="15"/>
  <c r="M3611" i="15"/>
  <c r="L3611" i="15"/>
  <c r="J3611" i="15"/>
  <c r="M3610" i="15"/>
  <c r="L3610" i="15"/>
  <c r="J3610" i="15"/>
  <c r="M3609" i="15"/>
  <c r="L3609" i="15"/>
  <c r="J3609" i="15"/>
  <c r="M3608" i="15"/>
  <c r="L3608" i="15"/>
  <c r="J3608" i="15"/>
  <c r="M3607" i="15"/>
  <c r="L3607" i="15"/>
  <c r="J3607" i="15"/>
  <c r="M3606" i="15"/>
  <c r="L3606" i="15"/>
  <c r="J3606" i="15"/>
  <c r="M3605" i="15"/>
  <c r="L3605" i="15"/>
  <c r="J3605" i="15"/>
  <c r="M3604" i="15"/>
  <c r="L3604" i="15"/>
  <c r="J3604" i="15"/>
  <c r="M3603" i="15"/>
  <c r="L3603" i="15"/>
  <c r="J3603" i="15"/>
  <c r="M3602" i="15"/>
  <c r="L3602" i="15"/>
  <c r="J3602" i="15"/>
  <c r="M3601" i="15"/>
  <c r="L3601" i="15"/>
  <c r="J3601" i="15"/>
  <c r="M3600" i="15"/>
  <c r="L3600" i="15"/>
  <c r="J3600" i="15"/>
  <c r="M3599" i="15"/>
  <c r="L3599" i="15"/>
  <c r="J3599" i="15"/>
  <c r="M3598" i="15"/>
  <c r="L3598" i="15"/>
  <c r="J3598" i="15"/>
  <c r="M3597" i="15"/>
  <c r="L3597" i="15"/>
  <c r="J3597" i="15"/>
  <c r="M3596" i="15"/>
  <c r="L3596" i="15"/>
  <c r="J3596" i="15"/>
  <c r="M3595" i="15"/>
  <c r="L3595" i="15"/>
  <c r="J3595" i="15"/>
  <c r="M3594" i="15"/>
  <c r="L3594" i="15"/>
  <c r="J3594" i="15"/>
  <c r="M3593" i="15"/>
  <c r="L3593" i="15"/>
  <c r="J3593" i="15"/>
  <c r="M3592" i="15"/>
  <c r="L3592" i="15"/>
  <c r="J3592" i="15"/>
  <c r="M3591" i="15"/>
  <c r="L3591" i="15"/>
  <c r="J3591" i="15"/>
  <c r="M3590" i="15"/>
  <c r="L3590" i="15"/>
  <c r="J3590" i="15"/>
  <c r="M3589" i="15"/>
  <c r="L3589" i="15"/>
  <c r="J3589" i="15"/>
  <c r="M3588" i="15"/>
  <c r="L3588" i="15"/>
  <c r="J3588" i="15"/>
  <c r="M3587" i="15"/>
  <c r="L3587" i="15"/>
  <c r="J3587" i="15"/>
  <c r="M3586" i="15"/>
  <c r="L3586" i="15"/>
  <c r="J3586" i="15"/>
  <c r="M3585" i="15"/>
  <c r="L3585" i="15"/>
  <c r="J3585" i="15"/>
  <c r="M3584" i="15"/>
  <c r="L3584" i="15"/>
  <c r="J3584" i="15"/>
  <c r="M3583" i="15"/>
  <c r="L3583" i="15"/>
  <c r="J3583" i="15"/>
  <c r="M3582" i="15"/>
  <c r="L3582" i="15"/>
  <c r="J3582" i="15"/>
  <c r="M3581" i="15"/>
  <c r="L3581" i="15"/>
  <c r="J3581" i="15"/>
  <c r="M3580" i="15"/>
  <c r="L3580" i="15"/>
  <c r="J3580" i="15"/>
  <c r="M3579" i="15"/>
  <c r="L3579" i="15"/>
  <c r="J3579" i="15"/>
  <c r="M3578" i="15"/>
  <c r="L3578" i="15"/>
  <c r="J3578" i="15"/>
  <c r="M3577" i="15"/>
  <c r="L3577" i="15"/>
  <c r="J3577" i="15"/>
  <c r="M3576" i="15"/>
  <c r="L3576" i="15"/>
  <c r="J3576" i="15"/>
  <c r="M3575" i="15"/>
  <c r="L3575" i="15"/>
  <c r="J3575" i="15"/>
  <c r="M3574" i="15"/>
  <c r="L3574" i="15"/>
  <c r="J3574" i="15"/>
  <c r="M3573" i="15"/>
  <c r="L3573" i="15"/>
  <c r="J3573" i="15"/>
  <c r="M3572" i="15"/>
  <c r="L3572" i="15"/>
  <c r="J3572" i="15"/>
  <c r="M3571" i="15"/>
  <c r="L3571" i="15"/>
  <c r="J3571" i="15"/>
  <c r="M3570" i="15"/>
  <c r="L3570" i="15"/>
  <c r="J3570" i="15"/>
  <c r="M3569" i="15"/>
  <c r="L3569" i="15"/>
  <c r="J3569" i="15"/>
  <c r="M3568" i="15"/>
  <c r="L3568" i="15"/>
  <c r="J3568" i="15"/>
  <c r="M3567" i="15"/>
  <c r="L3567" i="15"/>
  <c r="J3567" i="15"/>
  <c r="M3566" i="15"/>
  <c r="L3566" i="15"/>
  <c r="J3566" i="15"/>
  <c r="F3565" i="15"/>
  <c r="Q3564" i="15"/>
  <c r="S3564" i="15" s="1"/>
  <c r="F3564" i="15"/>
  <c r="F3563" i="15"/>
  <c r="S3562" i="15"/>
  <c r="F3562" i="15"/>
  <c r="M3561" i="15"/>
  <c r="L3561" i="15"/>
  <c r="J3561" i="15"/>
  <c r="M3560" i="15"/>
  <c r="L3560" i="15"/>
  <c r="J3560" i="15"/>
  <c r="M3559" i="15"/>
  <c r="L3559" i="15"/>
  <c r="J3559" i="15"/>
  <c r="M3558" i="15"/>
  <c r="L3558" i="15"/>
  <c r="J3558" i="15"/>
  <c r="M3557" i="15"/>
  <c r="L3557" i="15"/>
  <c r="J3557" i="15"/>
  <c r="M3556" i="15"/>
  <c r="L3556" i="15"/>
  <c r="J3556" i="15"/>
  <c r="M3555" i="15"/>
  <c r="L3555" i="15"/>
  <c r="J3555" i="15"/>
  <c r="M3554" i="15"/>
  <c r="L3554" i="15"/>
  <c r="J3554" i="15"/>
  <c r="M3553" i="15"/>
  <c r="L3553" i="15"/>
  <c r="J3553" i="15"/>
  <c r="M3552" i="15"/>
  <c r="L3552" i="15"/>
  <c r="J3552" i="15"/>
  <c r="M3551" i="15"/>
  <c r="L3551" i="15"/>
  <c r="J3551" i="15"/>
  <c r="M3550" i="15"/>
  <c r="L3550" i="15"/>
  <c r="J3550" i="15"/>
  <c r="M3549" i="15"/>
  <c r="L3549" i="15"/>
  <c r="J3549" i="15"/>
  <c r="M3548" i="15"/>
  <c r="L3548" i="15"/>
  <c r="J3548" i="15"/>
  <c r="M3547" i="15"/>
  <c r="L3547" i="15"/>
  <c r="J3547" i="15"/>
  <c r="M3546" i="15"/>
  <c r="L3546" i="15"/>
  <c r="J3546" i="15"/>
  <c r="M3545" i="15"/>
  <c r="L3545" i="15"/>
  <c r="J3545" i="15"/>
  <c r="M3544" i="15"/>
  <c r="L3544" i="15"/>
  <c r="J3544" i="15"/>
  <c r="M3543" i="15"/>
  <c r="L3543" i="15"/>
  <c r="J3543" i="15"/>
  <c r="M3542" i="15"/>
  <c r="L3542" i="15"/>
  <c r="J3542" i="15"/>
  <c r="M3541" i="15"/>
  <c r="L3541" i="15"/>
  <c r="J3541" i="15"/>
  <c r="M3540" i="15"/>
  <c r="L3540" i="15"/>
  <c r="J3540" i="15"/>
  <c r="M3539" i="15"/>
  <c r="L3539" i="15"/>
  <c r="J3539" i="15"/>
  <c r="M3538" i="15"/>
  <c r="L3538" i="15"/>
  <c r="J3538" i="15"/>
  <c r="M3537" i="15"/>
  <c r="L3537" i="15"/>
  <c r="J3537" i="15"/>
  <c r="M3536" i="15"/>
  <c r="L3536" i="15"/>
  <c r="J3536" i="15"/>
  <c r="M3535" i="15"/>
  <c r="L3535" i="15"/>
  <c r="J3535" i="15"/>
  <c r="M3534" i="15"/>
  <c r="L3534" i="15"/>
  <c r="J3534" i="15"/>
  <c r="M3533" i="15"/>
  <c r="L3533" i="15"/>
  <c r="J3533" i="15"/>
  <c r="M3532" i="15"/>
  <c r="L3532" i="15"/>
  <c r="J3532" i="15"/>
  <c r="M3531" i="15"/>
  <c r="L3531" i="15"/>
  <c r="J3531" i="15"/>
  <c r="M3530" i="15"/>
  <c r="L3530" i="15"/>
  <c r="J3530" i="15"/>
  <c r="M3529" i="15"/>
  <c r="L3529" i="15"/>
  <c r="J3529" i="15"/>
  <c r="M3528" i="15"/>
  <c r="L3528" i="15"/>
  <c r="J3528" i="15"/>
  <c r="M3527" i="15"/>
  <c r="L3527" i="15"/>
  <c r="J3527" i="15"/>
  <c r="M3526" i="15"/>
  <c r="L3526" i="15"/>
  <c r="J3526" i="15"/>
  <c r="M3525" i="15"/>
  <c r="L3525" i="15"/>
  <c r="J3525" i="15"/>
  <c r="M3524" i="15"/>
  <c r="L3524" i="15"/>
  <c r="J3524" i="15"/>
  <c r="M3523" i="15"/>
  <c r="L3523" i="15"/>
  <c r="J3523" i="15"/>
  <c r="M3522" i="15"/>
  <c r="L3522" i="15"/>
  <c r="J3522" i="15"/>
  <c r="M3521" i="15"/>
  <c r="L3521" i="15"/>
  <c r="J3521" i="15"/>
  <c r="M3520" i="15"/>
  <c r="L3520" i="15"/>
  <c r="J3520" i="15"/>
  <c r="M3519" i="15"/>
  <c r="L3519" i="15"/>
  <c r="J3519" i="15"/>
  <c r="M3518" i="15"/>
  <c r="L3518" i="15"/>
  <c r="J3518" i="15"/>
  <c r="M3517" i="15"/>
  <c r="L3517" i="15"/>
  <c r="J3517" i="15"/>
  <c r="M3516" i="15"/>
  <c r="L3516" i="15"/>
  <c r="J3516" i="15"/>
  <c r="F3515" i="15"/>
  <c r="M3514" i="15"/>
  <c r="L3514" i="15"/>
  <c r="J3514" i="15"/>
  <c r="M3513" i="15"/>
  <c r="L3513" i="15"/>
  <c r="J3513" i="15"/>
  <c r="M3512" i="15"/>
  <c r="L3512" i="15"/>
  <c r="J3512" i="15"/>
  <c r="M3511" i="15"/>
  <c r="L3511" i="15"/>
  <c r="J3511" i="15"/>
  <c r="M3510" i="15"/>
  <c r="L3510" i="15"/>
  <c r="J3510" i="15"/>
  <c r="F3509" i="15"/>
  <c r="M3508" i="15"/>
  <c r="L3508" i="15"/>
  <c r="J3508" i="15"/>
  <c r="M3507" i="15"/>
  <c r="L3507" i="15"/>
  <c r="J3507" i="15"/>
  <c r="M3506" i="15"/>
  <c r="L3506" i="15"/>
  <c r="J3506" i="15"/>
  <c r="M3505" i="15"/>
  <c r="L3505" i="15"/>
  <c r="J3505" i="15"/>
  <c r="F3504" i="15"/>
  <c r="Q3503" i="15"/>
  <c r="S3503" i="15" s="1"/>
  <c r="F3503" i="15"/>
  <c r="F3502" i="15"/>
  <c r="M3501" i="15"/>
  <c r="L3501" i="15"/>
  <c r="J3501" i="15"/>
  <c r="M3500" i="15"/>
  <c r="L3500" i="15"/>
  <c r="J3500" i="15"/>
  <c r="M3499" i="15"/>
  <c r="L3499" i="15"/>
  <c r="J3499" i="15"/>
  <c r="M3498" i="15"/>
  <c r="L3498" i="15"/>
  <c r="J3498" i="15"/>
  <c r="M3497" i="15"/>
  <c r="L3497" i="15"/>
  <c r="J3497" i="15"/>
  <c r="M3496" i="15"/>
  <c r="L3496" i="15"/>
  <c r="J3496" i="15"/>
  <c r="M3495" i="15"/>
  <c r="L3495" i="15"/>
  <c r="J3495" i="15"/>
  <c r="M3494" i="15"/>
  <c r="L3494" i="15"/>
  <c r="J3494" i="15"/>
  <c r="M3493" i="15"/>
  <c r="L3493" i="15"/>
  <c r="J3493" i="15"/>
  <c r="L3492" i="15"/>
  <c r="M3491" i="15"/>
  <c r="L3491" i="15"/>
  <c r="J3491" i="15"/>
  <c r="F3490" i="15"/>
  <c r="M3489" i="15"/>
  <c r="L3489" i="15"/>
  <c r="J3489" i="15"/>
  <c r="M3488" i="15"/>
  <c r="L3488" i="15"/>
  <c r="J3488" i="15"/>
  <c r="F3487" i="15"/>
  <c r="M3486" i="15"/>
  <c r="L3486" i="15"/>
  <c r="J3486" i="15"/>
  <c r="L3485" i="15"/>
  <c r="F3484" i="15"/>
  <c r="Q3483" i="15"/>
  <c r="S3483" i="15" s="1"/>
  <c r="F3483" i="15"/>
  <c r="F3482" i="15"/>
  <c r="Q3481" i="15"/>
  <c r="S3481" i="15" s="1"/>
  <c r="F3481" i="15"/>
  <c r="M3480" i="15"/>
  <c r="L3480" i="15"/>
  <c r="J3480" i="15"/>
  <c r="M3479" i="15"/>
  <c r="L3479" i="15"/>
  <c r="J3479" i="15"/>
  <c r="M3478" i="15"/>
  <c r="L3478" i="15"/>
  <c r="J3478" i="15"/>
  <c r="M3477" i="15"/>
  <c r="L3477" i="15"/>
  <c r="J3477" i="15"/>
  <c r="M3476" i="15"/>
  <c r="L3476" i="15"/>
  <c r="J3476" i="15"/>
  <c r="M3475" i="15"/>
  <c r="L3475" i="15"/>
  <c r="J3475" i="15"/>
  <c r="M3474" i="15"/>
  <c r="L3474" i="15"/>
  <c r="J3474" i="15"/>
  <c r="M3473" i="15"/>
  <c r="L3473" i="15"/>
  <c r="J3473" i="15"/>
  <c r="M3472" i="15"/>
  <c r="L3472" i="15"/>
  <c r="J3472" i="15"/>
  <c r="M3471" i="15"/>
  <c r="L3471" i="15"/>
  <c r="J3471" i="15"/>
  <c r="M3470" i="15"/>
  <c r="L3470" i="15"/>
  <c r="J3470" i="15"/>
  <c r="M3469" i="15"/>
  <c r="L3469" i="15"/>
  <c r="J3469" i="15"/>
  <c r="M3468" i="15"/>
  <c r="L3468" i="15"/>
  <c r="J3468" i="15"/>
  <c r="M3467" i="15"/>
  <c r="L3467" i="15"/>
  <c r="J3467" i="15"/>
  <c r="M3466" i="15"/>
  <c r="L3466" i="15"/>
  <c r="J3466" i="15"/>
  <c r="M3465" i="15"/>
  <c r="L3465" i="15"/>
  <c r="J3465" i="15"/>
  <c r="M3464" i="15"/>
  <c r="L3464" i="15"/>
  <c r="J3464" i="15"/>
  <c r="M3463" i="15"/>
  <c r="L3463" i="15"/>
  <c r="J3463" i="15"/>
  <c r="M3462" i="15"/>
  <c r="L3462" i="15"/>
  <c r="J3462" i="15"/>
  <c r="M3461" i="15"/>
  <c r="L3461" i="15"/>
  <c r="J3461" i="15"/>
  <c r="M3460" i="15"/>
  <c r="L3460" i="15"/>
  <c r="J3460" i="15"/>
  <c r="M3459" i="15"/>
  <c r="L3459" i="15"/>
  <c r="J3459" i="15"/>
  <c r="M3458" i="15"/>
  <c r="L3458" i="15"/>
  <c r="J3458" i="15"/>
  <c r="M3457" i="15"/>
  <c r="L3457" i="15"/>
  <c r="J3457" i="15"/>
  <c r="M3456" i="15"/>
  <c r="L3456" i="15"/>
  <c r="J3456" i="15"/>
  <c r="M3455" i="15"/>
  <c r="L3455" i="15"/>
  <c r="J3455" i="15"/>
  <c r="M3454" i="15"/>
  <c r="L3454" i="15"/>
  <c r="J3454" i="15"/>
  <c r="M3453" i="15"/>
  <c r="L3453" i="15"/>
  <c r="J3453" i="15"/>
  <c r="M3452" i="15"/>
  <c r="L3452" i="15"/>
  <c r="J3452" i="15"/>
  <c r="M3451" i="15"/>
  <c r="L3451" i="15"/>
  <c r="J3451" i="15"/>
  <c r="M3450" i="15"/>
  <c r="L3450" i="15"/>
  <c r="J3450" i="15"/>
  <c r="M3449" i="15"/>
  <c r="L3449" i="15"/>
  <c r="J3449" i="15"/>
  <c r="M3448" i="15"/>
  <c r="L3448" i="15"/>
  <c r="J3448" i="15"/>
  <c r="F3447" i="15"/>
  <c r="M3446" i="15"/>
  <c r="L3446" i="15"/>
  <c r="J3446" i="15"/>
  <c r="M3445" i="15"/>
  <c r="L3445" i="15"/>
  <c r="J3445" i="15"/>
  <c r="M3444" i="15"/>
  <c r="L3444" i="15"/>
  <c r="J3444" i="15"/>
  <c r="M3443" i="15"/>
  <c r="L3443" i="15"/>
  <c r="J3443" i="15"/>
  <c r="M3442" i="15"/>
  <c r="L3442" i="15"/>
  <c r="J3442" i="15"/>
  <c r="M3441" i="15"/>
  <c r="L3441" i="15"/>
  <c r="J3441" i="15"/>
  <c r="M3440" i="15"/>
  <c r="L3440" i="15"/>
  <c r="J3440" i="15"/>
  <c r="M3439" i="15"/>
  <c r="L3439" i="15"/>
  <c r="J3439" i="15"/>
  <c r="M3438" i="15"/>
  <c r="L3438" i="15"/>
  <c r="J3438" i="15"/>
  <c r="M3437" i="15"/>
  <c r="L3437" i="15"/>
  <c r="J3437" i="15"/>
  <c r="M3436" i="15"/>
  <c r="L3436" i="15"/>
  <c r="J3436" i="15"/>
  <c r="M3435" i="15"/>
  <c r="L3435" i="15"/>
  <c r="J3435" i="15"/>
  <c r="M3434" i="15"/>
  <c r="L3434" i="15"/>
  <c r="J3434" i="15"/>
  <c r="M3433" i="15"/>
  <c r="L3433" i="15"/>
  <c r="J3433" i="15"/>
  <c r="M3432" i="15"/>
  <c r="L3432" i="15"/>
  <c r="J3432" i="15"/>
  <c r="M3431" i="15"/>
  <c r="L3431" i="15"/>
  <c r="J3431" i="15"/>
  <c r="M3430" i="15"/>
  <c r="L3430" i="15"/>
  <c r="J3430" i="15"/>
  <c r="M3429" i="15"/>
  <c r="L3429" i="15"/>
  <c r="J3429" i="15"/>
  <c r="M3428" i="15"/>
  <c r="L3428" i="15"/>
  <c r="J3428" i="15"/>
  <c r="M3427" i="15"/>
  <c r="L3427" i="15"/>
  <c r="J3427" i="15"/>
  <c r="M3426" i="15"/>
  <c r="L3426" i="15"/>
  <c r="J3426" i="15"/>
  <c r="F3425" i="15"/>
  <c r="M3424" i="15"/>
  <c r="L3424" i="15"/>
  <c r="J3424" i="15"/>
  <c r="M3423" i="15"/>
  <c r="L3423" i="15"/>
  <c r="J3423" i="15"/>
  <c r="M3422" i="15"/>
  <c r="L3422" i="15"/>
  <c r="J3422" i="15"/>
  <c r="F3421" i="15"/>
  <c r="M3420" i="15"/>
  <c r="L3420" i="15"/>
  <c r="J3420" i="15"/>
  <c r="M3419" i="15"/>
  <c r="L3419" i="15"/>
  <c r="J3419" i="15"/>
  <c r="M3418" i="15"/>
  <c r="L3418" i="15"/>
  <c r="J3418" i="15"/>
  <c r="M3417" i="15"/>
  <c r="L3417" i="15"/>
  <c r="J3417" i="15"/>
  <c r="M3416" i="15"/>
  <c r="L3416" i="15"/>
  <c r="J3416" i="15"/>
  <c r="M3415" i="15"/>
  <c r="L3415" i="15"/>
  <c r="J3415" i="15"/>
  <c r="M3414" i="15"/>
  <c r="L3414" i="15"/>
  <c r="J3414" i="15"/>
  <c r="M3413" i="15"/>
  <c r="L3413" i="15"/>
  <c r="J3413" i="15"/>
  <c r="M3412" i="15"/>
  <c r="L3412" i="15"/>
  <c r="J3412" i="15"/>
  <c r="M3411" i="15"/>
  <c r="L3411" i="15"/>
  <c r="J3411" i="15"/>
  <c r="F3410" i="15"/>
  <c r="M3409" i="15"/>
  <c r="L3409" i="15"/>
  <c r="J3409" i="15"/>
  <c r="M3408" i="15"/>
  <c r="L3408" i="15"/>
  <c r="J3408" i="15"/>
  <c r="M3407" i="15"/>
  <c r="L3407" i="15"/>
  <c r="J3407" i="15"/>
  <c r="M3406" i="15"/>
  <c r="L3406" i="15"/>
  <c r="J3406" i="15"/>
  <c r="M3405" i="15"/>
  <c r="L3405" i="15"/>
  <c r="J3405" i="15"/>
  <c r="M3404" i="15"/>
  <c r="L3404" i="15"/>
  <c r="J3404" i="15"/>
  <c r="F3403" i="15"/>
  <c r="F3402" i="15"/>
  <c r="M3401" i="15"/>
  <c r="L3401" i="15"/>
  <c r="J3401" i="15"/>
  <c r="M3400" i="15"/>
  <c r="L3400" i="15"/>
  <c r="J3400" i="15"/>
  <c r="M3399" i="15"/>
  <c r="L3399" i="15"/>
  <c r="J3399" i="15"/>
  <c r="F3398" i="15"/>
  <c r="M3397" i="15"/>
  <c r="L3397" i="15"/>
  <c r="J3397" i="15"/>
  <c r="M3396" i="15"/>
  <c r="L3396" i="15"/>
  <c r="J3396" i="15"/>
  <c r="M3395" i="15"/>
  <c r="L3395" i="15"/>
  <c r="J3395" i="15"/>
  <c r="M3394" i="15"/>
  <c r="L3394" i="15"/>
  <c r="J3394" i="15"/>
  <c r="M3393" i="15"/>
  <c r="L3393" i="15"/>
  <c r="J3393" i="15"/>
  <c r="M3392" i="15"/>
  <c r="L3392" i="15"/>
  <c r="J3392" i="15"/>
  <c r="M3391" i="15"/>
  <c r="L3391" i="15"/>
  <c r="J3391" i="15"/>
  <c r="M3390" i="15"/>
  <c r="L3390" i="15"/>
  <c r="J3390" i="15"/>
  <c r="M3389" i="15"/>
  <c r="L3389" i="15"/>
  <c r="J3389" i="15"/>
  <c r="M3388" i="15"/>
  <c r="L3388" i="15"/>
  <c r="J3388" i="15"/>
  <c r="M3387" i="15"/>
  <c r="L3387" i="15"/>
  <c r="J3387" i="15"/>
  <c r="M3386" i="15"/>
  <c r="L3386" i="15"/>
  <c r="J3386" i="15"/>
  <c r="M3385" i="15"/>
  <c r="L3385" i="15"/>
  <c r="J3385" i="15"/>
  <c r="M3384" i="15"/>
  <c r="L3384" i="15"/>
  <c r="J3384" i="15"/>
  <c r="M3383" i="15"/>
  <c r="L3383" i="15"/>
  <c r="J3383" i="15"/>
  <c r="F3382" i="15"/>
  <c r="Q3381" i="15"/>
  <c r="S3381" i="15" s="1"/>
  <c r="F3381" i="15"/>
  <c r="M3380" i="15"/>
  <c r="L3380" i="15"/>
  <c r="J3380" i="15"/>
  <c r="M3379" i="15"/>
  <c r="L3379" i="15"/>
  <c r="J3379" i="15"/>
  <c r="M3378" i="15"/>
  <c r="L3378" i="15"/>
  <c r="J3378" i="15"/>
  <c r="M3377" i="15"/>
  <c r="L3377" i="15"/>
  <c r="J3377" i="15"/>
  <c r="F3376" i="15"/>
  <c r="M3375" i="15"/>
  <c r="L3375" i="15"/>
  <c r="J3375" i="15"/>
  <c r="M3374" i="15"/>
  <c r="L3374" i="15"/>
  <c r="J3374" i="15"/>
  <c r="M3373" i="15"/>
  <c r="L3373" i="15"/>
  <c r="J3373" i="15"/>
  <c r="M3372" i="15"/>
  <c r="L3372" i="15"/>
  <c r="J3372" i="15"/>
  <c r="M3371" i="15"/>
  <c r="L3371" i="15"/>
  <c r="J3371" i="15"/>
  <c r="F3370" i="15"/>
  <c r="M3369" i="15"/>
  <c r="L3369" i="15"/>
  <c r="J3369" i="15"/>
  <c r="M3368" i="15"/>
  <c r="L3368" i="15"/>
  <c r="J3368" i="15"/>
  <c r="M3367" i="15"/>
  <c r="L3367" i="15"/>
  <c r="J3367" i="15"/>
  <c r="M3366" i="15"/>
  <c r="L3366" i="15"/>
  <c r="J3366" i="15"/>
  <c r="M3365" i="15"/>
  <c r="L3365" i="15"/>
  <c r="J3365" i="15"/>
  <c r="M3364" i="15"/>
  <c r="L3364" i="15"/>
  <c r="J3364" i="15"/>
  <c r="M3363" i="15"/>
  <c r="L3363" i="15"/>
  <c r="J3363" i="15"/>
  <c r="F3362" i="15"/>
  <c r="M3361" i="15"/>
  <c r="L3361" i="15"/>
  <c r="J3361" i="15"/>
  <c r="M3360" i="15"/>
  <c r="L3360" i="15"/>
  <c r="J3360" i="15"/>
  <c r="M3359" i="15"/>
  <c r="L3359" i="15"/>
  <c r="J3359" i="15"/>
  <c r="M3358" i="15"/>
  <c r="L3358" i="15"/>
  <c r="J3358" i="15"/>
  <c r="M3357" i="15"/>
  <c r="L3357" i="15"/>
  <c r="J3357" i="15"/>
  <c r="M3356" i="15"/>
  <c r="L3356" i="15"/>
  <c r="J3356" i="15"/>
  <c r="M3355" i="15"/>
  <c r="L3355" i="15"/>
  <c r="J3355" i="15"/>
  <c r="M3354" i="15"/>
  <c r="L3354" i="15"/>
  <c r="J3354" i="15"/>
  <c r="M3353" i="15"/>
  <c r="L3353" i="15"/>
  <c r="J3353" i="15"/>
  <c r="M3352" i="15"/>
  <c r="L3352" i="15"/>
  <c r="J3352" i="15"/>
  <c r="M3351" i="15"/>
  <c r="L3351" i="15"/>
  <c r="J3351" i="15"/>
  <c r="M3350" i="15"/>
  <c r="L3350" i="15"/>
  <c r="J3350" i="15"/>
  <c r="M3349" i="15"/>
  <c r="L3349" i="15"/>
  <c r="J3349" i="15"/>
  <c r="M3348" i="15"/>
  <c r="L3348" i="15"/>
  <c r="J3348" i="15"/>
  <c r="M3347" i="15"/>
  <c r="L3347" i="15"/>
  <c r="J3347" i="15"/>
  <c r="M3346" i="15"/>
  <c r="L3346" i="15"/>
  <c r="J3346" i="15"/>
  <c r="M3345" i="15"/>
  <c r="L3345" i="15"/>
  <c r="J3345" i="15"/>
  <c r="M3344" i="15"/>
  <c r="L3344" i="15"/>
  <c r="J3344" i="15"/>
  <c r="M3343" i="15"/>
  <c r="L3343" i="15"/>
  <c r="J3343" i="15"/>
  <c r="M3342" i="15"/>
  <c r="L3342" i="15"/>
  <c r="J3342" i="15"/>
  <c r="M3341" i="15"/>
  <c r="L3341" i="15"/>
  <c r="J3341" i="15"/>
  <c r="M3340" i="15"/>
  <c r="L3340" i="15"/>
  <c r="J3340" i="15"/>
  <c r="M3339" i="15"/>
  <c r="L3339" i="15"/>
  <c r="J3339" i="15"/>
  <c r="M3338" i="15"/>
  <c r="L3338" i="15"/>
  <c r="J3338" i="15"/>
  <c r="M3337" i="15"/>
  <c r="L3337" i="15"/>
  <c r="J3337" i="15"/>
  <c r="M3336" i="15"/>
  <c r="L3336" i="15"/>
  <c r="J3336" i="15"/>
  <c r="M3335" i="15"/>
  <c r="L3335" i="15"/>
  <c r="J3335" i="15"/>
  <c r="M3334" i="15"/>
  <c r="L3334" i="15"/>
  <c r="J3334" i="15"/>
  <c r="M3333" i="15"/>
  <c r="L3333" i="15"/>
  <c r="J3333" i="15"/>
  <c r="M3332" i="15"/>
  <c r="L3332" i="15"/>
  <c r="J3332" i="15"/>
  <c r="M3331" i="15"/>
  <c r="L3331" i="15"/>
  <c r="J3331" i="15"/>
  <c r="M3330" i="15"/>
  <c r="L3330" i="15"/>
  <c r="J3330" i="15"/>
  <c r="F3329" i="15"/>
  <c r="M3328" i="15"/>
  <c r="L3328" i="15"/>
  <c r="J3328" i="15"/>
  <c r="M3327" i="15"/>
  <c r="L3327" i="15"/>
  <c r="J3327" i="15"/>
  <c r="M3326" i="15"/>
  <c r="L3326" i="15"/>
  <c r="J3326" i="15"/>
  <c r="M3325" i="15"/>
  <c r="L3325" i="15"/>
  <c r="J3325" i="15"/>
  <c r="M3324" i="15"/>
  <c r="L3324" i="15"/>
  <c r="J3324" i="15"/>
  <c r="M3323" i="15"/>
  <c r="L3323" i="15"/>
  <c r="J3323" i="15"/>
  <c r="M3322" i="15"/>
  <c r="L3322" i="15"/>
  <c r="J3322" i="15"/>
  <c r="M3321" i="15"/>
  <c r="L3321" i="15"/>
  <c r="J3321" i="15"/>
  <c r="M3320" i="15"/>
  <c r="L3320" i="15"/>
  <c r="J3320" i="15"/>
  <c r="M3319" i="15"/>
  <c r="L3319" i="15"/>
  <c r="J3319" i="15"/>
  <c r="M3318" i="15"/>
  <c r="L3318" i="15"/>
  <c r="J3318" i="15"/>
  <c r="M3317" i="15"/>
  <c r="L3317" i="15"/>
  <c r="J3317" i="15"/>
  <c r="F3316" i="15"/>
  <c r="Q3315" i="15"/>
  <c r="F3315" i="15"/>
  <c r="M3314" i="15"/>
  <c r="L3314" i="15"/>
  <c r="J3314" i="15"/>
  <c r="M3313" i="15"/>
  <c r="L3313" i="15"/>
  <c r="J3313" i="15"/>
  <c r="F3312" i="15"/>
  <c r="M3311" i="15"/>
  <c r="L3311" i="15"/>
  <c r="J3311" i="15"/>
  <c r="M3310" i="15"/>
  <c r="L3310" i="15"/>
  <c r="J3310" i="15"/>
  <c r="F3309" i="15"/>
  <c r="M3308" i="15"/>
  <c r="L3308" i="15"/>
  <c r="J3308" i="15"/>
  <c r="M3307" i="15"/>
  <c r="L3307" i="15"/>
  <c r="J3307" i="15"/>
  <c r="M3306" i="15"/>
  <c r="L3306" i="15"/>
  <c r="J3306" i="15"/>
  <c r="M3305" i="15"/>
  <c r="L3305" i="15"/>
  <c r="J3305" i="15"/>
  <c r="M3304" i="15"/>
  <c r="L3304" i="15"/>
  <c r="J3304" i="15"/>
  <c r="M3303" i="15"/>
  <c r="L3303" i="15"/>
  <c r="J3303" i="15"/>
  <c r="M3302" i="15"/>
  <c r="L3302" i="15"/>
  <c r="J3302" i="15"/>
  <c r="M3301" i="15"/>
  <c r="L3301" i="15"/>
  <c r="J3301" i="15"/>
  <c r="M3300" i="15"/>
  <c r="L3300" i="15"/>
  <c r="J3300" i="15"/>
  <c r="M3299" i="15"/>
  <c r="L3299" i="15"/>
  <c r="J3299" i="15"/>
  <c r="M3298" i="15"/>
  <c r="L3298" i="15"/>
  <c r="J3298" i="15"/>
  <c r="M3297" i="15"/>
  <c r="L3297" i="15"/>
  <c r="J3297" i="15"/>
  <c r="F3296" i="15"/>
  <c r="M3295" i="15"/>
  <c r="L3295" i="15"/>
  <c r="J3295" i="15"/>
  <c r="M3294" i="15"/>
  <c r="L3294" i="15"/>
  <c r="J3294" i="15"/>
  <c r="M3293" i="15"/>
  <c r="L3293" i="15"/>
  <c r="J3293" i="15"/>
  <c r="M3292" i="15"/>
  <c r="L3292" i="15"/>
  <c r="J3292" i="15"/>
  <c r="M3291" i="15"/>
  <c r="L3291" i="15"/>
  <c r="J3291" i="15"/>
  <c r="M3290" i="15"/>
  <c r="L3290" i="15"/>
  <c r="J3290" i="15"/>
  <c r="M3289" i="15"/>
  <c r="L3289" i="15"/>
  <c r="J3289" i="15"/>
  <c r="M3288" i="15"/>
  <c r="L3288" i="15"/>
  <c r="J3288" i="15"/>
  <c r="M3287" i="15"/>
  <c r="L3287" i="15"/>
  <c r="J3287" i="15"/>
  <c r="M3286" i="15"/>
  <c r="L3286" i="15"/>
  <c r="J3286" i="15"/>
  <c r="M3285" i="15"/>
  <c r="L3285" i="15"/>
  <c r="J3285" i="15"/>
  <c r="M3284" i="15"/>
  <c r="L3284" i="15"/>
  <c r="J3284" i="15"/>
  <c r="M3283" i="15"/>
  <c r="L3283" i="15"/>
  <c r="J3283" i="15"/>
  <c r="M3282" i="15"/>
  <c r="L3282" i="15"/>
  <c r="J3282" i="15"/>
  <c r="M3281" i="15"/>
  <c r="L3281" i="15"/>
  <c r="J3281" i="15"/>
  <c r="M3280" i="15"/>
  <c r="L3280" i="15"/>
  <c r="J3280" i="15"/>
  <c r="M3279" i="15"/>
  <c r="L3279" i="15"/>
  <c r="J3279" i="15"/>
  <c r="M3278" i="15"/>
  <c r="L3278" i="15"/>
  <c r="J3278" i="15"/>
  <c r="M3277" i="15"/>
  <c r="L3277" i="15"/>
  <c r="J3277" i="15"/>
  <c r="M3276" i="15"/>
  <c r="L3276" i="15"/>
  <c r="J3276" i="15"/>
  <c r="M3275" i="15"/>
  <c r="L3275" i="15"/>
  <c r="J3275" i="15"/>
  <c r="M3274" i="15"/>
  <c r="L3274" i="15"/>
  <c r="J3274" i="15"/>
  <c r="M3273" i="15"/>
  <c r="L3273" i="15"/>
  <c r="J3273" i="15"/>
  <c r="M3272" i="15"/>
  <c r="L3272" i="15"/>
  <c r="J3272" i="15"/>
  <c r="M3271" i="15"/>
  <c r="L3271" i="15"/>
  <c r="J3271" i="15"/>
  <c r="M3270" i="15"/>
  <c r="L3270" i="15"/>
  <c r="J3270" i="15"/>
  <c r="M3269" i="15"/>
  <c r="L3269" i="15"/>
  <c r="J3269" i="15"/>
  <c r="M3268" i="15"/>
  <c r="L3268" i="15"/>
  <c r="J3268" i="15"/>
  <c r="F3267" i="15"/>
  <c r="F3266" i="15"/>
  <c r="M3265" i="15"/>
  <c r="L3265" i="15"/>
  <c r="J3265" i="15"/>
  <c r="M3264" i="15"/>
  <c r="L3264" i="15"/>
  <c r="J3264" i="15"/>
  <c r="M3263" i="15"/>
  <c r="L3263" i="15"/>
  <c r="J3263" i="15"/>
  <c r="M3262" i="15"/>
  <c r="L3262" i="15"/>
  <c r="J3262" i="15"/>
  <c r="M3261" i="15"/>
  <c r="L3261" i="15"/>
  <c r="J3261" i="15"/>
  <c r="M3260" i="15"/>
  <c r="L3260" i="15"/>
  <c r="J3260" i="15"/>
  <c r="M3259" i="15"/>
  <c r="L3259" i="15"/>
  <c r="J3259" i="15"/>
  <c r="M3258" i="15"/>
  <c r="L3258" i="15"/>
  <c r="J3258" i="15"/>
  <c r="M3257" i="15"/>
  <c r="L3257" i="15"/>
  <c r="J3257" i="15"/>
  <c r="F3256" i="15"/>
  <c r="M3255" i="15"/>
  <c r="L3255" i="15"/>
  <c r="J3255" i="15"/>
  <c r="M3254" i="15"/>
  <c r="L3254" i="15"/>
  <c r="J3254" i="15"/>
  <c r="M3253" i="15"/>
  <c r="L3253" i="15"/>
  <c r="J3253" i="15"/>
  <c r="M3252" i="15"/>
  <c r="L3252" i="15"/>
  <c r="J3252" i="15"/>
  <c r="M3251" i="15"/>
  <c r="L3251" i="15"/>
  <c r="J3251" i="15"/>
  <c r="M3250" i="15"/>
  <c r="L3250" i="15"/>
  <c r="J3250" i="15"/>
  <c r="M3249" i="15"/>
  <c r="L3249" i="15"/>
  <c r="J3249" i="15"/>
  <c r="M3248" i="15"/>
  <c r="L3248" i="15"/>
  <c r="J3248" i="15"/>
  <c r="M3247" i="15"/>
  <c r="L3247" i="15"/>
  <c r="J3247" i="15"/>
  <c r="F3246" i="15"/>
  <c r="M3245" i="15"/>
  <c r="L3245" i="15"/>
  <c r="J3245" i="15"/>
  <c r="M3244" i="15"/>
  <c r="L3244" i="15"/>
  <c r="J3244" i="15"/>
  <c r="M3243" i="15"/>
  <c r="L3243" i="15"/>
  <c r="J3243" i="15"/>
  <c r="L3242" i="15"/>
  <c r="M3241" i="15"/>
  <c r="L3241" i="15"/>
  <c r="J3241" i="15"/>
  <c r="L3240" i="15"/>
  <c r="M3239" i="15"/>
  <c r="L3239" i="15"/>
  <c r="J3239" i="15"/>
  <c r="L3238" i="15"/>
  <c r="F3237" i="15"/>
  <c r="M3236" i="15"/>
  <c r="L3236" i="15"/>
  <c r="J3236" i="15"/>
  <c r="M3235" i="15"/>
  <c r="L3235" i="15"/>
  <c r="J3235" i="15"/>
  <c r="M3234" i="15"/>
  <c r="L3234" i="15"/>
  <c r="J3234" i="15"/>
  <c r="M3233" i="15"/>
  <c r="L3233" i="15"/>
  <c r="J3233" i="15"/>
  <c r="M3232" i="15"/>
  <c r="L3232" i="15"/>
  <c r="J3232" i="15"/>
  <c r="M3231" i="15"/>
  <c r="L3231" i="15"/>
  <c r="J3231" i="15"/>
  <c r="M3230" i="15"/>
  <c r="L3230" i="15"/>
  <c r="J3230" i="15"/>
  <c r="M3229" i="15"/>
  <c r="L3229" i="15"/>
  <c r="J3229" i="15"/>
  <c r="M3228" i="15"/>
  <c r="L3228" i="15"/>
  <c r="J3228" i="15"/>
  <c r="F3227" i="15"/>
  <c r="F3226" i="15"/>
  <c r="M3225" i="15"/>
  <c r="L3225" i="15"/>
  <c r="J3225" i="15"/>
  <c r="M3224" i="15"/>
  <c r="L3224" i="15"/>
  <c r="J3224" i="15"/>
  <c r="M3223" i="15"/>
  <c r="L3223" i="15"/>
  <c r="J3223" i="15"/>
  <c r="M3222" i="15"/>
  <c r="L3222" i="15"/>
  <c r="J3222" i="15"/>
  <c r="F3221" i="15"/>
  <c r="M3220" i="15"/>
  <c r="L3220" i="15"/>
  <c r="J3220" i="15"/>
  <c r="M3219" i="15"/>
  <c r="L3219" i="15"/>
  <c r="J3219" i="15"/>
  <c r="M3218" i="15"/>
  <c r="L3218" i="15"/>
  <c r="J3218" i="15"/>
  <c r="M3217" i="15"/>
  <c r="L3217" i="15"/>
  <c r="J3217" i="15"/>
  <c r="M3216" i="15"/>
  <c r="L3216" i="15"/>
  <c r="J3216" i="15"/>
  <c r="L3215" i="15"/>
  <c r="M3214" i="15"/>
  <c r="L3214" i="15"/>
  <c r="J3214" i="15"/>
  <c r="M3213" i="15"/>
  <c r="L3213" i="15"/>
  <c r="J3213" i="15"/>
  <c r="M3212" i="15"/>
  <c r="L3212" i="15"/>
  <c r="J3212" i="15"/>
  <c r="M3211" i="15"/>
  <c r="L3211" i="15"/>
  <c r="J3211" i="15"/>
  <c r="M3210" i="15"/>
  <c r="L3210" i="15"/>
  <c r="J3210" i="15"/>
  <c r="M3209" i="15"/>
  <c r="L3209" i="15"/>
  <c r="J3209" i="15"/>
  <c r="M3208" i="15"/>
  <c r="L3208" i="15"/>
  <c r="J3208" i="15"/>
  <c r="M3207" i="15"/>
  <c r="L3207" i="15"/>
  <c r="J3207" i="15"/>
  <c r="F3206" i="15"/>
  <c r="M3205" i="15"/>
  <c r="L3205" i="15"/>
  <c r="J3205" i="15"/>
  <c r="M3204" i="15"/>
  <c r="L3204" i="15"/>
  <c r="J3204" i="15"/>
  <c r="M3203" i="15"/>
  <c r="L3203" i="15"/>
  <c r="J3203" i="15"/>
  <c r="M3202" i="15"/>
  <c r="L3202" i="15"/>
  <c r="J3202" i="15"/>
  <c r="M3201" i="15"/>
  <c r="L3201" i="15"/>
  <c r="J3201" i="15"/>
  <c r="M3200" i="15"/>
  <c r="L3200" i="15"/>
  <c r="J3200" i="15"/>
  <c r="M3199" i="15"/>
  <c r="L3199" i="15"/>
  <c r="J3199" i="15"/>
  <c r="M3198" i="15"/>
  <c r="L3198" i="15"/>
  <c r="J3198" i="15"/>
  <c r="M3197" i="15"/>
  <c r="L3197" i="15"/>
  <c r="J3197" i="15"/>
  <c r="M3196" i="15"/>
  <c r="L3196" i="15"/>
  <c r="J3196" i="15"/>
  <c r="M3195" i="15"/>
  <c r="L3195" i="15"/>
  <c r="J3195" i="15"/>
  <c r="M3194" i="15"/>
  <c r="L3194" i="15"/>
  <c r="J3194" i="15"/>
  <c r="M3193" i="15"/>
  <c r="L3193" i="15"/>
  <c r="J3193" i="15"/>
  <c r="M3192" i="15"/>
  <c r="L3192" i="15"/>
  <c r="J3192" i="15"/>
  <c r="M3191" i="15"/>
  <c r="L3191" i="15"/>
  <c r="J3191" i="15"/>
  <c r="M3190" i="15"/>
  <c r="L3190" i="15"/>
  <c r="J3190" i="15"/>
  <c r="M3189" i="15"/>
  <c r="L3189" i="15"/>
  <c r="J3189" i="15"/>
  <c r="M3188" i="15"/>
  <c r="L3188" i="15"/>
  <c r="J3188" i="15"/>
  <c r="M3187" i="15"/>
  <c r="L3187" i="15"/>
  <c r="J3187" i="15"/>
  <c r="M3186" i="15"/>
  <c r="L3186" i="15"/>
  <c r="J3186" i="15"/>
  <c r="M3185" i="15"/>
  <c r="L3185" i="15"/>
  <c r="J3185" i="15"/>
  <c r="M3184" i="15"/>
  <c r="L3184" i="15"/>
  <c r="J3184" i="15"/>
  <c r="M3183" i="15"/>
  <c r="L3183" i="15"/>
  <c r="J3183" i="15"/>
  <c r="M3182" i="15"/>
  <c r="L3182" i="15"/>
  <c r="J3182" i="15"/>
  <c r="L3181" i="15"/>
  <c r="M3180" i="15"/>
  <c r="L3180" i="15"/>
  <c r="J3180" i="15"/>
  <c r="M3179" i="15"/>
  <c r="L3179" i="15"/>
  <c r="J3179" i="15"/>
  <c r="M3178" i="15"/>
  <c r="L3178" i="15"/>
  <c r="J3178" i="15"/>
  <c r="M3177" i="15"/>
  <c r="L3177" i="15"/>
  <c r="J3177" i="15"/>
  <c r="M3176" i="15"/>
  <c r="L3176" i="15"/>
  <c r="J3176" i="15"/>
  <c r="M3175" i="15"/>
  <c r="L3175" i="15"/>
  <c r="J3175" i="15"/>
  <c r="M3174" i="15"/>
  <c r="L3174" i="15"/>
  <c r="J3174" i="15"/>
  <c r="M3173" i="15"/>
  <c r="L3173" i="15"/>
  <c r="J3173" i="15"/>
  <c r="M3172" i="15"/>
  <c r="L3172" i="15"/>
  <c r="J3172" i="15"/>
  <c r="M3171" i="15"/>
  <c r="L3171" i="15"/>
  <c r="J3171" i="15"/>
  <c r="M3170" i="15"/>
  <c r="L3170" i="15"/>
  <c r="J3170" i="15"/>
  <c r="M3169" i="15"/>
  <c r="L3169" i="15"/>
  <c r="J3169" i="15"/>
  <c r="M3168" i="15"/>
  <c r="L3168" i="15"/>
  <c r="J3168" i="15"/>
  <c r="M3167" i="15"/>
  <c r="L3167" i="15"/>
  <c r="J3167" i="15"/>
  <c r="M3166" i="15"/>
  <c r="L3166" i="15"/>
  <c r="J3166" i="15"/>
  <c r="M3165" i="15"/>
  <c r="L3165" i="15"/>
  <c r="J3165" i="15"/>
  <c r="F3164" i="15"/>
  <c r="F3163" i="15"/>
  <c r="M3162" i="15"/>
  <c r="L3162" i="15"/>
  <c r="J3162" i="15"/>
  <c r="M3161" i="15"/>
  <c r="L3161" i="15"/>
  <c r="J3161" i="15"/>
  <c r="M3160" i="15"/>
  <c r="L3160" i="15"/>
  <c r="J3160" i="15"/>
  <c r="M3159" i="15"/>
  <c r="L3159" i="15"/>
  <c r="J3159" i="15"/>
  <c r="M3158" i="15"/>
  <c r="L3158" i="15"/>
  <c r="J3158" i="15"/>
  <c r="M3157" i="15"/>
  <c r="L3157" i="15"/>
  <c r="J3157" i="15"/>
  <c r="M3156" i="15"/>
  <c r="L3156" i="15"/>
  <c r="J3156" i="15"/>
  <c r="M3155" i="15"/>
  <c r="L3155" i="15"/>
  <c r="J3155" i="15"/>
  <c r="M3154" i="15"/>
  <c r="L3154" i="15"/>
  <c r="J3154" i="15"/>
  <c r="M3153" i="15"/>
  <c r="L3153" i="15"/>
  <c r="J3153" i="15"/>
  <c r="M3152" i="15"/>
  <c r="L3152" i="15"/>
  <c r="J3152" i="15"/>
  <c r="M3151" i="15"/>
  <c r="L3151" i="15"/>
  <c r="J3151" i="15"/>
  <c r="M3150" i="15"/>
  <c r="L3150" i="15"/>
  <c r="J3150" i="15"/>
  <c r="M3149" i="15"/>
  <c r="L3149" i="15"/>
  <c r="J3149" i="15"/>
  <c r="M3148" i="15"/>
  <c r="L3148" i="15"/>
  <c r="J3148" i="15"/>
  <c r="F3147" i="15"/>
  <c r="M3146" i="15"/>
  <c r="L3146" i="15"/>
  <c r="J3146" i="15"/>
  <c r="M3145" i="15"/>
  <c r="L3145" i="15"/>
  <c r="J3145" i="15"/>
  <c r="M3144" i="15"/>
  <c r="L3144" i="15"/>
  <c r="J3144" i="15"/>
  <c r="M3143" i="15"/>
  <c r="L3143" i="15"/>
  <c r="J3143" i="15"/>
  <c r="M3142" i="15"/>
  <c r="L3142" i="15"/>
  <c r="J3142" i="15"/>
  <c r="M3141" i="15"/>
  <c r="L3141" i="15"/>
  <c r="J3141" i="15"/>
  <c r="M3140" i="15"/>
  <c r="L3140" i="15"/>
  <c r="J3140" i="15"/>
  <c r="M3139" i="15"/>
  <c r="L3139" i="15"/>
  <c r="J3139" i="15"/>
  <c r="M3138" i="15"/>
  <c r="L3138" i="15"/>
  <c r="J3138" i="15"/>
  <c r="M3137" i="15"/>
  <c r="L3137" i="15"/>
  <c r="J3137" i="15"/>
  <c r="M3136" i="15"/>
  <c r="L3136" i="15"/>
  <c r="J3136" i="15"/>
  <c r="M3135" i="15"/>
  <c r="L3135" i="15"/>
  <c r="J3135" i="15"/>
  <c r="M3134" i="15"/>
  <c r="L3134" i="15"/>
  <c r="J3134" i="15"/>
  <c r="M3133" i="15"/>
  <c r="L3133" i="15"/>
  <c r="J3133" i="15"/>
  <c r="M3132" i="15"/>
  <c r="L3132" i="15"/>
  <c r="J3132" i="15"/>
  <c r="M3131" i="15"/>
  <c r="L3131" i="15"/>
  <c r="J3131" i="15"/>
  <c r="F3130" i="15"/>
  <c r="F3129" i="15"/>
  <c r="M3128" i="15"/>
  <c r="L3128" i="15"/>
  <c r="J3128" i="15"/>
  <c r="M3127" i="15"/>
  <c r="L3127" i="15"/>
  <c r="J3127" i="15"/>
  <c r="M3126" i="15"/>
  <c r="L3126" i="15"/>
  <c r="J3126" i="15"/>
  <c r="M3125" i="15"/>
  <c r="L3125" i="15"/>
  <c r="J3125" i="15"/>
  <c r="M3124" i="15"/>
  <c r="L3124" i="15"/>
  <c r="J3124" i="15"/>
  <c r="M3123" i="15"/>
  <c r="L3123" i="15"/>
  <c r="J3123" i="15"/>
  <c r="M3122" i="15"/>
  <c r="L3122" i="15"/>
  <c r="J3122" i="15"/>
  <c r="M3121" i="15"/>
  <c r="L3121" i="15"/>
  <c r="J3121" i="15"/>
  <c r="M3120" i="15"/>
  <c r="L3120" i="15"/>
  <c r="J3120" i="15"/>
  <c r="M3119" i="15"/>
  <c r="L3119" i="15"/>
  <c r="J3119" i="15"/>
  <c r="M3118" i="15"/>
  <c r="L3118" i="15"/>
  <c r="J3118" i="15"/>
  <c r="M3117" i="15"/>
  <c r="L3117" i="15"/>
  <c r="J3117" i="15"/>
  <c r="M3116" i="15"/>
  <c r="L3116" i="15"/>
  <c r="J3116" i="15"/>
  <c r="M3115" i="15"/>
  <c r="L3115" i="15"/>
  <c r="J3115" i="15"/>
  <c r="M3114" i="15"/>
  <c r="L3114" i="15"/>
  <c r="J3114" i="15"/>
  <c r="M3113" i="15"/>
  <c r="L3113" i="15"/>
  <c r="J3113" i="15"/>
  <c r="M3112" i="15"/>
  <c r="L3112" i="15"/>
  <c r="J3112" i="15"/>
  <c r="M3111" i="15"/>
  <c r="L3111" i="15"/>
  <c r="J3111" i="15"/>
  <c r="M3110" i="15"/>
  <c r="L3110" i="15"/>
  <c r="J3110" i="15"/>
  <c r="M3109" i="15"/>
  <c r="L3109" i="15"/>
  <c r="J3109" i="15"/>
  <c r="M3108" i="15"/>
  <c r="L3108" i="15"/>
  <c r="J3108" i="15"/>
  <c r="M3107" i="15"/>
  <c r="L3107" i="15"/>
  <c r="J3107" i="15"/>
  <c r="M3106" i="15"/>
  <c r="L3106" i="15"/>
  <c r="J3106" i="15"/>
  <c r="M3105" i="15"/>
  <c r="L3105" i="15"/>
  <c r="J3105" i="15"/>
  <c r="M3104" i="15"/>
  <c r="L3104" i="15"/>
  <c r="J3104" i="15"/>
  <c r="M3103" i="15"/>
  <c r="L3103" i="15"/>
  <c r="J3103" i="15"/>
  <c r="M3102" i="15"/>
  <c r="L3102" i="15"/>
  <c r="J3102" i="15"/>
  <c r="L3101" i="15"/>
  <c r="M3100" i="15"/>
  <c r="L3100" i="15"/>
  <c r="J3100" i="15"/>
  <c r="M3099" i="15"/>
  <c r="L3099" i="15"/>
  <c r="J3099" i="15"/>
  <c r="M3098" i="15"/>
  <c r="L3098" i="15"/>
  <c r="J3098" i="15"/>
  <c r="M3097" i="15"/>
  <c r="L3097" i="15"/>
  <c r="J3097" i="15"/>
  <c r="F3096" i="15"/>
  <c r="M3095" i="15"/>
  <c r="L3095" i="15"/>
  <c r="J3095" i="15"/>
  <c r="M3094" i="15"/>
  <c r="L3094" i="15"/>
  <c r="J3094" i="15"/>
  <c r="M3093" i="15"/>
  <c r="L3093" i="15"/>
  <c r="J3093" i="15"/>
  <c r="M3092" i="15"/>
  <c r="L3092" i="15"/>
  <c r="J3092" i="15"/>
  <c r="L3091" i="15"/>
  <c r="M3090" i="15"/>
  <c r="L3090" i="15"/>
  <c r="J3090" i="15"/>
  <c r="L3089" i="15"/>
  <c r="M3088" i="15"/>
  <c r="L3088" i="15"/>
  <c r="J3088" i="15"/>
  <c r="F3087" i="15"/>
  <c r="F3086" i="15"/>
  <c r="Q3085" i="15"/>
  <c r="S3085" i="15" s="1"/>
  <c r="F3085" i="15"/>
  <c r="M3084" i="15"/>
  <c r="L3084" i="15"/>
  <c r="J3084" i="15"/>
  <c r="M3083" i="15"/>
  <c r="L3083" i="15"/>
  <c r="J3083" i="15"/>
  <c r="M3082" i="15"/>
  <c r="L3082" i="15"/>
  <c r="J3082" i="15"/>
  <c r="L3081" i="15"/>
  <c r="M3080" i="15"/>
  <c r="L3080" i="15"/>
  <c r="J3080" i="15"/>
  <c r="M3079" i="15"/>
  <c r="L3079" i="15"/>
  <c r="J3079" i="15"/>
  <c r="M3078" i="15"/>
  <c r="L3078" i="15"/>
  <c r="J3078" i="15"/>
  <c r="M3077" i="15"/>
  <c r="L3077" i="15"/>
  <c r="J3077" i="15"/>
  <c r="M3076" i="15"/>
  <c r="L3076" i="15"/>
  <c r="J3076" i="15"/>
  <c r="M3075" i="15"/>
  <c r="L3075" i="15"/>
  <c r="J3075" i="15"/>
  <c r="M3074" i="15"/>
  <c r="L3074" i="15"/>
  <c r="J3074" i="15"/>
  <c r="M3073" i="15"/>
  <c r="L3073" i="15"/>
  <c r="J3073" i="15"/>
  <c r="M3072" i="15"/>
  <c r="L3072" i="15"/>
  <c r="J3072" i="15"/>
  <c r="F3071" i="15"/>
  <c r="M3070" i="15"/>
  <c r="L3070" i="15"/>
  <c r="J3070" i="15"/>
  <c r="M3069" i="15"/>
  <c r="L3069" i="15"/>
  <c r="J3069" i="15"/>
  <c r="M3068" i="15"/>
  <c r="L3068" i="15"/>
  <c r="J3068" i="15"/>
  <c r="M3067" i="15"/>
  <c r="L3067" i="15"/>
  <c r="J3067" i="15"/>
  <c r="M3066" i="15"/>
  <c r="L3066" i="15"/>
  <c r="J3066" i="15"/>
  <c r="M3065" i="15"/>
  <c r="L3065" i="15"/>
  <c r="J3065" i="15"/>
  <c r="M3064" i="15"/>
  <c r="L3064" i="15"/>
  <c r="J3064" i="15"/>
  <c r="M3063" i="15"/>
  <c r="L3063" i="15"/>
  <c r="J3063" i="15"/>
  <c r="M3062" i="15"/>
  <c r="L3062" i="15"/>
  <c r="J3062" i="15"/>
  <c r="M3061" i="15"/>
  <c r="L3061" i="15"/>
  <c r="J3061" i="15"/>
  <c r="L3060" i="15"/>
  <c r="M3059" i="15"/>
  <c r="L3059" i="15"/>
  <c r="J3059" i="15"/>
  <c r="M3058" i="15"/>
  <c r="L3058" i="15"/>
  <c r="J3058" i="15"/>
  <c r="M3057" i="15"/>
  <c r="L3057" i="15"/>
  <c r="J3057" i="15"/>
  <c r="M3056" i="15"/>
  <c r="L3056" i="15"/>
  <c r="J3056" i="15"/>
  <c r="M3055" i="15"/>
  <c r="L3055" i="15"/>
  <c r="J3055" i="15"/>
  <c r="F3054" i="15"/>
  <c r="M3053" i="15"/>
  <c r="L3053" i="15"/>
  <c r="J3053" i="15"/>
  <c r="M3052" i="15"/>
  <c r="L3052" i="15"/>
  <c r="J3052" i="15"/>
  <c r="M3051" i="15"/>
  <c r="L3051" i="15"/>
  <c r="J3051" i="15"/>
  <c r="M3050" i="15"/>
  <c r="L3050" i="15"/>
  <c r="J3050" i="15"/>
  <c r="M3049" i="15"/>
  <c r="L3049" i="15"/>
  <c r="J3049" i="15"/>
  <c r="M3048" i="15"/>
  <c r="L3048" i="15"/>
  <c r="J3048" i="15"/>
  <c r="M3047" i="15"/>
  <c r="L3047" i="15"/>
  <c r="J3047" i="15"/>
  <c r="M3046" i="15"/>
  <c r="L3046" i="15"/>
  <c r="J3046" i="15"/>
  <c r="M3045" i="15"/>
  <c r="L3045" i="15"/>
  <c r="J3045" i="15"/>
  <c r="M3044" i="15"/>
  <c r="L3044" i="15"/>
  <c r="J3044" i="15"/>
  <c r="M3043" i="15"/>
  <c r="L3043" i="15"/>
  <c r="J3043" i="15"/>
  <c r="M3042" i="15"/>
  <c r="L3042" i="15"/>
  <c r="J3042" i="15"/>
  <c r="M3041" i="15"/>
  <c r="L3041" i="15"/>
  <c r="J3041" i="15"/>
  <c r="M3040" i="15"/>
  <c r="L3040" i="15"/>
  <c r="J3040" i="15"/>
  <c r="M3039" i="15"/>
  <c r="L3039" i="15"/>
  <c r="J3039" i="15"/>
  <c r="M3038" i="15"/>
  <c r="L3038" i="15"/>
  <c r="J3038" i="15"/>
  <c r="M3037" i="15"/>
  <c r="L3037" i="15"/>
  <c r="J3037" i="15"/>
  <c r="M3036" i="15"/>
  <c r="L3036" i="15"/>
  <c r="J3036" i="15"/>
  <c r="M3035" i="15"/>
  <c r="L3035" i="15"/>
  <c r="J3035" i="15"/>
  <c r="M3034" i="15"/>
  <c r="L3034" i="15"/>
  <c r="J3034" i="15"/>
  <c r="M3033" i="15"/>
  <c r="L3033" i="15"/>
  <c r="J3033" i="15"/>
  <c r="M3032" i="15"/>
  <c r="L3032" i="15"/>
  <c r="J3032" i="15"/>
  <c r="M3031" i="15"/>
  <c r="L3031" i="15"/>
  <c r="J3031" i="15"/>
  <c r="M3030" i="15"/>
  <c r="L3030" i="15"/>
  <c r="J3030" i="15"/>
  <c r="M3029" i="15"/>
  <c r="L3029" i="15"/>
  <c r="J3029" i="15"/>
  <c r="M3028" i="15"/>
  <c r="L3028" i="15"/>
  <c r="J3028" i="15"/>
  <c r="M3027" i="15"/>
  <c r="L3027" i="15"/>
  <c r="J3027" i="15"/>
  <c r="M3026" i="15"/>
  <c r="L3026" i="15"/>
  <c r="J3026" i="15"/>
  <c r="M3025" i="15"/>
  <c r="L3025" i="15"/>
  <c r="J3025" i="15"/>
  <c r="F3024" i="15"/>
  <c r="M3023" i="15"/>
  <c r="L3023" i="15"/>
  <c r="J3023" i="15"/>
  <c r="M3022" i="15"/>
  <c r="L3022" i="15"/>
  <c r="J3022" i="15"/>
  <c r="M3021" i="15"/>
  <c r="L3021" i="15"/>
  <c r="J3021" i="15"/>
  <c r="M3020" i="15"/>
  <c r="L3020" i="15"/>
  <c r="J3020" i="15"/>
  <c r="M3019" i="15"/>
  <c r="L3019" i="15"/>
  <c r="J3019" i="15"/>
  <c r="M3018" i="15"/>
  <c r="L3018" i="15"/>
  <c r="J3018" i="15"/>
  <c r="M3017" i="15"/>
  <c r="L3017" i="15"/>
  <c r="J3017" i="15"/>
  <c r="M3016" i="15"/>
  <c r="L3016" i="15"/>
  <c r="J3016" i="15"/>
  <c r="M3015" i="15"/>
  <c r="L3015" i="15"/>
  <c r="J3015" i="15"/>
  <c r="M3014" i="15"/>
  <c r="L3014" i="15"/>
  <c r="J3014" i="15"/>
  <c r="M3013" i="15"/>
  <c r="L3013" i="15"/>
  <c r="J3013" i="15"/>
  <c r="M3012" i="15"/>
  <c r="L3012" i="15"/>
  <c r="J3012" i="15"/>
  <c r="M3011" i="15"/>
  <c r="L3011" i="15"/>
  <c r="J3011" i="15"/>
  <c r="M3010" i="15"/>
  <c r="L3010" i="15"/>
  <c r="J3010" i="15"/>
  <c r="M3009" i="15"/>
  <c r="L3009" i="15"/>
  <c r="J3009" i="15"/>
  <c r="M3008" i="15"/>
  <c r="L3008" i="15"/>
  <c r="J3008" i="15"/>
  <c r="M3007" i="15"/>
  <c r="L3007" i="15"/>
  <c r="J3007" i="15"/>
  <c r="M3006" i="15"/>
  <c r="L3006" i="15"/>
  <c r="J3006" i="15"/>
  <c r="M3005" i="15"/>
  <c r="L3005" i="15"/>
  <c r="J3005" i="15"/>
  <c r="M3004" i="15"/>
  <c r="L3004" i="15"/>
  <c r="J3004" i="15"/>
  <c r="M3003" i="15"/>
  <c r="L3003" i="15"/>
  <c r="J3003" i="15"/>
  <c r="M3002" i="15"/>
  <c r="L3002" i="15"/>
  <c r="J3002" i="15"/>
  <c r="M3001" i="15"/>
  <c r="L3001" i="15"/>
  <c r="J3001" i="15"/>
  <c r="M3000" i="15"/>
  <c r="L3000" i="15"/>
  <c r="J3000" i="15"/>
  <c r="M2999" i="15"/>
  <c r="L2999" i="15"/>
  <c r="J2999" i="15"/>
  <c r="M2998" i="15"/>
  <c r="L2998" i="15"/>
  <c r="J2998" i="15"/>
  <c r="M2997" i="15"/>
  <c r="L2997" i="15"/>
  <c r="J2997" i="15"/>
  <c r="M2996" i="15"/>
  <c r="L2996" i="15"/>
  <c r="J2996" i="15"/>
  <c r="M2995" i="15"/>
  <c r="L2995" i="15"/>
  <c r="J2995" i="15"/>
  <c r="M2994" i="15"/>
  <c r="L2994" i="15"/>
  <c r="J2994" i="15"/>
  <c r="M2993" i="15"/>
  <c r="L2993" i="15"/>
  <c r="J2993" i="15"/>
  <c r="M2992" i="15"/>
  <c r="L2992" i="15"/>
  <c r="J2992" i="15"/>
  <c r="M2991" i="15"/>
  <c r="L2991" i="15"/>
  <c r="J2991" i="15"/>
  <c r="M2990" i="15"/>
  <c r="L2990" i="15"/>
  <c r="J2990" i="15"/>
  <c r="M2989" i="15"/>
  <c r="L2989" i="15"/>
  <c r="J2989" i="15"/>
  <c r="M2988" i="15"/>
  <c r="L2988" i="15"/>
  <c r="J2988" i="15"/>
  <c r="M2987" i="15"/>
  <c r="L2987" i="15"/>
  <c r="J2987" i="15"/>
  <c r="M2986" i="15"/>
  <c r="L2986" i="15"/>
  <c r="J2986" i="15"/>
  <c r="M2985" i="15"/>
  <c r="L2985" i="15"/>
  <c r="J2985" i="15"/>
  <c r="M2984" i="15"/>
  <c r="L2984" i="15"/>
  <c r="J2984" i="15"/>
  <c r="M2983" i="15"/>
  <c r="L2983" i="15"/>
  <c r="J2983" i="15"/>
  <c r="M2982" i="15"/>
  <c r="L2982" i="15"/>
  <c r="J2982" i="15"/>
  <c r="M2981" i="15"/>
  <c r="L2981" i="15"/>
  <c r="J2981" i="15"/>
  <c r="M2980" i="15"/>
  <c r="L2980" i="15"/>
  <c r="J2980" i="15"/>
  <c r="M2979" i="15"/>
  <c r="L2979" i="15"/>
  <c r="J2979" i="15"/>
  <c r="M2978" i="15"/>
  <c r="L2978" i="15"/>
  <c r="J2978" i="15"/>
  <c r="M2977" i="15"/>
  <c r="L2977" i="15"/>
  <c r="J2977" i="15"/>
  <c r="M2976" i="15"/>
  <c r="L2976" i="15"/>
  <c r="J2976" i="15"/>
  <c r="M2975" i="15"/>
  <c r="L2975" i="15"/>
  <c r="J2975" i="15"/>
  <c r="M2974" i="15"/>
  <c r="L2974" i="15"/>
  <c r="J2974" i="15"/>
  <c r="M2973" i="15"/>
  <c r="L2973" i="15"/>
  <c r="J2973" i="15"/>
  <c r="M2972" i="15"/>
  <c r="L2972" i="15"/>
  <c r="J2972" i="15"/>
  <c r="M2971" i="15"/>
  <c r="L2971" i="15"/>
  <c r="J2971" i="15"/>
  <c r="M2970" i="15"/>
  <c r="L2970" i="15"/>
  <c r="J2970" i="15"/>
  <c r="M2969" i="15"/>
  <c r="L2969" i="15"/>
  <c r="J2969" i="15"/>
  <c r="M2968" i="15"/>
  <c r="L2968" i="15"/>
  <c r="J2968" i="15"/>
  <c r="M2967" i="15"/>
  <c r="L2967" i="15"/>
  <c r="J2967" i="15"/>
  <c r="M2966" i="15"/>
  <c r="L2966" i="15"/>
  <c r="J2966" i="15"/>
  <c r="L2965" i="15"/>
  <c r="M2964" i="15"/>
  <c r="L2964" i="15"/>
  <c r="J2964" i="15"/>
  <c r="M2963" i="15"/>
  <c r="L2963" i="15"/>
  <c r="J2963" i="15"/>
  <c r="M2962" i="15"/>
  <c r="L2962" i="15"/>
  <c r="J2962" i="15"/>
  <c r="M2961" i="15"/>
  <c r="L2961" i="15"/>
  <c r="J2961" i="15"/>
  <c r="M2960" i="15"/>
  <c r="L2960" i="15"/>
  <c r="J2960" i="15"/>
  <c r="M2959" i="15"/>
  <c r="L2959" i="15"/>
  <c r="J2959" i="15"/>
  <c r="M2958" i="15"/>
  <c r="L2958" i="15"/>
  <c r="J2958" i="15"/>
  <c r="M2957" i="15"/>
  <c r="L2957" i="15"/>
  <c r="J2957" i="15"/>
  <c r="M2956" i="15"/>
  <c r="L2956" i="15"/>
  <c r="J2956" i="15"/>
  <c r="F2955" i="15"/>
  <c r="F2954" i="15"/>
  <c r="M2953" i="15"/>
  <c r="L2953" i="15"/>
  <c r="J2953" i="15"/>
  <c r="M2952" i="15"/>
  <c r="L2952" i="15"/>
  <c r="J2952" i="15"/>
  <c r="M2951" i="15"/>
  <c r="L2951" i="15"/>
  <c r="J2951" i="15"/>
  <c r="M2950" i="15"/>
  <c r="L2950" i="15"/>
  <c r="J2950" i="15"/>
  <c r="M2949" i="15"/>
  <c r="L2949" i="15"/>
  <c r="J2949" i="15"/>
  <c r="M2948" i="15"/>
  <c r="L2948" i="15"/>
  <c r="J2948" i="15"/>
  <c r="M2947" i="15"/>
  <c r="L2947" i="15"/>
  <c r="J2947" i="15"/>
  <c r="M2946" i="15"/>
  <c r="L2946" i="15"/>
  <c r="J2946" i="15"/>
  <c r="M2945" i="15"/>
  <c r="L2945" i="15"/>
  <c r="J2945" i="15"/>
  <c r="M2944" i="15"/>
  <c r="L2944" i="15"/>
  <c r="J2944" i="15"/>
  <c r="M2943" i="15"/>
  <c r="L2943" i="15"/>
  <c r="J2943" i="15"/>
  <c r="M2942" i="15"/>
  <c r="L2942" i="15"/>
  <c r="J2942" i="15"/>
  <c r="M2941" i="15"/>
  <c r="L2941" i="15"/>
  <c r="J2941" i="15"/>
  <c r="M2940" i="15"/>
  <c r="L2940" i="15"/>
  <c r="J2940" i="15"/>
  <c r="M2939" i="15"/>
  <c r="L2939" i="15"/>
  <c r="J2939" i="15"/>
  <c r="M2938" i="15"/>
  <c r="L2938" i="15"/>
  <c r="J2938" i="15"/>
  <c r="M2937" i="15"/>
  <c r="L2937" i="15"/>
  <c r="J2937" i="15"/>
  <c r="M2936" i="15"/>
  <c r="L2936" i="15"/>
  <c r="J2936" i="15"/>
  <c r="M2935" i="15"/>
  <c r="L2935" i="15"/>
  <c r="J2935" i="15"/>
  <c r="M2934" i="15"/>
  <c r="L2934" i="15"/>
  <c r="J2934" i="15"/>
  <c r="M2933" i="15"/>
  <c r="L2933" i="15"/>
  <c r="J2933" i="15"/>
  <c r="M2932" i="15"/>
  <c r="L2932" i="15"/>
  <c r="J2932" i="15"/>
  <c r="M2931" i="15"/>
  <c r="L2931" i="15"/>
  <c r="J2931" i="15"/>
  <c r="M2930" i="15"/>
  <c r="L2930" i="15"/>
  <c r="J2930" i="15"/>
  <c r="M2929" i="15"/>
  <c r="L2929" i="15"/>
  <c r="J2929" i="15"/>
  <c r="M2928" i="15"/>
  <c r="L2928" i="15"/>
  <c r="J2928" i="15"/>
  <c r="M2927" i="15"/>
  <c r="L2927" i="15"/>
  <c r="J2927" i="15"/>
  <c r="M2926" i="15"/>
  <c r="L2926" i="15"/>
  <c r="J2926" i="15"/>
  <c r="M2925" i="15"/>
  <c r="L2925" i="15"/>
  <c r="J2925" i="15"/>
  <c r="M2924" i="15"/>
  <c r="L2924" i="15"/>
  <c r="J2924" i="15"/>
  <c r="M2923" i="15"/>
  <c r="L2923" i="15"/>
  <c r="J2923" i="15"/>
  <c r="M2922" i="15"/>
  <c r="L2922" i="15"/>
  <c r="J2922" i="15"/>
  <c r="M2921" i="15"/>
  <c r="L2921" i="15"/>
  <c r="J2921" i="15"/>
  <c r="M2920" i="15"/>
  <c r="L2920" i="15"/>
  <c r="J2920" i="15"/>
  <c r="M2919" i="15"/>
  <c r="L2919" i="15"/>
  <c r="J2919" i="15"/>
  <c r="M2918" i="15"/>
  <c r="L2918" i="15"/>
  <c r="J2918" i="15"/>
  <c r="M2917" i="15"/>
  <c r="L2917" i="15"/>
  <c r="J2917" i="15"/>
  <c r="M2916" i="15"/>
  <c r="L2916" i="15"/>
  <c r="J2916" i="15"/>
  <c r="M2915" i="15"/>
  <c r="L2915" i="15"/>
  <c r="J2915" i="15"/>
  <c r="M2914" i="15"/>
  <c r="L2914" i="15"/>
  <c r="J2914" i="15"/>
  <c r="M2913" i="15"/>
  <c r="L2913" i="15"/>
  <c r="J2913" i="15"/>
  <c r="M2912" i="15"/>
  <c r="L2912" i="15"/>
  <c r="J2912" i="15"/>
  <c r="M2911" i="15"/>
  <c r="L2911" i="15"/>
  <c r="J2911" i="15"/>
  <c r="M2910" i="15"/>
  <c r="L2910" i="15"/>
  <c r="J2910" i="15"/>
  <c r="M2909" i="15"/>
  <c r="L2909" i="15"/>
  <c r="J2909" i="15"/>
  <c r="M2908" i="15"/>
  <c r="L2908" i="15"/>
  <c r="J2908" i="15"/>
  <c r="M2907" i="15"/>
  <c r="L2907" i="15"/>
  <c r="J2907" i="15"/>
  <c r="M2906" i="15"/>
  <c r="L2906" i="15"/>
  <c r="J2906" i="15"/>
  <c r="M2905" i="15"/>
  <c r="L2905" i="15"/>
  <c r="J2905" i="15"/>
  <c r="M2904" i="15"/>
  <c r="L2904" i="15"/>
  <c r="J2904" i="15"/>
  <c r="M2903" i="15"/>
  <c r="L2903" i="15"/>
  <c r="J2903" i="15"/>
  <c r="M2902" i="15"/>
  <c r="L2902" i="15"/>
  <c r="J2902" i="15"/>
  <c r="M2901" i="15"/>
  <c r="L2901" i="15"/>
  <c r="J2901" i="15"/>
  <c r="M2900" i="15"/>
  <c r="L2900" i="15"/>
  <c r="J2900" i="15"/>
  <c r="M2899" i="15"/>
  <c r="L2899" i="15"/>
  <c r="J2899" i="15"/>
  <c r="F2898" i="15"/>
  <c r="M2897" i="15"/>
  <c r="L2897" i="15"/>
  <c r="J2897" i="15"/>
  <c r="M2896" i="15"/>
  <c r="L2896" i="15"/>
  <c r="J2896" i="15"/>
  <c r="M2895" i="15"/>
  <c r="L2895" i="15"/>
  <c r="J2895" i="15"/>
  <c r="M2894" i="15"/>
  <c r="L2894" i="15"/>
  <c r="J2894" i="15"/>
  <c r="M2893" i="15"/>
  <c r="L2893" i="15"/>
  <c r="J2893" i="15"/>
  <c r="F2892" i="15"/>
  <c r="F2891" i="15"/>
  <c r="Q2890" i="15"/>
  <c r="S2890" i="15" s="1"/>
  <c r="F2890" i="15"/>
  <c r="Q2889" i="15"/>
  <c r="F2889" i="15"/>
  <c r="M2888" i="15"/>
  <c r="L2888" i="15"/>
  <c r="J2888" i="15"/>
  <c r="M2887" i="15"/>
  <c r="L2887" i="15"/>
  <c r="J2887" i="15"/>
  <c r="M2886" i="15"/>
  <c r="L2886" i="15"/>
  <c r="J2886" i="15"/>
  <c r="M2885" i="15"/>
  <c r="L2885" i="15"/>
  <c r="J2885" i="15"/>
  <c r="M2884" i="15"/>
  <c r="L2884" i="15"/>
  <c r="J2884" i="15"/>
  <c r="M2883" i="15"/>
  <c r="L2883" i="15"/>
  <c r="J2883" i="15"/>
  <c r="M2882" i="15"/>
  <c r="L2882" i="15"/>
  <c r="J2882" i="15"/>
  <c r="M2881" i="15"/>
  <c r="L2881" i="15"/>
  <c r="J2881" i="15"/>
  <c r="M2880" i="15"/>
  <c r="L2880" i="15"/>
  <c r="J2880" i="15"/>
  <c r="M2879" i="15"/>
  <c r="L2879" i="15"/>
  <c r="J2879" i="15"/>
  <c r="M2878" i="15"/>
  <c r="L2878" i="15"/>
  <c r="J2878" i="15"/>
  <c r="M2877" i="15"/>
  <c r="L2877" i="15"/>
  <c r="J2877" i="15"/>
  <c r="M2876" i="15"/>
  <c r="L2876" i="15"/>
  <c r="J2876" i="15"/>
  <c r="M2875" i="15"/>
  <c r="L2875" i="15"/>
  <c r="J2875" i="15"/>
  <c r="M2874" i="15"/>
  <c r="L2874" i="15"/>
  <c r="J2874" i="15"/>
  <c r="M2873" i="15"/>
  <c r="L2873" i="15"/>
  <c r="J2873" i="15"/>
  <c r="M2872" i="15"/>
  <c r="L2872" i="15"/>
  <c r="J2872" i="15"/>
  <c r="M2871" i="15"/>
  <c r="L2871" i="15"/>
  <c r="J2871" i="15"/>
  <c r="M2870" i="15"/>
  <c r="L2870" i="15"/>
  <c r="J2870" i="15"/>
  <c r="M2869" i="15"/>
  <c r="L2869" i="15"/>
  <c r="J2869" i="15"/>
  <c r="M2868" i="15"/>
  <c r="L2868" i="15"/>
  <c r="J2868" i="15"/>
  <c r="M2867" i="15"/>
  <c r="L2867" i="15"/>
  <c r="J2867" i="15"/>
  <c r="M2866" i="15"/>
  <c r="L2866" i="15"/>
  <c r="J2866" i="15"/>
  <c r="M2865" i="15"/>
  <c r="L2865" i="15"/>
  <c r="J2865" i="15"/>
  <c r="M2864" i="15"/>
  <c r="L2864" i="15"/>
  <c r="J2864" i="15"/>
  <c r="M2863" i="15"/>
  <c r="L2863" i="15"/>
  <c r="J2863" i="15"/>
  <c r="M2862" i="15"/>
  <c r="L2862" i="15"/>
  <c r="J2862" i="15"/>
  <c r="M2861" i="15"/>
  <c r="L2861" i="15"/>
  <c r="J2861" i="15"/>
  <c r="M2860" i="15"/>
  <c r="L2860" i="15"/>
  <c r="J2860" i="15"/>
  <c r="M2859" i="15"/>
  <c r="L2859" i="15"/>
  <c r="J2859" i="15"/>
  <c r="M2858" i="15"/>
  <c r="L2858" i="15"/>
  <c r="J2858" i="15"/>
  <c r="M2857" i="15"/>
  <c r="L2857" i="15"/>
  <c r="J2857" i="15"/>
  <c r="M2856" i="15"/>
  <c r="L2856" i="15"/>
  <c r="J2856" i="15"/>
  <c r="M2855" i="15"/>
  <c r="L2855" i="15"/>
  <c r="J2855" i="15"/>
  <c r="M2854" i="15"/>
  <c r="L2854" i="15"/>
  <c r="J2854" i="15"/>
  <c r="M2853" i="15"/>
  <c r="L2853" i="15"/>
  <c r="J2853" i="15"/>
  <c r="M2852" i="15"/>
  <c r="L2852" i="15"/>
  <c r="J2852" i="15"/>
  <c r="M2851" i="15"/>
  <c r="L2851" i="15"/>
  <c r="J2851" i="15"/>
  <c r="M2850" i="15"/>
  <c r="L2850" i="15"/>
  <c r="J2850" i="15"/>
  <c r="M2849" i="15"/>
  <c r="L2849" i="15"/>
  <c r="J2849" i="15"/>
  <c r="M2848" i="15"/>
  <c r="L2848" i="15"/>
  <c r="J2848" i="15"/>
  <c r="M2847" i="15"/>
  <c r="L2847" i="15"/>
  <c r="J2847" i="15"/>
  <c r="M2846" i="15"/>
  <c r="L2846" i="15"/>
  <c r="J2846" i="15"/>
  <c r="M2845" i="15"/>
  <c r="L2845" i="15"/>
  <c r="J2845" i="15"/>
  <c r="M2844" i="15"/>
  <c r="L2844" i="15"/>
  <c r="J2844" i="15"/>
  <c r="M2843" i="15"/>
  <c r="L2843" i="15"/>
  <c r="J2843" i="15"/>
  <c r="F2842" i="15"/>
  <c r="Q2841" i="15"/>
  <c r="S2841" i="15" s="1"/>
  <c r="F2841" i="15"/>
  <c r="Q2840" i="15"/>
  <c r="F2840" i="15"/>
  <c r="M2839" i="15"/>
  <c r="L2839" i="15"/>
  <c r="J2839" i="15"/>
  <c r="M2838" i="15"/>
  <c r="L2838" i="15"/>
  <c r="J2838" i="15"/>
  <c r="M2837" i="15"/>
  <c r="L2837" i="15"/>
  <c r="J2837" i="15"/>
  <c r="M2836" i="15"/>
  <c r="L2836" i="15"/>
  <c r="J2836" i="15"/>
  <c r="M2835" i="15"/>
  <c r="L2835" i="15"/>
  <c r="J2835" i="15"/>
  <c r="M2834" i="15"/>
  <c r="L2834" i="15"/>
  <c r="J2834" i="15"/>
  <c r="M2833" i="15"/>
  <c r="L2833" i="15"/>
  <c r="J2833" i="15"/>
  <c r="M2832" i="15"/>
  <c r="L2832" i="15"/>
  <c r="J2832" i="15"/>
  <c r="M2831" i="15"/>
  <c r="L2831" i="15"/>
  <c r="J2831" i="15"/>
  <c r="F2827" i="15"/>
  <c r="Q2826" i="15"/>
  <c r="S2826" i="15" s="1"/>
  <c r="F2826" i="15"/>
  <c r="Q2825" i="15"/>
  <c r="F2825" i="15"/>
  <c r="Q2824" i="15"/>
  <c r="S2824" i="15" s="1"/>
  <c r="F2824" i="15"/>
  <c r="F2823" i="15"/>
  <c r="F2822" i="15"/>
  <c r="M2821" i="15"/>
  <c r="L2821" i="15"/>
  <c r="J2821" i="15"/>
  <c r="F2821" i="15"/>
  <c r="I2821" i="15" s="1"/>
  <c r="M2820" i="15"/>
  <c r="L2820" i="15"/>
  <c r="J2820" i="15"/>
  <c r="F2820" i="15"/>
  <c r="I2820" i="15" s="1"/>
  <c r="M2819" i="15"/>
  <c r="L2819" i="15"/>
  <c r="J2819" i="15"/>
  <c r="F2819" i="15"/>
  <c r="I2819" i="15" s="1"/>
  <c r="M2818" i="15"/>
  <c r="L2818" i="15"/>
  <c r="J2818" i="15"/>
  <c r="F2818" i="15"/>
  <c r="I2818" i="15" s="1"/>
  <c r="M2817" i="15"/>
  <c r="L2817" i="15"/>
  <c r="J2817" i="15"/>
  <c r="F2817" i="15"/>
  <c r="I2817" i="15" s="1"/>
  <c r="M2816" i="15"/>
  <c r="L2816" i="15"/>
  <c r="J2816" i="15"/>
  <c r="F2816" i="15"/>
  <c r="I2816" i="15" s="1"/>
  <c r="M2815" i="15"/>
  <c r="L2815" i="15"/>
  <c r="J2815" i="15"/>
  <c r="F2815" i="15"/>
  <c r="M2814" i="15"/>
  <c r="L2814" i="15"/>
  <c r="J2814" i="15"/>
  <c r="F2814" i="15"/>
  <c r="M2813" i="15"/>
  <c r="L2813" i="15"/>
  <c r="J2813" i="15"/>
  <c r="F2813" i="15"/>
  <c r="M2812" i="15"/>
  <c r="L2812" i="15"/>
  <c r="J2812" i="15"/>
  <c r="F2812" i="15"/>
  <c r="I2812" i="15" s="1"/>
  <c r="M2811" i="15"/>
  <c r="L2811" i="15"/>
  <c r="J2811" i="15"/>
  <c r="F2811" i="15"/>
  <c r="I2811" i="15" s="1"/>
  <c r="M2810" i="15"/>
  <c r="L2810" i="15"/>
  <c r="J2810" i="15"/>
  <c r="F2810" i="15"/>
  <c r="I2810" i="15" s="1"/>
  <c r="M2809" i="15"/>
  <c r="L2809" i="15"/>
  <c r="J2809" i="15"/>
  <c r="F2809" i="15"/>
  <c r="M2808" i="15"/>
  <c r="L2808" i="15"/>
  <c r="J2808" i="15"/>
  <c r="F2808" i="15"/>
  <c r="I2808" i="15" s="1"/>
  <c r="M2807" i="15"/>
  <c r="L2807" i="15"/>
  <c r="J2807" i="15"/>
  <c r="F2807" i="15"/>
  <c r="M2806" i="15"/>
  <c r="L2806" i="15"/>
  <c r="J2806" i="15"/>
  <c r="F2806" i="15"/>
  <c r="M2805" i="15"/>
  <c r="L2805" i="15"/>
  <c r="J2805" i="15"/>
  <c r="F2805" i="15"/>
  <c r="M2804" i="15"/>
  <c r="L2804" i="15"/>
  <c r="J2804" i="15"/>
  <c r="F2804" i="15"/>
  <c r="I2804" i="15" s="1"/>
  <c r="M2803" i="15"/>
  <c r="L2803" i="15"/>
  <c r="J2803" i="15"/>
  <c r="F2803" i="15"/>
  <c r="I2803" i="15" s="1"/>
  <c r="M2802" i="15"/>
  <c r="L2802" i="15"/>
  <c r="J2802" i="15"/>
  <c r="F2802" i="15"/>
  <c r="I2802" i="15" s="1"/>
  <c r="M2801" i="15"/>
  <c r="L2801" i="15"/>
  <c r="J2801" i="15"/>
  <c r="F2801" i="15"/>
  <c r="I2801" i="15" s="1"/>
  <c r="M2800" i="15"/>
  <c r="L2800" i="15"/>
  <c r="J2800" i="15"/>
  <c r="F2800" i="15"/>
  <c r="I2800" i="15" s="1"/>
  <c r="M2799" i="15"/>
  <c r="L2799" i="15"/>
  <c r="J2799" i="15"/>
  <c r="F2799" i="15"/>
  <c r="I2799" i="15" s="1"/>
  <c r="M2798" i="15"/>
  <c r="L2798" i="15"/>
  <c r="J2798" i="15"/>
  <c r="F2798" i="15"/>
  <c r="M2797" i="15"/>
  <c r="L2797" i="15"/>
  <c r="J2797" i="15"/>
  <c r="F2797" i="15"/>
  <c r="I2797" i="15" s="1"/>
  <c r="M2796" i="15"/>
  <c r="L2796" i="15"/>
  <c r="J2796" i="15"/>
  <c r="F2796" i="15"/>
  <c r="I2796" i="15" s="1"/>
  <c r="M2795" i="15"/>
  <c r="L2795" i="15"/>
  <c r="J2795" i="15"/>
  <c r="F2795" i="15"/>
  <c r="M2794" i="15"/>
  <c r="L2794" i="15"/>
  <c r="J2794" i="15"/>
  <c r="F2794" i="15"/>
  <c r="I2794" i="15" s="1"/>
  <c r="M2793" i="15"/>
  <c r="L2793" i="15"/>
  <c r="J2793" i="15"/>
  <c r="F2793" i="15"/>
  <c r="I2793" i="15" s="1"/>
  <c r="M2792" i="15"/>
  <c r="L2792" i="15"/>
  <c r="J2792" i="15"/>
  <c r="F2792" i="15"/>
  <c r="I2792" i="15" s="1"/>
  <c r="M2791" i="15"/>
  <c r="L2791" i="15"/>
  <c r="J2791" i="15"/>
  <c r="F2791" i="15"/>
  <c r="I2791" i="15" s="1"/>
  <c r="M2790" i="15"/>
  <c r="L2790" i="15"/>
  <c r="J2790" i="15"/>
  <c r="F2790" i="15"/>
  <c r="M2789" i="15"/>
  <c r="L2789" i="15"/>
  <c r="J2789" i="15"/>
  <c r="F2789" i="15"/>
  <c r="I2789" i="15" s="1"/>
  <c r="M2788" i="15"/>
  <c r="L2788" i="15"/>
  <c r="J2788" i="15"/>
  <c r="F2788" i="15"/>
  <c r="I2788" i="15" s="1"/>
  <c r="M2787" i="15"/>
  <c r="L2787" i="15"/>
  <c r="J2787" i="15"/>
  <c r="F2787" i="15"/>
  <c r="M2786" i="15"/>
  <c r="L2786" i="15"/>
  <c r="J2786" i="15"/>
  <c r="F2786" i="15"/>
  <c r="I2786" i="15" s="1"/>
  <c r="F2785" i="15"/>
  <c r="Q2784" i="15"/>
  <c r="R2784" i="15" s="1"/>
  <c r="F2784" i="15"/>
  <c r="S2783" i="15"/>
  <c r="F2783" i="15"/>
  <c r="M2782" i="15"/>
  <c r="L2782" i="15"/>
  <c r="J2782" i="15"/>
  <c r="M2781" i="15"/>
  <c r="L2781" i="15"/>
  <c r="J2781" i="15"/>
  <c r="M2780" i="15"/>
  <c r="L2780" i="15"/>
  <c r="J2780" i="15"/>
  <c r="M2779" i="15"/>
  <c r="L2779" i="15"/>
  <c r="J2779" i="15"/>
  <c r="M2778" i="15"/>
  <c r="L2778" i="15"/>
  <c r="J2778" i="15"/>
  <c r="M2777" i="15"/>
  <c r="L2777" i="15"/>
  <c r="J2777" i="15"/>
  <c r="M2776" i="15"/>
  <c r="L2776" i="15"/>
  <c r="J2776" i="15"/>
  <c r="M2775" i="15"/>
  <c r="L2775" i="15"/>
  <c r="J2775" i="15"/>
  <c r="M2774" i="15"/>
  <c r="L2774" i="15"/>
  <c r="J2774" i="15"/>
  <c r="M2773" i="15"/>
  <c r="L2773" i="15"/>
  <c r="J2773" i="15"/>
  <c r="M2772" i="15"/>
  <c r="L2772" i="15"/>
  <c r="J2772" i="15"/>
  <c r="M2771" i="15"/>
  <c r="L2771" i="15"/>
  <c r="J2771" i="15"/>
  <c r="M2770" i="15"/>
  <c r="L2770" i="15"/>
  <c r="J2770" i="15"/>
  <c r="M2769" i="15"/>
  <c r="L2769" i="15"/>
  <c r="J2769" i="15"/>
  <c r="M2768" i="15"/>
  <c r="L2768" i="15"/>
  <c r="J2768" i="15"/>
  <c r="M2767" i="15"/>
  <c r="L2767" i="15"/>
  <c r="J2767" i="15"/>
  <c r="M2766" i="15"/>
  <c r="L2766" i="15"/>
  <c r="J2766" i="15"/>
  <c r="M2765" i="15"/>
  <c r="L2765" i="15"/>
  <c r="J2765" i="15"/>
  <c r="M2764" i="15"/>
  <c r="L2764" i="15"/>
  <c r="J2764" i="15"/>
  <c r="M2763" i="15"/>
  <c r="L2763" i="15"/>
  <c r="J2763" i="15"/>
  <c r="M2762" i="15"/>
  <c r="L2762" i="15"/>
  <c r="J2762" i="15"/>
  <c r="M2761" i="15"/>
  <c r="L2761" i="15"/>
  <c r="J2761" i="15"/>
  <c r="M2760" i="15"/>
  <c r="L2760" i="15"/>
  <c r="J2760" i="15"/>
  <c r="M2759" i="15"/>
  <c r="L2759" i="15"/>
  <c r="J2759" i="15"/>
  <c r="M2758" i="15"/>
  <c r="L2758" i="15"/>
  <c r="J2758" i="15"/>
  <c r="M2757" i="15"/>
  <c r="L2757" i="15"/>
  <c r="J2757" i="15"/>
  <c r="M2756" i="15"/>
  <c r="L2756" i="15"/>
  <c r="J2756" i="15"/>
  <c r="M2755" i="15"/>
  <c r="L2755" i="15"/>
  <c r="J2755" i="15"/>
  <c r="M2754" i="15"/>
  <c r="L2754" i="15"/>
  <c r="J2754" i="15"/>
  <c r="M2753" i="15"/>
  <c r="L2753" i="15"/>
  <c r="J2753" i="15"/>
  <c r="M2752" i="15"/>
  <c r="L2752" i="15"/>
  <c r="J2752" i="15"/>
  <c r="M2751" i="15"/>
  <c r="L2751" i="15"/>
  <c r="J2751" i="15"/>
  <c r="M2750" i="15"/>
  <c r="L2750" i="15"/>
  <c r="J2750" i="15"/>
  <c r="M2749" i="15"/>
  <c r="L2749" i="15"/>
  <c r="J2749" i="15"/>
  <c r="M2748" i="15"/>
  <c r="L2748" i="15"/>
  <c r="J2748" i="15"/>
  <c r="F2747" i="15"/>
  <c r="Q2746" i="15"/>
  <c r="S2746" i="15" s="1"/>
  <c r="F2746" i="15"/>
  <c r="F2745" i="15"/>
  <c r="M2744" i="15"/>
  <c r="L2744" i="15"/>
  <c r="J2744" i="15"/>
  <c r="M2743" i="15"/>
  <c r="L2743" i="15"/>
  <c r="J2743" i="15"/>
  <c r="M2742" i="15"/>
  <c r="L2742" i="15"/>
  <c r="J2742" i="15"/>
  <c r="M2741" i="15"/>
  <c r="L2741" i="15"/>
  <c r="J2741" i="15"/>
  <c r="M2740" i="15"/>
  <c r="L2740" i="15"/>
  <c r="J2740" i="15"/>
  <c r="M2739" i="15"/>
  <c r="L2739" i="15"/>
  <c r="J2739" i="15"/>
  <c r="M2738" i="15"/>
  <c r="L2738" i="15"/>
  <c r="J2738" i="15"/>
  <c r="M2737" i="15"/>
  <c r="L2737" i="15"/>
  <c r="J2737" i="15"/>
  <c r="M2736" i="15"/>
  <c r="L2736" i="15"/>
  <c r="J2736" i="15"/>
  <c r="M2735" i="15"/>
  <c r="L2735" i="15"/>
  <c r="J2735" i="15"/>
  <c r="M2734" i="15"/>
  <c r="L2734" i="15"/>
  <c r="J2734" i="15"/>
  <c r="M2733" i="15"/>
  <c r="L2733" i="15"/>
  <c r="J2733" i="15"/>
  <c r="M2732" i="15"/>
  <c r="L2732" i="15"/>
  <c r="J2732" i="15"/>
  <c r="F2731" i="15"/>
  <c r="M2730" i="15"/>
  <c r="L2730" i="15"/>
  <c r="J2730" i="15"/>
  <c r="M2729" i="15"/>
  <c r="L2729" i="15"/>
  <c r="J2729" i="15"/>
  <c r="M2728" i="15"/>
  <c r="L2728" i="15"/>
  <c r="J2728" i="15"/>
  <c r="M2727" i="15"/>
  <c r="L2727" i="15"/>
  <c r="J2727" i="15"/>
  <c r="M2726" i="15"/>
  <c r="L2726" i="15"/>
  <c r="J2726" i="15"/>
  <c r="M2725" i="15"/>
  <c r="L2725" i="15"/>
  <c r="J2725" i="15"/>
  <c r="M2724" i="15"/>
  <c r="L2724" i="15"/>
  <c r="J2724" i="15"/>
  <c r="M2723" i="15"/>
  <c r="L2723" i="15"/>
  <c r="J2723" i="15"/>
  <c r="M2722" i="15"/>
  <c r="L2722" i="15"/>
  <c r="J2722" i="15"/>
  <c r="M2721" i="15"/>
  <c r="L2721" i="15"/>
  <c r="J2721" i="15"/>
  <c r="M2720" i="15"/>
  <c r="L2720" i="15"/>
  <c r="J2720" i="15"/>
  <c r="M2719" i="15"/>
  <c r="L2719" i="15"/>
  <c r="J2719" i="15"/>
  <c r="M2718" i="15"/>
  <c r="L2718" i="15"/>
  <c r="J2718" i="15"/>
  <c r="M2717" i="15"/>
  <c r="L2717" i="15"/>
  <c r="J2717" i="15"/>
  <c r="M2716" i="15"/>
  <c r="L2716" i="15"/>
  <c r="J2716" i="15"/>
  <c r="M2715" i="15"/>
  <c r="L2715" i="15"/>
  <c r="J2715" i="15"/>
  <c r="F2714" i="15"/>
  <c r="M2713" i="15"/>
  <c r="L2713" i="15"/>
  <c r="J2713" i="15"/>
  <c r="M2712" i="15"/>
  <c r="L2712" i="15"/>
  <c r="J2712" i="15"/>
  <c r="M2711" i="15"/>
  <c r="L2711" i="15"/>
  <c r="J2711" i="15"/>
  <c r="F2710" i="15"/>
  <c r="M2709" i="15"/>
  <c r="L2709" i="15"/>
  <c r="J2709" i="15"/>
  <c r="M2708" i="15"/>
  <c r="L2708" i="15"/>
  <c r="J2708" i="15"/>
  <c r="M2707" i="15"/>
  <c r="L2707" i="15"/>
  <c r="J2707" i="15"/>
  <c r="M2706" i="15"/>
  <c r="L2706" i="15"/>
  <c r="J2706" i="15"/>
  <c r="M2705" i="15"/>
  <c r="L2705" i="15"/>
  <c r="J2705" i="15"/>
  <c r="M2704" i="15"/>
  <c r="L2704" i="15"/>
  <c r="J2704" i="15"/>
  <c r="F2703" i="15"/>
  <c r="M2702" i="15"/>
  <c r="L2702" i="15"/>
  <c r="J2702" i="15"/>
  <c r="M2701" i="15"/>
  <c r="L2701" i="15"/>
  <c r="J2701" i="15"/>
  <c r="M2700" i="15"/>
  <c r="L2700" i="15"/>
  <c r="J2700" i="15"/>
  <c r="M2699" i="15"/>
  <c r="L2699" i="15"/>
  <c r="J2699" i="15"/>
  <c r="M2698" i="15"/>
  <c r="L2698" i="15"/>
  <c r="J2698" i="15"/>
  <c r="M2697" i="15"/>
  <c r="L2697" i="15"/>
  <c r="J2697" i="15"/>
  <c r="M2696" i="15"/>
  <c r="L2696" i="15"/>
  <c r="J2696" i="15"/>
  <c r="M2695" i="15"/>
  <c r="L2695" i="15"/>
  <c r="J2695" i="15"/>
  <c r="M2694" i="15"/>
  <c r="L2694" i="15"/>
  <c r="J2694" i="15"/>
  <c r="F2693" i="15"/>
  <c r="R2692" i="15"/>
  <c r="F2692" i="15"/>
  <c r="M2691" i="15"/>
  <c r="L2691" i="15"/>
  <c r="J2691" i="15"/>
  <c r="F2690" i="15"/>
  <c r="M2689" i="15"/>
  <c r="L2689" i="15"/>
  <c r="J2689" i="15"/>
  <c r="F2688" i="15"/>
  <c r="F2687" i="15"/>
  <c r="Q2686" i="15"/>
  <c r="S2686" i="15" s="1"/>
  <c r="F2686" i="15"/>
  <c r="M2685" i="15"/>
  <c r="L2685" i="15"/>
  <c r="J2685" i="15"/>
  <c r="F2684" i="15"/>
  <c r="Q2683" i="15"/>
  <c r="R2683" i="15" s="1"/>
  <c r="F2683" i="15"/>
  <c r="Q2682" i="15"/>
  <c r="S2682" i="15" s="1"/>
  <c r="F2682" i="15"/>
  <c r="M2681" i="15"/>
  <c r="L2681" i="15"/>
  <c r="J2681" i="15"/>
  <c r="F2680" i="15"/>
  <c r="Q2679" i="15"/>
  <c r="R2679" i="15" s="1"/>
  <c r="F2679" i="15"/>
  <c r="Q2678" i="15"/>
  <c r="R2678" i="15" s="1"/>
  <c r="F2678" i="15"/>
  <c r="Q2677" i="15"/>
  <c r="R2677" i="15" s="1"/>
  <c r="F2677" i="15"/>
  <c r="M2676" i="15"/>
  <c r="L2676" i="15"/>
  <c r="J2676" i="15"/>
  <c r="M2675" i="15"/>
  <c r="L2675" i="15"/>
  <c r="J2675" i="15"/>
  <c r="F2674" i="15"/>
  <c r="F2673" i="15"/>
  <c r="M2672" i="15"/>
  <c r="L2672" i="15"/>
  <c r="J2672" i="15"/>
  <c r="M2671" i="15"/>
  <c r="L2671" i="15"/>
  <c r="J2671" i="15"/>
  <c r="M2670" i="15"/>
  <c r="L2670" i="15"/>
  <c r="J2670" i="15"/>
  <c r="M2669" i="15"/>
  <c r="L2669" i="15"/>
  <c r="J2669" i="15"/>
  <c r="F2668" i="15"/>
  <c r="M2667" i="15"/>
  <c r="L2667" i="15"/>
  <c r="J2667" i="15"/>
  <c r="M2666" i="15"/>
  <c r="L2666" i="15"/>
  <c r="J2666" i="15"/>
  <c r="M2665" i="15"/>
  <c r="L2665" i="15"/>
  <c r="J2665" i="15"/>
  <c r="M2664" i="15"/>
  <c r="L2664" i="15"/>
  <c r="J2664" i="15"/>
  <c r="F2663" i="15"/>
  <c r="M2662" i="15"/>
  <c r="L2662" i="15"/>
  <c r="J2662" i="15"/>
  <c r="M2661" i="15"/>
  <c r="L2661" i="15"/>
  <c r="J2661" i="15"/>
  <c r="M2660" i="15"/>
  <c r="L2660" i="15"/>
  <c r="J2660" i="15"/>
  <c r="M2659" i="15"/>
  <c r="L2659" i="15"/>
  <c r="J2659" i="15"/>
  <c r="M2658" i="15"/>
  <c r="L2658" i="15"/>
  <c r="J2658" i="15"/>
  <c r="M2657" i="15"/>
  <c r="L2657" i="15"/>
  <c r="J2657" i="15"/>
  <c r="M2656" i="15"/>
  <c r="L2656" i="15"/>
  <c r="J2656" i="15"/>
  <c r="M2655" i="15"/>
  <c r="L2655" i="15"/>
  <c r="J2655" i="15"/>
  <c r="F2654" i="15"/>
  <c r="Q2653" i="15"/>
  <c r="R2653" i="15" s="1"/>
  <c r="F2653" i="15"/>
  <c r="Q2652" i="15"/>
  <c r="S2652" i="15" s="1"/>
  <c r="F2652" i="15"/>
  <c r="M2651" i="15"/>
  <c r="L2651" i="15"/>
  <c r="J2651" i="15"/>
  <c r="M2650" i="15"/>
  <c r="L2650" i="15"/>
  <c r="J2650" i="15"/>
  <c r="M2649" i="15"/>
  <c r="L2649" i="15"/>
  <c r="J2649" i="15"/>
  <c r="M2648" i="15"/>
  <c r="L2648" i="15"/>
  <c r="J2648" i="15"/>
  <c r="M2647" i="15"/>
  <c r="L2647" i="15"/>
  <c r="J2647" i="15"/>
  <c r="M2646" i="15"/>
  <c r="L2646" i="15"/>
  <c r="J2646" i="15"/>
  <c r="M2645" i="15"/>
  <c r="L2645" i="15"/>
  <c r="J2645" i="15"/>
  <c r="M2644" i="15"/>
  <c r="L2644" i="15"/>
  <c r="J2644" i="15"/>
  <c r="M2643" i="15"/>
  <c r="L2643" i="15"/>
  <c r="J2643" i="15"/>
  <c r="M2642" i="15"/>
  <c r="L2642" i="15"/>
  <c r="J2642" i="15"/>
  <c r="M2641" i="15"/>
  <c r="L2641" i="15"/>
  <c r="J2641" i="15"/>
  <c r="M2640" i="15"/>
  <c r="L2640" i="15"/>
  <c r="J2640" i="15"/>
  <c r="M2639" i="15"/>
  <c r="L2639" i="15"/>
  <c r="J2639" i="15"/>
  <c r="M2638" i="15"/>
  <c r="L2638" i="15"/>
  <c r="J2638" i="15"/>
  <c r="M2637" i="15"/>
  <c r="L2637" i="15"/>
  <c r="J2637" i="15"/>
  <c r="M2636" i="15"/>
  <c r="L2636" i="15"/>
  <c r="J2636" i="15"/>
  <c r="M2635" i="15"/>
  <c r="L2635" i="15"/>
  <c r="J2635" i="15"/>
  <c r="M2634" i="15"/>
  <c r="L2634" i="15"/>
  <c r="J2634" i="15"/>
  <c r="M2633" i="15"/>
  <c r="L2633" i="15"/>
  <c r="J2633" i="15"/>
  <c r="M2632" i="15"/>
  <c r="L2632" i="15"/>
  <c r="J2632" i="15"/>
  <c r="M2631" i="15"/>
  <c r="L2631" i="15"/>
  <c r="J2631" i="15"/>
  <c r="M2630" i="15"/>
  <c r="L2630" i="15"/>
  <c r="J2630" i="15"/>
  <c r="M2629" i="15"/>
  <c r="L2629" i="15"/>
  <c r="J2629" i="15"/>
  <c r="M2628" i="15"/>
  <c r="L2628" i="15"/>
  <c r="J2628" i="15"/>
  <c r="M2627" i="15"/>
  <c r="L2627" i="15"/>
  <c r="J2627" i="15"/>
  <c r="M2626" i="15"/>
  <c r="L2626" i="15"/>
  <c r="J2626" i="15"/>
  <c r="M2625" i="15"/>
  <c r="L2625" i="15"/>
  <c r="J2625" i="15"/>
  <c r="M2624" i="15"/>
  <c r="L2624" i="15"/>
  <c r="J2624" i="15"/>
  <c r="M2623" i="15"/>
  <c r="L2623" i="15"/>
  <c r="J2623" i="15"/>
  <c r="M2622" i="15"/>
  <c r="L2622" i="15"/>
  <c r="J2622" i="15"/>
  <c r="M2621" i="15"/>
  <c r="L2621" i="15"/>
  <c r="J2621" i="15"/>
  <c r="M2620" i="15"/>
  <c r="L2620" i="15"/>
  <c r="J2620" i="15"/>
  <c r="M2619" i="15"/>
  <c r="L2619" i="15"/>
  <c r="J2619" i="15"/>
  <c r="M2618" i="15"/>
  <c r="L2618" i="15"/>
  <c r="J2618" i="15"/>
  <c r="M2617" i="15"/>
  <c r="L2617" i="15"/>
  <c r="J2617" i="15"/>
  <c r="M2616" i="15"/>
  <c r="L2616" i="15"/>
  <c r="J2616" i="15"/>
  <c r="M2615" i="15"/>
  <c r="L2615" i="15"/>
  <c r="J2615" i="15"/>
  <c r="M2614" i="15"/>
  <c r="L2614" i="15"/>
  <c r="J2614" i="15"/>
  <c r="M2613" i="15"/>
  <c r="L2613" i="15"/>
  <c r="J2613" i="15"/>
  <c r="M2612" i="15"/>
  <c r="L2612" i="15"/>
  <c r="J2612" i="15"/>
  <c r="M2611" i="15"/>
  <c r="L2611" i="15"/>
  <c r="J2611" i="15"/>
  <c r="M2610" i="15"/>
  <c r="L2610" i="15"/>
  <c r="J2610" i="15"/>
  <c r="M2609" i="15"/>
  <c r="L2609" i="15"/>
  <c r="J2609" i="15"/>
  <c r="M2608" i="15"/>
  <c r="L2608" i="15"/>
  <c r="J2608" i="15"/>
  <c r="M2607" i="15"/>
  <c r="L2607" i="15"/>
  <c r="J2607" i="15"/>
  <c r="M2606" i="15"/>
  <c r="L2606" i="15"/>
  <c r="J2606" i="15"/>
  <c r="M2605" i="15"/>
  <c r="L2605" i="15"/>
  <c r="J2605" i="15"/>
  <c r="F2604" i="15"/>
  <c r="Q2603" i="15"/>
  <c r="R2603" i="15" s="1"/>
  <c r="F2603" i="15"/>
  <c r="Q2602" i="15"/>
  <c r="R2602" i="15" s="1"/>
  <c r="F2602" i="15"/>
  <c r="Q2601" i="15"/>
  <c r="S2601" i="15" s="1"/>
  <c r="F2601" i="15"/>
  <c r="M2600" i="15"/>
  <c r="L2600" i="15"/>
  <c r="J2600" i="15"/>
  <c r="M2599" i="15"/>
  <c r="L2599" i="15"/>
  <c r="J2599" i="15"/>
  <c r="M2598" i="15"/>
  <c r="L2598" i="15"/>
  <c r="J2598" i="15"/>
  <c r="M2597" i="15"/>
  <c r="L2597" i="15"/>
  <c r="J2597" i="15"/>
  <c r="M2596" i="15"/>
  <c r="L2596" i="15"/>
  <c r="J2596" i="15"/>
  <c r="F2595" i="15"/>
  <c r="M2594" i="15"/>
  <c r="L2594" i="15"/>
  <c r="J2594" i="15"/>
  <c r="M2593" i="15"/>
  <c r="L2593" i="15"/>
  <c r="J2593" i="15"/>
  <c r="M2592" i="15"/>
  <c r="L2592" i="15"/>
  <c r="J2592" i="15"/>
  <c r="F2591" i="15"/>
  <c r="M2590" i="15"/>
  <c r="L2590" i="15"/>
  <c r="J2590" i="15"/>
  <c r="M2589" i="15"/>
  <c r="L2589" i="15"/>
  <c r="J2589" i="15"/>
  <c r="M2588" i="15"/>
  <c r="L2588" i="15"/>
  <c r="J2588" i="15"/>
  <c r="M2587" i="15"/>
  <c r="L2587" i="15"/>
  <c r="J2587" i="15"/>
  <c r="M2586" i="15"/>
  <c r="L2586" i="15"/>
  <c r="J2586" i="15"/>
  <c r="M2585" i="15"/>
  <c r="L2585" i="15"/>
  <c r="J2585" i="15"/>
  <c r="M2584" i="15"/>
  <c r="L2584" i="15"/>
  <c r="J2584" i="15"/>
  <c r="M2583" i="15"/>
  <c r="L2583" i="15"/>
  <c r="J2583" i="15"/>
  <c r="M2582" i="15"/>
  <c r="L2582" i="15"/>
  <c r="J2582" i="15"/>
  <c r="M2581" i="15"/>
  <c r="L2581" i="15"/>
  <c r="J2581" i="15"/>
  <c r="M2580" i="15"/>
  <c r="L2580" i="15"/>
  <c r="J2580" i="15"/>
  <c r="M2579" i="15"/>
  <c r="L2579" i="15"/>
  <c r="J2579" i="15"/>
  <c r="M2578" i="15"/>
  <c r="L2578" i="15"/>
  <c r="J2578" i="15"/>
  <c r="M2577" i="15"/>
  <c r="L2577" i="15"/>
  <c r="J2577" i="15"/>
  <c r="M2576" i="15"/>
  <c r="L2576" i="15"/>
  <c r="J2576" i="15"/>
  <c r="M2575" i="15"/>
  <c r="L2575" i="15"/>
  <c r="J2575" i="15"/>
  <c r="M2574" i="15"/>
  <c r="L2574" i="15"/>
  <c r="J2574" i="15"/>
  <c r="M2573" i="15"/>
  <c r="L2573" i="15"/>
  <c r="J2573" i="15"/>
  <c r="M2572" i="15"/>
  <c r="L2572" i="15"/>
  <c r="J2572" i="15"/>
  <c r="M2571" i="15"/>
  <c r="L2571" i="15"/>
  <c r="J2571" i="15"/>
  <c r="M2570" i="15"/>
  <c r="L2570" i="15"/>
  <c r="J2570" i="15"/>
  <c r="F2569" i="15"/>
  <c r="M2568" i="15"/>
  <c r="L2568" i="15"/>
  <c r="J2568" i="15"/>
  <c r="M2567" i="15"/>
  <c r="L2567" i="15"/>
  <c r="J2567" i="15"/>
  <c r="M2566" i="15"/>
  <c r="L2566" i="15"/>
  <c r="J2566" i="15"/>
  <c r="M2565" i="15"/>
  <c r="L2565" i="15"/>
  <c r="J2565" i="15"/>
  <c r="M2564" i="15"/>
  <c r="L2564" i="15"/>
  <c r="J2564" i="15"/>
  <c r="M2563" i="15"/>
  <c r="L2563" i="15"/>
  <c r="J2563" i="15"/>
  <c r="M2562" i="15"/>
  <c r="L2562" i="15"/>
  <c r="J2562" i="15"/>
  <c r="M2561" i="15"/>
  <c r="L2561" i="15"/>
  <c r="J2561" i="15"/>
  <c r="F2560" i="15"/>
  <c r="M2559" i="15"/>
  <c r="L2559" i="15"/>
  <c r="J2559" i="15"/>
  <c r="M2558" i="15"/>
  <c r="L2558" i="15"/>
  <c r="J2558" i="15"/>
  <c r="M2557" i="15"/>
  <c r="L2557" i="15"/>
  <c r="J2557" i="15"/>
  <c r="M2556" i="15"/>
  <c r="L2556" i="15"/>
  <c r="J2556" i="15"/>
  <c r="M2555" i="15"/>
  <c r="L2555" i="15"/>
  <c r="J2555" i="15"/>
  <c r="M2554" i="15"/>
  <c r="L2554" i="15"/>
  <c r="J2554" i="15"/>
  <c r="M2553" i="15"/>
  <c r="L2553" i="15"/>
  <c r="J2553" i="15"/>
  <c r="M2552" i="15"/>
  <c r="L2552" i="15"/>
  <c r="J2552" i="15"/>
  <c r="M2551" i="15"/>
  <c r="L2551" i="15"/>
  <c r="J2551" i="15"/>
  <c r="M2550" i="15"/>
  <c r="L2550" i="15"/>
  <c r="J2550" i="15"/>
  <c r="M2549" i="15"/>
  <c r="L2549" i="15"/>
  <c r="J2549" i="15"/>
  <c r="M2548" i="15"/>
  <c r="L2548" i="15"/>
  <c r="J2548" i="15"/>
  <c r="M2547" i="15"/>
  <c r="L2547" i="15"/>
  <c r="J2547" i="15"/>
  <c r="F2546" i="15"/>
  <c r="F2545" i="15"/>
  <c r="Q2544" i="15"/>
  <c r="S2544" i="15" s="1"/>
  <c r="F2544" i="15"/>
  <c r="M2543" i="15"/>
  <c r="L2543" i="15"/>
  <c r="J2543" i="15"/>
  <c r="M2542" i="15"/>
  <c r="L2542" i="15"/>
  <c r="J2542" i="15"/>
  <c r="M2541" i="15"/>
  <c r="L2541" i="15"/>
  <c r="J2541" i="15"/>
  <c r="M2540" i="15"/>
  <c r="L2540" i="15"/>
  <c r="J2540" i="15"/>
  <c r="F2539" i="15"/>
  <c r="F2538" i="15"/>
  <c r="F2537" i="15"/>
  <c r="M2536" i="15"/>
  <c r="L2536" i="15"/>
  <c r="J2536" i="15"/>
  <c r="F2536" i="15"/>
  <c r="I2536" i="15" s="1"/>
  <c r="M2535" i="15"/>
  <c r="L2535" i="15"/>
  <c r="J2535" i="15"/>
  <c r="F2535" i="15"/>
  <c r="I2535" i="15" s="1"/>
  <c r="M2534" i="15"/>
  <c r="L2534" i="15"/>
  <c r="J2534" i="15"/>
  <c r="F2534" i="15"/>
  <c r="I2534" i="15" s="1"/>
  <c r="M2533" i="15"/>
  <c r="L2533" i="15"/>
  <c r="J2533" i="15"/>
  <c r="F2533" i="15"/>
  <c r="I2533" i="15" s="1"/>
  <c r="M2532" i="15"/>
  <c r="L2532" i="15"/>
  <c r="J2532" i="15"/>
  <c r="F2532" i="15"/>
  <c r="M2531" i="15"/>
  <c r="L2531" i="15"/>
  <c r="J2531" i="15"/>
  <c r="F2531" i="15"/>
  <c r="M2530" i="15"/>
  <c r="L2530" i="15"/>
  <c r="J2530" i="15"/>
  <c r="F2530" i="15"/>
  <c r="M2529" i="15"/>
  <c r="L2529" i="15"/>
  <c r="J2529" i="15"/>
  <c r="F2529" i="15"/>
  <c r="M2528" i="15"/>
  <c r="L2528" i="15"/>
  <c r="J2528" i="15"/>
  <c r="F2528" i="15"/>
  <c r="I2528" i="15" s="1"/>
  <c r="M2527" i="15"/>
  <c r="L2527" i="15"/>
  <c r="J2527" i="15"/>
  <c r="F2527" i="15"/>
  <c r="I2527" i="15" s="1"/>
  <c r="M2526" i="15"/>
  <c r="L2526" i="15"/>
  <c r="J2526" i="15"/>
  <c r="F2526" i="15"/>
  <c r="I2526" i="15" s="1"/>
  <c r="M2525" i="15"/>
  <c r="L2525" i="15"/>
  <c r="J2525" i="15"/>
  <c r="F2525" i="15"/>
  <c r="I2525" i="15" s="1"/>
  <c r="M2524" i="15"/>
  <c r="L2524" i="15"/>
  <c r="J2524" i="15"/>
  <c r="F2524" i="15"/>
  <c r="I2524" i="15" s="1"/>
  <c r="M2523" i="15"/>
  <c r="L2523" i="15"/>
  <c r="J2523" i="15"/>
  <c r="F2523" i="15"/>
  <c r="I2523" i="15" s="1"/>
  <c r="M2522" i="15"/>
  <c r="L2522" i="15"/>
  <c r="J2522" i="15"/>
  <c r="F2522" i="15"/>
  <c r="M2521" i="15"/>
  <c r="L2521" i="15"/>
  <c r="J2521" i="15"/>
  <c r="F2521" i="15"/>
  <c r="M2520" i="15"/>
  <c r="L2520" i="15"/>
  <c r="J2520" i="15"/>
  <c r="F2520" i="15"/>
  <c r="I2520" i="15" s="1"/>
  <c r="M2519" i="15"/>
  <c r="L2519" i="15"/>
  <c r="J2519" i="15"/>
  <c r="F2519" i="15"/>
  <c r="I2519" i="15" s="1"/>
  <c r="M2518" i="15"/>
  <c r="L2518" i="15"/>
  <c r="J2518" i="15"/>
  <c r="F2518" i="15"/>
  <c r="I2518" i="15" s="1"/>
  <c r="M2517" i="15"/>
  <c r="L2517" i="15"/>
  <c r="J2517" i="15"/>
  <c r="F2517" i="15"/>
  <c r="I2517" i="15" s="1"/>
  <c r="M2516" i="15"/>
  <c r="L2516" i="15"/>
  <c r="J2516" i="15"/>
  <c r="F2516" i="15"/>
  <c r="M2515" i="15"/>
  <c r="L2515" i="15"/>
  <c r="J2515" i="15"/>
  <c r="F2515" i="15"/>
  <c r="I2515" i="15" s="1"/>
  <c r="M2514" i="15"/>
  <c r="L2514" i="15"/>
  <c r="J2514" i="15"/>
  <c r="F2514" i="15"/>
  <c r="M2513" i="15"/>
  <c r="L2513" i="15"/>
  <c r="J2513" i="15"/>
  <c r="F2513" i="15"/>
  <c r="M2512" i="15"/>
  <c r="L2512" i="15"/>
  <c r="J2512" i="15"/>
  <c r="F2512" i="15"/>
  <c r="I2512" i="15" s="1"/>
  <c r="M2511" i="15"/>
  <c r="L2511" i="15"/>
  <c r="J2511" i="15"/>
  <c r="F2511" i="15"/>
  <c r="I2511" i="15" s="1"/>
  <c r="M2510" i="15"/>
  <c r="L2510" i="15"/>
  <c r="J2510" i="15"/>
  <c r="F2510" i="15"/>
  <c r="I2510" i="15" s="1"/>
  <c r="M2509" i="15"/>
  <c r="L2509" i="15"/>
  <c r="J2509" i="15"/>
  <c r="F2509" i="15"/>
  <c r="I2509" i="15" s="1"/>
  <c r="M2508" i="15"/>
  <c r="L2508" i="15"/>
  <c r="J2508" i="15"/>
  <c r="F2508" i="15"/>
  <c r="I2508" i="15" s="1"/>
  <c r="M2507" i="15"/>
  <c r="L2507" i="15"/>
  <c r="J2507" i="15"/>
  <c r="F2507" i="15"/>
  <c r="F2506" i="15"/>
  <c r="M2505" i="15"/>
  <c r="L2505" i="15"/>
  <c r="J2505" i="15"/>
  <c r="M2504" i="15"/>
  <c r="L2504" i="15"/>
  <c r="J2504" i="15"/>
  <c r="M2503" i="15"/>
  <c r="L2503" i="15"/>
  <c r="J2503" i="15"/>
  <c r="F2502" i="15"/>
  <c r="Q2501" i="15"/>
  <c r="S2501" i="15" s="1"/>
  <c r="F2501" i="15"/>
  <c r="M2500" i="15"/>
  <c r="L2500" i="15"/>
  <c r="J2500" i="15"/>
  <c r="M2499" i="15"/>
  <c r="L2499" i="15"/>
  <c r="J2499" i="15"/>
  <c r="M2498" i="15"/>
  <c r="L2498" i="15"/>
  <c r="J2498" i="15"/>
  <c r="M2497" i="15"/>
  <c r="L2497" i="15"/>
  <c r="J2497" i="15"/>
  <c r="F2496" i="15"/>
  <c r="M2495" i="15"/>
  <c r="L2495" i="15"/>
  <c r="J2495" i="15"/>
  <c r="M2494" i="15"/>
  <c r="L2494" i="15"/>
  <c r="J2494" i="15"/>
  <c r="M2493" i="15"/>
  <c r="L2493" i="15"/>
  <c r="J2493" i="15"/>
  <c r="M2492" i="15"/>
  <c r="L2492" i="15"/>
  <c r="J2492" i="15"/>
  <c r="M2491" i="15"/>
  <c r="L2491" i="15"/>
  <c r="J2491" i="15"/>
  <c r="M2490" i="15"/>
  <c r="L2490" i="15"/>
  <c r="J2490" i="15"/>
  <c r="M2489" i="15"/>
  <c r="L2489" i="15"/>
  <c r="J2489" i="15"/>
  <c r="M2488" i="15"/>
  <c r="L2488" i="15"/>
  <c r="J2488" i="15"/>
  <c r="M2487" i="15"/>
  <c r="L2487" i="15"/>
  <c r="J2487" i="15"/>
  <c r="M2486" i="15"/>
  <c r="L2486" i="15"/>
  <c r="J2486" i="15"/>
  <c r="M2485" i="15"/>
  <c r="L2485" i="15"/>
  <c r="J2485" i="15"/>
  <c r="M2484" i="15"/>
  <c r="L2484" i="15"/>
  <c r="J2484" i="15"/>
  <c r="M2483" i="15"/>
  <c r="L2483" i="15"/>
  <c r="J2483" i="15"/>
  <c r="M2482" i="15"/>
  <c r="L2482" i="15"/>
  <c r="J2482" i="15"/>
  <c r="F2481" i="15"/>
  <c r="M2480" i="15"/>
  <c r="L2480" i="15"/>
  <c r="J2480" i="15"/>
  <c r="M2479" i="15"/>
  <c r="L2479" i="15"/>
  <c r="J2479" i="15"/>
  <c r="F2478" i="15"/>
  <c r="M2477" i="15"/>
  <c r="L2477" i="15"/>
  <c r="J2477" i="15"/>
  <c r="M2476" i="15"/>
  <c r="L2476" i="15"/>
  <c r="J2476" i="15"/>
  <c r="M2475" i="15"/>
  <c r="L2475" i="15"/>
  <c r="J2475" i="15"/>
  <c r="M2474" i="15"/>
  <c r="L2474" i="15"/>
  <c r="J2474" i="15"/>
  <c r="M2473" i="15"/>
  <c r="L2473" i="15"/>
  <c r="J2473" i="15"/>
  <c r="M2472" i="15"/>
  <c r="L2472" i="15"/>
  <c r="J2472" i="15"/>
  <c r="F2471" i="15"/>
  <c r="M2470" i="15"/>
  <c r="L2470" i="15"/>
  <c r="J2470" i="15"/>
  <c r="M2469" i="15"/>
  <c r="L2469" i="15"/>
  <c r="J2469" i="15"/>
  <c r="M2468" i="15"/>
  <c r="L2468" i="15"/>
  <c r="J2468" i="15"/>
  <c r="M2467" i="15"/>
  <c r="L2467" i="15"/>
  <c r="J2467" i="15"/>
  <c r="F2466" i="15"/>
  <c r="M2465" i="15"/>
  <c r="L2465" i="15"/>
  <c r="J2465" i="15"/>
  <c r="M2464" i="15"/>
  <c r="L2464" i="15"/>
  <c r="J2464" i="15"/>
  <c r="M2463" i="15"/>
  <c r="L2463" i="15"/>
  <c r="J2463" i="15"/>
  <c r="M2462" i="15"/>
  <c r="L2462" i="15"/>
  <c r="J2462" i="15"/>
  <c r="M2461" i="15"/>
  <c r="L2461" i="15"/>
  <c r="J2461" i="15"/>
  <c r="M2460" i="15"/>
  <c r="L2460" i="15"/>
  <c r="J2460" i="15"/>
  <c r="M2459" i="15"/>
  <c r="L2459" i="15"/>
  <c r="J2459" i="15"/>
  <c r="M2458" i="15"/>
  <c r="L2458" i="15"/>
  <c r="J2458" i="15"/>
  <c r="M2457" i="15"/>
  <c r="L2457" i="15"/>
  <c r="J2457" i="15"/>
  <c r="M2456" i="15"/>
  <c r="L2456" i="15"/>
  <c r="J2456" i="15"/>
  <c r="M2455" i="15"/>
  <c r="L2455" i="15"/>
  <c r="J2455" i="15"/>
  <c r="M2454" i="15"/>
  <c r="L2454" i="15"/>
  <c r="J2454" i="15"/>
  <c r="M2453" i="15"/>
  <c r="L2453" i="15"/>
  <c r="J2453" i="15"/>
  <c r="M2452" i="15"/>
  <c r="L2452" i="15"/>
  <c r="J2452" i="15"/>
  <c r="M2451" i="15"/>
  <c r="L2451" i="15"/>
  <c r="J2451" i="15"/>
  <c r="F2450" i="15"/>
  <c r="M2449" i="15"/>
  <c r="L2449" i="15"/>
  <c r="J2449" i="15"/>
  <c r="M2448" i="15"/>
  <c r="L2448" i="15"/>
  <c r="J2448" i="15"/>
  <c r="F2447" i="15"/>
  <c r="M2446" i="15"/>
  <c r="L2446" i="15"/>
  <c r="J2446" i="15"/>
  <c r="M2445" i="15"/>
  <c r="L2445" i="15"/>
  <c r="J2445" i="15"/>
  <c r="M2444" i="15"/>
  <c r="L2444" i="15"/>
  <c r="J2444" i="15"/>
  <c r="M2443" i="15"/>
  <c r="L2443" i="15"/>
  <c r="J2443" i="15"/>
  <c r="M2442" i="15"/>
  <c r="L2442" i="15"/>
  <c r="J2442" i="15"/>
  <c r="M2441" i="15"/>
  <c r="L2441" i="15"/>
  <c r="J2441" i="15"/>
  <c r="M2440" i="15"/>
  <c r="L2440" i="15"/>
  <c r="J2440" i="15"/>
  <c r="M2439" i="15"/>
  <c r="L2439" i="15"/>
  <c r="J2439" i="15"/>
  <c r="M2438" i="15"/>
  <c r="L2438" i="15"/>
  <c r="J2438" i="15"/>
  <c r="M2437" i="15"/>
  <c r="L2437" i="15"/>
  <c r="J2437" i="15"/>
  <c r="M2436" i="15"/>
  <c r="L2436" i="15"/>
  <c r="J2436" i="15"/>
  <c r="M2435" i="15"/>
  <c r="L2435" i="15"/>
  <c r="J2435" i="15"/>
  <c r="M2434" i="15"/>
  <c r="L2434" i="15"/>
  <c r="J2434" i="15"/>
  <c r="M2433" i="15"/>
  <c r="L2433" i="15"/>
  <c r="J2433" i="15"/>
  <c r="M2432" i="15"/>
  <c r="L2432" i="15"/>
  <c r="J2432" i="15"/>
  <c r="M2431" i="15"/>
  <c r="L2431" i="15"/>
  <c r="J2431" i="15"/>
  <c r="M2430" i="15"/>
  <c r="L2430" i="15"/>
  <c r="J2430" i="15"/>
  <c r="M2429" i="15"/>
  <c r="L2429" i="15"/>
  <c r="J2429" i="15"/>
  <c r="M2428" i="15"/>
  <c r="L2428" i="15"/>
  <c r="J2428" i="15"/>
  <c r="M2427" i="15"/>
  <c r="L2427" i="15"/>
  <c r="J2427" i="15"/>
  <c r="M2426" i="15"/>
  <c r="L2426" i="15"/>
  <c r="J2426" i="15"/>
  <c r="M2425" i="15"/>
  <c r="L2425" i="15"/>
  <c r="J2425" i="15"/>
  <c r="M2424" i="15"/>
  <c r="L2424" i="15"/>
  <c r="J2424" i="15"/>
  <c r="M2423" i="15"/>
  <c r="L2423" i="15"/>
  <c r="J2423" i="15"/>
  <c r="M2422" i="15"/>
  <c r="L2422" i="15"/>
  <c r="J2422" i="15"/>
  <c r="M2421" i="15"/>
  <c r="L2421" i="15"/>
  <c r="J2421" i="15"/>
  <c r="M2420" i="15"/>
  <c r="L2420" i="15"/>
  <c r="J2420" i="15"/>
  <c r="M2419" i="15"/>
  <c r="L2419" i="15"/>
  <c r="J2419" i="15"/>
  <c r="M2418" i="15"/>
  <c r="L2418" i="15"/>
  <c r="J2418" i="15"/>
  <c r="M2417" i="15"/>
  <c r="L2417" i="15"/>
  <c r="J2417" i="15"/>
  <c r="M2416" i="15"/>
  <c r="L2416" i="15"/>
  <c r="J2416" i="15"/>
  <c r="M2415" i="15"/>
  <c r="L2415" i="15"/>
  <c r="J2415" i="15"/>
  <c r="M2414" i="15"/>
  <c r="L2414" i="15"/>
  <c r="J2414" i="15"/>
  <c r="M2413" i="15"/>
  <c r="L2413" i="15"/>
  <c r="J2413" i="15"/>
  <c r="M2412" i="15"/>
  <c r="L2412" i="15"/>
  <c r="J2412" i="15"/>
  <c r="M2411" i="15"/>
  <c r="L2411" i="15"/>
  <c r="J2411" i="15"/>
  <c r="M2410" i="15"/>
  <c r="L2410" i="15"/>
  <c r="J2410" i="15"/>
  <c r="M2409" i="15"/>
  <c r="L2409" i="15"/>
  <c r="J2409" i="15"/>
  <c r="M2408" i="15"/>
  <c r="L2408" i="15"/>
  <c r="J2408" i="15"/>
  <c r="M2407" i="15"/>
  <c r="L2407" i="15"/>
  <c r="J2407" i="15"/>
  <c r="M2406" i="15"/>
  <c r="L2406" i="15"/>
  <c r="J2406" i="15"/>
  <c r="M2405" i="15"/>
  <c r="L2405" i="15"/>
  <c r="J2405" i="15"/>
  <c r="M2404" i="15"/>
  <c r="L2404" i="15"/>
  <c r="J2404" i="15"/>
  <c r="M2403" i="15"/>
  <c r="L2403" i="15"/>
  <c r="J2403" i="15"/>
  <c r="F2402" i="15"/>
  <c r="S2401" i="15"/>
  <c r="F2401" i="15"/>
  <c r="M2400" i="15"/>
  <c r="L2400" i="15"/>
  <c r="J2400" i="15"/>
  <c r="M2399" i="15"/>
  <c r="L2399" i="15"/>
  <c r="J2399" i="15"/>
  <c r="M2398" i="15"/>
  <c r="L2398" i="15"/>
  <c r="J2398" i="15"/>
  <c r="M2397" i="15"/>
  <c r="L2397" i="15"/>
  <c r="J2397" i="15"/>
  <c r="M2396" i="15"/>
  <c r="L2396" i="15"/>
  <c r="J2396" i="15"/>
  <c r="M2395" i="15"/>
  <c r="L2395" i="15"/>
  <c r="J2395" i="15"/>
  <c r="M2394" i="15"/>
  <c r="L2394" i="15"/>
  <c r="J2394" i="15"/>
  <c r="M2393" i="15"/>
  <c r="L2393" i="15"/>
  <c r="J2393" i="15"/>
  <c r="M2392" i="15"/>
  <c r="L2392" i="15"/>
  <c r="J2392" i="15"/>
  <c r="M2391" i="15"/>
  <c r="L2391" i="15"/>
  <c r="J2391" i="15"/>
  <c r="M2390" i="15"/>
  <c r="L2390" i="15"/>
  <c r="J2390" i="15"/>
  <c r="M2389" i="15"/>
  <c r="L2389" i="15"/>
  <c r="J2389" i="15"/>
  <c r="M2388" i="15"/>
  <c r="L2388" i="15"/>
  <c r="J2388" i="15"/>
  <c r="M2387" i="15"/>
  <c r="L2387" i="15"/>
  <c r="J2387" i="15"/>
  <c r="M2386" i="15"/>
  <c r="L2386" i="15"/>
  <c r="J2386" i="15"/>
  <c r="M2385" i="15"/>
  <c r="L2385" i="15"/>
  <c r="J2385" i="15"/>
  <c r="M2384" i="15"/>
  <c r="L2384" i="15"/>
  <c r="J2384" i="15"/>
  <c r="M2383" i="15"/>
  <c r="L2383" i="15"/>
  <c r="J2383" i="15"/>
  <c r="M2382" i="15"/>
  <c r="L2382" i="15"/>
  <c r="J2382" i="15"/>
  <c r="M2381" i="15"/>
  <c r="L2381" i="15"/>
  <c r="J2381" i="15"/>
  <c r="M2380" i="15"/>
  <c r="L2380" i="15"/>
  <c r="J2380" i="15"/>
  <c r="M2379" i="15"/>
  <c r="L2379" i="15"/>
  <c r="J2379" i="15"/>
  <c r="M2378" i="15"/>
  <c r="L2378" i="15"/>
  <c r="J2378" i="15"/>
  <c r="M2377" i="15"/>
  <c r="L2377" i="15"/>
  <c r="J2377" i="15"/>
  <c r="M2376" i="15"/>
  <c r="L2376" i="15"/>
  <c r="J2376" i="15"/>
  <c r="M2375" i="15"/>
  <c r="L2375" i="15"/>
  <c r="J2375" i="15"/>
  <c r="M2374" i="15"/>
  <c r="L2374" i="15"/>
  <c r="J2374" i="15"/>
  <c r="M2373" i="15"/>
  <c r="L2373" i="15"/>
  <c r="J2373" i="15"/>
  <c r="M2372" i="15"/>
  <c r="L2372" i="15"/>
  <c r="J2372" i="15"/>
  <c r="M2371" i="15"/>
  <c r="L2371" i="15"/>
  <c r="J2371" i="15"/>
  <c r="M2370" i="15"/>
  <c r="L2370" i="15"/>
  <c r="J2370" i="15"/>
  <c r="M2369" i="15"/>
  <c r="L2369" i="15"/>
  <c r="J2369" i="15"/>
  <c r="M2368" i="15"/>
  <c r="L2368" i="15"/>
  <c r="J2368" i="15"/>
  <c r="M2367" i="15"/>
  <c r="L2367" i="15"/>
  <c r="J2367" i="15"/>
  <c r="M2366" i="15"/>
  <c r="L2366" i="15"/>
  <c r="J2366" i="15"/>
  <c r="M2365" i="15"/>
  <c r="L2365" i="15"/>
  <c r="J2365" i="15"/>
  <c r="M2364" i="15"/>
  <c r="L2364" i="15"/>
  <c r="J2364" i="15"/>
  <c r="M2363" i="15"/>
  <c r="L2363" i="15"/>
  <c r="J2363" i="15"/>
  <c r="M2362" i="15"/>
  <c r="L2362" i="15"/>
  <c r="J2362" i="15"/>
  <c r="M2361" i="15"/>
  <c r="L2361" i="15"/>
  <c r="J2361" i="15"/>
  <c r="M2360" i="15"/>
  <c r="L2360" i="15"/>
  <c r="J2360" i="15"/>
  <c r="M2359" i="15"/>
  <c r="L2359" i="15"/>
  <c r="J2359" i="15"/>
  <c r="M2358" i="15"/>
  <c r="L2358" i="15"/>
  <c r="J2358" i="15"/>
  <c r="M2357" i="15"/>
  <c r="L2357" i="15"/>
  <c r="J2357" i="15"/>
  <c r="M2356" i="15"/>
  <c r="L2356" i="15"/>
  <c r="J2356" i="15"/>
  <c r="M2355" i="15"/>
  <c r="L2355" i="15"/>
  <c r="J2355" i="15"/>
  <c r="M2354" i="15"/>
  <c r="L2354" i="15"/>
  <c r="J2354" i="15"/>
  <c r="M2353" i="15"/>
  <c r="L2353" i="15"/>
  <c r="J2353" i="15"/>
  <c r="M2352" i="15"/>
  <c r="L2352" i="15"/>
  <c r="J2352" i="15"/>
  <c r="M2351" i="15"/>
  <c r="L2351" i="15"/>
  <c r="J2351" i="15"/>
  <c r="M2350" i="15"/>
  <c r="L2350" i="15"/>
  <c r="J2350" i="15"/>
  <c r="M2349" i="15"/>
  <c r="L2349" i="15"/>
  <c r="J2349" i="15"/>
  <c r="M2348" i="15"/>
  <c r="L2348" i="15"/>
  <c r="J2348" i="15"/>
  <c r="M2347" i="15"/>
  <c r="L2347" i="15"/>
  <c r="J2347" i="15"/>
  <c r="M2346" i="15"/>
  <c r="L2346" i="15"/>
  <c r="J2346" i="15"/>
  <c r="M2345" i="15"/>
  <c r="L2345" i="15"/>
  <c r="J2345" i="15"/>
  <c r="M2344" i="15"/>
  <c r="L2344" i="15"/>
  <c r="J2344" i="15"/>
  <c r="M2343" i="15"/>
  <c r="L2343" i="15"/>
  <c r="J2343" i="15"/>
  <c r="M2342" i="15"/>
  <c r="L2342" i="15"/>
  <c r="J2342" i="15"/>
  <c r="M2341" i="15"/>
  <c r="L2341" i="15"/>
  <c r="J2341" i="15"/>
  <c r="M2340" i="15"/>
  <c r="L2340" i="15"/>
  <c r="J2340" i="15"/>
  <c r="M2339" i="15"/>
  <c r="L2339" i="15"/>
  <c r="J2339" i="15"/>
  <c r="M2338" i="15"/>
  <c r="L2338" i="15"/>
  <c r="J2338" i="15"/>
  <c r="M2337" i="15"/>
  <c r="L2337" i="15"/>
  <c r="J2337" i="15"/>
  <c r="M2336" i="15"/>
  <c r="L2336" i="15"/>
  <c r="J2336" i="15"/>
  <c r="M2335" i="15"/>
  <c r="L2335" i="15"/>
  <c r="J2335" i="15"/>
  <c r="M2334" i="15"/>
  <c r="L2334" i="15"/>
  <c r="J2334" i="15"/>
  <c r="M2333" i="15"/>
  <c r="L2333" i="15"/>
  <c r="J2333" i="15"/>
  <c r="M2332" i="15"/>
  <c r="L2332" i="15"/>
  <c r="J2332" i="15"/>
  <c r="M2331" i="15"/>
  <c r="L2331" i="15"/>
  <c r="J2331" i="15"/>
  <c r="M2330" i="15"/>
  <c r="L2330" i="15"/>
  <c r="J2330" i="15"/>
  <c r="M2329" i="15"/>
  <c r="L2329" i="15"/>
  <c r="J2329" i="15"/>
  <c r="M2328" i="15"/>
  <c r="L2328" i="15"/>
  <c r="J2328" i="15"/>
  <c r="M2327" i="15"/>
  <c r="L2327" i="15"/>
  <c r="J2327" i="15"/>
  <c r="M2326" i="15"/>
  <c r="L2326" i="15"/>
  <c r="J2326" i="15"/>
  <c r="F2325" i="15"/>
  <c r="M2324" i="15"/>
  <c r="L2324" i="15"/>
  <c r="J2324" i="15"/>
  <c r="M2323" i="15"/>
  <c r="L2323" i="15"/>
  <c r="J2323" i="15"/>
  <c r="M2322" i="15"/>
  <c r="L2322" i="15"/>
  <c r="J2322" i="15"/>
  <c r="M2321" i="15"/>
  <c r="L2321" i="15"/>
  <c r="J2321" i="15"/>
  <c r="M2320" i="15"/>
  <c r="L2320" i="15"/>
  <c r="J2320" i="15"/>
  <c r="M2319" i="15"/>
  <c r="L2319" i="15"/>
  <c r="J2319" i="15"/>
  <c r="M2318" i="15"/>
  <c r="L2318" i="15"/>
  <c r="J2318" i="15"/>
  <c r="M2317" i="15"/>
  <c r="L2317" i="15"/>
  <c r="J2317" i="15"/>
  <c r="M2316" i="15"/>
  <c r="L2316" i="15"/>
  <c r="J2316" i="15"/>
  <c r="M2315" i="15"/>
  <c r="L2315" i="15"/>
  <c r="J2315" i="15"/>
  <c r="M2314" i="15"/>
  <c r="L2314" i="15"/>
  <c r="J2314" i="15"/>
  <c r="M2313" i="15"/>
  <c r="L2313" i="15"/>
  <c r="J2313" i="15"/>
  <c r="M2312" i="15"/>
  <c r="L2312" i="15"/>
  <c r="J2312" i="15"/>
  <c r="M2311" i="15"/>
  <c r="L2311" i="15"/>
  <c r="J2311" i="15"/>
  <c r="M2310" i="15"/>
  <c r="L2310" i="15"/>
  <c r="J2310" i="15"/>
  <c r="M2309" i="15"/>
  <c r="L2309" i="15"/>
  <c r="J2309" i="15"/>
  <c r="M2308" i="15"/>
  <c r="L2308" i="15"/>
  <c r="J2308" i="15"/>
  <c r="F2307" i="15"/>
  <c r="F2306" i="15"/>
  <c r="M2305" i="15"/>
  <c r="L2305" i="15"/>
  <c r="J2305" i="15"/>
  <c r="F2305" i="15"/>
  <c r="M2304" i="15"/>
  <c r="L2304" i="15"/>
  <c r="J2304" i="15"/>
  <c r="F2304" i="15"/>
  <c r="M2303" i="15"/>
  <c r="L2303" i="15"/>
  <c r="J2303" i="15"/>
  <c r="F2303" i="15"/>
  <c r="I2303" i="15" s="1"/>
  <c r="M2302" i="15"/>
  <c r="L2302" i="15"/>
  <c r="J2302" i="15"/>
  <c r="F2302" i="15"/>
  <c r="M2301" i="15"/>
  <c r="L2301" i="15"/>
  <c r="J2301" i="15"/>
  <c r="F2301" i="15"/>
  <c r="I2301" i="15" s="1"/>
  <c r="M2300" i="15"/>
  <c r="L2300" i="15"/>
  <c r="J2300" i="15"/>
  <c r="F2300" i="15"/>
  <c r="I2300" i="15" s="1"/>
  <c r="M2299" i="15"/>
  <c r="L2299" i="15"/>
  <c r="J2299" i="15"/>
  <c r="F2299" i="15"/>
  <c r="I2299" i="15" s="1"/>
  <c r="M2298" i="15"/>
  <c r="L2298" i="15"/>
  <c r="J2298" i="15"/>
  <c r="F2298" i="15"/>
  <c r="M2297" i="15"/>
  <c r="L2297" i="15"/>
  <c r="J2297" i="15"/>
  <c r="F2297" i="15"/>
  <c r="I2297" i="15" s="1"/>
  <c r="M2296" i="15"/>
  <c r="L2296" i="15"/>
  <c r="J2296" i="15"/>
  <c r="F2296" i="15"/>
  <c r="I2296" i="15" s="1"/>
  <c r="M2295" i="15"/>
  <c r="L2295" i="15"/>
  <c r="J2295" i="15"/>
  <c r="F2295" i="15"/>
  <c r="I2295" i="15" s="1"/>
  <c r="M2294" i="15"/>
  <c r="L2294" i="15"/>
  <c r="J2294" i="15"/>
  <c r="F2294" i="15"/>
  <c r="M2293" i="15"/>
  <c r="L2293" i="15"/>
  <c r="J2293" i="15"/>
  <c r="F2293" i="15"/>
  <c r="M2292" i="15"/>
  <c r="L2292" i="15"/>
  <c r="J2292" i="15"/>
  <c r="F2292" i="15"/>
  <c r="M2291" i="15"/>
  <c r="L2291" i="15"/>
  <c r="J2291" i="15"/>
  <c r="F2291" i="15"/>
  <c r="I2291" i="15" s="1"/>
  <c r="M2290" i="15"/>
  <c r="L2290" i="15"/>
  <c r="J2290" i="15"/>
  <c r="F2290" i="15"/>
  <c r="M2289" i="15"/>
  <c r="L2289" i="15"/>
  <c r="J2289" i="15"/>
  <c r="F2289" i="15"/>
  <c r="I2289" i="15" s="1"/>
  <c r="M2288" i="15"/>
  <c r="L2288" i="15"/>
  <c r="J2288" i="15"/>
  <c r="F2288" i="15"/>
  <c r="M2287" i="15"/>
  <c r="L2287" i="15"/>
  <c r="J2287" i="15"/>
  <c r="F2287" i="15"/>
  <c r="I2287" i="15" s="1"/>
  <c r="M2286" i="15"/>
  <c r="L2286" i="15"/>
  <c r="J2286" i="15"/>
  <c r="F2286" i="15"/>
  <c r="M2285" i="15"/>
  <c r="L2285" i="15"/>
  <c r="J2285" i="15"/>
  <c r="F2285" i="15"/>
  <c r="I2285" i="15" s="1"/>
  <c r="M2284" i="15"/>
  <c r="L2284" i="15"/>
  <c r="J2284" i="15"/>
  <c r="F2284" i="15"/>
  <c r="I2284" i="15" s="1"/>
  <c r="M2283" i="15"/>
  <c r="L2283" i="15"/>
  <c r="J2283" i="15"/>
  <c r="F2283" i="15"/>
  <c r="I2283" i="15" s="1"/>
  <c r="M2282" i="15"/>
  <c r="L2282" i="15"/>
  <c r="J2282" i="15"/>
  <c r="F2282" i="15"/>
  <c r="M2281" i="15"/>
  <c r="L2281" i="15"/>
  <c r="J2281" i="15"/>
  <c r="F2281" i="15"/>
  <c r="I2281" i="15" s="1"/>
  <c r="M2280" i="15"/>
  <c r="L2280" i="15"/>
  <c r="J2280" i="15"/>
  <c r="F2280" i="15"/>
  <c r="M2279" i="15"/>
  <c r="L2279" i="15"/>
  <c r="J2279" i="15"/>
  <c r="F2279" i="15"/>
  <c r="I2279" i="15" s="1"/>
  <c r="M2278" i="15"/>
  <c r="L2278" i="15"/>
  <c r="J2278" i="15"/>
  <c r="F2278" i="15"/>
  <c r="M2277" i="15"/>
  <c r="L2277" i="15"/>
  <c r="J2277" i="15"/>
  <c r="F2277" i="15"/>
  <c r="I2277" i="15" s="1"/>
  <c r="M2276" i="15"/>
  <c r="L2276" i="15"/>
  <c r="J2276" i="15"/>
  <c r="F2276" i="15"/>
  <c r="I2276" i="15" s="1"/>
  <c r="M2275" i="15"/>
  <c r="L2275" i="15"/>
  <c r="J2275" i="15"/>
  <c r="F2275" i="15"/>
  <c r="M2274" i="15"/>
  <c r="L2274" i="15"/>
  <c r="J2274" i="15"/>
  <c r="F2274" i="15"/>
  <c r="M2273" i="15"/>
  <c r="L2273" i="15"/>
  <c r="J2273" i="15"/>
  <c r="F2273" i="15"/>
  <c r="I2273" i="15" s="1"/>
  <c r="M2272" i="15"/>
  <c r="L2272" i="15"/>
  <c r="J2272" i="15"/>
  <c r="F2272" i="15"/>
  <c r="M2271" i="15"/>
  <c r="L2271" i="15"/>
  <c r="J2271" i="15"/>
  <c r="F2271" i="15"/>
  <c r="I2271" i="15" s="1"/>
  <c r="M2270" i="15"/>
  <c r="L2270" i="15"/>
  <c r="J2270" i="15"/>
  <c r="F2270" i="15"/>
  <c r="M2269" i="15"/>
  <c r="L2269" i="15"/>
  <c r="J2269" i="15"/>
  <c r="F2269" i="15"/>
  <c r="I2269" i="15" s="1"/>
  <c r="M2268" i="15"/>
  <c r="L2268" i="15"/>
  <c r="J2268" i="15"/>
  <c r="F2268" i="15"/>
  <c r="I2268" i="15" s="1"/>
  <c r="M2267" i="15"/>
  <c r="L2267" i="15"/>
  <c r="J2267" i="15"/>
  <c r="F2267" i="15"/>
  <c r="I2267" i="15" s="1"/>
  <c r="M2266" i="15"/>
  <c r="L2266" i="15"/>
  <c r="J2266" i="15"/>
  <c r="F2266" i="15"/>
  <c r="M2265" i="15"/>
  <c r="L2265" i="15"/>
  <c r="J2265" i="15"/>
  <c r="F2265" i="15"/>
  <c r="M2264" i="15"/>
  <c r="L2264" i="15"/>
  <c r="J2264" i="15"/>
  <c r="F2264" i="15"/>
  <c r="M2263" i="15"/>
  <c r="L2263" i="15"/>
  <c r="J2263" i="15"/>
  <c r="F2263" i="15"/>
  <c r="I2263" i="15" s="1"/>
  <c r="M2262" i="15"/>
  <c r="L2262" i="15"/>
  <c r="J2262" i="15"/>
  <c r="F2262" i="15"/>
  <c r="M2261" i="15"/>
  <c r="L2261" i="15"/>
  <c r="J2261" i="15"/>
  <c r="F2261" i="15"/>
  <c r="I2261" i="15" s="1"/>
  <c r="M2260" i="15"/>
  <c r="L2260" i="15"/>
  <c r="J2260" i="15"/>
  <c r="F2260" i="15"/>
  <c r="I2260" i="15" s="1"/>
  <c r="M2259" i="15"/>
  <c r="L2259" i="15"/>
  <c r="J2259" i="15"/>
  <c r="F2259" i="15"/>
  <c r="I2259" i="15" s="1"/>
  <c r="M2258" i="15"/>
  <c r="L2258" i="15"/>
  <c r="J2258" i="15"/>
  <c r="F2258" i="15"/>
  <c r="M2257" i="15"/>
  <c r="L2257" i="15"/>
  <c r="J2257" i="15"/>
  <c r="F2257" i="15"/>
  <c r="I2257" i="15" s="1"/>
  <c r="M2256" i="15"/>
  <c r="L2256" i="15"/>
  <c r="J2256" i="15"/>
  <c r="F2256" i="15"/>
  <c r="M2255" i="15"/>
  <c r="L2255" i="15"/>
  <c r="J2255" i="15"/>
  <c r="F2255" i="15"/>
  <c r="I2255" i="15" s="1"/>
  <c r="L2254" i="15"/>
  <c r="L2253" i="15"/>
  <c r="L2252" i="15"/>
  <c r="F2251" i="15"/>
  <c r="M2250" i="15"/>
  <c r="L2250" i="15"/>
  <c r="J2250" i="15"/>
  <c r="M2249" i="15"/>
  <c r="L2249" i="15"/>
  <c r="J2249" i="15"/>
  <c r="M2248" i="15"/>
  <c r="L2248" i="15"/>
  <c r="J2248" i="15"/>
  <c r="M2247" i="15"/>
  <c r="L2247" i="15"/>
  <c r="J2247" i="15"/>
  <c r="M2246" i="15"/>
  <c r="L2246" i="15"/>
  <c r="J2246" i="15"/>
  <c r="M2245" i="15"/>
  <c r="L2245" i="15"/>
  <c r="J2245" i="15"/>
  <c r="M2244" i="15"/>
  <c r="L2244" i="15"/>
  <c r="J2244" i="15"/>
  <c r="M2243" i="15"/>
  <c r="L2243" i="15"/>
  <c r="J2243" i="15"/>
  <c r="M2242" i="15"/>
  <c r="L2242" i="15"/>
  <c r="J2242" i="15"/>
  <c r="M2241" i="15"/>
  <c r="L2241" i="15"/>
  <c r="J2241" i="15"/>
  <c r="M2240" i="15"/>
  <c r="L2240" i="15"/>
  <c r="J2240" i="15"/>
  <c r="M2239" i="15"/>
  <c r="L2239" i="15"/>
  <c r="J2239" i="15"/>
  <c r="M2238" i="15"/>
  <c r="L2238" i="15"/>
  <c r="J2238" i="15"/>
  <c r="M2237" i="15"/>
  <c r="L2237" i="15"/>
  <c r="J2237" i="15"/>
  <c r="M2236" i="15"/>
  <c r="L2236" i="15"/>
  <c r="J2236" i="15"/>
  <c r="M2235" i="15"/>
  <c r="L2235" i="15"/>
  <c r="J2235" i="15"/>
  <c r="M2234" i="15"/>
  <c r="L2234" i="15"/>
  <c r="J2234" i="15"/>
  <c r="M2233" i="15"/>
  <c r="L2233" i="15"/>
  <c r="J2233" i="15"/>
  <c r="M2232" i="15"/>
  <c r="L2232" i="15"/>
  <c r="J2232" i="15"/>
  <c r="F2231" i="15"/>
  <c r="M2230" i="15"/>
  <c r="L2230" i="15"/>
  <c r="J2230" i="15"/>
  <c r="M2229" i="15"/>
  <c r="L2229" i="15"/>
  <c r="J2229" i="15"/>
  <c r="M2228" i="15"/>
  <c r="L2228" i="15"/>
  <c r="J2228" i="15"/>
  <c r="M2227" i="15"/>
  <c r="L2227" i="15"/>
  <c r="J2227" i="15"/>
  <c r="M2226" i="15"/>
  <c r="L2226" i="15"/>
  <c r="J2226" i="15"/>
  <c r="M2225" i="15"/>
  <c r="L2225" i="15"/>
  <c r="J2225" i="15"/>
  <c r="M2224" i="15"/>
  <c r="L2224" i="15"/>
  <c r="J2224" i="15"/>
  <c r="M2223" i="15"/>
  <c r="L2223" i="15"/>
  <c r="J2223" i="15"/>
  <c r="M2222" i="15"/>
  <c r="L2222" i="15"/>
  <c r="J2222" i="15"/>
  <c r="M2221" i="15"/>
  <c r="L2221" i="15"/>
  <c r="J2221" i="15"/>
  <c r="M2220" i="15"/>
  <c r="L2220" i="15"/>
  <c r="J2220" i="15"/>
  <c r="M2219" i="15"/>
  <c r="L2219" i="15"/>
  <c r="J2219" i="15"/>
  <c r="M2218" i="15"/>
  <c r="L2218" i="15"/>
  <c r="J2218" i="15"/>
  <c r="M2217" i="15"/>
  <c r="L2217" i="15"/>
  <c r="J2217" i="15"/>
  <c r="M2216" i="15"/>
  <c r="L2216" i="15"/>
  <c r="J2216" i="15"/>
  <c r="M2215" i="15"/>
  <c r="L2215" i="15"/>
  <c r="J2215" i="15"/>
  <c r="M2214" i="15"/>
  <c r="L2214" i="15"/>
  <c r="J2214" i="15"/>
  <c r="M2213" i="15"/>
  <c r="L2213" i="15"/>
  <c r="J2213" i="15"/>
  <c r="M2212" i="15"/>
  <c r="L2212" i="15"/>
  <c r="J2212" i="15"/>
  <c r="M2211" i="15"/>
  <c r="L2211" i="15"/>
  <c r="J2211" i="15"/>
  <c r="F2210" i="15"/>
  <c r="Q2209" i="15"/>
  <c r="S2209" i="15" s="1"/>
  <c r="F2209" i="15"/>
  <c r="Q2208" i="15"/>
  <c r="S2208" i="15" s="1"/>
  <c r="F2208" i="15"/>
  <c r="Q2207" i="15"/>
  <c r="R2207" i="15" s="1"/>
  <c r="F2207" i="15"/>
  <c r="Q2206" i="15"/>
  <c r="S2206" i="15" s="1"/>
  <c r="F2206" i="15"/>
  <c r="Q2205" i="15"/>
  <c r="F2205" i="15"/>
  <c r="F2204" i="15"/>
  <c r="M2203" i="15"/>
  <c r="L2203" i="15"/>
  <c r="J2203" i="15"/>
  <c r="M2202" i="15"/>
  <c r="L2202" i="15"/>
  <c r="J2202" i="15"/>
  <c r="M2201" i="15"/>
  <c r="L2201" i="15"/>
  <c r="J2201" i="15"/>
  <c r="M2200" i="15"/>
  <c r="L2200" i="15"/>
  <c r="J2200" i="15"/>
  <c r="M2199" i="15"/>
  <c r="L2199" i="15"/>
  <c r="J2199" i="15"/>
  <c r="M2198" i="15"/>
  <c r="L2198" i="15"/>
  <c r="J2198" i="15"/>
  <c r="M2197" i="15"/>
  <c r="L2197" i="15"/>
  <c r="J2197" i="15"/>
  <c r="M2196" i="15"/>
  <c r="L2196" i="15"/>
  <c r="J2196" i="15"/>
  <c r="M2195" i="15"/>
  <c r="L2195" i="15"/>
  <c r="J2195" i="15"/>
  <c r="M2194" i="15"/>
  <c r="L2194" i="15"/>
  <c r="J2194" i="15"/>
  <c r="M2193" i="15"/>
  <c r="L2193" i="15"/>
  <c r="J2193" i="15"/>
  <c r="M2192" i="15"/>
  <c r="L2192" i="15"/>
  <c r="J2192" i="15"/>
  <c r="M2191" i="15"/>
  <c r="L2191" i="15"/>
  <c r="J2191" i="15"/>
  <c r="M2190" i="15"/>
  <c r="L2190" i="15"/>
  <c r="J2190" i="15"/>
  <c r="M2189" i="15"/>
  <c r="L2189" i="15"/>
  <c r="J2189" i="15"/>
  <c r="M2188" i="15"/>
  <c r="L2188" i="15"/>
  <c r="J2188" i="15"/>
  <c r="F2187" i="15"/>
  <c r="M2186" i="15"/>
  <c r="L2186" i="15"/>
  <c r="J2186" i="15"/>
  <c r="M2185" i="15"/>
  <c r="L2185" i="15"/>
  <c r="J2185" i="15"/>
  <c r="M2184" i="15"/>
  <c r="L2184" i="15"/>
  <c r="J2184" i="15"/>
  <c r="M2183" i="15"/>
  <c r="L2183" i="15"/>
  <c r="J2183" i="15"/>
  <c r="M2182" i="15"/>
  <c r="L2182" i="15"/>
  <c r="J2182" i="15"/>
  <c r="M2181" i="15"/>
  <c r="L2181" i="15"/>
  <c r="J2181" i="15"/>
  <c r="M2180" i="15"/>
  <c r="L2180" i="15"/>
  <c r="J2180" i="15"/>
  <c r="F2179" i="15"/>
  <c r="Q2178" i="15"/>
  <c r="S2178" i="15" s="1"/>
  <c r="F2178" i="15"/>
  <c r="F2177" i="15"/>
  <c r="M2176" i="15"/>
  <c r="L2176" i="15"/>
  <c r="J2176" i="15"/>
  <c r="M2175" i="15"/>
  <c r="L2175" i="15"/>
  <c r="J2175" i="15"/>
  <c r="F2174" i="15"/>
  <c r="M2173" i="15"/>
  <c r="L2173" i="15"/>
  <c r="J2173" i="15"/>
  <c r="M2172" i="15"/>
  <c r="L2172" i="15"/>
  <c r="J2172" i="15"/>
  <c r="M2171" i="15"/>
  <c r="L2171" i="15"/>
  <c r="J2171" i="15"/>
  <c r="M2170" i="15"/>
  <c r="L2170" i="15"/>
  <c r="J2170" i="15"/>
  <c r="M2169" i="15"/>
  <c r="L2169" i="15"/>
  <c r="J2169" i="15"/>
  <c r="M2168" i="15"/>
  <c r="L2168" i="15"/>
  <c r="J2168" i="15"/>
  <c r="M2167" i="15"/>
  <c r="L2167" i="15"/>
  <c r="J2167" i="15"/>
  <c r="M2166" i="15"/>
  <c r="L2166" i="15"/>
  <c r="J2166" i="15"/>
  <c r="M2165" i="15"/>
  <c r="L2165" i="15"/>
  <c r="J2165" i="15"/>
  <c r="M2132" i="15"/>
  <c r="L2132" i="15"/>
  <c r="J2132" i="15"/>
  <c r="M2131" i="15"/>
  <c r="L2131" i="15"/>
  <c r="J2131" i="15"/>
  <c r="M2130" i="15"/>
  <c r="L2130" i="15"/>
  <c r="J2130" i="15"/>
  <c r="M2129" i="15"/>
  <c r="L2129" i="15"/>
  <c r="J2129" i="15"/>
  <c r="F2128" i="15"/>
  <c r="Q2127" i="15"/>
  <c r="S2127" i="15" s="1"/>
  <c r="F2127" i="15"/>
  <c r="Q2126" i="15"/>
  <c r="R2126" i="15" s="1"/>
  <c r="F2126" i="15"/>
  <c r="Q2125" i="15"/>
  <c r="S2125" i="15" s="1"/>
  <c r="F2125" i="15"/>
  <c r="Q2124" i="15"/>
  <c r="S2124" i="15" s="1"/>
  <c r="F2124" i="15"/>
  <c r="Q2123" i="15"/>
  <c r="S2123" i="15" s="1"/>
  <c r="F2123" i="15"/>
  <c r="M2122" i="15"/>
  <c r="L2122" i="15"/>
  <c r="J2122" i="15"/>
  <c r="M2121" i="15"/>
  <c r="L2121" i="15"/>
  <c r="J2121" i="15"/>
  <c r="M2120" i="15"/>
  <c r="L2120" i="15"/>
  <c r="J2120" i="15"/>
  <c r="M2119" i="15"/>
  <c r="L2119" i="15"/>
  <c r="J2119" i="15"/>
  <c r="M2118" i="15"/>
  <c r="L2118" i="15"/>
  <c r="J2118" i="15"/>
  <c r="M2117" i="15"/>
  <c r="L2117" i="15"/>
  <c r="J2117" i="15"/>
  <c r="M2116" i="15"/>
  <c r="L2116" i="15"/>
  <c r="J2116" i="15"/>
  <c r="M2115" i="15"/>
  <c r="L2115" i="15"/>
  <c r="J2115" i="15"/>
  <c r="M2114" i="15"/>
  <c r="L2114" i="15"/>
  <c r="J2114" i="15"/>
  <c r="M2113" i="15"/>
  <c r="L2113" i="15"/>
  <c r="J2113" i="15"/>
  <c r="M2112" i="15"/>
  <c r="L2112" i="15"/>
  <c r="J2112" i="15"/>
  <c r="M2111" i="15"/>
  <c r="L2111" i="15"/>
  <c r="J2111" i="15"/>
  <c r="M2110" i="15"/>
  <c r="L2110" i="15"/>
  <c r="J2110" i="15"/>
  <c r="M2109" i="15"/>
  <c r="L2109" i="15"/>
  <c r="J2109" i="15"/>
  <c r="M2108" i="15"/>
  <c r="L2108" i="15"/>
  <c r="J2108" i="15"/>
  <c r="M2107" i="15"/>
  <c r="L2107" i="15"/>
  <c r="J2107" i="15"/>
  <c r="M2106" i="15"/>
  <c r="L2106" i="15"/>
  <c r="J2106" i="15"/>
  <c r="M2105" i="15"/>
  <c r="L2105" i="15"/>
  <c r="J2105" i="15"/>
  <c r="M2104" i="15"/>
  <c r="L2104" i="15"/>
  <c r="J2104" i="15"/>
  <c r="M2103" i="15"/>
  <c r="L2103" i="15"/>
  <c r="J2103" i="15"/>
  <c r="M2102" i="15"/>
  <c r="L2102" i="15"/>
  <c r="J2102" i="15"/>
  <c r="M2101" i="15"/>
  <c r="L2101" i="15"/>
  <c r="J2101" i="15"/>
  <c r="M2100" i="15"/>
  <c r="L2100" i="15"/>
  <c r="J2100" i="15"/>
  <c r="M2099" i="15"/>
  <c r="L2099" i="15"/>
  <c r="J2099" i="15"/>
  <c r="M2098" i="15"/>
  <c r="L2098" i="15"/>
  <c r="J2098" i="15"/>
  <c r="M2097" i="15"/>
  <c r="L2097" i="15"/>
  <c r="J2097" i="15"/>
  <c r="M2096" i="15"/>
  <c r="L2096" i="15"/>
  <c r="J2096" i="15"/>
  <c r="M2095" i="15"/>
  <c r="L2095" i="15"/>
  <c r="J2095" i="15"/>
  <c r="M2094" i="15"/>
  <c r="L2094" i="15"/>
  <c r="J2094" i="15"/>
  <c r="M2093" i="15"/>
  <c r="L2093" i="15"/>
  <c r="J2093" i="15"/>
  <c r="M2092" i="15"/>
  <c r="L2092" i="15"/>
  <c r="J2092" i="15"/>
  <c r="M2091" i="15"/>
  <c r="L2091" i="15"/>
  <c r="J2091" i="15"/>
  <c r="F2090" i="15"/>
  <c r="M2089" i="15"/>
  <c r="L2089" i="15"/>
  <c r="J2089" i="15"/>
  <c r="M2088" i="15"/>
  <c r="L2088" i="15"/>
  <c r="J2088" i="15"/>
  <c r="M2087" i="15"/>
  <c r="L2087" i="15"/>
  <c r="J2087" i="15"/>
  <c r="M2086" i="15"/>
  <c r="L2086" i="15"/>
  <c r="J2086" i="15"/>
  <c r="M2085" i="15"/>
  <c r="L2085" i="15"/>
  <c r="J2085" i="15"/>
  <c r="M2084" i="15"/>
  <c r="L2084" i="15"/>
  <c r="J2084" i="15"/>
  <c r="M2083" i="15"/>
  <c r="L2083" i="15"/>
  <c r="J2083" i="15"/>
  <c r="M2082" i="15"/>
  <c r="L2082" i="15"/>
  <c r="J2082" i="15"/>
  <c r="M2081" i="15"/>
  <c r="L2081" i="15"/>
  <c r="J2081" i="15"/>
  <c r="M2080" i="15"/>
  <c r="L2080" i="15"/>
  <c r="J2080" i="15"/>
  <c r="M2079" i="15"/>
  <c r="L2079" i="15"/>
  <c r="J2079" i="15"/>
  <c r="M2078" i="15"/>
  <c r="L2078" i="15"/>
  <c r="J2078" i="15"/>
  <c r="M2077" i="15"/>
  <c r="L2077" i="15"/>
  <c r="J2077" i="15"/>
  <c r="M2076" i="15"/>
  <c r="L2076" i="15"/>
  <c r="J2076" i="15"/>
  <c r="M2075" i="15"/>
  <c r="L2075" i="15"/>
  <c r="J2075" i="15"/>
  <c r="M2074" i="15"/>
  <c r="L2074" i="15"/>
  <c r="J2074" i="15"/>
  <c r="M2073" i="15"/>
  <c r="L2073" i="15"/>
  <c r="J2073" i="15"/>
  <c r="M2072" i="15"/>
  <c r="L2072" i="15"/>
  <c r="J2072" i="15"/>
  <c r="M2071" i="15"/>
  <c r="L2071" i="15"/>
  <c r="J2071" i="15"/>
  <c r="M2070" i="15"/>
  <c r="L2070" i="15"/>
  <c r="J2070" i="15"/>
  <c r="M2069" i="15"/>
  <c r="L2069" i="15"/>
  <c r="J2069" i="15"/>
  <c r="M2068" i="15"/>
  <c r="L2068" i="15"/>
  <c r="J2068" i="15"/>
  <c r="M2067" i="15"/>
  <c r="L2067" i="15"/>
  <c r="J2067" i="15"/>
  <c r="M2066" i="15"/>
  <c r="L2066" i="15"/>
  <c r="J2066" i="15"/>
  <c r="M2065" i="15"/>
  <c r="L2065" i="15"/>
  <c r="J2065" i="15"/>
  <c r="M2064" i="15"/>
  <c r="L2064" i="15"/>
  <c r="J2064" i="15"/>
  <c r="M2063" i="15"/>
  <c r="L2063" i="15"/>
  <c r="J2063" i="15"/>
  <c r="M2062" i="15"/>
  <c r="L2062" i="15"/>
  <c r="J2062" i="15"/>
  <c r="M2061" i="15"/>
  <c r="L2061" i="15"/>
  <c r="J2061" i="15"/>
  <c r="M2060" i="15"/>
  <c r="L2060" i="15"/>
  <c r="J2060" i="15"/>
  <c r="M2059" i="15"/>
  <c r="L2059" i="15"/>
  <c r="J2059" i="15"/>
  <c r="M2058" i="15"/>
  <c r="L2058" i="15"/>
  <c r="J2058" i="15"/>
  <c r="M2057" i="15"/>
  <c r="L2057" i="15"/>
  <c r="J2057" i="15"/>
  <c r="M2056" i="15"/>
  <c r="L2056" i="15"/>
  <c r="J2056" i="15"/>
  <c r="M2055" i="15"/>
  <c r="L2055" i="15"/>
  <c r="J2055" i="15"/>
  <c r="F2054" i="15"/>
  <c r="F2053" i="15"/>
  <c r="F2052" i="15"/>
  <c r="Q2051" i="15"/>
  <c r="S2051" i="15" s="1"/>
  <c r="F2051" i="15"/>
  <c r="M2050" i="15"/>
  <c r="L2050" i="15"/>
  <c r="J2050" i="15"/>
  <c r="M2049" i="15"/>
  <c r="L2049" i="15"/>
  <c r="J2049" i="15"/>
  <c r="F2048" i="15"/>
  <c r="F2047" i="15"/>
  <c r="F2046" i="15"/>
  <c r="M2045" i="15"/>
  <c r="L2045" i="15"/>
  <c r="J2045" i="15"/>
  <c r="F2045" i="15"/>
  <c r="I2045" i="15" s="1"/>
  <c r="M2044" i="15"/>
  <c r="L2044" i="15"/>
  <c r="J2044" i="15"/>
  <c r="F2044" i="15"/>
  <c r="I2044" i="15" s="1"/>
  <c r="M2043" i="15"/>
  <c r="L2043" i="15"/>
  <c r="J2043" i="15"/>
  <c r="F2043" i="15"/>
  <c r="I2043" i="15" s="1"/>
  <c r="M2042" i="15"/>
  <c r="L2042" i="15"/>
  <c r="J2042" i="15"/>
  <c r="F2042" i="15"/>
  <c r="I2042" i="15" s="1"/>
  <c r="M2041" i="15"/>
  <c r="L2041" i="15"/>
  <c r="J2041" i="15"/>
  <c r="F2041" i="15"/>
  <c r="I2041" i="15" s="1"/>
  <c r="M2040" i="15"/>
  <c r="L2040" i="15"/>
  <c r="J2040" i="15"/>
  <c r="F2040" i="15"/>
  <c r="M2039" i="15"/>
  <c r="L2039" i="15"/>
  <c r="J2039" i="15"/>
  <c r="F2039" i="15"/>
  <c r="M2038" i="15"/>
  <c r="L2038" i="15"/>
  <c r="J2038" i="15"/>
  <c r="F2038" i="15"/>
  <c r="M2037" i="15"/>
  <c r="L2037" i="15"/>
  <c r="J2037" i="15"/>
  <c r="F2037" i="15"/>
  <c r="M2036" i="15"/>
  <c r="L2036" i="15"/>
  <c r="J2036" i="15"/>
  <c r="F2036" i="15"/>
  <c r="I2036" i="15" s="1"/>
  <c r="M2035" i="15"/>
  <c r="L2035" i="15"/>
  <c r="J2035" i="15"/>
  <c r="F2035" i="15"/>
  <c r="I2035" i="15" s="1"/>
  <c r="M2034" i="15"/>
  <c r="L2034" i="15"/>
  <c r="J2034" i="15"/>
  <c r="F2034" i="15"/>
  <c r="I2034" i="15" s="1"/>
  <c r="M2033" i="15"/>
  <c r="L2033" i="15"/>
  <c r="J2033" i="15"/>
  <c r="F2033" i="15"/>
  <c r="I2033" i="15" s="1"/>
  <c r="M2032" i="15"/>
  <c r="L2032" i="15"/>
  <c r="J2032" i="15"/>
  <c r="F2032" i="15"/>
  <c r="M2031" i="15"/>
  <c r="L2031" i="15"/>
  <c r="J2031" i="15"/>
  <c r="F2031" i="15"/>
  <c r="I2031" i="15" s="1"/>
  <c r="M2030" i="15"/>
  <c r="L2030" i="15"/>
  <c r="J2030" i="15"/>
  <c r="F2030" i="15"/>
  <c r="M2029" i="15"/>
  <c r="L2029" i="15"/>
  <c r="J2029" i="15"/>
  <c r="F2029" i="15"/>
  <c r="M2028" i="15"/>
  <c r="L2028" i="15"/>
  <c r="J2028" i="15"/>
  <c r="F2028" i="15"/>
  <c r="I2028" i="15" s="1"/>
  <c r="M2027" i="15"/>
  <c r="L2027" i="15"/>
  <c r="J2027" i="15"/>
  <c r="F2027" i="15"/>
  <c r="I2027" i="15" s="1"/>
  <c r="M2026" i="15"/>
  <c r="L2026" i="15"/>
  <c r="J2026" i="15"/>
  <c r="F2026" i="15"/>
  <c r="I2026" i="15" s="1"/>
  <c r="M2025" i="15"/>
  <c r="L2025" i="15"/>
  <c r="J2025" i="15"/>
  <c r="F2025" i="15"/>
  <c r="I2025" i="15" s="1"/>
  <c r="M2024" i="15"/>
  <c r="L2024" i="15"/>
  <c r="J2024" i="15"/>
  <c r="F2024" i="15"/>
  <c r="M2023" i="15"/>
  <c r="L2023" i="15"/>
  <c r="J2023" i="15"/>
  <c r="F2023" i="15"/>
  <c r="M2022" i="15"/>
  <c r="L2022" i="15"/>
  <c r="J2022" i="15"/>
  <c r="F2022" i="15"/>
  <c r="M2021" i="15"/>
  <c r="L2021" i="15"/>
  <c r="J2021" i="15"/>
  <c r="F2021" i="15"/>
  <c r="M2020" i="15"/>
  <c r="L2020" i="15"/>
  <c r="J2020" i="15"/>
  <c r="F2020" i="15"/>
  <c r="I2020" i="15" s="1"/>
  <c r="M2019" i="15"/>
  <c r="L2019" i="15"/>
  <c r="J2019" i="15"/>
  <c r="F2019" i="15"/>
  <c r="I2019" i="15" s="1"/>
  <c r="M2018" i="15"/>
  <c r="L2018" i="15"/>
  <c r="J2018" i="15"/>
  <c r="F2018" i="15"/>
  <c r="I2018" i="15" s="1"/>
  <c r="M2017" i="15"/>
  <c r="L2017" i="15"/>
  <c r="J2017" i="15"/>
  <c r="F2017" i="15"/>
  <c r="I2017" i="15" s="1"/>
  <c r="M2016" i="15"/>
  <c r="L2016" i="15"/>
  <c r="J2016" i="15"/>
  <c r="F2016" i="15"/>
  <c r="M2015" i="15"/>
  <c r="L2015" i="15"/>
  <c r="J2015" i="15"/>
  <c r="F2015" i="15"/>
  <c r="M2014" i="15"/>
  <c r="L2014" i="15"/>
  <c r="J2014" i="15"/>
  <c r="F2014" i="15"/>
  <c r="M2013" i="15"/>
  <c r="L2013" i="15"/>
  <c r="J2013" i="15"/>
  <c r="F2013" i="15"/>
  <c r="I2013" i="15" s="1"/>
  <c r="M2012" i="15"/>
  <c r="L2012" i="15"/>
  <c r="J2012" i="15"/>
  <c r="F2012" i="15"/>
  <c r="I2012" i="15" s="1"/>
  <c r="M2011" i="15"/>
  <c r="L2011" i="15"/>
  <c r="J2011" i="15"/>
  <c r="F2011" i="15"/>
  <c r="I2011" i="15" s="1"/>
  <c r="M2010" i="15"/>
  <c r="L2010" i="15"/>
  <c r="J2010" i="15"/>
  <c r="F2010" i="15"/>
  <c r="I2010" i="15" s="1"/>
  <c r="M2009" i="15"/>
  <c r="L2009" i="15"/>
  <c r="J2009" i="15"/>
  <c r="F2009" i="15"/>
  <c r="I2009" i="15" s="1"/>
  <c r="M2008" i="15"/>
  <c r="L2008" i="15"/>
  <c r="J2008" i="15"/>
  <c r="F2008" i="15"/>
  <c r="M2007" i="15"/>
  <c r="L2007" i="15"/>
  <c r="J2007" i="15"/>
  <c r="F2007" i="15"/>
  <c r="M2006" i="15"/>
  <c r="L2006" i="15"/>
  <c r="J2006" i="15"/>
  <c r="F2006" i="15"/>
  <c r="M2005" i="15"/>
  <c r="L2005" i="15"/>
  <c r="J2005" i="15"/>
  <c r="F2005" i="15"/>
  <c r="M2004" i="15"/>
  <c r="L2004" i="15"/>
  <c r="J2004" i="15"/>
  <c r="F2004" i="15"/>
  <c r="I2004" i="15" s="1"/>
  <c r="M2003" i="15"/>
  <c r="L2003" i="15"/>
  <c r="J2003" i="15"/>
  <c r="F2003" i="15"/>
  <c r="I2003" i="15" s="1"/>
  <c r="M2002" i="15"/>
  <c r="L2002" i="15"/>
  <c r="J2002" i="15"/>
  <c r="F2002" i="15"/>
  <c r="I2002" i="15" s="1"/>
  <c r="M2001" i="15"/>
  <c r="L2001" i="15"/>
  <c r="J2001" i="15"/>
  <c r="F2001" i="15"/>
  <c r="I2001" i="15" s="1"/>
  <c r="M2000" i="15"/>
  <c r="L2000" i="15"/>
  <c r="J2000" i="15"/>
  <c r="F2000" i="15"/>
  <c r="M1999" i="15"/>
  <c r="L1999" i="15"/>
  <c r="J1999" i="15"/>
  <c r="F1999" i="15"/>
  <c r="M1998" i="15"/>
  <c r="L1998" i="15"/>
  <c r="J1998" i="15"/>
  <c r="F1998" i="15"/>
  <c r="M1997" i="15"/>
  <c r="L1997" i="15"/>
  <c r="J1997" i="15"/>
  <c r="F1997" i="15"/>
  <c r="I1997" i="15" s="1"/>
  <c r="M1996" i="15"/>
  <c r="L1996" i="15"/>
  <c r="J1996" i="15"/>
  <c r="F1996" i="15"/>
  <c r="I1996" i="15" s="1"/>
  <c r="M1995" i="15"/>
  <c r="L1995" i="15"/>
  <c r="J1995" i="15"/>
  <c r="F1995" i="15"/>
  <c r="I1995" i="15" s="1"/>
  <c r="M1994" i="15"/>
  <c r="L1994" i="15"/>
  <c r="J1994" i="15"/>
  <c r="F1994" i="15"/>
  <c r="I1994" i="15" s="1"/>
  <c r="M1993" i="15"/>
  <c r="L1993" i="15"/>
  <c r="J1993" i="15"/>
  <c r="F1993" i="15"/>
  <c r="I1993" i="15" s="1"/>
  <c r="M1992" i="15"/>
  <c r="L1992" i="15"/>
  <c r="J1992" i="15"/>
  <c r="F1992" i="15"/>
  <c r="M1991" i="15"/>
  <c r="L1991" i="15"/>
  <c r="J1991" i="15"/>
  <c r="F1991" i="15"/>
  <c r="I1991" i="15" s="1"/>
  <c r="M1990" i="15"/>
  <c r="L1990" i="15"/>
  <c r="J1990" i="15"/>
  <c r="F1990" i="15"/>
  <c r="M1989" i="15"/>
  <c r="L1989" i="15"/>
  <c r="J1989" i="15"/>
  <c r="F1989" i="15"/>
  <c r="I1989" i="15" s="1"/>
  <c r="M1988" i="15"/>
  <c r="L1988" i="15"/>
  <c r="J1988" i="15"/>
  <c r="F1988" i="15"/>
  <c r="I1988" i="15" s="1"/>
  <c r="M1987" i="15"/>
  <c r="L1987" i="15"/>
  <c r="J1987" i="15"/>
  <c r="F1987" i="15"/>
  <c r="I1987" i="15" s="1"/>
  <c r="M1986" i="15"/>
  <c r="L1986" i="15"/>
  <c r="J1986" i="15"/>
  <c r="F1986" i="15"/>
  <c r="I1986" i="15" s="1"/>
  <c r="M1985" i="15"/>
  <c r="L1985" i="15"/>
  <c r="J1985" i="15"/>
  <c r="F1985" i="15"/>
  <c r="I1985" i="15" s="1"/>
  <c r="M1984" i="15"/>
  <c r="L1984" i="15"/>
  <c r="J1984" i="15"/>
  <c r="F1984" i="15"/>
  <c r="M1983" i="15"/>
  <c r="L1983" i="15"/>
  <c r="J1983" i="15"/>
  <c r="F1983" i="15"/>
  <c r="I1983" i="15" s="1"/>
  <c r="M1982" i="15"/>
  <c r="L1982" i="15"/>
  <c r="J1982" i="15"/>
  <c r="F1982" i="15"/>
  <c r="M1981" i="15"/>
  <c r="L1981" i="15"/>
  <c r="J1981" i="15"/>
  <c r="F1981" i="15"/>
  <c r="M1980" i="15"/>
  <c r="L1980" i="15"/>
  <c r="J1980" i="15"/>
  <c r="F1980" i="15"/>
  <c r="I1980" i="15" s="1"/>
  <c r="M1979" i="15"/>
  <c r="L1979" i="15"/>
  <c r="J1979" i="15"/>
  <c r="F1979" i="15"/>
  <c r="I1979" i="15" s="1"/>
  <c r="M1978" i="15"/>
  <c r="L1978" i="15"/>
  <c r="J1978" i="15"/>
  <c r="F1978" i="15"/>
  <c r="I1978" i="15" s="1"/>
  <c r="M1977" i="15"/>
  <c r="L1977" i="15"/>
  <c r="J1977" i="15"/>
  <c r="F1977" i="15"/>
  <c r="I1977" i="15" s="1"/>
  <c r="M1976" i="15"/>
  <c r="L1976" i="15"/>
  <c r="J1976" i="15"/>
  <c r="F1976" i="15"/>
  <c r="M1975" i="15"/>
  <c r="L1975" i="15"/>
  <c r="J1975" i="15"/>
  <c r="F1975" i="15"/>
  <c r="I1975" i="15" s="1"/>
  <c r="M1974" i="15"/>
  <c r="L1974" i="15"/>
  <c r="J1974" i="15"/>
  <c r="F1974" i="15"/>
  <c r="M1973" i="15"/>
  <c r="L1973" i="15"/>
  <c r="J1973" i="15"/>
  <c r="F1973" i="15"/>
  <c r="F1972" i="15"/>
  <c r="S1971" i="15"/>
  <c r="F1971" i="15"/>
  <c r="M1970" i="15"/>
  <c r="L1970" i="15"/>
  <c r="J1970" i="15"/>
  <c r="M1969" i="15"/>
  <c r="L1969" i="15"/>
  <c r="J1969" i="15"/>
  <c r="M1968" i="15"/>
  <c r="L1968" i="15"/>
  <c r="J1968" i="15"/>
  <c r="M1967" i="15"/>
  <c r="L1967" i="15"/>
  <c r="J1967" i="15"/>
  <c r="M1966" i="15"/>
  <c r="L1966" i="15"/>
  <c r="J1966" i="15"/>
  <c r="M1965" i="15"/>
  <c r="L1965" i="15"/>
  <c r="J1965" i="15"/>
  <c r="M1964" i="15"/>
  <c r="L1964" i="15"/>
  <c r="J1964" i="15"/>
  <c r="M1963" i="15"/>
  <c r="L1963" i="15"/>
  <c r="J1963" i="15"/>
  <c r="M1962" i="15"/>
  <c r="L1962" i="15"/>
  <c r="J1962" i="15"/>
  <c r="M1961" i="15"/>
  <c r="L1961" i="15"/>
  <c r="J1961" i="15"/>
  <c r="M1960" i="15"/>
  <c r="L1960" i="15"/>
  <c r="J1960" i="15"/>
  <c r="M1959" i="15"/>
  <c r="L1959" i="15"/>
  <c r="J1959" i="15"/>
  <c r="M1958" i="15"/>
  <c r="L1958" i="15"/>
  <c r="J1958" i="15"/>
  <c r="M1957" i="15"/>
  <c r="L1957" i="15"/>
  <c r="J1957" i="15"/>
  <c r="M1956" i="15"/>
  <c r="L1956" i="15"/>
  <c r="J1956" i="15"/>
  <c r="M1955" i="15"/>
  <c r="L1955" i="15"/>
  <c r="J1955" i="15"/>
  <c r="M1954" i="15"/>
  <c r="L1954" i="15"/>
  <c r="J1954" i="15"/>
  <c r="M1953" i="15"/>
  <c r="L1953" i="15"/>
  <c r="J1953" i="15"/>
  <c r="M1952" i="15"/>
  <c r="L1952" i="15"/>
  <c r="J1952" i="15"/>
  <c r="M1951" i="15"/>
  <c r="L1951" i="15"/>
  <c r="J1951" i="15"/>
  <c r="M1950" i="15"/>
  <c r="L1950" i="15"/>
  <c r="J1950" i="15"/>
  <c r="M1949" i="15"/>
  <c r="L1949" i="15"/>
  <c r="J1949" i="15"/>
  <c r="M1948" i="15"/>
  <c r="L1948" i="15"/>
  <c r="J1948" i="15"/>
  <c r="M1947" i="15"/>
  <c r="L1947" i="15"/>
  <c r="J1947" i="15"/>
  <c r="M1946" i="15"/>
  <c r="L1946" i="15"/>
  <c r="J1946" i="15"/>
  <c r="M1945" i="15"/>
  <c r="L1945" i="15"/>
  <c r="J1945" i="15"/>
  <c r="M1944" i="15"/>
  <c r="L1944" i="15"/>
  <c r="J1944" i="15"/>
  <c r="M1943" i="15"/>
  <c r="L1943" i="15"/>
  <c r="J1943" i="15"/>
  <c r="M1942" i="15"/>
  <c r="L1942" i="15"/>
  <c r="J1942" i="15"/>
  <c r="M1941" i="15"/>
  <c r="L1941" i="15"/>
  <c r="J1941" i="15"/>
  <c r="M1940" i="15"/>
  <c r="L1940" i="15"/>
  <c r="J1940" i="15"/>
  <c r="M1939" i="15"/>
  <c r="L1939" i="15"/>
  <c r="J1939" i="15"/>
  <c r="M1938" i="15"/>
  <c r="L1938" i="15"/>
  <c r="J1938" i="15"/>
  <c r="M1937" i="15"/>
  <c r="L1937" i="15"/>
  <c r="J1937" i="15"/>
  <c r="M1936" i="15"/>
  <c r="L1936" i="15"/>
  <c r="J1936" i="15"/>
  <c r="M1935" i="15"/>
  <c r="L1935" i="15"/>
  <c r="J1935" i="15"/>
  <c r="M1934" i="15"/>
  <c r="L1934" i="15"/>
  <c r="J1934" i="15"/>
  <c r="M1933" i="15"/>
  <c r="L1933" i="15"/>
  <c r="J1933" i="15"/>
  <c r="M1932" i="15"/>
  <c r="L1932" i="15"/>
  <c r="J1932" i="15"/>
  <c r="M1931" i="15"/>
  <c r="L1931" i="15"/>
  <c r="J1931" i="15"/>
  <c r="M1930" i="15"/>
  <c r="L1930" i="15"/>
  <c r="J1930" i="15"/>
  <c r="M1929" i="15"/>
  <c r="L1929" i="15"/>
  <c r="J1929" i="15"/>
  <c r="M1928" i="15"/>
  <c r="L1928" i="15"/>
  <c r="J1928" i="15"/>
  <c r="M1927" i="15"/>
  <c r="L1927" i="15"/>
  <c r="J1927" i="15"/>
  <c r="M1926" i="15"/>
  <c r="L1926" i="15"/>
  <c r="J1926" i="15"/>
  <c r="M1925" i="15"/>
  <c r="L1925" i="15"/>
  <c r="J1925" i="15"/>
  <c r="M1924" i="15"/>
  <c r="L1924" i="15"/>
  <c r="J1924" i="15"/>
  <c r="M1923" i="15"/>
  <c r="L1923" i="15"/>
  <c r="J1923" i="15"/>
  <c r="M1922" i="15"/>
  <c r="L1922" i="15"/>
  <c r="J1922" i="15"/>
  <c r="M1921" i="15"/>
  <c r="L1921" i="15"/>
  <c r="J1921" i="15"/>
  <c r="F1920" i="15"/>
  <c r="Q1919" i="15"/>
  <c r="R1919" i="15" s="1"/>
  <c r="F1919" i="15"/>
  <c r="F1918" i="15"/>
  <c r="M1917" i="15"/>
  <c r="L1917" i="15"/>
  <c r="J1917" i="15"/>
  <c r="M1916" i="15"/>
  <c r="L1916" i="15"/>
  <c r="J1916" i="15"/>
  <c r="M1915" i="15"/>
  <c r="L1915" i="15"/>
  <c r="J1915" i="15"/>
  <c r="M1914" i="15"/>
  <c r="L1914" i="15"/>
  <c r="J1914" i="15"/>
  <c r="M1913" i="15"/>
  <c r="L1913" i="15"/>
  <c r="J1913" i="15"/>
  <c r="M1912" i="15"/>
  <c r="L1912" i="15"/>
  <c r="J1912" i="15"/>
  <c r="M1911" i="15"/>
  <c r="L1911" i="15"/>
  <c r="J1911" i="15"/>
  <c r="M1910" i="15"/>
  <c r="L1910" i="15"/>
  <c r="J1910" i="15"/>
  <c r="M1909" i="15"/>
  <c r="L1909" i="15"/>
  <c r="J1909" i="15"/>
  <c r="M1908" i="15"/>
  <c r="L1908" i="15"/>
  <c r="J1908" i="15"/>
  <c r="M1907" i="15"/>
  <c r="L1907" i="15"/>
  <c r="J1907" i="15"/>
  <c r="M1906" i="15"/>
  <c r="L1906" i="15"/>
  <c r="J1906" i="15"/>
  <c r="M1905" i="15"/>
  <c r="L1905" i="15"/>
  <c r="J1905" i="15"/>
  <c r="M1904" i="15"/>
  <c r="L1904" i="15"/>
  <c r="J1904" i="15"/>
  <c r="M1903" i="15"/>
  <c r="L1903" i="15"/>
  <c r="J1903" i="15"/>
  <c r="M1902" i="15"/>
  <c r="L1902" i="15"/>
  <c r="J1902" i="15"/>
  <c r="M1901" i="15"/>
  <c r="L1901" i="15"/>
  <c r="J1901" i="15"/>
  <c r="M1900" i="15"/>
  <c r="L1900" i="15"/>
  <c r="J1900" i="15"/>
  <c r="M1899" i="15"/>
  <c r="L1899" i="15"/>
  <c r="J1899" i="15"/>
  <c r="M1898" i="15"/>
  <c r="L1898" i="15"/>
  <c r="J1898" i="15"/>
  <c r="M1897" i="15"/>
  <c r="L1897" i="15"/>
  <c r="J1897" i="15"/>
  <c r="M1896" i="15"/>
  <c r="L1896" i="15"/>
  <c r="J1896" i="15"/>
  <c r="M1895" i="15"/>
  <c r="L1895" i="15"/>
  <c r="J1895" i="15"/>
  <c r="F1894" i="15"/>
  <c r="F1893" i="15"/>
  <c r="M1892" i="15"/>
  <c r="L1892" i="15"/>
  <c r="J1892" i="15"/>
  <c r="F1891" i="15"/>
  <c r="F1890" i="15"/>
  <c r="S1889" i="15"/>
  <c r="F1889" i="15"/>
  <c r="M1888" i="15"/>
  <c r="L1888" i="15"/>
  <c r="J1888" i="15"/>
  <c r="M1887" i="15"/>
  <c r="L1887" i="15"/>
  <c r="J1887" i="15"/>
  <c r="F1886" i="15"/>
  <c r="M1885" i="15"/>
  <c r="L1885" i="15"/>
  <c r="J1885" i="15"/>
  <c r="M1884" i="15"/>
  <c r="L1884" i="15"/>
  <c r="J1884" i="15"/>
  <c r="F1883" i="15"/>
  <c r="F1882" i="15"/>
  <c r="S1881" i="15"/>
  <c r="F1881" i="15"/>
  <c r="M1880" i="15"/>
  <c r="L1880" i="15"/>
  <c r="J1880" i="15"/>
  <c r="M1879" i="15"/>
  <c r="L1879" i="15"/>
  <c r="J1879" i="15"/>
  <c r="M1878" i="15"/>
  <c r="L1878" i="15"/>
  <c r="J1878" i="15"/>
  <c r="M1877" i="15"/>
  <c r="L1877" i="15"/>
  <c r="J1877" i="15"/>
  <c r="M1876" i="15"/>
  <c r="L1876" i="15"/>
  <c r="J1876" i="15"/>
  <c r="M1875" i="15"/>
  <c r="L1875" i="15"/>
  <c r="J1875" i="15"/>
  <c r="M1874" i="15"/>
  <c r="L1874" i="15"/>
  <c r="J1874" i="15"/>
  <c r="M1873" i="15"/>
  <c r="L1873" i="15"/>
  <c r="J1873" i="15"/>
  <c r="M1872" i="15"/>
  <c r="L1872" i="15"/>
  <c r="J1872" i="15"/>
  <c r="M1871" i="15"/>
  <c r="L1871" i="15"/>
  <c r="J1871" i="15"/>
  <c r="M1870" i="15"/>
  <c r="L1870" i="15"/>
  <c r="J1870" i="15"/>
  <c r="M1869" i="15"/>
  <c r="L1869" i="15"/>
  <c r="J1869" i="15"/>
  <c r="M1868" i="15"/>
  <c r="L1868" i="15"/>
  <c r="J1868" i="15"/>
  <c r="M1867" i="15"/>
  <c r="L1867" i="15"/>
  <c r="J1867" i="15"/>
  <c r="M1866" i="15"/>
  <c r="L1866" i="15"/>
  <c r="J1866" i="15"/>
  <c r="M1865" i="15"/>
  <c r="L1865" i="15"/>
  <c r="J1865" i="15"/>
  <c r="M1864" i="15"/>
  <c r="L1864" i="15"/>
  <c r="J1864" i="15"/>
  <c r="F1863" i="15"/>
  <c r="R1862" i="15"/>
  <c r="F1862" i="15"/>
  <c r="F1861" i="15"/>
  <c r="M1860" i="15"/>
  <c r="L1860" i="15"/>
  <c r="J1860" i="15"/>
  <c r="M1859" i="15"/>
  <c r="L1859" i="15"/>
  <c r="J1859" i="15"/>
  <c r="M1858" i="15"/>
  <c r="L1858" i="15"/>
  <c r="J1858" i="15"/>
  <c r="F1857" i="15"/>
  <c r="M1856" i="15"/>
  <c r="L1856" i="15"/>
  <c r="J1856" i="15"/>
  <c r="M1855" i="15"/>
  <c r="L1855" i="15"/>
  <c r="J1855" i="15"/>
  <c r="M1854" i="15"/>
  <c r="L1854" i="15"/>
  <c r="J1854" i="15"/>
  <c r="M1853" i="15"/>
  <c r="L1853" i="15"/>
  <c r="J1853" i="15"/>
  <c r="M1852" i="15"/>
  <c r="L1852" i="15"/>
  <c r="J1852" i="15"/>
  <c r="M1851" i="15"/>
  <c r="L1851" i="15"/>
  <c r="J1851" i="15"/>
  <c r="M1850" i="15"/>
  <c r="L1850" i="15"/>
  <c r="J1850" i="15"/>
  <c r="M1849" i="15"/>
  <c r="L1849" i="15"/>
  <c r="J1849" i="15"/>
  <c r="F1848" i="15"/>
  <c r="S1847" i="15"/>
  <c r="F1847" i="15"/>
  <c r="M1846" i="15"/>
  <c r="L1846" i="15"/>
  <c r="J1846" i="15"/>
  <c r="M1845" i="15"/>
  <c r="L1845" i="15"/>
  <c r="J1845" i="15"/>
  <c r="M1844" i="15"/>
  <c r="L1844" i="15"/>
  <c r="J1844" i="15"/>
  <c r="M1843" i="15"/>
  <c r="L1843" i="15"/>
  <c r="J1843" i="15"/>
  <c r="M1842" i="15"/>
  <c r="L1842" i="15"/>
  <c r="J1842" i="15"/>
  <c r="M1841" i="15"/>
  <c r="L1841" i="15"/>
  <c r="J1841" i="15"/>
  <c r="M1840" i="15"/>
  <c r="L1840" i="15"/>
  <c r="J1840" i="15"/>
  <c r="M1839" i="15"/>
  <c r="L1839" i="15"/>
  <c r="J1839" i="15"/>
  <c r="M1838" i="15"/>
  <c r="L1838" i="15"/>
  <c r="J1838" i="15"/>
  <c r="M1837" i="15"/>
  <c r="L1837" i="15"/>
  <c r="J1837" i="15"/>
  <c r="M1836" i="15"/>
  <c r="L1836" i="15"/>
  <c r="J1836" i="15"/>
  <c r="M1835" i="15"/>
  <c r="L1835" i="15"/>
  <c r="J1835" i="15"/>
  <c r="M1834" i="15"/>
  <c r="L1834" i="15"/>
  <c r="J1834" i="15"/>
  <c r="M1833" i="15"/>
  <c r="L1833" i="15"/>
  <c r="J1833" i="15"/>
  <c r="M1832" i="15"/>
  <c r="L1832" i="15"/>
  <c r="J1832" i="15"/>
  <c r="M1831" i="15"/>
  <c r="L1831" i="15"/>
  <c r="J1831" i="15"/>
  <c r="M1830" i="15"/>
  <c r="L1830" i="15"/>
  <c r="J1830" i="15"/>
  <c r="M1829" i="15"/>
  <c r="L1829" i="15"/>
  <c r="J1829" i="15"/>
  <c r="M1828" i="15"/>
  <c r="L1828" i="15"/>
  <c r="J1828" i="15"/>
  <c r="M1827" i="15"/>
  <c r="L1827" i="15"/>
  <c r="J1827" i="15"/>
  <c r="M1826" i="15"/>
  <c r="L1826" i="15"/>
  <c r="J1826" i="15"/>
  <c r="M1825" i="15"/>
  <c r="L1825" i="15"/>
  <c r="J1825" i="15"/>
  <c r="F1804" i="15"/>
  <c r="F1803" i="15"/>
  <c r="M1802" i="15"/>
  <c r="L1802" i="15"/>
  <c r="J1802" i="15"/>
  <c r="M1801" i="15"/>
  <c r="L1801" i="15"/>
  <c r="J1801" i="15"/>
  <c r="M1800" i="15"/>
  <c r="L1800" i="15"/>
  <c r="J1800" i="15"/>
  <c r="M1799" i="15"/>
  <c r="L1799" i="15"/>
  <c r="J1799" i="15"/>
  <c r="M1798" i="15"/>
  <c r="L1798" i="15"/>
  <c r="J1798" i="15"/>
  <c r="M1797" i="15"/>
  <c r="L1797" i="15"/>
  <c r="J1797" i="15"/>
  <c r="M1796" i="15"/>
  <c r="L1796" i="15"/>
  <c r="J1796" i="15"/>
  <c r="M1795" i="15"/>
  <c r="L1795" i="15"/>
  <c r="J1795" i="15"/>
  <c r="M1794" i="15"/>
  <c r="L1794" i="15"/>
  <c r="J1794" i="15"/>
  <c r="L1793" i="15"/>
  <c r="M1792" i="15"/>
  <c r="L1792" i="15"/>
  <c r="J1792" i="15"/>
  <c r="M1791" i="15"/>
  <c r="L1791" i="15"/>
  <c r="J1791" i="15"/>
  <c r="M1790" i="15"/>
  <c r="L1790" i="15"/>
  <c r="J1790" i="15"/>
  <c r="M1789" i="15"/>
  <c r="L1789" i="15"/>
  <c r="J1789" i="15"/>
  <c r="M1788" i="15"/>
  <c r="L1788" i="15"/>
  <c r="J1788" i="15"/>
  <c r="M1787" i="15"/>
  <c r="L1787" i="15"/>
  <c r="J1787" i="15"/>
  <c r="M1786" i="15"/>
  <c r="L1786" i="15"/>
  <c r="J1786" i="15"/>
  <c r="M1785" i="15"/>
  <c r="L1785" i="15"/>
  <c r="J1785" i="15"/>
  <c r="M1784" i="15"/>
  <c r="L1784" i="15"/>
  <c r="J1784" i="15"/>
  <c r="M1783" i="15"/>
  <c r="L1783" i="15"/>
  <c r="J1783" i="15"/>
  <c r="M1782" i="15"/>
  <c r="L1782" i="15"/>
  <c r="J1782" i="15"/>
  <c r="M1781" i="15"/>
  <c r="L1781" i="15"/>
  <c r="J1781" i="15"/>
  <c r="M1780" i="15"/>
  <c r="L1780" i="15"/>
  <c r="J1780" i="15"/>
  <c r="M1779" i="15"/>
  <c r="L1779" i="15"/>
  <c r="J1779" i="15"/>
  <c r="M1778" i="15"/>
  <c r="L1778" i="15"/>
  <c r="J1778" i="15"/>
  <c r="M1777" i="15"/>
  <c r="L1777" i="15"/>
  <c r="J1777" i="15"/>
  <c r="F1776" i="15"/>
  <c r="Q1775" i="15"/>
  <c r="F1775" i="15"/>
  <c r="M1774" i="15"/>
  <c r="L1774" i="15"/>
  <c r="J1774" i="15"/>
  <c r="M1773" i="15"/>
  <c r="L1773" i="15"/>
  <c r="J1773" i="15"/>
  <c r="M1772" i="15"/>
  <c r="L1772" i="15"/>
  <c r="J1772" i="15"/>
  <c r="M1771" i="15"/>
  <c r="L1771" i="15"/>
  <c r="J1771" i="15"/>
  <c r="M1770" i="15"/>
  <c r="L1770" i="15"/>
  <c r="J1770" i="15"/>
  <c r="M1769" i="15"/>
  <c r="L1769" i="15"/>
  <c r="J1769" i="15"/>
  <c r="M1768" i="15"/>
  <c r="L1768" i="15"/>
  <c r="J1768" i="15"/>
  <c r="M1767" i="15"/>
  <c r="L1767" i="15"/>
  <c r="J1767" i="15"/>
  <c r="F1766" i="15"/>
  <c r="F1765" i="15"/>
  <c r="M1764" i="15"/>
  <c r="L1764" i="15"/>
  <c r="J1764" i="15"/>
  <c r="M1763" i="15"/>
  <c r="L1763" i="15"/>
  <c r="J1763" i="15"/>
  <c r="M1762" i="15"/>
  <c r="L1762" i="15"/>
  <c r="J1762" i="15"/>
  <c r="M1761" i="15"/>
  <c r="L1761" i="15"/>
  <c r="J1761" i="15"/>
  <c r="M1760" i="15"/>
  <c r="L1760" i="15"/>
  <c r="J1760" i="15"/>
  <c r="M1759" i="15"/>
  <c r="L1759" i="15"/>
  <c r="J1759" i="15"/>
  <c r="M1758" i="15"/>
  <c r="L1758" i="15"/>
  <c r="J1758" i="15"/>
  <c r="M1757" i="15"/>
  <c r="L1757" i="15"/>
  <c r="J1757" i="15"/>
  <c r="M1756" i="15"/>
  <c r="L1756" i="15"/>
  <c r="J1756" i="15"/>
  <c r="M1755" i="15"/>
  <c r="L1755" i="15"/>
  <c r="J1755" i="15"/>
  <c r="M1754" i="15"/>
  <c r="L1754" i="15"/>
  <c r="J1754" i="15"/>
  <c r="F1753" i="15"/>
  <c r="M1752" i="15"/>
  <c r="L1752" i="15"/>
  <c r="J1752" i="15"/>
  <c r="M1751" i="15"/>
  <c r="L1751" i="15"/>
  <c r="J1751" i="15"/>
  <c r="M1750" i="15"/>
  <c r="L1750" i="15"/>
  <c r="J1750" i="15"/>
  <c r="M1749" i="15"/>
  <c r="L1749" i="15"/>
  <c r="J1749" i="15"/>
  <c r="M1748" i="15"/>
  <c r="L1748" i="15"/>
  <c r="J1748" i="15"/>
  <c r="M1747" i="15"/>
  <c r="L1747" i="15"/>
  <c r="J1747" i="15"/>
  <c r="M1746" i="15"/>
  <c r="L1746" i="15"/>
  <c r="J1746" i="15"/>
  <c r="M1745" i="15"/>
  <c r="L1745" i="15"/>
  <c r="J1745" i="15"/>
  <c r="M1744" i="15"/>
  <c r="L1744" i="15"/>
  <c r="J1744" i="15"/>
  <c r="M1743" i="15"/>
  <c r="L1743" i="15"/>
  <c r="J1743" i="15"/>
  <c r="M1742" i="15"/>
  <c r="L1742" i="15"/>
  <c r="J1742" i="15"/>
  <c r="M1741" i="15"/>
  <c r="L1741" i="15"/>
  <c r="J1741" i="15"/>
  <c r="M1740" i="15"/>
  <c r="L1740" i="15"/>
  <c r="J1740" i="15"/>
  <c r="M1739" i="15"/>
  <c r="L1739" i="15"/>
  <c r="J1739" i="15"/>
  <c r="M1738" i="15"/>
  <c r="L1738" i="15"/>
  <c r="J1738" i="15"/>
  <c r="M1737" i="15"/>
  <c r="L1737" i="15"/>
  <c r="J1737" i="15"/>
  <c r="M1736" i="15"/>
  <c r="L1736" i="15"/>
  <c r="J1736" i="15"/>
  <c r="M1735" i="15"/>
  <c r="L1735" i="15"/>
  <c r="J1735" i="15"/>
  <c r="M1734" i="15"/>
  <c r="L1734" i="15"/>
  <c r="J1734" i="15"/>
  <c r="M1733" i="15"/>
  <c r="L1733" i="15"/>
  <c r="J1733" i="15"/>
  <c r="M1732" i="15"/>
  <c r="L1732" i="15"/>
  <c r="J1732" i="15"/>
  <c r="M1731" i="15"/>
  <c r="L1731" i="15"/>
  <c r="J1731" i="15"/>
  <c r="M1730" i="15"/>
  <c r="L1730" i="15"/>
  <c r="J1730" i="15"/>
  <c r="M1729" i="15"/>
  <c r="L1729" i="15"/>
  <c r="J1729" i="15"/>
  <c r="M1728" i="15"/>
  <c r="L1728" i="15"/>
  <c r="J1728" i="15"/>
  <c r="M1727" i="15"/>
  <c r="L1727" i="15"/>
  <c r="J1727" i="15"/>
  <c r="F1726" i="15"/>
  <c r="F1725" i="15"/>
  <c r="M1724" i="15"/>
  <c r="L1724" i="15"/>
  <c r="J1724" i="15"/>
  <c r="F1723" i="15"/>
  <c r="M1722" i="15"/>
  <c r="L1722" i="15"/>
  <c r="J1722" i="15"/>
  <c r="M1721" i="15"/>
  <c r="L1721" i="15"/>
  <c r="J1721" i="15"/>
  <c r="M1720" i="15"/>
  <c r="L1720" i="15"/>
  <c r="J1720" i="15"/>
  <c r="M1719" i="15"/>
  <c r="L1719" i="15"/>
  <c r="J1719" i="15"/>
  <c r="M1718" i="15"/>
  <c r="L1718" i="15"/>
  <c r="J1718" i="15"/>
  <c r="M1717" i="15"/>
  <c r="L1717" i="15"/>
  <c r="J1717" i="15"/>
  <c r="M1716" i="15"/>
  <c r="L1716" i="15"/>
  <c r="J1716" i="15"/>
  <c r="M1715" i="15"/>
  <c r="L1715" i="15"/>
  <c r="J1715" i="15"/>
  <c r="M1714" i="15"/>
  <c r="L1714" i="15"/>
  <c r="J1714" i="15"/>
  <c r="M1713" i="15"/>
  <c r="L1713" i="15"/>
  <c r="J1713" i="15"/>
  <c r="M1712" i="15"/>
  <c r="L1712" i="15"/>
  <c r="J1712" i="15"/>
  <c r="M1711" i="15"/>
  <c r="L1711" i="15"/>
  <c r="J1711" i="15"/>
  <c r="M1710" i="15"/>
  <c r="L1710" i="15"/>
  <c r="J1710" i="15"/>
  <c r="M1709" i="15"/>
  <c r="L1709" i="15"/>
  <c r="J1709" i="15"/>
  <c r="F1708" i="15"/>
  <c r="M1707" i="15"/>
  <c r="L1707" i="15"/>
  <c r="J1707" i="15"/>
  <c r="M1706" i="15"/>
  <c r="L1706" i="15"/>
  <c r="J1706" i="15"/>
  <c r="M1705" i="15"/>
  <c r="L1705" i="15"/>
  <c r="J1705" i="15"/>
  <c r="M1704" i="15"/>
  <c r="L1704" i="15"/>
  <c r="J1704" i="15"/>
  <c r="M1703" i="15"/>
  <c r="L1703" i="15"/>
  <c r="J1703" i="15"/>
  <c r="F1702" i="15"/>
  <c r="F1701" i="15"/>
  <c r="S1700" i="15"/>
  <c r="F1700" i="15"/>
  <c r="M1699" i="15"/>
  <c r="L1699" i="15"/>
  <c r="J1699" i="15"/>
  <c r="M1698" i="15"/>
  <c r="L1698" i="15"/>
  <c r="J1698" i="15"/>
  <c r="M1697" i="15"/>
  <c r="L1697" i="15"/>
  <c r="J1697" i="15"/>
  <c r="M1696" i="15"/>
  <c r="L1696" i="15"/>
  <c r="J1696" i="15"/>
  <c r="M1695" i="15"/>
  <c r="L1695" i="15"/>
  <c r="J1695" i="15"/>
  <c r="M1694" i="15"/>
  <c r="L1694" i="15"/>
  <c r="J1694" i="15"/>
  <c r="M1693" i="15"/>
  <c r="L1693" i="15"/>
  <c r="J1693" i="15"/>
  <c r="M1692" i="15"/>
  <c r="L1692" i="15"/>
  <c r="J1692" i="15"/>
  <c r="M1691" i="15"/>
  <c r="L1691" i="15"/>
  <c r="J1691" i="15"/>
  <c r="M1690" i="15"/>
  <c r="L1690" i="15"/>
  <c r="J1690" i="15"/>
  <c r="M1689" i="15"/>
  <c r="L1689" i="15"/>
  <c r="J1689" i="15"/>
  <c r="M1688" i="15"/>
  <c r="L1688" i="15"/>
  <c r="J1688" i="15"/>
  <c r="M1687" i="15"/>
  <c r="L1687" i="15"/>
  <c r="J1687" i="15"/>
  <c r="M1686" i="15"/>
  <c r="L1686" i="15"/>
  <c r="J1686" i="15"/>
  <c r="M1685" i="15"/>
  <c r="L1685" i="15"/>
  <c r="J1685" i="15"/>
  <c r="M1684" i="15"/>
  <c r="L1684" i="15"/>
  <c r="J1684" i="15"/>
  <c r="M1683" i="15"/>
  <c r="L1683" i="15"/>
  <c r="J1683" i="15"/>
  <c r="M1682" i="15"/>
  <c r="L1682" i="15"/>
  <c r="J1682" i="15"/>
  <c r="M1681" i="15"/>
  <c r="L1681" i="15"/>
  <c r="J1681" i="15"/>
  <c r="M1680" i="15"/>
  <c r="L1680" i="15"/>
  <c r="J1680" i="15"/>
  <c r="M1679" i="15"/>
  <c r="L1679" i="15"/>
  <c r="J1679" i="15"/>
  <c r="M1678" i="15"/>
  <c r="L1678" i="15"/>
  <c r="J1678" i="15"/>
  <c r="M1677" i="15"/>
  <c r="L1677" i="15"/>
  <c r="J1677" i="15"/>
  <c r="M1676" i="15"/>
  <c r="L1676" i="15"/>
  <c r="J1676" i="15"/>
  <c r="M1675" i="15"/>
  <c r="L1675" i="15"/>
  <c r="J1675" i="15"/>
  <c r="M1674" i="15"/>
  <c r="L1674" i="15"/>
  <c r="J1674" i="15"/>
  <c r="M1673" i="15"/>
  <c r="L1673" i="15"/>
  <c r="J1673" i="15"/>
  <c r="M1672" i="15"/>
  <c r="L1672" i="15"/>
  <c r="J1672" i="15"/>
  <c r="M1671" i="15"/>
  <c r="L1671" i="15"/>
  <c r="J1671" i="15"/>
  <c r="M1670" i="15"/>
  <c r="L1670" i="15"/>
  <c r="J1670" i="15"/>
  <c r="M1669" i="15"/>
  <c r="L1669" i="15"/>
  <c r="J1669" i="15"/>
  <c r="M1668" i="15"/>
  <c r="L1668" i="15"/>
  <c r="J1668" i="15"/>
  <c r="M1667" i="15"/>
  <c r="L1667" i="15"/>
  <c r="J1667" i="15"/>
  <c r="M1666" i="15"/>
  <c r="L1666" i="15"/>
  <c r="J1666" i="15"/>
  <c r="M1665" i="15"/>
  <c r="L1665" i="15"/>
  <c r="J1665" i="15"/>
  <c r="M1664" i="15"/>
  <c r="L1664" i="15"/>
  <c r="J1664" i="15"/>
  <c r="M1663" i="15"/>
  <c r="L1663" i="15"/>
  <c r="J1663" i="15"/>
  <c r="M1662" i="15"/>
  <c r="L1662" i="15"/>
  <c r="J1662" i="15"/>
  <c r="M1661" i="15"/>
  <c r="L1661" i="15"/>
  <c r="J1661" i="15"/>
  <c r="L1660" i="15"/>
  <c r="M1659" i="15"/>
  <c r="L1659" i="15"/>
  <c r="J1659" i="15"/>
  <c r="M1658" i="15"/>
  <c r="L1658" i="15"/>
  <c r="J1658" i="15"/>
  <c r="M1657" i="15"/>
  <c r="L1657" i="15"/>
  <c r="J1657" i="15"/>
  <c r="M1656" i="15"/>
  <c r="L1656" i="15"/>
  <c r="J1656" i="15"/>
  <c r="M1655" i="15"/>
  <c r="L1655" i="15"/>
  <c r="J1655" i="15"/>
  <c r="L1654" i="15"/>
  <c r="M1653" i="15"/>
  <c r="L1653" i="15"/>
  <c r="J1653" i="15"/>
  <c r="M1652" i="15"/>
  <c r="L1652" i="15"/>
  <c r="J1652" i="15"/>
  <c r="M1651" i="15"/>
  <c r="L1651" i="15"/>
  <c r="J1651" i="15"/>
  <c r="M1650" i="15"/>
  <c r="L1650" i="15"/>
  <c r="J1650" i="15"/>
  <c r="M1649" i="15"/>
  <c r="L1649" i="15"/>
  <c r="J1649" i="15"/>
  <c r="M1648" i="15"/>
  <c r="L1648" i="15"/>
  <c r="J1648" i="15"/>
  <c r="M1647" i="15"/>
  <c r="L1647" i="15"/>
  <c r="J1647" i="15"/>
  <c r="F1646" i="15"/>
  <c r="M1645" i="15"/>
  <c r="L1645" i="15"/>
  <c r="J1645" i="15"/>
  <c r="M1644" i="15"/>
  <c r="L1644" i="15"/>
  <c r="J1644" i="15"/>
  <c r="M1643" i="15"/>
  <c r="L1643" i="15"/>
  <c r="J1643" i="15"/>
  <c r="M1642" i="15"/>
  <c r="L1642" i="15"/>
  <c r="J1642" i="15"/>
  <c r="M1641" i="15"/>
  <c r="L1641" i="15"/>
  <c r="J1641" i="15"/>
  <c r="M1640" i="15"/>
  <c r="L1640" i="15"/>
  <c r="J1640" i="15"/>
  <c r="M1639" i="15"/>
  <c r="L1639" i="15"/>
  <c r="J1639" i="15"/>
  <c r="M1638" i="15"/>
  <c r="L1638" i="15"/>
  <c r="J1638" i="15"/>
  <c r="M1637" i="15"/>
  <c r="L1637" i="15"/>
  <c r="J1637" i="15"/>
  <c r="M1636" i="15"/>
  <c r="L1636" i="15"/>
  <c r="J1636" i="15"/>
  <c r="M1635" i="15"/>
  <c r="L1635" i="15"/>
  <c r="J1635" i="15"/>
  <c r="M1634" i="15"/>
  <c r="L1634" i="15"/>
  <c r="J1634" i="15"/>
  <c r="F1633" i="15"/>
  <c r="F1632" i="15"/>
  <c r="F1631" i="15"/>
  <c r="Q1630" i="15"/>
  <c r="S1630" i="15" s="1"/>
  <c r="F1630" i="15"/>
  <c r="M1629" i="15"/>
  <c r="L1629" i="15"/>
  <c r="J1629" i="15"/>
  <c r="M1628" i="15"/>
  <c r="L1628" i="15"/>
  <c r="J1628" i="15"/>
  <c r="M1627" i="15"/>
  <c r="L1627" i="15"/>
  <c r="J1627" i="15"/>
  <c r="F1626" i="15"/>
  <c r="M1625" i="15"/>
  <c r="L1625" i="15"/>
  <c r="J1625" i="15"/>
  <c r="M1624" i="15"/>
  <c r="L1624" i="15"/>
  <c r="J1624" i="15"/>
  <c r="M1623" i="15"/>
  <c r="L1623" i="15"/>
  <c r="J1623" i="15"/>
  <c r="M1622" i="15"/>
  <c r="L1622" i="15"/>
  <c r="J1622" i="15"/>
  <c r="M1621" i="15"/>
  <c r="L1621" i="15"/>
  <c r="J1621" i="15"/>
  <c r="M1620" i="15"/>
  <c r="L1620" i="15"/>
  <c r="J1620" i="15"/>
  <c r="M1619" i="15"/>
  <c r="L1619" i="15"/>
  <c r="J1619" i="15"/>
  <c r="M1618" i="15"/>
  <c r="L1618" i="15"/>
  <c r="J1618" i="15"/>
  <c r="M1617" i="15"/>
  <c r="L1617" i="15"/>
  <c r="J1617" i="15"/>
  <c r="M1616" i="15"/>
  <c r="L1616" i="15"/>
  <c r="J1616" i="15"/>
  <c r="M1615" i="15"/>
  <c r="L1615" i="15"/>
  <c r="J1615" i="15"/>
  <c r="M1614" i="15"/>
  <c r="L1614" i="15"/>
  <c r="J1614" i="15"/>
  <c r="M1613" i="15"/>
  <c r="L1613" i="15"/>
  <c r="J1613" i="15"/>
  <c r="M1612" i="15"/>
  <c r="L1612" i="15"/>
  <c r="J1612" i="15"/>
  <c r="M1611" i="15"/>
  <c r="L1611" i="15"/>
  <c r="J1611" i="15"/>
  <c r="L1610" i="15"/>
  <c r="M1609" i="15"/>
  <c r="L1609" i="15"/>
  <c r="J1609" i="15"/>
  <c r="M1608" i="15"/>
  <c r="L1608" i="15"/>
  <c r="J1608" i="15"/>
  <c r="M1607" i="15"/>
  <c r="L1607" i="15"/>
  <c r="J1607" i="15"/>
  <c r="M1606" i="15"/>
  <c r="L1606" i="15"/>
  <c r="J1606" i="15"/>
  <c r="M1605" i="15"/>
  <c r="L1605" i="15"/>
  <c r="J1605" i="15"/>
  <c r="M1604" i="15"/>
  <c r="L1604" i="15"/>
  <c r="J1604" i="15"/>
  <c r="M1603" i="15"/>
  <c r="L1603" i="15"/>
  <c r="J1603" i="15"/>
  <c r="M1602" i="15"/>
  <c r="L1602" i="15"/>
  <c r="J1602" i="15"/>
  <c r="M1601" i="15"/>
  <c r="L1601" i="15"/>
  <c r="J1601" i="15"/>
  <c r="M1600" i="15"/>
  <c r="L1600" i="15"/>
  <c r="J1600" i="15"/>
  <c r="M1599" i="15"/>
  <c r="L1599" i="15"/>
  <c r="J1599" i="15"/>
  <c r="M1598" i="15"/>
  <c r="L1598" i="15"/>
  <c r="J1598" i="15"/>
  <c r="M1597" i="15"/>
  <c r="L1597" i="15"/>
  <c r="J1597" i="15"/>
  <c r="M1596" i="15"/>
  <c r="L1596" i="15"/>
  <c r="J1596" i="15"/>
  <c r="M1595" i="15"/>
  <c r="L1595" i="15"/>
  <c r="J1595" i="15"/>
  <c r="M1594" i="15"/>
  <c r="L1594" i="15"/>
  <c r="J1594" i="15"/>
  <c r="M1593" i="15"/>
  <c r="L1593" i="15"/>
  <c r="J1593" i="15"/>
  <c r="M1592" i="15"/>
  <c r="L1592" i="15"/>
  <c r="J1592" i="15"/>
  <c r="M1591" i="15"/>
  <c r="L1591" i="15"/>
  <c r="J1591" i="15"/>
  <c r="M1590" i="15"/>
  <c r="L1590" i="15"/>
  <c r="J1590" i="15"/>
  <c r="M1589" i="15"/>
  <c r="L1589" i="15"/>
  <c r="J1589" i="15"/>
  <c r="M1588" i="15"/>
  <c r="L1588" i="15"/>
  <c r="J1588" i="15"/>
  <c r="M1587" i="15"/>
  <c r="L1587" i="15"/>
  <c r="J1587" i="15"/>
  <c r="M1586" i="15"/>
  <c r="L1586" i="15"/>
  <c r="J1586" i="15"/>
  <c r="M1585" i="15"/>
  <c r="L1585" i="15"/>
  <c r="J1585" i="15"/>
  <c r="M1584" i="15"/>
  <c r="L1584" i="15"/>
  <c r="J1584" i="15"/>
  <c r="M1583" i="15"/>
  <c r="L1583" i="15"/>
  <c r="J1583" i="15"/>
  <c r="M1582" i="15"/>
  <c r="L1582" i="15"/>
  <c r="J1582" i="15"/>
  <c r="M1581" i="15"/>
  <c r="L1581" i="15"/>
  <c r="J1581" i="15"/>
  <c r="M1580" i="15"/>
  <c r="L1580" i="15"/>
  <c r="J1580" i="15"/>
  <c r="M1579" i="15"/>
  <c r="L1579" i="15"/>
  <c r="J1579" i="15"/>
  <c r="M1578" i="15"/>
  <c r="L1578" i="15"/>
  <c r="J1578" i="15"/>
  <c r="M1577" i="15"/>
  <c r="L1577" i="15"/>
  <c r="J1577" i="15"/>
  <c r="M1576" i="15"/>
  <c r="L1576" i="15"/>
  <c r="J1576" i="15"/>
  <c r="M1575" i="15"/>
  <c r="L1575" i="15"/>
  <c r="J1575" i="15"/>
  <c r="M1574" i="15"/>
  <c r="L1574" i="15"/>
  <c r="J1574" i="15"/>
  <c r="M1573" i="15"/>
  <c r="L1573" i="15"/>
  <c r="J1573" i="15"/>
  <c r="M1572" i="15"/>
  <c r="L1572" i="15"/>
  <c r="J1572" i="15"/>
  <c r="M1571" i="15"/>
  <c r="L1571" i="15"/>
  <c r="J1571" i="15"/>
  <c r="M1570" i="15"/>
  <c r="L1570" i="15"/>
  <c r="J1570" i="15"/>
  <c r="M1569" i="15"/>
  <c r="L1569" i="15"/>
  <c r="J1569" i="15"/>
  <c r="M1568" i="15"/>
  <c r="L1568" i="15"/>
  <c r="J1568" i="15"/>
  <c r="M1567" i="15"/>
  <c r="L1567" i="15"/>
  <c r="J1567" i="15"/>
  <c r="M1566" i="15"/>
  <c r="L1566" i="15"/>
  <c r="J1566" i="15"/>
  <c r="M1565" i="15"/>
  <c r="L1565" i="15"/>
  <c r="J1565" i="15"/>
  <c r="M1564" i="15"/>
  <c r="L1564" i="15"/>
  <c r="J1564" i="15"/>
  <c r="M1563" i="15"/>
  <c r="L1563" i="15"/>
  <c r="J1563" i="15"/>
  <c r="M1562" i="15"/>
  <c r="L1562" i="15"/>
  <c r="J1562" i="15"/>
  <c r="M1561" i="15"/>
  <c r="L1561" i="15"/>
  <c r="J1561" i="15"/>
  <c r="M1560" i="15"/>
  <c r="L1560" i="15"/>
  <c r="J1560" i="15"/>
  <c r="M1559" i="15"/>
  <c r="L1559" i="15"/>
  <c r="J1559" i="15"/>
  <c r="M1558" i="15"/>
  <c r="L1558" i="15"/>
  <c r="J1558" i="15"/>
  <c r="M1557" i="15"/>
  <c r="L1557" i="15"/>
  <c r="J1557" i="15"/>
  <c r="M1556" i="15"/>
  <c r="L1556" i="15"/>
  <c r="J1556" i="15"/>
  <c r="M1555" i="15"/>
  <c r="L1555" i="15"/>
  <c r="J1555" i="15"/>
  <c r="M1554" i="15"/>
  <c r="L1554" i="15"/>
  <c r="J1554" i="15"/>
  <c r="M1553" i="15"/>
  <c r="L1553" i="15"/>
  <c r="J1553" i="15"/>
  <c r="M1552" i="15"/>
  <c r="L1552" i="15"/>
  <c r="J1552" i="15"/>
  <c r="M1551" i="15"/>
  <c r="L1551" i="15"/>
  <c r="J1551" i="15"/>
  <c r="M1550" i="15"/>
  <c r="L1550" i="15"/>
  <c r="J1550" i="15"/>
  <c r="M1549" i="15"/>
  <c r="L1549" i="15"/>
  <c r="J1549" i="15"/>
  <c r="M1548" i="15"/>
  <c r="L1548" i="15"/>
  <c r="J1548" i="15"/>
  <c r="M1547" i="15"/>
  <c r="L1547" i="15"/>
  <c r="J1547" i="15"/>
  <c r="M1546" i="15"/>
  <c r="L1546" i="15"/>
  <c r="J1546" i="15"/>
  <c r="M1545" i="15"/>
  <c r="L1545" i="15"/>
  <c r="J1545" i="15"/>
  <c r="M1544" i="15"/>
  <c r="L1544" i="15"/>
  <c r="J1544" i="15"/>
  <c r="M1543" i="15"/>
  <c r="L1543" i="15"/>
  <c r="J1543" i="15"/>
  <c r="M1542" i="15"/>
  <c r="L1542" i="15"/>
  <c r="J1542" i="15"/>
  <c r="M1541" i="15"/>
  <c r="L1541" i="15"/>
  <c r="J1541" i="15"/>
  <c r="M1540" i="15"/>
  <c r="L1540" i="15"/>
  <c r="J1540" i="15"/>
  <c r="M1539" i="15"/>
  <c r="L1539" i="15"/>
  <c r="J1539" i="15"/>
  <c r="M1538" i="15"/>
  <c r="L1538" i="15"/>
  <c r="J1538" i="15"/>
  <c r="M1537" i="15"/>
  <c r="L1537" i="15"/>
  <c r="J1537" i="15"/>
  <c r="M1536" i="15"/>
  <c r="L1536" i="15"/>
  <c r="J1536" i="15"/>
  <c r="M1535" i="15"/>
  <c r="L1535" i="15"/>
  <c r="J1535" i="15"/>
  <c r="M1534" i="15"/>
  <c r="L1534" i="15"/>
  <c r="J1534" i="15"/>
  <c r="M1533" i="15"/>
  <c r="L1533" i="15"/>
  <c r="J1533" i="15"/>
  <c r="M1532" i="15"/>
  <c r="L1532" i="15"/>
  <c r="J1532" i="15"/>
  <c r="M1531" i="15"/>
  <c r="L1531" i="15"/>
  <c r="J1531" i="15"/>
  <c r="M1530" i="15"/>
  <c r="L1530" i="15"/>
  <c r="J1530" i="15"/>
  <c r="M1529" i="15"/>
  <c r="L1529" i="15"/>
  <c r="J1529" i="15"/>
  <c r="M1528" i="15"/>
  <c r="L1528" i="15"/>
  <c r="J1528" i="15"/>
  <c r="M1527" i="15"/>
  <c r="L1527" i="15"/>
  <c r="J1527" i="15"/>
  <c r="M1526" i="15"/>
  <c r="L1526" i="15"/>
  <c r="J1526" i="15"/>
  <c r="M1525" i="15"/>
  <c r="L1525" i="15"/>
  <c r="J1525" i="15"/>
  <c r="M1524" i="15"/>
  <c r="L1524" i="15"/>
  <c r="J1524" i="15"/>
  <c r="M1523" i="15"/>
  <c r="L1523" i="15"/>
  <c r="J1523" i="15"/>
  <c r="M1522" i="15"/>
  <c r="L1522" i="15"/>
  <c r="J1522" i="15"/>
  <c r="M1521" i="15"/>
  <c r="L1521" i="15"/>
  <c r="J1521" i="15"/>
  <c r="M1520" i="15"/>
  <c r="L1520" i="15"/>
  <c r="J1520" i="15"/>
  <c r="M1519" i="15"/>
  <c r="L1519" i="15"/>
  <c r="J1519" i="15"/>
  <c r="M1518" i="15"/>
  <c r="L1518" i="15"/>
  <c r="J1518" i="15"/>
  <c r="M1517" i="15"/>
  <c r="L1517" i="15"/>
  <c r="J1517" i="15"/>
  <c r="M1516" i="15"/>
  <c r="L1516" i="15"/>
  <c r="J1516" i="15"/>
  <c r="M1515" i="15"/>
  <c r="L1515" i="15"/>
  <c r="J1515" i="15"/>
  <c r="M1514" i="15"/>
  <c r="L1514" i="15"/>
  <c r="J1514" i="15"/>
  <c r="M1513" i="15"/>
  <c r="L1513" i="15"/>
  <c r="J1513" i="15"/>
  <c r="M1512" i="15"/>
  <c r="L1512" i="15"/>
  <c r="J1512" i="15"/>
  <c r="M1511" i="15"/>
  <c r="L1511" i="15"/>
  <c r="J1511" i="15"/>
  <c r="M1510" i="15"/>
  <c r="L1510" i="15"/>
  <c r="J1510" i="15"/>
  <c r="M1509" i="15"/>
  <c r="L1509" i="15"/>
  <c r="J1509" i="15"/>
  <c r="M1508" i="15"/>
  <c r="L1508" i="15"/>
  <c r="J1508" i="15"/>
  <c r="M1507" i="15"/>
  <c r="L1507" i="15"/>
  <c r="J1507" i="15"/>
  <c r="M1506" i="15"/>
  <c r="L1506" i="15"/>
  <c r="J1506" i="15"/>
  <c r="M1505" i="15"/>
  <c r="L1505" i="15"/>
  <c r="J1505" i="15"/>
  <c r="M1504" i="15"/>
  <c r="L1504" i="15"/>
  <c r="J1504" i="15"/>
  <c r="M1503" i="15"/>
  <c r="L1503" i="15"/>
  <c r="J1503" i="15"/>
  <c r="M1502" i="15"/>
  <c r="L1502" i="15"/>
  <c r="J1502" i="15"/>
  <c r="M1501" i="15"/>
  <c r="L1501" i="15"/>
  <c r="J1501" i="15"/>
  <c r="M1500" i="15"/>
  <c r="L1500" i="15"/>
  <c r="J1500" i="15"/>
  <c r="M1499" i="15"/>
  <c r="L1499" i="15"/>
  <c r="J1499" i="15"/>
  <c r="M1498" i="15"/>
  <c r="L1498" i="15"/>
  <c r="J1498" i="15"/>
  <c r="M1497" i="15"/>
  <c r="L1497" i="15"/>
  <c r="J1497" i="15"/>
  <c r="M1496" i="15"/>
  <c r="L1496" i="15"/>
  <c r="J1496" i="15"/>
  <c r="M1495" i="15"/>
  <c r="L1495" i="15"/>
  <c r="J1495" i="15"/>
  <c r="M1494" i="15"/>
  <c r="L1494" i="15"/>
  <c r="J1494" i="15"/>
  <c r="M1493" i="15"/>
  <c r="L1493" i="15"/>
  <c r="J1493" i="15"/>
  <c r="M1492" i="15"/>
  <c r="L1492" i="15"/>
  <c r="J1492" i="15"/>
  <c r="M1491" i="15"/>
  <c r="L1491" i="15"/>
  <c r="J1491" i="15"/>
  <c r="M1490" i="15"/>
  <c r="L1490" i="15"/>
  <c r="J1490" i="15"/>
  <c r="M1489" i="15"/>
  <c r="L1489" i="15"/>
  <c r="J1489" i="15"/>
  <c r="M1488" i="15"/>
  <c r="L1488" i="15"/>
  <c r="J1488" i="15"/>
  <c r="M1487" i="15"/>
  <c r="L1487" i="15"/>
  <c r="J1487" i="15"/>
  <c r="M1486" i="15"/>
  <c r="L1486" i="15"/>
  <c r="J1486" i="15"/>
  <c r="M1485" i="15"/>
  <c r="L1485" i="15"/>
  <c r="J1485" i="15"/>
  <c r="M1484" i="15"/>
  <c r="L1484" i="15"/>
  <c r="J1484" i="15"/>
  <c r="M1483" i="15"/>
  <c r="L1483" i="15"/>
  <c r="J1483" i="15"/>
  <c r="M1482" i="15"/>
  <c r="L1482" i="15"/>
  <c r="J1482" i="15"/>
  <c r="M1481" i="15"/>
  <c r="L1481" i="15"/>
  <c r="J1481" i="15"/>
  <c r="M1480" i="15"/>
  <c r="L1480" i="15"/>
  <c r="J1480" i="15"/>
  <c r="M1479" i="15"/>
  <c r="L1479" i="15"/>
  <c r="J1479" i="15"/>
  <c r="M1478" i="15"/>
  <c r="L1478" i="15"/>
  <c r="J1478" i="15"/>
  <c r="M1477" i="15"/>
  <c r="L1477" i="15"/>
  <c r="J1477" i="15"/>
  <c r="M1476" i="15"/>
  <c r="L1476" i="15"/>
  <c r="J1476" i="15"/>
  <c r="M1475" i="15"/>
  <c r="L1475" i="15"/>
  <c r="J1475" i="15"/>
  <c r="M1474" i="15"/>
  <c r="L1474" i="15"/>
  <c r="J1474" i="15"/>
  <c r="M1473" i="15"/>
  <c r="L1473" i="15"/>
  <c r="J1473" i="15"/>
  <c r="M1472" i="15"/>
  <c r="L1472" i="15"/>
  <c r="J1472" i="15"/>
  <c r="M1471" i="15"/>
  <c r="L1471" i="15"/>
  <c r="J1471" i="15"/>
  <c r="M1470" i="15"/>
  <c r="L1470" i="15"/>
  <c r="J1470" i="15"/>
  <c r="M1469" i="15"/>
  <c r="L1469" i="15"/>
  <c r="J1469" i="15"/>
  <c r="M1468" i="15"/>
  <c r="L1468" i="15"/>
  <c r="J1468" i="15"/>
  <c r="M1467" i="15"/>
  <c r="L1467" i="15"/>
  <c r="J1467" i="15"/>
  <c r="M1466" i="15"/>
  <c r="L1466" i="15"/>
  <c r="J1466" i="15"/>
  <c r="M1465" i="15"/>
  <c r="L1465" i="15"/>
  <c r="J1465" i="15"/>
  <c r="M1464" i="15"/>
  <c r="L1464" i="15"/>
  <c r="J1464" i="15"/>
  <c r="M1463" i="15"/>
  <c r="L1463" i="15"/>
  <c r="J1463" i="15"/>
  <c r="M1462" i="15"/>
  <c r="L1462" i="15"/>
  <c r="J1462" i="15"/>
  <c r="M1461" i="15"/>
  <c r="L1461" i="15"/>
  <c r="J1461" i="15"/>
  <c r="M1460" i="15"/>
  <c r="L1460" i="15"/>
  <c r="J1460" i="15"/>
  <c r="M1459" i="15"/>
  <c r="L1459" i="15"/>
  <c r="J1459" i="15"/>
  <c r="M1458" i="15"/>
  <c r="L1458" i="15"/>
  <c r="J1458" i="15"/>
  <c r="M1457" i="15"/>
  <c r="L1457" i="15"/>
  <c r="J1457" i="15"/>
  <c r="M1456" i="15"/>
  <c r="L1456" i="15"/>
  <c r="J1456" i="15"/>
  <c r="M1455" i="15"/>
  <c r="L1455" i="15"/>
  <c r="J1455" i="15"/>
  <c r="M1454" i="15"/>
  <c r="L1454" i="15"/>
  <c r="J1454" i="15"/>
  <c r="M1453" i="15"/>
  <c r="L1453" i="15"/>
  <c r="J1453" i="15"/>
  <c r="M1452" i="15"/>
  <c r="L1452" i="15"/>
  <c r="J1452" i="15"/>
  <c r="M1451" i="15"/>
  <c r="L1451" i="15"/>
  <c r="J1451" i="15"/>
  <c r="M1450" i="15"/>
  <c r="L1450" i="15"/>
  <c r="J1450" i="15"/>
  <c r="M1449" i="15"/>
  <c r="L1449" i="15"/>
  <c r="J1449" i="15"/>
  <c r="M1448" i="15"/>
  <c r="L1448" i="15"/>
  <c r="J1448" i="15"/>
  <c r="M1447" i="15"/>
  <c r="L1447" i="15"/>
  <c r="J1447" i="15"/>
  <c r="M1446" i="15"/>
  <c r="L1446" i="15"/>
  <c r="J1446" i="15"/>
  <c r="M1445" i="15"/>
  <c r="L1445" i="15"/>
  <c r="J1445" i="15"/>
  <c r="M1444" i="15"/>
  <c r="L1444" i="15"/>
  <c r="J1444" i="15"/>
  <c r="M1443" i="15"/>
  <c r="L1443" i="15"/>
  <c r="J1443" i="15"/>
  <c r="M1442" i="15"/>
  <c r="L1442" i="15"/>
  <c r="J1442" i="15"/>
  <c r="M1441" i="15"/>
  <c r="L1441" i="15"/>
  <c r="J1441" i="15"/>
  <c r="M1440" i="15"/>
  <c r="L1440" i="15"/>
  <c r="J1440" i="15"/>
  <c r="M1439" i="15"/>
  <c r="L1439" i="15"/>
  <c r="J1439" i="15"/>
  <c r="M1438" i="15"/>
  <c r="L1438" i="15"/>
  <c r="J1438" i="15"/>
  <c r="M1437" i="15"/>
  <c r="L1437" i="15"/>
  <c r="J1437" i="15"/>
  <c r="M1436" i="15"/>
  <c r="L1436" i="15"/>
  <c r="J1436" i="15"/>
  <c r="M1435" i="15"/>
  <c r="L1435" i="15"/>
  <c r="J1435" i="15"/>
  <c r="M1434" i="15"/>
  <c r="L1434" i="15"/>
  <c r="J1434" i="15"/>
  <c r="M1433" i="15"/>
  <c r="L1433" i="15"/>
  <c r="J1433" i="15"/>
  <c r="M1432" i="15"/>
  <c r="L1432" i="15"/>
  <c r="J1432" i="15"/>
  <c r="M1431" i="15"/>
  <c r="L1431" i="15"/>
  <c r="J1431" i="15"/>
  <c r="M1430" i="15"/>
  <c r="L1430" i="15"/>
  <c r="J1430" i="15"/>
  <c r="M1429" i="15"/>
  <c r="L1429" i="15"/>
  <c r="J1429" i="15"/>
  <c r="M1428" i="15"/>
  <c r="L1428" i="15"/>
  <c r="J1428" i="15"/>
  <c r="M1427" i="15"/>
  <c r="L1427" i="15"/>
  <c r="J1427" i="15"/>
  <c r="M1426" i="15"/>
  <c r="L1426" i="15"/>
  <c r="J1426" i="15"/>
  <c r="M1425" i="15"/>
  <c r="L1425" i="15"/>
  <c r="J1425" i="15"/>
  <c r="M1424" i="15"/>
  <c r="L1424" i="15"/>
  <c r="J1424" i="15"/>
  <c r="M1423" i="15"/>
  <c r="L1423" i="15"/>
  <c r="J1423" i="15"/>
  <c r="M1422" i="15"/>
  <c r="L1422" i="15"/>
  <c r="J1422" i="15"/>
  <c r="M1421" i="15"/>
  <c r="L1421" i="15"/>
  <c r="J1421" i="15"/>
  <c r="M1420" i="15"/>
  <c r="L1420" i="15"/>
  <c r="J1420" i="15"/>
  <c r="M1419" i="15"/>
  <c r="L1419" i="15"/>
  <c r="J1419" i="15"/>
  <c r="M1418" i="15"/>
  <c r="L1418" i="15"/>
  <c r="J1418" i="15"/>
  <c r="M1417" i="15"/>
  <c r="L1417" i="15"/>
  <c r="J1417" i="15"/>
  <c r="M1416" i="15"/>
  <c r="L1416" i="15"/>
  <c r="J1416" i="15"/>
  <c r="M1415" i="15"/>
  <c r="L1415" i="15"/>
  <c r="J1415" i="15"/>
  <c r="M1414" i="15"/>
  <c r="L1414" i="15"/>
  <c r="J1414" i="15"/>
  <c r="M1413" i="15"/>
  <c r="L1413" i="15"/>
  <c r="J1413" i="15"/>
  <c r="M1412" i="15"/>
  <c r="L1412" i="15"/>
  <c r="J1412" i="15"/>
  <c r="M1411" i="15"/>
  <c r="L1411" i="15"/>
  <c r="J1411" i="15"/>
  <c r="M1410" i="15"/>
  <c r="L1410" i="15"/>
  <c r="J1410" i="15"/>
  <c r="M1409" i="15"/>
  <c r="L1409" i="15"/>
  <c r="J1409" i="15"/>
  <c r="M1408" i="15"/>
  <c r="L1408" i="15"/>
  <c r="J1408" i="15"/>
  <c r="M1407" i="15"/>
  <c r="L1407" i="15"/>
  <c r="J1407" i="15"/>
  <c r="M1406" i="15"/>
  <c r="L1406" i="15"/>
  <c r="J1406" i="15"/>
  <c r="M1405" i="15"/>
  <c r="L1405" i="15"/>
  <c r="J1405" i="15"/>
  <c r="M1404" i="15"/>
  <c r="L1404" i="15"/>
  <c r="J1404" i="15"/>
  <c r="M1403" i="15"/>
  <c r="L1403" i="15"/>
  <c r="J1403" i="15"/>
  <c r="M1402" i="15"/>
  <c r="L1402" i="15"/>
  <c r="J1402" i="15"/>
  <c r="M1401" i="15"/>
  <c r="L1401" i="15"/>
  <c r="J1401" i="15"/>
  <c r="M1400" i="15"/>
  <c r="L1400" i="15"/>
  <c r="J1400" i="15"/>
  <c r="M1399" i="15"/>
  <c r="L1399" i="15"/>
  <c r="J1399" i="15"/>
  <c r="M1398" i="15"/>
  <c r="L1398" i="15"/>
  <c r="J1398" i="15"/>
  <c r="M1397" i="15"/>
  <c r="L1397" i="15"/>
  <c r="J1397" i="15"/>
  <c r="M1396" i="15"/>
  <c r="L1396" i="15"/>
  <c r="J1396" i="15"/>
  <c r="M1395" i="15"/>
  <c r="L1395" i="15"/>
  <c r="J1395" i="15"/>
  <c r="M1394" i="15"/>
  <c r="L1394" i="15"/>
  <c r="J1394" i="15"/>
  <c r="M1393" i="15"/>
  <c r="L1393" i="15"/>
  <c r="J1393" i="15"/>
  <c r="M1392" i="15"/>
  <c r="L1392" i="15"/>
  <c r="J1392" i="15"/>
  <c r="F1391" i="15"/>
  <c r="M1390" i="15"/>
  <c r="L1390" i="15"/>
  <c r="J1390" i="15"/>
  <c r="F1389" i="15"/>
  <c r="F1388" i="15"/>
  <c r="F1387" i="15"/>
  <c r="M1386" i="15"/>
  <c r="L1386" i="15"/>
  <c r="J1386" i="15"/>
  <c r="F1386" i="15"/>
  <c r="I1386" i="15" s="1"/>
  <c r="M1385" i="15"/>
  <c r="L1385" i="15"/>
  <c r="J1385" i="15"/>
  <c r="F1385" i="15"/>
  <c r="I1385" i="15" s="1"/>
  <c r="M1384" i="15"/>
  <c r="L1384" i="15"/>
  <c r="J1384" i="15"/>
  <c r="F1384" i="15"/>
  <c r="I1384" i="15" s="1"/>
  <c r="M1383" i="15"/>
  <c r="L1383" i="15"/>
  <c r="J1383" i="15"/>
  <c r="F1383" i="15"/>
  <c r="I1383" i="15" s="1"/>
  <c r="M1382" i="15"/>
  <c r="L1382" i="15"/>
  <c r="J1382" i="15"/>
  <c r="F1382" i="15"/>
  <c r="I1382" i="15" s="1"/>
  <c r="M1381" i="15"/>
  <c r="L1381" i="15"/>
  <c r="J1381" i="15"/>
  <c r="F1381" i="15"/>
  <c r="I1381" i="15" s="1"/>
  <c r="M1380" i="15"/>
  <c r="L1380" i="15"/>
  <c r="J1380" i="15"/>
  <c r="F1380" i="15"/>
  <c r="I1380" i="15" s="1"/>
  <c r="M1379" i="15"/>
  <c r="L1379" i="15"/>
  <c r="J1379" i="15"/>
  <c r="F1379" i="15"/>
  <c r="M1378" i="15"/>
  <c r="L1378" i="15"/>
  <c r="J1378" i="15"/>
  <c r="F1378" i="15"/>
  <c r="I1378" i="15" s="1"/>
  <c r="M1377" i="15"/>
  <c r="L1377" i="15"/>
  <c r="J1377" i="15"/>
  <c r="F1377" i="15"/>
  <c r="I1377" i="15" s="1"/>
  <c r="M1376" i="15"/>
  <c r="L1376" i="15"/>
  <c r="J1376" i="15"/>
  <c r="F1376" i="15"/>
  <c r="I1376" i="15" s="1"/>
  <c r="M1375" i="15"/>
  <c r="L1375" i="15"/>
  <c r="J1375" i="15"/>
  <c r="F1375" i="15"/>
  <c r="I1375" i="15" s="1"/>
  <c r="M1374" i="15"/>
  <c r="L1374" i="15"/>
  <c r="J1374" i="15"/>
  <c r="F1374" i="15"/>
  <c r="I1374" i="15" s="1"/>
  <c r="M1373" i="15"/>
  <c r="L1373" i="15"/>
  <c r="J1373" i="15"/>
  <c r="F1373" i="15"/>
  <c r="I1373" i="15" s="1"/>
  <c r="M1372" i="15"/>
  <c r="L1372" i="15"/>
  <c r="J1372" i="15"/>
  <c r="F1372" i="15"/>
  <c r="I1372" i="15" s="1"/>
  <c r="M1371" i="15"/>
  <c r="L1371" i="15"/>
  <c r="J1371" i="15"/>
  <c r="F1371" i="15"/>
  <c r="M1370" i="15"/>
  <c r="L1370" i="15"/>
  <c r="J1370" i="15"/>
  <c r="F1370" i="15"/>
  <c r="M1369" i="15"/>
  <c r="L1369" i="15"/>
  <c r="J1369" i="15"/>
  <c r="F1369" i="15"/>
  <c r="I1369" i="15" s="1"/>
  <c r="M1368" i="15"/>
  <c r="L1368" i="15"/>
  <c r="J1368" i="15"/>
  <c r="F1368" i="15"/>
  <c r="I1368" i="15" s="1"/>
  <c r="M1367" i="15"/>
  <c r="L1367" i="15"/>
  <c r="J1367" i="15"/>
  <c r="F1367" i="15"/>
  <c r="I1367" i="15" s="1"/>
  <c r="M1366" i="15"/>
  <c r="L1366" i="15"/>
  <c r="J1366" i="15"/>
  <c r="F1366" i="15"/>
  <c r="I1366" i="15" s="1"/>
  <c r="M1365" i="15"/>
  <c r="L1365" i="15"/>
  <c r="J1365" i="15"/>
  <c r="F1365" i="15"/>
  <c r="I1365" i="15" s="1"/>
  <c r="M1364" i="15"/>
  <c r="L1364" i="15"/>
  <c r="J1364" i="15"/>
  <c r="F1364" i="15"/>
  <c r="I1364" i="15" s="1"/>
  <c r="M1363" i="15"/>
  <c r="L1363" i="15"/>
  <c r="J1363" i="15"/>
  <c r="F1363" i="15"/>
  <c r="M1362" i="15"/>
  <c r="L1362" i="15"/>
  <c r="J1362" i="15"/>
  <c r="F1362" i="15"/>
  <c r="M1361" i="15"/>
  <c r="L1361" i="15"/>
  <c r="J1361" i="15"/>
  <c r="F1361" i="15"/>
  <c r="I1361" i="15" s="1"/>
  <c r="M1360" i="15"/>
  <c r="L1360" i="15"/>
  <c r="J1360" i="15"/>
  <c r="F1360" i="15"/>
  <c r="I1360" i="15" s="1"/>
  <c r="M1359" i="15"/>
  <c r="L1359" i="15"/>
  <c r="J1359" i="15"/>
  <c r="F1359" i="15"/>
  <c r="M1358" i="15"/>
  <c r="L1358" i="15"/>
  <c r="J1358" i="15"/>
  <c r="F1358" i="15"/>
  <c r="I1358" i="15" s="1"/>
  <c r="M1357" i="15"/>
  <c r="L1357" i="15"/>
  <c r="J1357" i="15"/>
  <c r="F1357" i="15"/>
  <c r="I1357" i="15" s="1"/>
  <c r="F1356" i="15"/>
  <c r="M1355" i="15"/>
  <c r="L1355" i="15"/>
  <c r="J1355" i="15"/>
  <c r="M1354" i="15"/>
  <c r="L1354" i="15"/>
  <c r="J1354" i="15"/>
  <c r="M1353" i="15"/>
  <c r="L1353" i="15"/>
  <c r="J1353" i="15"/>
  <c r="M1352" i="15"/>
  <c r="L1352" i="15"/>
  <c r="J1352" i="15"/>
  <c r="M1351" i="15"/>
  <c r="L1351" i="15"/>
  <c r="J1351" i="15"/>
  <c r="M1350" i="15"/>
  <c r="L1350" i="15"/>
  <c r="J1350" i="15"/>
  <c r="M1349" i="15"/>
  <c r="L1349" i="15"/>
  <c r="J1349" i="15"/>
  <c r="M1348" i="15"/>
  <c r="L1348" i="15"/>
  <c r="J1348" i="15"/>
  <c r="M1347" i="15"/>
  <c r="L1347" i="15"/>
  <c r="J1347" i="15"/>
  <c r="M1346" i="15"/>
  <c r="L1346" i="15"/>
  <c r="J1346" i="15"/>
  <c r="M1345" i="15"/>
  <c r="L1345" i="15"/>
  <c r="J1345" i="15"/>
  <c r="M1344" i="15"/>
  <c r="L1344" i="15"/>
  <c r="J1344" i="15"/>
  <c r="F1343" i="15"/>
  <c r="M1342" i="15"/>
  <c r="L1342" i="15"/>
  <c r="J1342" i="15"/>
  <c r="M1341" i="15"/>
  <c r="L1341" i="15"/>
  <c r="J1341" i="15"/>
  <c r="M1340" i="15"/>
  <c r="L1340" i="15"/>
  <c r="J1340" i="15"/>
  <c r="L1339" i="15"/>
  <c r="M1338" i="15"/>
  <c r="L1338" i="15"/>
  <c r="J1338" i="15"/>
  <c r="M1337" i="15"/>
  <c r="L1337" i="15"/>
  <c r="J1337" i="15"/>
  <c r="M1336" i="15"/>
  <c r="L1336" i="15"/>
  <c r="J1336" i="15"/>
  <c r="M1335" i="15"/>
  <c r="L1335" i="15"/>
  <c r="J1335" i="15"/>
  <c r="M1334" i="15"/>
  <c r="L1334" i="15"/>
  <c r="J1334" i="15"/>
  <c r="M1333" i="15"/>
  <c r="L1333" i="15"/>
  <c r="J1333" i="15"/>
  <c r="M1332" i="15"/>
  <c r="L1332" i="15"/>
  <c r="J1332" i="15"/>
  <c r="M1331" i="15"/>
  <c r="L1331" i="15"/>
  <c r="J1331" i="15"/>
  <c r="M1330" i="15"/>
  <c r="L1330" i="15"/>
  <c r="J1330" i="15"/>
  <c r="M1329" i="15"/>
  <c r="L1329" i="15"/>
  <c r="J1329" i="15"/>
  <c r="M1328" i="15"/>
  <c r="L1328" i="15"/>
  <c r="J1328" i="15"/>
  <c r="M1327" i="15"/>
  <c r="L1327" i="15"/>
  <c r="J1327" i="15"/>
  <c r="M1326" i="15"/>
  <c r="L1326" i="15"/>
  <c r="J1326" i="15"/>
  <c r="M1325" i="15"/>
  <c r="L1325" i="15"/>
  <c r="J1325" i="15"/>
  <c r="M1324" i="15"/>
  <c r="L1324" i="15"/>
  <c r="J1324" i="15"/>
  <c r="M1323" i="15"/>
  <c r="L1323" i="15"/>
  <c r="J1323" i="15"/>
  <c r="M1322" i="15"/>
  <c r="L1322" i="15"/>
  <c r="J1322" i="15"/>
  <c r="M1321" i="15"/>
  <c r="L1321" i="15"/>
  <c r="J1321" i="15"/>
  <c r="M1320" i="15"/>
  <c r="L1320" i="15"/>
  <c r="J1320" i="15"/>
  <c r="M1319" i="15"/>
  <c r="L1319" i="15"/>
  <c r="J1319" i="15"/>
  <c r="M1318" i="15"/>
  <c r="L1318" i="15"/>
  <c r="J1318" i="15"/>
  <c r="M1317" i="15"/>
  <c r="L1317" i="15"/>
  <c r="J1317" i="15"/>
  <c r="M1316" i="15"/>
  <c r="L1316" i="15"/>
  <c r="J1316" i="15"/>
  <c r="M1315" i="15"/>
  <c r="L1315" i="15"/>
  <c r="J1315" i="15"/>
  <c r="M1314" i="15"/>
  <c r="L1314" i="15"/>
  <c r="J1314" i="15"/>
  <c r="M1313" i="15"/>
  <c r="L1313" i="15"/>
  <c r="J1313" i="15"/>
  <c r="M1312" i="15"/>
  <c r="L1312" i="15"/>
  <c r="J1312" i="15"/>
  <c r="M1311" i="15"/>
  <c r="L1311" i="15"/>
  <c r="J1311" i="15"/>
  <c r="F1310" i="15"/>
  <c r="M1309" i="15"/>
  <c r="L1309" i="15"/>
  <c r="J1309" i="15"/>
  <c r="M1308" i="15"/>
  <c r="L1308" i="15"/>
  <c r="J1308" i="15"/>
  <c r="M1307" i="15"/>
  <c r="L1307" i="15"/>
  <c r="J1307" i="15"/>
  <c r="M1306" i="15"/>
  <c r="L1306" i="15"/>
  <c r="J1306" i="15"/>
  <c r="M1305" i="15"/>
  <c r="L1305" i="15"/>
  <c r="J1305" i="15"/>
  <c r="M1304" i="15"/>
  <c r="L1304" i="15"/>
  <c r="J1304" i="15"/>
  <c r="M1303" i="15"/>
  <c r="L1303" i="15"/>
  <c r="J1303" i="15"/>
  <c r="M1302" i="15"/>
  <c r="L1302" i="15"/>
  <c r="J1302" i="15"/>
  <c r="M1301" i="15"/>
  <c r="L1301" i="15"/>
  <c r="J1301" i="15"/>
  <c r="M1300" i="15"/>
  <c r="L1300" i="15"/>
  <c r="J1300" i="15"/>
  <c r="M1299" i="15"/>
  <c r="L1299" i="15"/>
  <c r="J1299" i="15"/>
  <c r="F1298" i="15"/>
  <c r="M1297" i="15"/>
  <c r="L1297" i="15"/>
  <c r="J1297" i="15"/>
  <c r="M1296" i="15"/>
  <c r="L1296" i="15"/>
  <c r="J1296" i="15"/>
  <c r="M1295" i="15"/>
  <c r="L1295" i="15"/>
  <c r="J1295" i="15"/>
  <c r="M1294" i="15"/>
  <c r="L1294" i="15"/>
  <c r="J1294" i="15"/>
  <c r="M1293" i="15"/>
  <c r="L1293" i="15"/>
  <c r="J1293" i="15"/>
  <c r="M1292" i="15"/>
  <c r="L1292" i="15"/>
  <c r="J1292" i="15"/>
  <c r="M1291" i="15"/>
  <c r="L1291" i="15"/>
  <c r="J1291" i="15"/>
  <c r="M1290" i="15"/>
  <c r="L1290" i="15"/>
  <c r="J1290" i="15"/>
  <c r="F1289" i="15"/>
  <c r="S1288" i="15"/>
  <c r="F1288" i="15"/>
  <c r="R1287" i="15"/>
  <c r="F1287" i="15"/>
  <c r="S1286" i="15"/>
  <c r="F1286" i="15"/>
  <c r="S1285" i="15"/>
  <c r="F1285" i="15"/>
  <c r="S1284" i="15"/>
  <c r="F1284" i="15"/>
  <c r="M1283" i="15"/>
  <c r="L1283" i="15"/>
  <c r="J1283" i="15"/>
  <c r="M1282" i="15"/>
  <c r="L1282" i="15"/>
  <c r="J1282" i="15"/>
  <c r="M1281" i="15"/>
  <c r="L1281" i="15"/>
  <c r="J1281" i="15"/>
  <c r="M1280" i="15"/>
  <c r="L1280" i="15"/>
  <c r="J1280" i="15"/>
  <c r="M1279" i="15"/>
  <c r="L1279" i="15"/>
  <c r="J1279" i="15"/>
  <c r="M1278" i="15"/>
  <c r="L1278" i="15"/>
  <c r="J1278" i="15"/>
  <c r="M1277" i="15"/>
  <c r="L1277" i="15"/>
  <c r="J1277" i="15"/>
  <c r="M1276" i="15"/>
  <c r="L1276" i="15"/>
  <c r="J1276" i="15"/>
  <c r="M1275" i="15"/>
  <c r="L1275" i="15"/>
  <c r="J1275" i="15"/>
  <c r="F1274" i="15"/>
  <c r="F1273" i="15"/>
  <c r="M1272" i="15"/>
  <c r="L1272" i="15"/>
  <c r="J1272" i="15"/>
  <c r="F1272" i="15"/>
  <c r="M1271" i="15"/>
  <c r="L1271" i="15"/>
  <c r="J1271" i="15"/>
  <c r="F1271" i="15"/>
  <c r="M1270" i="15"/>
  <c r="L1270" i="15"/>
  <c r="J1270" i="15"/>
  <c r="F1270" i="15"/>
  <c r="M1269" i="15"/>
  <c r="L1269" i="15"/>
  <c r="J1269" i="15"/>
  <c r="F1269" i="15"/>
  <c r="I1269" i="15" s="1"/>
  <c r="M1268" i="15"/>
  <c r="L1268" i="15"/>
  <c r="J1268" i="15"/>
  <c r="F1268" i="15"/>
  <c r="M1267" i="15"/>
  <c r="L1267" i="15"/>
  <c r="J1267" i="15"/>
  <c r="F1267" i="15"/>
  <c r="I1267" i="15" s="1"/>
  <c r="M1266" i="15"/>
  <c r="L1266" i="15"/>
  <c r="J1266" i="15"/>
  <c r="F1266" i="15"/>
  <c r="M1265" i="15"/>
  <c r="L1265" i="15"/>
  <c r="J1265" i="15"/>
  <c r="F1265" i="15"/>
  <c r="I1265" i="15" s="1"/>
  <c r="M1264" i="15"/>
  <c r="L1264" i="15"/>
  <c r="J1264" i="15"/>
  <c r="F1264" i="15"/>
  <c r="M1263" i="15"/>
  <c r="L1263" i="15"/>
  <c r="J1263" i="15"/>
  <c r="F1263" i="15"/>
  <c r="M1262" i="15"/>
  <c r="L1262" i="15"/>
  <c r="J1262" i="15"/>
  <c r="F1262" i="15"/>
  <c r="M1261" i="15"/>
  <c r="L1261" i="15"/>
  <c r="J1261" i="15"/>
  <c r="F1261" i="15"/>
  <c r="I1261" i="15" s="1"/>
  <c r="M1260" i="15"/>
  <c r="L1260" i="15"/>
  <c r="J1260" i="15"/>
  <c r="F1260" i="15"/>
  <c r="M1259" i="15"/>
  <c r="L1259" i="15"/>
  <c r="J1259" i="15"/>
  <c r="F1259" i="15"/>
  <c r="M1258" i="15"/>
  <c r="L1258" i="15"/>
  <c r="J1258" i="15"/>
  <c r="F1258" i="15"/>
  <c r="M1257" i="15"/>
  <c r="L1257" i="15"/>
  <c r="J1257" i="15"/>
  <c r="F1257" i="15"/>
  <c r="M1256" i="15"/>
  <c r="L1256" i="15"/>
  <c r="J1256" i="15"/>
  <c r="F1256" i="15"/>
  <c r="M1255" i="15"/>
  <c r="L1255" i="15"/>
  <c r="J1255" i="15"/>
  <c r="F1255" i="15"/>
  <c r="I1255" i="15" s="1"/>
  <c r="M1254" i="15"/>
  <c r="L1254" i="15"/>
  <c r="J1254" i="15"/>
  <c r="F1254" i="15"/>
  <c r="M1253" i="15"/>
  <c r="L1253" i="15"/>
  <c r="J1253" i="15"/>
  <c r="F1253" i="15"/>
  <c r="I1253" i="15" s="1"/>
  <c r="M1252" i="15"/>
  <c r="L1252" i="15"/>
  <c r="J1252" i="15"/>
  <c r="F1252" i="15"/>
  <c r="M1251" i="15"/>
  <c r="L1251" i="15"/>
  <c r="J1251" i="15"/>
  <c r="F1251" i="15"/>
  <c r="M1250" i="15"/>
  <c r="L1250" i="15"/>
  <c r="J1250" i="15"/>
  <c r="F1250" i="15"/>
  <c r="M1249" i="15"/>
  <c r="L1249" i="15"/>
  <c r="J1249" i="15"/>
  <c r="F1249" i="15"/>
  <c r="I1249" i="15" s="1"/>
  <c r="M1248" i="15"/>
  <c r="L1248" i="15"/>
  <c r="J1248" i="15"/>
  <c r="F1248" i="15"/>
  <c r="M1247" i="15"/>
  <c r="L1247" i="15"/>
  <c r="J1247" i="15"/>
  <c r="F1247" i="15"/>
  <c r="I1247" i="15" s="1"/>
  <c r="M1246" i="15"/>
  <c r="L1246" i="15"/>
  <c r="J1246" i="15"/>
  <c r="F1246" i="15"/>
  <c r="M1245" i="15"/>
  <c r="L1245" i="15"/>
  <c r="J1245" i="15"/>
  <c r="F1245" i="15"/>
  <c r="I1245" i="15" s="1"/>
  <c r="M1244" i="15"/>
  <c r="L1244" i="15"/>
  <c r="J1244" i="15"/>
  <c r="F1244" i="15"/>
  <c r="M1243" i="15"/>
  <c r="L1243" i="15"/>
  <c r="J1243" i="15"/>
  <c r="F1243" i="15"/>
  <c r="M1242" i="15"/>
  <c r="L1242" i="15"/>
  <c r="J1242" i="15"/>
  <c r="F1242" i="15"/>
  <c r="M1241" i="15"/>
  <c r="L1241" i="15"/>
  <c r="J1241" i="15"/>
  <c r="F1241" i="15"/>
  <c r="M1240" i="15"/>
  <c r="L1240" i="15"/>
  <c r="J1240" i="15"/>
  <c r="F1240" i="15"/>
  <c r="M1239" i="15"/>
  <c r="L1239" i="15"/>
  <c r="J1239" i="15"/>
  <c r="F1239" i="15"/>
  <c r="I1239" i="15" s="1"/>
  <c r="M1238" i="15"/>
  <c r="L1238" i="15"/>
  <c r="J1238" i="15"/>
  <c r="F1238" i="15"/>
  <c r="M1237" i="15"/>
  <c r="L1237" i="15"/>
  <c r="J1237" i="15"/>
  <c r="F1237" i="15"/>
  <c r="I1237" i="15" s="1"/>
  <c r="M1236" i="15"/>
  <c r="L1236" i="15"/>
  <c r="J1236" i="15"/>
  <c r="F1236" i="15"/>
  <c r="M1235" i="15"/>
  <c r="L1235" i="15"/>
  <c r="J1235" i="15"/>
  <c r="F1235" i="15"/>
  <c r="M1234" i="15"/>
  <c r="L1234" i="15"/>
  <c r="J1234" i="15"/>
  <c r="F1234" i="15"/>
  <c r="M1233" i="15"/>
  <c r="L1233" i="15"/>
  <c r="J1233" i="15"/>
  <c r="F1233" i="15"/>
  <c r="I1233" i="15" s="1"/>
  <c r="M1232" i="15"/>
  <c r="L1232" i="15"/>
  <c r="J1232" i="15"/>
  <c r="F1232" i="15"/>
  <c r="M1231" i="15"/>
  <c r="L1231" i="15"/>
  <c r="J1231" i="15"/>
  <c r="F1231" i="15"/>
  <c r="M1230" i="15"/>
  <c r="L1230" i="15"/>
  <c r="J1230" i="15"/>
  <c r="F1230" i="15"/>
  <c r="M1229" i="15"/>
  <c r="L1229" i="15"/>
  <c r="J1229" i="15"/>
  <c r="F1229" i="15"/>
  <c r="I1229" i="15" s="1"/>
  <c r="M1228" i="15"/>
  <c r="L1228" i="15"/>
  <c r="J1228" i="15"/>
  <c r="F1228" i="15"/>
  <c r="M1227" i="15"/>
  <c r="L1227" i="15"/>
  <c r="J1227" i="15"/>
  <c r="F1227" i="15"/>
  <c r="M1226" i="15"/>
  <c r="L1226" i="15"/>
  <c r="J1226" i="15"/>
  <c r="F1226" i="15"/>
  <c r="M1225" i="15"/>
  <c r="L1225" i="15"/>
  <c r="J1225" i="15"/>
  <c r="F1225" i="15"/>
  <c r="I1225" i="15" s="1"/>
  <c r="M1224" i="15"/>
  <c r="L1224" i="15"/>
  <c r="J1224" i="15"/>
  <c r="F1224" i="15"/>
  <c r="M1223" i="15"/>
  <c r="L1223" i="15"/>
  <c r="J1223" i="15"/>
  <c r="F1223" i="15"/>
  <c r="I1223" i="15" s="1"/>
  <c r="M1222" i="15"/>
  <c r="L1222" i="15"/>
  <c r="J1222" i="15"/>
  <c r="F1222" i="15"/>
  <c r="M1221" i="15"/>
  <c r="L1221" i="15"/>
  <c r="J1221" i="15"/>
  <c r="F1221" i="15"/>
  <c r="I1221" i="15" s="1"/>
  <c r="M1220" i="15"/>
  <c r="L1220" i="15"/>
  <c r="J1220" i="15"/>
  <c r="F1220" i="15"/>
  <c r="M1219" i="15"/>
  <c r="L1219" i="15"/>
  <c r="J1219" i="15"/>
  <c r="F1219" i="15"/>
  <c r="M1218" i="15"/>
  <c r="L1218" i="15"/>
  <c r="J1218" i="15"/>
  <c r="F1218" i="15"/>
  <c r="M1217" i="15"/>
  <c r="L1217" i="15"/>
  <c r="J1217" i="15"/>
  <c r="F1217" i="15"/>
  <c r="M1216" i="15"/>
  <c r="L1216" i="15"/>
  <c r="J1216" i="15"/>
  <c r="F1216" i="15"/>
  <c r="M1215" i="15"/>
  <c r="L1215" i="15"/>
  <c r="J1215" i="15"/>
  <c r="F1215" i="15"/>
  <c r="M1214" i="15"/>
  <c r="L1214" i="15"/>
  <c r="J1214" i="15"/>
  <c r="F1214" i="15"/>
  <c r="M1213" i="15"/>
  <c r="L1213" i="15"/>
  <c r="J1213" i="15"/>
  <c r="F1213" i="15"/>
  <c r="I1213" i="15" s="1"/>
  <c r="M1212" i="15"/>
  <c r="L1212" i="15"/>
  <c r="J1212" i="15"/>
  <c r="F1212" i="15"/>
  <c r="M1211" i="15"/>
  <c r="L1211" i="15"/>
  <c r="J1211" i="15"/>
  <c r="F1211" i="15"/>
  <c r="I1211" i="15" s="1"/>
  <c r="L1210" i="15"/>
  <c r="L1209" i="15"/>
  <c r="L1208" i="15"/>
  <c r="F1207" i="15"/>
  <c r="S1206" i="15"/>
  <c r="F1206" i="15"/>
  <c r="F1205" i="15"/>
  <c r="S1204" i="15"/>
  <c r="F1204" i="15"/>
  <c r="M1203" i="15"/>
  <c r="L1203" i="15"/>
  <c r="J1203" i="15"/>
  <c r="M1202" i="15"/>
  <c r="L1202" i="15"/>
  <c r="J1202" i="15"/>
  <c r="M1201" i="15"/>
  <c r="L1201" i="15"/>
  <c r="J1201" i="15"/>
  <c r="M1200" i="15"/>
  <c r="L1200" i="15"/>
  <c r="J1200" i="15"/>
  <c r="M1199" i="15"/>
  <c r="L1199" i="15"/>
  <c r="J1199" i="15"/>
  <c r="M1198" i="15"/>
  <c r="L1198" i="15"/>
  <c r="J1198" i="15"/>
  <c r="M1197" i="15"/>
  <c r="L1197" i="15"/>
  <c r="J1197" i="15"/>
  <c r="M1196" i="15"/>
  <c r="L1196" i="15"/>
  <c r="J1196" i="15"/>
  <c r="M1195" i="15"/>
  <c r="L1195" i="15"/>
  <c r="J1195" i="15"/>
  <c r="M1194" i="15"/>
  <c r="L1194" i="15"/>
  <c r="J1194" i="15"/>
  <c r="M1193" i="15"/>
  <c r="L1193" i="15"/>
  <c r="J1193" i="15"/>
  <c r="M1192" i="15"/>
  <c r="L1192" i="15"/>
  <c r="J1192" i="15"/>
  <c r="M1191" i="15"/>
  <c r="L1191" i="15"/>
  <c r="J1191" i="15"/>
  <c r="M1190" i="15"/>
  <c r="L1190" i="15"/>
  <c r="J1190" i="15"/>
  <c r="M1189" i="15"/>
  <c r="L1189" i="15"/>
  <c r="J1189" i="15"/>
  <c r="M1188" i="15"/>
  <c r="L1188" i="15"/>
  <c r="J1188" i="15"/>
  <c r="M1187" i="15"/>
  <c r="L1187" i="15"/>
  <c r="J1187" i="15"/>
  <c r="M1186" i="15"/>
  <c r="L1186" i="15"/>
  <c r="J1186" i="15"/>
  <c r="M1185" i="15"/>
  <c r="L1185" i="15"/>
  <c r="J1185" i="15"/>
  <c r="M1184" i="15"/>
  <c r="L1184" i="15"/>
  <c r="J1184" i="15"/>
  <c r="F1183" i="15"/>
  <c r="S1182" i="15"/>
  <c r="F1182" i="15"/>
  <c r="M1181" i="15"/>
  <c r="L1181" i="15"/>
  <c r="J1181" i="15"/>
  <c r="M1180" i="15"/>
  <c r="L1180" i="15"/>
  <c r="J1180" i="15"/>
  <c r="M1179" i="15"/>
  <c r="L1179" i="15"/>
  <c r="J1179" i="15"/>
  <c r="M1178" i="15"/>
  <c r="L1178" i="15"/>
  <c r="J1178" i="15"/>
  <c r="M1177" i="15"/>
  <c r="L1177" i="15"/>
  <c r="J1177" i="15"/>
  <c r="M1176" i="15"/>
  <c r="L1176" i="15"/>
  <c r="J1176" i="15"/>
  <c r="M1175" i="15"/>
  <c r="L1175" i="15"/>
  <c r="J1175" i="15"/>
  <c r="M1174" i="15"/>
  <c r="L1174" i="15"/>
  <c r="J1174" i="15"/>
  <c r="M1173" i="15"/>
  <c r="L1173" i="15"/>
  <c r="J1173" i="15"/>
  <c r="M1172" i="15"/>
  <c r="L1172" i="15"/>
  <c r="J1172" i="15"/>
  <c r="M1171" i="15"/>
  <c r="L1171" i="15"/>
  <c r="J1171" i="15"/>
  <c r="M1170" i="15"/>
  <c r="L1170" i="15"/>
  <c r="J1170" i="15"/>
  <c r="M1169" i="15"/>
  <c r="L1169" i="15"/>
  <c r="J1169" i="15"/>
  <c r="F1168" i="15"/>
  <c r="M1167" i="15"/>
  <c r="L1167" i="15"/>
  <c r="J1167" i="15"/>
  <c r="M1166" i="15"/>
  <c r="L1166" i="15"/>
  <c r="J1166" i="15"/>
  <c r="M1165" i="15"/>
  <c r="L1165" i="15"/>
  <c r="J1165" i="15"/>
  <c r="M1164" i="15"/>
  <c r="L1164" i="15"/>
  <c r="J1164" i="15"/>
  <c r="M1163" i="15"/>
  <c r="L1163" i="15"/>
  <c r="J1163" i="15"/>
  <c r="M1162" i="15"/>
  <c r="L1162" i="15"/>
  <c r="J1162" i="15"/>
  <c r="M1161" i="15"/>
  <c r="L1161" i="15"/>
  <c r="J1161" i="15"/>
  <c r="M1160" i="15"/>
  <c r="L1160" i="15"/>
  <c r="J1160" i="15"/>
  <c r="M1159" i="15"/>
  <c r="L1159" i="15"/>
  <c r="J1159" i="15"/>
  <c r="M1158" i="15"/>
  <c r="L1158" i="15"/>
  <c r="J1158" i="15"/>
  <c r="M1157" i="15"/>
  <c r="L1157" i="15"/>
  <c r="J1157" i="15"/>
  <c r="M1156" i="15"/>
  <c r="L1156" i="15"/>
  <c r="J1156" i="15"/>
  <c r="M1155" i="15"/>
  <c r="L1155" i="15"/>
  <c r="J1155" i="15"/>
  <c r="M1154" i="15"/>
  <c r="L1154" i="15"/>
  <c r="J1154" i="15"/>
  <c r="M1153" i="15"/>
  <c r="L1153" i="15"/>
  <c r="J1153" i="15"/>
  <c r="M1152" i="15"/>
  <c r="L1152" i="15"/>
  <c r="J1152" i="15"/>
  <c r="F1151" i="15"/>
  <c r="F1150" i="15"/>
  <c r="S1149" i="15"/>
  <c r="F1149" i="15"/>
  <c r="F1148" i="15"/>
  <c r="M1147" i="15"/>
  <c r="L1147" i="15"/>
  <c r="J1147" i="15"/>
  <c r="M1146" i="15"/>
  <c r="L1146" i="15"/>
  <c r="J1146" i="15"/>
  <c r="M1145" i="15"/>
  <c r="L1145" i="15"/>
  <c r="J1145" i="15"/>
  <c r="M1144" i="15"/>
  <c r="L1144" i="15"/>
  <c r="J1144" i="15"/>
  <c r="M1143" i="15"/>
  <c r="L1143" i="15"/>
  <c r="J1143" i="15"/>
  <c r="M1142" i="15"/>
  <c r="L1142" i="15"/>
  <c r="J1142" i="15"/>
  <c r="M1141" i="15"/>
  <c r="L1141" i="15"/>
  <c r="J1141" i="15"/>
  <c r="M1140" i="15"/>
  <c r="L1140" i="15"/>
  <c r="J1140" i="15"/>
  <c r="M1139" i="15"/>
  <c r="L1139" i="15"/>
  <c r="J1139" i="15"/>
  <c r="M1138" i="15"/>
  <c r="L1138" i="15"/>
  <c r="J1138" i="15"/>
  <c r="M1137" i="15"/>
  <c r="L1137" i="15"/>
  <c r="J1137" i="15"/>
  <c r="M1136" i="15"/>
  <c r="L1136" i="15"/>
  <c r="J1136" i="15"/>
  <c r="M1135" i="15"/>
  <c r="L1135" i="15"/>
  <c r="J1135" i="15"/>
  <c r="M1134" i="15"/>
  <c r="L1134" i="15"/>
  <c r="J1134" i="15"/>
  <c r="M1133" i="15"/>
  <c r="L1133" i="15"/>
  <c r="J1133" i="15"/>
  <c r="M1132" i="15"/>
  <c r="L1132" i="15"/>
  <c r="J1132" i="15"/>
  <c r="M1131" i="15"/>
  <c r="L1131" i="15"/>
  <c r="J1131" i="15"/>
  <c r="M1130" i="15"/>
  <c r="L1130" i="15"/>
  <c r="J1130" i="15"/>
  <c r="M1129" i="15"/>
  <c r="L1129" i="15"/>
  <c r="J1129" i="15"/>
  <c r="M1128" i="15"/>
  <c r="L1128" i="15"/>
  <c r="J1128" i="15"/>
  <c r="M1127" i="15"/>
  <c r="L1127" i="15"/>
  <c r="J1127" i="15"/>
  <c r="M1126" i="15"/>
  <c r="L1126" i="15"/>
  <c r="J1126" i="15"/>
  <c r="M1125" i="15"/>
  <c r="L1125" i="15"/>
  <c r="J1125" i="15"/>
  <c r="M1124" i="15"/>
  <c r="L1124" i="15"/>
  <c r="J1124" i="15"/>
  <c r="M1123" i="15"/>
  <c r="L1123" i="15"/>
  <c r="J1123" i="15"/>
  <c r="M1122" i="15"/>
  <c r="L1122" i="15"/>
  <c r="J1122" i="15"/>
  <c r="M1121" i="15"/>
  <c r="L1121" i="15"/>
  <c r="J1121" i="15"/>
  <c r="M1120" i="15"/>
  <c r="L1120" i="15"/>
  <c r="J1120" i="15"/>
  <c r="M1119" i="15"/>
  <c r="L1119" i="15"/>
  <c r="J1119" i="15"/>
  <c r="M1118" i="15"/>
  <c r="L1118" i="15"/>
  <c r="J1118" i="15"/>
  <c r="M1117" i="15"/>
  <c r="L1117" i="15"/>
  <c r="J1117" i="15"/>
  <c r="M1116" i="15"/>
  <c r="L1116" i="15"/>
  <c r="J1116" i="15"/>
  <c r="M1115" i="15"/>
  <c r="L1115" i="15"/>
  <c r="J1115" i="15"/>
  <c r="M1114" i="15"/>
  <c r="L1114" i="15"/>
  <c r="J1114" i="15"/>
  <c r="M1113" i="15"/>
  <c r="L1113" i="15"/>
  <c r="J1113" i="15"/>
  <c r="M1112" i="15"/>
  <c r="L1112" i="15"/>
  <c r="J1112" i="15"/>
  <c r="M1111" i="15"/>
  <c r="L1111" i="15"/>
  <c r="J1111" i="15"/>
  <c r="M1110" i="15"/>
  <c r="L1110" i="15"/>
  <c r="J1110" i="15"/>
  <c r="M1109" i="15"/>
  <c r="L1109" i="15"/>
  <c r="J1109" i="15"/>
  <c r="M1108" i="15"/>
  <c r="L1108" i="15"/>
  <c r="J1108" i="15"/>
  <c r="M1107" i="15"/>
  <c r="L1107" i="15"/>
  <c r="J1107" i="15"/>
  <c r="M1106" i="15"/>
  <c r="L1106" i="15"/>
  <c r="J1106" i="15"/>
  <c r="M1105" i="15"/>
  <c r="L1105" i="15"/>
  <c r="J1105" i="15"/>
  <c r="M1104" i="15"/>
  <c r="L1104" i="15"/>
  <c r="J1104" i="15"/>
  <c r="M1103" i="15"/>
  <c r="L1103" i="15"/>
  <c r="J1103" i="15"/>
  <c r="M1102" i="15"/>
  <c r="L1102" i="15"/>
  <c r="J1102" i="15"/>
  <c r="M1101" i="15"/>
  <c r="L1101" i="15"/>
  <c r="J1101" i="15"/>
  <c r="M1100" i="15"/>
  <c r="L1100" i="15"/>
  <c r="J1100" i="15"/>
  <c r="M1099" i="15"/>
  <c r="L1099" i="15"/>
  <c r="J1099" i="15"/>
  <c r="M1098" i="15"/>
  <c r="L1098" i="15"/>
  <c r="J1098" i="15"/>
  <c r="M1097" i="15"/>
  <c r="L1097" i="15"/>
  <c r="J1097" i="15"/>
  <c r="M1096" i="15"/>
  <c r="L1096" i="15"/>
  <c r="J1096" i="15"/>
  <c r="M1095" i="15"/>
  <c r="L1095" i="15"/>
  <c r="J1095" i="15"/>
  <c r="M1094" i="15"/>
  <c r="L1094" i="15"/>
  <c r="J1094" i="15"/>
  <c r="M1093" i="15"/>
  <c r="L1093" i="15"/>
  <c r="J1093" i="15"/>
  <c r="M1092" i="15"/>
  <c r="L1092" i="15"/>
  <c r="J1092" i="15"/>
  <c r="M1091" i="15"/>
  <c r="L1091" i="15"/>
  <c r="J1091" i="15"/>
  <c r="M1090" i="15"/>
  <c r="L1090" i="15"/>
  <c r="J1090" i="15"/>
  <c r="M1089" i="15"/>
  <c r="L1089" i="15"/>
  <c r="J1089" i="15"/>
  <c r="M1088" i="15"/>
  <c r="L1088" i="15"/>
  <c r="J1088" i="15"/>
  <c r="M1087" i="15"/>
  <c r="L1087" i="15"/>
  <c r="J1087" i="15"/>
  <c r="M1086" i="15"/>
  <c r="L1086" i="15"/>
  <c r="J1086" i="15"/>
  <c r="M1085" i="15"/>
  <c r="L1085" i="15"/>
  <c r="J1085" i="15"/>
  <c r="M1084" i="15"/>
  <c r="L1084" i="15"/>
  <c r="J1084" i="15"/>
  <c r="M1083" i="15"/>
  <c r="L1083" i="15"/>
  <c r="J1083" i="15"/>
  <c r="M1082" i="15"/>
  <c r="L1082" i="15"/>
  <c r="J1082" i="15"/>
  <c r="M1081" i="15"/>
  <c r="L1081" i="15"/>
  <c r="J1081" i="15"/>
  <c r="M1080" i="15"/>
  <c r="L1080" i="15"/>
  <c r="J1080" i="15"/>
  <c r="M1079" i="15"/>
  <c r="L1079" i="15"/>
  <c r="J1079" i="15"/>
  <c r="M1078" i="15"/>
  <c r="L1078" i="15"/>
  <c r="J1078" i="15"/>
  <c r="M1077" i="15"/>
  <c r="L1077" i="15"/>
  <c r="J1077" i="15"/>
  <c r="M1076" i="15"/>
  <c r="L1076" i="15"/>
  <c r="J1076" i="15"/>
  <c r="M1075" i="15"/>
  <c r="L1075" i="15"/>
  <c r="J1075" i="15"/>
  <c r="M1074" i="15"/>
  <c r="L1074" i="15"/>
  <c r="J1074" i="15"/>
  <c r="M1073" i="15"/>
  <c r="L1073" i="15"/>
  <c r="J1073" i="15"/>
  <c r="M1072" i="15"/>
  <c r="L1072" i="15"/>
  <c r="J1072" i="15"/>
  <c r="M1071" i="15"/>
  <c r="L1071" i="15"/>
  <c r="J1071" i="15"/>
  <c r="M1070" i="15"/>
  <c r="L1070" i="15"/>
  <c r="J1070" i="15"/>
  <c r="M1069" i="15"/>
  <c r="L1069" i="15"/>
  <c r="J1069" i="15"/>
  <c r="M1068" i="15"/>
  <c r="L1068" i="15"/>
  <c r="J1068" i="15"/>
  <c r="M1067" i="15"/>
  <c r="L1067" i="15"/>
  <c r="J1067" i="15"/>
  <c r="M1066" i="15"/>
  <c r="L1066" i="15"/>
  <c r="J1066" i="15"/>
  <c r="M1065" i="15"/>
  <c r="L1065" i="15"/>
  <c r="J1065" i="15"/>
  <c r="M1064" i="15"/>
  <c r="L1064" i="15"/>
  <c r="J1064" i="15"/>
  <c r="M1063" i="15"/>
  <c r="L1063" i="15"/>
  <c r="J1063" i="15"/>
  <c r="M1062" i="15"/>
  <c r="L1062" i="15"/>
  <c r="J1062" i="15"/>
  <c r="M1061" i="15"/>
  <c r="L1061" i="15"/>
  <c r="J1061" i="15"/>
  <c r="M1060" i="15"/>
  <c r="L1060" i="15"/>
  <c r="J1060" i="15"/>
  <c r="M1059" i="15"/>
  <c r="L1059" i="15"/>
  <c r="J1059" i="15"/>
  <c r="M1058" i="15"/>
  <c r="L1058" i="15"/>
  <c r="J1058" i="15"/>
  <c r="M1057" i="15"/>
  <c r="L1057" i="15"/>
  <c r="J1057" i="15"/>
  <c r="M1056" i="15"/>
  <c r="L1056" i="15"/>
  <c r="J1056" i="15"/>
  <c r="M1055" i="15"/>
  <c r="L1055" i="15"/>
  <c r="J1055" i="15"/>
  <c r="M1054" i="15"/>
  <c r="L1054" i="15"/>
  <c r="J1054" i="15"/>
  <c r="M1053" i="15"/>
  <c r="L1053" i="15"/>
  <c r="J1053" i="15"/>
  <c r="M1052" i="15"/>
  <c r="L1052" i="15"/>
  <c r="J1052" i="15"/>
  <c r="M1051" i="15"/>
  <c r="L1051" i="15"/>
  <c r="J1051" i="15"/>
  <c r="M1050" i="15"/>
  <c r="L1050" i="15"/>
  <c r="J1050" i="15"/>
  <c r="M1049" i="15"/>
  <c r="L1049" i="15"/>
  <c r="J1049" i="15"/>
  <c r="M1048" i="15"/>
  <c r="L1048" i="15"/>
  <c r="J1048" i="15"/>
  <c r="M1047" i="15"/>
  <c r="L1047" i="15"/>
  <c r="J1047" i="15"/>
  <c r="M1046" i="15"/>
  <c r="L1046" i="15"/>
  <c r="J1046" i="15"/>
  <c r="M1045" i="15"/>
  <c r="L1045" i="15"/>
  <c r="J1045" i="15"/>
  <c r="M1044" i="15"/>
  <c r="L1044" i="15"/>
  <c r="J1044" i="15"/>
  <c r="M1043" i="15"/>
  <c r="L1043" i="15"/>
  <c r="J1043" i="15"/>
  <c r="M1042" i="15"/>
  <c r="L1042" i="15"/>
  <c r="J1042" i="15"/>
  <c r="M1041" i="15"/>
  <c r="L1041" i="15"/>
  <c r="J1041" i="15"/>
  <c r="F1040" i="15"/>
  <c r="M1039" i="15"/>
  <c r="L1039" i="15"/>
  <c r="J1039" i="15"/>
  <c r="M1038" i="15"/>
  <c r="L1038" i="15"/>
  <c r="J1038" i="15"/>
  <c r="M1037" i="15"/>
  <c r="L1037" i="15"/>
  <c r="J1037" i="15"/>
  <c r="M1036" i="15"/>
  <c r="L1036" i="15"/>
  <c r="J1036" i="15"/>
  <c r="M1035" i="15"/>
  <c r="L1035" i="15"/>
  <c r="J1035" i="15"/>
  <c r="M1034" i="15"/>
  <c r="L1034" i="15"/>
  <c r="J1034" i="15"/>
  <c r="M1033" i="15"/>
  <c r="L1033" i="15"/>
  <c r="J1033" i="15"/>
  <c r="M1032" i="15"/>
  <c r="L1032" i="15"/>
  <c r="J1032" i="15"/>
  <c r="M1031" i="15"/>
  <c r="L1031" i="15"/>
  <c r="J1031" i="15"/>
  <c r="M1030" i="15"/>
  <c r="L1030" i="15"/>
  <c r="J1030" i="15"/>
  <c r="M1029" i="15"/>
  <c r="L1029" i="15"/>
  <c r="J1029" i="15"/>
  <c r="M1028" i="15"/>
  <c r="L1028" i="15"/>
  <c r="J1028" i="15"/>
  <c r="M1027" i="15"/>
  <c r="L1027" i="15"/>
  <c r="J1027" i="15"/>
  <c r="M1026" i="15"/>
  <c r="L1026" i="15"/>
  <c r="J1026" i="15"/>
  <c r="M1025" i="15"/>
  <c r="L1025" i="15"/>
  <c r="J1025" i="15"/>
  <c r="M1024" i="15"/>
  <c r="L1024" i="15"/>
  <c r="J1024" i="15"/>
  <c r="M1023" i="15"/>
  <c r="L1023" i="15"/>
  <c r="J1023" i="15"/>
  <c r="M1022" i="15"/>
  <c r="L1022" i="15"/>
  <c r="J1022" i="15"/>
  <c r="M1021" i="15"/>
  <c r="L1021" i="15"/>
  <c r="J1021" i="15"/>
  <c r="M1020" i="15"/>
  <c r="L1020" i="15"/>
  <c r="J1020" i="15"/>
  <c r="M1019" i="15"/>
  <c r="L1019" i="15"/>
  <c r="J1019" i="15"/>
  <c r="M1018" i="15"/>
  <c r="L1018" i="15"/>
  <c r="J1018" i="15"/>
  <c r="M1017" i="15"/>
  <c r="L1017" i="15"/>
  <c r="J1017" i="15"/>
  <c r="M1016" i="15"/>
  <c r="L1016" i="15"/>
  <c r="J1016" i="15"/>
  <c r="M1015" i="15"/>
  <c r="L1015" i="15"/>
  <c r="J1015" i="15"/>
  <c r="M1014" i="15"/>
  <c r="L1014" i="15"/>
  <c r="J1014" i="15"/>
  <c r="M1013" i="15"/>
  <c r="L1013" i="15"/>
  <c r="J1013" i="15"/>
  <c r="M1012" i="15"/>
  <c r="L1012" i="15"/>
  <c r="J1012" i="15"/>
  <c r="M1011" i="15"/>
  <c r="L1011" i="15"/>
  <c r="J1011" i="15"/>
  <c r="M1010" i="15"/>
  <c r="L1010" i="15"/>
  <c r="J1010" i="15"/>
  <c r="M1009" i="15"/>
  <c r="L1009" i="15"/>
  <c r="J1009" i="15"/>
  <c r="M1008" i="15"/>
  <c r="L1008" i="15"/>
  <c r="J1008" i="15"/>
  <c r="M1007" i="15"/>
  <c r="L1007" i="15"/>
  <c r="J1007" i="15"/>
  <c r="M1006" i="15"/>
  <c r="L1006" i="15"/>
  <c r="J1006" i="15"/>
  <c r="M1005" i="15"/>
  <c r="L1005" i="15"/>
  <c r="J1005" i="15"/>
  <c r="M1004" i="15"/>
  <c r="L1004" i="15"/>
  <c r="J1004" i="15"/>
  <c r="M1003" i="15"/>
  <c r="L1003" i="15"/>
  <c r="J1003" i="15"/>
  <c r="M1002" i="15"/>
  <c r="L1002" i="15"/>
  <c r="J1002" i="15"/>
  <c r="M1001" i="15"/>
  <c r="L1001" i="15"/>
  <c r="J1001" i="15"/>
  <c r="M1000" i="15"/>
  <c r="L1000" i="15"/>
  <c r="J1000" i="15"/>
  <c r="M999" i="15"/>
  <c r="L999" i="15"/>
  <c r="J999" i="15"/>
  <c r="M998" i="15"/>
  <c r="L998" i="15"/>
  <c r="J998" i="15"/>
  <c r="M997" i="15"/>
  <c r="L997" i="15"/>
  <c r="J997" i="15"/>
  <c r="M996" i="15"/>
  <c r="L996" i="15"/>
  <c r="J996" i="15"/>
  <c r="M995" i="15"/>
  <c r="L995" i="15"/>
  <c r="J995" i="15"/>
  <c r="M994" i="15"/>
  <c r="L994" i="15"/>
  <c r="J994" i="15"/>
  <c r="M993" i="15"/>
  <c r="L993" i="15"/>
  <c r="J993" i="15"/>
  <c r="M992" i="15"/>
  <c r="L992" i="15"/>
  <c r="J992" i="15"/>
  <c r="M991" i="15"/>
  <c r="L991" i="15"/>
  <c r="J991" i="15"/>
  <c r="M990" i="15"/>
  <c r="L990" i="15"/>
  <c r="J990" i="15"/>
  <c r="M989" i="15"/>
  <c r="L989" i="15"/>
  <c r="J989" i="15"/>
  <c r="M988" i="15"/>
  <c r="L988" i="15"/>
  <c r="J988" i="15"/>
  <c r="M987" i="15"/>
  <c r="L987" i="15"/>
  <c r="J987" i="15"/>
  <c r="M986" i="15"/>
  <c r="L986" i="15"/>
  <c r="J986" i="15"/>
  <c r="M985" i="15"/>
  <c r="L985" i="15"/>
  <c r="J985" i="15"/>
  <c r="M984" i="15"/>
  <c r="L984" i="15"/>
  <c r="J984" i="15"/>
  <c r="M983" i="15"/>
  <c r="L983" i="15"/>
  <c r="J983" i="15"/>
  <c r="M982" i="15"/>
  <c r="L982" i="15"/>
  <c r="J982" i="15"/>
  <c r="M981" i="15"/>
  <c r="L981" i="15"/>
  <c r="J981" i="15"/>
  <c r="M980" i="15"/>
  <c r="L980" i="15"/>
  <c r="J980" i="15"/>
  <c r="M979" i="15"/>
  <c r="L979" i="15"/>
  <c r="J979" i="15"/>
  <c r="M978" i="15"/>
  <c r="L978" i="15"/>
  <c r="J978" i="15"/>
  <c r="M977" i="15"/>
  <c r="L977" i="15"/>
  <c r="J977" i="15"/>
  <c r="M976" i="15"/>
  <c r="L976" i="15"/>
  <c r="J976" i="15"/>
  <c r="M975" i="15"/>
  <c r="L975" i="15"/>
  <c r="J975" i="15"/>
  <c r="M974" i="15"/>
  <c r="L974" i="15"/>
  <c r="J974" i="15"/>
  <c r="M973" i="15"/>
  <c r="L973" i="15"/>
  <c r="J973" i="15"/>
  <c r="M972" i="15"/>
  <c r="L972" i="15"/>
  <c r="J972" i="15"/>
  <c r="M971" i="15"/>
  <c r="L971" i="15"/>
  <c r="J971" i="15"/>
  <c r="M970" i="15"/>
  <c r="L970" i="15"/>
  <c r="J970" i="15"/>
  <c r="M969" i="15"/>
  <c r="L969" i="15"/>
  <c r="J969" i="15"/>
  <c r="M968" i="15"/>
  <c r="L968" i="15"/>
  <c r="J968" i="15"/>
  <c r="M967" i="15"/>
  <c r="L967" i="15"/>
  <c r="J967" i="15"/>
  <c r="M966" i="15"/>
  <c r="L966" i="15"/>
  <c r="J966" i="15"/>
  <c r="M965" i="15"/>
  <c r="L965" i="15"/>
  <c r="J965" i="15"/>
  <c r="M964" i="15"/>
  <c r="L964" i="15"/>
  <c r="J964" i="15"/>
  <c r="F963" i="15"/>
  <c r="S962" i="15"/>
  <c r="F962" i="15"/>
  <c r="M961" i="15"/>
  <c r="L961" i="15"/>
  <c r="J961" i="15"/>
  <c r="M960" i="15"/>
  <c r="L960" i="15"/>
  <c r="J960" i="15"/>
  <c r="M959" i="15"/>
  <c r="L959" i="15"/>
  <c r="J959" i="15"/>
  <c r="F958" i="15"/>
  <c r="M957" i="15"/>
  <c r="L957" i="15"/>
  <c r="J957" i="15"/>
  <c r="M956" i="15"/>
  <c r="L956" i="15"/>
  <c r="J956" i="15"/>
  <c r="M955" i="15"/>
  <c r="L955" i="15"/>
  <c r="J955" i="15"/>
  <c r="M954" i="15"/>
  <c r="L954" i="15"/>
  <c r="J954" i="15"/>
  <c r="M953" i="15"/>
  <c r="L953" i="15"/>
  <c r="J953" i="15"/>
  <c r="M952" i="15"/>
  <c r="L952" i="15"/>
  <c r="J952" i="15"/>
  <c r="M951" i="15"/>
  <c r="L951" i="15"/>
  <c r="J951" i="15"/>
  <c r="M950" i="15"/>
  <c r="L950" i="15"/>
  <c r="J950" i="15"/>
  <c r="M949" i="15"/>
  <c r="L949" i="15"/>
  <c r="J949" i="15"/>
  <c r="M948" i="15"/>
  <c r="L948" i="15"/>
  <c r="J948" i="15"/>
  <c r="M947" i="15"/>
  <c r="L947" i="15"/>
  <c r="J947" i="15"/>
  <c r="M946" i="15"/>
  <c r="L946" i="15"/>
  <c r="J946" i="15"/>
  <c r="M945" i="15"/>
  <c r="L945" i="15"/>
  <c r="J945" i="15"/>
  <c r="M944" i="15"/>
  <c r="L944" i="15"/>
  <c r="J944" i="15"/>
  <c r="M943" i="15"/>
  <c r="L943" i="15"/>
  <c r="J943" i="15"/>
  <c r="M942" i="15"/>
  <c r="L942" i="15"/>
  <c r="J942" i="15"/>
  <c r="M941" i="15"/>
  <c r="L941" i="15"/>
  <c r="J941" i="15"/>
  <c r="M940" i="15"/>
  <c r="L940" i="15"/>
  <c r="J940" i="15"/>
  <c r="M939" i="15"/>
  <c r="L939" i="15"/>
  <c r="J939" i="15"/>
  <c r="M938" i="15"/>
  <c r="L938" i="15"/>
  <c r="J938" i="15"/>
  <c r="M937" i="15"/>
  <c r="L937" i="15"/>
  <c r="J937" i="15"/>
  <c r="M936" i="15"/>
  <c r="L936" i="15"/>
  <c r="J936" i="15"/>
  <c r="M935" i="15"/>
  <c r="L935" i="15"/>
  <c r="J935" i="15"/>
  <c r="M934" i="15"/>
  <c r="L934" i="15"/>
  <c r="J934" i="15"/>
  <c r="M933" i="15"/>
  <c r="L933" i="15"/>
  <c r="J933" i="15"/>
  <c r="M932" i="15"/>
  <c r="L932" i="15"/>
  <c r="J932" i="15"/>
  <c r="M931" i="15"/>
  <c r="L931" i="15"/>
  <c r="J931" i="15"/>
  <c r="M930" i="15"/>
  <c r="L930" i="15"/>
  <c r="J930" i="15"/>
  <c r="M929" i="15"/>
  <c r="L929" i="15"/>
  <c r="J929" i="15"/>
  <c r="M928" i="15"/>
  <c r="L928" i="15"/>
  <c r="J928" i="15"/>
  <c r="M927" i="15"/>
  <c r="L927" i="15"/>
  <c r="J927" i="15"/>
  <c r="M926" i="15"/>
  <c r="L926" i="15"/>
  <c r="J926" i="15"/>
  <c r="M925" i="15"/>
  <c r="L925" i="15"/>
  <c r="J925" i="15"/>
  <c r="M924" i="15"/>
  <c r="L924" i="15"/>
  <c r="J924" i="15"/>
  <c r="M923" i="15"/>
  <c r="L923" i="15"/>
  <c r="J923" i="15"/>
  <c r="M922" i="15"/>
  <c r="L922" i="15"/>
  <c r="J922" i="15"/>
  <c r="M921" i="15"/>
  <c r="L921" i="15"/>
  <c r="J921" i="15"/>
  <c r="M920" i="15"/>
  <c r="L920" i="15"/>
  <c r="J920" i="15"/>
  <c r="M919" i="15"/>
  <c r="L919" i="15"/>
  <c r="J919" i="15"/>
  <c r="M918" i="15"/>
  <c r="L918" i="15"/>
  <c r="J918" i="15"/>
  <c r="M917" i="15"/>
  <c r="L917" i="15"/>
  <c r="J917" i="15"/>
  <c r="M916" i="15"/>
  <c r="L916" i="15"/>
  <c r="J916" i="15"/>
  <c r="M915" i="15"/>
  <c r="L915" i="15"/>
  <c r="J915" i="15"/>
  <c r="M914" i="15"/>
  <c r="L914" i="15"/>
  <c r="J914" i="15"/>
  <c r="M913" i="15"/>
  <c r="L913" i="15"/>
  <c r="J913" i="15"/>
  <c r="M912" i="15"/>
  <c r="L912" i="15"/>
  <c r="J912" i="15"/>
  <c r="M911" i="15"/>
  <c r="L911" i="15"/>
  <c r="J911" i="15"/>
  <c r="M910" i="15"/>
  <c r="L910" i="15"/>
  <c r="J910" i="15"/>
  <c r="M909" i="15"/>
  <c r="L909" i="15"/>
  <c r="J909" i="15"/>
  <c r="M908" i="15"/>
  <c r="L908" i="15"/>
  <c r="J908" i="15"/>
  <c r="M907" i="15"/>
  <c r="L907" i="15"/>
  <c r="J907" i="15"/>
  <c r="M906" i="15"/>
  <c r="L906" i="15"/>
  <c r="J906" i="15"/>
  <c r="M905" i="15"/>
  <c r="L905" i="15"/>
  <c r="J905" i="15"/>
  <c r="M904" i="15"/>
  <c r="L904" i="15"/>
  <c r="J904" i="15"/>
  <c r="M903" i="15"/>
  <c r="L903" i="15"/>
  <c r="J903" i="15"/>
  <c r="M902" i="15"/>
  <c r="L902" i="15"/>
  <c r="J902" i="15"/>
  <c r="M901" i="15"/>
  <c r="L901" i="15"/>
  <c r="J901" i="15"/>
  <c r="M900" i="15"/>
  <c r="L900" i="15"/>
  <c r="J900" i="15"/>
  <c r="M899" i="15"/>
  <c r="L899" i="15"/>
  <c r="J899" i="15"/>
  <c r="M898" i="15"/>
  <c r="L898" i="15"/>
  <c r="J898" i="15"/>
  <c r="M897" i="15"/>
  <c r="L897" i="15"/>
  <c r="J897" i="15"/>
  <c r="M896" i="15"/>
  <c r="L896" i="15"/>
  <c r="J896" i="15"/>
  <c r="M895" i="15"/>
  <c r="L895" i="15"/>
  <c r="J895" i="15"/>
  <c r="M894" i="15"/>
  <c r="L894" i="15"/>
  <c r="J894" i="15"/>
  <c r="M893" i="15"/>
  <c r="L893" i="15"/>
  <c r="J893" i="15"/>
  <c r="M892" i="15"/>
  <c r="L892" i="15"/>
  <c r="J892" i="15"/>
  <c r="M891" i="15"/>
  <c r="L891" i="15"/>
  <c r="J891" i="15"/>
  <c r="M890" i="15"/>
  <c r="L890" i="15"/>
  <c r="J890" i="15"/>
  <c r="M889" i="15"/>
  <c r="L889" i="15"/>
  <c r="J889" i="15"/>
  <c r="M888" i="15"/>
  <c r="L888" i="15"/>
  <c r="J888" i="15"/>
  <c r="M887" i="15"/>
  <c r="L887" i="15"/>
  <c r="J887" i="15"/>
  <c r="M886" i="15"/>
  <c r="L886" i="15"/>
  <c r="J886" i="15"/>
  <c r="M885" i="15"/>
  <c r="L885" i="15"/>
  <c r="J885" i="15"/>
  <c r="M884" i="15"/>
  <c r="L884" i="15"/>
  <c r="J884" i="15"/>
  <c r="M883" i="15"/>
  <c r="L883" i="15"/>
  <c r="J883" i="15"/>
  <c r="M882" i="15"/>
  <c r="L882" i="15"/>
  <c r="J882" i="15"/>
  <c r="M881" i="15"/>
  <c r="L881" i="15"/>
  <c r="J881" i="15"/>
  <c r="M880" i="15"/>
  <c r="L880" i="15"/>
  <c r="J880" i="15"/>
  <c r="M879" i="15"/>
  <c r="L879" i="15"/>
  <c r="J879" i="15"/>
  <c r="M878" i="15"/>
  <c r="L878" i="15"/>
  <c r="J878" i="15"/>
  <c r="M877" i="15"/>
  <c r="L877" i="15"/>
  <c r="J877" i="15"/>
  <c r="M876" i="15"/>
  <c r="L876" i="15"/>
  <c r="J876" i="15"/>
  <c r="M875" i="15"/>
  <c r="L875" i="15"/>
  <c r="J875" i="15"/>
  <c r="M874" i="15"/>
  <c r="L874" i="15"/>
  <c r="J874" i="15"/>
  <c r="M873" i="15"/>
  <c r="L873" i="15"/>
  <c r="J873" i="15"/>
  <c r="M872" i="15"/>
  <c r="L872" i="15"/>
  <c r="J872" i="15"/>
  <c r="M871" i="15"/>
  <c r="L871" i="15"/>
  <c r="J871" i="15"/>
  <c r="M870" i="15"/>
  <c r="L870" i="15"/>
  <c r="J870" i="15"/>
  <c r="M869" i="15"/>
  <c r="L869" i="15"/>
  <c r="J869" i="15"/>
  <c r="M868" i="15"/>
  <c r="L868" i="15"/>
  <c r="J868" i="15"/>
  <c r="M867" i="15"/>
  <c r="L867" i="15"/>
  <c r="J867" i="15"/>
  <c r="M866" i="15"/>
  <c r="L866" i="15"/>
  <c r="J866" i="15"/>
  <c r="M865" i="15"/>
  <c r="L865" i="15"/>
  <c r="J865" i="15"/>
  <c r="M864" i="15"/>
  <c r="L864" i="15"/>
  <c r="J864" i="15"/>
  <c r="M863" i="15"/>
  <c r="L863" i="15"/>
  <c r="J863" i="15"/>
  <c r="M862" i="15"/>
  <c r="L862" i="15"/>
  <c r="J862" i="15"/>
  <c r="M861" i="15"/>
  <c r="L861" i="15"/>
  <c r="J861" i="15"/>
  <c r="M860" i="15"/>
  <c r="L860" i="15"/>
  <c r="J860" i="15"/>
  <c r="F859" i="15"/>
  <c r="M858" i="15"/>
  <c r="L858" i="15"/>
  <c r="J858" i="15"/>
  <c r="M857" i="15"/>
  <c r="L857" i="15"/>
  <c r="J857" i="15"/>
  <c r="M856" i="15"/>
  <c r="L856" i="15"/>
  <c r="J856" i="15"/>
  <c r="M855" i="15"/>
  <c r="L855" i="15"/>
  <c r="J855" i="15"/>
  <c r="M854" i="15"/>
  <c r="L854" i="15"/>
  <c r="J854" i="15"/>
  <c r="M853" i="15"/>
  <c r="L853" i="15"/>
  <c r="J853" i="15"/>
  <c r="F852" i="15"/>
  <c r="M851" i="15"/>
  <c r="L851" i="15"/>
  <c r="J851" i="15"/>
  <c r="M850" i="15"/>
  <c r="L850" i="15"/>
  <c r="J850" i="15"/>
  <c r="M849" i="15"/>
  <c r="L849" i="15"/>
  <c r="J849" i="15"/>
  <c r="M848" i="15"/>
  <c r="L848" i="15"/>
  <c r="J848" i="15"/>
  <c r="F847" i="15"/>
  <c r="M846" i="15"/>
  <c r="L846" i="15"/>
  <c r="J846" i="15"/>
  <c r="M845" i="15"/>
  <c r="L845" i="15"/>
  <c r="J845" i="15"/>
  <c r="M844" i="15"/>
  <c r="L844" i="15"/>
  <c r="J844" i="15"/>
  <c r="M843" i="15"/>
  <c r="L843" i="15"/>
  <c r="J843" i="15"/>
  <c r="F842" i="15"/>
  <c r="S841" i="15"/>
  <c r="F841" i="15"/>
  <c r="M840" i="15"/>
  <c r="L840" i="15"/>
  <c r="J840" i="15"/>
  <c r="M839" i="15"/>
  <c r="L839" i="15"/>
  <c r="J839" i="15"/>
  <c r="M838" i="15"/>
  <c r="L838" i="15"/>
  <c r="J838" i="15"/>
  <c r="M837" i="15"/>
  <c r="L837" i="15"/>
  <c r="J837" i="15"/>
  <c r="M836" i="15"/>
  <c r="L836" i="15"/>
  <c r="J836" i="15"/>
  <c r="M835" i="15"/>
  <c r="L835" i="15"/>
  <c r="J835" i="15"/>
  <c r="M834" i="15"/>
  <c r="L834" i="15"/>
  <c r="J834" i="15"/>
  <c r="M833" i="15"/>
  <c r="L833" i="15"/>
  <c r="J833" i="15"/>
  <c r="M832" i="15"/>
  <c r="L832" i="15"/>
  <c r="J832" i="15"/>
  <c r="M831" i="15"/>
  <c r="L831" i="15"/>
  <c r="J831" i="15"/>
  <c r="M830" i="15"/>
  <c r="L830" i="15"/>
  <c r="J830" i="15"/>
  <c r="M829" i="15"/>
  <c r="L829" i="15"/>
  <c r="J829" i="15"/>
  <c r="M828" i="15"/>
  <c r="L828" i="15"/>
  <c r="J828" i="15"/>
  <c r="M827" i="15"/>
  <c r="L827" i="15"/>
  <c r="J827" i="15"/>
  <c r="M826" i="15"/>
  <c r="L826" i="15"/>
  <c r="J826" i="15"/>
  <c r="M825" i="15"/>
  <c r="L825" i="15"/>
  <c r="J825" i="15"/>
  <c r="M824" i="15"/>
  <c r="L824" i="15"/>
  <c r="J824" i="15"/>
  <c r="M823" i="15"/>
  <c r="L823" i="15"/>
  <c r="J823" i="15"/>
  <c r="M822" i="15"/>
  <c r="L822" i="15"/>
  <c r="J822" i="15"/>
  <c r="L821" i="15"/>
  <c r="L820" i="15"/>
  <c r="M819" i="15"/>
  <c r="L819" i="15"/>
  <c r="J819" i="15"/>
  <c r="M818" i="15"/>
  <c r="L818" i="15"/>
  <c r="J818" i="15"/>
  <c r="M817" i="15"/>
  <c r="L817" i="15"/>
  <c r="J817" i="15"/>
  <c r="M816" i="15"/>
  <c r="L816" i="15"/>
  <c r="J816" i="15"/>
  <c r="M815" i="15"/>
  <c r="L815" i="15"/>
  <c r="J815" i="15"/>
  <c r="M814" i="15"/>
  <c r="L814" i="15"/>
  <c r="J814" i="15"/>
  <c r="M813" i="15"/>
  <c r="L813" i="15"/>
  <c r="J813" i="15"/>
  <c r="M812" i="15"/>
  <c r="L812" i="15"/>
  <c r="J812" i="15"/>
  <c r="M811" i="15"/>
  <c r="L811" i="15"/>
  <c r="J811" i="15"/>
  <c r="F810" i="15"/>
  <c r="M809" i="15"/>
  <c r="L809" i="15"/>
  <c r="J809" i="15"/>
  <c r="M808" i="15"/>
  <c r="L808" i="15"/>
  <c r="J808" i="15"/>
  <c r="M807" i="15"/>
  <c r="L807" i="15"/>
  <c r="J807" i="15"/>
  <c r="M806" i="15"/>
  <c r="L806" i="15"/>
  <c r="J806" i="15"/>
  <c r="M805" i="15"/>
  <c r="L805" i="15"/>
  <c r="J805" i="15"/>
  <c r="M804" i="15"/>
  <c r="L804" i="15"/>
  <c r="J804" i="15"/>
  <c r="M803" i="15"/>
  <c r="L803" i="15"/>
  <c r="J803" i="15"/>
  <c r="M802" i="15"/>
  <c r="L802" i="15"/>
  <c r="J802" i="15"/>
  <c r="M801" i="15"/>
  <c r="L801" i="15"/>
  <c r="J801" i="15"/>
  <c r="M800" i="15"/>
  <c r="L800" i="15"/>
  <c r="J800" i="15"/>
  <c r="M799" i="15"/>
  <c r="L799" i="15"/>
  <c r="J799" i="15"/>
  <c r="M798" i="15"/>
  <c r="L798" i="15"/>
  <c r="J798" i="15"/>
  <c r="M797" i="15"/>
  <c r="L797" i="15"/>
  <c r="J797" i="15"/>
  <c r="M796" i="15"/>
  <c r="L796" i="15"/>
  <c r="J796" i="15"/>
  <c r="F795" i="15"/>
  <c r="S794" i="15"/>
  <c r="F794" i="15"/>
  <c r="F793" i="15"/>
  <c r="F792" i="15"/>
  <c r="Q791" i="15"/>
  <c r="F791" i="15"/>
  <c r="S790" i="15"/>
  <c r="F790" i="15"/>
  <c r="M789" i="15"/>
  <c r="L789" i="15"/>
  <c r="J789" i="15"/>
  <c r="M788" i="15"/>
  <c r="L788" i="15"/>
  <c r="J788" i="15"/>
  <c r="M787" i="15"/>
  <c r="L787" i="15"/>
  <c r="J787" i="15"/>
  <c r="M786" i="15"/>
  <c r="L786" i="15"/>
  <c r="J786" i="15"/>
  <c r="M785" i="15"/>
  <c r="L785" i="15"/>
  <c r="J785" i="15"/>
  <c r="M784" i="15"/>
  <c r="L784" i="15"/>
  <c r="J784" i="15"/>
  <c r="M783" i="15"/>
  <c r="L783" i="15"/>
  <c r="J783" i="15"/>
  <c r="M782" i="15"/>
  <c r="L782" i="15"/>
  <c r="J782" i="15"/>
  <c r="M781" i="15"/>
  <c r="L781" i="15"/>
  <c r="J781" i="15"/>
  <c r="M780" i="15"/>
  <c r="L780" i="15"/>
  <c r="J780" i="15"/>
  <c r="M779" i="15"/>
  <c r="L779" i="15"/>
  <c r="J779" i="15"/>
  <c r="M778" i="15"/>
  <c r="L778" i="15"/>
  <c r="J778" i="15"/>
  <c r="M777" i="15"/>
  <c r="L777" i="15"/>
  <c r="J777" i="15"/>
  <c r="M776" i="15"/>
  <c r="L776" i="15"/>
  <c r="J776" i="15"/>
  <c r="M775" i="15"/>
  <c r="L775" i="15"/>
  <c r="J775" i="15"/>
  <c r="M774" i="15"/>
  <c r="L774" i="15"/>
  <c r="J774" i="15"/>
  <c r="M773" i="15"/>
  <c r="L773" i="15"/>
  <c r="J773" i="15"/>
  <c r="M772" i="15"/>
  <c r="L772" i="15"/>
  <c r="J772" i="15"/>
  <c r="M771" i="15"/>
  <c r="L771" i="15"/>
  <c r="J771" i="15"/>
  <c r="M770" i="15"/>
  <c r="L770" i="15"/>
  <c r="J770" i="15"/>
  <c r="M769" i="15"/>
  <c r="L769" i="15"/>
  <c r="J769" i="15"/>
  <c r="M768" i="15"/>
  <c r="L768" i="15"/>
  <c r="J768" i="15"/>
  <c r="M767" i="15"/>
  <c r="L767" i="15"/>
  <c r="J767" i="15"/>
  <c r="M766" i="15"/>
  <c r="L766" i="15"/>
  <c r="J766" i="15"/>
  <c r="M765" i="15"/>
  <c r="L765" i="15"/>
  <c r="J765" i="15"/>
  <c r="M764" i="15"/>
  <c r="L764" i="15"/>
  <c r="J764" i="15"/>
  <c r="M763" i="15"/>
  <c r="L763" i="15"/>
  <c r="J763" i="15"/>
  <c r="M762" i="15"/>
  <c r="L762" i="15"/>
  <c r="J762" i="15"/>
  <c r="M761" i="15"/>
  <c r="L761" i="15"/>
  <c r="J761" i="15"/>
  <c r="M760" i="15"/>
  <c r="L760" i="15"/>
  <c r="J760" i="15"/>
  <c r="M759" i="15"/>
  <c r="L759" i="15"/>
  <c r="J759" i="15"/>
  <c r="M758" i="15"/>
  <c r="L758" i="15"/>
  <c r="J758" i="15"/>
  <c r="M757" i="15"/>
  <c r="L757" i="15"/>
  <c r="J757" i="15"/>
  <c r="M756" i="15"/>
  <c r="L756" i="15"/>
  <c r="J756" i="15"/>
  <c r="M755" i="15"/>
  <c r="L755" i="15"/>
  <c r="J755" i="15"/>
  <c r="M754" i="15"/>
  <c r="L754" i="15"/>
  <c r="J754" i="15"/>
  <c r="M753" i="15"/>
  <c r="L753" i="15"/>
  <c r="J753" i="15"/>
  <c r="M752" i="15"/>
  <c r="L752" i="15"/>
  <c r="J752" i="15"/>
  <c r="M751" i="15"/>
  <c r="L751" i="15"/>
  <c r="J751" i="15"/>
  <c r="M750" i="15"/>
  <c r="L750" i="15"/>
  <c r="J750" i="15"/>
  <c r="M749" i="15"/>
  <c r="L749" i="15"/>
  <c r="J749" i="15"/>
  <c r="L748" i="15"/>
  <c r="M747" i="15"/>
  <c r="L747" i="15"/>
  <c r="J747" i="15"/>
  <c r="M746" i="15"/>
  <c r="L746" i="15"/>
  <c r="J746" i="15"/>
  <c r="F745" i="15"/>
  <c r="M744" i="15"/>
  <c r="L744" i="15"/>
  <c r="J744" i="15"/>
  <c r="M743" i="15"/>
  <c r="L743" i="15"/>
  <c r="J743" i="15"/>
  <c r="M742" i="15"/>
  <c r="L742" i="15"/>
  <c r="J742" i="15"/>
  <c r="M741" i="15"/>
  <c r="L741" i="15"/>
  <c r="J741" i="15"/>
  <c r="M740" i="15"/>
  <c r="L740" i="15"/>
  <c r="J740" i="15"/>
  <c r="M739" i="15"/>
  <c r="L739" i="15"/>
  <c r="J739" i="15"/>
  <c r="M738" i="15"/>
  <c r="L738" i="15"/>
  <c r="J738" i="15"/>
  <c r="M737" i="15"/>
  <c r="L737" i="15"/>
  <c r="J737" i="15"/>
  <c r="M736" i="15"/>
  <c r="L736" i="15"/>
  <c r="J736" i="15"/>
  <c r="M735" i="15"/>
  <c r="L735" i="15"/>
  <c r="J735" i="15"/>
  <c r="M734" i="15"/>
  <c r="L734" i="15"/>
  <c r="J734" i="15"/>
  <c r="M733" i="15"/>
  <c r="L733" i="15"/>
  <c r="J733" i="15"/>
  <c r="M732" i="15"/>
  <c r="L732" i="15"/>
  <c r="J732" i="15"/>
  <c r="M731" i="15"/>
  <c r="L731" i="15"/>
  <c r="J731" i="15"/>
  <c r="M730" i="15"/>
  <c r="L730" i="15"/>
  <c r="J730" i="15"/>
  <c r="M729" i="15"/>
  <c r="L729" i="15"/>
  <c r="J729" i="15"/>
  <c r="M728" i="15"/>
  <c r="L728" i="15"/>
  <c r="J728" i="15"/>
  <c r="M727" i="15"/>
  <c r="L727" i="15"/>
  <c r="J727" i="15"/>
  <c r="F726" i="15"/>
  <c r="S725" i="15"/>
  <c r="F725" i="15"/>
  <c r="M724" i="15"/>
  <c r="L724" i="15"/>
  <c r="J724" i="15"/>
  <c r="M723" i="15"/>
  <c r="L723" i="15"/>
  <c r="J723" i="15"/>
  <c r="M722" i="15"/>
  <c r="L722" i="15"/>
  <c r="J722" i="15"/>
  <c r="M721" i="15"/>
  <c r="L721" i="15"/>
  <c r="J721" i="15"/>
  <c r="M720" i="15"/>
  <c r="L720" i="15"/>
  <c r="J720" i="15"/>
  <c r="M719" i="15"/>
  <c r="L719" i="15"/>
  <c r="J719" i="15"/>
  <c r="F718" i="15"/>
  <c r="M717" i="15"/>
  <c r="L717" i="15"/>
  <c r="J717" i="15"/>
  <c r="M716" i="15"/>
  <c r="L716" i="15"/>
  <c r="J716" i="15"/>
  <c r="M715" i="15"/>
  <c r="L715" i="15"/>
  <c r="J715" i="15"/>
  <c r="L714" i="15"/>
  <c r="F713" i="15"/>
  <c r="M712" i="15"/>
  <c r="L712" i="15"/>
  <c r="J712" i="15"/>
  <c r="M711" i="15"/>
  <c r="L711" i="15"/>
  <c r="J711" i="15"/>
  <c r="M710" i="15"/>
  <c r="L710" i="15"/>
  <c r="J710" i="15"/>
  <c r="M709" i="15"/>
  <c r="L709" i="15"/>
  <c r="J709" i="15"/>
  <c r="M708" i="15"/>
  <c r="L708" i="15"/>
  <c r="J708" i="15"/>
  <c r="M707" i="15"/>
  <c r="L707" i="15"/>
  <c r="J707" i="15"/>
  <c r="F706" i="15"/>
  <c r="S705" i="15"/>
  <c r="F705" i="15"/>
  <c r="M704" i="15"/>
  <c r="L704" i="15"/>
  <c r="J704" i="15"/>
  <c r="M703" i="15"/>
  <c r="L703" i="15"/>
  <c r="J703" i="15"/>
  <c r="M702" i="15"/>
  <c r="L702" i="15"/>
  <c r="J702" i="15"/>
  <c r="M701" i="15"/>
  <c r="L701" i="15"/>
  <c r="J701" i="15"/>
  <c r="M700" i="15"/>
  <c r="L700" i="15"/>
  <c r="J700" i="15"/>
  <c r="M699" i="15"/>
  <c r="L699" i="15"/>
  <c r="J699" i="15"/>
  <c r="M698" i="15"/>
  <c r="L698" i="15"/>
  <c r="J698" i="15"/>
  <c r="M697" i="15"/>
  <c r="L697" i="15"/>
  <c r="J697" i="15"/>
  <c r="M696" i="15"/>
  <c r="L696" i="15"/>
  <c r="J696" i="15"/>
  <c r="M695" i="15"/>
  <c r="L695" i="15"/>
  <c r="J695" i="15"/>
  <c r="M694" i="15"/>
  <c r="L694" i="15"/>
  <c r="J694" i="15"/>
  <c r="M693" i="15"/>
  <c r="L693" i="15"/>
  <c r="J693" i="15"/>
  <c r="F692" i="15"/>
  <c r="S691" i="15"/>
  <c r="F691" i="15"/>
  <c r="F690" i="15"/>
  <c r="S689" i="15"/>
  <c r="F689" i="15"/>
  <c r="F688" i="15"/>
  <c r="S687" i="15"/>
  <c r="F687" i="15"/>
  <c r="S686" i="15"/>
  <c r="F686" i="15"/>
  <c r="S685" i="15"/>
  <c r="F685" i="15"/>
  <c r="S684" i="15"/>
  <c r="F684" i="15"/>
  <c r="S683" i="15"/>
  <c r="F683" i="15"/>
  <c r="S682" i="15"/>
  <c r="F682" i="15"/>
  <c r="S681" i="15"/>
  <c r="F681" i="15"/>
  <c r="S680" i="15"/>
  <c r="F680" i="15"/>
  <c r="M679" i="15"/>
  <c r="L679" i="15"/>
  <c r="J679" i="15"/>
  <c r="F678" i="15"/>
  <c r="M677" i="15"/>
  <c r="L677" i="15"/>
  <c r="J677" i="15"/>
  <c r="M676" i="15"/>
  <c r="L676" i="15"/>
  <c r="J676" i="15"/>
  <c r="M675" i="15"/>
  <c r="L675" i="15"/>
  <c r="J675" i="15"/>
  <c r="M674" i="15"/>
  <c r="L674" i="15"/>
  <c r="J674" i="15"/>
  <c r="M673" i="15"/>
  <c r="L673" i="15"/>
  <c r="J673" i="15"/>
  <c r="M672" i="15"/>
  <c r="L672" i="15"/>
  <c r="J672" i="15"/>
  <c r="M671" i="15"/>
  <c r="L671" i="15"/>
  <c r="J671" i="15"/>
  <c r="M670" i="15"/>
  <c r="L670" i="15"/>
  <c r="J670" i="15"/>
  <c r="M669" i="15"/>
  <c r="L669" i="15"/>
  <c r="J669" i="15"/>
  <c r="M668" i="15"/>
  <c r="L668" i="15"/>
  <c r="J668" i="15"/>
  <c r="M667" i="15"/>
  <c r="L667" i="15"/>
  <c r="J667" i="15"/>
  <c r="F666" i="15"/>
  <c r="M665" i="15"/>
  <c r="L665" i="15"/>
  <c r="J665" i="15"/>
  <c r="M664" i="15"/>
  <c r="L664" i="15"/>
  <c r="J664" i="15"/>
  <c r="M663" i="15"/>
  <c r="L663" i="15"/>
  <c r="J663" i="15"/>
  <c r="M662" i="15"/>
  <c r="L662" i="15"/>
  <c r="J662" i="15"/>
  <c r="M661" i="15"/>
  <c r="L661" i="15"/>
  <c r="J661" i="15"/>
  <c r="M660" i="15"/>
  <c r="L660" i="15"/>
  <c r="J660" i="15"/>
  <c r="M659" i="15"/>
  <c r="L659" i="15"/>
  <c r="J659" i="15"/>
  <c r="M658" i="15"/>
  <c r="L658" i="15"/>
  <c r="J658" i="15"/>
  <c r="M657" i="15"/>
  <c r="L657" i="15"/>
  <c r="J657" i="15"/>
  <c r="M656" i="15"/>
  <c r="L656" i="15"/>
  <c r="J656" i="15"/>
  <c r="M655" i="15"/>
  <c r="L655" i="15"/>
  <c r="J655" i="15"/>
  <c r="F654" i="15"/>
  <c r="S653" i="15"/>
  <c r="F653" i="15"/>
  <c r="S652" i="15"/>
  <c r="F652" i="15"/>
  <c r="S651" i="15"/>
  <c r="F651" i="15"/>
  <c r="M650" i="15"/>
  <c r="L650" i="15"/>
  <c r="J650" i="15"/>
  <c r="M649" i="15"/>
  <c r="L649" i="15"/>
  <c r="J649" i="15"/>
  <c r="F648" i="15"/>
  <c r="R647" i="15"/>
  <c r="F647" i="15"/>
  <c r="M646" i="15"/>
  <c r="L646" i="15"/>
  <c r="J646" i="15"/>
  <c r="M645" i="15"/>
  <c r="L645" i="15"/>
  <c r="J645" i="15"/>
  <c r="M644" i="15"/>
  <c r="L644" i="15"/>
  <c r="J644" i="15"/>
  <c r="M643" i="15"/>
  <c r="L643" i="15"/>
  <c r="J643" i="15"/>
  <c r="M642" i="15"/>
  <c r="L642" i="15"/>
  <c r="J642" i="15"/>
  <c r="M641" i="15"/>
  <c r="L641" i="15"/>
  <c r="J641" i="15"/>
  <c r="M640" i="15"/>
  <c r="L640" i="15"/>
  <c r="J640" i="15"/>
  <c r="F639" i="15"/>
  <c r="M638" i="15"/>
  <c r="L638" i="15"/>
  <c r="J638" i="15"/>
  <c r="M637" i="15"/>
  <c r="L637" i="15"/>
  <c r="J637" i="15"/>
  <c r="M636" i="15"/>
  <c r="L636" i="15"/>
  <c r="J636" i="15"/>
  <c r="M635" i="15"/>
  <c r="L635" i="15"/>
  <c r="J635" i="15"/>
  <c r="M634" i="15"/>
  <c r="L634" i="15"/>
  <c r="J634" i="15"/>
  <c r="M633" i="15"/>
  <c r="L633" i="15"/>
  <c r="J633" i="15"/>
  <c r="M632" i="15"/>
  <c r="L632" i="15"/>
  <c r="J632" i="15"/>
  <c r="M631" i="15"/>
  <c r="L631" i="15"/>
  <c r="J631" i="15"/>
  <c r="M630" i="15"/>
  <c r="L630" i="15"/>
  <c r="J630" i="15"/>
  <c r="M629" i="15"/>
  <c r="L629" i="15"/>
  <c r="J629" i="15"/>
  <c r="M628" i="15"/>
  <c r="L628" i="15"/>
  <c r="J628" i="15"/>
  <c r="M627" i="15"/>
  <c r="L627" i="15"/>
  <c r="J627" i="15"/>
  <c r="M626" i="15"/>
  <c r="L626" i="15"/>
  <c r="J626" i="15"/>
  <c r="M625" i="15"/>
  <c r="L625" i="15"/>
  <c r="J625" i="15"/>
  <c r="M624" i="15"/>
  <c r="L624" i="15"/>
  <c r="J624" i="15"/>
  <c r="M623" i="15"/>
  <c r="L623" i="15"/>
  <c r="J623" i="15"/>
  <c r="M622" i="15"/>
  <c r="L622" i="15"/>
  <c r="J622" i="15"/>
  <c r="M621" i="15"/>
  <c r="L621" i="15"/>
  <c r="J621" i="15"/>
  <c r="M620" i="15"/>
  <c r="L620" i="15"/>
  <c r="J620" i="15"/>
  <c r="M619" i="15"/>
  <c r="L619" i="15"/>
  <c r="J619" i="15"/>
  <c r="M618" i="15"/>
  <c r="L618" i="15"/>
  <c r="J618" i="15"/>
  <c r="M617" i="15"/>
  <c r="L617" i="15"/>
  <c r="J617" i="15"/>
  <c r="M616" i="15"/>
  <c r="L616" i="15"/>
  <c r="J616" i="15"/>
  <c r="M615" i="15"/>
  <c r="L615" i="15"/>
  <c r="J615" i="15"/>
  <c r="M614" i="15"/>
  <c r="L614" i="15"/>
  <c r="J614" i="15"/>
  <c r="F613" i="15"/>
  <c r="M612" i="15"/>
  <c r="L612" i="15"/>
  <c r="J612" i="15"/>
  <c r="M611" i="15"/>
  <c r="L611" i="15"/>
  <c r="J611" i="15"/>
  <c r="M610" i="15"/>
  <c r="L610" i="15"/>
  <c r="J610" i="15"/>
  <c r="M609" i="15"/>
  <c r="L609" i="15"/>
  <c r="J609" i="15"/>
  <c r="M608" i="15"/>
  <c r="L608" i="15"/>
  <c r="J608" i="15"/>
  <c r="M607" i="15"/>
  <c r="L607" i="15"/>
  <c r="J607" i="15"/>
  <c r="M606" i="15"/>
  <c r="L606" i="15"/>
  <c r="J606" i="15"/>
  <c r="M605" i="15"/>
  <c r="L605" i="15"/>
  <c r="J605" i="15"/>
  <c r="M604" i="15"/>
  <c r="L604" i="15"/>
  <c r="J604" i="15"/>
  <c r="M603" i="15"/>
  <c r="L603" i="15"/>
  <c r="J603" i="15"/>
  <c r="M602" i="15"/>
  <c r="L602" i="15"/>
  <c r="J602" i="15"/>
  <c r="M601" i="15"/>
  <c r="L601" i="15"/>
  <c r="J601" i="15"/>
  <c r="M600" i="15"/>
  <c r="L600" i="15"/>
  <c r="J600" i="15"/>
  <c r="M599" i="15"/>
  <c r="L599" i="15"/>
  <c r="J599" i="15"/>
  <c r="M598" i="15"/>
  <c r="L598" i="15"/>
  <c r="J598" i="15"/>
  <c r="M597" i="15"/>
  <c r="L597" i="15"/>
  <c r="J597" i="15"/>
  <c r="F596" i="15"/>
  <c r="M595" i="15"/>
  <c r="L595" i="15"/>
  <c r="J595" i="15"/>
  <c r="M594" i="15"/>
  <c r="L594" i="15"/>
  <c r="J594" i="15"/>
  <c r="M593" i="15"/>
  <c r="L593" i="15"/>
  <c r="J593" i="15"/>
  <c r="M592" i="15"/>
  <c r="L592" i="15"/>
  <c r="J592" i="15"/>
  <c r="M591" i="15"/>
  <c r="L591" i="15"/>
  <c r="J591" i="15"/>
  <c r="M590" i="15"/>
  <c r="L590" i="15"/>
  <c r="J590" i="15"/>
  <c r="M589" i="15"/>
  <c r="L589" i="15"/>
  <c r="J589" i="15"/>
  <c r="M588" i="15"/>
  <c r="L588" i="15"/>
  <c r="J588" i="15"/>
  <c r="M587" i="15"/>
  <c r="L587" i="15"/>
  <c r="J587" i="15"/>
  <c r="M586" i="15"/>
  <c r="L586" i="15"/>
  <c r="J586" i="15"/>
  <c r="M585" i="15"/>
  <c r="L585" i="15"/>
  <c r="J585" i="15"/>
  <c r="M584" i="15"/>
  <c r="L584" i="15"/>
  <c r="J584" i="15"/>
  <c r="M583" i="15"/>
  <c r="L583" i="15"/>
  <c r="J583" i="15"/>
  <c r="M582" i="15"/>
  <c r="L582" i="15"/>
  <c r="J582" i="15"/>
  <c r="M581" i="15"/>
  <c r="L581" i="15"/>
  <c r="J581" i="15"/>
  <c r="M580" i="15"/>
  <c r="L580" i="15"/>
  <c r="J580" i="15"/>
  <c r="M579" i="15"/>
  <c r="L579" i="15"/>
  <c r="J579" i="15"/>
  <c r="M578" i="15"/>
  <c r="L578" i="15"/>
  <c r="J578" i="15"/>
  <c r="M577" i="15"/>
  <c r="L577" i="15"/>
  <c r="J577" i="15"/>
  <c r="M576" i="15"/>
  <c r="L576" i="15"/>
  <c r="J576" i="15"/>
  <c r="F575" i="15"/>
  <c r="M574" i="15"/>
  <c r="L574" i="15"/>
  <c r="J574" i="15"/>
  <c r="M573" i="15"/>
  <c r="L573" i="15"/>
  <c r="J573" i="15"/>
  <c r="M572" i="15"/>
  <c r="L572" i="15"/>
  <c r="J572" i="15"/>
  <c r="M571" i="15"/>
  <c r="L571" i="15"/>
  <c r="J571" i="15"/>
  <c r="M570" i="15"/>
  <c r="L570" i="15"/>
  <c r="J570" i="15"/>
  <c r="M569" i="15"/>
  <c r="L569" i="15"/>
  <c r="J569" i="15"/>
  <c r="M568" i="15"/>
  <c r="L568" i="15"/>
  <c r="J568" i="15"/>
  <c r="M567" i="15"/>
  <c r="L567" i="15"/>
  <c r="J567" i="15"/>
  <c r="M566" i="15"/>
  <c r="L566" i="15"/>
  <c r="J566" i="15"/>
  <c r="M565" i="15"/>
  <c r="L565" i="15"/>
  <c r="J565" i="15"/>
  <c r="M564" i="15"/>
  <c r="L564" i="15"/>
  <c r="J564" i="15"/>
  <c r="M563" i="15"/>
  <c r="L563" i="15"/>
  <c r="J563" i="15"/>
  <c r="M562" i="15"/>
  <c r="L562" i="15"/>
  <c r="J562" i="15"/>
  <c r="M561" i="15"/>
  <c r="L561" i="15"/>
  <c r="J561" i="15"/>
  <c r="M560" i="15"/>
  <c r="L560" i="15"/>
  <c r="J560" i="15"/>
  <c r="M559" i="15"/>
  <c r="L559" i="15"/>
  <c r="J559" i="15"/>
  <c r="M558" i="15"/>
  <c r="L558" i="15"/>
  <c r="J558" i="15"/>
  <c r="M557" i="15"/>
  <c r="L557" i="15"/>
  <c r="J557" i="15"/>
  <c r="M556" i="15"/>
  <c r="L556" i="15"/>
  <c r="J556" i="15"/>
  <c r="M555" i="15"/>
  <c r="L555" i="15"/>
  <c r="J555" i="15"/>
  <c r="M554" i="15"/>
  <c r="L554" i="15"/>
  <c r="J554" i="15"/>
  <c r="M553" i="15"/>
  <c r="L553" i="15"/>
  <c r="J553" i="15"/>
  <c r="M552" i="15"/>
  <c r="L552" i="15"/>
  <c r="J552" i="15"/>
  <c r="M551" i="15"/>
  <c r="L551" i="15"/>
  <c r="J551" i="15"/>
  <c r="M550" i="15"/>
  <c r="L550" i="15"/>
  <c r="J550" i="15"/>
  <c r="M549" i="15"/>
  <c r="L549" i="15"/>
  <c r="J549" i="15"/>
  <c r="M548" i="15"/>
  <c r="L548" i="15"/>
  <c r="J548" i="15"/>
  <c r="M547" i="15"/>
  <c r="L547" i="15"/>
  <c r="J547" i="15"/>
  <c r="M546" i="15"/>
  <c r="L546" i="15"/>
  <c r="J546" i="15"/>
  <c r="M545" i="15"/>
  <c r="L545" i="15"/>
  <c r="J545" i="15"/>
  <c r="M544" i="15"/>
  <c r="L544" i="15"/>
  <c r="J544" i="15"/>
  <c r="M543" i="15"/>
  <c r="L543" i="15"/>
  <c r="J543" i="15"/>
  <c r="M542" i="15"/>
  <c r="L542" i="15"/>
  <c r="J542" i="15"/>
  <c r="M541" i="15"/>
  <c r="L541" i="15"/>
  <c r="J541" i="15"/>
  <c r="M540" i="15"/>
  <c r="L540" i="15"/>
  <c r="J540" i="15"/>
  <c r="M539" i="15"/>
  <c r="L539" i="15"/>
  <c r="J539" i="15"/>
  <c r="M538" i="15"/>
  <c r="L538" i="15"/>
  <c r="J538" i="15"/>
  <c r="M537" i="15"/>
  <c r="L537" i="15"/>
  <c r="J537" i="15"/>
  <c r="M536" i="15"/>
  <c r="L536" i="15"/>
  <c r="J536" i="15"/>
  <c r="M535" i="15"/>
  <c r="L535" i="15"/>
  <c r="J535" i="15"/>
  <c r="M534" i="15"/>
  <c r="L534" i="15"/>
  <c r="J534" i="15"/>
  <c r="M533" i="15"/>
  <c r="L533" i="15"/>
  <c r="J533" i="15"/>
  <c r="M532" i="15"/>
  <c r="L532" i="15"/>
  <c r="J532" i="15"/>
  <c r="M531" i="15"/>
  <c r="L531" i="15"/>
  <c r="J531" i="15"/>
  <c r="M530" i="15"/>
  <c r="L530" i="15"/>
  <c r="J530" i="15"/>
  <c r="M529" i="15"/>
  <c r="L529" i="15"/>
  <c r="J529" i="15"/>
  <c r="M528" i="15"/>
  <c r="L528" i="15"/>
  <c r="J528" i="15"/>
  <c r="M527" i="15"/>
  <c r="L527" i="15"/>
  <c r="J527" i="15"/>
  <c r="M526" i="15"/>
  <c r="L526" i="15"/>
  <c r="J526" i="15"/>
  <c r="M525" i="15"/>
  <c r="L525" i="15"/>
  <c r="J525" i="15"/>
  <c r="M524" i="15"/>
  <c r="L524" i="15"/>
  <c r="J524" i="15"/>
  <c r="M523" i="15"/>
  <c r="L523" i="15"/>
  <c r="J523" i="15"/>
  <c r="M522" i="15"/>
  <c r="L522" i="15"/>
  <c r="J522" i="15"/>
  <c r="M521" i="15"/>
  <c r="L521" i="15"/>
  <c r="J521" i="15"/>
  <c r="M520" i="15"/>
  <c r="L520" i="15"/>
  <c r="J520" i="15"/>
  <c r="M519" i="15"/>
  <c r="L519" i="15"/>
  <c r="J519" i="15"/>
  <c r="M518" i="15"/>
  <c r="L518" i="15"/>
  <c r="J518" i="15"/>
  <c r="M517" i="15"/>
  <c r="L517" i="15"/>
  <c r="J517" i="15"/>
  <c r="M516" i="15"/>
  <c r="L516" i="15"/>
  <c r="J516" i="15"/>
  <c r="M515" i="15"/>
  <c r="L515" i="15"/>
  <c r="J515" i="15"/>
  <c r="M514" i="15"/>
  <c r="L514" i="15"/>
  <c r="J514" i="15"/>
  <c r="M513" i="15"/>
  <c r="L513" i="15"/>
  <c r="J513" i="15"/>
  <c r="M512" i="15"/>
  <c r="L512" i="15"/>
  <c r="J512" i="15"/>
  <c r="M511" i="15"/>
  <c r="L511" i="15"/>
  <c r="J511" i="15"/>
  <c r="M510" i="15"/>
  <c r="L510" i="15"/>
  <c r="J510" i="15"/>
  <c r="M509" i="15"/>
  <c r="L509" i="15"/>
  <c r="J509" i="15"/>
  <c r="M508" i="15"/>
  <c r="L508" i="15"/>
  <c r="J508" i="15"/>
  <c r="M507" i="15"/>
  <c r="L507" i="15"/>
  <c r="J507" i="15"/>
  <c r="M506" i="15"/>
  <c r="L506" i="15"/>
  <c r="J506" i="15"/>
  <c r="M505" i="15"/>
  <c r="L505" i="15"/>
  <c r="J505" i="15"/>
  <c r="M504" i="15"/>
  <c r="L504" i="15"/>
  <c r="J504" i="15"/>
  <c r="M503" i="15"/>
  <c r="L503" i="15"/>
  <c r="J503" i="15"/>
  <c r="M502" i="15"/>
  <c r="L502" i="15"/>
  <c r="J502" i="15"/>
  <c r="M501" i="15"/>
  <c r="L501" i="15"/>
  <c r="J501" i="15"/>
  <c r="M500" i="15"/>
  <c r="L500" i="15"/>
  <c r="J500" i="15"/>
  <c r="M499" i="15"/>
  <c r="L499" i="15"/>
  <c r="J499" i="15"/>
  <c r="M498" i="15"/>
  <c r="L498" i="15"/>
  <c r="J498" i="15"/>
  <c r="M497" i="15"/>
  <c r="L497" i="15"/>
  <c r="J497" i="15"/>
  <c r="M496" i="15"/>
  <c r="L496" i="15"/>
  <c r="J496" i="15"/>
  <c r="M495" i="15"/>
  <c r="L495" i="15"/>
  <c r="J495" i="15"/>
  <c r="M494" i="15"/>
  <c r="L494" i="15"/>
  <c r="J494" i="15"/>
  <c r="M493" i="15"/>
  <c r="L493" i="15"/>
  <c r="J493" i="15"/>
  <c r="M492" i="15"/>
  <c r="L492" i="15"/>
  <c r="J492" i="15"/>
  <c r="M491" i="15"/>
  <c r="L491" i="15"/>
  <c r="J491" i="15"/>
  <c r="M490" i="15"/>
  <c r="L490" i="15"/>
  <c r="J490" i="15"/>
  <c r="M489" i="15"/>
  <c r="L489" i="15"/>
  <c r="J489" i="15"/>
  <c r="M488" i="15"/>
  <c r="L488" i="15"/>
  <c r="J488" i="15"/>
  <c r="M487" i="15"/>
  <c r="L487" i="15"/>
  <c r="J487" i="15"/>
  <c r="M486" i="15"/>
  <c r="L486" i="15"/>
  <c r="J486" i="15"/>
  <c r="M485" i="15"/>
  <c r="L485" i="15"/>
  <c r="J485" i="15"/>
  <c r="F484" i="15"/>
  <c r="M483" i="15"/>
  <c r="L483" i="15"/>
  <c r="J483" i="15"/>
  <c r="M482" i="15"/>
  <c r="L482" i="15"/>
  <c r="J482" i="15"/>
  <c r="M481" i="15"/>
  <c r="L481" i="15"/>
  <c r="J481" i="15"/>
  <c r="M480" i="15"/>
  <c r="L480" i="15"/>
  <c r="J480" i="15"/>
  <c r="M479" i="15"/>
  <c r="L479" i="15"/>
  <c r="J479" i="15"/>
  <c r="M478" i="15"/>
  <c r="L478" i="15"/>
  <c r="J478" i="15"/>
  <c r="M477" i="15"/>
  <c r="L477" i="15"/>
  <c r="J477" i="15"/>
  <c r="M476" i="15"/>
  <c r="L476" i="15"/>
  <c r="J476" i="15"/>
  <c r="F475" i="15"/>
  <c r="M474" i="15"/>
  <c r="L474" i="15"/>
  <c r="J474" i="15"/>
  <c r="M473" i="15"/>
  <c r="L473" i="15"/>
  <c r="J473" i="15"/>
  <c r="M472" i="15"/>
  <c r="L472" i="15"/>
  <c r="J472" i="15"/>
  <c r="M471" i="15"/>
  <c r="L471" i="15"/>
  <c r="J471" i="15"/>
  <c r="M470" i="15"/>
  <c r="L470" i="15"/>
  <c r="J470" i="15"/>
  <c r="M469" i="15"/>
  <c r="L469" i="15"/>
  <c r="J469" i="15"/>
  <c r="M468" i="15"/>
  <c r="L468" i="15"/>
  <c r="J468" i="15"/>
  <c r="M467" i="15"/>
  <c r="L467" i="15"/>
  <c r="J467" i="15"/>
  <c r="F466" i="15"/>
  <c r="M465" i="15"/>
  <c r="L465" i="15"/>
  <c r="J465" i="15"/>
  <c r="M464" i="15"/>
  <c r="L464" i="15"/>
  <c r="J464" i="15"/>
  <c r="M463" i="15"/>
  <c r="L463" i="15"/>
  <c r="J463" i="15"/>
  <c r="M462" i="15"/>
  <c r="L462" i="15"/>
  <c r="J462" i="15"/>
  <c r="M461" i="15"/>
  <c r="L461" i="15"/>
  <c r="J461" i="15"/>
  <c r="M460" i="15"/>
  <c r="L460" i="15"/>
  <c r="J460" i="15"/>
  <c r="M459" i="15"/>
  <c r="L459" i="15"/>
  <c r="J459" i="15"/>
  <c r="M458" i="15"/>
  <c r="L458" i="15"/>
  <c r="J458" i="15"/>
  <c r="M457" i="15"/>
  <c r="L457" i="15"/>
  <c r="J457" i="15"/>
  <c r="M456" i="15"/>
  <c r="L456" i="15"/>
  <c r="J456" i="15"/>
  <c r="M455" i="15"/>
  <c r="L455" i="15"/>
  <c r="J455" i="15"/>
  <c r="M454" i="15"/>
  <c r="L454" i="15"/>
  <c r="J454" i="15"/>
  <c r="M453" i="15"/>
  <c r="L453" i="15"/>
  <c r="J453" i="15"/>
  <c r="M452" i="15"/>
  <c r="L452" i="15"/>
  <c r="J452" i="15"/>
  <c r="M451" i="15"/>
  <c r="L451" i="15"/>
  <c r="J451" i="15"/>
  <c r="M450" i="15"/>
  <c r="L450" i="15"/>
  <c r="J450" i="15"/>
  <c r="F449" i="15"/>
  <c r="M448" i="15"/>
  <c r="L448" i="15"/>
  <c r="J448" i="15"/>
  <c r="M447" i="15"/>
  <c r="L447" i="15"/>
  <c r="J447" i="15"/>
  <c r="M446" i="15"/>
  <c r="L446" i="15"/>
  <c r="J446" i="15"/>
  <c r="M445" i="15"/>
  <c r="L445" i="15"/>
  <c r="J445" i="15"/>
  <c r="M444" i="15"/>
  <c r="L444" i="15"/>
  <c r="J444" i="15"/>
  <c r="M443" i="15"/>
  <c r="L443" i="15"/>
  <c r="J443" i="15"/>
  <c r="M442" i="15"/>
  <c r="L442" i="15"/>
  <c r="J442" i="15"/>
  <c r="M441" i="15"/>
  <c r="L441" i="15"/>
  <c r="J441" i="15"/>
  <c r="F440" i="15"/>
  <c r="F439" i="15"/>
  <c r="F438" i="15"/>
  <c r="M437" i="15"/>
  <c r="L437" i="15"/>
  <c r="J437" i="15"/>
  <c r="M436" i="15"/>
  <c r="L436" i="15"/>
  <c r="J436" i="15"/>
  <c r="M435" i="15"/>
  <c r="L435" i="15"/>
  <c r="J435" i="15"/>
  <c r="M434" i="15"/>
  <c r="L434" i="15"/>
  <c r="J434" i="15"/>
  <c r="M433" i="15"/>
  <c r="L433" i="15"/>
  <c r="J433" i="15"/>
  <c r="M432" i="15"/>
  <c r="L432" i="15"/>
  <c r="J432" i="15"/>
  <c r="M431" i="15"/>
  <c r="L431" i="15"/>
  <c r="J431" i="15"/>
  <c r="M430" i="15"/>
  <c r="L430" i="15"/>
  <c r="J430" i="15"/>
  <c r="M429" i="15"/>
  <c r="L429" i="15"/>
  <c r="J429" i="15"/>
  <c r="M428" i="15"/>
  <c r="L428" i="15"/>
  <c r="J428" i="15"/>
  <c r="M427" i="15"/>
  <c r="L427" i="15"/>
  <c r="J427" i="15"/>
  <c r="M426" i="15"/>
  <c r="L426" i="15"/>
  <c r="J426" i="15"/>
  <c r="M425" i="15"/>
  <c r="L425" i="15"/>
  <c r="J425" i="15"/>
  <c r="M424" i="15"/>
  <c r="L424" i="15"/>
  <c r="J424" i="15"/>
  <c r="F423" i="15"/>
  <c r="M422" i="15"/>
  <c r="L422" i="15"/>
  <c r="J422" i="15"/>
  <c r="F421" i="15"/>
  <c r="F420" i="15"/>
  <c r="M419" i="15"/>
  <c r="L419" i="15"/>
  <c r="J419" i="15"/>
  <c r="M418" i="15"/>
  <c r="L418" i="15"/>
  <c r="J418" i="15"/>
  <c r="M417" i="15"/>
  <c r="L417" i="15"/>
  <c r="J417" i="15"/>
  <c r="M416" i="15"/>
  <c r="L416" i="15"/>
  <c r="J416" i="15"/>
  <c r="M415" i="15"/>
  <c r="L415" i="15"/>
  <c r="J415" i="15"/>
  <c r="M414" i="15"/>
  <c r="L414" i="15"/>
  <c r="J414" i="15"/>
  <c r="M413" i="15"/>
  <c r="L413" i="15"/>
  <c r="J413" i="15"/>
  <c r="M412" i="15"/>
  <c r="L412" i="15"/>
  <c r="J412" i="15"/>
  <c r="M411" i="15"/>
  <c r="L411" i="15"/>
  <c r="J411" i="15"/>
  <c r="M410" i="15"/>
  <c r="L410" i="15"/>
  <c r="J410" i="15"/>
  <c r="M409" i="15"/>
  <c r="L409" i="15"/>
  <c r="J409" i="15"/>
  <c r="M408" i="15"/>
  <c r="L408" i="15"/>
  <c r="J408" i="15"/>
  <c r="M407" i="15"/>
  <c r="L407" i="15"/>
  <c r="J407" i="15"/>
  <c r="M406" i="15"/>
  <c r="L406" i="15"/>
  <c r="J406" i="15"/>
  <c r="M405" i="15"/>
  <c r="L405" i="15"/>
  <c r="J405" i="15"/>
  <c r="M404" i="15"/>
  <c r="L404" i="15"/>
  <c r="J404" i="15"/>
  <c r="M403" i="15"/>
  <c r="L403" i="15"/>
  <c r="J403" i="15"/>
  <c r="M402" i="15"/>
  <c r="L402" i="15"/>
  <c r="J402" i="15"/>
  <c r="M401" i="15"/>
  <c r="L401" i="15"/>
  <c r="J401" i="15"/>
  <c r="M400" i="15"/>
  <c r="L400" i="15"/>
  <c r="J400" i="15"/>
  <c r="M399" i="15"/>
  <c r="L399" i="15"/>
  <c r="J399" i="15"/>
  <c r="M398" i="15"/>
  <c r="L398" i="15"/>
  <c r="J398" i="15"/>
  <c r="M397" i="15"/>
  <c r="L397" i="15"/>
  <c r="J397" i="15"/>
  <c r="F396" i="15"/>
  <c r="M395" i="15"/>
  <c r="L395" i="15"/>
  <c r="J395" i="15"/>
  <c r="M394" i="15"/>
  <c r="L394" i="15"/>
  <c r="J394" i="15"/>
  <c r="M393" i="15"/>
  <c r="L393" i="15"/>
  <c r="J393" i="15"/>
  <c r="M392" i="15"/>
  <c r="L392" i="15"/>
  <c r="J392" i="15"/>
  <c r="M391" i="15"/>
  <c r="L391" i="15"/>
  <c r="J391" i="15"/>
  <c r="M390" i="15"/>
  <c r="L390" i="15"/>
  <c r="J390" i="15"/>
  <c r="M389" i="15"/>
  <c r="L389" i="15"/>
  <c r="J389" i="15"/>
  <c r="M388" i="15"/>
  <c r="L388" i="15"/>
  <c r="J388" i="15"/>
  <c r="M387" i="15"/>
  <c r="L387" i="15"/>
  <c r="J387" i="15"/>
  <c r="M386" i="15"/>
  <c r="L386" i="15"/>
  <c r="J386" i="15"/>
  <c r="M385" i="15"/>
  <c r="L385" i="15"/>
  <c r="J385" i="15"/>
  <c r="M384" i="15"/>
  <c r="L384" i="15"/>
  <c r="J384" i="15"/>
  <c r="M383" i="15"/>
  <c r="L383" i="15"/>
  <c r="J383" i="15"/>
  <c r="M382" i="15"/>
  <c r="L382" i="15"/>
  <c r="J382" i="15"/>
  <c r="M381" i="15"/>
  <c r="L381" i="15"/>
  <c r="J381" i="15"/>
  <c r="M380" i="15"/>
  <c r="L380" i="15"/>
  <c r="J380" i="15"/>
  <c r="M379" i="15"/>
  <c r="L379" i="15"/>
  <c r="J379" i="15"/>
  <c r="M378" i="15"/>
  <c r="L378" i="15"/>
  <c r="J378" i="15"/>
  <c r="M377" i="15"/>
  <c r="L377" i="15"/>
  <c r="J377" i="15"/>
  <c r="M376" i="15"/>
  <c r="L376" i="15"/>
  <c r="J376" i="15"/>
  <c r="M375" i="15"/>
  <c r="L375" i="15"/>
  <c r="J375" i="15"/>
  <c r="M374" i="15"/>
  <c r="L374" i="15"/>
  <c r="J374" i="15"/>
  <c r="M373" i="15"/>
  <c r="L373" i="15"/>
  <c r="J373" i="15"/>
  <c r="M372" i="15"/>
  <c r="L372" i="15"/>
  <c r="J372" i="15"/>
  <c r="M371" i="15"/>
  <c r="L371" i="15"/>
  <c r="J371" i="15"/>
  <c r="F370" i="15"/>
  <c r="M369" i="15"/>
  <c r="L369" i="15"/>
  <c r="J369" i="15"/>
  <c r="L368" i="15"/>
  <c r="F367" i="15"/>
  <c r="S366" i="15"/>
  <c r="F366" i="15"/>
  <c r="M365" i="15"/>
  <c r="L365" i="15"/>
  <c r="J365" i="15"/>
  <c r="M364" i="15"/>
  <c r="L364" i="15"/>
  <c r="J364" i="15"/>
  <c r="M363" i="15"/>
  <c r="L363" i="15"/>
  <c r="J363" i="15"/>
  <c r="M362" i="15"/>
  <c r="L362" i="15"/>
  <c r="J362" i="15"/>
  <c r="M361" i="15"/>
  <c r="L361" i="15"/>
  <c r="J361" i="15"/>
  <c r="M360" i="15"/>
  <c r="L360" i="15"/>
  <c r="J360" i="15"/>
  <c r="M359" i="15"/>
  <c r="L359" i="15"/>
  <c r="J359" i="15"/>
  <c r="M358" i="15"/>
  <c r="L358" i="15"/>
  <c r="J358" i="15"/>
  <c r="M357" i="15"/>
  <c r="L357" i="15"/>
  <c r="J357" i="15"/>
  <c r="M356" i="15"/>
  <c r="L356" i="15"/>
  <c r="J356" i="15"/>
  <c r="M355" i="15"/>
  <c r="L355" i="15"/>
  <c r="J355" i="15"/>
  <c r="M354" i="15"/>
  <c r="L354" i="15"/>
  <c r="J354" i="15"/>
  <c r="M353" i="15"/>
  <c r="L353" i="15"/>
  <c r="J353" i="15"/>
  <c r="M352" i="15"/>
  <c r="L352" i="15"/>
  <c r="J352" i="15"/>
  <c r="M351" i="15"/>
  <c r="L351" i="15"/>
  <c r="J351" i="15"/>
  <c r="M350" i="15"/>
  <c r="L350" i="15"/>
  <c r="J350" i="15"/>
  <c r="M349" i="15"/>
  <c r="L349" i="15"/>
  <c r="J349" i="15"/>
  <c r="M348" i="15"/>
  <c r="L348" i="15"/>
  <c r="J348" i="15"/>
  <c r="M347" i="15"/>
  <c r="L347" i="15"/>
  <c r="J347" i="15"/>
  <c r="M346" i="15"/>
  <c r="L346" i="15"/>
  <c r="J346" i="15"/>
  <c r="M345" i="15"/>
  <c r="L345" i="15"/>
  <c r="J345" i="15"/>
  <c r="M344" i="15"/>
  <c r="L344" i="15"/>
  <c r="J344" i="15"/>
  <c r="M343" i="15"/>
  <c r="L343" i="15"/>
  <c r="J343" i="15"/>
  <c r="M342" i="15"/>
  <c r="L342" i="15"/>
  <c r="J342" i="15"/>
  <c r="M341" i="15"/>
  <c r="L341" i="15"/>
  <c r="J341" i="15"/>
  <c r="M340" i="15"/>
  <c r="L340" i="15"/>
  <c r="J340" i="15"/>
  <c r="M339" i="15"/>
  <c r="L339" i="15"/>
  <c r="J339" i="15"/>
  <c r="M338" i="15"/>
  <c r="L338" i="15"/>
  <c r="J338" i="15"/>
  <c r="M337" i="15"/>
  <c r="L337" i="15"/>
  <c r="J337" i="15"/>
  <c r="M336" i="15"/>
  <c r="L336" i="15"/>
  <c r="J336" i="15"/>
  <c r="M335" i="15"/>
  <c r="L335" i="15"/>
  <c r="J335" i="15"/>
  <c r="M334" i="15"/>
  <c r="L334" i="15"/>
  <c r="J334" i="15"/>
  <c r="M333" i="15"/>
  <c r="L333" i="15"/>
  <c r="J333" i="15"/>
  <c r="M332" i="15"/>
  <c r="L332" i="15"/>
  <c r="J332" i="15"/>
  <c r="M331" i="15"/>
  <c r="L331" i="15"/>
  <c r="J331" i="15"/>
  <c r="M330" i="15"/>
  <c r="L330" i="15"/>
  <c r="J330" i="15"/>
  <c r="M329" i="15"/>
  <c r="L329" i="15"/>
  <c r="J329" i="15"/>
  <c r="M328" i="15"/>
  <c r="L328" i="15"/>
  <c r="J328" i="15"/>
  <c r="M327" i="15"/>
  <c r="L327" i="15"/>
  <c r="J327" i="15"/>
  <c r="M326" i="15"/>
  <c r="L326" i="15"/>
  <c r="J326" i="15"/>
  <c r="M325" i="15"/>
  <c r="L325" i="15"/>
  <c r="J325" i="15"/>
  <c r="M324" i="15"/>
  <c r="L324" i="15"/>
  <c r="J324" i="15"/>
  <c r="M323" i="15"/>
  <c r="L323" i="15"/>
  <c r="J323" i="15"/>
  <c r="M322" i="15"/>
  <c r="L322" i="15"/>
  <c r="J322" i="15"/>
  <c r="M321" i="15"/>
  <c r="L321" i="15"/>
  <c r="J321" i="15"/>
  <c r="M320" i="15"/>
  <c r="L320" i="15"/>
  <c r="J320" i="15"/>
  <c r="M319" i="15"/>
  <c r="L319" i="15"/>
  <c r="J319" i="15"/>
  <c r="M318" i="15"/>
  <c r="L318" i="15"/>
  <c r="J318" i="15"/>
  <c r="M317" i="15"/>
  <c r="L317" i="15"/>
  <c r="J317" i="15"/>
  <c r="M316" i="15"/>
  <c r="L316" i="15"/>
  <c r="J316" i="15"/>
  <c r="M315" i="15"/>
  <c r="L315" i="15"/>
  <c r="J315" i="15"/>
  <c r="M314" i="15"/>
  <c r="L314" i="15"/>
  <c r="J314" i="15"/>
  <c r="M313" i="15"/>
  <c r="L313" i="15"/>
  <c r="J313" i="15"/>
  <c r="M312" i="15"/>
  <c r="L312" i="15"/>
  <c r="J312" i="15"/>
  <c r="M311" i="15"/>
  <c r="L311" i="15"/>
  <c r="J311" i="15"/>
  <c r="M310" i="15"/>
  <c r="L310" i="15"/>
  <c r="J310" i="15"/>
  <c r="M309" i="15"/>
  <c r="L309" i="15"/>
  <c r="J309" i="15"/>
  <c r="M308" i="15"/>
  <c r="L308" i="15"/>
  <c r="J308" i="15"/>
  <c r="M307" i="15"/>
  <c r="L307" i="15"/>
  <c r="J307" i="15"/>
  <c r="M306" i="15"/>
  <c r="L306" i="15"/>
  <c r="J306" i="15"/>
  <c r="M305" i="15"/>
  <c r="L305" i="15"/>
  <c r="J305" i="15"/>
  <c r="M304" i="15"/>
  <c r="L304" i="15"/>
  <c r="J304" i="15"/>
  <c r="M303" i="15"/>
  <c r="L303" i="15"/>
  <c r="J303" i="15"/>
  <c r="M302" i="15"/>
  <c r="L302" i="15"/>
  <c r="J302" i="15"/>
  <c r="M301" i="15"/>
  <c r="L301" i="15"/>
  <c r="J301" i="15"/>
  <c r="M300" i="15"/>
  <c r="L300" i="15"/>
  <c r="J300" i="15"/>
  <c r="M299" i="15"/>
  <c r="L299" i="15"/>
  <c r="J299" i="15"/>
  <c r="M298" i="15"/>
  <c r="L298" i="15"/>
  <c r="J298" i="15"/>
  <c r="M297" i="15"/>
  <c r="L297" i="15"/>
  <c r="J297" i="15"/>
  <c r="M296" i="15"/>
  <c r="L296" i="15"/>
  <c r="J296" i="15"/>
  <c r="M295" i="15"/>
  <c r="L295" i="15"/>
  <c r="J295" i="15"/>
  <c r="M294" i="15"/>
  <c r="L294" i="15"/>
  <c r="J294" i="15"/>
  <c r="M293" i="15"/>
  <c r="L293" i="15"/>
  <c r="J293" i="15"/>
  <c r="M292" i="15"/>
  <c r="L292" i="15"/>
  <c r="J292" i="15"/>
  <c r="M291" i="15"/>
  <c r="L291" i="15"/>
  <c r="J291" i="15"/>
  <c r="M290" i="15"/>
  <c r="L290" i="15"/>
  <c r="J290" i="15"/>
  <c r="M289" i="15"/>
  <c r="L289" i="15"/>
  <c r="J289" i="15"/>
  <c r="M288" i="15"/>
  <c r="L288" i="15"/>
  <c r="J288" i="15"/>
  <c r="M287" i="15"/>
  <c r="L287" i="15"/>
  <c r="J287" i="15"/>
  <c r="M286" i="15"/>
  <c r="L286" i="15"/>
  <c r="J286" i="15"/>
  <c r="M285" i="15"/>
  <c r="L285" i="15"/>
  <c r="J285" i="15"/>
  <c r="M284" i="15"/>
  <c r="L284" i="15"/>
  <c r="J284" i="15"/>
  <c r="M283" i="15"/>
  <c r="L283" i="15"/>
  <c r="J283" i="15"/>
  <c r="M282" i="15"/>
  <c r="L282" i="15"/>
  <c r="J282" i="15"/>
  <c r="M281" i="15"/>
  <c r="L281" i="15"/>
  <c r="J281" i="15"/>
  <c r="M280" i="15"/>
  <c r="L280" i="15"/>
  <c r="J280" i="15"/>
  <c r="M279" i="15"/>
  <c r="L279" i="15"/>
  <c r="J279" i="15"/>
  <c r="M278" i="15"/>
  <c r="L278" i="15"/>
  <c r="J278" i="15"/>
  <c r="M277" i="15"/>
  <c r="L277" i="15"/>
  <c r="J277" i="15"/>
  <c r="M276" i="15"/>
  <c r="L276" i="15"/>
  <c r="J276" i="15"/>
  <c r="M275" i="15"/>
  <c r="L275" i="15"/>
  <c r="J275" i="15"/>
  <c r="M274" i="15"/>
  <c r="L274" i="15"/>
  <c r="J274" i="15"/>
  <c r="M273" i="15"/>
  <c r="L273" i="15"/>
  <c r="J273" i="15"/>
  <c r="M272" i="15"/>
  <c r="L272" i="15"/>
  <c r="J272" i="15"/>
  <c r="M271" i="15"/>
  <c r="L271" i="15"/>
  <c r="J271" i="15"/>
  <c r="M270" i="15"/>
  <c r="L270" i="15"/>
  <c r="J270" i="15"/>
  <c r="M269" i="15"/>
  <c r="L269" i="15"/>
  <c r="J269" i="15"/>
  <c r="M268" i="15"/>
  <c r="L268" i="15"/>
  <c r="J268" i="15"/>
  <c r="M267" i="15"/>
  <c r="L267" i="15"/>
  <c r="J267" i="15"/>
  <c r="M266" i="15"/>
  <c r="L266" i="15"/>
  <c r="J266" i="15"/>
  <c r="M265" i="15"/>
  <c r="L265" i="15"/>
  <c r="J265" i="15"/>
  <c r="M264" i="15"/>
  <c r="L264" i="15"/>
  <c r="J264" i="15"/>
  <c r="M263" i="15"/>
  <c r="L263" i="15"/>
  <c r="J263" i="15"/>
  <c r="M262" i="15"/>
  <c r="L262" i="15"/>
  <c r="J262" i="15"/>
  <c r="M261" i="15"/>
  <c r="L261" i="15"/>
  <c r="J261" i="15"/>
  <c r="M260" i="15"/>
  <c r="L260" i="15"/>
  <c r="J260" i="15"/>
  <c r="M259" i="15"/>
  <c r="L259" i="15"/>
  <c r="J259" i="15"/>
  <c r="M258" i="15"/>
  <c r="L258" i="15"/>
  <c r="J258" i="15"/>
  <c r="M257" i="15"/>
  <c r="L257" i="15"/>
  <c r="J257" i="15"/>
  <c r="M256" i="15"/>
  <c r="L256" i="15"/>
  <c r="J256" i="15"/>
  <c r="M255" i="15"/>
  <c r="L255" i="15"/>
  <c r="J255" i="15"/>
  <c r="M254" i="15"/>
  <c r="L254" i="15"/>
  <c r="J254" i="15"/>
  <c r="M253" i="15"/>
  <c r="L253" i="15"/>
  <c r="J253" i="15"/>
  <c r="M252" i="15"/>
  <c r="L252" i="15"/>
  <c r="J252" i="15"/>
  <c r="M251" i="15"/>
  <c r="L251" i="15"/>
  <c r="J251" i="15"/>
  <c r="M250" i="15"/>
  <c r="L250" i="15"/>
  <c r="J250" i="15"/>
  <c r="M249" i="15"/>
  <c r="L249" i="15"/>
  <c r="J249" i="15"/>
  <c r="M248" i="15"/>
  <c r="L248" i="15"/>
  <c r="J248" i="15"/>
  <c r="M247" i="15"/>
  <c r="L247" i="15"/>
  <c r="J247" i="15"/>
  <c r="M246" i="15"/>
  <c r="L246" i="15"/>
  <c r="J246" i="15"/>
  <c r="M245" i="15"/>
  <c r="L245" i="15"/>
  <c r="J245" i="15"/>
  <c r="M244" i="15"/>
  <c r="L244" i="15"/>
  <c r="J244" i="15"/>
  <c r="M243" i="15"/>
  <c r="L243" i="15"/>
  <c r="J243" i="15"/>
  <c r="M242" i="15"/>
  <c r="L242" i="15"/>
  <c r="J242" i="15"/>
  <c r="M241" i="15"/>
  <c r="L241" i="15"/>
  <c r="J241" i="15"/>
  <c r="M240" i="15"/>
  <c r="L240" i="15"/>
  <c r="J240" i="15"/>
  <c r="M239" i="15"/>
  <c r="L239" i="15"/>
  <c r="J239" i="15"/>
  <c r="M238" i="15"/>
  <c r="L238" i="15"/>
  <c r="J238" i="15"/>
  <c r="M237" i="15"/>
  <c r="L237" i="15"/>
  <c r="J237" i="15"/>
  <c r="M236" i="15"/>
  <c r="L236" i="15"/>
  <c r="J236" i="15"/>
  <c r="M235" i="15"/>
  <c r="L235" i="15"/>
  <c r="J235" i="15"/>
  <c r="M234" i="15"/>
  <c r="L234" i="15"/>
  <c r="J234" i="15"/>
  <c r="M233" i="15"/>
  <c r="L233" i="15"/>
  <c r="J233" i="15"/>
  <c r="M232" i="15"/>
  <c r="L232" i="15"/>
  <c r="J232" i="15"/>
  <c r="M231" i="15"/>
  <c r="L231" i="15"/>
  <c r="J231" i="15"/>
  <c r="M230" i="15"/>
  <c r="L230" i="15"/>
  <c r="J230" i="15"/>
  <c r="M229" i="15"/>
  <c r="L229" i="15"/>
  <c r="J229" i="15"/>
  <c r="M228" i="15"/>
  <c r="L228" i="15"/>
  <c r="J228" i="15"/>
  <c r="M227" i="15"/>
  <c r="L227" i="15"/>
  <c r="J227" i="15"/>
  <c r="M226" i="15"/>
  <c r="L226" i="15"/>
  <c r="J226" i="15"/>
  <c r="M225" i="15"/>
  <c r="L225" i="15"/>
  <c r="J225" i="15"/>
  <c r="M224" i="15"/>
  <c r="L224" i="15"/>
  <c r="J224" i="15"/>
  <c r="M223" i="15"/>
  <c r="L223" i="15"/>
  <c r="J223" i="15"/>
  <c r="M222" i="15"/>
  <c r="L222" i="15"/>
  <c r="J222" i="15"/>
  <c r="M221" i="15"/>
  <c r="L221" i="15"/>
  <c r="J221" i="15"/>
  <c r="M220" i="15"/>
  <c r="L220" i="15"/>
  <c r="J220" i="15"/>
  <c r="M219" i="15"/>
  <c r="L219" i="15"/>
  <c r="J219" i="15"/>
  <c r="M218" i="15"/>
  <c r="L218" i="15"/>
  <c r="J218" i="15"/>
  <c r="M217" i="15"/>
  <c r="L217" i="15"/>
  <c r="J217" i="15"/>
  <c r="M216" i="15"/>
  <c r="L216" i="15"/>
  <c r="J216" i="15"/>
  <c r="M215" i="15"/>
  <c r="L215" i="15"/>
  <c r="J215" i="15"/>
  <c r="M214" i="15"/>
  <c r="L214" i="15"/>
  <c r="J214" i="15"/>
  <c r="M213" i="15"/>
  <c r="L213" i="15"/>
  <c r="J213" i="15"/>
  <c r="M212" i="15"/>
  <c r="L212" i="15"/>
  <c r="J212" i="15"/>
  <c r="M211" i="15"/>
  <c r="L211" i="15"/>
  <c r="J211" i="15"/>
  <c r="M210" i="15"/>
  <c r="L210" i="15"/>
  <c r="J210" i="15"/>
  <c r="M209" i="15"/>
  <c r="L209" i="15"/>
  <c r="J209" i="15"/>
  <c r="M208" i="15"/>
  <c r="L208" i="15"/>
  <c r="J208" i="15"/>
  <c r="M207" i="15"/>
  <c r="L207" i="15"/>
  <c r="J207" i="15"/>
  <c r="M206" i="15"/>
  <c r="L206" i="15"/>
  <c r="J206" i="15"/>
  <c r="M205" i="15"/>
  <c r="L205" i="15"/>
  <c r="J205" i="15"/>
  <c r="M204" i="15"/>
  <c r="L204" i="15"/>
  <c r="J204" i="15"/>
  <c r="M203" i="15"/>
  <c r="L203" i="15"/>
  <c r="J203" i="15"/>
  <c r="M202" i="15"/>
  <c r="L202" i="15"/>
  <c r="J202" i="15"/>
  <c r="M201" i="15"/>
  <c r="L201" i="15"/>
  <c r="J201" i="15"/>
  <c r="M200" i="15"/>
  <c r="L200" i="15"/>
  <c r="J200" i="15"/>
  <c r="M199" i="15"/>
  <c r="L199" i="15"/>
  <c r="J199" i="15"/>
  <c r="M198" i="15"/>
  <c r="L198" i="15"/>
  <c r="J198" i="15"/>
  <c r="M197" i="15"/>
  <c r="L197" i="15"/>
  <c r="J197" i="15"/>
  <c r="M196" i="15"/>
  <c r="L196" i="15"/>
  <c r="J196" i="15"/>
  <c r="M195" i="15"/>
  <c r="L195" i="15"/>
  <c r="J195" i="15"/>
  <c r="M194" i="15"/>
  <c r="L194" i="15"/>
  <c r="J194" i="15"/>
  <c r="M193" i="15"/>
  <c r="L193" i="15"/>
  <c r="J193" i="15"/>
  <c r="M192" i="15"/>
  <c r="L192" i="15"/>
  <c r="J192" i="15"/>
  <c r="M191" i="15"/>
  <c r="L191" i="15"/>
  <c r="J191" i="15"/>
  <c r="M190" i="15"/>
  <c r="L190" i="15"/>
  <c r="J190" i="15"/>
  <c r="M189" i="15"/>
  <c r="L189" i="15"/>
  <c r="J189" i="15"/>
  <c r="M188" i="15"/>
  <c r="L188" i="15"/>
  <c r="J188" i="15"/>
  <c r="M187" i="15"/>
  <c r="L187" i="15"/>
  <c r="J187" i="15"/>
  <c r="M186" i="15"/>
  <c r="L186" i="15"/>
  <c r="J186" i="15"/>
  <c r="M185" i="15"/>
  <c r="L185" i="15"/>
  <c r="J185" i="15"/>
  <c r="M184" i="15"/>
  <c r="L184" i="15"/>
  <c r="J184" i="15"/>
  <c r="M183" i="15"/>
  <c r="L183" i="15"/>
  <c r="J183" i="15"/>
  <c r="M182" i="15"/>
  <c r="L182" i="15"/>
  <c r="J182" i="15"/>
  <c r="M181" i="15"/>
  <c r="L181" i="15"/>
  <c r="J181" i="15"/>
  <c r="M180" i="15"/>
  <c r="L180" i="15"/>
  <c r="J180" i="15"/>
  <c r="M179" i="15"/>
  <c r="L179" i="15"/>
  <c r="J179" i="15"/>
  <c r="M178" i="15"/>
  <c r="L178" i="15"/>
  <c r="J178" i="15"/>
  <c r="M177" i="15"/>
  <c r="L177" i="15"/>
  <c r="J177" i="15"/>
  <c r="M176" i="15"/>
  <c r="L176" i="15"/>
  <c r="J176" i="15"/>
  <c r="M175" i="15"/>
  <c r="L175" i="15"/>
  <c r="J175" i="15"/>
  <c r="M174" i="15"/>
  <c r="L174" i="15"/>
  <c r="J174" i="15"/>
  <c r="M173" i="15"/>
  <c r="L173" i="15"/>
  <c r="J173" i="15"/>
  <c r="M172" i="15"/>
  <c r="L172" i="15"/>
  <c r="J172" i="15"/>
  <c r="M171" i="15"/>
  <c r="L171" i="15"/>
  <c r="J171" i="15"/>
  <c r="M170" i="15"/>
  <c r="L170" i="15"/>
  <c r="J170" i="15"/>
  <c r="M169" i="15"/>
  <c r="L169" i="15"/>
  <c r="J169" i="15"/>
  <c r="F168" i="15"/>
  <c r="M167" i="15"/>
  <c r="L167" i="15"/>
  <c r="J167" i="15"/>
  <c r="M166" i="15"/>
  <c r="L166" i="15"/>
  <c r="J166" i="15"/>
  <c r="M165" i="15"/>
  <c r="L165" i="15"/>
  <c r="J165" i="15"/>
  <c r="M164" i="15"/>
  <c r="L164" i="15"/>
  <c r="J164" i="15"/>
  <c r="M163" i="15"/>
  <c r="L163" i="15"/>
  <c r="J163" i="15"/>
  <c r="M162" i="15"/>
  <c r="L162" i="15"/>
  <c r="J162" i="15"/>
  <c r="M161" i="15"/>
  <c r="L161" i="15"/>
  <c r="J161" i="15"/>
  <c r="M160" i="15"/>
  <c r="L160" i="15"/>
  <c r="J160" i="15"/>
  <c r="M159" i="15"/>
  <c r="L159" i="15"/>
  <c r="J159" i="15"/>
  <c r="L158" i="15"/>
  <c r="M157" i="15"/>
  <c r="L157" i="15"/>
  <c r="J157" i="15"/>
  <c r="M156" i="15"/>
  <c r="L156" i="15"/>
  <c r="J156" i="15"/>
  <c r="L155" i="15"/>
  <c r="F154" i="15"/>
  <c r="F153" i="15"/>
  <c r="F152" i="15"/>
  <c r="N151" i="15"/>
  <c r="M151" i="15"/>
  <c r="L151" i="15"/>
  <c r="J151" i="15"/>
  <c r="I151" i="15"/>
  <c r="F151" i="15"/>
  <c r="N150" i="15"/>
  <c r="M150" i="15"/>
  <c r="L150" i="15"/>
  <c r="J150" i="15"/>
  <c r="I150" i="15"/>
  <c r="F150" i="15"/>
  <c r="N149" i="15"/>
  <c r="M149" i="15"/>
  <c r="L149" i="15"/>
  <c r="J149" i="15"/>
  <c r="I149" i="15"/>
  <c r="F149" i="15"/>
  <c r="N148" i="15"/>
  <c r="M148" i="15"/>
  <c r="L148" i="15"/>
  <c r="J148" i="15"/>
  <c r="I148" i="15"/>
  <c r="F148" i="15"/>
  <c r="N147" i="15"/>
  <c r="M147" i="15"/>
  <c r="L147" i="15"/>
  <c r="J147" i="15"/>
  <c r="I147" i="15"/>
  <c r="F147" i="15"/>
  <c r="N146" i="15"/>
  <c r="M146" i="15"/>
  <c r="L146" i="15"/>
  <c r="J146" i="15"/>
  <c r="I146" i="15"/>
  <c r="F146" i="15"/>
  <c r="N145" i="15"/>
  <c r="M145" i="15"/>
  <c r="L145" i="15"/>
  <c r="J145" i="15"/>
  <c r="I145" i="15"/>
  <c r="F145" i="15"/>
  <c r="N144" i="15"/>
  <c r="M144" i="15"/>
  <c r="L144" i="15"/>
  <c r="J144" i="15"/>
  <c r="I144" i="15"/>
  <c r="F144" i="15"/>
  <c r="N143" i="15"/>
  <c r="M143" i="15"/>
  <c r="L143" i="15"/>
  <c r="J143" i="15"/>
  <c r="I143" i="15"/>
  <c r="F143" i="15"/>
  <c r="N142" i="15"/>
  <c r="M142" i="15"/>
  <c r="L142" i="15"/>
  <c r="J142" i="15"/>
  <c r="I142" i="15"/>
  <c r="F142" i="15"/>
  <c r="N141" i="15"/>
  <c r="M141" i="15"/>
  <c r="L141" i="15"/>
  <c r="J141" i="15"/>
  <c r="I141" i="15"/>
  <c r="F141" i="15"/>
  <c r="N140" i="15"/>
  <c r="M140" i="15"/>
  <c r="L140" i="15"/>
  <c r="J140" i="15"/>
  <c r="I140" i="15"/>
  <c r="F140" i="15"/>
  <c r="N139" i="15"/>
  <c r="M139" i="15"/>
  <c r="L139" i="15"/>
  <c r="J139" i="15"/>
  <c r="I139" i="15"/>
  <c r="F139" i="15"/>
  <c r="N138" i="15"/>
  <c r="M138" i="15"/>
  <c r="L138" i="15"/>
  <c r="J138" i="15"/>
  <c r="I138" i="15"/>
  <c r="F138" i="15"/>
  <c r="N137" i="15"/>
  <c r="M137" i="15"/>
  <c r="L137" i="15"/>
  <c r="J137" i="15"/>
  <c r="I137" i="15"/>
  <c r="F137" i="15"/>
  <c r="N136" i="15"/>
  <c r="M136" i="15"/>
  <c r="L136" i="15"/>
  <c r="J136" i="15"/>
  <c r="I136" i="15"/>
  <c r="F136" i="15"/>
  <c r="N135" i="15"/>
  <c r="M135" i="15"/>
  <c r="L135" i="15"/>
  <c r="J135" i="15"/>
  <c r="I135" i="15"/>
  <c r="F135" i="15"/>
  <c r="M134" i="15"/>
  <c r="L134" i="15"/>
  <c r="J134" i="15"/>
  <c r="F134" i="15"/>
  <c r="N134" i="15" s="1"/>
  <c r="M133" i="15"/>
  <c r="L133" i="15"/>
  <c r="J133" i="15"/>
  <c r="L132" i="15"/>
  <c r="F131" i="15"/>
  <c r="Q130" i="15"/>
  <c r="S130" i="15" s="1"/>
  <c r="F130" i="15"/>
  <c r="F129" i="15"/>
  <c r="M128" i="15"/>
  <c r="L128" i="15"/>
  <c r="J128" i="15"/>
  <c r="F125" i="15"/>
  <c r="M124" i="15"/>
  <c r="L124" i="15"/>
  <c r="J124" i="15"/>
  <c r="M123" i="15"/>
  <c r="L123" i="15"/>
  <c r="J123" i="15"/>
  <c r="M122" i="15"/>
  <c r="L122" i="15"/>
  <c r="J122" i="15"/>
  <c r="L121" i="15"/>
  <c r="M120" i="15"/>
  <c r="L120" i="15"/>
  <c r="J120" i="15"/>
  <c r="L119" i="15"/>
  <c r="M118" i="15"/>
  <c r="L118" i="15"/>
  <c r="J118" i="15"/>
  <c r="M117" i="15"/>
  <c r="L117" i="15"/>
  <c r="J117" i="15"/>
  <c r="M116" i="15"/>
  <c r="L116" i="15"/>
  <c r="J116" i="15"/>
  <c r="M115" i="15"/>
  <c r="L115" i="15"/>
  <c r="J115" i="15"/>
  <c r="M114" i="15"/>
  <c r="L114" i="15"/>
  <c r="J114" i="15"/>
  <c r="M113" i="15"/>
  <c r="L113" i="15"/>
  <c r="J113" i="15"/>
  <c r="M112" i="15"/>
  <c r="L112" i="15"/>
  <c r="J112" i="15"/>
  <c r="M111" i="15"/>
  <c r="L111" i="15"/>
  <c r="J111" i="15"/>
  <c r="M110" i="15"/>
  <c r="L110" i="15"/>
  <c r="J110" i="15"/>
  <c r="M109" i="15"/>
  <c r="L109" i="15"/>
  <c r="J109" i="15"/>
  <c r="M108" i="15"/>
  <c r="L108" i="15"/>
  <c r="J108" i="15"/>
  <c r="M107" i="15"/>
  <c r="L107" i="15"/>
  <c r="J107" i="15"/>
  <c r="M106" i="15"/>
  <c r="L106" i="15"/>
  <c r="J106" i="15"/>
  <c r="M105" i="15"/>
  <c r="L105" i="15"/>
  <c r="J105" i="15"/>
  <c r="F104" i="15"/>
  <c r="S103" i="15"/>
  <c r="F103" i="15"/>
  <c r="L102" i="15"/>
  <c r="M101" i="15"/>
  <c r="L101" i="15"/>
  <c r="J101" i="15"/>
  <c r="M100" i="15"/>
  <c r="L100" i="15"/>
  <c r="J100" i="15"/>
  <c r="M99" i="15"/>
  <c r="L99" i="15"/>
  <c r="J99" i="15"/>
  <c r="M98" i="15"/>
  <c r="L98" i="15"/>
  <c r="J98" i="15"/>
  <c r="M97" i="15"/>
  <c r="L97" i="15"/>
  <c r="J97" i="15"/>
  <c r="M96" i="15"/>
  <c r="L96" i="15"/>
  <c r="J96" i="15"/>
  <c r="M95" i="15"/>
  <c r="L95" i="15"/>
  <c r="J95" i="15"/>
  <c r="M94" i="15"/>
  <c r="L94" i="15"/>
  <c r="J94" i="15"/>
  <c r="M93" i="15"/>
  <c r="L93" i="15"/>
  <c r="J93" i="15"/>
  <c r="M92" i="15"/>
  <c r="L92" i="15"/>
  <c r="J92" i="15"/>
  <c r="M91" i="15"/>
  <c r="L91" i="15"/>
  <c r="J91" i="15"/>
  <c r="M90" i="15"/>
  <c r="L90" i="15"/>
  <c r="J90" i="15"/>
  <c r="M89" i="15"/>
  <c r="L89" i="15"/>
  <c r="J89" i="15"/>
  <c r="M88" i="15"/>
  <c r="L88" i="15"/>
  <c r="J88" i="15"/>
  <c r="M87" i="15"/>
  <c r="L87" i="15"/>
  <c r="J87" i="15"/>
  <c r="M86" i="15"/>
  <c r="L86" i="15"/>
  <c r="J86" i="15"/>
  <c r="M85" i="15"/>
  <c r="L85" i="15"/>
  <c r="J85" i="15"/>
  <c r="M84" i="15"/>
  <c r="L84" i="15"/>
  <c r="J84" i="15"/>
  <c r="M83" i="15"/>
  <c r="L83" i="15"/>
  <c r="J83" i="15"/>
  <c r="M82" i="15"/>
  <c r="L82" i="15"/>
  <c r="J82" i="15"/>
  <c r="F81" i="15"/>
  <c r="R80" i="15"/>
  <c r="F80" i="15"/>
  <c r="F79" i="15"/>
  <c r="F78" i="15"/>
  <c r="Q77" i="15"/>
  <c r="R77" i="15" s="1"/>
  <c r="F77" i="15"/>
  <c r="Q76" i="15"/>
  <c r="R76" i="15" s="1"/>
  <c r="F76" i="15"/>
  <c r="M75" i="15"/>
  <c r="L75" i="15"/>
  <c r="J75" i="15"/>
  <c r="M74" i="15"/>
  <c r="L74" i="15"/>
  <c r="J74" i="15"/>
  <c r="M73" i="15"/>
  <c r="L73" i="15"/>
  <c r="J73" i="15"/>
  <c r="M72" i="15"/>
  <c r="L72" i="15"/>
  <c r="J72" i="15"/>
  <c r="M71" i="15"/>
  <c r="L71" i="15"/>
  <c r="J71" i="15"/>
  <c r="M70" i="15"/>
  <c r="L70" i="15"/>
  <c r="J70" i="15"/>
  <c r="F69" i="15"/>
  <c r="M68" i="15"/>
  <c r="L68" i="15"/>
  <c r="J68" i="15"/>
  <c r="M67" i="15"/>
  <c r="L67" i="15"/>
  <c r="J67" i="15"/>
  <c r="M66" i="15"/>
  <c r="L66" i="15"/>
  <c r="J66" i="15"/>
  <c r="M65" i="15"/>
  <c r="L65" i="15"/>
  <c r="J65" i="15"/>
  <c r="M64" i="15"/>
  <c r="L64" i="15"/>
  <c r="J64" i="15"/>
  <c r="L63" i="15"/>
  <c r="M62" i="15"/>
  <c r="L62" i="15"/>
  <c r="J62" i="15"/>
  <c r="F61" i="15"/>
  <c r="M60" i="15"/>
  <c r="L60" i="15"/>
  <c r="J60" i="15"/>
  <c r="M59" i="15"/>
  <c r="L59" i="15"/>
  <c r="J59" i="15"/>
  <c r="M58" i="15"/>
  <c r="L58" i="15"/>
  <c r="J58" i="15"/>
  <c r="M57" i="15"/>
  <c r="L57" i="15"/>
  <c r="J57" i="15"/>
  <c r="M56" i="15"/>
  <c r="L56" i="15"/>
  <c r="J56" i="15"/>
  <c r="M55" i="15"/>
  <c r="L55" i="15"/>
  <c r="J55" i="15"/>
  <c r="M54" i="15"/>
  <c r="L54" i="15"/>
  <c r="J54" i="15"/>
  <c r="M53" i="15"/>
  <c r="L53" i="15"/>
  <c r="J53" i="15"/>
  <c r="M52" i="15"/>
  <c r="L52" i="15"/>
  <c r="J52" i="15"/>
  <c r="M51" i="15"/>
  <c r="L51" i="15"/>
  <c r="J51" i="15"/>
  <c r="M50" i="15"/>
  <c r="L50" i="15"/>
  <c r="J50" i="15"/>
  <c r="M49" i="15"/>
  <c r="L49" i="15"/>
  <c r="J49" i="15"/>
  <c r="M48" i="15"/>
  <c r="L48" i="15"/>
  <c r="J48" i="15"/>
  <c r="M47" i="15"/>
  <c r="L47" i="15"/>
  <c r="J47" i="15"/>
  <c r="M46" i="15"/>
  <c r="L46" i="15"/>
  <c r="J46" i="15"/>
  <c r="M45" i="15"/>
  <c r="L45" i="15"/>
  <c r="J45" i="15"/>
  <c r="M44" i="15"/>
  <c r="L44" i="15"/>
  <c r="J44" i="15"/>
  <c r="M43" i="15"/>
  <c r="L43" i="15"/>
  <c r="J43" i="15"/>
  <c r="M42" i="15"/>
  <c r="L42" i="15"/>
  <c r="J42" i="15"/>
  <c r="M41" i="15"/>
  <c r="L41" i="15"/>
  <c r="J41" i="15"/>
  <c r="M40" i="15"/>
  <c r="L40" i="15"/>
  <c r="J40" i="15"/>
  <c r="M39" i="15"/>
  <c r="L39" i="15"/>
  <c r="J39" i="15"/>
  <c r="M38" i="15"/>
  <c r="L38" i="15"/>
  <c r="J38" i="15"/>
  <c r="M37" i="15"/>
  <c r="L37" i="15"/>
  <c r="J37" i="15"/>
  <c r="M36" i="15"/>
  <c r="L36" i="15"/>
  <c r="J36" i="15"/>
  <c r="M35" i="15"/>
  <c r="L35" i="15"/>
  <c r="J35" i="15"/>
  <c r="M34" i="15"/>
  <c r="L34" i="15"/>
  <c r="J34" i="15"/>
  <c r="M33" i="15"/>
  <c r="L33" i="15"/>
  <c r="J33" i="15"/>
  <c r="M32" i="15"/>
  <c r="L32" i="15"/>
  <c r="J32" i="15"/>
  <c r="M31" i="15"/>
  <c r="L31" i="15"/>
  <c r="J31" i="15"/>
  <c r="M30" i="15"/>
  <c r="L30" i="15"/>
  <c r="J30" i="15"/>
  <c r="M29" i="15"/>
  <c r="L29" i="15"/>
  <c r="J29" i="15"/>
  <c r="M28" i="15"/>
  <c r="L28" i="15"/>
  <c r="J28" i="15"/>
  <c r="M27" i="15"/>
  <c r="L27" i="15"/>
  <c r="J27" i="15"/>
  <c r="M26" i="15"/>
  <c r="L26" i="15"/>
  <c r="J26" i="15"/>
  <c r="M25" i="15"/>
  <c r="L25" i="15"/>
  <c r="J25" i="15"/>
  <c r="M24" i="15"/>
  <c r="L24" i="15"/>
  <c r="J24" i="15"/>
  <c r="M23" i="15"/>
  <c r="L23" i="15"/>
  <c r="J23" i="15"/>
  <c r="L14" i="15"/>
  <c r="L12" i="15"/>
  <c r="L11" i="15"/>
  <c r="L10" i="15"/>
  <c r="L9" i="15"/>
  <c r="L8" i="15"/>
  <c r="L7" i="15"/>
  <c r="I3626" i="15" l="1"/>
  <c r="H3626" i="15"/>
  <c r="I6814" i="15"/>
  <c r="I134" i="15"/>
  <c r="R6980" i="15"/>
  <c r="S6980" i="15"/>
  <c r="N7030" i="15"/>
  <c r="Q6999" i="15"/>
  <c r="S6999" i="15" s="1"/>
  <c r="Q6994" i="15"/>
  <c r="R6994" i="15" s="1"/>
  <c r="Q6896" i="15"/>
  <c r="S6896" i="15" s="1"/>
  <c r="Q6895" i="15"/>
  <c r="Q6982" i="15"/>
  <c r="R6982" i="15" s="1"/>
  <c r="Q6990" i="15"/>
  <c r="S6990" i="15" s="1"/>
  <c r="Q6998" i="15"/>
  <c r="R6998" i="15" s="1"/>
  <c r="Q6894" i="15"/>
  <c r="R6894" i="15" s="1"/>
  <c r="Q6912" i="15"/>
  <c r="S6912" i="15" s="1"/>
  <c r="S6960" i="15"/>
  <c r="S6963" i="15"/>
  <c r="S6958" i="15"/>
  <c r="S6956" i="15"/>
  <c r="S6959" i="15"/>
  <c r="S6962" i="15"/>
  <c r="R6952" i="15"/>
  <c r="R6949" i="15"/>
  <c r="R6947" i="15"/>
  <c r="O6684" i="15"/>
  <c r="R6684" i="15" s="1"/>
  <c r="O3932" i="15"/>
  <c r="S3932" i="15" s="1"/>
  <c r="O6113" i="15"/>
  <c r="R6113" i="15" s="1"/>
  <c r="O6298" i="15"/>
  <c r="R6298" i="15" s="1"/>
  <c r="O6920" i="15"/>
  <c r="R6920" i="15" s="1"/>
  <c r="O6944" i="15"/>
  <c r="R6944" i="15" s="1"/>
  <c r="O7018" i="15"/>
  <c r="R7018" i="15" s="1"/>
  <c r="O7030" i="15"/>
  <c r="R7030" i="15" s="1"/>
  <c r="O6926" i="15"/>
  <c r="R6926" i="15" s="1"/>
  <c r="O6942" i="15"/>
  <c r="R6942" i="15" s="1"/>
  <c r="O2942" i="15"/>
  <c r="R2942" i="15" s="1"/>
  <c r="O2493" i="15"/>
  <c r="R2493" i="15" s="1"/>
  <c r="O3712" i="15"/>
  <c r="S3712" i="15" s="1"/>
  <c r="O6755" i="15"/>
  <c r="R6755" i="15" s="1"/>
  <c r="O5383" i="15"/>
  <c r="R5383" i="15" s="1"/>
  <c r="O6248" i="15"/>
  <c r="R6248" i="15" s="1"/>
  <c r="O6300" i="15"/>
  <c r="R6300" i="15" s="1"/>
  <c r="O6407" i="15"/>
  <c r="R6407" i="15" s="1"/>
  <c r="O6487" i="15"/>
  <c r="S6487" i="15" s="1"/>
  <c r="O6576" i="15"/>
  <c r="S6576" i="15" s="1"/>
  <c r="O174" i="15"/>
  <c r="S174" i="15" s="1"/>
  <c r="O182" i="15"/>
  <c r="S182" i="15" s="1"/>
  <c r="O190" i="15"/>
  <c r="R190" i="15" s="1"/>
  <c r="O198" i="15"/>
  <c r="R198" i="15" s="1"/>
  <c r="O3139" i="15"/>
  <c r="R3139" i="15" s="1"/>
  <c r="O3796" i="15"/>
  <c r="R3796" i="15" s="1"/>
  <c r="O3804" i="15"/>
  <c r="R3804" i="15" s="1"/>
  <c r="O178" i="15"/>
  <c r="R178" i="15" s="1"/>
  <c r="O186" i="15"/>
  <c r="R186" i="15" s="1"/>
  <c r="O582" i="15"/>
  <c r="R582" i="15" s="1"/>
  <c r="O3717" i="15"/>
  <c r="R3717" i="15" s="1"/>
  <c r="O175" i="15"/>
  <c r="R175" i="15" s="1"/>
  <c r="O183" i="15"/>
  <c r="O191" i="15"/>
  <c r="R191" i="15" s="1"/>
  <c r="O199" i="15"/>
  <c r="R199" i="15" s="1"/>
  <c r="O207" i="15"/>
  <c r="R207" i="15" s="1"/>
  <c r="O215" i="15"/>
  <c r="R215" i="15" s="1"/>
  <c r="O223" i="15"/>
  <c r="O231" i="15"/>
  <c r="R231" i="15" s="1"/>
  <c r="O239" i="15"/>
  <c r="R239" i="15" s="1"/>
  <c r="O247" i="15"/>
  <c r="O255" i="15"/>
  <c r="R255" i="15" s="1"/>
  <c r="O263" i="15"/>
  <c r="R263" i="15" s="1"/>
  <c r="O271" i="15"/>
  <c r="R271" i="15" s="1"/>
  <c r="O279" i="15"/>
  <c r="R279" i="15" s="1"/>
  <c r="O287" i="15"/>
  <c r="O295" i="15"/>
  <c r="R295" i="15" s="1"/>
  <c r="O303" i="15"/>
  <c r="R303" i="15" s="1"/>
  <c r="O311" i="15"/>
  <c r="O319" i="15"/>
  <c r="R319" i="15" s="1"/>
  <c r="O327" i="15"/>
  <c r="R327" i="15" s="1"/>
  <c r="O335" i="15"/>
  <c r="R335" i="15" s="1"/>
  <c r="O343" i="15"/>
  <c r="R343" i="15" s="1"/>
  <c r="O351" i="15"/>
  <c r="R351" i="15" s="1"/>
  <c r="O359" i="15"/>
  <c r="R359" i="15" s="1"/>
  <c r="O1447" i="15"/>
  <c r="R1447" i="15" s="1"/>
  <c r="O1865" i="15"/>
  <c r="O1939" i="15"/>
  <c r="R1939" i="15" s="1"/>
  <c r="O1955" i="15"/>
  <c r="S1955" i="15" s="1"/>
  <c r="O1980" i="15"/>
  <c r="R1980" i="15" s="1"/>
  <c r="O3169" i="15"/>
  <c r="R3169" i="15" s="1"/>
  <c r="O3794" i="15"/>
  <c r="O6919" i="15"/>
  <c r="O6943" i="15"/>
  <c r="R6943" i="15" s="1"/>
  <c r="O6965" i="15"/>
  <c r="R6965" i="15" s="1"/>
  <c r="O1930" i="15"/>
  <c r="R1930" i="15" s="1"/>
  <c r="O2638" i="15"/>
  <c r="S2638" i="15" s="1"/>
  <c r="O2770" i="15"/>
  <c r="R2770" i="15" s="1"/>
  <c r="O947" i="15"/>
  <c r="O194" i="15"/>
  <c r="R194" i="15" s="1"/>
  <c r="O202" i="15"/>
  <c r="S202" i="15" s="1"/>
  <c r="O2489" i="15"/>
  <c r="O2768" i="15"/>
  <c r="R2768" i="15" s="1"/>
  <c r="O1982" i="15"/>
  <c r="S1982" i="15" s="1"/>
  <c r="O1988" i="15"/>
  <c r="R1988" i="15" s="1"/>
  <c r="O1990" i="15"/>
  <c r="S1990" i="15" s="1"/>
  <c r="O2006" i="15"/>
  <c r="S2006" i="15" s="1"/>
  <c r="O2012" i="15"/>
  <c r="R2012" i="15" s="1"/>
  <c r="O2014" i="15"/>
  <c r="S2014" i="15" s="1"/>
  <c r="O2020" i="15"/>
  <c r="O2022" i="15"/>
  <c r="R2022" i="15" s="1"/>
  <c r="O2030" i="15"/>
  <c r="R2030" i="15" s="1"/>
  <c r="O2264" i="15"/>
  <c r="R2264" i="15" s="1"/>
  <c r="O2272" i="15"/>
  <c r="R2272" i="15" s="1"/>
  <c r="O2276" i="15"/>
  <c r="O2288" i="15"/>
  <c r="R2288" i="15" s="1"/>
  <c r="O3253" i="15"/>
  <c r="R3253" i="15" s="1"/>
  <c r="O3259" i="15"/>
  <c r="O3890" i="15"/>
  <c r="R3890" i="15" s="1"/>
  <c r="O6973" i="15"/>
  <c r="R6973" i="15" s="1"/>
  <c r="O2774" i="15"/>
  <c r="S2774" i="15" s="1"/>
  <c r="O943" i="15"/>
  <c r="O951" i="15"/>
  <c r="O3251" i="15"/>
  <c r="R3251" i="15" s="1"/>
  <c r="O3792" i="15"/>
  <c r="O3255" i="15"/>
  <c r="R3255" i="15" s="1"/>
  <c r="O5184" i="15"/>
  <c r="S5184" i="15" s="1"/>
  <c r="O6843" i="15"/>
  <c r="S6843" i="15" s="1"/>
  <c r="O6929" i="15"/>
  <c r="R6929" i="15" s="1"/>
  <c r="O6945" i="15"/>
  <c r="O2776" i="15"/>
  <c r="R2776" i="15" s="1"/>
  <c r="O3721" i="15"/>
  <c r="R3721" i="15" s="1"/>
  <c r="O4303" i="15"/>
  <c r="O6376" i="15"/>
  <c r="R6376" i="15" s="1"/>
  <c r="O6742" i="15"/>
  <c r="R6742" i="15" s="1"/>
  <c r="O2772" i="15"/>
  <c r="S2772" i="15" s="1"/>
  <c r="O172" i="15"/>
  <c r="S172" i="15" s="1"/>
  <c r="O180" i="15"/>
  <c r="O188" i="15"/>
  <c r="O196" i="15"/>
  <c r="R196" i="15" s="1"/>
  <c r="O584" i="15"/>
  <c r="O592" i="15"/>
  <c r="R592" i="15" s="1"/>
  <c r="S647" i="15"/>
  <c r="O949" i="15"/>
  <c r="R949" i="15" s="1"/>
  <c r="O1935" i="15"/>
  <c r="S1935" i="15" s="1"/>
  <c r="O3165" i="15"/>
  <c r="O3189" i="15"/>
  <c r="R3189" i="15" s="1"/>
  <c r="O3249" i="15"/>
  <c r="R3249" i="15" s="1"/>
  <c r="O3790" i="15"/>
  <c r="O3798" i="15"/>
  <c r="R3798" i="15" s="1"/>
  <c r="O3806" i="15"/>
  <c r="R3806" i="15" s="1"/>
  <c r="O5298" i="15"/>
  <c r="R5298" i="15" s="1"/>
  <c r="O5306" i="15"/>
  <c r="R5306" i="15" s="1"/>
  <c r="O25" i="15"/>
  <c r="O176" i="15"/>
  <c r="S176" i="15" s="1"/>
  <c r="O184" i="15"/>
  <c r="S184" i="15" s="1"/>
  <c r="O192" i="15"/>
  <c r="O200" i="15"/>
  <c r="S200" i="15" s="1"/>
  <c r="O709" i="15"/>
  <c r="S709" i="15" s="1"/>
  <c r="O945" i="15"/>
  <c r="R945" i="15" s="1"/>
  <c r="O99" i="15"/>
  <c r="S99" i="15" s="1"/>
  <c r="O171" i="15"/>
  <c r="O179" i="15"/>
  <c r="R179" i="15" s="1"/>
  <c r="O187" i="15"/>
  <c r="R187" i="15" s="1"/>
  <c r="O195" i="15"/>
  <c r="O203" i="15"/>
  <c r="R203" i="15" s="1"/>
  <c r="O211" i="15"/>
  <c r="O219" i="15"/>
  <c r="R219" i="15" s="1"/>
  <c r="O227" i="15"/>
  <c r="R227" i="15" s="1"/>
  <c r="O235" i="15"/>
  <c r="R235" i="15" s="1"/>
  <c r="O243" i="15"/>
  <c r="R243" i="15" s="1"/>
  <c r="O251" i="15"/>
  <c r="R251" i="15" s="1"/>
  <c r="O259" i="15"/>
  <c r="O267" i="15"/>
  <c r="R267" i="15" s="1"/>
  <c r="O275" i="15"/>
  <c r="O283" i="15"/>
  <c r="R283" i="15" s="1"/>
  <c r="O291" i="15"/>
  <c r="R291" i="15" s="1"/>
  <c r="O299" i="15"/>
  <c r="O307" i="15"/>
  <c r="R307" i="15" s="1"/>
  <c r="O315" i="15"/>
  <c r="R315" i="15" s="1"/>
  <c r="O323" i="15"/>
  <c r="O331" i="15"/>
  <c r="R331" i="15" s="1"/>
  <c r="O339" i="15"/>
  <c r="O347" i="15"/>
  <c r="R347" i="15" s="1"/>
  <c r="O355" i="15"/>
  <c r="R355" i="15" s="1"/>
  <c r="O363" i="15"/>
  <c r="O668" i="15"/>
  <c r="R668" i="15" s="1"/>
  <c r="O971" i="15"/>
  <c r="R971" i="15" s="1"/>
  <c r="O979" i="15"/>
  <c r="O1027" i="15"/>
  <c r="R1027" i="15" s="1"/>
  <c r="O1155" i="15"/>
  <c r="R1155" i="15" s="1"/>
  <c r="O1163" i="15"/>
  <c r="R1163" i="15" s="1"/>
  <c r="O2987" i="15"/>
  <c r="R2987" i="15" s="1"/>
  <c r="O4249" i="15"/>
  <c r="O5318" i="15"/>
  <c r="S5318" i="15" s="1"/>
  <c r="O5358" i="15"/>
  <c r="R5358" i="15" s="1"/>
  <c r="O6580" i="15"/>
  <c r="O6626" i="15"/>
  <c r="R6626" i="15" s="1"/>
  <c r="O6940" i="15"/>
  <c r="R6940" i="15" s="1"/>
  <c r="O169" i="15"/>
  <c r="R169" i="15" s="1"/>
  <c r="O177" i="15"/>
  <c r="R177" i="15" s="1"/>
  <c r="O185" i="15"/>
  <c r="R185" i="15" s="1"/>
  <c r="O193" i="15"/>
  <c r="R193" i="15" s="1"/>
  <c r="O201" i="15"/>
  <c r="O209" i="15"/>
  <c r="R209" i="15" s="1"/>
  <c r="O217" i="15"/>
  <c r="O225" i="15"/>
  <c r="R225" i="15" s="1"/>
  <c r="O233" i="15"/>
  <c r="R233" i="15" s="1"/>
  <c r="O241" i="15"/>
  <c r="O249" i="15"/>
  <c r="R249" i="15" s="1"/>
  <c r="O257" i="15"/>
  <c r="R257" i="15" s="1"/>
  <c r="O265" i="15"/>
  <c r="O273" i="15"/>
  <c r="R273" i="15" s="1"/>
  <c r="O281" i="15"/>
  <c r="O289" i="15"/>
  <c r="R289" i="15" s="1"/>
  <c r="O297" i="15"/>
  <c r="R297" i="15" s="1"/>
  <c r="O305" i="15"/>
  <c r="O313" i="15"/>
  <c r="R313" i="15" s="1"/>
  <c r="O321" i="15"/>
  <c r="R321" i="15" s="1"/>
  <c r="O329" i="15"/>
  <c r="O337" i="15"/>
  <c r="R337" i="15" s="1"/>
  <c r="O345" i="15"/>
  <c r="O353" i="15"/>
  <c r="R353" i="15" s="1"/>
  <c r="O361" i="15"/>
  <c r="R361" i="15" s="1"/>
  <c r="O977" i="15"/>
  <c r="O1153" i="15"/>
  <c r="R1153" i="15" s="1"/>
  <c r="O2505" i="15"/>
  <c r="R2505" i="15" s="1"/>
  <c r="O3141" i="15"/>
  <c r="O3414" i="15"/>
  <c r="S3414" i="15" s="1"/>
  <c r="O3719" i="15"/>
  <c r="O5188" i="15"/>
  <c r="R5188" i="15" s="1"/>
  <c r="R5947" i="15"/>
  <c r="O6946" i="15"/>
  <c r="S6946" i="15" s="1"/>
  <c r="O573" i="15"/>
  <c r="O1892" i="15"/>
  <c r="S1892" i="15" s="1"/>
  <c r="O2528" i="15"/>
  <c r="O2967" i="15"/>
  <c r="R2967" i="15" s="1"/>
  <c r="O3631" i="15"/>
  <c r="S3631" i="15" s="1"/>
  <c r="O6917" i="15"/>
  <c r="O6941" i="15"/>
  <c r="R6941" i="15" s="1"/>
  <c r="O6971" i="15"/>
  <c r="R6971" i="15" s="1"/>
  <c r="O170" i="15"/>
  <c r="O2778" i="15"/>
  <c r="R2778" i="15" s="1"/>
  <c r="O173" i="15"/>
  <c r="O181" i="15"/>
  <c r="R181" i="15" s="1"/>
  <c r="O189" i="15"/>
  <c r="R189" i="15" s="1"/>
  <c r="O197" i="15"/>
  <c r="R197" i="15" s="1"/>
  <c r="O205" i="15"/>
  <c r="R205" i="15" s="1"/>
  <c r="O213" i="15"/>
  <c r="R213" i="15" s="1"/>
  <c r="O221" i="15"/>
  <c r="O229" i="15"/>
  <c r="R229" i="15" s="1"/>
  <c r="O237" i="15"/>
  <c r="O245" i="15"/>
  <c r="R245" i="15" s="1"/>
  <c r="O253" i="15"/>
  <c r="R253" i="15" s="1"/>
  <c r="O261" i="15"/>
  <c r="R261" i="15" s="1"/>
  <c r="O269" i="15"/>
  <c r="R269" i="15" s="1"/>
  <c r="O277" i="15"/>
  <c r="R277" i="15" s="1"/>
  <c r="O285" i="15"/>
  <c r="O293" i="15"/>
  <c r="R293" i="15" s="1"/>
  <c r="O301" i="15"/>
  <c r="O309" i="15"/>
  <c r="R309" i="15" s="1"/>
  <c r="O317" i="15"/>
  <c r="R317" i="15" s="1"/>
  <c r="O325" i="15"/>
  <c r="R325" i="15" s="1"/>
  <c r="O333" i="15"/>
  <c r="O341" i="15"/>
  <c r="R341" i="15" s="1"/>
  <c r="O349" i="15"/>
  <c r="O357" i="15"/>
  <c r="R357" i="15" s="1"/>
  <c r="O365" i="15"/>
  <c r="O649" i="15"/>
  <c r="R649" i="15" s="1"/>
  <c r="O670" i="15"/>
  <c r="S670" i="15" s="1"/>
  <c r="O997" i="15"/>
  <c r="R997" i="15" s="1"/>
  <c r="O1157" i="15"/>
  <c r="R1157" i="15" s="1"/>
  <c r="O1165" i="15"/>
  <c r="R1165" i="15" s="1"/>
  <c r="O1897" i="15"/>
  <c r="O1957" i="15"/>
  <c r="R1957" i="15" s="1"/>
  <c r="R2401" i="15"/>
  <c r="O3046" i="15"/>
  <c r="S3046" i="15" s="1"/>
  <c r="O3418" i="15"/>
  <c r="S3418" i="15" s="1"/>
  <c r="O3723" i="15"/>
  <c r="O6095" i="15"/>
  <c r="O6969" i="15"/>
  <c r="R6969" i="15" s="1"/>
  <c r="O1853" i="15"/>
  <c r="N2256" i="15"/>
  <c r="O2311" i="15"/>
  <c r="S2311" i="15" s="1"/>
  <c r="O2315" i="15"/>
  <c r="O2319" i="15"/>
  <c r="O2791" i="15"/>
  <c r="R2791" i="15" s="1"/>
  <c r="O2799" i="15"/>
  <c r="O2949" i="15"/>
  <c r="R2949" i="15" s="1"/>
  <c r="O3132" i="15"/>
  <c r="S3132" i="15" s="1"/>
  <c r="O5573" i="15"/>
  <c r="R5573" i="15" s="1"/>
  <c r="O6115" i="15"/>
  <c r="R6115" i="15" s="1"/>
  <c r="O6119" i="15"/>
  <c r="O6287" i="15"/>
  <c r="O6779" i="15"/>
  <c r="R6779" i="15" s="1"/>
  <c r="N1998" i="15"/>
  <c r="N2022" i="15"/>
  <c r="N2032" i="15"/>
  <c r="O2087" i="15"/>
  <c r="S2087" i="15" s="1"/>
  <c r="O2334" i="15"/>
  <c r="O2342" i="15"/>
  <c r="R2342" i="15" s="1"/>
  <c r="O2350" i="15"/>
  <c r="R2350" i="15" s="1"/>
  <c r="O2364" i="15"/>
  <c r="O2372" i="15"/>
  <c r="R2372" i="15" s="1"/>
  <c r="O2411" i="15"/>
  <c r="R2411" i="15" s="1"/>
  <c r="O2413" i="15"/>
  <c r="R2413" i="15" s="1"/>
  <c r="O2415" i="15"/>
  <c r="R2415" i="15" s="1"/>
  <c r="O2417" i="15"/>
  <c r="O2419" i="15"/>
  <c r="S2419" i="15" s="1"/>
  <c r="O3568" i="15"/>
  <c r="S3568" i="15" s="1"/>
  <c r="O3572" i="15"/>
  <c r="O3576" i="15"/>
  <c r="R3576" i="15" s="1"/>
  <c r="O3818" i="15"/>
  <c r="R3818" i="15" s="1"/>
  <c r="O4763" i="15"/>
  <c r="R4763" i="15" s="1"/>
  <c r="O4767" i="15"/>
  <c r="R4767" i="15" s="1"/>
  <c r="O4769" i="15"/>
  <c r="O4771" i="15"/>
  <c r="O4773" i="15"/>
  <c r="S4773" i="15" s="1"/>
  <c r="O6863" i="15"/>
  <c r="R6863" i="15" s="1"/>
  <c r="O6875" i="15"/>
  <c r="R6875" i="15" s="1"/>
  <c r="O3016" i="15"/>
  <c r="S3016" i="15" s="1"/>
  <c r="O3127" i="15"/>
  <c r="O4876" i="15"/>
  <c r="O6256" i="15"/>
  <c r="R6256" i="15" s="1"/>
  <c r="O6606" i="15"/>
  <c r="S6606" i="15" s="1"/>
  <c r="O696" i="15"/>
  <c r="O825" i="15"/>
  <c r="R825" i="15" s="1"/>
  <c r="O857" i="15"/>
  <c r="R857" i="15" s="1"/>
  <c r="O1850" i="15"/>
  <c r="O1854" i="15"/>
  <c r="S1854" i="15" s="1"/>
  <c r="O1909" i="15"/>
  <c r="R1909" i="15" s="1"/>
  <c r="S2126" i="15"/>
  <c r="O2221" i="15"/>
  <c r="S2221" i="15" s="1"/>
  <c r="O3311" i="15"/>
  <c r="R3311" i="15" s="1"/>
  <c r="O3354" i="15"/>
  <c r="R3354" i="15" s="1"/>
  <c r="O3432" i="15"/>
  <c r="S3432" i="15" s="1"/>
  <c r="O3436" i="15"/>
  <c r="O3438" i="15"/>
  <c r="O3442" i="15"/>
  <c r="R3442" i="15" s="1"/>
  <c r="O3730" i="15"/>
  <c r="O3774" i="15"/>
  <c r="R3774" i="15" s="1"/>
  <c r="O4012" i="15"/>
  <c r="S4012" i="15" s="1"/>
  <c r="O4024" i="15"/>
  <c r="R4024" i="15" s="1"/>
  <c r="O4034" i="15"/>
  <c r="R4034" i="15" s="1"/>
  <c r="O4040" i="15"/>
  <c r="O4042" i="15"/>
  <c r="O4056" i="15"/>
  <c r="S4056" i="15" s="1"/>
  <c r="O4525" i="15"/>
  <c r="O4527" i="15"/>
  <c r="S4527" i="15" s="1"/>
  <c r="O4741" i="15"/>
  <c r="R4741" i="15" s="1"/>
  <c r="O4743" i="15"/>
  <c r="S4743" i="15" s="1"/>
  <c r="O4745" i="15"/>
  <c r="R4745" i="15" s="1"/>
  <c r="O4753" i="15"/>
  <c r="R4753" i="15" s="1"/>
  <c r="O5646" i="15"/>
  <c r="R5646" i="15" s="1"/>
  <c r="O5648" i="15"/>
  <c r="S5648" i="15" s="1"/>
  <c r="O5650" i="15"/>
  <c r="S5650" i="15" s="1"/>
  <c r="O5652" i="15"/>
  <c r="R5652" i="15" s="1"/>
  <c r="O5694" i="15"/>
  <c r="S5694" i="15" s="1"/>
  <c r="O5696" i="15"/>
  <c r="S5696" i="15" s="1"/>
  <c r="O5700" i="15"/>
  <c r="S5700" i="15" s="1"/>
  <c r="O5702" i="15"/>
  <c r="O5926" i="15"/>
  <c r="S5926" i="15" s="1"/>
  <c r="O6114" i="15"/>
  <c r="S6114" i="15" s="1"/>
  <c r="O6782" i="15"/>
  <c r="R6782" i="15" s="1"/>
  <c r="O6784" i="15"/>
  <c r="R6784" i="15" s="1"/>
  <c r="O6788" i="15"/>
  <c r="O136" i="15"/>
  <c r="R136" i="15" s="1"/>
  <c r="O84" i="15"/>
  <c r="O100" i="15"/>
  <c r="O139" i="15"/>
  <c r="O143" i="15"/>
  <c r="R143" i="15" s="1"/>
  <c r="O1091" i="15"/>
  <c r="O1698" i="15"/>
  <c r="R1698" i="15" s="1"/>
  <c r="O1770" i="15"/>
  <c r="R1770" i="15" s="1"/>
  <c r="N1981" i="15"/>
  <c r="N2021" i="15"/>
  <c r="O2333" i="15"/>
  <c r="S2333" i="15" s="1"/>
  <c r="O2408" i="15"/>
  <c r="O2410" i="15"/>
  <c r="R2410" i="15" s="1"/>
  <c r="O2412" i="15"/>
  <c r="S2412" i="15" s="1"/>
  <c r="O2414" i="15"/>
  <c r="R2414" i="15" s="1"/>
  <c r="O2416" i="15"/>
  <c r="S2416" i="15" s="1"/>
  <c r="O2418" i="15"/>
  <c r="O2424" i="15"/>
  <c r="S2424" i="15" s="1"/>
  <c r="O2426" i="15"/>
  <c r="R2426" i="15" s="1"/>
  <c r="O2428" i="15"/>
  <c r="O2440" i="15"/>
  <c r="S2440" i="15" s="1"/>
  <c r="O2806" i="15"/>
  <c r="R2806" i="15" s="1"/>
  <c r="O2810" i="15"/>
  <c r="R2810" i="15" s="1"/>
  <c r="O2908" i="15"/>
  <c r="R2908" i="15" s="1"/>
  <c r="O2910" i="15"/>
  <c r="O2912" i="15"/>
  <c r="R2912" i="15" s="1"/>
  <c r="O2914" i="15"/>
  <c r="S2914" i="15" s="1"/>
  <c r="O2916" i="15"/>
  <c r="O2918" i="15"/>
  <c r="S2918" i="15" s="1"/>
  <c r="O2922" i="15"/>
  <c r="S2922" i="15" s="1"/>
  <c r="O2926" i="15"/>
  <c r="S2926" i="15" s="1"/>
  <c r="O2930" i="15"/>
  <c r="R2930" i="15" s="1"/>
  <c r="O2938" i="15"/>
  <c r="O2940" i="15"/>
  <c r="O3493" i="15"/>
  <c r="S3493" i="15" s="1"/>
  <c r="O3577" i="15"/>
  <c r="O3579" i="15"/>
  <c r="O3583" i="15"/>
  <c r="R3583" i="15" s="1"/>
  <c r="O3587" i="15"/>
  <c r="S3587" i="15" s="1"/>
  <c r="O5205" i="15"/>
  <c r="R5205" i="15" s="1"/>
  <c r="O5207" i="15"/>
  <c r="O5233" i="15"/>
  <c r="O5249" i="15"/>
  <c r="R5249" i="15" s="1"/>
  <c r="O5271" i="15"/>
  <c r="O5333" i="15"/>
  <c r="O5335" i="15"/>
  <c r="R5335" i="15" s="1"/>
  <c r="O5337" i="15"/>
  <c r="R5337" i="15" s="1"/>
  <c r="O5341" i="15"/>
  <c r="R5341" i="15" s="1"/>
  <c r="O5345" i="15"/>
  <c r="O5353" i="15"/>
  <c r="O5365" i="15"/>
  <c r="R5365" i="15" s="1"/>
  <c r="O204" i="15"/>
  <c r="O206" i="15"/>
  <c r="O208" i="15"/>
  <c r="S208" i="15" s="1"/>
  <c r="O210" i="15"/>
  <c r="S210" i="15" s="1"/>
  <c r="O212" i="15"/>
  <c r="R212" i="15" s="1"/>
  <c r="O214" i="15"/>
  <c r="O216" i="15"/>
  <c r="O218" i="15"/>
  <c r="S218" i="15" s="1"/>
  <c r="O220" i="15"/>
  <c r="O222" i="15"/>
  <c r="O224" i="15"/>
  <c r="S224" i="15" s="1"/>
  <c r="O226" i="15"/>
  <c r="R226" i="15" s="1"/>
  <c r="O228" i="15"/>
  <c r="S228" i="15" s="1"/>
  <c r="O230" i="15"/>
  <c r="O232" i="15"/>
  <c r="O234" i="15"/>
  <c r="S234" i="15" s="1"/>
  <c r="O236" i="15"/>
  <c r="O238" i="15"/>
  <c r="O240" i="15"/>
  <c r="S240" i="15" s="1"/>
  <c r="O242" i="15"/>
  <c r="S242" i="15" s="1"/>
  <c r="O244" i="15"/>
  <c r="S244" i="15" s="1"/>
  <c r="O246" i="15"/>
  <c r="S246" i="15" s="1"/>
  <c r="O248" i="15"/>
  <c r="O250" i="15"/>
  <c r="S250" i="15" s="1"/>
  <c r="O252" i="15"/>
  <c r="O254" i="15"/>
  <c r="O256" i="15"/>
  <c r="S256" i="15" s="1"/>
  <c r="O258" i="15"/>
  <c r="S258" i="15" s="1"/>
  <c r="O260" i="15"/>
  <c r="S260" i="15" s="1"/>
  <c r="O262" i="15"/>
  <c r="O264" i="15"/>
  <c r="O266" i="15"/>
  <c r="S266" i="15" s="1"/>
  <c r="O268" i="15"/>
  <c r="O270" i="15"/>
  <c r="O272" i="15"/>
  <c r="S272" i="15" s="1"/>
  <c r="O274" i="15"/>
  <c r="S274" i="15" s="1"/>
  <c r="O276" i="15"/>
  <c r="S276" i="15" s="1"/>
  <c r="O278" i="15"/>
  <c r="O372" i="15"/>
  <c r="O374" i="15"/>
  <c r="R374" i="15" s="1"/>
  <c r="O376" i="15"/>
  <c r="O378" i="15"/>
  <c r="O380" i="15"/>
  <c r="R380" i="15" s="1"/>
  <c r="O382" i="15"/>
  <c r="R382" i="15" s="1"/>
  <c r="O384" i="15"/>
  <c r="R384" i="15" s="1"/>
  <c r="O386" i="15"/>
  <c r="O388" i="15"/>
  <c r="O390" i="15"/>
  <c r="R390" i="15" s="1"/>
  <c r="O392" i="15"/>
  <c r="O394" i="15"/>
  <c r="O572" i="15"/>
  <c r="R572" i="15" s="1"/>
  <c r="O645" i="15"/>
  <c r="S645" i="15" s="1"/>
  <c r="O650" i="15"/>
  <c r="R650" i="15" s="1"/>
  <c r="O667" i="15"/>
  <c r="O669" i="15"/>
  <c r="R669" i="15" s="1"/>
  <c r="O2259" i="15"/>
  <c r="S2259" i="15" s="1"/>
  <c r="O3297" i="15"/>
  <c r="O3299" i="15"/>
  <c r="R3299" i="15" s="1"/>
  <c r="O3301" i="15"/>
  <c r="R3301" i="15" s="1"/>
  <c r="O3305" i="15"/>
  <c r="R3305" i="15" s="1"/>
  <c r="O4428" i="15"/>
  <c r="R4428" i="15" s="1"/>
  <c r="O4448" i="15"/>
  <c r="O4452" i="15"/>
  <c r="O4454" i="15"/>
  <c r="R4454" i="15" s="1"/>
  <c r="O4456" i="15"/>
  <c r="O4462" i="15"/>
  <c r="R4462" i="15" s="1"/>
  <c r="O4464" i="15"/>
  <c r="R4464" i="15" s="1"/>
  <c r="O4466" i="15"/>
  <c r="R4466" i="15" s="1"/>
  <c r="O4470" i="15"/>
  <c r="R4470" i="15" s="1"/>
  <c r="O4472" i="15"/>
  <c r="O4476" i="15"/>
  <c r="O4480" i="15"/>
  <c r="R4480" i="15" s="1"/>
  <c r="O4484" i="15"/>
  <c r="R4484" i="15" s="1"/>
  <c r="O4515" i="15"/>
  <c r="O4519" i="15"/>
  <c r="R4519" i="15" s="1"/>
  <c r="O4564" i="15"/>
  <c r="S4564" i="15" s="1"/>
  <c r="O4604" i="15"/>
  <c r="S4604" i="15" s="1"/>
  <c r="O4606" i="15"/>
  <c r="O4608" i="15"/>
  <c r="O4612" i="15"/>
  <c r="S4612" i="15" s="1"/>
  <c r="O4628" i="15"/>
  <c r="O6791" i="15"/>
  <c r="R6791" i="15" s="1"/>
  <c r="O6809" i="15"/>
  <c r="R6809" i="15" s="1"/>
  <c r="O6840" i="15"/>
  <c r="R6840" i="15" s="1"/>
  <c r="O28" i="15"/>
  <c r="O88" i="15"/>
  <c r="R88" i="15" s="1"/>
  <c r="O137" i="15"/>
  <c r="R137" i="15" s="1"/>
  <c r="O141" i="15"/>
  <c r="S688" i="15"/>
  <c r="R688" i="15"/>
  <c r="O783" i="15"/>
  <c r="R783" i="15" s="1"/>
  <c r="O787" i="15"/>
  <c r="R787" i="15" s="1"/>
  <c r="O789" i="15"/>
  <c r="R789" i="15" s="1"/>
  <c r="O1769" i="15"/>
  <c r="R1769" i="15" s="1"/>
  <c r="O1832" i="15"/>
  <c r="R1832" i="15" s="1"/>
  <c r="O1836" i="15"/>
  <c r="O1840" i="15"/>
  <c r="S1840" i="15" s="1"/>
  <c r="O1902" i="15"/>
  <c r="S1902" i="15" s="1"/>
  <c r="O1906" i="15"/>
  <c r="R1906" i="15" s="1"/>
  <c r="O2256" i="15"/>
  <c r="S2256" i="15" s="1"/>
  <c r="O2292" i="15"/>
  <c r="O2435" i="15"/>
  <c r="R2435" i="15" s="1"/>
  <c r="O2671" i="15"/>
  <c r="R2671" i="15" s="1"/>
  <c r="O2848" i="15"/>
  <c r="O2850" i="15"/>
  <c r="O3155" i="15"/>
  <c r="S3155" i="15" s="1"/>
  <c r="O3366" i="15"/>
  <c r="S3366" i="15" s="1"/>
  <c r="O3628" i="15"/>
  <c r="O3632" i="15"/>
  <c r="O3636" i="15"/>
  <c r="R3636" i="15" s="1"/>
  <c r="O3644" i="15"/>
  <c r="O3731" i="15"/>
  <c r="S3731" i="15" s="1"/>
  <c r="O3733" i="15"/>
  <c r="R3733" i="15" s="1"/>
  <c r="O3735" i="15"/>
  <c r="S3735" i="15" s="1"/>
  <c r="O3787" i="15"/>
  <c r="R3787" i="15" s="1"/>
  <c r="O3789" i="15"/>
  <c r="R3789" i="15" s="1"/>
  <c r="O3858" i="15"/>
  <c r="R3858" i="15" s="1"/>
  <c r="O4118" i="15"/>
  <c r="S4118" i="15" s="1"/>
  <c r="O4120" i="15"/>
  <c r="R4120" i="15" s="1"/>
  <c r="O4179" i="15"/>
  <c r="R4179" i="15" s="1"/>
  <c r="O4181" i="15"/>
  <c r="S4181" i="15" s="1"/>
  <c r="O4183" i="15"/>
  <c r="R4183" i="15" s="1"/>
  <c r="O4185" i="15"/>
  <c r="R4185" i="15" s="1"/>
  <c r="O4231" i="15"/>
  <c r="O4233" i="15"/>
  <c r="O4237" i="15"/>
  <c r="R4237" i="15" s="1"/>
  <c r="O4888" i="15"/>
  <c r="O4904" i="15"/>
  <c r="S4904" i="15" s="1"/>
  <c r="O5366" i="15"/>
  <c r="S5366" i="15" s="1"/>
  <c r="O5546" i="15"/>
  <c r="R5546" i="15" s="1"/>
  <c r="O5550" i="15"/>
  <c r="R5550" i="15" s="1"/>
  <c r="O5943" i="15"/>
  <c r="Q5945" i="15" s="1"/>
  <c r="O6013" i="15"/>
  <c r="S6013" i="15" s="1"/>
  <c r="O6019" i="15"/>
  <c r="R6019" i="15" s="1"/>
  <c r="O6039" i="15"/>
  <c r="R6039" i="15" s="1"/>
  <c r="O6240" i="15"/>
  <c r="O6297" i="15"/>
  <c r="R6297" i="15" s="1"/>
  <c r="O6319" i="15"/>
  <c r="R6319" i="15" s="1"/>
  <c r="O6321" i="15"/>
  <c r="R6321" i="15" s="1"/>
  <c r="O6556" i="15"/>
  <c r="O6564" i="15"/>
  <c r="R6564" i="15" s="1"/>
  <c r="O6575" i="15"/>
  <c r="R6575" i="15" s="1"/>
  <c r="O6631" i="15"/>
  <c r="O6633" i="15"/>
  <c r="O6693" i="15"/>
  <c r="S6693" i="15" s="1"/>
  <c r="O7017" i="15"/>
  <c r="R7017" i="15" s="1"/>
  <c r="O70" i="15"/>
  <c r="R70" i="15" s="1"/>
  <c r="O72" i="15"/>
  <c r="O123" i="15"/>
  <c r="S123" i="15" s="1"/>
  <c r="O869" i="15"/>
  <c r="R869" i="15" s="1"/>
  <c r="O877" i="15"/>
  <c r="O901" i="15"/>
  <c r="O922" i="15"/>
  <c r="R922" i="15" s="1"/>
  <c r="O1154" i="15"/>
  <c r="S1154" i="15" s="1"/>
  <c r="O1156" i="15"/>
  <c r="R1156" i="15" s="1"/>
  <c r="O1158" i="15"/>
  <c r="O1164" i="15"/>
  <c r="O1166" i="15"/>
  <c r="R1166" i="15" s="1"/>
  <c r="O1186" i="15"/>
  <c r="O1188" i="15"/>
  <c r="O1194" i="15"/>
  <c r="R1194" i="15" s="1"/>
  <c r="O1198" i="15"/>
  <c r="R1198" i="15" s="1"/>
  <c r="O1216" i="15"/>
  <c r="S1216" i="15" s="1"/>
  <c r="O1236" i="15"/>
  <c r="O1278" i="15"/>
  <c r="R1278" i="15" s="1"/>
  <c r="R1286" i="15"/>
  <c r="O1361" i="15"/>
  <c r="O1460" i="15"/>
  <c r="S1460" i="15" s="1"/>
  <c r="O1500" i="15"/>
  <c r="R1500" i="15" s="1"/>
  <c r="O1528" i="15"/>
  <c r="S1528" i="15" s="1"/>
  <c r="O1530" i="15"/>
  <c r="R1530" i="15" s="1"/>
  <c r="O1532" i="15"/>
  <c r="S1532" i="15" s="1"/>
  <c r="O1534" i="15"/>
  <c r="O1548" i="15"/>
  <c r="R1548" i="15" s="1"/>
  <c r="O1612" i="15"/>
  <c r="O1622" i="15"/>
  <c r="O1624" i="15"/>
  <c r="S1624" i="15" s="1"/>
  <c r="O1650" i="15"/>
  <c r="S1650" i="15" s="1"/>
  <c r="O1658" i="15"/>
  <c r="S1658" i="15" s="1"/>
  <c r="O1662" i="15"/>
  <c r="O1664" i="15"/>
  <c r="R1664" i="15" s="1"/>
  <c r="O1666" i="15"/>
  <c r="O1678" i="15"/>
  <c r="S1678" i="15" s="1"/>
  <c r="S1919" i="15"/>
  <c r="O1922" i="15"/>
  <c r="R1922" i="15" s="1"/>
  <c r="O1926" i="15"/>
  <c r="R1926" i="15" s="1"/>
  <c r="O2119" i="15"/>
  <c r="S2119" i="15" s="1"/>
  <c r="O2121" i="15"/>
  <c r="R2121" i="15" s="1"/>
  <c r="O2451" i="15"/>
  <c r="S2451" i="15" s="1"/>
  <c r="O2453" i="15"/>
  <c r="O2455" i="15"/>
  <c r="R2455" i="15" s="1"/>
  <c r="O2457" i="15"/>
  <c r="R2457" i="15" s="1"/>
  <c r="O2482" i="15"/>
  <c r="S2482" i="15" s="1"/>
  <c r="O2486" i="15"/>
  <c r="R2486" i="15" s="1"/>
  <c r="O2511" i="15"/>
  <c r="O2541" i="15"/>
  <c r="O2543" i="15"/>
  <c r="R2543" i="15" s="1"/>
  <c r="O2549" i="15"/>
  <c r="R2549" i="15" s="1"/>
  <c r="O2675" i="15"/>
  <c r="S2675" i="15" s="1"/>
  <c r="O2704" i="15"/>
  <c r="R2704" i="15" s="1"/>
  <c r="O2953" i="15"/>
  <c r="S2953" i="15" s="1"/>
  <c r="O3056" i="15"/>
  <c r="R3056" i="15" s="1"/>
  <c r="O3513" i="15"/>
  <c r="O4148" i="15"/>
  <c r="O4150" i="15"/>
  <c r="R4150" i="15" s="1"/>
  <c r="O4675" i="15"/>
  <c r="O6149" i="15"/>
  <c r="R6149" i="15" s="1"/>
  <c r="O6178" i="15"/>
  <c r="R6178" i="15" s="1"/>
  <c r="O6180" i="15"/>
  <c r="R6180" i="15" s="1"/>
  <c r="O6182" i="15"/>
  <c r="S6182" i="15" s="1"/>
  <c r="O6194" i="15"/>
  <c r="O7012" i="15"/>
  <c r="N1219" i="15"/>
  <c r="N1231" i="15"/>
  <c r="N1235" i="15"/>
  <c r="N1251" i="15"/>
  <c r="N1257" i="15"/>
  <c r="N1259" i="15"/>
  <c r="N2269" i="15"/>
  <c r="O788" i="15"/>
  <c r="O883" i="15"/>
  <c r="R883" i="15" s="1"/>
  <c r="O1058" i="15"/>
  <c r="R1058" i="15" s="1"/>
  <c r="O1060" i="15"/>
  <c r="R1060" i="15" s="1"/>
  <c r="O1281" i="15"/>
  <c r="R1281" i="15" s="1"/>
  <c r="O1312" i="15"/>
  <c r="S1312" i="15" s="1"/>
  <c r="O1314" i="15"/>
  <c r="R1314" i="15" s="1"/>
  <c r="O1316" i="15"/>
  <c r="S1316" i="15" s="1"/>
  <c r="O1318" i="15"/>
  <c r="O1320" i="15"/>
  <c r="R1320" i="15" s="1"/>
  <c r="O1940" i="15"/>
  <c r="R1940" i="15" s="1"/>
  <c r="R2124" i="15"/>
  <c r="O2130" i="15"/>
  <c r="R2130" i="15" s="1"/>
  <c r="O2132" i="15"/>
  <c r="R2132" i="15" s="1"/>
  <c r="O2341" i="15"/>
  <c r="O2357" i="15"/>
  <c r="R2357" i="15" s="1"/>
  <c r="O2369" i="15"/>
  <c r="O2373" i="15"/>
  <c r="O2566" i="15"/>
  <c r="R2566" i="15" s="1"/>
  <c r="O2587" i="15"/>
  <c r="R2587" i="15" s="1"/>
  <c r="O2672" i="15"/>
  <c r="O2887" i="15"/>
  <c r="R2887" i="15" s="1"/>
  <c r="O3003" i="15"/>
  <c r="R3003" i="15" s="1"/>
  <c r="O3007" i="15"/>
  <c r="O3009" i="15"/>
  <c r="R3009" i="15" s="1"/>
  <c r="O3011" i="15"/>
  <c r="S3011" i="15" s="1"/>
  <c r="O3114" i="15"/>
  <c r="R3114" i="15" s="1"/>
  <c r="O3120" i="15"/>
  <c r="O3122" i="15"/>
  <c r="S3122" i="15" s="1"/>
  <c r="O3148" i="15"/>
  <c r="S3148" i="15" s="1"/>
  <c r="O3160" i="15"/>
  <c r="O3208" i="15"/>
  <c r="S3208" i="15" s="1"/>
  <c r="O3212" i="15"/>
  <c r="R3212" i="15" s="1"/>
  <c r="O3245" i="15"/>
  <c r="R3245" i="15" s="1"/>
  <c r="O3455" i="15"/>
  <c r="S3455" i="15" s="1"/>
  <c r="O3457" i="15"/>
  <c r="O3471" i="15"/>
  <c r="O3473" i="15"/>
  <c r="R3473" i="15" s="1"/>
  <c r="O3630" i="15"/>
  <c r="O3638" i="15"/>
  <c r="O3646" i="15"/>
  <c r="R3646" i="15" s="1"/>
  <c r="O4117" i="15"/>
  <c r="R4117" i="15" s="1"/>
  <c r="O4119" i="15"/>
  <c r="R4119" i="15" s="1"/>
  <c r="O4186" i="15"/>
  <c r="O4188" i="15"/>
  <c r="O4190" i="15"/>
  <c r="S4190" i="15" s="1"/>
  <c r="O4192" i="15"/>
  <c r="O4194" i="15"/>
  <c r="S4194" i="15" s="1"/>
  <c r="O4196" i="15"/>
  <c r="R4196" i="15" s="1"/>
  <c r="O4198" i="15"/>
  <c r="S4198" i="15" s="1"/>
  <c r="O4200" i="15"/>
  <c r="R4200" i="15" s="1"/>
  <c r="O4202" i="15"/>
  <c r="O4204" i="15"/>
  <c r="R4204" i="15" s="1"/>
  <c r="O4206" i="15"/>
  <c r="S4206" i="15" s="1"/>
  <c r="O4208" i="15"/>
  <c r="R4208" i="15" s="1"/>
  <c r="O4210" i="15"/>
  <c r="S4210" i="15" s="1"/>
  <c r="O4212" i="15"/>
  <c r="R4212" i="15" s="1"/>
  <c r="O4214" i="15"/>
  <c r="S4214" i="15" s="1"/>
  <c r="O4216" i="15"/>
  <c r="R4216" i="15" s="1"/>
  <c r="O4218" i="15"/>
  <c r="O4220" i="15"/>
  <c r="R4220" i="15" s="1"/>
  <c r="O4222" i="15"/>
  <c r="R4222" i="15" s="1"/>
  <c r="O4224" i="15"/>
  <c r="R4224" i="15" s="1"/>
  <c r="O4226" i="15"/>
  <c r="S4226" i="15" s="1"/>
  <c r="O4228" i="15"/>
  <c r="R4228" i="15" s="1"/>
  <c r="O4230" i="15"/>
  <c r="S4230" i="15" s="1"/>
  <c r="O4232" i="15"/>
  <c r="R4232" i="15" s="1"/>
  <c r="O4258" i="15"/>
  <c r="S4258" i="15" s="1"/>
  <c r="O4260" i="15"/>
  <c r="R4260" i="15" s="1"/>
  <c r="O4262" i="15"/>
  <c r="S4262" i="15" s="1"/>
  <c r="O4639" i="15"/>
  <c r="O4917" i="15"/>
  <c r="O4921" i="15"/>
  <c r="S4921" i="15" s="1"/>
  <c r="O6201" i="15"/>
  <c r="R6201" i="15" s="1"/>
  <c r="O6203" i="15"/>
  <c r="R6203" i="15" s="1"/>
  <c r="O6207" i="15"/>
  <c r="R6207" i="15" s="1"/>
  <c r="O6209" i="15"/>
  <c r="O6118" i="15"/>
  <c r="S6118" i="15" s="1"/>
  <c r="O71" i="15"/>
  <c r="O75" i="15"/>
  <c r="R75" i="15" s="1"/>
  <c r="O1619" i="15"/>
  <c r="R1619" i="15" s="1"/>
  <c r="O1780" i="15"/>
  <c r="S1780" i="15" s="1"/>
  <c r="O1782" i="15"/>
  <c r="R1782" i="15" s="1"/>
  <c r="O1784" i="15"/>
  <c r="S1784" i="15" s="1"/>
  <c r="O1788" i="15"/>
  <c r="O1796" i="15"/>
  <c r="O1875" i="15"/>
  <c r="O1879" i="15"/>
  <c r="R1879" i="15" s="1"/>
  <c r="O2755" i="15"/>
  <c r="S2755" i="15" s="1"/>
  <c r="O3248" i="15"/>
  <c r="S3248" i="15" s="1"/>
  <c r="O3497" i="15"/>
  <c r="S3497" i="15" s="1"/>
  <c r="O3567" i="15"/>
  <c r="R3567" i="15" s="1"/>
  <c r="R4337" i="15"/>
  <c r="O4362" i="15"/>
  <c r="O4366" i="15"/>
  <c r="O4376" i="15"/>
  <c r="R4376" i="15" s="1"/>
  <c r="O5562" i="15"/>
  <c r="R5562" i="15" s="1"/>
  <c r="O5857" i="15"/>
  <c r="S5857" i="15" s="1"/>
  <c r="O5921" i="15"/>
  <c r="S5921" i="15" s="1"/>
  <c r="O5944" i="15"/>
  <c r="O6069" i="15"/>
  <c r="O6148" i="15"/>
  <c r="O6183" i="15"/>
  <c r="O6191" i="15"/>
  <c r="S6191" i="15" s="1"/>
  <c r="O6241" i="15"/>
  <c r="R6241" i="15" s="1"/>
  <c r="O6259" i="15"/>
  <c r="R6259" i="15" s="1"/>
  <c r="O6261" i="15"/>
  <c r="R6261" i="15" s="1"/>
  <c r="O811" i="15"/>
  <c r="R811" i="15" s="1"/>
  <c r="O819" i="15"/>
  <c r="N1258" i="15"/>
  <c r="O2498" i="15"/>
  <c r="O2500" i="15"/>
  <c r="R2500" i="15" s="1"/>
  <c r="O2554" i="15"/>
  <c r="S2554" i="15" s="1"/>
  <c r="O2558" i="15"/>
  <c r="R2558" i="15" s="1"/>
  <c r="O2712" i="15"/>
  <c r="S2712" i="15" s="1"/>
  <c r="O3194" i="15"/>
  <c r="R3194" i="15" s="1"/>
  <c r="O3202" i="15"/>
  <c r="O3489" i="15"/>
  <c r="R3489" i="15" s="1"/>
  <c r="O3545" i="15"/>
  <c r="O3547" i="15"/>
  <c r="R3547" i="15" s="1"/>
  <c r="O3549" i="15"/>
  <c r="R3549" i="15" s="1"/>
  <c r="O3551" i="15"/>
  <c r="R3551" i="15" s="1"/>
  <c r="O3559" i="15"/>
  <c r="S3559" i="15" s="1"/>
  <c r="O3819" i="15"/>
  <c r="O3929" i="15"/>
  <c r="O3939" i="15"/>
  <c r="O3942" i="15"/>
  <c r="O3946" i="15"/>
  <c r="R3946" i="15" s="1"/>
  <c r="O3958" i="15"/>
  <c r="S3958" i="15" s="1"/>
  <c r="O3960" i="15"/>
  <c r="R3960" i="15" s="1"/>
  <c r="O3966" i="15"/>
  <c r="S3966" i="15" s="1"/>
  <c r="O3968" i="15"/>
  <c r="R3968" i="15" s="1"/>
  <c r="O3970" i="15"/>
  <c r="O3982" i="15"/>
  <c r="R3982" i="15" s="1"/>
  <c r="O4435" i="15"/>
  <c r="O4441" i="15"/>
  <c r="R4441" i="15" s="1"/>
  <c r="O4485" i="15"/>
  <c r="R4485" i="15" s="1"/>
  <c r="O4487" i="15"/>
  <c r="R4487" i="15" s="1"/>
  <c r="O4516" i="15"/>
  <c r="S4516" i="15" s="1"/>
  <c r="O4520" i="15"/>
  <c r="O4569" i="15"/>
  <c r="O4571" i="15"/>
  <c r="O4573" i="15"/>
  <c r="O4577" i="15"/>
  <c r="S4577" i="15" s="1"/>
  <c r="O4585" i="15"/>
  <c r="S4585" i="15" s="1"/>
  <c r="O4587" i="15"/>
  <c r="R4587" i="15" s="1"/>
  <c r="O4591" i="15"/>
  <c r="R4591" i="15" s="1"/>
  <c r="O4593" i="15"/>
  <c r="O4595" i="15"/>
  <c r="O4621" i="15"/>
  <c r="O4623" i="15"/>
  <c r="O4629" i="15"/>
  <c r="S4629" i="15" s="1"/>
  <c r="O5539" i="15"/>
  <c r="R5539" i="15" s="1"/>
  <c r="O5703" i="15"/>
  <c r="R5703" i="15" s="1"/>
  <c r="O5925" i="15"/>
  <c r="R5925" i="15" s="1"/>
  <c r="O6210" i="15"/>
  <c r="O6212" i="15"/>
  <c r="R6212" i="15" s="1"/>
  <c r="O6214" i="15"/>
  <c r="S6214" i="15" s="1"/>
  <c r="O6216" i="15"/>
  <c r="R6216" i="15" s="1"/>
  <c r="O444" i="15"/>
  <c r="S444" i="15" s="1"/>
  <c r="O448" i="15"/>
  <c r="S448" i="15" s="1"/>
  <c r="O565" i="15"/>
  <c r="R565" i="15" s="1"/>
  <c r="O89" i="15"/>
  <c r="R89" i="15" s="1"/>
  <c r="O880" i="15"/>
  <c r="R1205" i="15"/>
  <c r="S1205" i="15"/>
  <c r="O1767" i="15"/>
  <c r="S2889" i="15"/>
  <c r="R2889" i="15"/>
  <c r="O607" i="15"/>
  <c r="S607" i="15" s="1"/>
  <c r="O638" i="15"/>
  <c r="S638" i="15" s="1"/>
  <c r="O742" i="15"/>
  <c r="S742" i="15" s="1"/>
  <c r="S1701" i="15"/>
  <c r="R1701" i="15"/>
  <c r="O29" i="15"/>
  <c r="O31" i="15"/>
  <c r="R31" i="15" s="1"/>
  <c r="O33" i="15"/>
  <c r="S33" i="15" s="1"/>
  <c r="O35" i="15"/>
  <c r="S35" i="15" s="1"/>
  <c r="O37" i="15"/>
  <c r="S37" i="15" s="1"/>
  <c r="O39" i="15"/>
  <c r="O41" i="15"/>
  <c r="R41" i="15" s="1"/>
  <c r="O43" i="15"/>
  <c r="S43" i="15" s="1"/>
  <c r="O45" i="15"/>
  <c r="O47" i="15"/>
  <c r="S47" i="15" s="1"/>
  <c r="O49" i="15"/>
  <c r="R49" i="15" s="1"/>
  <c r="O51" i="15"/>
  <c r="S51" i="15" s="1"/>
  <c r="O53" i="15"/>
  <c r="S53" i="15" s="1"/>
  <c r="O55" i="15"/>
  <c r="O57" i="15"/>
  <c r="O59" i="15"/>
  <c r="R59" i="15" s="1"/>
  <c r="O64" i="15"/>
  <c r="O68" i="15"/>
  <c r="S68" i="15" s="1"/>
  <c r="O101" i="15"/>
  <c r="R101" i="15" s="1"/>
  <c r="O1642" i="15"/>
  <c r="R1642" i="15" s="1"/>
  <c r="O1756" i="15"/>
  <c r="O1758" i="15"/>
  <c r="O1762" i="15"/>
  <c r="S1762" i="15" s="1"/>
  <c r="I2292" i="15"/>
  <c r="N2292" i="15"/>
  <c r="O589" i="15"/>
  <c r="O1382" i="15"/>
  <c r="O1386" i="15"/>
  <c r="R1386" i="15" s="1"/>
  <c r="O1393" i="15"/>
  <c r="O1395" i="15"/>
  <c r="R1395" i="15" s="1"/>
  <c r="O1397" i="15"/>
  <c r="R1397" i="15" s="1"/>
  <c r="O1479" i="15"/>
  <c r="R1479" i="15" s="1"/>
  <c r="O1483" i="15"/>
  <c r="S1483" i="15" s="1"/>
  <c r="O1491" i="15"/>
  <c r="O1567" i="15"/>
  <c r="O1571" i="15"/>
  <c r="S1571" i="15" s="1"/>
  <c r="O1575" i="15"/>
  <c r="O1579" i="15"/>
  <c r="S1579" i="15" s="1"/>
  <c r="O1583" i="15"/>
  <c r="R1583" i="15" s="1"/>
  <c r="O1587" i="15"/>
  <c r="R1587" i="15" s="1"/>
  <c r="O1599" i="15"/>
  <c r="R1599" i="15" s="1"/>
  <c r="O1603" i="15"/>
  <c r="O708" i="15"/>
  <c r="O710" i="15"/>
  <c r="S710" i="15" s="1"/>
  <c r="O712" i="15"/>
  <c r="O879" i="15"/>
  <c r="S879" i="15" s="1"/>
  <c r="O887" i="15"/>
  <c r="R887" i="15" s="1"/>
  <c r="O895" i="15"/>
  <c r="S895" i="15" s="1"/>
  <c r="O1063" i="15"/>
  <c r="S1063" i="15" s="1"/>
  <c r="O1067" i="15"/>
  <c r="O1071" i="15"/>
  <c r="O1087" i="15"/>
  <c r="S1087" i="15" s="1"/>
  <c r="O1093" i="15"/>
  <c r="O1131" i="15"/>
  <c r="S1131" i="15" s="1"/>
  <c r="O1133" i="15"/>
  <c r="R1133" i="15" s="1"/>
  <c r="O1135" i="15"/>
  <c r="R1135" i="15" s="1"/>
  <c r="O1147" i="15"/>
  <c r="R1147" i="15" s="1"/>
  <c r="O1300" i="15"/>
  <c r="R1300" i="15" s="1"/>
  <c r="O1302" i="15"/>
  <c r="O619" i="15"/>
  <c r="S619" i="15" s="1"/>
  <c r="R790" i="15"/>
  <c r="O801" i="15"/>
  <c r="R801" i="15" s="1"/>
  <c r="O1200" i="15"/>
  <c r="R1200" i="15" s="1"/>
  <c r="O1222" i="15"/>
  <c r="R1222" i="15" s="1"/>
  <c r="O1230" i="15"/>
  <c r="R1230" i="15" s="1"/>
  <c r="O1262" i="15"/>
  <c r="O593" i="15"/>
  <c r="O595" i="15"/>
  <c r="R595" i="15" s="1"/>
  <c r="O757" i="15"/>
  <c r="O773" i="15"/>
  <c r="S773" i="15" s="1"/>
  <c r="O926" i="15"/>
  <c r="R926" i="15" s="1"/>
  <c r="O938" i="15"/>
  <c r="R938" i="15" s="1"/>
  <c r="O942" i="15"/>
  <c r="R942" i="15" s="1"/>
  <c r="O950" i="15"/>
  <c r="O954" i="15"/>
  <c r="O968" i="15"/>
  <c r="S968" i="15" s="1"/>
  <c r="O980" i="15"/>
  <c r="O992" i="15"/>
  <c r="S992" i="15" s="1"/>
  <c r="O994" i="15"/>
  <c r="R994" i="15" s="1"/>
  <c r="O996" i="15"/>
  <c r="S996" i="15" s="1"/>
  <c r="O1020" i="15"/>
  <c r="S1020" i="15" s="1"/>
  <c r="O1026" i="15"/>
  <c r="O1028" i="15"/>
  <c r="O1178" i="15"/>
  <c r="S1178" i="15" s="1"/>
  <c r="O1180" i="15"/>
  <c r="O1215" i="15"/>
  <c r="R1215" i="15" s="1"/>
  <c r="O1217" i="15"/>
  <c r="R1217" i="15" s="1"/>
  <c r="O1219" i="15"/>
  <c r="R1219" i="15" s="1"/>
  <c r="O1235" i="15"/>
  <c r="R1235" i="15" s="1"/>
  <c r="O1267" i="15"/>
  <c r="O1271" i="15"/>
  <c r="R1271" i="15" s="1"/>
  <c r="O1353" i="15"/>
  <c r="R1353" i="15" s="1"/>
  <c r="O1355" i="15"/>
  <c r="R1700" i="15"/>
  <c r="O1842" i="15"/>
  <c r="O1858" i="15"/>
  <c r="O1864" i="15"/>
  <c r="R1864" i="15" s="1"/>
  <c r="O1870" i="15"/>
  <c r="O1874" i="15"/>
  <c r="S1874" i="15" s="1"/>
  <c r="O1878" i="15"/>
  <c r="R1878" i="15" s="1"/>
  <c r="O1998" i="15"/>
  <c r="S1998" i="15" s="1"/>
  <c r="O2034" i="15"/>
  <c r="R2034" i="15" s="1"/>
  <c r="O2299" i="15"/>
  <c r="O2329" i="15"/>
  <c r="S2329" i="15" s="1"/>
  <c r="O2345" i="15"/>
  <c r="S2345" i="15" s="1"/>
  <c r="O2349" i="15"/>
  <c r="R2349" i="15" s="1"/>
  <c r="O2353" i="15"/>
  <c r="S2353" i="15" s="1"/>
  <c r="O2565" i="15"/>
  <c r="S2565" i="15" s="1"/>
  <c r="O2572" i="15"/>
  <c r="S2572" i="15" s="1"/>
  <c r="O2574" i="15"/>
  <c r="R2574" i="15" s="1"/>
  <c r="O2576" i="15"/>
  <c r="O2578" i="15"/>
  <c r="O2580" i="15"/>
  <c r="S2580" i="15" s="1"/>
  <c r="O2584" i="15"/>
  <c r="O4367" i="15"/>
  <c r="R4367" i="15" s="1"/>
  <c r="O4377" i="15"/>
  <c r="R4377" i="15" s="1"/>
  <c r="O4910" i="15"/>
  <c r="R4910" i="15" s="1"/>
  <c r="O4912" i="15"/>
  <c r="O4916" i="15"/>
  <c r="O4967" i="15"/>
  <c r="R4967" i="15" s="1"/>
  <c r="O4971" i="15"/>
  <c r="R4971" i="15" s="1"/>
  <c r="O4973" i="15"/>
  <c r="S4973" i="15" s="1"/>
  <c r="O4975" i="15"/>
  <c r="R4975" i="15" s="1"/>
  <c r="O4977" i="15"/>
  <c r="R4977" i="15" s="1"/>
  <c r="O4981" i="15"/>
  <c r="R4981" i="15" s="1"/>
  <c r="O4983" i="15"/>
  <c r="O4985" i="15"/>
  <c r="O5578" i="15"/>
  <c r="R5578" i="15" s="1"/>
  <c r="O5580" i="15"/>
  <c r="O5582" i="15"/>
  <c r="R5582" i="15" s="1"/>
  <c r="O5584" i="15"/>
  <c r="R5584" i="15" s="1"/>
  <c r="O5590" i="15"/>
  <c r="R5590" i="15" s="1"/>
  <c r="O5639" i="15"/>
  <c r="R5639" i="15" s="1"/>
  <c r="O5641" i="15"/>
  <c r="O5643" i="15"/>
  <c r="O5645" i="15"/>
  <c r="R5645" i="15" s="1"/>
  <c r="O5657" i="15"/>
  <c r="O5671" i="15"/>
  <c r="R5671" i="15" s="1"/>
  <c r="O5673" i="15"/>
  <c r="R5673" i="15" s="1"/>
  <c r="O5677" i="15"/>
  <c r="R5677" i="15" s="1"/>
  <c r="O5689" i="15"/>
  <c r="R5689" i="15" s="1"/>
  <c r="O5693" i="15"/>
  <c r="O6234" i="15"/>
  <c r="R6234" i="15" s="1"/>
  <c r="O6236" i="15"/>
  <c r="R6236" i="15" s="1"/>
  <c r="O6271" i="15"/>
  <c r="S6271" i="15" s="1"/>
  <c r="O6273" i="15"/>
  <c r="R6273" i="15" s="1"/>
  <c r="O6366" i="15"/>
  <c r="R6366" i="15" s="1"/>
  <c r="O2080" i="15"/>
  <c r="S2080" i="15" s="1"/>
  <c r="O2084" i="15"/>
  <c r="S2084" i="15" s="1"/>
  <c r="N2304" i="15"/>
  <c r="O2385" i="15"/>
  <c r="O2389" i="15"/>
  <c r="O2618" i="15"/>
  <c r="O2694" i="15"/>
  <c r="R2694" i="15" s="1"/>
  <c r="O2895" i="15"/>
  <c r="R2895" i="15" s="1"/>
  <c r="O3031" i="15"/>
  <c r="S3031" i="15" s="1"/>
  <c r="O3043" i="15"/>
  <c r="R3043" i="15" s="1"/>
  <c r="R3381" i="15"/>
  <c r="O3716" i="15"/>
  <c r="O4557" i="15"/>
  <c r="S4557" i="15" s="1"/>
  <c r="O5707" i="15"/>
  <c r="R5707" i="15" s="1"/>
  <c r="O5754" i="15"/>
  <c r="S5754" i="15" s="1"/>
  <c r="O5762" i="15"/>
  <c r="S5762" i="15" s="1"/>
  <c r="O5863" i="15"/>
  <c r="O5869" i="15"/>
  <c r="R5869" i="15" s="1"/>
  <c r="O5879" i="15"/>
  <c r="R5879" i="15" s="1"/>
  <c r="S6049" i="15"/>
  <c r="R6049" i="15"/>
  <c r="O1735" i="15"/>
  <c r="S1735" i="15" s="1"/>
  <c r="O1737" i="15"/>
  <c r="R1737" i="15" s="1"/>
  <c r="O1739" i="15"/>
  <c r="O1743" i="15"/>
  <c r="O1745" i="15"/>
  <c r="R1745" i="15" s="1"/>
  <c r="O1831" i="15"/>
  <c r="O1839" i="15"/>
  <c r="R1839" i="15" s="1"/>
  <c r="O1942" i="15"/>
  <c r="R1942" i="15" s="1"/>
  <c r="O1946" i="15"/>
  <c r="R1946" i="15" s="1"/>
  <c r="O1973" i="15"/>
  <c r="O1975" i="15"/>
  <c r="O1987" i="15"/>
  <c r="S1987" i="15" s="1"/>
  <c r="O2045" i="15"/>
  <c r="O2232" i="15"/>
  <c r="R2232" i="15" s="1"/>
  <c r="O2240" i="15"/>
  <c r="S2240" i="15" s="1"/>
  <c r="O2282" i="15"/>
  <c r="S2282" i="15" s="1"/>
  <c r="O2507" i="15"/>
  <c r="R2507" i="15" s="1"/>
  <c r="O2515" i="15"/>
  <c r="O2529" i="15"/>
  <c r="O2640" i="15"/>
  <c r="R2640" i="15" s="1"/>
  <c r="O2642" i="15"/>
  <c r="O2646" i="15"/>
  <c r="O2648" i="15"/>
  <c r="R2648" i="15" s="1"/>
  <c r="N2798" i="15"/>
  <c r="O3347" i="15"/>
  <c r="S3347" i="15" s="1"/>
  <c r="O3351" i="15"/>
  <c r="O3357" i="15"/>
  <c r="O3359" i="15"/>
  <c r="S3359" i="15" s="1"/>
  <c r="O3384" i="15"/>
  <c r="O3386" i="15"/>
  <c r="S3386" i="15" s="1"/>
  <c r="O3388" i="15"/>
  <c r="R3388" i="15" s="1"/>
  <c r="O3390" i="15"/>
  <c r="S3390" i="15" s="1"/>
  <c r="O3392" i="15"/>
  <c r="R3392" i="15" s="1"/>
  <c r="O3394" i="15"/>
  <c r="O3396" i="15"/>
  <c r="O3544" i="15"/>
  <c r="R3544" i="15" s="1"/>
  <c r="O3560" i="15"/>
  <c r="R3562" i="15"/>
  <c r="O3580" i="15"/>
  <c r="S3580" i="15" s="1"/>
  <c r="O3582" i="15"/>
  <c r="R3582" i="15" s="1"/>
  <c r="O3588" i="15"/>
  <c r="S3588" i="15" s="1"/>
  <c r="O3596" i="15"/>
  <c r="O3668" i="15"/>
  <c r="O3747" i="15"/>
  <c r="R3747" i="15" s="1"/>
  <c r="O3814" i="15"/>
  <c r="R3814" i="15" s="1"/>
  <c r="O4067" i="15"/>
  <c r="S4067" i="15" s="1"/>
  <c r="O4075" i="15"/>
  <c r="S4075" i="15" s="1"/>
  <c r="O4077" i="15"/>
  <c r="R4077" i="15" s="1"/>
  <c r="O4079" i="15"/>
  <c r="S4079" i="15" s="1"/>
  <c r="O4081" i="15"/>
  <c r="R4081" i="15" s="1"/>
  <c r="O4083" i="15"/>
  <c r="O4085" i="15"/>
  <c r="R4085" i="15" s="1"/>
  <c r="O4089" i="15"/>
  <c r="O4133" i="15"/>
  <c r="R4133" i="15" s="1"/>
  <c r="O4566" i="15"/>
  <c r="R4566" i="15" s="1"/>
  <c r="O4568" i="15"/>
  <c r="S4568" i="15" s="1"/>
  <c r="O4934" i="15"/>
  <c r="R4934" i="15" s="1"/>
  <c r="O1913" i="15"/>
  <c r="O1958" i="15"/>
  <c r="O1962" i="15"/>
  <c r="R1962" i="15" s="1"/>
  <c r="O1966" i="15"/>
  <c r="S1966" i="15" s="1"/>
  <c r="O3013" i="15"/>
  <c r="R3013" i="15" s="1"/>
  <c r="O3015" i="15"/>
  <c r="R3015" i="15" s="1"/>
  <c r="O3019" i="15"/>
  <c r="S3019" i="15" s="1"/>
  <c r="O3269" i="15"/>
  <c r="R3269" i="15" s="1"/>
  <c r="O3289" i="15"/>
  <c r="O3293" i="15"/>
  <c r="O3896" i="15"/>
  <c r="S3896" i="15" s="1"/>
  <c r="O3900" i="15"/>
  <c r="O3906" i="15"/>
  <c r="O4001" i="15"/>
  <c r="R4001" i="15" s="1"/>
  <c r="O5251" i="15"/>
  <c r="R5251" i="15" s="1"/>
  <c r="O5253" i="15"/>
  <c r="R5253" i="15" s="1"/>
  <c r="O5263" i="15"/>
  <c r="R5263" i="15" s="1"/>
  <c r="O2181" i="15"/>
  <c r="O2304" i="15"/>
  <c r="R2304" i="15" s="1"/>
  <c r="O3697" i="15"/>
  <c r="O3699" i="15"/>
  <c r="R3699" i="15" s="1"/>
  <c r="O1299" i="15"/>
  <c r="R1299" i="15" s="1"/>
  <c r="O1301" i="15"/>
  <c r="R1301" i="15" s="1"/>
  <c r="O1303" i="15"/>
  <c r="R1303" i="15" s="1"/>
  <c r="O1552" i="15"/>
  <c r="O2102" i="15"/>
  <c r="S2102" i="15" s="1"/>
  <c r="O2106" i="15"/>
  <c r="O2116" i="15"/>
  <c r="R2116" i="15" s="1"/>
  <c r="O2118" i="15"/>
  <c r="S2118" i="15" s="1"/>
  <c r="O2122" i="15"/>
  <c r="R2122" i="15" s="1"/>
  <c r="O2212" i="15"/>
  <c r="S2212" i="15" s="1"/>
  <c r="N2277" i="15"/>
  <c r="O2322" i="15"/>
  <c r="O2820" i="15"/>
  <c r="R2820" i="15" s="1"/>
  <c r="O2852" i="15"/>
  <c r="S2852" i="15" s="1"/>
  <c r="O2880" i="15"/>
  <c r="S2880" i="15" s="1"/>
  <c r="O2907" i="15"/>
  <c r="S2907" i="15" s="1"/>
  <c r="O2909" i="15"/>
  <c r="S2909" i="15" s="1"/>
  <c r="O2911" i="15"/>
  <c r="S2911" i="15" s="1"/>
  <c r="O2913" i="15"/>
  <c r="O2915" i="15"/>
  <c r="O2917" i="15"/>
  <c r="S2917" i="15" s="1"/>
  <c r="O2939" i="15"/>
  <c r="O2941" i="15"/>
  <c r="R2941" i="15" s="1"/>
  <c r="O2952" i="15"/>
  <c r="R2952" i="15" s="1"/>
  <c r="O3042" i="15"/>
  <c r="R3042" i="15" s="1"/>
  <c r="O3055" i="15"/>
  <c r="R3055" i="15" s="1"/>
  <c r="O3057" i="15"/>
  <c r="O3063" i="15"/>
  <c r="O3137" i="15"/>
  <c r="N1362" i="15"/>
  <c r="N2273" i="15"/>
  <c r="O2479" i="15"/>
  <c r="O2724" i="15"/>
  <c r="N2795" i="15"/>
  <c r="S4338" i="15"/>
  <c r="R4338" i="15"/>
  <c r="O5284" i="15"/>
  <c r="R5284" i="15" s="1"/>
  <c r="O5412" i="15"/>
  <c r="R5412" i="15" s="1"/>
  <c r="O5432" i="15"/>
  <c r="S5432" i="15" s="1"/>
  <c r="O5564" i="15"/>
  <c r="O5731" i="15"/>
  <c r="O5735" i="15"/>
  <c r="S5735" i="15" s="1"/>
  <c r="O5739" i="15"/>
  <c r="R5739" i="15" s="1"/>
  <c r="O5751" i="15"/>
  <c r="R5751" i="15" s="1"/>
  <c r="O5759" i="15"/>
  <c r="S5759" i="15" s="1"/>
  <c r="O5763" i="15"/>
  <c r="R5763" i="15" s="1"/>
  <c r="O5812" i="15"/>
  <c r="R5812" i="15" s="1"/>
  <c r="O5814" i="15"/>
  <c r="O5816" i="15"/>
  <c r="O5909" i="15"/>
  <c r="R5909" i="15" s="1"/>
  <c r="O5988" i="15"/>
  <c r="R5988" i="15" s="1"/>
  <c r="O5990" i="15"/>
  <c r="S5990" i="15" s="1"/>
  <c r="O5992" i="15"/>
  <c r="R5992" i="15" s="1"/>
  <c r="O5994" i="15"/>
  <c r="R5994" i="15" s="1"/>
  <c r="O6002" i="15"/>
  <c r="R6002" i="15" s="1"/>
  <c r="O6006" i="15"/>
  <c r="S6006" i="15" s="1"/>
  <c r="O6010" i="15"/>
  <c r="O6042" i="15"/>
  <c r="R6042" i="15" s="1"/>
  <c r="O6053" i="15"/>
  <c r="R6053" i="15" s="1"/>
  <c r="O6281" i="15"/>
  <c r="R6281" i="15" s="1"/>
  <c r="O6343" i="15"/>
  <c r="R6343" i="15" s="1"/>
  <c r="O6348" i="15"/>
  <c r="O6355" i="15"/>
  <c r="R6355" i="15" s="1"/>
  <c r="O6357" i="15"/>
  <c r="O6431" i="15"/>
  <c r="O6433" i="15"/>
  <c r="R6433" i="15" s="1"/>
  <c r="O6435" i="15"/>
  <c r="R6435" i="15" s="1"/>
  <c r="O6506" i="15"/>
  <c r="R6506" i="15" s="1"/>
  <c r="O6512" i="15"/>
  <c r="R6512" i="15" s="1"/>
  <c r="O6518" i="15"/>
  <c r="R6518" i="15" s="1"/>
  <c r="O6524" i="15"/>
  <c r="R6524" i="15" s="1"/>
  <c r="O6552" i="15"/>
  <c r="O6823" i="15"/>
  <c r="O2767" i="15"/>
  <c r="R2767" i="15" s="1"/>
  <c r="O2769" i="15"/>
  <c r="R2769" i="15" s="1"/>
  <c r="O2771" i="15"/>
  <c r="S2771" i="15" s="1"/>
  <c r="O2773" i="15"/>
  <c r="R2773" i="15" s="1"/>
  <c r="O2775" i="15"/>
  <c r="O2777" i="15"/>
  <c r="O2779" i="15"/>
  <c r="O2847" i="15"/>
  <c r="O2994" i="15"/>
  <c r="S2994" i="15" s="1"/>
  <c r="O3084" i="15"/>
  <c r="R3084" i="15" s="1"/>
  <c r="O3088" i="15"/>
  <c r="R3088" i="15" s="1"/>
  <c r="O3094" i="15"/>
  <c r="S3094" i="15" s="1"/>
  <c r="O3128" i="15"/>
  <c r="O3171" i="15"/>
  <c r="O3195" i="15"/>
  <c r="O3197" i="15"/>
  <c r="S3197" i="15" s="1"/>
  <c r="O3201" i="15"/>
  <c r="R3201" i="15" s="1"/>
  <c r="O3575" i="15"/>
  <c r="S3575" i="15" s="1"/>
  <c r="O3748" i="15"/>
  <c r="R3748" i="15" s="1"/>
  <c r="O3750" i="15"/>
  <c r="R3750" i="15" s="1"/>
  <c r="O3760" i="15"/>
  <c r="O3784" i="15"/>
  <c r="O3786" i="15"/>
  <c r="O3831" i="15"/>
  <c r="O3833" i="15"/>
  <c r="R3833" i="15" s="1"/>
  <c r="O3835" i="15"/>
  <c r="R3835" i="15" s="1"/>
  <c r="O4005" i="15"/>
  <c r="R4005" i="15" s="1"/>
  <c r="O4027" i="15"/>
  <c r="R4027" i="15" s="1"/>
  <c r="O4031" i="15"/>
  <c r="R4031" i="15" s="1"/>
  <c r="O4033" i="15"/>
  <c r="R4033" i="15" s="1"/>
  <c r="O4037" i="15"/>
  <c r="O4055" i="15"/>
  <c r="O4061" i="15"/>
  <c r="R4061" i="15" s="1"/>
  <c r="O4127" i="15"/>
  <c r="R4127" i="15" s="1"/>
  <c r="O4257" i="15"/>
  <c r="R4257" i="15" s="1"/>
  <c r="O4897" i="15"/>
  <c r="R4897" i="15" s="1"/>
  <c r="O4905" i="15"/>
  <c r="O5005" i="15"/>
  <c r="S5005" i="15" s="1"/>
  <c r="O5011" i="15"/>
  <c r="O5013" i="15"/>
  <c r="S5013" i="15" s="1"/>
  <c r="O5017" i="15"/>
  <c r="R5017" i="15" s="1"/>
  <c r="O5023" i="15"/>
  <c r="R5023" i="15" s="1"/>
  <c r="O5393" i="15"/>
  <c r="R5393" i="15" s="1"/>
  <c r="O5395" i="15"/>
  <c r="R5395" i="15" s="1"/>
  <c r="O5397" i="15"/>
  <c r="R5397" i="15" s="1"/>
  <c r="O5399" i="15"/>
  <c r="S5399" i="15" s="1"/>
  <c r="O5403" i="15"/>
  <c r="O5405" i="15"/>
  <c r="O5407" i="15"/>
  <c r="S5407" i="15" s="1"/>
  <c r="O5419" i="15"/>
  <c r="R5419" i="15" s="1"/>
  <c r="O5441" i="15"/>
  <c r="R5441" i="15" s="1"/>
  <c r="O5443" i="15"/>
  <c r="S5443" i="15" s="1"/>
  <c r="O5445" i="15"/>
  <c r="R5445" i="15" s="1"/>
  <c r="O5451" i="15"/>
  <c r="O5791" i="15"/>
  <c r="O5799" i="15"/>
  <c r="O5803" i="15"/>
  <c r="S5803" i="15" s="1"/>
  <c r="O5817" i="15"/>
  <c r="R5817" i="15" s="1"/>
  <c r="O5970" i="15"/>
  <c r="S5970" i="15" s="1"/>
  <c r="O6047" i="15"/>
  <c r="R6047" i="15" s="1"/>
  <c r="O6052" i="15"/>
  <c r="R6052" i="15" s="1"/>
  <c r="O6091" i="15"/>
  <c r="R6091" i="15" s="1"/>
  <c r="O6332" i="15"/>
  <c r="O6384" i="15"/>
  <c r="O7013" i="15"/>
  <c r="R7013" i="15" s="1"/>
  <c r="O3107" i="15"/>
  <c r="R3107" i="15" s="1"/>
  <c r="O3121" i="15"/>
  <c r="S3121" i="15" s="1"/>
  <c r="O3290" i="15"/>
  <c r="R3290" i="15" s="1"/>
  <c r="O3365" i="15"/>
  <c r="O3369" i="15"/>
  <c r="S3369" i="15" s="1"/>
  <c r="O3625" i="15"/>
  <c r="O3678" i="15"/>
  <c r="O3684" i="15"/>
  <c r="S3684" i="15" s="1"/>
  <c r="O3688" i="15"/>
  <c r="S3688" i="15" s="1"/>
  <c r="O3690" i="15"/>
  <c r="R3690" i="15" s="1"/>
  <c r="O3692" i="15"/>
  <c r="S3692" i="15" s="1"/>
  <c r="O3911" i="15"/>
  <c r="O3917" i="15"/>
  <c r="O3919" i="15"/>
  <c r="R3919" i="15" s="1"/>
  <c r="O3923" i="15"/>
  <c r="O3983" i="15"/>
  <c r="R3983" i="15" s="1"/>
  <c r="O3996" i="15"/>
  <c r="S3996" i="15" s="1"/>
  <c r="O3998" i="15"/>
  <c r="S3998" i="15" s="1"/>
  <c r="O4000" i="15"/>
  <c r="R4000" i="15" s="1"/>
  <c r="O4171" i="15"/>
  <c r="R4171" i="15" s="1"/>
  <c r="O4173" i="15"/>
  <c r="O4668" i="15"/>
  <c r="O4670" i="15"/>
  <c r="O4672" i="15"/>
  <c r="S4672" i="15" s="1"/>
  <c r="O4782" i="15"/>
  <c r="R4782" i="15" s="1"/>
  <c r="O4784" i="15"/>
  <c r="S4784" i="15" s="1"/>
  <c r="O4790" i="15"/>
  <c r="R4790" i="15" s="1"/>
  <c r="O4792" i="15"/>
  <c r="O4794" i="15"/>
  <c r="R4794" i="15" s="1"/>
  <c r="O4796" i="15"/>
  <c r="O4800" i="15"/>
  <c r="O4806" i="15"/>
  <c r="R4806" i="15" s="1"/>
  <c r="O4808" i="15"/>
  <c r="S4808" i="15" s="1"/>
  <c r="O4818" i="15"/>
  <c r="R4818" i="15" s="1"/>
  <c r="O4820" i="15"/>
  <c r="R4820" i="15" s="1"/>
  <c r="O4826" i="15"/>
  <c r="R4826" i="15" s="1"/>
  <c r="O4828" i="15"/>
  <c r="S4828" i="15" s="1"/>
  <c r="O4830" i="15"/>
  <c r="O4832" i="15"/>
  <c r="O4838" i="15"/>
  <c r="R4838" i="15" s="1"/>
  <c r="O4840" i="15"/>
  <c r="S4840" i="15" s="1"/>
  <c r="O4842" i="15"/>
  <c r="R4842" i="15" s="1"/>
  <c r="O4844" i="15"/>
  <c r="R4844" i="15" s="1"/>
  <c r="O4846" i="15"/>
  <c r="O4848" i="15"/>
  <c r="R4848" i="15" s="1"/>
  <c r="O4852" i="15"/>
  <c r="R4852" i="15" s="1"/>
  <c r="O4951" i="15"/>
  <c r="O4955" i="15"/>
  <c r="S4955" i="15" s="1"/>
  <c r="O5153" i="15"/>
  <c r="R5153" i="15" s="1"/>
  <c r="O5200" i="15"/>
  <c r="S5200" i="15" s="1"/>
  <c r="O5212" i="15"/>
  <c r="R5212" i="15" s="1"/>
  <c r="O5214" i="15"/>
  <c r="R5214" i="15" s="1"/>
  <c r="O5216" i="15"/>
  <c r="S5216" i="15" s="1"/>
  <c r="O5224" i="15"/>
  <c r="O5236" i="15"/>
  <c r="R5236" i="15" s="1"/>
  <c r="O5559" i="15"/>
  <c r="R5559" i="15" s="1"/>
  <c r="O5594" i="15"/>
  <c r="S5594" i="15" s="1"/>
  <c r="O5846" i="15"/>
  <c r="S5846" i="15" s="1"/>
  <c r="O5850" i="15"/>
  <c r="O5860" i="15"/>
  <c r="O5864" i="15"/>
  <c r="O5866" i="15"/>
  <c r="R5866" i="15" s="1"/>
  <c r="O5870" i="15"/>
  <c r="S5870" i="15" s="1"/>
  <c r="O5876" i="15"/>
  <c r="R5876" i="15" s="1"/>
  <c r="O5878" i="15"/>
  <c r="S5878" i="15" s="1"/>
  <c r="O5920" i="15"/>
  <c r="S5920" i="15" s="1"/>
  <c r="O6136" i="15"/>
  <c r="R6136" i="15" s="1"/>
  <c r="O6162" i="15"/>
  <c r="R6162" i="15" s="1"/>
  <c r="O6174" i="15"/>
  <c r="O6235" i="15"/>
  <c r="O6270" i="15"/>
  <c r="R6270" i="15" s="1"/>
  <c r="O6361" i="15"/>
  <c r="R6361" i="15" s="1"/>
  <c r="O6428" i="15"/>
  <c r="R6428" i="15" s="1"/>
  <c r="O6430" i="15"/>
  <c r="R6430" i="15" s="1"/>
  <c r="O6434" i="15"/>
  <c r="R6434" i="15" s="1"/>
  <c r="O6438" i="15"/>
  <c r="R6438" i="15" s="1"/>
  <c r="O6538" i="15"/>
  <c r="O6550" i="15"/>
  <c r="R6550" i="15" s="1"/>
  <c r="O6652" i="15"/>
  <c r="R6652" i="15" s="1"/>
  <c r="O6654" i="15"/>
  <c r="R6654" i="15" s="1"/>
  <c r="O6666" i="15"/>
  <c r="R6666" i="15" s="1"/>
  <c r="O7025" i="15"/>
  <c r="R7025" i="15" s="1"/>
  <c r="O6824" i="15"/>
  <c r="O6884" i="15"/>
  <c r="S6884" i="15" s="1"/>
  <c r="O6886" i="15"/>
  <c r="O6888" i="15"/>
  <c r="S6888" i="15" s="1"/>
  <c r="O85" i="15"/>
  <c r="R85" i="15" s="1"/>
  <c r="O567" i="15"/>
  <c r="R567" i="15" s="1"/>
  <c r="O576" i="15"/>
  <c r="S576" i="15" s="1"/>
  <c r="O615" i="15"/>
  <c r="S615" i="15" s="1"/>
  <c r="O623" i="15"/>
  <c r="O629" i="15"/>
  <c r="R629" i="15" s="1"/>
  <c r="O747" i="15"/>
  <c r="R747" i="15" s="1"/>
  <c r="O749" i="15"/>
  <c r="O765" i="15"/>
  <c r="S765" i="15" s="1"/>
  <c r="O767" i="15"/>
  <c r="R767" i="15" s="1"/>
  <c r="O769" i="15"/>
  <c r="S769" i="15" s="1"/>
  <c r="O771" i="15"/>
  <c r="R771" i="15" s="1"/>
  <c r="O870" i="15"/>
  <c r="O899" i="15"/>
  <c r="R899" i="15" s="1"/>
  <c r="I1219" i="15"/>
  <c r="O1220" i="15"/>
  <c r="O1232" i="15"/>
  <c r="R1232" i="15" s="1"/>
  <c r="O1246" i="15"/>
  <c r="R1246" i="15" s="1"/>
  <c r="N1265" i="15"/>
  <c r="O1357" i="15"/>
  <c r="O1367" i="15"/>
  <c r="R1367" i="15" s="1"/>
  <c r="O1369" i="15"/>
  <c r="R1369" i="15" s="1"/>
  <c r="O1381" i="15"/>
  <c r="O1385" i="15"/>
  <c r="O1392" i="15"/>
  <c r="S1392" i="15" s="1"/>
  <c r="O1394" i="15"/>
  <c r="R1394" i="15" s="1"/>
  <c r="O1396" i="15"/>
  <c r="S1396" i="15" s="1"/>
  <c r="O1398" i="15"/>
  <c r="O1400" i="15"/>
  <c r="O1402" i="15"/>
  <c r="R1402" i="15" s="1"/>
  <c r="O1404" i="15"/>
  <c r="O1406" i="15"/>
  <c r="O1643" i="15"/>
  <c r="S1643" i="15" s="1"/>
  <c r="O1645" i="15"/>
  <c r="S1645" i="15" s="1"/>
  <c r="O1834" i="15"/>
  <c r="R1834" i="15" s="1"/>
  <c r="O1844" i="15"/>
  <c r="O1923" i="15"/>
  <c r="O1950" i="15"/>
  <c r="R1950" i="15" s="1"/>
  <c r="O1954" i="15"/>
  <c r="R1954" i="15" s="1"/>
  <c r="N2030" i="15"/>
  <c r="O2050" i="15"/>
  <c r="R2050" i="15" s="1"/>
  <c r="O2175" i="15"/>
  <c r="S2175" i="15" s="1"/>
  <c r="O2185" i="15"/>
  <c r="S2185" i="15" s="1"/>
  <c r="O418" i="15"/>
  <c r="R366" i="15"/>
  <c r="S3658" i="15"/>
  <c r="R3658" i="15"/>
  <c r="O86" i="15"/>
  <c r="R86" i="15" s="1"/>
  <c r="O91" i="15"/>
  <c r="S91" i="15" s="1"/>
  <c r="O94" i="15"/>
  <c r="R94" i="15" s="1"/>
  <c r="O142" i="15"/>
  <c r="O150" i="15"/>
  <c r="R150" i="15" s="1"/>
  <c r="O542" i="15"/>
  <c r="S542" i="15" s="1"/>
  <c r="O546" i="15"/>
  <c r="O558" i="15"/>
  <c r="O562" i="15"/>
  <c r="S562" i="15" s="1"/>
  <c r="O564" i="15"/>
  <c r="R564" i="15" s="1"/>
  <c r="O594" i="15"/>
  <c r="R594" i="15" s="1"/>
  <c r="O601" i="15"/>
  <c r="O605" i="15"/>
  <c r="O631" i="15"/>
  <c r="R631" i="15" s="1"/>
  <c r="O640" i="15"/>
  <c r="R640" i="15" s="1"/>
  <c r="O642" i="15"/>
  <c r="O644" i="15"/>
  <c r="R644" i="15" s="1"/>
  <c r="O659" i="15"/>
  <c r="R659" i="15" s="1"/>
  <c r="O661" i="15"/>
  <c r="R661" i="15" s="1"/>
  <c r="O663" i="15"/>
  <c r="O717" i="15"/>
  <c r="O733" i="15"/>
  <c r="S733" i="15" s="1"/>
  <c r="O777" i="15"/>
  <c r="O827" i="15"/>
  <c r="O829" i="15"/>
  <c r="R829" i="15" s="1"/>
  <c r="O831" i="15"/>
  <c r="R831" i="15" s="1"/>
  <c r="O835" i="15"/>
  <c r="R835" i="15" s="1"/>
  <c r="O839" i="15"/>
  <c r="R839" i="15" s="1"/>
  <c r="O889" i="15"/>
  <c r="I1235" i="15"/>
  <c r="O1275" i="15"/>
  <c r="R1285" i="15"/>
  <c r="O1476" i="15"/>
  <c r="S1476" i="15" s="1"/>
  <c r="O1488" i="15"/>
  <c r="S1488" i="15" s="1"/>
  <c r="O1826" i="15"/>
  <c r="S1826" i="15" s="1"/>
  <c r="O1876" i="15"/>
  <c r="O1956" i="15"/>
  <c r="O2000" i="15"/>
  <c r="R2000" i="15" s="1"/>
  <c r="O2002" i="15"/>
  <c r="O2079" i="15"/>
  <c r="R2079" i="15" s="1"/>
  <c r="N1233" i="15"/>
  <c r="O1270" i="15"/>
  <c r="R1270" i="15" s="1"/>
  <c r="N1358" i="15"/>
  <c r="O1360" i="15"/>
  <c r="O1504" i="15"/>
  <c r="O1524" i="15"/>
  <c r="S1524" i="15" s="1"/>
  <c r="O1574" i="15"/>
  <c r="O1576" i="15"/>
  <c r="S1576" i="15" s="1"/>
  <c r="O1578" i="15"/>
  <c r="O1580" i="15"/>
  <c r="S1580" i="15" s="1"/>
  <c r="O1582" i="15"/>
  <c r="O1670" i="15"/>
  <c r="O1707" i="15"/>
  <c r="R1707" i="15" s="1"/>
  <c r="O1736" i="15"/>
  <c r="R1736" i="15" s="1"/>
  <c r="O1738" i="15"/>
  <c r="S1738" i="15" s="1"/>
  <c r="O1742" i="15"/>
  <c r="O1744" i="15"/>
  <c r="R1744" i="15" s="1"/>
  <c r="O1746" i="15"/>
  <c r="O1880" i="15"/>
  <c r="O2024" i="15"/>
  <c r="R2024" i="15" s="1"/>
  <c r="O2026" i="15"/>
  <c r="O570" i="15"/>
  <c r="R570" i="15" s="1"/>
  <c r="O618" i="15"/>
  <c r="R618" i="15" s="1"/>
  <c r="O622" i="15"/>
  <c r="S622" i="15" s="1"/>
  <c r="O626" i="15"/>
  <c r="O766" i="15"/>
  <c r="S766" i="15" s="1"/>
  <c r="O768" i="15"/>
  <c r="S768" i="15" s="1"/>
  <c r="O772" i="15"/>
  <c r="O874" i="15"/>
  <c r="S874" i="15" s="1"/>
  <c r="O906" i="15"/>
  <c r="O1399" i="15"/>
  <c r="S1399" i="15" s="1"/>
  <c r="O1401" i="15"/>
  <c r="O1628" i="15"/>
  <c r="O1835" i="15"/>
  <c r="R1835" i="15" s="1"/>
  <c r="O1843" i="15"/>
  <c r="S1843" i="15" s="1"/>
  <c r="O1845" i="15"/>
  <c r="R1845" i="15" s="1"/>
  <c r="O1947" i="15"/>
  <c r="S1947" i="15" s="1"/>
  <c r="O1951" i="15"/>
  <c r="N2029" i="15"/>
  <c r="O2032" i="15"/>
  <c r="R2032" i="15" s="1"/>
  <c r="O2186" i="15"/>
  <c r="O3074" i="15"/>
  <c r="R3074" i="15" s="1"/>
  <c r="O1055" i="15"/>
  <c r="S1055" i="15" s="1"/>
  <c r="O1092" i="15"/>
  <c r="R1092" i="15" s="1"/>
  <c r="O1094" i="15"/>
  <c r="S1094" i="15" s="1"/>
  <c r="O1114" i="15"/>
  <c r="O1116" i="15"/>
  <c r="R1116" i="15" s="1"/>
  <c r="O1118" i="15"/>
  <c r="O1130" i="15"/>
  <c r="S1130" i="15" s="1"/>
  <c r="O1132" i="15"/>
  <c r="R1132" i="15" s="1"/>
  <c r="O1134" i="15"/>
  <c r="S1134" i="15" s="1"/>
  <c r="O1175" i="15"/>
  <c r="R1175" i="15" s="1"/>
  <c r="O1177" i="15"/>
  <c r="S1177" i="15" s="1"/>
  <c r="O1212" i="15"/>
  <c r="O1214" i="15"/>
  <c r="R1214" i="15" s="1"/>
  <c r="N1226" i="15"/>
  <c r="O1311" i="15"/>
  <c r="O1313" i="15"/>
  <c r="R1313" i="15" s="1"/>
  <c r="O1315" i="15"/>
  <c r="S1315" i="15" s="1"/>
  <c r="O1317" i="15"/>
  <c r="R1317" i="15" s="1"/>
  <c r="O1319" i="15"/>
  <c r="S1319" i="15" s="1"/>
  <c r="O1325" i="15"/>
  <c r="O1327" i="15"/>
  <c r="S1327" i="15" s="1"/>
  <c r="O1329" i="15"/>
  <c r="R1329" i="15" s="1"/>
  <c r="O1331" i="15"/>
  <c r="O1333" i="15"/>
  <c r="R1333" i="15" s="1"/>
  <c r="O1755" i="15"/>
  <c r="R1755" i="15" s="1"/>
  <c r="O1757" i="15"/>
  <c r="O1763" i="15"/>
  <c r="R1763" i="15" s="1"/>
  <c r="O1859" i="15"/>
  <c r="R1859" i="15" s="1"/>
  <c r="O1869" i="15"/>
  <c r="O1873" i="15"/>
  <c r="R1873" i="15" s="1"/>
  <c r="O1905" i="15"/>
  <c r="R1905" i="15" s="1"/>
  <c r="O1974" i="15"/>
  <c r="S1974" i="15" s="1"/>
  <c r="N1990" i="15"/>
  <c r="N2009" i="15"/>
  <c r="O2011" i="15"/>
  <c r="O2021" i="15"/>
  <c r="S2021" i="15" s="1"/>
  <c r="O82" i="15"/>
  <c r="O90" i="15"/>
  <c r="O144" i="15"/>
  <c r="R144" i="15" s="1"/>
  <c r="O553" i="15"/>
  <c r="R553" i="15" s="1"/>
  <c r="O559" i="15"/>
  <c r="O561" i="15"/>
  <c r="R561" i="15" s="1"/>
  <c r="O563" i="15"/>
  <c r="O600" i="15"/>
  <c r="S600" i="15" s="1"/>
  <c r="O630" i="15"/>
  <c r="O634" i="15"/>
  <c r="R634" i="15" s="1"/>
  <c r="O641" i="15"/>
  <c r="S641" i="15" s="1"/>
  <c r="O662" i="15"/>
  <c r="R662" i="15" s="1"/>
  <c r="O728" i="15"/>
  <c r="R728" i="15" s="1"/>
  <c r="O732" i="15"/>
  <c r="R732" i="15" s="1"/>
  <c r="O734" i="15"/>
  <c r="O738" i="15"/>
  <c r="S738" i="15" s="1"/>
  <c r="O740" i="15"/>
  <c r="R740" i="15" s="1"/>
  <c r="O836" i="15"/>
  <c r="S836" i="15" s="1"/>
  <c r="O861" i="15"/>
  <c r="R861" i="15" s="1"/>
  <c r="O888" i="15"/>
  <c r="O896" i="15"/>
  <c r="S896" i="15" s="1"/>
  <c r="O1294" i="15"/>
  <c r="S1294" i="15" s="1"/>
  <c r="O1535" i="15"/>
  <c r="O1659" i="15"/>
  <c r="R1659" i="15" s="1"/>
  <c r="O1781" i="15"/>
  <c r="O1783" i="15"/>
  <c r="R1783" i="15" s="1"/>
  <c r="O1825" i="15"/>
  <c r="O1938" i="15"/>
  <c r="O1963" i="15"/>
  <c r="S1963" i="15" s="1"/>
  <c r="O1967" i="15"/>
  <c r="S1967" i="15" s="1"/>
  <c r="S2840" i="15"/>
  <c r="R2840" i="15"/>
  <c r="O2437" i="15"/>
  <c r="R2437" i="15" s="1"/>
  <c r="O2439" i="15"/>
  <c r="O2641" i="15"/>
  <c r="R2641" i="15" s="1"/>
  <c r="O2645" i="15"/>
  <c r="R2645" i="15" s="1"/>
  <c r="O2649" i="15"/>
  <c r="O2689" i="15"/>
  <c r="N2786" i="15"/>
  <c r="O3047" i="15"/>
  <c r="O3224" i="15"/>
  <c r="R3224" i="15" s="1"/>
  <c r="O2038" i="15"/>
  <c r="S2038" i="15" s="1"/>
  <c r="O2044" i="15"/>
  <c r="R2044" i="15" s="1"/>
  <c r="O2196" i="15"/>
  <c r="O2218" i="15"/>
  <c r="N2280" i="15"/>
  <c r="N2288" i="15"/>
  <c r="O2291" i="15"/>
  <c r="S2291" i="15" s="1"/>
  <c r="O2476" i="15"/>
  <c r="S2476" i="15" s="1"/>
  <c r="O2582" i="15"/>
  <c r="O2726" i="15"/>
  <c r="R2726" i="15" s="1"/>
  <c r="O2728" i="15"/>
  <c r="O2730" i="15"/>
  <c r="O2786" i="15"/>
  <c r="R2786" i="15" s="1"/>
  <c r="O2871" i="15"/>
  <c r="R2871" i="15" s="1"/>
  <c r="O2883" i="15"/>
  <c r="S2883" i="15" s="1"/>
  <c r="O2885" i="15"/>
  <c r="O2947" i="15"/>
  <c r="S2947" i="15" s="1"/>
  <c r="O2976" i="15"/>
  <c r="O2978" i="15"/>
  <c r="S2978" i="15" s="1"/>
  <c r="O2986" i="15"/>
  <c r="R2986" i="15" s="1"/>
  <c r="O3026" i="15"/>
  <c r="S3026" i="15" s="1"/>
  <c r="O3030" i="15"/>
  <c r="S3030" i="15" s="1"/>
  <c r="O3066" i="15"/>
  <c r="S3066" i="15" s="1"/>
  <c r="O3068" i="15"/>
  <c r="O3070" i="15"/>
  <c r="S3070" i="15" s="1"/>
  <c r="O3116" i="15"/>
  <c r="O3182" i="15"/>
  <c r="O3324" i="15"/>
  <c r="O3328" i="15"/>
  <c r="S3328" i="15" s="1"/>
  <c r="O3539" i="15"/>
  <c r="R3539" i="15" s="1"/>
  <c r="O3541" i="15"/>
  <c r="R3541" i="15" s="1"/>
  <c r="O3543" i="15"/>
  <c r="O3776" i="15"/>
  <c r="R3776" i="15" s="1"/>
  <c r="O2380" i="15"/>
  <c r="O2388" i="15"/>
  <c r="O2461" i="15"/>
  <c r="R2461" i="15" s="1"/>
  <c r="O2531" i="15"/>
  <c r="R2531" i="15" s="1"/>
  <c r="N2533" i="15"/>
  <c r="O2535" i="15"/>
  <c r="O2555" i="15"/>
  <c r="S2603" i="15"/>
  <c r="O2606" i="15"/>
  <c r="O2622" i="15"/>
  <c r="O2628" i="15"/>
  <c r="R2628" i="15" s="1"/>
  <c r="O2634" i="15"/>
  <c r="R2634" i="15" s="1"/>
  <c r="O2664" i="15"/>
  <c r="R2664" i="15" s="1"/>
  <c r="O2666" i="15"/>
  <c r="S2679" i="15"/>
  <c r="O2763" i="15"/>
  <c r="O2765" i="15"/>
  <c r="O2804" i="15"/>
  <c r="R2804" i="15" s="1"/>
  <c r="O3506" i="15"/>
  <c r="O3975" i="15"/>
  <c r="O2180" i="15"/>
  <c r="R2180" i="15" s="1"/>
  <c r="O2239" i="15"/>
  <c r="S2239" i="15" s="1"/>
  <c r="O2278" i="15"/>
  <c r="O2280" i="15"/>
  <c r="R2280" i="15" s="1"/>
  <c r="O2337" i="15"/>
  <c r="S2337" i="15" s="1"/>
  <c r="O2409" i="15"/>
  <c r="O2510" i="15"/>
  <c r="O2512" i="15"/>
  <c r="O2575" i="15"/>
  <c r="R2575" i="15" s="1"/>
  <c r="O2579" i="15"/>
  <c r="R2579" i="15" s="1"/>
  <c r="O2696" i="15"/>
  <c r="O2996" i="15"/>
  <c r="O3010" i="15"/>
  <c r="R3010" i="15" s="1"/>
  <c r="O3014" i="15"/>
  <c r="R3014" i="15" s="1"/>
  <c r="O3190" i="15"/>
  <c r="O3214" i="15"/>
  <c r="R3214" i="15" s="1"/>
  <c r="O3571" i="15"/>
  <c r="N2805" i="15"/>
  <c r="N2809" i="15"/>
  <c r="N2813" i="15"/>
  <c r="R2841" i="15"/>
  <c r="O3355" i="15"/>
  <c r="O3440" i="15"/>
  <c r="S3440" i="15" s="1"/>
  <c r="O2091" i="15"/>
  <c r="S2091" i="15" s="1"/>
  <c r="O2107" i="15"/>
  <c r="O2191" i="15"/>
  <c r="O2193" i="15"/>
  <c r="O2195" i="15"/>
  <c r="R2195" i="15" s="1"/>
  <c r="O2199" i="15"/>
  <c r="O2201" i="15"/>
  <c r="R2201" i="15" s="1"/>
  <c r="O2203" i="15"/>
  <c r="O2217" i="15"/>
  <c r="S2217" i="15" s="1"/>
  <c r="N2264" i="15"/>
  <c r="O2323" i="15"/>
  <c r="O2361" i="15"/>
  <c r="S2361" i="15" s="1"/>
  <c r="O2363" i="15"/>
  <c r="O2365" i="15"/>
  <c r="S2365" i="15" s="1"/>
  <c r="O2371" i="15"/>
  <c r="O2423" i="15"/>
  <c r="R2423" i="15" s="1"/>
  <c r="O2425" i="15"/>
  <c r="O2427" i="15"/>
  <c r="R2427" i="15" s="1"/>
  <c r="O2444" i="15"/>
  <c r="O2449" i="15"/>
  <c r="R2449" i="15" s="1"/>
  <c r="O2473" i="15"/>
  <c r="O2522" i="15"/>
  <c r="S2522" i="15" s="1"/>
  <c r="O2530" i="15"/>
  <c r="O2548" i="15"/>
  <c r="R2548" i="15" s="1"/>
  <c r="O2594" i="15"/>
  <c r="O2727" i="15"/>
  <c r="O2835" i="15"/>
  <c r="S2835" i="15" s="1"/>
  <c r="O2864" i="15"/>
  <c r="R2864" i="15" s="1"/>
  <c r="O2872" i="15"/>
  <c r="O2874" i="15"/>
  <c r="R2874" i="15" s="1"/>
  <c r="O2884" i="15"/>
  <c r="S2884" i="15" s="1"/>
  <c r="O2886" i="15"/>
  <c r="R2886" i="15" s="1"/>
  <c r="R2890" i="15"/>
  <c r="O2946" i="15"/>
  <c r="R2946" i="15" s="1"/>
  <c r="O2963" i="15"/>
  <c r="O2975" i="15"/>
  <c r="S2975" i="15" s="1"/>
  <c r="O2977" i="15"/>
  <c r="O2979" i="15"/>
  <c r="R2979" i="15" s="1"/>
  <c r="O2985" i="15"/>
  <c r="O3020" i="15"/>
  <c r="S3020" i="15" s="1"/>
  <c r="O3059" i="15"/>
  <c r="R3059" i="15" s="1"/>
  <c r="O3065" i="15"/>
  <c r="R3065" i="15" s="1"/>
  <c r="O3177" i="15"/>
  <c r="S3177" i="15" s="1"/>
  <c r="O3183" i="15"/>
  <c r="O3233" i="15"/>
  <c r="S3233" i="15" s="1"/>
  <c r="O3321" i="15"/>
  <c r="O3325" i="15"/>
  <c r="R3325" i="15" s="1"/>
  <c r="O3516" i="15"/>
  <c r="O3518" i="15"/>
  <c r="O3520" i="15"/>
  <c r="O3524" i="15"/>
  <c r="S3524" i="15" s="1"/>
  <c r="O3532" i="15"/>
  <c r="O3534" i="15"/>
  <c r="R3534" i="15" s="1"/>
  <c r="O3536" i="15"/>
  <c r="O3540" i="15"/>
  <c r="S3540" i="15" s="1"/>
  <c r="O2170" i="15"/>
  <c r="R2170" i="15" s="1"/>
  <c r="O2275" i="15"/>
  <c r="O2377" i="15"/>
  <c r="O2379" i="15"/>
  <c r="R2379" i="15" s="1"/>
  <c r="O2381" i="15"/>
  <c r="S2381" i="15" s="1"/>
  <c r="O2387" i="15"/>
  <c r="R2387" i="15" s="1"/>
  <c r="O2460" i="15"/>
  <c r="O2464" i="15"/>
  <c r="R2464" i="15" s="1"/>
  <c r="O2497" i="15"/>
  <c r="O2534" i="15"/>
  <c r="R2534" i="15" s="1"/>
  <c r="O2536" i="15"/>
  <c r="O2597" i="15"/>
  <c r="S2597" i="15" s="1"/>
  <c r="O2607" i="15"/>
  <c r="O2623" i="15"/>
  <c r="R2623" i="15" s="1"/>
  <c r="O2627" i="15"/>
  <c r="O2631" i="15"/>
  <c r="R2631" i="15" s="1"/>
  <c r="O2670" i="15"/>
  <c r="R2670" i="15" s="1"/>
  <c r="O2681" i="15"/>
  <c r="S2681" i="15" s="1"/>
  <c r="O2738" i="15"/>
  <c r="O2756" i="15"/>
  <c r="S2756" i="15" s="1"/>
  <c r="O2758" i="15"/>
  <c r="O2760" i="15"/>
  <c r="S2760" i="15" s="1"/>
  <c r="O2762" i="15"/>
  <c r="O2764" i="15"/>
  <c r="S2764" i="15" s="1"/>
  <c r="O2766" i="15"/>
  <c r="O2815" i="15"/>
  <c r="S2815" i="15" s="1"/>
  <c r="O2991" i="15"/>
  <c r="O2993" i="15"/>
  <c r="R2993" i="15" s="1"/>
  <c r="O2995" i="15"/>
  <c r="O3102" i="15"/>
  <c r="S3102" i="15" s="1"/>
  <c r="O3104" i="15"/>
  <c r="R3104" i="15" s="1"/>
  <c r="O3106" i="15"/>
  <c r="R3106" i="15" s="1"/>
  <c r="O3140" i="15"/>
  <c r="O3142" i="15"/>
  <c r="R3142" i="15" s="1"/>
  <c r="O3144" i="15"/>
  <c r="O3213" i="15"/>
  <c r="S3213" i="15" s="1"/>
  <c r="O3252" i="15"/>
  <c r="S3252" i="15" s="1"/>
  <c r="O3268" i="15"/>
  <c r="O3380" i="15"/>
  <c r="S3380" i="15" s="1"/>
  <c r="O3405" i="15"/>
  <c r="O3407" i="15"/>
  <c r="S3407" i="15" s="1"/>
  <c r="O3507" i="15"/>
  <c r="O3556" i="15"/>
  <c r="R3556" i="15" s="1"/>
  <c r="O3661" i="15"/>
  <c r="O3742" i="15"/>
  <c r="S3742" i="15" s="1"/>
  <c r="O3879" i="15"/>
  <c r="O3604" i="15"/>
  <c r="R3604" i="15" s="1"/>
  <c r="O3606" i="15"/>
  <c r="R3606" i="15" s="1"/>
  <c r="O3610" i="15"/>
  <c r="R3610" i="15" s="1"/>
  <c r="O3614" i="15"/>
  <c r="R3614" i="15" s="1"/>
  <c r="O3647" i="15"/>
  <c r="S3647" i="15" s="1"/>
  <c r="O3655" i="15"/>
  <c r="O3702" i="15"/>
  <c r="R3702" i="15" s="1"/>
  <c r="O3704" i="15"/>
  <c r="O3756" i="15"/>
  <c r="O3768" i="15"/>
  <c r="O3772" i="15"/>
  <c r="R3772" i="15" s="1"/>
  <c r="O3875" i="15"/>
  <c r="O3913" i="15"/>
  <c r="R3913" i="15" s="1"/>
  <c r="O3931" i="15"/>
  <c r="O3933" i="15"/>
  <c r="R3933" i="15" s="1"/>
  <c r="O3935" i="15"/>
  <c r="S3935" i="15" s="1"/>
  <c r="O3989" i="15"/>
  <c r="O3991" i="15"/>
  <c r="O3993" i="15"/>
  <c r="R3993" i="15" s="1"/>
  <c r="O4028" i="15"/>
  <c r="S4028" i="15" s="1"/>
  <c r="O4060" i="15"/>
  <c r="S4060" i="15" s="1"/>
  <c r="O4090" i="15"/>
  <c r="O4092" i="15"/>
  <c r="R4092" i="15" s="1"/>
  <c r="O4098" i="15"/>
  <c r="O4102" i="15"/>
  <c r="S4102" i="15" s="1"/>
  <c r="O4108" i="15"/>
  <c r="O4125" i="15"/>
  <c r="S4125" i="15" s="1"/>
  <c r="O4404" i="15"/>
  <c r="R4404" i="15" s="1"/>
  <c r="O4414" i="15"/>
  <c r="O4420" i="15"/>
  <c r="R4420" i="15" s="1"/>
  <c r="O4529" i="15"/>
  <c r="R4529" i="15" s="1"/>
  <c r="O4538" i="15"/>
  <c r="O5113" i="15"/>
  <c r="O5181" i="15"/>
  <c r="R5181" i="15" s="1"/>
  <c r="O5183" i="15"/>
  <c r="R5183" i="15" s="1"/>
  <c r="O5189" i="15"/>
  <c r="R5189" i="15" s="1"/>
  <c r="O5191" i="15"/>
  <c r="O5290" i="15"/>
  <c r="S5290" i="15" s="1"/>
  <c r="O5294" i="15"/>
  <c r="O5320" i="15"/>
  <c r="O5324" i="15"/>
  <c r="R5324" i="15" s="1"/>
  <c r="O5387" i="15"/>
  <c r="R5387" i="15" s="1"/>
  <c r="O6396" i="15"/>
  <c r="R6396" i="15" s="1"/>
  <c r="O6402" i="15"/>
  <c r="R6402" i="15" s="1"/>
  <c r="O6587" i="15"/>
  <c r="R6587" i="15" s="1"/>
  <c r="O6589" i="15"/>
  <c r="R6589" i="15" s="1"/>
  <c r="O6591" i="15"/>
  <c r="O6595" i="15"/>
  <c r="R6595" i="15" s="1"/>
  <c r="O6638" i="15"/>
  <c r="O4315" i="15"/>
  <c r="R4315" i="15" s="1"/>
  <c r="O4319" i="15"/>
  <c r="R4319" i="15" s="1"/>
  <c r="O4321" i="15"/>
  <c r="R4321" i="15" s="1"/>
  <c r="O4323" i="15"/>
  <c r="O4325" i="15"/>
  <c r="R4325" i="15" s="1"/>
  <c r="O4327" i="15"/>
  <c r="R4327" i="15" s="1"/>
  <c r="O4329" i="15"/>
  <c r="O4436" i="15"/>
  <c r="R4436" i="15" s="1"/>
  <c r="O4444" i="15"/>
  <c r="R4444" i="15" s="1"/>
  <c r="O4632" i="15"/>
  <c r="S4632" i="15" s="1"/>
  <c r="O4634" i="15"/>
  <c r="O4636" i="15"/>
  <c r="S4636" i="15" s="1"/>
  <c r="O4640" i="15"/>
  <c r="S4640" i="15" s="1"/>
  <c r="O4642" i="15"/>
  <c r="O4646" i="15"/>
  <c r="O4724" i="15"/>
  <c r="R4724" i="15" s="1"/>
  <c r="O4734" i="15"/>
  <c r="S4734" i="15" s="1"/>
  <c r="O4736" i="15"/>
  <c r="R4736" i="15" s="1"/>
  <c r="O5653" i="15"/>
  <c r="R5785" i="15"/>
  <c r="S5955" i="15"/>
  <c r="R5955" i="15"/>
  <c r="O6204" i="15"/>
  <c r="O6245" i="15"/>
  <c r="R6245" i="15" s="1"/>
  <c r="O6292" i="15"/>
  <c r="O6294" i="15"/>
  <c r="R6294" i="15" s="1"/>
  <c r="O6306" i="15"/>
  <c r="R6306" i="15" s="1"/>
  <c r="O6419" i="15"/>
  <c r="R6419" i="15" s="1"/>
  <c r="O6421" i="15"/>
  <c r="R6421" i="15" s="1"/>
  <c r="O6423" i="15"/>
  <c r="R6423" i="15" s="1"/>
  <c r="O6749" i="15"/>
  <c r="R6749" i="15" s="1"/>
  <c r="O4970" i="15"/>
  <c r="R4970" i="15" s="1"/>
  <c r="O4974" i="15"/>
  <c r="R4974" i="15" s="1"/>
  <c r="O4976" i="15"/>
  <c r="R4976" i="15" s="1"/>
  <c r="O5217" i="15"/>
  <c r="O5221" i="15"/>
  <c r="R5221" i="15" s="1"/>
  <c r="O5225" i="15"/>
  <c r="R5225" i="15" s="1"/>
  <c r="O5380" i="15"/>
  <c r="O5547" i="15"/>
  <c r="O5553" i="15"/>
  <c r="R5553" i="15" s="1"/>
  <c r="O5555" i="15"/>
  <c r="R5555" i="15" s="1"/>
  <c r="O5557" i="15"/>
  <c r="R5557" i="15" s="1"/>
  <c r="O5574" i="15"/>
  <c r="O5600" i="15"/>
  <c r="R5600" i="15" s="1"/>
  <c r="O5665" i="15"/>
  <c r="O5685" i="15"/>
  <c r="O6070" i="15"/>
  <c r="R6070" i="15" s="1"/>
  <c r="O6082" i="15"/>
  <c r="S6082" i="15" s="1"/>
  <c r="O6117" i="15"/>
  <c r="R6117" i="15" s="1"/>
  <c r="R6900" i="15"/>
  <c r="S6900" i="15"/>
  <c r="O3589" i="15"/>
  <c r="R3589" i="15" s="1"/>
  <c r="O3591" i="15"/>
  <c r="R3591" i="15" s="1"/>
  <c r="O3593" i="15"/>
  <c r="O3595" i="15"/>
  <c r="O3679" i="15"/>
  <c r="S3679" i="15" s="1"/>
  <c r="O3683" i="15"/>
  <c r="R3683" i="15" s="1"/>
  <c r="O3687" i="15"/>
  <c r="R3687" i="15" s="1"/>
  <c r="O3751" i="15"/>
  <c r="O3753" i="15"/>
  <c r="R3753" i="15" s="1"/>
  <c r="O3800" i="15"/>
  <c r="O3916" i="15"/>
  <c r="O3920" i="15"/>
  <c r="O3922" i="15"/>
  <c r="S3922" i="15" s="1"/>
  <c r="O3926" i="15"/>
  <c r="R3926" i="15" s="1"/>
  <c r="O4253" i="15"/>
  <c r="O4562" i="15"/>
  <c r="R4562" i="15" s="1"/>
  <c r="O4578" i="15"/>
  <c r="R4578" i="15" s="1"/>
  <c r="O4584" i="15"/>
  <c r="O4664" i="15"/>
  <c r="S4664" i="15" s="1"/>
  <c r="O5293" i="15"/>
  <c r="R5293" i="15" s="1"/>
  <c r="O5873" i="15"/>
  <c r="O5877" i="15"/>
  <c r="R5877" i="15" s="1"/>
  <c r="O6172" i="15"/>
  <c r="R6172" i="15" s="1"/>
  <c r="O6226" i="15"/>
  <c r="R6226" i="15" s="1"/>
  <c r="O6249" i="15"/>
  <c r="O6255" i="15"/>
  <c r="R6255" i="15" s="1"/>
  <c r="O6535" i="15"/>
  <c r="S6535" i="15" s="1"/>
  <c r="O3605" i="15"/>
  <c r="R3605" i="15" s="1"/>
  <c r="O3607" i="15"/>
  <c r="R3607" i="15" s="1"/>
  <c r="O3609" i="15"/>
  <c r="O3611" i="15"/>
  <c r="R3611" i="15" s="1"/>
  <c r="O3613" i="15"/>
  <c r="O3653" i="15"/>
  <c r="R3653" i="15" s="1"/>
  <c r="O3705" i="15"/>
  <c r="R3705" i="15" s="1"/>
  <c r="O3707" i="15"/>
  <c r="R3707" i="15" s="1"/>
  <c r="O3709" i="15"/>
  <c r="O3763" i="15"/>
  <c r="S3763" i="15" s="1"/>
  <c r="O3765" i="15"/>
  <c r="O3767" i="15"/>
  <c r="O3773" i="15"/>
  <c r="R3773" i="15" s="1"/>
  <c r="O3816" i="15"/>
  <c r="R3816" i="15" s="1"/>
  <c r="O3851" i="15"/>
  <c r="R3851" i="15" s="1"/>
  <c r="O3859" i="15"/>
  <c r="R3859" i="15" s="1"/>
  <c r="O3930" i="15"/>
  <c r="R3930" i="15" s="1"/>
  <c r="O3986" i="15"/>
  <c r="R3986" i="15" s="1"/>
  <c r="O4064" i="15"/>
  <c r="O4066" i="15"/>
  <c r="R4066" i="15" s="1"/>
  <c r="O4103" i="15"/>
  <c r="O4105" i="15"/>
  <c r="R4105" i="15" s="1"/>
  <c r="O4111" i="15"/>
  <c r="R4111" i="15" s="1"/>
  <c r="O4128" i="15"/>
  <c r="S4128" i="15" s="1"/>
  <c r="O4427" i="15"/>
  <c r="O4506" i="15"/>
  <c r="O4513" i="15"/>
  <c r="S4513" i="15" s="1"/>
  <c r="O4533" i="15"/>
  <c r="R4533" i="15" s="1"/>
  <c r="O5176" i="15"/>
  <c r="O5180" i="15"/>
  <c r="R5180" i="15" s="1"/>
  <c r="O5303" i="15"/>
  <c r="R5303" i="15" s="1"/>
  <c r="O5305" i="15"/>
  <c r="O5311" i="15"/>
  <c r="R5311" i="15" s="1"/>
  <c r="O5313" i="15"/>
  <c r="O5315" i="15"/>
  <c r="R5315" i="15" s="1"/>
  <c r="O5317" i="15"/>
  <c r="O5325" i="15"/>
  <c r="O5329" i="15"/>
  <c r="R5329" i="15" s="1"/>
  <c r="O6555" i="15"/>
  <c r="R6555" i="15" s="1"/>
  <c r="O6563" i="15"/>
  <c r="O5729" i="15"/>
  <c r="O5741" i="15"/>
  <c r="R5741" i="15" s="1"/>
  <c r="O5749" i="15"/>
  <c r="O5777" i="15"/>
  <c r="S5777" i="15" s="1"/>
  <c r="O5781" i="15"/>
  <c r="R5781" i="15" s="1"/>
  <c r="O6073" i="15"/>
  <c r="R6073" i="15" s="1"/>
  <c r="O6075" i="15"/>
  <c r="O6079" i="15"/>
  <c r="O6122" i="15"/>
  <c r="O6289" i="15"/>
  <c r="R6289" i="15" s="1"/>
  <c r="O6293" i="15"/>
  <c r="R6293" i="15" s="1"/>
  <c r="O6301" i="15"/>
  <c r="R6301" i="15" s="1"/>
  <c r="O6309" i="15"/>
  <c r="R6309" i="15" s="1"/>
  <c r="O6403" i="15"/>
  <c r="R6403" i="15" s="1"/>
  <c r="O6412" i="15"/>
  <c r="R6412" i="15" s="1"/>
  <c r="O6414" i="15"/>
  <c r="O6424" i="15"/>
  <c r="R6424" i="15" s="1"/>
  <c r="S6763" i="15"/>
  <c r="R6763" i="15"/>
  <c r="O3669" i="15"/>
  <c r="S3669" i="15" s="1"/>
  <c r="O3673" i="15"/>
  <c r="R3673" i="15" s="1"/>
  <c r="O3734" i="15"/>
  <c r="S3734" i="15" s="1"/>
  <c r="O3736" i="15"/>
  <c r="O3805" i="15"/>
  <c r="R3805" i="15" s="1"/>
  <c r="O3811" i="15"/>
  <c r="Q3810" i="15" s="1"/>
  <c r="O3834" i="15"/>
  <c r="R3834" i="15" s="1"/>
  <c r="O3878" i="15"/>
  <c r="O3886" i="15"/>
  <c r="R3886" i="15" s="1"/>
  <c r="O3897" i="15"/>
  <c r="R3897" i="15" s="1"/>
  <c r="O3899" i="15"/>
  <c r="R3899" i="15" s="1"/>
  <c r="O3901" i="15"/>
  <c r="O3903" i="15"/>
  <c r="S3903" i="15" s="1"/>
  <c r="O3907" i="15"/>
  <c r="R3907" i="15" s="1"/>
  <c r="O3909" i="15"/>
  <c r="O3943" i="15"/>
  <c r="R3943" i="15" s="1"/>
  <c r="O3945" i="15"/>
  <c r="R3945" i="15" s="1"/>
  <c r="O3951" i="15"/>
  <c r="S3951" i="15" s="1"/>
  <c r="O3953" i="15"/>
  <c r="R3953" i="15" s="1"/>
  <c r="O3957" i="15"/>
  <c r="R3957" i="15" s="1"/>
  <c r="O3967" i="15"/>
  <c r="S3967" i="15" s="1"/>
  <c r="O3969" i="15"/>
  <c r="O3973" i="15"/>
  <c r="O3997" i="15"/>
  <c r="S3997" i="15" s="1"/>
  <c r="O3999" i="15"/>
  <c r="R3999" i="15" s="1"/>
  <c r="O4078" i="15"/>
  <c r="R4078" i="15" s="1"/>
  <c r="O4114" i="15"/>
  <c r="S4114" i="15" s="1"/>
  <c r="O4116" i="15"/>
  <c r="O4137" i="15"/>
  <c r="R4137" i="15" s="1"/>
  <c r="O4141" i="15"/>
  <c r="O4145" i="15"/>
  <c r="O4147" i="15"/>
  <c r="R4147" i="15" s="1"/>
  <c r="O4151" i="15"/>
  <c r="S4151" i="15" s="1"/>
  <c r="O4153" i="15"/>
  <c r="R4153" i="15" s="1"/>
  <c r="O4155" i="15"/>
  <c r="S4155" i="15" s="1"/>
  <c r="O4361" i="15"/>
  <c r="O4365" i="15"/>
  <c r="R4365" i="15" s="1"/>
  <c r="O4663" i="15"/>
  <c r="O4667" i="15"/>
  <c r="O4760" i="15"/>
  <c r="R4760" i="15" s="1"/>
  <c r="O4762" i="15"/>
  <c r="S4762" i="15" s="1"/>
  <c r="O4764" i="15"/>
  <c r="R4764" i="15" s="1"/>
  <c r="O4766" i="15"/>
  <c r="S4766" i="15" s="1"/>
  <c r="O4770" i="15"/>
  <c r="R4770" i="15" s="1"/>
  <c r="O4772" i="15"/>
  <c r="R4772" i="15" s="1"/>
  <c r="O4774" i="15"/>
  <c r="O4931" i="15"/>
  <c r="O5204" i="15"/>
  <c r="O5220" i="15"/>
  <c r="S5220" i="15" s="1"/>
  <c r="O5369" i="15"/>
  <c r="R5369" i="15" s="1"/>
  <c r="O5375" i="15"/>
  <c r="S5375" i="15" s="1"/>
  <c r="O5381" i="15"/>
  <c r="O5529" i="15"/>
  <c r="R5529" i="15" s="1"/>
  <c r="O5558" i="15"/>
  <c r="R5558" i="15" s="1"/>
  <c r="O5571" i="15"/>
  <c r="R5571" i="15" s="1"/>
  <c r="O5983" i="15"/>
  <c r="R5983" i="15" s="1"/>
  <c r="O5999" i="15"/>
  <c r="R5999" i="15" s="1"/>
  <c r="O6001" i="15"/>
  <c r="R6001" i="15" s="1"/>
  <c r="O6003" i="15"/>
  <c r="R6003" i="15" s="1"/>
  <c r="O6005" i="15"/>
  <c r="O6084" i="15"/>
  <c r="R6084" i="15" s="1"/>
  <c r="O6131" i="15"/>
  <c r="O6133" i="15"/>
  <c r="S6133" i="15" s="1"/>
  <c r="O6135" i="15"/>
  <c r="R6135" i="15" s="1"/>
  <c r="O6137" i="15"/>
  <c r="R6137" i="15" s="1"/>
  <c r="O6163" i="15"/>
  <c r="R6163" i="15" s="1"/>
  <c r="O6215" i="15"/>
  <c r="R6215" i="15" s="1"/>
  <c r="O6217" i="15"/>
  <c r="O6227" i="15"/>
  <c r="R6227" i="15" s="1"/>
  <c r="O6262" i="15"/>
  <c r="O6264" i="15"/>
  <c r="R6264" i="15" s="1"/>
  <c r="O6266" i="15"/>
  <c r="O6268" i="15"/>
  <c r="R6268" i="15" s="1"/>
  <c r="O6317" i="15"/>
  <c r="R6317" i="15" s="1"/>
  <c r="O6327" i="15"/>
  <c r="R6327" i="15" s="1"/>
  <c r="O6333" i="15"/>
  <c r="O6335" i="15"/>
  <c r="R6335" i="15" s="1"/>
  <c r="O6657" i="15"/>
  <c r="O6661" i="15"/>
  <c r="O6667" i="15"/>
  <c r="O6673" i="15"/>
  <c r="S6673" i="15" s="1"/>
  <c r="O6697" i="15"/>
  <c r="S6697" i="15" s="1"/>
  <c r="O6709" i="15"/>
  <c r="S6709" i="15" s="1"/>
  <c r="O6711" i="15"/>
  <c r="R6711" i="15" s="1"/>
  <c r="O6715" i="15"/>
  <c r="R6715" i="15" s="1"/>
  <c r="O6717" i="15"/>
  <c r="O6797" i="15"/>
  <c r="R6797" i="15" s="1"/>
  <c r="O6799" i="15"/>
  <c r="R6799" i="15" s="1"/>
  <c r="O6807" i="15"/>
  <c r="R6807" i="15" s="1"/>
  <c r="O6859" i="15"/>
  <c r="R6859" i="15" s="1"/>
  <c r="O6916" i="15"/>
  <c r="R6916" i="15" s="1"/>
  <c r="O6930" i="15"/>
  <c r="R6930" i="15" s="1"/>
  <c r="O6936" i="15"/>
  <c r="R6936" i="15" s="1"/>
  <c r="O4135" i="15"/>
  <c r="O4282" i="15"/>
  <c r="O4284" i="15"/>
  <c r="R4284" i="15" s="1"/>
  <c r="O4302" i="15"/>
  <c r="R4302" i="15" s="1"/>
  <c r="O4355" i="15"/>
  <c r="R4355" i="15" s="1"/>
  <c r="O4392" i="15"/>
  <c r="S4392" i="15" s="1"/>
  <c r="O4394" i="15"/>
  <c r="O4494" i="15"/>
  <c r="R4494" i="15" s="1"/>
  <c r="O4500" i="15"/>
  <c r="O4540" i="15"/>
  <c r="O4549" i="15"/>
  <c r="S4549" i="15" s="1"/>
  <c r="O4944" i="15"/>
  <c r="R4944" i="15" s="1"/>
  <c r="O4946" i="15"/>
  <c r="S4946" i="15" s="1"/>
  <c r="O5088" i="15"/>
  <c r="S5088" i="15" s="1"/>
  <c r="O5154" i="15"/>
  <c r="O5156" i="15"/>
  <c r="R5156" i="15" s="1"/>
  <c r="O5162" i="15"/>
  <c r="O5164" i="15"/>
  <c r="R5164" i="15" s="1"/>
  <c r="O5252" i="15"/>
  <c r="R5252" i="15" s="1"/>
  <c r="O5256" i="15"/>
  <c r="R5256" i="15" s="1"/>
  <c r="O5262" i="15"/>
  <c r="S5262" i="15" s="1"/>
  <c r="O5264" i="15"/>
  <c r="R5264" i="15" s="1"/>
  <c r="O5544" i="15"/>
  <c r="O5579" i="15"/>
  <c r="R5579" i="15" s="1"/>
  <c r="O5585" i="15"/>
  <c r="R5585" i="15" s="1"/>
  <c r="O5602" i="15"/>
  <c r="O5699" i="15"/>
  <c r="R5699" i="15" s="1"/>
  <c r="O5709" i="15"/>
  <c r="R5709" i="15" s="1"/>
  <c r="O5711" i="15"/>
  <c r="R5711" i="15" s="1"/>
  <c r="O5713" i="15"/>
  <c r="O5715" i="15"/>
  <c r="O5717" i="15"/>
  <c r="R5717" i="15" s="1"/>
  <c r="O5719" i="15"/>
  <c r="O5726" i="15"/>
  <c r="R5726" i="15" s="1"/>
  <c r="O5730" i="15"/>
  <c r="R5730" i="15" s="1"/>
  <c r="O5792" i="15"/>
  <c r="R5792" i="15" s="1"/>
  <c r="O5796" i="15"/>
  <c r="R5796" i="15" s="1"/>
  <c r="O5821" i="15"/>
  <c r="S5821" i="15" s="1"/>
  <c r="O5823" i="15"/>
  <c r="R5823" i="15" s="1"/>
  <c r="O5829" i="15"/>
  <c r="R5829" i="15" s="1"/>
  <c r="O5835" i="15"/>
  <c r="O5907" i="15"/>
  <c r="R5907" i="15" s="1"/>
  <c r="O5953" i="15"/>
  <c r="R5953" i="15" s="1"/>
  <c r="O5971" i="15"/>
  <c r="S5971" i="15" s="1"/>
  <c r="O5973" i="15"/>
  <c r="R5973" i="15" s="1"/>
  <c r="O6061" i="15"/>
  <c r="O6152" i="15"/>
  <c r="R6152" i="15" s="1"/>
  <c r="O6195" i="15"/>
  <c r="O6280" i="15"/>
  <c r="O6282" i="15"/>
  <c r="R6282" i="15" s="1"/>
  <c r="O6385" i="15"/>
  <c r="O6484" i="15"/>
  <c r="R6484" i="15" s="1"/>
  <c r="O6494" i="15"/>
  <c r="O6498" i="15"/>
  <c r="R6498" i="15" s="1"/>
  <c r="O6562" i="15"/>
  <c r="O6624" i="15"/>
  <c r="O6726" i="15"/>
  <c r="R6726" i="15" s="1"/>
  <c r="O6734" i="15"/>
  <c r="R6734" i="15" s="1"/>
  <c r="O6740" i="15"/>
  <c r="R6740" i="15" s="1"/>
  <c r="O6768" i="15"/>
  <c r="R6768" i="15" s="1"/>
  <c r="O7029" i="15"/>
  <c r="R7029" i="15" s="1"/>
  <c r="O7028" i="15"/>
  <c r="O6656" i="15"/>
  <c r="O6662" i="15"/>
  <c r="R6662" i="15" s="1"/>
  <c r="O6668" i="15"/>
  <c r="O6676" i="15"/>
  <c r="O6678" i="15"/>
  <c r="R6678" i="15" s="1"/>
  <c r="O6704" i="15"/>
  <c r="S6704" i="15" s="1"/>
  <c r="O6710" i="15"/>
  <c r="R6710" i="15" s="1"/>
  <c r="O6712" i="15"/>
  <c r="S6712" i="15" s="1"/>
  <c r="O6753" i="15"/>
  <c r="R6753" i="15" s="1"/>
  <c r="O6790" i="15"/>
  <c r="R6790" i="15" s="1"/>
  <c r="O6798" i="15"/>
  <c r="O6804" i="15"/>
  <c r="S6804" i="15" s="1"/>
  <c r="O6808" i="15"/>
  <c r="R6808" i="15" s="1"/>
  <c r="O6835" i="15"/>
  <c r="R6835" i="15" s="1"/>
  <c r="O6844" i="15"/>
  <c r="R6844" i="15" s="1"/>
  <c r="O6860" i="15"/>
  <c r="S6860" i="15" s="1"/>
  <c r="O6931" i="15"/>
  <c r="R6931" i="15" s="1"/>
  <c r="O6935" i="15"/>
  <c r="R6935" i="15" s="1"/>
  <c r="O6968" i="15"/>
  <c r="S6968" i="15" s="1"/>
  <c r="O7027" i="15"/>
  <c r="O4283" i="15"/>
  <c r="R4283" i="15" s="1"/>
  <c r="O4285" i="15"/>
  <c r="O4393" i="15"/>
  <c r="R4393" i="15" s="1"/>
  <c r="O4522" i="15"/>
  <c r="O4693" i="15"/>
  <c r="R4693" i="15" s="1"/>
  <c r="O4695" i="15"/>
  <c r="S4695" i="15" s="1"/>
  <c r="O4697" i="15"/>
  <c r="R4697" i="15" s="1"/>
  <c r="O4709" i="15"/>
  <c r="R4709" i="15" s="1"/>
  <c r="O4711" i="15"/>
  <c r="S4711" i="15" s="1"/>
  <c r="O4713" i="15"/>
  <c r="R4713" i="15" s="1"/>
  <c r="O4721" i="15"/>
  <c r="R4721" i="15" s="1"/>
  <c r="O4856" i="15"/>
  <c r="S4856" i="15" s="1"/>
  <c r="O4935" i="15"/>
  <c r="R4935" i="15" s="1"/>
  <c r="O4939" i="15"/>
  <c r="O5101" i="15"/>
  <c r="R5101" i="15" s="1"/>
  <c r="O5103" i="15"/>
  <c r="O5109" i="15"/>
  <c r="R5109" i="15" s="1"/>
  <c r="O5111" i="15"/>
  <c r="R5111" i="15" s="1"/>
  <c r="O5165" i="15"/>
  <c r="O5171" i="15"/>
  <c r="R5171" i="15" s="1"/>
  <c r="O5173" i="15"/>
  <c r="O5241" i="15"/>
  <c r="O5257" i="15"/>
  <c r="R5257" i="15" s="1"/>
  <c r="O5338" i="15"/>
  <c r="R5338" i="15" s="1"/>
  <c r="O5346" i="15"/>
  <c r="O5350" i="15"/>
  <c r="S5350" i="15" s="1"/>
  <c r="O5356" i="15"/>
  <c r="O5421" i="15"/>
  <c r="R5421" i="15" s="1"/>
  <c r="O5536" i="15"/>
  <c r="R5536" i="15" s="1"/>
  <c r="O5538" i="15"/>
  <c r="R5538" i="15" s="1"/>
  <c r="O5561" i="15"/>
  <c r="S5561" i="15" s="1"/>
  <c r="O5601" i="15"/>
  <c r="S5601" i="15" s="1"/>
  <c r="O5603" i="15"/>
  <c r="O5714" i="15"/>
  <c r="S5714" i="15" s="1"/>
  <c r="O5732" i="15"/>
  <c r="R5732" i="15" s="1"/>
  <c r="O5736" i="15"/>
  <c r="O5748" i="15"/>
  <c r="O5756" i="15"/>
  <c r="R5756" i="15" s="1"/>
  <c r="O5760" i="15"/>
  <c r="R5760" i="15" s="1"/>
  <c r="O5768" i="15"/>
  <c r="R5768" i="15" s="1"/>
  <c r="O5780" i="15"/>
  <c r="R5780" i="15" s="1"/>
  <c r="O5830" i="15"/>
  <c r="S5830" i="15" s="1"/>
  <c r="O5832" i="15"/>
  <c r="O5952" i="15"/>
  <c r="R5952" i="15" s="1"/>
  <c r="O6088" i="15"/>
  <c r="S6088" i="15" s="1"/>
  <c r="O6094" i="15"/>
  <c r="R6094" i="15" s="1"/>
  <c r="O6108" i="15"/>
  <c r="R6108" i="15" s="1"/>
  <c r="O6110" i="15"/>
  <c r="R6110" i="15" s="1"/>
  <c r="O6186" i="15"/>
  <c r="S6186" i="15" s="1"/>
  <c r="O6238" i="15"/>
  <c r="O6272" i="15"/>
  <c r="R6272" i="15" s="1"/>
  <c r="O6283" i="15"/>
  <c r="O6340" i="15"/>
  <c r="R6340" i="15" s="1"/>
  <c r="O6471" i="15"/>
  <c r="S6471" i="15" s="1"/>
  <c r="O6475" i="15"/>
  <c r="R6475" i="15" s="1"/>
  <c r="O6536" i="15"/>
  <c r="R6536" i="15" s="1"/>
  <c r="O6577" i="15"/>
  <c r="R6577" i="15" s="1"/>
  <c r="O6719" i="15"/>
  <c r="O6723" i="15"/>
  <c r="S6723" i="15" s="1"/>
  <c r="O6725" i="15"/>
  <c r="S6725" i="15" s="1"/>
  <c r="O7014" i="15"/>
  <c r="R7014" i="15" s="1"/>
  <c r="O6821" i="15"/>
  <c r="R6821" i="15" s="1"/>
  <c r="O7004" i="15"/>
  <c r="O7008" i="15"/>
  <c r="R7008" i="15" s="1"/>
  <c r="O97" i="15"/>
  <c r="R97" i="15" s="1"/>
  <c r="O26" i="15"/>
  <c r="O120" i="15"/>
  <c r="R120" i="15" s="1"/>
  <c r="O156" i="15"/>
  <c r="O160" i="15"/>
  <c r="R160" i="15" s="1"/>
  <c r="O162" i="15"/>
  <c r="R162" i="15" s="1"/>
  <c r="O164" i="15"/>
  <c r="R164" i="15" s="1"/>
  <c r="O166" i="15"/>
  <c r="R166" i="15" s="1"/>
  <c r="O427" i="15"/>
  <c r="S427" i="15" s="1"/>
  <c r="O431" i="15"/>
  <c r="O435" i="15"/>
  <c r="R435" i="15" s="1"/>
  <c r="O467" i="15"/>
  <c r="R467" i="15" s="1"/>
  <c r="O469" i="15"/>
  <c r="R469" i="15" s="1"/>
  <c r="O471" i="15"/>
  <c r="R471" i="15" s="1"/>
  <c r="O473" i="15"/>
  <c r="R473" i="15" s="1"/>
  <c r="O556" i="15"/>
  <c r="S556" i="15" s="1"/>
  <c r="O566" i="15"/>
  <c r="S566" i="15" s="1"/>
  <c r="O608" i="15"/>
  <c r="S608" i="15" s="1"/>
  <c r="O655" i="15"/>
  <c r="O719" i="15"/>
  <c r="R719" i="15" s="1"/>
  <c r="O723" i="15"/>
  <c r="S723" i="15" s="1"/>
  <c r="O730" i="15"/>
  <c r="R730" i="15" s="1"/>
  <c r="O744" i="15"/>
  <c r="R744" i="15" s="1"/>
  <c r="O776" i="15"/>
  <c r="S776" i="15" s="1"/>
  <c r="O817" i="15"/>
  <c r="O823" i="15"/>
  <c r="S823" i="15" s="1"/>
  <c r="O853" i="15"/>
  <c r="R853" i="15" s="1"/>
  <c r="O871" i="15"/>
  <c r="O935" i="15"/>
  <c r="S935" i="15" s="1"/>
  <c r="O937" i="15"/>
  <c r="R937" i="15" s="1"/>
  <c r="O1016" i="15"/>
  <c r="R1016" i="15" s="1"/>
  <c r="O1018" i="15"/>
  <c r="O1042" i="15"/>
  <c r="O1044" i="15"/>
  <c r="O1046" i="15"/>
  <c r="S1046" i="15" s="1"/>
  <c r="O1050" i="15"/>
  <c r="O1099" i="15"/>
  <c r="S1099" i="15" s="1"/>
  <c r="O1101" i="15"/>
  <c r="O1124" i="15"/>
  <c r="O1126" i="15"/>
  <c r="O1172" i="15"/>
  <c r="R1204" i="15"/>
  <c r="O1224" i="15"/>
  <c r="O1226" i="15"/>
  <c r="O1239" i="15"/>
  <c r="N1249" i="15"/>
  <c r="O1250" i="15"/>
  <c r="O1254" i="15"/>
  <c r="R1254" i="15" s="1"/>
  <c r="O1256" i="15"/>
  <c r="O1258" i="15"/>
  <c r="O1260" i="15"/>
  <c r="O1282" i="15"/>
  <c r="R1282" i="15" s="1"/>
  <c r="S1287" i="15"/>
  <c r="O1307" i="15"/>
  <c r="R1307" i="15" s="1"/>
  <c r="O1309" i="15"/>
  <c r="S1309" i="15" s="1"/>
  <c r="O1471" i="15"/>
  <c r="O1564" i="15"/>
  <c r="O27" i="15"/>
  <c r="O83" i="15"/>
  <c r="S83" i="15" s="1"/>
  <c r="O106" i="15"/>
  <c r="R106" i="15" s="1"/>
  <c r="O108" i="15"/>
  <c r="R108" i="15" s="1"/>
  <c r="O110" i="15"/>
  <c r="R110" i="15" s="1"/>
  <c r="O112" i="15"/>
  <c r="R112" i="15" s="1"/>
  <c r="O114" i="15"/>
  <c r="R114" i="15" s="1"/>
  <c r="O116" i="15"/>
  <c r="O118" i="15"/>
  <c r="O541" i="15"/>
  <c r="R541" i="15" s="1"/>
  <c r="O543" i="15"/>
  <c r="R543" i="15" s="1"/>
  <c r="O545" i="15"/>
  <c r="R545" i="15" s="1"/>
  <c r="O547" i="15"/>
  <c r="O549" i="15"/>
  <c r="O588" i="15"/>
  <c r="O590" i="15"/>
  <c r="R590" i="15" s="1"/>
  <c r="O693" i="15"/>
  <c r="O695" i="15"/>
  <c r="R695" i="15" s="1"/>
  <c r="O697" i="15"/>
  <c r="S697" i="15" s="1"/>
  <c r="O699" i="15"/>
  <c r="S699" i="15" s="1"/>
  <c r="O715" i="15"/>
  <c r="O753" i="15"/>
  <c r="R753" i="15" s="1"/>
  <c r="O755" i="15"/>
  <c r="O759" i="15"/>
  <c r="R759" i="15" s="1"/>
  <c r="O761" i="15"/>
  <c r="S761" i="15" s="1"/>
  <c r="O784" i="15"/>
  <c r="R784" i="15" s="1"/>
  <c r="O809" i="15"/>
  <c r="S809" i="15" s="1"/>
  <c r="O1024" i="15"/>
  <c r="O1103" i="15"/>
  <c r="O1105" i="15"/>
  <c r="O1107" i="15"/>
  <c r="O1109" i="15"/>
  <c r="R1109" i="15" s="1"/>
  <c r="O1111" i="15"/>
  <c r="O1140" i="15"/>
  <c r="R1140" i="15" s="1"/>
  <c r="O1142" i="15"/>
  <c r="R1182" i="15"/>
  <c r="O1223" i="15"/>
  <c r="R1223" i="15" s="1"/>
  <c r="O1234" i="15"/>
  <c r="R1234" i="15" s="1"/>
  <c r="N1239" i="15"/>
  <c r="O1247" i="15"/>
  <c r="N1263" i="15"/>
  <c r="O1291" i="15"/>
  <c r="O1293" i="15"/>
  <c r="O1338" i="15"/>
  <c r="O1340" i="15"/>
  <c r="O1342" i="15"/>
  <c r="R1342" i="15" s="1"/>
  <c r="O1365" i="15"/>
  <c r="R1365" i="15" s="1"/>
  <c r="O1371" i="15"/>
  <c r="O1373" i="15"/>
  <c r="O1377" i="15"/>
  <c r="R1377" i="15" s="1"/>
  <c r="O398" i="15"/>
  <c r="O400" i="15"/>
  <c r="S400" i="15" s="1"/>
  <c r="O402" i="15"/>
  <c r="R402" i="15" s="1"/>
  <c r="O404" i="15"/>
  <c r="O406" i="15"/>
  <c r="O424" i="15"/>
  <c r="R424" i="15" s="1"/>
  <c r="O426" i="15"/>
  <c r="R426" i="15" s="1"/>
  <c r="O428" i="15"/>
  <c r="R428" i="15" s="1"/>
  <c r="O430" i="15"/>
  <c r="O432" i="15"/>
  <c r="R432" i="15" s="1"/>
  <c r="O434" i="15"/>
  <c r="R434" i="15" s="1"/>
  <c r="O436" i="15"/>
  <c r="R436" i="15" s="1"/>
  <c r="O453" i="15"/>
  <c r="O457" i="15"/>
  <c r="O461" i="15"/>
  <c r="O465" i="15"/>
  <c r="S465" i="15" s="1"/>
  <c r="R841" i="15"/>
  <c r="O846" i="15"/>
  <c r="R846" i="15" s="1"/>
  <c r="O882" i="15"/>
  <c r="S882" i="15" s="1"/>
  <c r="O897" i="15"/>
  <c r="O905" i="15"/>
  <c r="O913" i="15"/>
  <c r="O921" i="15"/>
  <c r="S921" i="15" s="1"/>
  <c r="O982" i="15"/>
  <c r="R982" i="15" s="1"/>
  <c r="O984" i="15"/>
  <c r="S984" i="15" s="1"/>
  <c r="O986" i="15"/>
  <c r="R986" i="15" s="1"/>
  <c r="O1011" i="15"/>
  <c r="S1011" i="15" s="1"/>
  <c r="O1013" i="15"/>
  <c r="O1030" i="15"/>
  <c r="O1032" i="15"/>
  <c r="O1034" i="15"/>
  <c r="R1034" i="15" s="1"/>
  <c r="O1036" i="15"/>
  <c r="R1036" i="15" s="1"/>
  <c r="O1038" i="15"/>
  <c r="R1038" i="15" s="1"/>
  <c r="O1098" i="15"/>
  <c r="R1098" i="15" s="1"/>
  <c r="O1115" i="15"/>
  <c r="S1115" i="15" s="1"/>
  <c r="O1117" i="15"/>
  <c r="O1119" i="15"/>
  <c r="R1119" i="15" s="1"/>
  <c r="O1146" i="15"/>
  <c r="S1146" i="15" s="1"/>
  <c r="O1197" i="15"/>
  <c r="R1197" i="15" s="1"/>
  <c r="O1199" i="15"/>
  <c r="S1199" i="15" s="1"/>
  <c r="N1215" i="15"/>
  <c r="O1227" i="15"/>
  <c r="R1227" i="15" s="1"/>
  <c r="O1231" i="15"/>
  <c r="O1238" i="15"/>
  <c r="O1255" i="15"/>
  <c r="O124" i="15"/>
  <c r="S124" i="15" s="1"/>
  <c r="O134" i="15"/>
  <c r="R134" i="15" s="1"/>
  <c r="O468" i="15"/>
  <c r="O472" i="15"/>
  <c r="S472" i="15" s="1"/>
  <c r="O557" i="15"/>
  <c r="R557" i="15" s="1"/>
  <c r="O577" i="15"/>
  <c r="R577" i="15" s="1"/>
  <c r="O581" i="15"/>
  <c r="O583" i="15"/>
  <c r="R583" i="15" s="1"/>
  <c r="O599" i="15"/>
  <c r="R599" i="15" s="1"/>
  <c r="O603" i="15"/>
  <c r="R603" i="15" s="1"/>
  <c r="O611" i="15"/>
  <c r="R611" i="15" s="1"/>
  <c r="O627" i="15"/>
  <c r="S627" i="15" s="1"/>
  <c r="O635" i="15"/>
  <c r="O656" i="15"/>
  <c r="S656" i="15" s="1"/>
  <c r="O658" i="15"/>
  <c r="S658" i="15" s="1"/>
  <c r="O674" i="15"/>
  <c r="S674" i="15" s="1"/>
  <c r="O720" i="15"/>
  <c r="S720" i="15" s="1"/>
  <c r="O722" i="15"/>
  <c r="O724" i="15"/>
  <c r="S724" i="15" s="1"/>
  <c r="O775" i="15"/>
  <c r="O824" i="15"/>
  <c r="O849" i="15"/>
  <c r="S849" i="15" s="1"/>
  <c r="O875" i="15"/>
  <c r="R875" i="15" s="1"/>
  <c r="O893" i="15"/>
  <c r="R893" i="15" s="1"/>
  <c r="O908" i="15"/>
  <c r="R908" i="15" s="1"/>
  <c r="O916" i="15"/>
  <c r="R916" i="15" s="1"/>
  <c r="O924" i="15"/>
  <c r="R924" i="15" s="1"/>
  <c r="O960" i="15"/>
  <c r="R962" i="15"/>
  <c r="O965" i="15"/>
  <c r="O967" i="15"/>
  <c r="S967" i="15" s="1"/>
  <c r="O988" i="15"/>
  <c r="S988" i="15" s="1"/>
  <c r="O990" i="15"/>
  <c r="R990" i="15" s="1"/>
  <c r="O1019" i="15"/>
  <c r="O1041" i="15"/>
  <c r="O1043" i="15"/>
  <c r="O1045" i="15"/>
  <c r="R1045" i="15" s="1"/>
  <c r="O1047" i="15"/>
  <c r="S1047" i="15" s="1"/>
  <c r="O1049" i="15"/>
  <c r="O1051" i="15"/>
  <c r="O1053" i="15"/>
  <c r="R1053" i="15" s="1"/>
  <c r="O1066" i="15"/>
  <c r="R1066" i="15" s="1"/>
  <c r="O1102" i="15"/>
  <c r="O1125" i="15"/>
  <c r="R1125" i="15" s="1"/>
  <c r="O1127" i="15"/>
  <c r="O1171" i="15"/>
  <c r="O1276" i="15"/>
  <c r="N1378" i="15"/>
  <c r="O1383" i="15"/>
  <c r="O1464" i="15"/>
  <c r="O1466" i="15"/>
  <c r="R1466" i="15" s="1"/>
  <c r="O1468" i="15"/>
  <c r="S1468" i="15" s="1"/>
  <c r="O1470" i="15"/>
  <c r="R1470" i="15" s="1"/>
  <c r="O1474" i="15"/>
  <c r="R1474" i="15" s="1"/>
  <c r="S1632" i="15"/>
  <c r="R1632" i="15"/>
  <c r="O65" i="15"/>
  <c r="S65" i="15" s="1"/>
  <c r="O105" i="15"/>
  <c r="S105" i="15" s="1"/>
  <c r="O107" i="15"/>
  <c r="R107" i="15" s="1"/>
  <c r="O109" i="15"/>
  <c r="S109" i="15" s="1"/>
  <c r="O111" i="15"/>
  <c r="O113" i="15"/>
  <c r="R113" i="15" s="1"/>
  <c r="O115" i="15"/>
  <c r="O117" i="15"/>
  <c r="S117" i="15" s="1"/>
  <c r="O122" i="15"/>
  <c r="R122" i="15" s="1"/>
  <c r="O133" i="15"/>
  <c r="R133" i="15" s="1"/>
  <c r="O146" i="15"/>
  <c r="O477" i="15"/>
  <c r="O481" i="15"/>
  <c r="R481" i="15" s="1"/>
  <c r="O614" i="15"/>
  <c r="S614" i="15" s="1"/>
  <c r="O616" i="15"/>
  <c r="O694" i="15"/>
  <c r="R694" i="15" s="1"/>
  <c r="O698" i="15"/>
  <c r="R698" i="15" s="1"/>
  <c r="O700" i="15"/>
  <c r="O704" i="15"/>
  <c r="S704" i="15" s="1"/>
  <c r="O716" i="15"/>
  <c r="R716" i="15" s="1"/>
  <c r="O754" i="15"/>
  <c r="R754" i="15" s="1"/>
  <c r="O758" i="15"/>
  <c r="S758" i="15" s="1"/>
  <c r="O760" i="15"/>
  <c r="O762" i="15"/>
  <c r="R762" i="15" s="1"/>
  <c r="O898" i="15"/>
  <c r="S898" i="15" s="1"/>
  <c r="O1059" i="15"/>
  <c r="R1059" i="15" s="1"/>
  <c r="O1074" i="15"/>
  <c r="S1074" i="15" s="1"/>
  <c r="O1076" i="15"/>
  <c r="R1076" i="15" s="1"/>
  <c r="O1078" i="15"/>
  <c r="S1078" i="15" s="1"/>
  <c r="O1082" i="15"/>
  <c r="O1104" i="15"/>
  <c r="R1104" i="15" s="1"/>
  <c r="O1106" i="15"/>
  <c r="S1106" i="15" s="1"/>
  <c r="O1108" i="15"/>
  <c r="O1110" i="15"/>
  <c r="O1141" i="15"/>
  <c r="R1141" i="15" s="1"/>
  <c r="O1143" i="15"/>
  <c r="O1296" i="15"/>
  <c r="O1335" i="15"/>
  <c r="O1337" i="15"/>
  <c r="R1337" i="15" s="1"/>
  <c r="O488" i="15"/>
  <c r="S488" i="15" s="1"/>
  <c r="O492" i="15"/>
  <c r="O496" i="15"/>
  <c r="O500" i="15"/>
  <c r="S500" i="15" s="1"/>
  <c r="O504" i="15"/>
  <c r="O508" i="15"/>
  <c r="S508" i="15" s="1"/>
  <c r="O512" i="15"/>
  <c r="O516" i="15"/>
  <c r="S516" i="15" s="1"/>
  <c r="O520" i="15"/>
  <c r="S520" i="15" s="1"/>
  <c r="O524" i="15"/>
  <c r="O528" i="15"/>
  <c r="O532" i="15"/>
  <c r="S532" i="15" s="1"/>
  <c r="O536" i="15"/>
  <c r="R536" i="15" s="1"/>
  <c r="O540" i="15"/>
  <c r="O552" i="15"/>
  <c r="O840" i="15"/>
  <c r="O843" i="15"/>
  <c r="S843" i="15" s="1"/>
  <c r="O845" i="15"/>
  <c r="O873" i="15"/>
  <c r="R873" i="15" s="1"/>
  <c r="O881" i="15"/>
  <c r="O904" i="15"/>
  <c r="S904" i="15" s="1"/>
  <c r="O909" i="15"/>
  <c r="O981" i="15"/>
  <c r="R981" i="15" s="1"/>
  <c r="O985" i="15"/>
  <c r="O1012" i="15"/>
  <c r="S1012" i="15" s="1"/>
  <c r="O1029" i="15"/>
  <c r="R1029" i="15" s="1"/>
  <c r="O1095" i="15"/>
  <c r="S1095" i="15" s="1"/>
  <c r="O1341" i="15"/>
  <c r="R1341" i="15" s="1"/>
  <c r="O1362" i="15"/>
  <c r="O1366" i="15"/>
  <c r="S1366" i="15" s="1"/>
  <c r="O1374" i="15"/>
  <c r="R1374" i="15" s="1"/>
  <c r="O1376" i="15"/>
  <c r="S1376" i="15" s="1"/>
  <c r="O1390" i="15"/>
  <c r="Q1389" i="15" s="1"/>
  <c r="O1478" i="15"/>
  <c r="R1478" i="15" s="1"/>
  <c r="O1480" i="15"/>
  <c r="R1480" i="15" s="1"/>
  <c r="O1482" i="15"/>
  <c r="R1482" i="15" s="1"/>
  <c r="O1484" i="15"/>
  <c r="O1492" i="15"/>
  <c r="S1492" i="15" s="1"/>
  <c r="O1494" i="15"/>
  <c r="R1494" i="15" s="1"/>
  <c r="O1543" i="15"/>
  <c r="R1543" i="15" s="1"/>
  <c r="O1547" i="15"/>
  <c r="O1568" i="15"/>
  <c r="S1568" i="15" s="1"/>
  <c r="O1572" i="15"/>
  <c r="O1586" i="15"/>
  <c r="R1586" i="15" s="1"/>
  <c r="O1620" i="15"/>
  <c r="O1627" i="15"/>
  <c r="S1627" i="15" s="1"/>
  <c r="O1639" i="15"/>
  <c r="O1674" i="15"/>
  <c r="S1674" i="15" s="1"/>
  <c r="O1851" i="15"/>
  <c r="R1851" i="15" s="1"/>
  <c r="O1904" i="15"/>
  <c r="R1904" i="15" s="1"/>
  <c r="O1921" i="15"/>
  <c r="R1921" i="15" s="1"/>
  <c r="O1936" i="15"/>
  <c r="I1981" i="15"/>
  <c r="N2006" i="15"/>
  <c r="N2037" i="15"/>
  <c r="O2040" i="15"/>
  <c r="R2040" i="15" s="1"/>
  <c r="O2042" i="15"/>
  <c r="R2051" i="15"/>
  <c r="O2085" i="15"/>
  <c r="R2085" i="15" s="1"/>
  <c r="O2103" i="15"/>
  <c r="S2103" i="15" s="1"/>
  <c r="O2115" i="15"/>
  <c r="R2115" i="15" s="1"/>
  <c r="O2166" i="15"/>
  <c r="R2166" i="15" s="1"/>
  <c r="O2168" i="15"/>
  <c r="O2258" i="15"/>
  <c r="S2258" i="15" s="1"/>
  <c r="N2260" i="15"/>
  <c r="N2275" i="15"/>
  <c r="I2280" i="15"/>
  <c r="O2290" i="15"/>
  <c r="O2318" i="15"/>
  <c r="R2318" i="15" s="1"/>
  <c r="O2384" i="15"/>
  <c r="O2393" i="15"/>
  <c r="R2393" i="15" s="1"/>
  <c r="O2395" i="15"/>
  <c r="O2397" i="15"/>
  <c r="R2397" i="15" s="1"/>
  <c r="O2454" i="15"/>
  <c r="O2470" i="15"/>
  <c r="O1403" i="15"/>
  <c r="R1403" i="15" s="1"/>
  <c r="O1405" i="15"/>
  <c r="R1405" i="15" s="1"/>
  <c r="O1407" i="15"/>
  <c r="O1409" i="15"/>
  <c r="R1409" i="15" s="1"/>
  <c r="O1411" i="15"/>
  <c r="O1413" i="15"/>
  <c r="O1415" i="15"/>
  <c r="S1415" i="15" s="1"/>
  <c r="O1417" i="15"/>
  <c r="O1419" i="15"/>
  <c r="S1419" i="15" s="1"/>
  <c r="O1421" i="15"/>
  <c r="R1421" i="15" s="1"/>
  <c r="O1423" i="15"/>
  <c r="O1425" i="15"/>
  <c r="R1425" i="15" s="1"/>
  <c r="O1427" i="15"/>
  <c r="O1429" i="15"/>
  <c r="O1431" i="15"/>
  <c r="S1431" i="15" s="1"/>
  <c r="O1433" i="15"/>
  <c r="O1435" i="15"/>
  <c r="R1435" i="15" s="1"/>
  <c r="O1437" i="15"/>
  <c r="R1437" i="15" s="1"/>
  <c r="O1439" i="15"/>
  <c r="O1441" i="15"/>
  <c r="R1441" i="15" s="1"/>
  <c r="O1443" i="15"/>
  <c r="O1449" i="15"/>
  <c r="O1451" i="15"/>
  <c r="S1451" i="15" s="1"/>
  <c r="O1453" i="15"/>
  <c r="O1455" i="15"/>
  <c r="O1457" i="15"/>
  <c r="R1457" i="15" s="1"/>
  <c r="O1459" i="15"/>
  <c r="O1508" i="15"/>
  <c r="S1508" i="15" s="1"/>
  <c r="O1516" i="15"/>
  <c r="O1518" i="15"/>
  <c r="R1518" i="15" s="1"/>
  <c r="O1522" i="15"/>
  <c r="R1522" i="15" s="1"/>
  <c r="O1551" i="15"/>
  <c r="S1551" i="15" s="1"/>
  <c r="O1555" i="15"/>
  <c r="O1588" i="15"/>
  <c r="O1598" i="15"/>
  <c r="R1598" i="15" s="1"/>
  <c r="O1615" i="15"/>
  <c r="R1615" i="15" s="1"/>
  <c r="O1641" i="15"/>
  <c r="S1641" i="15" s="1"/>
  <c r="O1694" i="15"/>
  <c r="O1709" i="15"/>
  <c r="O1713" i="15"/>
  <c r="R1713" i="15" s="1"/>
  <c r="O1752" i="15"/>
  <c r="R1752" i="15" s="1"/>
  <c r="O1789" i="15"/>
  <c r="O1791" i="15"/>
  <c r="S1791" i="15" s="1"/>
  <c r="O1830" i="15"/>
  <c r="O1855" i="15"/>
  <c r="O1860" i="15"/>
  <c r="R1860" i="15" s="1"/>
  <c r="O1877" i="15"/>
  <c r="O1885" i="15"/>
  <c r="O1895" i="15"/>
  <c r="S1895" i="15" s="1"/>
  <c r="O1908" i="15"/>
  <c r="R1908" i="15" s="1"/>
  <c r="O1910" i="15"/>
  <c r="S1910" i="15" s="1"/>
  <c r="O1925" i="15"/>
  <c r="O1927" i="15"/>
  <c r="O1953" i="15"/>
  <c r="R1953" i="15" s="1"/>
  <c r="O1968" i="15"/>
  <c r="N1976" i="15"/>
  <c r="O1984" i="15"/>
  <c r="R1984" i="15" s="1"/>
  <c r="O1986" i="15"/>
  <c r="O1996" i="15"/>
  <c r="R1996" i="15" s="1"/>
  <c r="N2014" i="15"/>
  <c r="O2029" i="15"/>
  <c r="O2049" i="15"/>
  <c r="N2272" i="15"/>
  <c r="O2430" i="15"/>
  <c r="O2432" i="15"/>
  <c r="S2432" i="15" s="1"/>
  <c r="O2434" i="15"/>
  <c r="O1602" i="15"/>
  <c r="R1602" i="15" s="1"/>
  <c r="O1653" i="15"/>
  <c r="R1653" i="15" s="1"/>
  <c r="O1657" i="15"/>
  <c r="S1657" i="15" s="1"/>
  <c r="O1703" i="15"/>
  <c r="O1717" i="15"/>
  <c r="S1717" i="15" s="1"/>
  <c r="O1719" i="15"/>
  <c r="R1719" i="15" s="1"/>
  <c r="O1721" i="15"/>
  <c r="O1731" i="15"/>
  <c r="S1731" i="15" s="1"/>
  <c r="O1797" i="15"/>
  <c r="R1797" i="15" s="1"/>
  <c r="O1799" i="15"/>
  <c r="O1866" i="15"/>
  <c r="O1901" i="15"/>
  <c r="O1914" i="15"/>
  <c r="O1931" i="15"/>
  <c r="S1931" i="15" s="1"/>
  <c r="O1959" i="15"/>
  <c r="O1981" i="15"/>
  <c r="S1981" i="15" s="1"/>
  <c r="O2004" i="15"/>
  <c r="O2037" i="15"/>
  <c r="S2037" i="15" s="1"/>
  <c r="O2078" i="15"/>
  <c r="S2078" i="15" s="1"/>
  <c r="O2094" i="15"/>
  <c r="S2094" i="15" s="1"/>
  <c r="O2096" i="15"/>
  <c r="O2098" i="15"/>
  <c r="O2229" i="15"/>
  <c r="S2229" i="15" s="1"/>
  <c r="O2257" i="15"/>
  <c r="R2257" i="15" s="1"/>
  <c r="O2296" i="15"/>
  <c r="R2296" i="15" s="1"/>
  <c r="O2298" i="15"/>
  <c r="O2358" i="15"/>
  <c r="O2375" i="15"/>
  <c r="R2375" i="15" s="1"/>
  <c r="O2477" i="15"/>
  <c r="R2477" i="15" s="1"/>
  <c r="O2441" i="15"/>
  <c r="O2443" i="15"/>
  <c r="R2443" i="15" s="1"/>
  <c r="O1538" i="15"/>
  <c r="R1538" i="15" s="1"/>
  <c r="O1540" i="15"/>
  <c r="O1542" i="15"/>
  <c r="O1544" i="15"/>
  <c r="O1546" i="15"/>
  <c r="R1546" i="15" s="1"/>
  <c r="O1604" i="15"/>
  <c r="O1606" i="15"/>
  <c r="R1606" i="15" s="1"/>
  <c r="O1724" i="15"/>
  <c r="S1724" i="15" s="1"/>
  <c r="O1852" i="15"/>
  <c r="R1852" i="15" s="1"/>
  <c r="O1903" i="15"/>
  <c r="O1937" i="15"/>
  <c r="N2005" i="15"/>
  <c r="O2008" i="15"/>
  <c r="R2008" i="15" s="1"/>
  <c r="N2038" i="15"/>
  <c r="O2112" i="15"/>
  <c r="R2112" i="15" s="1"/>
  <c r="O2114" i="15"/>
  <c r="O2165" i="15"/>
  <c r="S2165" i="15" s="1"/>
  <c r="O2167" i="15"/>
  <c r="O2169" i="15"/>
  <c r="S2169" i="15" s="1"/>
  <c r="O2383" i="15"/>
  <c r="O2394" i="15"/>
  <c r="S2394" i="15" s="1"/>
  <c r="O2396" i="15"/>
  <c r="R2396" i="15" s="1"/>
  <c r="O2398" i="15"/>
  <c r="O2436" i="15"/>
  <c r="O2474" i="15"/>
  <c r="R2474" i="15" s="1"/>
  <c r="O1408" i="15"/>
  <c r="S1408" i="15" s="1"/>
  <c r="O1410" i="15"/>
  <c r="R1410" i="15" s="1"/>
  <c r="O1412" i="15"/>
  <c r="S1412" i="15" s="1"/>
  <c r="O1414" i="15"/>
  <c r="O1416" i="15"/>
  <c r="O1418" i="15"/>
  <c r="O1420" i="15"/>
  <c r="S1420" i="15" s="1"/>
  <c r="O1422" i="15"/>
  <c r="O1424" i="15"/>
  <c r="S1424" i="15" s="1"/>
  <c r="O1426" i="15"/>
  <c r="R1426" i="15" s="1"/>
  <c r="O1428" i="15"/>
  <c r="O1430" i="15"/>
  <c r="R1430" i="15" s="1"/>
  <c r="O1432" i="15"/>
  <c r="O1434" i="15"/>
  <c r="R1434" i="15" s="1"/>
  <c r="O1436" i="15"/>
  <c r="S1436" i="15" s="1"/>
  <c r="O1438" i="15"/>
  <c r="R1438" i="15" s="1"/>
  <c r="O1440" i="15"/>
  <c r="S1440" i="15" s="1"/>
  <c r="O1444" i="15"/>
  <c r="S1444" i="15" s="1"/>
  <c r="O1446" i="15"/>
  <c r="R1446" i="15" s="1"/>
  <c r="O1454" i="15"/>
  <c r="O1456" i="15"/>
  <c r="O1487" i="15"/>
  <c r="S1487" i="15" s="1"/>
  <c r="O1503" i="15"/>
  <c r="O1507" i="15"/>
  <c r="O1519" i="15"/>
  <c r="R1519" i="15" s="1"/>
  <c r="O1556" i="15"/>
  <c r="S1556" i="15" s="1"/>
  <c r="O1558" i="15"/>
  <c r="R1558" i="15" s="1"/>
  <c r="O1618" i="15"/>
  <c r="O1710" i="15"/>
  <c r="S1710" i="15" s="1"/>
  <c r="O1712" i="15"/>
  <c r="O1714" i="15"/>
  <c r="O1751" i="15"/>
  <c r="S1751" i="15" s="1"/>
  <c r="O1790" i="15"/>
  <c r="R1790" i="15" s="1"/>
  <c r="O1792" i="15"/>
  <c r="O1838" i="15"/>
  <c r="O1856" i="15"/>
  <c r="O1884" i="15"/>
  <c r="S1884" i="15" s="1"/>
  <c r="O1907" i="15"/>
  <c r="R1907" i="15" s="1"/>
  <c r="O1924" i="15"/>
  <c r="O1941" i="15"/>
  <c r="O1943" i="15"/>
  <c r="S1943" i="15" s="1"/>
  <c r="O1952" i="15"/>
  <c r="R1952" i="15" s="1"/>
  <c r="O1969" i="15"/>
  <c r="O1978" i="15"/>
  <c r="R1978" i="15" s="1"/>
  <c r="N1982" i="15"/>
  <c r="O1995" i="15"/>
  <c r="O2016" i="15"/>
  <c r="O2018" i="15"/>
  <c r="O2028" i="15"/>
  <c r="O2429" i="15"/>
  <c r="R2429" i="15" s="1"/>
  <c r="O2431" i="15"/>
  <c r="R2431" i="15" s="1"/>
  <c r="O1527" i="15"/>
  <c r="O1531" i="15"/>
  <c r="O1718" i="15"/>
  <c r="S1718" i="15" s="1"/>
  <c r="O1720" i="15"/>
  <c r="R1720" i="15" s="1"/>
  <c r="O1732" i="15"/>
  <c r="R1732" i="15" s="1"/>
  <c r="O1798" i="15"/>
  <c r="O1800" i="15"/>
  <c r="S1800" i="15" s="1"/>
  <c r="O1827" i="15"/>
  <c r="O1849" i="15"/>
  <c r="R1849" i="15" s="1"/>
  <c r="O1898" i="15"/>
  <c r="S1898" i="15" s="1"/>
  <c r="O1917" i="15"/>
  <c r="R1917" i="15" s="1"/>
  <c r="O1934" i="15"/>
  <c r="R1934" i="15" s="1"/>
  <c r="O2005" i="15"/>
  <c r="O2036" i="15"/>
  <c r="O2075" i="15"/>
  <c r="R2075" i="15" s="1"/>
  <c r="O2088" i="15"/>
  <c r="R2088" i="15" s="1"/>
  <c r="O2097" i="15"/>
  <c r="S2097" i="15" s="1"/>
  <c r="O2101" i="15"/>
  <c r="S2101" i="15" s="1"/>
  <c r="R2127" i="15"/>
  <c r="S2207" i="15"/>
  <c r="O2248" i="15"/>
  <c r="O2267" i="15"/>
  <c r="O2284" i="15"/>
  <c r="R2284" i="15" s="1"/>
  <c r="O2376" i="15"/>
  <c r="O2407" i="15"/>
  <c r="R2407" i="15" s="1"/>
  <c r="O2442" i="15"/>
  <c r="R2442" i="15" s="1"/>
  <c r="N2531" i="15"/>
  <c r="I2531" i="15"/>
  <c r="O2463" i="15"/>
  <c r="O2469" i="15"/>
  <c r="O2485" i="15"/>
  <c r="N2507" i="15"/>
  <c r="O2508" i="15"/>
  <c r="N2522" i="15"/>
  <c r="O2523" i="15"/>
  <c r="O2527" i="15"/>
  <c r="O2540" i="15"/>
  <c r="O2550" i="15"/>
  <c r="O2552" i="15"/>
  <c r="O2556" i="15"/>
  <c r="R2556" i="15" s="1"/>
  <c r="O2571" i="15"/>
  <c r="O2586" i="15"/>
  <c r="R2586" i="15" s="1"/>
  <c r="O2588" i="15"/>
  <c r="O2609" i="15"/>
  <c r="O2611" i="15"/>
  <c r="R2611" i="15" s="1"/>
  <c r="O2615" i="15"/>
  <c r="O2658" i="15"/>
  <c r="R2658" i="15" s="1"/>
  <c r="O2662" i="15"/>
  <c r="R2662" i="15" s="1"/>
  <c r="O2667" i="15"/>
  <c r="O2700" i="15"/>
  <c r="O2702" i="15"/>
  <c r="O2718" i="15"/>
  <c r="R2718" i="15" s="1"/>
  <c r="O2722" i="15"/>
  <c r="R2722" i="15" s="1"/>
  <c r="O2790" i="15"/>
  <c r="O2792" i="15"/>
  <c r="R2792" i="15" s="1"/>
  <c r="O2794" i="15"/>
  <c r="O2796" i="15"/>
  <c r="R2796" i="15" s="1"/>
  <c r="O2809" i="15"/>
  <c r="O2833" i="15"/>
  <c r="R2833" i="15" s="1"/>
  <c r="O2894" i="15"/>
  <c r="R2894" i="15" s="1"/>
  <c r="O2935" i="15"/>
  <c r="O2964" i="15"/>
  <c r="O2966" i="15"/>
  <c r="S2966" i="15" s="1"/>
  <c r="O2988" i="15"/>
  <c r="S2988" i="15" s="1"/>
  <c r="O3027" i="15"/>
  <c r="O3037" i="15"/>
  <c r="R3037" i="15" s="1"/>
  <c r="O3041" i="15"/>
  <c r="R3041" i="15" s="1"/>
  <c r="O3108" i="15"/>
  <c r="R3108" i="15" s="1"/>
  <c r="O3110" i="15"/>
  <c r="S3110" i="15" s="1"/>
  <c r="O3186" i="15"/>
  <c r="S3186" i="15" s="1"/>
  <c r="O3234" i="15"/>
  <c r="O3300" i="15"/>
  <c r="S3300" i="15" s="1"/>
  <c r="O3304" i="15"/>
  <c r="O3318" i="15"/>
  <c r="R3318" i="15" s="1"/>
  <c r="O3320" i="15"/>
  <c r="R3320" i="15" s="1"/>
  <c r="O3409" i="15"/>
  <c r="R3409" i="15" s="1"/>
  <c r="O3584" i="15"/>
  <c r="R3584" i="15" s="1"/>
  <c r="O3652" i="15"/>
  <c r="O3674" i="15"/>
  <c r="R3674" i="15" s="1"/>
  <c r="O3711" i="15"/>
  <c r="R3711" i="15" s="1"/>
  <c r="O3724" i="15"/>
  <c r="S3724" i="15" s="1"/>
  <c r="O3757" i="15"/>
  <c r="O3759" i="15"/>
  <c r="R3759" i="15" s="1"/>
  <c r="O3770" i="15"/>
  <c r="R3770" i="15" s="1"/>
  <c r="O3793" i="15"/>
  <c r="R3793" i="15" s="1"/>
  <c r="O3795" i="15"/>
  <c r="O3797" i="15"/>
  <c r="O3799" i="15"/>
  <c r="O3823" i="15"/>
  <c r="R3823" i="15" s="1"/>
  <c r="O3827" i="15"/>
  <c r="R3827" i="15" s="1"/>
  <c r="O3829" i="15"/>
  <c r="O3836" i="15"/>
  <c r="S3836" i="15" s="1"/>
  <c r="O3840" i="15"/>
  <c r="S3840" i="15" s="1"/>
  <c r="O3842" i="15"/>
  <c r="O3844" i="15"/>
  <c r="O3846" i="15"/>
  <c r="R3846" i="15" s="1"/>
  <c r="O3848" i="15"/>
  <c r="S3848" i="15" s="1"/>
  <c r="O3874" i="15"/>
  <c r="R3874" i="15" s="1"/>
  <c r="O3876" i="15"/>
  <c r="R3876" i="15" s="1"/>
  <c r="O3947" i="15"/>
  <c r="S3947" i="15" s="1"/>
  <c r="O3979" i="15"/>
  <c r="S3979" i="15" s="1"/>
  <c r="O4004" i="15"/>
  <c r="O4006" i="15"/>
  <c r="O4008" i="15"/>
  <c r="S4008" i="15" s="1"/>
  <c r="O4010" i="15"/>
  <c r="R4010" i="15" s="1"/>
  <c r="O3002" i="15"/>
  <c r="O3023" i="15"/>
  <c r="S3023" i="15" s="1"/>
  <c r="O3073" i="15"/>
  <c r="S3073" i="15" s="1"/>
  <c r="O3136" i="15"/>
  <c r="R3136" i="15" s="1"/>
  <c r="O3272" i="15"/>
  <c r="R3272" i="15" s="1"/>
  <c r="O3274" i="15"/>
  <c r="O3276" i="15"/>
  <c r="R3276" i="15" s="1"/>
  <c r="O3282" i="15"/>
  <c r="R3282" i="15" s="1"/>
  <c r="O3308" i="15"/>
  <c r="O3597" i="15"/>
  <c r="O3599" i="15"/>
  <c r="O3601" i="15"/>
  <c r="R3601" i="15" s="1"/>
  <c r="O3603" i="15"/>
  <c r="O3639" i="15"/>
  <c r="S3639" i="15" s="1"/>
  <c r="O3696" i="15"/>
  <c r="S3696" i="15" s="1"/>
  <c r="O3715" i="15"/>
  <c r="R3715" i="15" s="1"/>
  <c r="O3727" i="15"/>
  <c r="O3778" i="15"/>
  <c r="R3778" i="15" s="1"/>
  <c r="O3780" i="15"/>
  <c r="O3782" i="15"/>
  <c r="R3782" i="15" s="1"/>
  <c r="O2487" i="15"/>
  <c r="R2487" i="15" s="1"/>
  <c r="O2518" i="15"/>
  <c r="O2520" i="15"/>
  <c r="O2563" i="15"/>
  <c r="R2563" i="15" s="1"/>
  <c r="O2567" i="15"/>
  <c r="R2567" i="15" s="1"/>
  <c r="O2583" i="15"/>
  <c r="R2583" i="15" s="1"/>
  <c r="O2593" i="15"/>
  <c r="O2596" i="15"/>
  <c r="R2596" i="15" s="1"/>
  <c r="O2621" i="15"/>
  <c r="R2621" i="15" s="1"/>
  <c r="O2637" i="15"/>
  <c r="O2651" i="15"/>
  <c r="S2651" i="15" s="1"/>
  <c r="O2735" i="15"/>
  <c r="S2735" i="15" s="1"/>
  <c r="O2737" i="15"/>
  <c r="S2737" i="15" s="1"/>
  <c r="S2784" i="15"/>
  <c r="O2789" i="15"/>
  <c r="R2789" i="15" s="1"/>
  <c r="O2798" i="15"/>
  <c r="R2798" i="15" s="1"/>
  <c r="O2839" i="15"/>
  <c r="S2839" i="15" s="1"/>
  <c r="O2844" i="15"/>
  <c r="O2858" i="15"/>
  <c r="O2860" i="15"/>
  <c r="S2860" i="15" s="1"/>
  <c r="O2862" i="15"/>
  <c r="R2862" i="15" s="1"/>
  <c r="O2899" i="15"/>
  <c r="S2899" i="15" s="1"/>
  <c r="O2901" i="15"/>
  <c r="O2903" i="15"/>
  <c r="R2903" i="15" s="1"/>
  <c r="O2905" i="15"/>
  <c r="R2905" i="15" s="1"/>
  <c r="O2928" i="15"/>
  <c r="R2928" i="15" s="1"/>
  <c r="O2970" i="15"/>
  <c r="O3053" i="15"/>
  <c r="R3053" i="15" s="1"/>
  <c r="O3077" i="15"/>
  <c r="O3079" i="15"/>
  <c r="R3079" i="15" s="1"/>
  <c r="O3175" i="15"/>
  <c r="R3175" i="15" s="1"/>
  <c r="O3205" i="15"/>
  <c r="R3205" i="15" s="1"/>
  <c r="O3350" i="15"/>
  <c r="O3361" i="15"/>
  <c r="R3361" i="15" s="1"/>
  <c r="O3374" i="15"/>
  <c r="R3374" i="15" s="1"/>
  <c r="O3435" i="15"/>
  <c r="R3481" i="15"/>
  <c r="O3555" i="15"/>
  <c r="R3555" i="15" s="1"/>
  <c r="O3880" i="15"/>
  <c r="R3880" i="15" s="1"/>
  <c r="O3882" i="15"/>
  <c r="R3882" i="15" s="1"/>
  <c r="O3888" i="15"/>
  <c r="O3364" i="15"/>
  <c r="R3364" i="15" s="1"/>
  <c r="O3406" i="15"/>
  <c r="O3420" i="15"/>
  <c r="R3420" i="15" s="1"/>
  <c r="O3439" i="15"/>
  <c r="R3439" i="15" s="1"/>
  <c r="R3503" i="15"/>
  <c r="O3685" i="15"/>
  <c r="R3685" i="15" s="1"/>
  <c r="O2484" i="15"/>
  <c r="R2484" i="15" s="1"/>
  <c r="N2508" i="15"/>
  <c r="O2513" i="15"/>
  <c r="S2513" i="15" s="1"/>
  <c r="N2521" i="15"/>
  <c r="O2526" i="15"/>
  <c r="R2526" i="15" s="1"/>
  <c r="O2553" i="15"/>
  <c r="O2585" i="15"/>
  <c r="R2585" i="15" s="1"/>
  <c r="O2598" i="15"/>
  <c r="R2598" i="15" s="1"/>
  <c r="O2612" i="15"/>
  <c r="O2655" i="15"/>
  <c r="O2659" i="15"/>
  <c r="R2659" i="15" s="1"/>
  <c r="O2661" i="15"/>
  <c r="O2715" i="15"/>
  <c r="O2719" i="15"/>
  <c r="S2719" i="15" s="1"/>
  <c r="R2746" i="15"/>
  <c r="O2749" i="15"/>
  <c r="R2749" i="15" s="1"/>
  <c r="O2751" i="15"/>
  <c r="O2793" i="15"/>
  <c r="S2793" i="15" s="1"/>
  <c r="O2797" i="15"/>
  <c r="R2797" i="15" s="1"/>
  <c r="O2808" i="15"/>
  <c r="R2808" i="15" s="1"/>
  <c r="R2826" i="15"/>
  <c r="O2834" i="15"/>
  <c r="O2868" i="15"/>
  <c r="O2893" i="15"/>
  <c r="O2934" i="15"/>
  <c r="R2934" i="15" s="1"/>
  <c r="O3004" i="15"/>
  <c r="S3004" i="15" s="1"/>
  <c r="O3034" i="15"/>
  <c r="O3036" i="15"/>
  <c r="R3036" i="15" s="1"/>
  <c r="O3038" i="15"/>
  <c r="S3038" i="15" s="1"/>
  <c r="O3040" i="15"/>
  <c r="R3040" i="15" s="1"/>
  <c r="O3111" i="15"/>
  <c r="S3111" i="15" s="1"/>
  <c r="O3113" i="15"/>
  <c r="R3113" i="15" s="1"/>
  <c r="O3124" i="15"/>
  <c r="O3126" i="15"/>
  <c r="S3126" i="15" s="1"/>
  <c r="O3294" i="15"/>
  <c r="R3564" i="15"/>
  <c r="O3662" i="15"/>
  <c r="R3662" i="15" s="1"/>
  <c r="O3664" i="15"/>
  <c r="R3664" i="15" s="1"/>
  <c r="O3666" i="15"/>
  <c r="O3691" i="15"/>
  <c r="R3691" i="15" s="1"/>
  <c r="O3725" i="15"/>
  <c r="O3739" i="15"/>
  <c r="S3739" i="15" s="1"/>
  <c r="O3754" i="15"/>
  <c r="R3754" i="15" s="1"/>
  <c r="O3788" i="15"/>
  <c r="R3788" i="15" s="1"/>
  <c r="O3894" i="15"/>
  <c r="R3894" i="15" s="1"/>
  <c r="O3978" i="15"/>
  <c r="N2790" i="15"/>
  <c r="O2999" i="15"/>
  <c r="S2999" i="15" s="1"/>
  <c r="O3001" i="15"/>
  <c r="R3001" i="15" s="1"/>
  <c r="O3058" i="15"/>
  <c r="S3058" i="15" s="1"/>
  <c r="O3095" i="15"/>
  <c r="R3095" i="15" s="1"/>
  <c r="O3149" i="15"/>
  <c r="R3149" i="15" s="1"/>
  <c r="O3218" i="15"/>
  <c r="R3218" i="15" s="1"/>
  <c r="O3220" i="15"/>
  <c r="S3220" i="15" s="1"/>
  <c r="O3260" i="15"/>
  <c r="R3260" i="15" s="1"/>
  <c r="O3262" i="15"/>
  <c r="R3262" i="15" s="1"/>
  <c r="O3264" i="15"/>
  <c r="O3271" i="15"/>
  <c r="O3273" i="15"/>
  <c r="S3273" i="15" s="1"/>
  <c r="O3281" i="15"/>
  <c r="S3281" i="15" s="1"/>
  <c r="O3323" i="15"/>
  <c r="R3323" i="15" s="1"/>
  <c r="O3358" i="15"/>
  <c r="R3358" i="15" s="1"/>
  <c r="O3495" i="15"/>
  <c r="O3525" i="15"/>
  <c r="R3525" i="15" s="1"/>
  <c r="O3527" i="15"/>
  <c r="S3527" i="15" s="1"/>
  <c r="O3548" i="15"/>
  <c r="S3548" i="15" s="1"/>
  <c r="O3598" i="15"/>
  <c r="O3637" i="15"/>
  <c r="R3637" i="15" s="1"/>
  <c r="O3645" i="15"/>
  <c r="R3645" i="15" s="1"/>
  <c r="O3693" i="15"/>
  <c r="R3693" i="15" s="1"/>
  <c r="O3745" i="15"/>
  <c r="R3745" i="15" s="1"/>
  <c r="O3762" i="15"/>
  <c r="O3764" i="15"/>
  <c r="R3764" i="15" s="1"/>
  <c r="O3766" i="15"/>
  <c r="R3766" i="15" s="1"/>
  <c r="O3777" i="15"/>
  <c r="O3779" i="15"/>
  <c r="S3779" i="15" s="1"/>
  <c r="O3781" i="15"/>
  <c r="S3781" i="15" s="1"/>
  <c r="O3830" i="15"/>
  <c r="S3830" i="15" s="1"/>
  <c r="O2492" i="15"/>
  <c r="O2519" i="15"/>
  <c r="O2521" i="15"/>
  <c r="O2559" i="15"/>
  <c r="R2559" i="15" s="1"/>
  <c r="O2564" i="15"/>
  <c r="R2564" i="15" s="1"/>
  <c r="O2592" i="15"/>
  <c r="S2592" i="15" s="1"/>
  <c r="O2695" i="15"/>
  <c r="O2706" i="15"/>
  <c r="S2706" i="15" s="1"/>
  <c r="O2711" i="15"/>
  <c r="O2734" i="15"/>
  <c r="R2734" i="15" s="1"/>
  <c r="O2736" i="15"/>
  <c r="O2788" i="15"/>
  <c r="R2788" i="15" s="1"/>
  <c r="O2801" i="15"/>
  <c r="O2814" i="15"/>
  <c r="R2814" i="15" s="1"/>
  <c r="O2818" i="15"/>
  <c r="O2859" i="15"/>
  <c r="S2859" i="15" s="1"/>
  <c r="O2863" i="15"/>
  <c r="O2900" i="15"/>
  <c r="R2900" i="15" s="1"/>
  <c r="O2902" i="15"/>
  <c r="O2904" i="15"/>
  <c r="R2904" i="15" s="1"/>
  <c r="O2927" i="15"/>
  <c r="S2927" i="15" s="1"/>
  <c r="O2929" i="15"/>
  <c r="O2948" i="15"/>
  <c r="O2960" i="15"/>
  <c r="O2969" i="15"/>
  <c r="O2971" i="15"/>
  <c r="S2971" i="15" s="1"/>
  <c r="O3025" i="15"/>
  <c r="S3025" i="15" s="1"/>
  <c r="O3052" i="15"/>
  <c r="R3052" i="15" s="1"/>
  <c r="O3064" i="15"/>
  <c r="O3076" i="15"/>
  <c r="S3076" i="15" s="1"/>
  <c r="O3078" i="15"/>
  <c r="O3080" i="15"/>
  <c r="R3080" i="15" s="1"/>
  <c r="O3115" i="15"/>
  <c r="O3170" i="15"/>
  <c r="O3176" i="15"/>
  <c r="R3176" i="15" s="1"/>
  <c r="O3204" i="15"/>
  <c r="R3204" i="15" s="1"/>
  <c r="O3223" i="15"/>
  <c r="O3244" i="15"/>
  <c r="R3244" i="15" s="1"/>
  <c r="O3371" i="15"/>
  <c r="R3371" i="15" s="1"/>
  <c r="O3373" i="15"/>
  <c r="S3373" i="15" s="1"/>
  <c r="O3417" i="15"/>
  <c r="O3458" i="15"/>
  <c r="R3458" i="15" s="1"/>
  <c r="O3462" i="15"/>
  <c r="O3474" i="15"/>
  <c r="S3474" i="15" s="1"/>
  <c r="O3478" i="15"/>
  <c r="S3478" i="15" s="1"/>
  <c r="O3499" i="15"/>
  <c r="O3501" i="15"/>
  <c r="O3558" i="15"/>
  <c r="R3558" i="15" s="1"/>
  <c r="O3861" i="15"/>
  <c r="O3863" i="15"/>
  <c r="R3863" i="15" s="1"/>
  <c r="O3867" i="15"/>
  <c r="O3871" i="15"/>
  <c r="R3871" i="15" s="1"/>
  <c r="O3883" i="15"/>
  <c r="O3885" i="15"/>
  <c r="S3885" i="15" s="1"/>
  <c r="O3887" i="15"/>
  <c r="S3887" i="15" s="1"/>
  <c r="O3889" i="15"/>
  <c r="R3889" i="15" s="1"/>
  <c r="O3608" i="15"/>
  <c r="O3670" i="15"/>
  <c r="R3670" i="15" s="1"/>
  <c r="O3680" i="15"/>
  <c r="R3680" i="15" s="1"/>
  <c r="O3802" i="15"/>
  <c r="R3802" i="15" s="1"/>
  <c r="O3783" i="15"/>
  <c r="R3783" i="15" s="1"/>
  <c r="O3837" i="15"/>
  <c r="O3839" i="15"/>
  <c r="O3853" i="15"/>
  <c r="R3853" i="15" s="1"/>
  <c r="O3855" i="15"/>
  <c r="O3857" i="15"/>
  <c r="O3904" i="15"/>
  <c r="S3904" i="15" s="1"/>
  <c r="O3908" i="15"/>
  <c r="S3908" i="15" s="1"/>
  <c r="O3912" i="15"/>
  <c r="S3912" i="15" s="1"/>
  <c r="O3914" i="15"/>
  <c r="R3914" i="15" s="1"/>
  <c r="O3927" i="15"/>
  <c r="O3985" i="15"/>
  <c r="R3985" i="15" s="1"/>
  <c r="O4013" i="15"/>
  <c r="O4019" i="15"/>
  <c r="S4019" i="15" s="1"/>
  <c r="O4021" i="15"/>
  <c r="R4021" i="15" s="1"/>
  <c r="O4023" i="15"/>
  <c r="R4023" i="15" s="1"/>
  <c r="O4032" i="15"/>
  <c r="O4044" i="15"/>
  <c r="S4044" i="15" s="1"/>
  <c r="O4048" i="15"/>
  <c r="O4050" i="15"/>
  <c r="O4052" i="15"/>
  <c r="O4054" i="15"/>
  <c r="O4082" i="15"/>
  <c r="O4112" i="15"/>
  <c r="O4136" i="15"/>
  <c r="R4136" i="15" s="1"/>
  <c r="O4159" i="15"/>
  <c r="O4161" i="15"/>
  <c r="R4161" i="15" s="1"/>
  <c r="O4163" i="15"/>
  <c r="S4163" i="15" s="1"/>
  <c r="O4165" i="15"/>
  <c r="R4165" i="15" s="1"/>
  <c r="O4246" i="15"/>
  <c r="S4246" i="15" s="1"/>
  <c r="O4248" i="15"/>
  <c r="R4248" i="15" s="1"/>
  <c r="O4263" i="15"/>
  <c r="R4263" i="15" s="1"/>
  <c r="O4265" i="15"/>
  <c r="R4265" i="15" s="1"/>
  <c r="O4316" i="15"/>
  <c r="O4322" i="15"/>
  <c r="O4324" i="15"/>
  <c r="O4326" i="15"/>
  <c r="R4326" i="15" s="1"/>
  <c r="O4330" i="15"/>
  <c r="S4330" i="15" s="1"/>
  <c r="O4341" i="15"/>
  <c r="R4341" i="15" s="1"/>
  <c r="O4357" i="15"/>
  <c r="O4386" i="15"/>
  <c r="O4395" i="15"/>
  <c r="O4397" i="15"/>
  <c r="R4397" i="15" s="1"/>
  <c r="O4440" i="15"/>
  <c r="O4442" i="15"/>
  <c r="O4491" i="15"/>
  <c r="R4491" i="15" s="1"/>
  <c r="O4493" i="15"/>
  <c r="R4493" i="15" s="1"/>
  <c r="O4495" i="15"/>
  <c r="O4499" i="15"/>
  <c r="R4499" i="15" s="1"/>
  <c r="O4534" i="15"/>
  <c r="R4534" i="15" s="1"/>
  <c r="O4679" i="15"/>
  <c r="O4681" i="15"/>
  <c r="R4681" i="15" s="1"/>
  <c r="O4683" i="15"/>
  <c r="S4683" i="15" s="1"/>
  <c r="O4691" i="15"/>
  <c r="O4058" i="15"/>
  <c r="R4058" i="15" s="1"/>
  <c r="O4071" i="15"/>
  <c r="R4071" i="15" s="1"/>
  <c r="O4086" i="15"/>
  <c r="S4086" i="15" s="1"/>
  <c r="O4107" i="15"/>
  <c r="R4107" i="15" s="1"/>
  <c r="O4109" i="15"/>
  <c r="R4109" i="15" s="1"/>
  <c r="O4123" i="15"/>
  <c r="R4123" i="15" s="1"/>
  <c r="O4131" i="15"/>
  <c r="O4146" i="15"/>
  <c r="O4168" i="15"/>
  <c r="S4168" i="15" s="1"/>
  <c r="O4254" i="15"/>
  <c r="O4256" i="15"/>
  <c r="R4256" i="15" s="1"/>
  <c r="O4278" i="15"/>
  <c r="O4280" i="15"/>
  <c r="O4307" i="15"/>
  <c r="R4307" i="15" s="1"/>
  <c r="O4309" i="15"/>
  <c r="R4309" i="15" s="1"/>
  <c r="O4311" i="15"/>
  <c r="R4311" i="15" s="1"/>
  <c r="O4334" i="15"/>
  <c r="R4334" i="15" s="1"/>
  <c r="O4364" i="15"/>
  <c r="R4364" i="15" s="1"/>
  <c r="O4379" i="15"/>
  <c r="R4379" i="15" s="1"/>
  <c r="O4381" i="15"/>
  <c r="O4383" i="15"/>
  <c r="R4383" i="15" s="1"/>
  <c r="O4400" i="15"/>
  <c r="R4400" i="15" s="1"/>
  <c r="O4402" i="15"/>
  <c r="R4402" i="15" s="1"/>
  <c r="O4433" i="15"/>
  <c r="R4433" i="15" s="1"/>
  <c r="O4526" i="15"/>
  <c r="R4526" i="15" s="1"/>
  <c r="O4542" i="15"/>
  <c r="R4542" i="15" s="1"/>
  <c r="O4559" i="15"/>
  <c r="R4559" i="15" s="1"/>
  <c r="O4563" i="15"/>
  <c r="R4563" i="15" s="1"/>
  <c r="O4647" i="15"/>
  <c r="R4647" i="15" s="1"/>
  <c r="O4651" i="15"/>
  <c r="S4651" i="15" s="1"/>
  <c r="O4653" i="15"/>
  <c r="O4655" i="15"/>
  <c r="O5229" i="15"/>
  <c r="R5229" i="15" s="1"/>
  <c r="O3937" i="15"/>
  <c r="O3987" i="15"/>
  <c r="S3987" i="15" s="1"/>
  <c r="O4313" i="15"/>
  <c r="R4313" i="15" s="1"/>
  <c r="O4412" i="15"/>
  <c r="R4412" i="15" s="1"/>
  <c r="O4460" i="15"/>
  <c r="O3891" i="15"/>
  <c r="S3891" i="15" s="1"/>
  <c r="O3893" i="15"/>
  <c r="O3915" i="15"/>
  <c r="O3963" i="15"/>
  <c r="S3963" i="15" s="1"/>
  <c r="O3977" i="15"/>
  <c r="R3977" i="15" s="1"/>
  <c r="O4014" i="15"/>
  <c r="O4016" i="15"/>
  <c r="S4016" i="15" s="1"/>
  <c r="O4018" i="15"/>
  <c r="R4018" i="15" s="1"/>
  <c r="O4020" i="15"/>
  <c r="S4020" i="15" s="1"/>
  <c r="O4022" i="15"/>
  <c r="R4022" i="15" s="1"/>
  <c r="O4043" i="15"/>
  <c r="O4106" i="15"/>
  <c r="O4129" i="15"/>
  <c r="O4156" i="15"/>
  <c r="S4156" i="15" s="1"/>
  <c r="O4158" i="15"/>
  <c r="R4158" i="15" s="1"/>
  <c r="O4239" i="15"/>
  <c r="R4239" i="15" s="1"/>
  <c r="O4241" i="15"/>
  <c r="R4241" i="15" s="1"/>
  <c r="O4243" i="15"/>
  <c r="R4243" i="15" s="1"/>
  <c r="O4245" i="15"/>
  <c r="R4245" i="15" s="1"/>
  <c r="O4247" i="15"/>
  <c r="O4266" i="15"/>
  <c r="S4266" i="15" s="1"/>
  <c r="O4268" i="15"/>
  <c r="R4268" i="15" s="1"/>
  <c r="O4331" i="15"/>
  <c r="R4331" i="15" s="1"/>
  <c r="O4333" i="15"/>
  <c r="R4333" i="15" s="1"/>
  <c r="O4344" i="15"/>
  <c r="O4346" i="15"/>
  <c r="O4348" i="15"/>
  <c r="O4350" i="15"/>
  <c r="O4363" i="15"/>
  <c r="R4363" i="15" s="1"/>
  <c r="O4478" i="15"/>
  <c r="R4478" i="15" s="1"/>
  <c r="O4488" i="15"/>
  <c r="S4488" i="15" s="1"/>
  <c r="O4492" i="15"/>
  <c r="O4496" i="15"/>
  <c r="O4507" i="15"/>
  <c r="O4509" i="15"/>
  <c r="R4509" i="15" s="1"/>
  <c r="O4537" i="15"/>
  <c r="O4551" i="15"/>
  <c r="R4551" i="15" s="1"/>
  <c r="O4644" i="15"/>
  <c r="S4644" i="15" s="1"/>
  <c r="O4692" i="15"/>
  <c r="R4692" i="15" s="1"/>
  <c r="O4698" i="15"/>
  <c r="O4702" i="15"/>
  <c r="O4704" i="15"/>
  <c r="R4704" i="15" s="1"/>
  <c r="O4708" i="15"/>
  <c r="O4718" i="15"/>
  <c r="S4718" i="15" s="1"/>
  <c r="O4720" i="15"/>
  <c r="R4720" i="15" s="1"/>
  <c r="O4273" i="15"/>
  <c r="R4273" i="15" s="1"/>
  <c r="O4275" i="15"/>
  <c r="O4279" i="15"/>
  <c r="O4304" i="15"/>
  <c r="R4304" i="15" s="1"/>
  <c r="O4306" i="15"/>
  <c r="S4306" i="15" s="1"/>
  <c r="O4380" i="15"/>
  <c r="S4380" i="15" s="1"/>
  <c r="O4385" i="15"/>
  <c r="R4385" i="15" s="1"/>
  <c r="O4387" i="15"/>
  <c r="R4387" i="15" s="1"/>
  <c r="O4389" i="15"/>
  <c r="R4389" i="15" s="1"/>
  <c r="O4391" i="15"/>
  <c r="O4401" i="15"/>
  <c r="O4432" i="15"/>
  <c r="O4434" i="15"/>
  <c r="O4447" i="15"/>
  <c r="R4447" i="15" s="1"/>
  <c r="O4512" i="15"/>
  <c r="R4512" i="15" s="1"/>
  <c r="O4545" i="15"/>
  <c r="S4545" i="15" s="1"/>
  <c r="O4560" i="15"/>
  <c r="S4560" i="15" s="1"/>
  <c r="O4589" i="15"/>
  <c r="O4597" i="15"/>
  <c r="S4597" i="15" s="1"/>
  <c r="O4599" i="15"/>
  <c r="O4635" i="15"/>
  <c r="O4942" i="15"/>
  <c r="R4942" i="15" s="1"/>
  <c r="O3936" i="15"/>
  <c r="S3936" i="15" s="1"/>
  <c r="O3938" i="15"/>
  <c r="R3938" i="15" s="1"/>
  <c r="O3952" i="15"/>
  <c r="R3952" i="15" s="1"/>
  <c r="O3988" i="15"/>
  <c r="R3988" i="15" s="1"/>
  <c r="O4011" i="15"/>
  <c r="O4030" i="15"/>
  <c r="R4030" i="15" s="1"/>
  <c r="O4059" i="15"/>
  <c r="R4059" i="15" s="1"/>
  <c r="O4072" i="15"/>
  <c r="R4072" i="15" s="1"/>
  <c r="O4091" i="15"/>
  <c r="S4091" i="15" s="1"/>
  <c r="O4093" i="15"/>
  <c r="R4093" i="15" s="1"/>
  <c r="O4097" i="15"/>
  <c r="O4101" i="15"/>
  <c r="R4101" i="15" s="1"/>
  <c r="O4110" i="15"/>
  <c r="O4124" i="15"/>
  <c r="O4132" i="15"/>
  <c r="O4178" i="15"/>
  <c r="S4178" i="15" s="1"/>
  <c r="O4281" i="15"/>
  <c r="R4281" i="15" s="1"/>
  <c r="O4312" i="15"/>
  <c r="R4312" i="15" s="1"/>
  <c r="O4335" i="15"/>
  <c r="R4335" i="15" s="1"/>
  <c r="O4384" i="15"/>
  <c r="O4407" i="15"/>
  <c r="R4407" i="15" s="1"/>
  <c r="O4409" i="15"/>
  <c r="R4409" i="15" s="1"/>
  <c r="O4417" i="15"/>
  <c r="O4453" i="15"/>
  <c r="R4453" i="15" s="1"/>
  <c r="O4455" i="15"/>
  <c r="O4459" i="15"/>
  <c r="R4459" i="15" s="1"/>
  <c r="O4461" i="15"/>
  <c r="R4461" i="15" s="1"/>
  <c r="O4463" i="15"/>
  <c r="O4465" i="15"/>
  <c r="R4465" i="15" s="1"/>
  <c r="O4467" i="15"/>
  <c r="R4467" i="15" s="1"/>
  <c r="O4471" i="15"/>
  <c r="R4471" i="15" s="1"/>
  <c r="O4473" i="15"/>
  <c r="R4473" i="15" s="1"/>
  <c r="O4475" i="15"/>
  <c r="R4475" i="15" s="1"/>
  <c r="O4548" i="15"/>
  <c r="O4572" i="15"/>
  <c r="S4572" i="15" s="1"/>
  <c r="O4574" i="15"/>
  <c r="R4574" i="15" s="1"/>
  <c r="O4576" i="15"/>
  <c r="S4576" i="15" s="1"/>
  <c r="O4601" i="15"/>
  <c r="S4601" i="15" s="1"/>
  <c r="O4603" i="15"/>
  <c r="R4603" i="15" s="1"/>
  <c r="O4605" i="15"/>
  <c r="R4605" i="15" s="1"/>
  <c r="O4607" i="15"/>
  <c r="O4609" i="15"/>
  <c r="O4611" i="15"/>
  <c r="O4613" i="15"/>
  <c r="S4613" i="15" s="1"/>
  <c r="O4615" i="15"/>
  <c r="R4615" i="15" s="1"/>
  <c r="O4617" i="15"/>
  <c r="S4617" i="15" s="1"/>
  <c r="O4656" i="15"/>
  <c r="O4658" i="15"/>
  <c r="O4660" i="15"/>
  <c r="S4660" i="15" s="1"/>
  <c r="O4662" i="15"/>
  <c r="R4662" i="15" s="1"/>
  <c r="O4666" i="15"/>
  <c r="O4756" i="15"/>
  <c r="O4588" i="15"/>
  <c r="R4588" i="15" s="1"/>
  <c r="O4594" i="15"/>
  <c r="R4594" i="15" s="1"/>
  <c r="O4643" i="15"/>
  <c r="R4643" i="15" s="1"/>
  <c r="O4648" i="15"/>
  <c r="O4650" i="15"/>
  <c r="R4650" i="15" s="1"/>
  <c r="O4652" i="15"/>
  <c r="O4654" i="15"/>
  <c r="R4654" i="15" s="1"/>
  <c r="O4678" i="15"/>
  <c r="R4678" i="15" s="1"/>
  <c r="O4682" i="15"/>
  <c r="S4682" i="15" s="1"/>
  <c r="O4686" i="15"/>
  <c r="S4686" i="15" s="1"/>
  <c r="O4688" i="15"/>
  <c r="R4688" i="15" s="1"/>
  <c r="O4690" i="15"/>
  <c r="S4690" i="15" s="1"/>
  <c r="O4860" i="15"/>
  <c r="R4860" i="15" s="1"/>
  <c r="O4862" i="15"/>
  <c r="O4864" i="15"/>
  <c r="S4864" i="15" s="1"/>
  <c r="O4866" i="15"/>
  <c r="R4866" i="15" s="1"/>
  <c r="O4868" i="15"/>
  <c r="R4868" i="15" s="1"/>
  <c r="O4870" i="15"/>
  <c r="O4872" i="15"/>
  <c r="S4872" i="15" s="1"/>
  <c r="O4926" i="15"/>
  <c r="O4928" i="15"/>
  <c r="O4948" i="15"/>
  <c r="O4950" i="15"/>
  <c r="R4950" i="15" s="1"/>
  <c r="O4952" i="15"/>
  <c r="R4952" i="15" s="1"/>
  <c r="O4954" i="15"/>
  <c r="S4954" i="15" s="1"/>
  <c r="O4956" i="15"/>
  <c r="R4956" i="15" s="1"/>
  <c r="O4958" i="15"/>
  <c r="O4960" i="15"/>
  <c r="R4960" i="15" s="1"/>
  <c r="O4962" i="15"/>
  <c r="O4969" i="15"/>
  <c r="O4979" i="15"/>
  <c r="R4979" i="15" s="1"/>
  <c r="O4991" i="15"/>
  <c r="R4991" i="15" s="1"/>
  <c r="O4995" i="15"/>
  <c r="R4995" i="15" s="1"/>
  <c r="O4997" i="15"/>
  <c r="O5030" i="15"/>
  <c r="O5032" i="15"/>
  <c r="O5038" i="15"/>
  <c r="R5038" i="15" s="1"/>
  <c r="O5052" i="15"/>
  <c r="R5052" i="15" s="1"/>
  <c r="O5056" i="15"/>
  <c r="R5056" i="15" s="1"/>
  <c r="O5060" i="15"/>
  <c r="R5060" i="15" s="1"/>
  <c r="O5068" i="15"/>
  <c r="R5068" i="15" s="1"/>
  <c r="O5072" i="15"/>
  <c r="R5072" i="15" s="1"/>
  <c r="O5120" i="15"/>
  <c r="R5120" i="15" s="1"/>
  <c r="O5122" i="15"/>
  <c r="R5122" i="15" s="1"/>
  <c r="O5124" i="15"/>
  <c r="R5124" i="15" s="1"/>
  <c r="O5130" i="15"/>
  <c r="O5132" i="15"/>
  <c r="R5132" i="15" s="1"/>
  <c r="O5169" i="15"/>
  <c r="R5169" i="15" s="1"/>
  <c r="O5237" i="15"/>
  <c r="R5237" i="15" s="1"/>
  <c r="O5239" i="15"/>
  <c r="R5239" i="15" s="1"/>
  <c r="O5243" i="15"/>
  <c r="R5243" i="15" s="1"/>
  <c r="O5245" i="15"/>
  <c r="R5245" i="15" s="1"/>
  <c r="O5274" i="15"/>
  <c r="S5274" i="15" s="1"/>
  <c r="O5282" i="15"/>
  <c r="R5282" i="15" s="1"/>
  <c r="O5542" i="15"/>
  <c r="R5542" i="15" s="1"/>
  <c r="O4878" i="15"/>
  <c r="R4878" i="15" s="1"/>
  <c r="O4880" i="15"/>
  <c r="R4880" i="15" s="1"/>
  <c r="O4884" i="15"/>
  <c r="O4892" i="15"/>
  <c r="O4894" i="15"/>
  <c r="R4894" i="15" s="1"/>
  <c r="O4896" i="15"/>
  <c r="O4900" i="15"/>
  <c r="R4900" i="15" s="1"/>
  <c r="O4932" i="15"/>
  <c r="S4932" i="15" s="1"/>
  <c r="O4999" i="15"/>
  <c r="O5043" i="15"/>
  <c r="S5043" i="15" s="1"/>
  <c r="O5047" i="15"/>
  <c r="O5091" i="15"/>
  <c r="O5093" i="15"/>
  <c r="O5095" i="15"/>
  <c r="R5095" i="15" s="1"/>
  <c r="O5097" i="15"/>
  <c r="R5097" i="15" s="1"/>
  <c r="O5222" i="15"/>
  <c r="R5222" i="15" s="1"/>
  <c r="O5300" i="15"/>
  <c r="S5300" i="15" s="1"/>
  <c r="O5307" i="15"/>
  <c r="R5307" i="15" s="1"/>
  <c r="O4553" i="15"/>
  <c r="R4553" i="15" s="1"/>
  <c r="O4581" i="15"/>
  <c r="S4581" i="15" s="1"/>
  <c r="O4583" i="15"/>
  <c r="O4620" i="15"/>
  <c r="R4620" i="15" s="1"/>
  <c r="O4624" i="15"/>
  <c r="R4624" i="15" s="1"/>
  <c r="O4638" i="15"/>
  <c r="R4638" i="15" s="1"/>
  <c r="O4740" i="15"/>
  <c r="O4750" i="15"/>
  <c r="S4750" i="15" s="1"/>
  <c r="O4752" i="15"/>
  <c r="O4779" i="15"/>
  <c r="O4781" i="15"/>
  <c r="O4783" i="15"/>
  <c r="R4783" i="15" s="1"/>
  <c r="O4785" i="15"/>
  <c r="S4785" i="15" s="1"/>
  <c r="O4789" i="15"/>
  <c r="S4789" i="15" s="1"/>
  <c r="O4793" i="15"/>
  <c r="S4793" i="15" s="1"/>
  <c r="O4795" i="15"/>
  <c r="R4795" i="15" s="1"/>
  <c r="O4801" i="15"/>
  <c r="O4803" i="15"/>
  <c r="R4803" i="15" s="1"/>
  <c r="O4805" i="15"/>
  <c r="O4807" i="15"/>
  <c r="R4807" i="15" s="1"/>
  <c r="O4809" i="15"/>
  <c r="S4809" i="15" s="1"/>
  <c r="O4813" i="15"/>
  <c r="S4813" i="15" s="1"/>
  <c r="O4815" i="15"/>
  <c r="O4819" i="15"/>
  <c r="R4819" i="15" s="1"/>
  <c r="O4829" i="15"/>
  <c r="O4831" i="15"/>
  <c r="R4831" i="15" s="1"/>
  <c r="O4835" i="15"/>
  <c r="O4843" i="15"/>
  <c r="R4843" i="15" s="1"/>
  <c r="O4845" i="15"/>
  <c r="S4845" i="15" s="1"/>
  <c r="O4847" i="15"/>
  <c r="R4847" i="15" s="1"/>
  <c r="O4849" i="15"/>
  <c r="S4849" i="15" s="1"/>
  <c r="O4851" i="15"/>
  <c r="R4851" i="15" s="1"/>
  <c r="O4908" i="15"/>
  <c r="O4918" i="15"/>
  <c r="O4920" i="15"/>
  <c r="O4922" i="15"/>
  <c r="R4922" i="15" s="1"/>
  <c r="O4943" i="15"/>
  <c r="S4943" i="15" s="1"/>
  <c r="O4968" i="15"/>
  <c r="R4968" i="15" s="1"/>
  <c r="O4972" i="15"/>
  <c r="R4972" i="15" s="1"/>
  <c r="O4986" i="15"/>
  <c r="R4986" i="15" s="1"/>
  <c r="O4990" i="15"/>
  <c r="R4990" i="15" s="1"/>
  <c r="O5002" i="15"/>
  <c r="O5004" i="15"/>
  <c r="O5008" i="15"/>
  <c r="R5008" i="15" s="1"/>
  <c r="O5012" i="15"/>
  <c r="R5012" i="15" s="1"/>
  <c r="O5016" i="15"/>
  <c r="R5016" i="15" s="1"/>
  <c r="O5020" i="15"/>
  <c r="R5020" i="15" s="1"/>
  <c r="O5022" i="15"/>
  <c r="R5022" i="15" s="1"/>
  <c r="O5024" i="15"/>
  <c r="O5114" i="15"/>
  <c r="R5114" i="15" s="1"/>
  <c r="O5116" i="15"/>
  <c r="R5118" i="15"/>
  <c r="O5170" i="15"/>
  <c r="R5170" i="15" s="1"/>
  <c r="O5172" i="15"/>
  <c r="R5172" i="15" s="1"/>
  <c r="O5190" i="15"/>
  <c r="R5190" i="15" s="1"/>
  <c r="O5192" i="15"/>
  <c r="O5194" i="15"/>
  <c r="O5196" i="15"/>
  <c r="O5213" i="15"/>
  <c r="O5228" i="15"/>
  <c r="O5230" i="15"/>
  <c r="R5230" i="15" s="1"/>
  <c r="O5232" i="15"/>
  <c r="R5232" i="15" s="1"/>
  <c r="O5255" i="15"/>
  <c r="O4853" i="15"/>
  <c r="S4853" i="15" s="1"/>
  <c r="O4855" i="15"/>
  <c r="R4855" i="15" s="1"/>
  <c r="O4861" i="15"/>
  <c r="O4863" i="15"/>
  <c r="R4863" i="15" s="1"/>
  <c r="O4925" i="15"/>
  <c r="S4925" i="15" s="1"/>
  <c r="O4927" i="15"/>
  <c r="R4927" i="15" s="1"/>
  <c r="O4947" i="15"/>
  <c r="S4947" i="15" s="1"/>
  <c r="O4953" i="15"/>
  <c r="R4953" i="15" s="1"/>
  <c r="O4957" i="15"/>
  <c r="R4957" i="15" s="1"/>
  <c r="O4959" i="15"/>
  <c r="S4959" i="15" s="1"/>
  <c r="O4961" i="15"/>
  <c r="R4961" i="15" s="1"/>
  <c r="O5027" i="15"/>
  <c r="O5031" i="15"/>
  <c r="R5031" i="15" s="1"/>
  <c r="O5053" i="15"/>
  <c r="S5053" i="15" s="1"/>
  <c r="O5061" i="15"/>
  <c r="S5061" i="15" s="1"/>
  <c r="O5065" i="15"/>
  <c r="O5069" i="15"/>
  <c r="S5069" i="15" s="1"/>
  <c r="O5075" i="15"/>
  <c r="R5075" i="15" s="1"/>
  <c r="O5077" i="15"/>
  <c r="R5077" i="15" s="1"/>
  <c r="O5079" i="15"/>
  <c r="O5081" i="15"/>
  <c r="S5081" i="15" s="1"/>
  <c r="O5083" i="15"/>
  <c r="R5083" i="15" s="1"/>
  <c r="O5123" i="15"/>
  <c r="R5123" i="15" s="1"/>
  <c r="O5125" i="15"/>
  <c r="O5147" i="15"/>
  <c r="R5147" i="15" s="1"/>
  <c r="O5149" i="15"/>
  <c r="O5219" i="15"/>
  <c r="R5219" i="15" s="1"/>
  <c r="O5238" i="15"/>
  <c r="O5240" i="15"/>
  <c r="R5240" i="15" s="1"/>
  <c r="O5244" i="15"/>
  <c r="R5244" i="15" s="1"/>
  <c r="O5273" i="15"/>
  <c r="O5289" i="15"/>
  <c r="O5583" i="15"/>
  <c r="R5583" i="15" s="1"/>
  <c r="O4877" i="15"/>
  <c r="R4877" i="15" s="1"/>
  <c r="O4879" i="15"/>
  <c r="O4881" i="15"/>
  <c r="O4883" i="15"/>
  <c r="R4883" i="15" s="1"/>
  <c r="O4885" i="15"/>
  <c r="S4885" i="15" s="1"/>
  <c r="O4887" i="15"/>
  <c r="O4893" i="15"/>
  <c r="S4893" i="15" s="1"/>
  <c r="O4895" i="15"/>
  <c r="R4895" i="15" s="1"/>
  <c r="O4901" i="15"/>
  <c r="O4903" i="15"/>
  <c r="R4903" i="15" s="1"/>
  <c r="O4998" i="15"/>
  <c r="O5042" i="15"/>
  <c r="R5042" i="15" s="1"/>
  <c r="O5046" i="15"/>
  <c r="R5046" i="15" s="1"/>
  <c r="R5883" i="15"/>
  <c r="S5883" i="15"/>
  <c r="O4725" i="15"/>
  <c r="R4725" i="15" s="1"/>
  <c r="O4727" i="15"/>
  <c r="O4729" i="15"/>
  <c r="R4729" i="15" s="1"/>
  <c r="O4737" i="15"/>
  <c r="R4737" i="15" s="1"/>
  <c r="O4777" i="15"/>
  <c r="S4777" i="15" s="1"/>
  <c r="O4907" i="15"/>
  <c r="O4909" i="15"/>
  <c r="O4911" i="15"/>
  <c r="O4913" i="15"/>
  <c r="O4936" i="15"/>
  <c r="R4936" i="15" s="1"/>
  <c r="O4938" i="15"/>
  <c r="R4938" i="15" s="1"/>
  <c r="O5001" i="15"/>
  <c r="R5001" i="15" s="1"/>
  <c r="O5100" i="15"/>
  <c r="O5102" i="15"/>
  <c r="R5102" i="15" s="1"/>
  <c r="O5106" i="15"/>
  <c r="O5155" i="15"/>
  <c r="R5155" i="15" s="1"/>
  <c r="O5157" i="15"/>
  <c r="R5157" i="15" s="1"/>
  <c r="O5161" i="15"/>
  <c r="R5161" i="15" s="1"/>
  <c r="O5175" i="15"/>
  <c r="R5175" i="15" s="1"/>
  <c r="O5177" i="15"/>
  <c r="O5179" i="15"/>
  <c r="O5206" i="15"/>
  <c r="R5206" i="15" s="1"/>
  <c r="O5208" i="15"/>
  <c r="R5208" i="15" s="1"/>
  <c r="O5227" i="15"/>
  <c r="R5227" i="15" s="1"/>
  <c r="O5871" i="15"/>
  <c r="R5871" i="15" s="1"/>
  <c r="O5965" i="15"/>
  <c r="R5965" i="15" s="1"/>
  <c r="O6313" i="15"/>
  <c r="R6313" i="15" s="1"/>
  <c r="O5248" i="15"/>
  <c r="O5265" i="15"/>
  <c r="R5265" i="15" s="1"/>
  <c r="O5286" i="15"/>
  <c r="S5286" i="15" s="1"/>
  <c r="O5316" i="15"/>
  <c r="O5327" i="15"/>
  <c r="R5327" i="15" s="1"/>
  <c r="O5344" i="15"/>
  <c r="S5344" i="15" s="1"/>
  <c r="O5359" i="15"/>
  <c r="R5359" i="15" s="1"/>
  <c r="O5361" i="15"/>
  <c r="R5361" i="15" s="1"/>
  <c r="O5363" i="15"/>
  <c r="R5363" i="15" s="1"/>
  <c r="O5376" i="15"/>
  <c r="S5376" i="15" s="1"/>
  <c r="O5420" i="15"/>
  <c r="O5444" i="15"/>
  <c r="O5528" i="15"/>
  <c r="R5528" i="15" s="1"/>
  <c r="O5545" i="15"/>
  <c r="R5545" i="15" s="1"/>
  <c r="O5575" i="15"/>
  <c r="R5575" i="15" s="1"/>
  <c r="O5595" i="15"/>
  <c r="O5597" i="15"/>
  <c r="O5649" i="15"/>
  <c r="O5655" i="15"/>
  <c r="O5678" i="15"/>
  <c r="R5678" i="15" s="1"/>
  <c r="O5680" i="15"/>
  <c r="S5680" i="15" s="1"/>
  <c r="O5697" i="15"/>
  <c r="R5697" i="15" s="1"/>
  <c r="O5701" i="15"/>
  <c r="O5718" i="15"/>
  <c r="R5718" i="15" s="1"/>
  <c r="O5720" i="15"/>
  <c r="O5733" i="15"/>
  <c r="R5733" i="15" s="1"/>
  <c r="O5737" i="15"/>
  <c r="O5757" i="15"/>
  <c r="R5757" i="15" s="1"/>
  <c r="O5761" i="15"/>
  <c r="R5761" i="15" s="1"/>
  <c r="O5769" i="15"/>
  <c r="O5773" i="15"/>
  <c r="R5773" i="15" s="1"/>
  <c r="O5818" i="15"/>
  <c r="R5818" i="15" s="1"/>
  <c r="O5838" i="15"/>
  <c r="S5838" i="15" s="1"/>
  <c r="O5842" i="15"/>
  <c r="S5842" i="15" s="1"/>
  <c r="O5854" i="15"/>
  <c r="O5881" i="15"/>
  <c r="S5881" i="15" s="1"/>
  <c r="O5895" i="15"/>
  <c r="S5895" i="15" s="1"/>
  <c r="O5897" i="15"/>
  <c r="R5897" i="15" s="1"/>
  <c r="O5901" i="15"/>
  <c r="R5901" i="15" s="1"/>
  <c r="O5903" i="15"/>
  <c r="R5903" i="15" s="1"/>
  <c r="O5930" i="15"/>
  <c r="O5936" i="15"/>
  <c r="S5936" i="15" s="1"/>
  <c r="O5938" i="15"/>
  <c r="O5981" i="15"/>
  <c r="S5981" i="15" s="1"/>
  <c r="O6007" i="15"/>
  <c r="R6007" i="15" s="1"/>
  <c r="O6017" i="15"/>
  <c r="R6017" i="15" s="1"/>
  <c r="O6021" i="15"/>
  <c r="R6021" i="15" s="1"/>
  <c r="O6023" i="15"/>
  <c r="R6023" i="15" s="1"/>
  <c r="O6027" i="15"/>
  <c r="R6027" i="15" s="1"/>
  <c r="O6029" i="15"/>
  <c r="O6031" i="15"/>
  <c r="O6033" i="15"/>
  <c r="O6035" i="15"/>
  <c r="R6035" i="15" s="1"/>
  <c r="O6037" i="15"/>
  <c r="R6037" i="15" s="1"/>
  <c r="O6065" i="15"/>
  <c r="S6065" i="15" s="1"/>
  <c r="O6085" i="15"/>
  <c r="S6085" i="15" s="1"/>
  <c r="O6153" i="15"/>
  <c r="O6155" i="15"/>
  <c r="O6157" i="15"/>
  <c r="O6159" i="15"/>
  <c r="R6159" i="15" s="1"/>
  <c r="O6179" i="15"/>
  <c r="S6179" i="15" s="1"/>
  <c r="O6187" i="15"/>
  <c r="R6187" i="15" s="1"/>
  <c r="O6189" i="15"/>
  <c r="R6189" i="15" s="1"/>
  <c r="O6196" i="15"/>
  <c r="R6196" i="15" s="1"/>
  <c r="O6198" i="15"/>
  <c r="O6232" i="15"/>
  <c r="O6252" i="15"/>
  <c r="O6254" i="15"/>
  <c r="R6254" i="15" s="1"/>
  <c r="O6296" i="15"/>
  <c r="R6296" i="15" s="1"/>
  <c r="O6325" i="15"/>
  <c r="R6325" i="15" s="1"/>
  <c r="O6386" i="15"/>
  <c r="R6386" i="15" s="1"/>
  <c r="O6525" i="15"/>
  <c r="R6525" i="15" s="1"/>
  <c r="O6527" i="15"/>
  <c r="R6527" i="15" s="1"/>
  <c r="O6529" i="15"/>
  <c r="O6534" i="15"/>
  <c r="S6534" i="15" s="1"/>
  <c r="S6983" i="15"/>
  <c r="R6983" i="15"/>
  <c r="O5348" i="15"/>
  <c r="R5348" i="15" s="1"/>
  <c r="O5390" i="15"/>
  <c r="R5390" i="15" s="1"/>
  <c r="O5392" i="15"/>
  <c r="O5413" i="15"/>
  <c r="O5415" i="15"/>
  <c r="S5415" i="15" s="1"/>
  <c r="O5417" i="15"/>
  <c r="R5417" i="15" s="1"/>
  <c r="O5533" i="15"/>
  <c r="R5533" i="15" s="1"/>
  <c r="O5537" i="15"/>
  <c r="R5537" i="15" s="1"/>
  <c r="O5549" i="15"/>
  <c r="S5549" i="15" s="1"/>
  <c r="O5563" i="15"/>
  <c r="O5604" i="15"/>
  <c r="S5604" i="15" s="1"/>
  <c r="O5608" i="15"/>
  <c r="S5608" i="15" s="1"/>
  <c r="O5659" i="15"/>
  <c r="O5661" i="15"/>
  <c r="R5661" i="15" s="1"/>
  <c r="O5705" i="15"/>
  <c r="O6395" i="15"/>
  <c r="O6399" i="15"/>
  <c r="R6399" i="15" s="1"/>
  <c r="O6425" i="15"/>
  <c r="R6425" i="15" s="1"/>
  <c r="O6427" i="15"/>
  <c r="R6427" i="15" s="1"/>
  <c r="S5949" i="15"/>
  <c r="O6045" i="15"/>
  <c r="S6045" i="15" s="1"/>
  <c r="O6081" i="15"/>
  <c r="R6081" i="15" s="1"/>
  <c r="O6096" i="15"/>
  <c r="R6096" i="15" s="1"/>
  <c r="S6105" i="15"/>
  <c r="O6205" i="15"/>
  <c r="S6205" i="15" s="1"/>
  <c r="O6229" i="15"/>
  <c r="O6239" i="15"/>
  <c r="R6239" i="15" s="1"/>
  <c r="O6243" i="15"/>
  <c r="O6260" i="15"/>
  <c r="R6260" i="15" s="1"/>
  <c r="O6302" i="15"/>
  <c r="R6302" i="15" s="1"/>
  <c r="O6308" i="15"/>
  <c r="R6308" i="15" s="1"/>
  <c r="O6310" i="15"/>
  <c r="O6705" i="15"/>
  <c r="S6705" i="15" s="1"/>
  <c r="O5254" i="15"/>
  <c r="R5254" i="15" s="1"/>
  <c r="O5279" i="15"/>
  <c r="R5279" i="15" s="1"/>
  <c r="O5285" i="15"/>
  <c r="R5285" i="15" s="1"/>
  <c r="O5302" i="15"/>
  <c r="O5309" i="15"/>
  <c r="R5309" i="15" s="1"/>
  <c r="O5322" i="15"/>
  <c r="R5322" i="15" s="1"/>
  <c r="O5396" i="15"/>
  <c r="R5396" i="15" s="1"/>
  <c r="O5398" i="15"/>
  <c r="O5400" i="15"/>
  <c r="O5404" i="15"/>
  <c r="S5404" i="15" s="1"/>
  <c r="O5425" i="15"/>
  <c r="O5427" i="15"/>
  <c r="R5427" i="15" s="1"/>
  <c r="O5429" i="15"/>
  <c r="R5429" i="15" s="1"/>
  <c r="O5431" i="15"/>
  <c r="S5431" i="15" s="1"/>
  <c r="O5452" i="15"/>
  <c r="R5452" i="15" s="1"/>
  <c r="O5551" i="15"/>
  <c r="O5565" i="15"/>
  <c r="R5565" i="15" s="1"/>
  <c r="O5669" i="15"/>
  <c r="R5669" i="15" s="1"/>
  <c r="O5740" i="15"/>
  <c r="R5740" i="15" s="1"/>
  <c r="O5744" i="15"/>
  <c r="R5744" i="15" s="1"/>
  <c r="O5776" i="15"/>
  <c r="R5776" i="15" s="1"/>
  <c r="O5811" i="15"/>
  <c r="O5887" i="15"/>
  <c r="R5966" i="15"/>
  <c r="O6077" i="15"/>
  <c r="S6077" i="15" s="1"/>
  <c r="O5596" i="15"/>
  <c r="R5596" i="15" s="1"/>
  <c r="O5779" i="15"/>
  <c r="O5833" i="15"/>
  <c r="R5833" i="15" s="1"/>
  <c r="O5837" i="15"/>
  <c r="O5841" i="15"/>
  <c r="R5841" i="15" s="1"/>
  <c r="O5843" i="15"/>
  <c r="R5843" i="15" s="1"/>
  <c r="O5845" i="15"/>
  <c r="R5845" i="15" s="1"/>
  <c r="O5849" i="15"/>
  <c r="R5849" i="15" s="1"/>
  <c r="O5851" i="15"/>
  <c r="R5851" i="15" s="1"/>
  <c r="O5853" i="15"/>
  <c r="R5853" i="15" s="1"/>
  <c r="O5855" i="15"/>
  <c r="R5855" i="15" s="1"/>
  <c r="O5929" i="15"/>
  <c r="O5931" i="15"/>
  <c r="O6014" i="15"/>
  <c r="S6014" i="15" s="1"/>
  <c r="O6016" i="15"/>
  <c r="R6016" i="15" s="1"/>
  <c r="O6024" i="15"/>
  <c r="R6024" i="15" s="1"/>
  <c r="O6026" i="15"/>
  <c r="R6026" i="15" s="1"/>
  <c r="O6028" i="15"/>
  <c r="R6028" i="15" s="1"/>
  <c r="O6030" i="15"/>
  <c r="S6030" i="15" s="1"/>
  <c r="O6034" i="15"/>
  <c r="O6038" i="15"/>
  <c r="S6038" i="15" s="1"/>
  <c r="O6040" i="15"/>
  <c r="R6040" i="15" s="1"/>
  <c r="O6086" i="15"/>
  <c r="R6086" i="15" s="1"/>
  <c r="O6089" i="15"/>
  <c r="R6089" i="15" s="1"/>
  <c r="O6123" i="15"/>
  <c r="R6123" i="15" s="1"/>
  <c r="O6125" i="15"/>
  <c r="O6127" i="15"/>
  <c r="R6127" i="15" s="1"/>
  <c r="S6166" i="15"/>
  <c r="O6171" i="15"/>
  <c r="O6184" i="15"/>
  <c r="R6184" i="15" s="1"/>
  <c r="O6188" i="15"/>
  <c r="R6188" i="15" s="1"/>
  <c r="O6190" i="15"/>
  <c r="R6190" i="15" s="1"/>
  <c r="O6200" i="15"/>
  <c r="O6202" i="15"/>
  <c r="R6202" i="15" s="1"/>
  <c r="O6219" i="15"/>
  <c r="R6219" i="15" s="1"/>
  <c r="O6221" i="15"/>
  <c r="O6223" i="15"/>
  <c r="R6223" i="15" s="1"/>
  <c r="O6225" i="15"/>
  <c r="R6225" i="15" s="1"/>
  <c r="O6247" i="15"/>
  <c r="R6247" i="15" s="1"/>
  <c r="O6251" i="15"/>
  <c r="O6253" i="15"/>
  <c r="O6345" i="15"/>
  <c r="R6345" i="15" s="1"/>
  <c r="O6540" i="15"/>
  <c r="O6544" i="15"/>
  <c r="S6544" i="15" s="1"/>
  <c r="O6548" i="15"/>
  <c r="R6548" i="15" s="1"/>
  <c r="O6561" i="15"/>
  <c r="R6561" i="15" s="1"/>
  <c r="O6604" i="15"/>
  <c r="R6604" i="15" s="1"/>
  <c r="O6635" i="15"/>
  <c r="O6637" i="15"/>
  <c r="O6639" i="15"/>
  <c r="R6639" i="15" s="1"/>
  <c r="O5247" i="15"/>
  <c r="R5247" i="15" s="1"/>
  <c r="O5258" i="15"/>
  <c r="S5258" i="15" s="1"/>
  <c r="O5266" i="15"/>
  <c r="S5266" i="15" s="1"/>
  <c r="O5291" i="15"/>
  <c r="R5291" i="15" s="1"/>
  <c r="O5295" i="15"/>
  <c r="R5295" i="15" s="1"/>
  <c r="O5297" i="15"/>
  <c r="R5297" i="15" s="1"/>
  <c r="O5299" i="15"/>
  <c r="O5301" i="15"/>
  <c r="O5326" i="15"/>
  <c r="S5326" i="15" s="1"/>
  <c r="O5347" i="15"/>
  <c r="R5347" i="15" s="1"/>
  <c r="O5349" i="15"/>
  <c r="R5349" i="15" s="1"/>
  <c r="O5362" i="15"/>
  <c r="S5362" i="15" s="1"/>
  <c r="O5391" i="15"/>
  <c r="O5433" i="15"/>
  <c r="R5433" i="15" s="1"/>
  <c r="O5439" i="15"/>
  <c r="O5447" i="15"/>
  <c r="S5447" i="15" s="1"/>
  <c r="O5449" i="15"/>
  <c r="R5449" i="15" s="1"/>
  <c r="O5532" i="15"/>
  <c r="S5532" i="15" s="1"/>
  <c r="O5572" i="15"/>
  <c r="R5572" i="15" s="1"/>
  <c r="O5577" i="15"/>
  <c r="R5577" i="15" s="1"/>
  <c r="O5586" i="15"/>
  <c r="O5599" i="15"/>
  <c r="R5599" i="15" s="1"/>
  <c r="O5609" i="15"/>
  <c r="S5609" i="15" s="1"/>
  <c r="O5662" i="15"/>
  <c r="R5662" i="15" s="1"/>
  <c r="O5664" i="15"/>
  <c r="R5664" i="15" s="1"/>
  <c r="O5681" i="15"/>
  <c r="R5681" i="15" s="1"/>
  <c r="O5687" i="15"/>
  <c r="R5687" i="15" s="1"/>
  <c r="O5706" i="15"/>
  <c r="R5706" i="15" s="1"/>
  <c r="O5721" i="15"/>
  <c r="O5743" i="15"/>
  <c r="R5743" i="15" s="1"/>
  <c r="O5755" i="15"/>
  <c r="O5822" i="15"/>
  <c r="S5822" i="15" s="1"/>
  <c r="O5908" i="15"/>
  <c r="R5908" i="15" s="1"/>
  <c r="O5910" i="15"/>
  <c r="R5910" i="15" s="1"/>
  <c r="O5942" i="15"/>
  <c r="O6046" i="15"/>
  <c r="O6048" i="15"/>
  <c r="R6048" i="15" s="1"/>
  <c r="O6051" i="15"/>
  <c r="O6076" i="15"/>
  <c r="R6076" i="15" s="1"/>
  <c r="O6097" i="15"/>
  <c r="R6097" i="15" s="1"/>
  <c r="O6585" i="15"/>
  <c r="S6585" i="15" s="1"/>
  <c r="O6593" i="15"/>
  <c r="R6593" i="15" s="1"/>
  <c r="O6599" i="15"/>
  <c r="R6599" i="15" s="1"/>
  <c r="O6601" i="15"/>
  <c r="O5319" i="15"/>
  <c r="R5319" i="15" s="1"/>
  <c r="O5321" i="15"/>
  <c r="R5321" i="15" s="1"/>
  <c r="O5323" i="15"/>
  <c r="R5323" i="15" s="1"/>
  <c r="O5355" i="15"/>
  <c r="R5355" i="15" s="1"/>
  <c r="O5357" i="15"/>
  <c r="R5357" i="15" s="1"/>
  <c r="O5372" i="15"/>
  <c r="R5372" i="15" s="1"/>
  <c r="O5453" i="15"/>
  <c r="R5453" i="15" s="1"/>
  <c r="O5455" i="15"/>
  <c r="R5455" i="15" s="1"/>
  <c r="O5461" i="15"/>
  <c r="R5461" i="15" s="1"/>
  <c r="O5540" i="15"/>
  <c r="R5540" i="15" s="1"/>
  <c r="O5556" i="15"/>
  <c r="R5556" i="15" s="1"/>
  <c r="O5566" i="15"/>
  <c r="R5566" i="15" s="1"/>
  <c r="O5581" i="15"/>
  <c r="O5593" i="15"/>
  <c r="O5666" i="15"/>
  <c r="R5666" i="15" s="1"/>
  <c r="O5668" i="15"/>
  <c r="R5668" i="15" s="1"/>
  <c r="O5710" i="15"/>
  <c r="S5710" i="15" s="1"/>
  <c r="O5725" i="15"/>
  <c r="R5725" i="15" s="1"/>
  <c r="O5746" i="15"/>
  <c r="S5746" i="15" s="1"/>
  <c r="O5778" i="15"/>
  <c r="R5778" i="15" s="1"/>
  <c r="O5790" i="15"/>
  <c r="R5790" i="15" s="1"/>
  <c r="O5800" i="15"/>
  <c r="O5802" i="15"/>
  <c r="O5804" i="15"/>
  <c r="O5806" i="15"/>
  <c r="S5806" i="15" s="1"/>
  <c r="O5828" i="15"/>
  <c r="R5828" i="15" s="1"/>
  <c r="O5886" i="15"/>
  <c r="R5886" i="15" s="1"/>
  <c r="O5888" i="15"/>
  <c r="R5888" i="15" s="1"/>
  <c r="O5963" i="15"/>
  <c r="R5963" i="15" s="1"/>
  <c r="O5974" i="15"/>
  <c r="R5974" i="15" s="1"/>
  <c r="O5976" i="15"/>
  <c r="O6055" i="15"/>
  <c r="R6055" i="15" s="1"/>
  <c r="O6057" i="15"/>
  <c r="R6057" i="15" s="1"/>
  <c r="O6100" i="15"/>
  <c r="R6100" i="15" s="1"/>
  <c r="O6102" i="15"/>
  <c r="S6102" i="15" s="1"/>
  <c r="O6104" i="15"/>
  <c r="O6111" i="15"/>
  <c r="R6111" i="15" s="1"/>
  <c r="O6130" i="15"/>
  <c r="R6130" i="15" s="1"/>
  <c r="O6140" i="15"/>
  <c r="O6142" i="15"/>
  <c r="R6142" i="15" s="1"/>
  <c r="O6176" i="15"/>
  <c r="R6176" i="15" s="1"/>
  <c r="O6192" i="15"/>
  <c r="R6192" i="15" s="1"/>
  <c r="O6206" i="15"/>
  <c r="R6206" i="15" s="1"/>
  <c r="O6244" i="15"/>
  <c r="R6244" i="15" s="1"/>
  <c r="O6257" i="15"/>
  <c r="O6265" i="15"/>
  <c r="R6265" i="15" s="1"/>
  <c r="O6342" i="15"/>
  <c r="R6342" i="15" s="1"/>
  <c r="R6346" i="15"/>
  <c r="S6346" i="15"/>
  <c r="O6413" i="15"/>
  <c r="O6415" i="15"/>
  <c r="R6415" i="15" s="1"/>
  <c r="O6417" i="15"/>
  <c r="O6442" i="15"/>
  <c r="S6442" i="15" s="1"/>
  <c r="O6450" i="15"/>
  <c r="S6450" i="15" s="1"/>
  <c r="O6454" i="15"/>
  <c r="R6454" i="15" s="1"/>
  <c r="O6460" i="15"/>
  <c r="R6460" i="15" s="1"/>
  <c r="O6462" i="15"/>
  <c r="O6505" i="15"/>
  <c r="S6505" i="15" s="1"/>
  <c r="O6509" i="15"/>
  <c r="S6509" i="15" s="1"/>
  <c r="O6513" i="15"/>
  <c r="O6515" i="15"/>
  <c r="R6515" i="15" s="1"/>
  <c r="O6519" i="15"/>
  <c r="S6519" i="15" s="1"/>
  <c r="O6521" i="15"/>
  <c r="S6521" i="15" s="1"/>
  <c r="O6543" i="15"/>
  <c r="S6543" i="15" s="1"/>
  <c r="O6547" i="15"/>
  <c r="R6547" i="15" s="1"/>
  <c r="O6551" i="15"/>
  <c r="S6551" i="15" s="1"/>
  <c r="O6560" i="15"/>
  <c r="R6560" i="15" s="1"/>
  <c r="O6607" i="15"/>
  <c r="R6607" i="15" s="1"/>
  <c r="O6837" i="15"/>
  <c r="R6837" i="15" s="1"/>
  <c r="O6246" i="15"/>
  <c r="R6246" i="15" s="1"/>
  <c r="S6256" i="15"/>
  <c r="O6274" i="15"/>
  <c r="O6276" i="15"/>
  <c r="R6276" i="15" s="1"/>
  <c r="O6288" i="15"/>
  <c r="R6288" i="15" s="1"/>
  <c r="O6303" i="15"/>
  <c r="R6303" i="15" s="1"/>
  <c r="O6305" i="15"/>
  <c r="R6305" i="15" s="1"/>
  <c r="O6307" i="15"/>
  <c r="R6307" i="15" s="1"/>
  <c r="O6316" i="15"/>
  <c r="R6316" i="15" s="1"/>
  <c r="O6318" i="15"/>
  <c r="S6318" i="15" s="1"/>
  <c r="O6324" i="15"/>
  <c r="R6324" i="15" s="1"/>
  <c r="O6358" i="15"/>
  <c r="O6365" i="15"/>
  <c r="R6365" i="15" s="1"/>
  <c r="O6370" i="15"/>
  <c r="R6370" i="15" s="1"/>
  <c r="O6382" i="15"/>
  <c r="R6382" i="15" s="1"/>
  <c r="O6426" i="15"/>
  <c r="O6479" i="15"/>
  <c r="S6479" i="15" s="1"/>
  <c r="O6481" i="15"/>
  <c r="R6481" i="15" s="1"/>
  <c r="O6489" i="15"/>
  <c r="R6489" i="15" s="1"/>
  <c r="O6495" i="15"/>
  <c r="O6522" i="15"/>
  <c r="R6522" i="15" s="1"/>
  <c r="O6532" i="15"/>
  <c r="R6532" i="15" s="1"/>
  <c r="O6557" i="15"/>
  <c r="O6558" i="15"/>
  <c r="R6558" i="15" s="1"/>
  <c r="O6586" i="15"/>
  <c r="O6588" i="15"/>
  <c r="R6588" i="15" s="1"/>
  <c r="O6592" i="15"/>
  <c r="O6594" i="15"/>
  <c r="R6594" i="15" s="1"/>
  <c r="O6600" i="15"/>
  <c r="R6600" i="15" s="1"/>
  <c r="O6608" i="15"/>
  <c r="R6608" i="15" s="1"/>
  <c r="O6617" i="15"/>
  <c r="R6617" i="15" s="1"/>
  <c r="O6621" i="15"/>
  <c r="S6621" i="15" s="1"/>
  <c r="O6625" i="15"/>
  <c r="R6625" i="15" s="1"/>
  <c r="O6629" i="15"/>
  <c r="S6629" i="15" s="1"/>
  <c r="O6642" i="15"/>
  <c r="R6642" i="15" s="1"/>
  <c r="O6658" i="15"/>
  <c r="R6658" i="15" s="1"/>
  <c r="O6660" i="15"/>
  <c r="R6660" i="15" s="1"/>
  <c r="O6677" i="15"/>
  <c r="R6677" i="15" s="1"/>
  <c r="O6685" i="15"/>
  <c r="O6687" i="15"/>
  <c r="O6691" i="15"/>
  <c r="O6727" i="15"/>
  <c r="R6727" i="15" s="1"/>
  <c r="O6729" i="15"/>
  <c r="O6731" i="15"/>
  <c r="S6731" i="15" s="1"/>
  <c r="O6733" i="15"/>
  <c r="R6733" i="15" s="1"/>
  <c r="O6766" i="15"/>
  <c r="R6766" i="15" s="1"/>
  <c r="O6775" i="15"/>
  <c r="O6777" i="15"/>
  <c r="R6777" i="15" s="1"/>
  <c r="O6800" i="15"/>
  <c r="O6814" i="15"/>
  <c r="R6814" i="15" s="1"/>
  <c r="O6832" i="15"/>
  <c r="S6832" i="15" s="1"/>
  <c r="O6861" i="15"/>
  <c r="O6865" i="15"/>
  <c r="R6865" i="15" s="1"/>
  <c r="O6867" i="15"/>
  <c r="R6867" i="15" s="1"/>
  <c r="O6869" i="15"/>
  <c r="R6869" i="15" s="1"/>
  <c r="O6871" i="15"/>
  <c r="O6873" i="15"/>
  <c r="R6873" i="15" s="1"/>
  <c r="O6921" i="15"/>
  <c r="O6927" i="15"/>
  <c r="R6927" i="15" s="1"/>
  <c r="O6933" i="15"/>
  <c r="O7005" i="15"/>
  <c r="R7005" i="15" s="1"/>
  <c r="O7009" i="15"/>
  <c r="O7020" i="15"/>
  <c r="O6822" i="15"/>
  <c r="R6822" i="15" s="1"/>
  <c r="O6845" i="15"/>
  <c r="R6845" i="15" s="1"/>
  <c r="O6849" i="15"/>
  <c r="O6881" i="15"/>
  <c r="R6881" i="15" s="1"/>
  <c r="O6883" i="15"/>
  <c r="S6883" i="15" s="1"/>
  <c r="O6885" i="15"/>
  <c r="R6885" i="15" s="1"/>
  <c r="O6887" i="15"/>
  <c r="S6887" i="15" s="1"/>
  <c r="O6937" i="15"/>
  <c r="O7019" i="15"/>
  <c r="R7019" i="15" s="1"/>
  <c r="O6839" i="15"/>
  <c r="O6918" i="15"/>
  <c r="R6918" i="15" s="1"/>
  <c r="R6958" i="15"/>
  <c r="O6972" i="15"/>
  <c r="R6972" i="15" s="1"/>
  <c r="O7026" i="15"/>
  <c r="O6618" i="15"/>
  <c r="R6618" i="15" s="1"/>
  <c r="O6622" i="15"/>
  <c r="R6622" i="15" s="1"/>
  <c r="O6628" i="15"/>
  <c r="R6628" i="15" s="1"/>
  <c r="O6641" i="15"/>
  <c r="O6653" i="15"/>
  <c r="S6653" i="15" s="1"/>
  <c r="O6659" i="15"/>
  <c r="R6659" i="15" s="1"/>
  <c r="O6688" i="15"/>
  <c r="R6688" i="15" s="1"/>
  <c r="O6724" i="15"/>
  <c r="R6724" i="15" s="1"/>
  <c r="O6728" i="15"/>
  <c r="R6728" i="15" s="1"/>
  <c r="O6796" i="15"/>
  <c r="O6811" i="15"/>
  <c r="R6811" i="15" s="1"/>
  <c r="O6834" i="15"/>
  <c r="R6834" i="15" s="1"/>
  <c r="O6848" i="15"/>
  <c r="R6848" i="15" s="1"/>
  <c r="O6864" i="15"/>
  <c r="R6864" i="15" s="1"/>
  <c r="O6868" i="15"/>
  <c r="S6868" i="15" s="1"/>
  <c r="O6928" i="15"/>
  <c r="R6928" i="15" s="1"/>
  <c r="O6934" i="15"/>
  <c r="O7003" i="15"/>
  <c r="R7003" i="15" s="1"/>
  <c r="O7011" i="15"/>
  <c r="O6847" i="15"/>
  <c r="R6847" i="15" s="1"/>
  <c r="O6295" i="15"/>
  <c r="R6295" i="15" s="1"/>
  <c r="O6299" i="15"/>
  <c r="S6299" i="15" s="1"/>
  <c r="O6314" i="15"/>
  <c r="R6314" i="15" s="1"/>
  <c r="O6329" i="15"/>
  <c r="R6329" i="15" s="1"/>
  <c r="O6375" i="15"/>
  <c r="O6388" i="15"/>
  <c r="S6388" i="15" s="1"/>
  <c r="O6439" i="15"/>
  <c r="O6443" i="15"/>
  <c r="O6445" i="15"/>
  <c r="R6445" i="15" s="1"/>
  <c r="O6453" i="15"/>
  <c r="R6453" i="15" s="1"/>
  <c r="O6455" i="15"/>
  <c r="R6455" i="15" s="1"/>
  <c r="O6457" i="15"/>
  <c r="R6457" i="15" s="1"/>
  <c r="O6459" i="15"/>
  <c r="O6463" i="15"/>
  <c r="S6463" i="15" s="1"/>
  <c r="O6579" i="15"/>
  <c r="R6579" i="15" s="1"/>
  <c r="O6581" i="15"/>
  <c r="R6581" i="15" s="1"/>
  <c r="O6610" i="15"/>
  <c r="R6610" i="15" s="1"/>
  <c r="O6634" i="15"/>
  <c r="O6636" i="15"/>
  <c r="R6636" i="15" s="1"/>
  <c r="O6738" i="15"/>
  <c r="R6738" i="15" s="1"/>
  <c r="O6744" i="15"/>
  <c r="R6744" i="15" s="1"/>
  <c r="O6746" i="15"/>
  <c r="R6746" i="15" s="1"/>
  <c r="O6748" i="15"/>
  <c r="R6748" i="15" s="1"/>
  <c r="O6880" i="15"/>
  <c r="O6892" i="15"/>
  <c r="S6892" i="15" s="1"/>
  <c r="O6938" i="15"/>
  <c r="S6938" i="15" s="1"/>
  <c r="O7006" i="15"/>
  <c r="O7010" i="15"/>
  <c r="R7010" i="15" s="1"/>
  <c r="O7021" i="15"/>
  <c r="O30" i="15"/>
  <c r="R30" i="15" s="1"/>
  <c r="O32" i="15"/>
  <c r="R32" i="15" s="1"/>
  <c r="O34" i="15"/>
  <c r="O36" i="15"/>
  <c r="R36" i="15" s="1"/>
  <c r="O38" i="15"/>
  <c r="O40" i="15"/>
  <c r="O42" i="15"/>
  <c r="O44" i="15"/>
  <c r="O46" i="15"/>
  <c r="O48" i="15"/>
  <c r="R48" i="15" s="1"/>
  <c r="O50" i="15"/>
  <c r="O52" i="15"/>
  <c r="R52" i="15" s="1"/>
  <c r="O54" i="15"/>
  <c r="R54" i="15" s="1"/>
  <c r="O56" i="15"/>
  <c r="R56" i="15" s="1"/>
  <c r="O58" i="15"/>
  <c r="R58" i="15" s="1"/>
  <c r="O60" i="15"/>
  <c r="R60" i="15" s="1"/>
  <c r="O66" i="15"/>
  <c r="R66" i="15" s="1"/>
  <c r="O95" i="15"/>
  <c r="R95" i="15" s="1"/>
  <c r="O128" i="15"/>
  <c r="O151" i="15"/>
  <c r="O157" i="15"/>
  <c r="O159" i="15"/>
  <c r="O161" i="15"/>
  <c r="R161" i="15" s="1"/>
  <c r="O163" i="15"/>
  <c r="S163" i="15" s="1"/>
  <c r="O165" i="15"/>
  <c r="S165" i="15" s="1"/>
  <c r="O167" i="15"/>
  <c r="R167" i="15" s="1"/>
  <c r="O451" i="15"/>
  <c r="S451" i="15" s="1"/>
  <c r="O455" i="15"/>
  <c r="O459" i="15"/>
  <c r="O463" i="15"/>
  <c r="O23" i="15"/>
  <c r="O280" i="15"/>
  <c r="O282" i="15"/>
  <c r="O284" i="15"/>
  <c r="O286" i="15"/>
  <c r="O288" i="15"/>
  <c r="O290" i="15"/>
  <c r="S290" i="15" s="1"/>
  <c r="O292" i="15"/>
  <c r="O294" i="15"/>
  <c r="S294" i="15" s="1"/>
  <c r="O296" i="15"/>
  <c r="O298" i="15"/>
  <c r="O300" i="15"/>
  <c r="R300" i="15" s="1"/>
  <c r="O302" i="15"/>
  <c r="R302" i="15" s="1"/>
  <c r="O304" i="15"/>
  <c r="O306" i="15"/>
  <c r="S306" i="15" s="1"/>
  <c r="O308" i="15"/>
  <c r="O310" i="15"/>
  <c r="S310" i="15" s="1"/>
  <c r="O312" i="15"/>
  <c r="O314" i="15"/>
  <c r="S314" i="15" s="1"/>
  <c r="O316" i="15"/>
  <c r="O318" i="15"/>
  <c r="O320" i="15"/>
  <c r="O322" i="15"/>
  <c r="S322" i="15" s="1"/>
  <c r="O324" i="15"/>
  <c r="O326" i="15"/>
  <c r="S326" i="15" s="1"/>
  <c r="O328" i="15"/>
  <c r="O330" i="15"/>
  <c r="O332" i="15"/>
  <c r="O334" i="15"/>
  <c r="O336" i="15"/>
  <c r="O338" i="15"/>
  <c r="S338" i="15" s="1"/>
  <c r="O340" i="15"/>
  <c r="R340" i="15" s="1"/>
  <c r="O342" i="15"/>
  <c r="S342" i="15" s="1"/>
  <c r="O344" i="15"/>
  <c r="O346" i="15"/>
  <c r="O348" i="15"/>
  <c r="O350" i="15"/>
  <c r="O352" i="15"/>
  <c r="O354" i="15"/>
  <c r="S354" i="15" s="1"/>
  <c r="O356" i="15"/>
  <c r="O358" i="15"/>
  <c r="S358" i="15" s="1"/>
  <c r="O360" i="15"/>
  <c r="S360" i="15" s="1"/>
  <c r="O362" i="15"/>
  <c r="O364" i="15"/>
  <c r="O369" i="15"/>
  <c r="R369" i="15" s="1"/>
  <c r="O74" i="15"/>
  <c r="O93" i="15"/>
  <c r="O96" i="15"/>
  <c r="O98" i="15"/>
  <c r="R98" i="15" s="1"/>
  <c r="O135" i="15"/>
  <c r="O140" i="15"/>
  <c r="R140" i="15" s="1"/>
  <c r="O145" i="15"/>
  <c r="R145" i="15" s="1"/>
  <c r="O149" i="15"/>
  <c r="R149" i="15" s="1"/>
  <c r="O425" i="15"/>
  <c r="S425" i="15" s="1"/>
  <c r="O429" i="15"/>
  <c r="S429" i="15" s="1"/>
  <c r="O433" i="15"/>
  <c r="O437" i="15"/>
  <c r="R437" i="15" s="1"/>
  <c r="O450" i="15"/>
  <c r="O452" i="15"/>
  <c r="R452" i="15" s="1"/>
  <c r="O454" i="15"/>
  <c r="R454" i="15" s="1"/>
  <c r="O456" i="15"/>
  <c r="R456" i="15" s="1"/>
  <c r="O458" i="15"/>
  <c r="R458" i="15" s="1"/>
  <c r="O460" i="15"/>
  <c r="R460" i="15" s="1"/>
  <c r="O462" i="15"/>
  <c r="O464" i="15"/>
  <c r="R464" i="15" s="1"/>
  <c r="O544" i="15"/>
  <c r="O67" i="15"/>
  <c r="R67" i="15" s="1"/>
  <c r="O24" i="15"/>
  <c r="O62" i="15"/>
  <c r="S77" i="15"/>
  <c r="O87" i="15"/>
  <c r="R87" i="15" s="1"/>
  <c r="R103" i="15"/>
  <c r="R130" i="15"/>
  <c r="O148" i="15"/>
  <c r="R148" i="15" s="1"/>
  <c r="O73" i="15"/>
  <c r="R73" i="15" s="1"/>
  <c r="O92" i="15"/>
  <c r="R92" i="15" s="1"/>
  <c r="O138" i="15"/>
  <c r="R138" i="15" s="1"/>
  <c r="O147" i="15"/>
  <c r="O371" i="15"/>
  <c r="O373" i="15"/>
  <c r="R373" i="15" s="1"/>
  <c r="O375" i="15"/>
  <c r="O377" i="15"/>
  <c r="S377" i="15" s="1"/>
  <c r="O379" i="15"/>
  <c r="S379" i="15" s="1"/>
  <c r="O381" i="15"/>
  <c r="S381" i="15" s="1"/>
  <c r="O383" i="15"/>
  <c r="S383" i="15" s="1"/>
  <c r="O385" i="15"/>
  <c r="O387" i="15"/>
  <c r="S387" i="15" s="1"/>
  <c r="O389" i="15"/>
  <c r="S389" i="15" s="1"/>
  <c r="O391" i="15"/>
  <c r="O393" i="15"/>
  <c r="S393" i="15" s="1"/>
  <c r="O395" i="15"/>
  <c r="S395" i="15" s="1"/>
  <c r="S420" i="15"/>
  <c r="R420" i="15"/>
  <c r="O408" i="15"/>
  <c r="O410" i="15"/>
  <c r="S410" i="15" s="1"/>
  <c r="O412" i="15"/>
  <c r="O414" i="15"/>
  <c r="O416" i="15"/>
  <c r="O442" i="15"/>
  <c r="S442" i="15" s="1"/>
  <c r="O446" i="15"/>
  <c r="R446" i="15" s="1"/>
  <c r="O485" i="15"/>
  <c r="O487" i="15"/>
  <c r="O489" i="15"/>
  <c r="O491" i="15"/>
  <c r="R491" i="15" s="1"/>
  <c r="O493" i="15"/>
  <c r="O495" i="15"/>
  <c r="R495" i="15" s="1"/>
  <c r="O497" i="15"/>
  <c r="R497" i="15" s="1"/>
  <c r="O499" i="15"/>
  <c r="R499" i="15" s="1"/>
  <c r="O501" i="15"/>
  <c r="O503" i="15"/>
  <c r="O505" i="15"/>
  <c r="O507" i="15"/>
  <c r="O509" i="15"/>
  <c r="O511" i="15"/>
  <c r="R511" i="15" s="1"/>
  <c r="O513" i="15"/>
  <c r="R513" i="15" s="1"/>
  <c r="O515" i="15"/>
  <c r="R515" i="15" s="1"/>
  <c r="O517" i="15"/>
  <c r="O519" i="15"/>
  <c r="O521" i="15"/>
  <c r="O523" i="15"/>
  <c r="O525" i="15"/>
  <c r="O527" i="15"/>
  <c r="R527" i="15" s="1"/>
  <c r="O529" i="15"/>
  <c r="R529" i="15" s="1"/>
  <c r="O531" i="15"/>
  <c r="R531" i="15" s="1"/>
  <c r="O533" i="15"/>
  <c r="R533" i="15" s="1"/>
  <c r="O535" i="15"/>
  <c r="O537" i="15"/>
  <c r="O539" i="15"/>
  <c r="O554" i="15"/>
  <c r="O586" i="15"/>
  <c r="R586" i="15" s="1"/>
  <c r="O598" i="15"/>
  <c r="R598" i="15" s="1"/>
  <c r="O621" i="15"/>
  <c r="R621" i="15" s="1"/>
  <c r="O624" i="15"/>
  <c r="O664" i="15"/>
  <c r="O672" i="15"/>
  <c r="R672" i="15" s="1"/>
  <c r="O675" i="15"/>
  <c r="O677" i="15"/>
  <c r="O702" i="15"/>
  <c r="R702" i="15" s="1"/>
  <c r="O736" i="15"/>
  <c r="R736" i="15" s="1"/>
  <c r="O751" i="15"/>
  <c r="R751" i="15" s="1"/>
  <c r="O763" i="15"/>
  <c r="S793" i="15"/>
  <c r="R793" i="15"/>
  <c r="O910" i="15"/>
  <c r="O918" i="15"/>
  <c r="R918" i="15" s="1"/>
  <c r="S1150" i="15"/>
  <c r="R1150" i="15"/>
  <c r="O560" i="15"/>
  <c r="R653" i="15"/>
  <c r="O786" i="15"/>
  <c r="R786" i="15" s="1"/>
  <c r="O833" i="15"/>
  <c r="O855" i="15"/>
  <c r="O903" i="15"/>
  <c r="O934" i="15"/>
  <c r="N1217" i="15"/>
  <c r="I1217" i="15"/>
  <c r="N1271" i="15"/>
  <c r="I1271" i="15"/>
  <c r="K2537" i="15"/>
  <c r="O470" i="15"/>
  <c r="O474" i="15"/>
  <c r="S474" i="15" s="1"/>
  <c r="O479" i="15"/>
  <c r="R479" i="15" s="1"/>
  <c r="O483" i="15"/>
  <c r="O551" i="15"/>
  <c r="R551" i="15" s="1"/>
  <c r="O569" i="15"/>
  <c r="R569" i="15" s="1"/>
  <c r="O578" i="15"/>
  <c r="O580" i="15"/>
  <c r="R580" i="15" s="1"/>
  <c r="O602" i="15"/>
  <c r="R602" i="15" s="1"/>
  <c r="O612" i="15"/>
  <c r="O637" i="15"/>
  <c r="R637" i="15" s="1"/>
  <c r="R651" i="15"/>
  <c r="R680" i="15"/>
  <c r="O701" i="15"/>
  <c r="O397" i="15"/>
  <c r="R397" i="15" s="1"/>
  <c r="O399" i="15"/>
  <c r="O401" i="15"/>
  <c r="R401" i="15" s="1"/>
  <c r="O403" i="15"/>
  <c r="O405" i="15"/>
  <c r="O407" i="15"/>
  <c r="O409" i="15"/>
  <c r="R409" i="15" s="1"/>
  <c r="O411" i="15"/>
  <c r="O413" i="15"/>
  <c r="O415" i="15"/>
  <c r="O417" i="15"/>
  <c r="R417" i="15" s="1"/>
  <c r="O419" i="15"/>
  <c r="O422" i="15"/>
  <c r="Q421" i="15" s="1"/>
  <c r="O441" i="15"/>
  <c r="O443" i="15"/>
  <c r="R443" i="15" s="1"/>
  <c r="O445" i="15"/>
  <c r="R445" i="15" s="1"/>
  <c r="O447" i="15"/>
  <c r="R447" i="15" s="1"/>
  <c r="O486" i="15"/>
  <c r="O490" i="15"/>
  <c r="O494" i="15"/>
  <c r="S494" i="15" s="1"/>
  <c r="O498" i="15"/>
  <c r="O502" i="15"/>
  <c r="S502" i="15" s="1"/>
  <c r="O506" i="15"/>
  <c r="S506" i="15" s="1"/>
  <c r="O510" i="15"/>
  <c r="S510" i="15" s="1"/>
  <c r="O514" i="15"/>
  <c r="R514" i="15" s="1"/>
  <c r="O518" i="15"/>
  <c r="O522" i="15"/>
  <c r="O526" i="15"/>
  <c r="S526" i="15" s="1"/>
  <c r="O530" i="15"/>
  <c r="O534" i="15"/>
  <c r="S534" i="15" s="1"/>
  <c r="O538" i="15"/>
  <c r="R538" i="15" s="1"/>
  <c r="O555" i="15"/>
  <c r="R555" i="15" s="1"/>
  <c r="O574" i="15"/>
  <c r="O585" i="15"/>
  <c r="O587" i="15"/>
  <c r="R587" i="15" s="1"/>
  <c r="O597" i="15"/>
  <c r="O625" i="15"/>
  <c r="O660" i="15"/>
  <c r="O665" i="15"/>
  <c r="R665" i="15" s="1"/>
  <c r="O673" i="15"/>
  <c r="R673" i="15" s="1"/>
  <c r="O676" i="15"/>
  <c r="R676" i="15" s="1"/>
  <c r="O703" i="15"/>
  <c r="R703" i="15" s="1"/>
  <c r="O711" i="15"/>
  <c r="O737" i="15"/>
  <c r="O750" i="15"/>
  <c r="O752" i="15"/>
  <c r="O764" i="15"/>
  <c r="S764" i="15" s="1"/>
  <c r="R1571" i="15"/>
  <c r="O571" i="15"/>
  <c r="R571" i="15" s="1"/>
  <c r="R652" i="15"/>
  <c r="S791" i="15"/>
  <c r="R791" i="15"/>
  <c r="O476" i="15"/>
  <c r="O478" i="15"/>
  <c r="O480" i="15"/>
  <c r="R480" i="15" s="1"/>
  <c r="O482" i="15"/>
  <c r="R482" i="15" s="1"/>
  <c r="O548" i="15"/>
  <c r="S548" i="15" s="1"/>
  <c r="O550" i="15"/>
  <c r="R550" i="15" s="1"/>
  <c r="O579" i="15"/>
  <c r="R579" i="15" s="1"/>
  <c r="O604" i="15"/>
  <c r="O609" i="15"/>
  <c r="R609" i="15" s="1"/>
  <c r="O633" i="15"/>
  <c r="R633" i="15" s="1"/>
  <c r="O636" i="15"/>
  <c r="R636" i="15" s="1"/>
  <c r="O646" i="15"/>
  <c r="O657" i="15"/>
  <c r="R657" i="15" s="1"/>
  <c r="O679" i="15"/>
  <c r="Q678" i="15" s="1"/>
  <c r="O729" i="15"/>
  <c r="R729" i="15" s="1"/>
  <c r="O741" i="15"/>
  <c r="S741" i="15" s="1"/>
  <c r="O756" i="15"/>
  <c r="O798" i="15"/>
  <c r="S798" i="15" s="1"/>
  <c r="O872" i="15"/>
  <c r="O885" i="15"/>
  <c r="R885" i="15" s="1"/>
  <c r="O890" i="15"/>
  <c r="O975" i="15"/>
  <c r="R975" i="15" s="1"/>
  <c r="N1227" i="15"/>
  <c r="I1227" i="15"/>
  <c r="O850" i="15"/>
  <c r="O1218" i="15"/>
  <c r="O1228" i="15"/>
  <c r="R1228" i="15" s="1"/>
  <c r="N1242" i="15"/>
  <c r="N1266" i="15"/>
  <c r="N1371" i="15"/>
  <c r="O1520" i="15"/>
  <c r="S1775" i="15"/>
  <c r="R1775" i="15"/>
  <c r="O2197" i="15"/>
  <c r="O770" i="15"/>
  <c r="O779" i="15"/>
  <c r="O781" i="15"/>
  <c r="O802" i="15"/>
  <c r="S802" i="15" s="1"/>
  <c r="O804" i="15"/>
  <c r="R804" i="15" s="1"/>
  <c r="O806" i="15"/>
  <c r="S806" i="15" s="1"/>
  <c r="O808" i="15"/>
  <c r="S808" i="15" s="1"/>
  <c r="O812" i="15"/>
  <c r="S812" i="15" s="1"/>
  <c r="O816" i="15"/>
  <c r="S816" i="15" s="1"/>
  <c r="O826" i="15"/>
  <c r="O858" i="15"/>
  <c r="O862" i="15"/>
  <c r="O866" i="15"/>
  <c r="S866" i="15" s="1"/>
  <c r="O868" i="15"/>
  <c r="R868" i="15" s="1"/>
  <c r="O878" i="15"/>
  <c r="R878" i="15" s="1"/>
  <c r="O886" i="15"/>
  <c r="R886" i="15" s="1"/>
  <c r="O891" i="15"/>
  <c r="O911" i="15"/>
  <c r="O919" i="15"/>
  <c r="R919" i="15" s="1"/>
  <c r="O930" i="15"/>
  <c r="S930" i="15" s="1"/>
  <c r="O932" i="15"/>
  <c r="R932" i="15" s="1"/>
  <c r="O953" i="15"/>
  <c r="O956" i="15"/>
  <c r="O972" i="15"/>
  <c r="S972" i="15" s="1"/>
  <c r="O974" i="15"/>
  <c r="R974" i="15" s="1"/>
  <c r="O991" i="15"/>
  <c r="O999" i="15"/>
  <c r="O1001" i="15"/>
  <c r="O1003" i="15"/>
  <c r="S1003" i="15" s="1"/>
  <c r="O1007" i="15"/>
  <c r="R1007" i="15" s="1"/>
  <c r="O1009" i="15"/>
  <c r="R1009" i="15" s="1"/>
  <c r="O1014" i="15"/>
  <c r="O1061" i="15"/>
  <c r="R1061" i="15" s="1"/>
  <c r="O1069" i="15"/>
  <c r="R1069" i="15" s="1"/>
  <c r="O1072" i="15"/>
  <c r="R1072" i="15" s="1"/>
  <c r="O1089" i="15"/>
  <c r="R1089" i="15" s="1"/>
  <c r="O1112" i="15"/>
  <c r="R1112" i="15" s="1"/>
  <c r="O1121" i="15"/>
  <c r="O1128" i="15"/>
  <c r="O1137" i="15"/>
  <c r="R1137" i="15" s="1"/>
  <c r="O1144" i="15"/>
  <c r="R1144" i="15" s="1"/>
  <c r="O1160" i="15"/>
  <c r="R1160" i="15" s="1"/>
  <c r="O1167" i="15"/>
  <c r="S1167" i="15" s="1"/>
  <c r="O1173" i="15"/>
  <c r="O1190" i="15"/>
  <c r="O1192" i="15"/>
  <c r="O1201" i="15"/>
  <c r="R1201" i="15" s="1"/>
  <c r="O1203" i="15"/>
  <c r="O1225" i="15"/>
  <c r="N1234" i="15"/>
  <c r="O1249" i="15"/>
  <c r="S1249" i="15" s="1"/>
  <c r="I1251" i="15"/>
  <c r="O1252" i="15"/>
  <c r="R1252" i="15" s="1"/>
  <c r="N1255" i="15"/>
  <c r="O1257" i="15"/>
  <c r="O1259" i="15"/>
  <c r="R1259" i="15" s="1"/>
  <c r="I1263" i="15"/>
  <c r="O1264" i="15"/>
  <c r="S1264" i="15" s="1"/>
  <c r="N1267" i="15"/>
  <c r="O1272" i="15"/>
  <c r="R1288" i="15"/>
  <c r="O1305" i="15"/>
  <c r="O1321" i="15"/>
  <c r="R1321" i="15" s="1"/>
  <c r="O1323" i="15"/>
  <c r="O1345" i="15"/>
  <c r="R1345" i="15" s="1"/>
  <c r="O1347" i="15"/>
  <c r="S1347" i="15" s="1"/>
  <c r="O1349" i="15"/>
  <c r="R1349" i="15" s="1"/>
  <c r="O1351" i="15"/>
  <c r="I1362" i="15"/>
  <c r="O1378" i="15"/>
  <c r="R1378" i="15" s="1"/>
  <c r="O1445" i="15"/>
  <c r="R1445" i="15" s="1"/>
  <c r="O1462" i="15"/>
  <c r="R1462" i="15" s="1"/>
  <c r="O1486" i="15"/>
  <c r="R1486" i="15" s="1"/>
  <c r="O1496" i="15"/>
  <c r="S1496" i="15" s="1"/>
  <c r="O1498" i="15"/>
  <c r="R1498" i="15" s="1"/>
  <c r="O1510" i="15"/>
  <c r="R1510" i="15" s="1"/>
  <c r="O1536" i="15"/>
  <c r="S1536" i="15" s="1"/>
  <c r="O1554" i="15"/>
  <c r="R1554" i="15" s="1"/>
  <c r="O1559" i="15"/>
  <c r="S1559" i="15" s="1"/>
  <c r="O1563" i="15"/>
  <c r="R1563" i="15" s="1"/>
  <c r="O1592" i="15"/>
  <c r="O1594" i="15"/>
  <c r="R1594" i="15" s="1"/>
  <c r="O1596" i="15"/>
  <c r="S1596" i="15" s="1"/>
  <c r="O1616" i="15"/>
  <c r="R1616" i="15" s="1"/>
  <c r="O1634" i="15"/>
  <c r="S1634" i="15" s="1"/>
  <c r="O1636" i="15"/>
  <c r="R1636" i="15" s="1"/>
  <c r="O1638" i="15"/>
  <c r="O2110" i="15"/>
  <c r="O2266" i="15"/>
  <c r="R3163" i="15"/>
  <c r="S3163" i="15"/>
  <c r="O1475" i="15"/>
  <c r="R1475" i="15" s="1"/>
  <c r="O1502" i="15"/>
  <c r="R1502" i="15" s="1"/>
  <c r="O1512" i="15"/>
  <c r="S1512" i="15" s="1"/>
  <c r="O1514" i="15"/>
  <c r="R1514" i="15" s="1"/>
  <c r="O1526" i="15"/>
  <c r="R1526" i="15" s="1"/>
  <c r="O1570" i="15"/>
  <c r="R1570" i="15" s="1"/>
  <c r="O1693" i="15"/>
  <c r="R1780" i="15"/>
  <c r="N2007" i="15"/>
  <c r="I2007" i="15"/>
  <c r="O2289" i="15"/>
  <c r="N2289" i="15"/>
  <c r="O774" i="15"/>
  <c r="O785" i="15"/>
  <c r="O797" i="15"/>
  <c r="S797" i="15" s="1"/>
  <c r="O818" i="15"/>
  <c r="R818" i="15" s="1"/>
  <c r="O828" i="15"/>
  <c r="O832" i="15"/>
  <c r="S832" i="15" s="1"/>
  <c r="O854" i="15"/>
  <c r="O884" i="15"/>
  <c r="R884" i="15" s="1"/>
  <c r="O894" i="15"/>
  <c r="O902" i="15"/>
  <c r="R902" i="15" s="1"/>
  <c r="O914" i="15"/>
  <c r="O917" i="15"/>
  <c r="O925" i="15"/>
  <c r="R925" i="15" s="1"/>
  <c r="O946" i="15"/>
  <c r="S946" i="15" s="1"/>
  <c r="O948" i="15"/>
  <c r="R948" i="15" s="1"/>
  <c r="O961" i="15"/>
  <c r="O964" i="15"/>
  <c r="R964" i="15" s="1"/>
  <c r="O966" i="15"/>
  <c r="O976" i="15"/>
  <c r="O978" i="15"/>
  <c r="R978" i="15" s="1"/>
  <c r="O983" i="15"/>
  <c r="R983" i="15" s="1"/>
  <c r="O1023" i="15"/>
  <c r="R1023" i="15" s="1"/>
  <c r="O1031" i="15"/>
  <c r="S1031" i="15" s="1"/>
  <c r="O1033" i="15"/>
  <c r="R1033" i="15" s="1"/>
  <c r="O1035" i="15"/>
  <c r="S1035" i="15" s="1"/>
  <c r="O1039" i="15"/>
  <c r="R1039" i="15" s="1"/>
  <c r="O1057" i="15"/>
  <c r="O1086" i="15"/>
  <c r="O1097" i="15"/>
  <c r="R1097" i="15" s="1"/>
  <c r="O1123" i="15"/>
  <c r="O1139" i="15"/>
  <c r="O1162" i="15"/>
  <c r="O1170" i="15"/>
  <c r="O1179" i="15"/>
  <c r="O1185" i="15"/>
  <c r="R1185" i="15" s="1"/>
  <c r="O1187" i="15"/>
  <c r="O1196" i="15"/>
  <c r="O1240" i="15"/>
  <c r="S1240" i="15" s="1"/>
  <c r="O1242" i="15"/>
  <c r="R1242" i="15" s="1"/>
  <c r="O1244" i="15"/>
  <c r="R1244" i="15" s="1"/>
  <c r="O1251" i="15"/>
  <c r="R1251" i="15" s="1"/>
  <c r="O1263" i="15"/>
  <c r="O1266" i="15"/>
  <c r="R1266" i="15" s="1"/>
  <c r="O1280" i="15"/>
  <c r="R1284" i="15"/>
  <c r="O1295" i="15"/>
  <c r="R1295" i="15" s="1"/>
  <c r="O1297" i="15"/>
  <c r="R1297" i="15" s="1"/>
  <c r="N1380" i="15"/>
  <c r="N1241" i="15"/>
  <c r="N1243" i="15"/>
  <c r="N1250" i="15"/>
  <c r="O1359" i="15"/>
  <c r="R1359" i="15" s="1"/>
  <c r="N1370" i="15"/>
  <c r="O1375" i="15"/>
  <c r="N1379" i="15"/>
  <c r="N1385" i="15"/>
  <c r="O1584" i="15"/>
  <c r="O1600" i="15"/>
  <c r="S1600" i="15" s="1"/>
  <c r="N2023" i="15"/>
  <c r="I2023" i="15"/>
  <c r="O780" i="15"/>
  <c r="O782" i="15"/>
  <c r="O799" i="15"/>
  <c r="R799" i="15" s="1"/>
  <c r="O803" i="15"/>
  <c r="R803" i="15" s="1"/>
  <c r="O805" i="15"/>
  <c r="S805" i="15" s="1"/>
  <c r="O807" i="15"/>
  <c r="R807" i="15" s="1"/>
  <c r="O813" i="15"/>
  <c r="S813" i="15" s="1"/>
  <c r="O815" i="15"/>
  <c r="R815" i="15" s="1"/>
  <c r="O834" i="15"/>
  <c r="R834" i="15" s="1"/>
  <c r="O837" i="15"/>
  <c r="R837" i="15" s="1"/>
  <c r="O848" i="15"/>
  <c r="R848" i="15" s="1"/>
  <c r="O863" i="15"/>
  <c r="S863" i="15" s="1"/>
  <c r="O865" i="15"/>
  <c r="R865" i="15" s="1"/>
  <c r="O867" i="15"/>
  <c r="R867" i="15" s="1"/>
  <c r="O900" i="15"/>
  <c r="O912" i="15"/>
  <c r="O920" i="15"/>
  <c r="O927" i="15"/>
  <c r="S927" i="15" s="1"/>
  <c r="O929" i="15"/>
  <c r="R929" i="15" s="1"/>
  <c r="O931" i="15"/>
  <c r="O933" i="15"/>
  <c r="R933" i="15" s="1"/>
  <c r="O939" i="15"/>
  <c r="S939" i="15" s="1"/>
  <c r="O941" i="15"/>
  <c r="O955" i="15"/>
  <c r="O957" i="15"/>
  <c r="O970" i="15"/>
  <c r="R970" i="15" s="1"/>
  <c r="O973" i="15"/>
  <c r="R973" i="15" s="1"/>
  <c r="O987" i="15"/>
  <c r="R987" i="15" s="1"/>
  <c r="O995" i="15"/>
  <c r="R995" i="15" s="1"/>
  <c r="O998" i="15"/>
  <c r="R998" i="15" s="1"/>
  <c r="O1000" i="15"/>
  <c r="O1002" i="15"/>
  <c r="R1002" i="15" s="1"/>
  <c r="O1004" i="15"/>
  <c r="O1006" i="15"/>
  <c r="R1006" i="15" s="1"/>
  <c r="O1008" i="15"/>
  <c r="S1008" i="15" s="1"/>
  <c r="O1010" i="15"/>
  <c r="R1010" i="15" s="1"/>
  <c r="O1015" i="15"/>
  <c r="O1054" i="15"/>
  <c r="O1065" i="15"/>
  <c r="R1065" i="15" s="1"/>
  <c r="O1113" i="15"/>
  <c r="O1120" i="15"/>
  <c r="O1129" i="15"/>
  <c r="R1129" i="15" s="1"/>
  <c r="O1136" i="15"/>
  <c r="O1145" i="15"/>
  <c r="R1145" i="15" s="1"/>
  <c r="R1149" i="15"/>
  <c r="O1152" i="15"/>
  <c r="R1152" i="15" s="1"/>
  <c r="O1159" i="15"/>
  <c r="O1181" i="15"/>
  <c r="O1189" i="15"/>
  <c r="O1191" i="15"/>
  <c r="S1191" i="15" s="1"/>
  <c r="O1202" i="15"/>
  <c r="R1206" i="15"/>
  <c r="N1218" i="15"/>
  <c r="N1223" i="15"/>
  <c r="O1248" i="15"/>
  <c r="O1265" i="15"/>
  <c r="O1268" i="15"/>
  <c r="R1268" i="15" s="1"/>
  <c r="O1290" i="15"/>
  <c r="O1304" i="15"/>
  <c r="R1304" i="15" s="1"/>
  <c r="O1322" i="15"/>
  <c r="R1322" i="15" s="1"/>
  <c r="O1324" i="15"/>
  <c r="O1344" i="15"/>
  <c r="O1346" i="15"/>
  <c r="O1348" i="15"/>
  <c r="O1350" i="15"/>
  <c r="N1363" i="15"/>
  <c r="O1368" i="15"/>
  <c r="S1368" i="15" s="1"/>
  <c r="O1472" i="15"/>
  <c r="R1472" i="15" s="1"/>
  <c r="O1490" i="15"/>
  <c r="O1495" i="15"/>
  <c r="R1495" i="15" s="1"/>
  <c r="O1499" i="15"/>
  <c r="R1499" i="15" s="1"/>
  <c r="O1523" i="15"/>
  <c r="S1523" i="15" s="1"/>
  <c r="O1550" i="15"/>
  <c r="R1550" i="15" s="1"/>
  <c r="O1560" i="15"/>
  <c r="S1560" i="15" s="1"/>
  <c r="O1562" i="15"/>
  <c r="R1562" i="15" s="1"/>
  <c r="O1591" i="15"/>
  <c r="R1591" i="15" s="1"/>
  <c r="O1595" i="15"/>
  <c r="O1774" i="15"/>
  <c r="O1970" i="15"/>
  <c r="R1970" i="15" s="1"/>
  <c r="O2083" i="15"/>
  <c r="O2274" i="15"/>
  <c r="O1017" i="15"/>
  <c r="R1017" i="15" s="1"/>
  <c r="O1022" i="15"/>
  <c r="R1022" i="15" s="1"/>
  <c r="O1062" i="15"/>
  <c r="O1070" i="15"/>
  <c r="O1073" i="15"/>
  <c r="R1073" i="15" s="1"/>
  <c r="O1075" i="15"/>
  <c r="S1075" i="15" s="1"/>
  <c r="O1077" i="15"/>
  <c r="R1077" i="15" s="1"/>
  <c r="O1079" i="15"/>
  <c r="O1081" i="15"/>
  <c r="O1083" i="15"/>
  <c r="S1083" i="15" s="1"/>
  <c r="O1085" i="15"/>
  <c r="R1085" i="15" s="1"/>
  <c r="O1090" i="15"/>
  <c r="R1090" i="15" s="1"/>
  <c r="O1122" i="15"/>
  <c r="O1138" i="15"/>
  <c r="O1161" i="15"/>
  <c r="R1161" i="15" s="1"/>
  <c r="O1169" i="15"/>
  <c r="O1174" i="15"/>
  <c r="O1176" i="15"/>
  <c r="R1176" i="15" s="1"/>
  <c r="O1184" i="15"/>
  <c r="O1193" i="15"/>
  <c r="R1193" i="15" s="1"/>
  <c r="O1195" i="15"/>
  <c r="O1211" i="15"/>
  <c r="O1233" i="15"/>
  <c r="S1233" i="15" s="1"/>
  <c r="O1241" i="15"/>
  <c r="O1243" i="15"/>
  <c r="R1243" i="15" s="1"/>
  <c r="O1277" i="15"/>
  <c r="O1279" i="15"/>
  <c r="O1283" i="15"/>
  <c r="O1292" i="15"/>
  <c r="R1292" i="15" s="1"/>
  <c r="O1306" i="15"/>
  <c r="O1308" i="15"/>
  <c r="O1326" i="15"/>
  <c r="O1328" i="15"/>
  <c r="O1330" i="15"/>
  <c r="R1330" i="15" s="1"/>
  <c r="O1332" i="15"/>
  <c r="O1334" i="15"/>
  <c r="R1334" i="15" s="1"/>
  <c r="O1336" i="15"/>
  <c r="O1352" i="15"/>
  <c r="O1354" i="15"/>
  <c r="O1358" i="15"/>
  <c r="N1361" i="15"/>
  <c r="N1366" i="15"/>
  <c r="O1370" i="15"/>
  <c r="R1370" i="15" s="1"/>
  <c r="O1379" i="15"/>
  <c r="S1379" i="15" s="1"/>
  <c r="N1382" i="15"/>
  <c r="O1384" i="15"/>
  <c r="O1448" i="15"/>
  <c r="O1452" i="15"/>
  <c r="O1463" i="15"/>
  <c r="S1463" i="15" s="1"/>
  <c r="O1467" i="15"/>
  <c r="O1506" i="15"/>
  <c r="O1511" i="15"/>
  <c r="R1511" i="15" s="1"/>
  <c r="O1515" i="15"/>
  <c r="O1539" i="15"/>
  <c r="O1566" i="15"/>
  <c r="R1566" i="15" s="1"/>
  <c r="O1669" i="15"/>
  <c r="R1669" i="15" s="1"/>
  <c r="I2039" i="15"/>
  <c r="N2039" i="15"/>
  <c r="S2205" i="15"/>
  <c r="R2205" i="15"/>
  <c r="O2403" i="15"/>
  <c r="R2403" i="15" s="1"/>
  <c r="O1623" i="15"/>
  <c r="R1623" i="15" s="1"/>
  <c r="O1661" i="15"/>
  <c r="O1665" i="15"/>
  <c r="O1672" i="15"/>
  <c r="O1675" i="15"/>
  <c r="O1695" i="15"/>
  <c r="R1695" i="15" s="1"/>
  <c r="O1704" i="15"/>
  <c r="R1704" i="15" s="1"/>
  <c r="O1871" i="15"/>
  <c r="R1871" i="15" s="1"/>
  <c r="O1899" i="15"/>
  <c r="O1916" i="15"/>
  <c r="R1916" i="15" s="1"/>
  <c r="O1933" i="15"/>
  <c r="R1933" i="15" s="1"/>
  <c r="O1948" i="15"/>
  <c r="O1965" i="15"/>
  <c r="R1965" i="15" s="1"/>
  <c r="N1984" i="15"/>
  <c r="O1992" i="15"/>
  <c r="O1994" i="15"/>
  <c r="R1994" i="15" s="1"/>
  <c r="N2000" i="15"/>
  <c r="O2010" i="15"/>
  <c r="N2016" i="15"/>
  <c r="O2095" i="15"/>
  <c r="O2192" i="15"/>
  <c r="S2192" i="15" s="1"/>
  <c r="N2265" i="15"/>
  <c r="O2268" i="15"/>
  <c r="O2273" i="15"/>
  <c r="R2273" i="15" s="1"/>
  <c r="N2291" i="15"/>
  <c r="N2293" i="15"/>
  <c r="O2300" i="15"/>
  <c r="R2300" i="15" s="1"/>
  <c r="O2309" i="15"/>
  <c r="R2309" i="15" s="1"/>
  <c r="O2320" i="15"/>
  <c r="R2320" i="15" s="1"/>
  <c r="O2326" i="15"/>
  <c r="R2326" i="15" s="1"/>
  <c r="O2328" i="15"/>
  <c r="R2328" i="15" s="1"/>
  <c r="O2331" i="15"/>
  <c r="O2339" i="15"/>
  <c r="O2347" i="15"/>
  <c r="R2347" i="15" s="1"/>
  <c r="O2352" i="15"/>
  <c r="R2352" i="15" s="1"/>
  <c r="O2355" i="15"/>
  <c r="R2355" i="15" s="1"/>
  <c r="O2360" i="15"/>
  <c r="R2360" i="15" s="1"/>
  <c r="O2366" i="15"/>
  <c r="O2368" i="15"/>
  <c r="R2368" i="15" s="1"/>
  <c r="O2374" i="15"/>
  <c r="O2382" i="15"/>
  <c r="O2390" i="15"/>
  <c r="S2390" i="15" s="1"/>
  <c r="O2392" i="15"/>
  <c r="O2465" i="15"/>
  <c r="R2465" i="15" s="1"/>
  <c r="O2472" i="15"/>
  <c r="O2490" i="15"/>
  <c r="S2490" i="15" s="1"/>
  <c r="O2503" i="15"/>
  <c r="S2503" i="15" s="1"/>
  <c r="O2561" i="15"/>
  <c r="R2561" i="15" s="1"/>
  <c r="O2807" i="15"/>
  <c r="S2807" i="15" s="1"/>
  <c r="O2906" i="15"/>
  <c r="O3050" i="15"/>
  <c r="S3050" i="15" s="1"/>
  <c r="O3161" i="15"/>
  <c r="R3161" i="15" s="1"/>
  <c r="O1608" i="15"/>
  <c r="O1629" i="15"/>
  <c r="O1640" i="15"/>
  <c r="R1640" i="15" s="1"/>
  <c r="O1644" i="15"/>
  <c r="R1644" i="15" s="1"/>
  <c r="O1648" i="15"/>
  <c r="R1648" i="15" s="1"/>
  <c r="O1680" i="15"/>
  <c r="O1682" i="15"/>
  <c r="S1682" i="15" s="1"/>
  <c r="O1684" i="15"/>
  <c r="R1684" i="15" s="1"/>
  <c r="O1686" i="15"/>
  <c r="O1688" i="15"/>
  <c r="R1688" i="15" s="1"/>
  <c r="O1690" i="15"/>
  <c r="S1690" i="15" s="1"/>
  <c r="O1692" i="15"/>
  <c r="R1692" i="15" s="1"/>
  <c r="O1715" i="15"/>
  <c r="R1715" i="15" s="1"/>
  <c r="O1722" i="15"/>
  <c r="O1733" i="15"/>
  <c r="R1733" i="15" s="1"/>
  <c r="O1740" i="15"/>
  <c r="R1740" i="15" s="1"/>
  <c r="O1747" i="15"/>
  <c r="O1777" i="15"/>
  <c r="O1779" i="15"/>
  <c r="S1779" i="15" s="1"/>
  <c r="O1786" i="15"/>
  <c r="R1786" i="15" s="1"/>
  <c r="O1795" i="15"/>
  <c r="O1802" i="15"/>
  <c r="R1802" i="15" s="1"/>
  <c r="O1829" i="15"/>
  <c r="R1829" i="15" s="1"/>
  <c r="O1837" i="15"/>
  <c r="R1837" i="15" s="1"/>
  <c r="S1862" i="15"/>
  <c r="O1868" i="15"/>
  <c r="R1868" i="15" s="1"/>
  <c r="O1887" i="15"/>
  <c r="S1887" i="15" s="1"/>
  <c r="R1889" i="15"/>
  <c r="O1896" i="15"/>
  <c r="O1911" i="15"/>
  <c r="R1911" i="15" s="1"/>
  <c r="O1928" i="15"/>
  <c r="R1928" i="15" s="1"/>
  <c r="O1945" i="15"/>
  <c r="R1945" i="15" s="1"/>
  <c r="O1960" i="15"/>
  <c r="R1960" i="15" s="1"/>
  <c r="N1974" i="15"/>
  <c r="O1979" i="15"/>
  <c r="S1979" i="15" s="1"/>
  <c r="O1989" i="15"/>
  <c r="S1989" i="15" s="1"/>
  <c r="O2039" i="15"/>
  <c r="O2076" i="15"/>
  <c r="O2089" i="15"/>
  <c r="R2089" i="15" s="1"/>
  <c r="O2099" i="15"/>
  <c r="O2105" i="15"/>
  <c r="R2105" i="15" s="1"/>
  <c r="R2208" i="15"/>
  <c r="O2213" i="15"/>
  <c r="R2213" i="15" s="1"/>
  <c r="O2215" i="15"/>
  <c r="R2215" i="15" s="1"/>
  <c r="O2242" i="15"/>
  <c r="R2242" i="15" s="1"/>
  <c r="O2244" i="15"/>
  <c r="O2246" i="15"/>
  <c r="N2268" i="15"/>
  <c r="O2314" i="15"/>
  <c r="O2336" i="15"/>
  <c r="R2336" i="15" s="1"/>
  <c r="O2344" i="15"/>
  <c r="R2344" i="15" s="1"/>
  <c r="R2825" i="15"/>
  <c r="S2825" i="15"/>
  <c r="O1614" i="15"/>
  <c r="R1614" i="15" s="1"/>
  <c r="O1635" i="15"/>
  <c r="S1635" i="15" s="1"/>
  <c r="O1637" i="15"/>
  <c r="R1637" i="15" s="1"/>
  <c r="O1652" i="15"/>
  <c r="R1652" i="15" s="1"/>
  <c r="O1677" i="15"/>
  <c r="R1677" i="15" s="1"/>
  <c r="O1697" i="15"/>
  <c r="R1697" i="15" s="1"/>
  <c r="O1706" i="15"/>
  <c r="R1706" i="15" s="1"/>
  <c r="O1728" i="15"/>
  <c r="R1728" i="15" s="1"/>
  <c r="O1730" i="15"/>
  <c r="O1749" i="15"/>
  <c r="O1760" i="15"/>
  <c r="O1771" i="15"/>
  <c r="R1771" i="15" s="1"/>
  <c r="O1773" i="15"/>
  <c r="S1773" i="15" s="1"/>
  <c r="O1991" i="15"/>
  <c r="R1991" i="15" s="1"/>
  <c r="O2007" i="15"/>
  <c r="R2007" i="15" s="1"/>
  <c r="O2023" i="15"/>
  <c r="R2023" i="15" s="1"/>
  <c r="O2027" i="15"/>
  <c r="O2043" i="15"/>
  <c r="O2055" i="15"/>
  <c r="S2055" i="15" s="1"/>
  <c r="O2057" i="15"/>
  <c r="R2057" i="15" s="1"/>
  <c r="O2059" i="15"/>
  <c r="S2059" i="15" s="1"/>
  <c r="O2061" i="15"/>
  <c r="R2061" i="15" s="1"/>
  <c r="O2063" i="15"/>
  <c r="S2063" i="15" s="1"/>
  <c r="O2065" i="15"/>
  <c r="O2067" i="15"/>
  <c r="O2069" i="15"/>
  <c r="O2071" i="15"/>
  <c r="S2071" i="15" s="1"/>
  <c r="O2073" i="15"/>
  <c r="R2073" i="15" s="1"/>
  <c r="O2082" i="15"/>
  <c r="R2082" i="15" s="1"/>
  <c r="O2092" i="15"/>
  <c r="O2109" i="15"/>
  <c r="O2129" i="15"/>
  <c r="S2129" i="15" s="1"/>
  <c r="O2131" i="15"/>
  <c r="O2173" i="15"/>
  <c r="S2173" i="15" s="1"/>
  <c r="O2189" i="15"/>
  <c r="R2189" i="15" s="1"/>
  <c r="O2220" i="15"/>
  <c r="O2225" i="15"/>
  <c r="O2227" i="15"/>
  <c r="R2227" i="15" s="1"/>
  <c r="O2235" i="15"/>
  <c r="O2237" i="15"/>
  <c r="R2237" i="15" s="1"/>
  <c r="O2265" i="15"/>
  <c r="R2265" i="15" s="1"/>
  <c r="O2281" i="15"/>
  <c r="S2334" i="15"/>
  <c r="O2399" i="15"/>
  <c r="O2458" i="15"/>
  <c r="S2458" i="15" s="1"/>
  <c r="O2468" i="15"/>
  <c r="O2483" i="15"/>
  <c r="R2483" i="15" s="1"/>
  <c r="O2494" i="15"/>
  <c r="O2557" i="15"/>
  <c r="R2557" i="15" s="1"/>
  <c r="O2608" i="15"/>
  <c r="R3315" i="15"/>
  <c r="S3315" i="15"/>
  <c r="N2305" i="15"/>
  <c r="O2697" i="15"/>
  <c r="S2697" i="15" s="1"/>
  <c r="O2856" i="15"/>
  <c r="O2983" i="15"/>
  <c r="O1764" i="15"/>
  <c r="R1764" i="15" s="1"/>
  <c r="O1768" i="15"/>
  <c r="O1872" i="15"/>
  <c r="R1872" i="15" s="1"/>
  <c r="O1900" i="15"/>
  <c r="R1900" i="15" s="1"/>
  <c r="O1915" i="15"/>
  <c r="R1915" i="15" s="1"/>
  <c r="O1932" i="15"/>
  <c r="R1932" i="15" s="1"/>
  <c r="O1949" i="15"/>
  <c r="R1949" i="15" s="1"/>
  <c r="O1964" i="15"/>
  <c r="R1964" i="15" s="1"/>
  <c r="N1991" i="15"/>
  <c r="N1999" i="15"/>
  <c r="N2008" i="15"/>
  <c r="N2015" i="15"/>
  <c r="N2024" i="15"/>
  <c r="N2040" i="15"/>
  <c r="O2077" i="15"/>
  <c r="R2077" i="15" s="1"/>
  <c r="O2086" i="15"/>
  <c r="O2100" i="15"/>
  <c r="O2111" i="15"/>
  <c r="O2120" i="15"/>
  <c r="O2176" i="15"/>
  <c r="R2176" i="15" s="1"/>
  <c r="O2200" i="15"/>
  <c r="S2200" i="15" s="1"/>
  <c r="O2202" i="15"/>
  <c r="R2202" i="15" s="1"/>
  <c r="R2209" i="15"/>
  <c r="O2250" i="15"/>
  <c r="R2250" i="15" s="1"/>
  <c r="O2260" i="15"/>
  <c r="N2296" i="15"/>
  <c r="O2297" i="15"/>
  <c r="O2301" i="15"/>
  <c r="I2305" i="15"/>
  <c r="O2321" i="15"/>
  <c r="O2330" i="15"/>
  <c r="O2332" i="15"/>
  <c r="R2332" i="15" s="1"/>
  <c r="O2338" i="15"/>
  <c r="O2340" i="15"/>
  <c r="R2340" i="15" s="1"/>
  <c r="O2346" i="15"/>
  <c r="O2348" i="15"/>
  <c r="O2354" i="15"/>
  <c r="S2354" i="15" s="1"/>
  <c r="O2356" i="15"/>
  <c r="R2356" i="15" s="1"/>
  <c r="O2362" i="15"/>
  <c r="O2367" i="15"/>
  <c r="R2367" i="15" s="1"/>
  <c r="O2370" i="15"/>
  <c r="O2378" i="15"/>
  <c r="O2386" i="15"/>
  <c r="O2391" i="15"/>
  <c r="R2391" i="15" s="1"/>
  <c r="O2404" i="15"/>
  <c r="S2404" i="15" s="1"/>
  <c r="O2406" i="15"/>
  <c r="R2406" i="15" s="1"/>
  <c r="O2420" i="15"/>
  <c r="O2446" i="15"/>
  <c r="R2446" i="15" s="1"/>
  <c r="O2462" i="15"/>
  <c r="S2462" i="15" s="1"/>
  <c r="O2475" i="15"/>
  <c r="I2507" i="15"/>
  <c r="O2514" i="15"/>
  <c r="S2514" i="15" s="1"/>
  <c r="O2568" i="15"/>
  <c r="R2568" i="15" s="1"/>
  <c r="O2650" i="15"/>
  <c r="O2959" i="15"/>
  <c r="O1590" i="15"/>
  <c r="R1590" i="15" s="1"/>
  <c r="O1607" i="15"/>
  <c r="O1611" i="15"/>
  <c r="S1611" i="15" s="1"/>
  <c r="O1649" i="15"/>
  <c r="S1649" i="15" s="1"/>
  <c r="O1656" i="15"/>
  <c r="R1656" i="15" s="1"/>
  <c r="O1668" i="15"/>
  <c r="R1668" i="15" s="1"/>
  <c r="O1673" i="15"/>
  <c r="O1676" i="15"/>
  <c r="R1676" i="15" s="1"/>
  <c r="O1681" i="15"/>
  <c r="O1683" i="15"/>
  <c r="O1685" i="15"/>
  <c r="O1689" i="15"/>
  <c r="O1696" i="15"/>
  <c r="O1705" i="15"/>
  <c r="O1759" i="15"/>
  <c r="R1759" i="15" s="1"/>
  <c r="O1778" i="15"/>
  <c r="R1778" i="15" s="1"/>
  <c r="O1785" i="15"/>
  <c r="O1787" i="15"/>
  <c r="O1794" i="15"/>
  <c r="R1794" i="15" s="1"/>
  <c r="O1801" i="15"/>
  <c r="O1833" i="15"/>
  <c r="O1841" i="15"/>
  <c r="R1841" i="15" s="1"/>
  <c r="O1846" i="15"/>
  <c r="R1846" i="15" s="1"/>
  <c r="O1867" i="15"/>
  <c r="R1867" i="15" s="1"/>
  <c r="O1888" i="15"/>
  <c r="O1912" i="15"/>
  <c r="R1912" i="15" s="1"/>
  <c r="O1929" i="15"/>
  <c r="R1929" i="15" s="1"/>
  <c r="O1944" i="15"/>
  <c r="R1944" i="15" s="1"/>
  <c r="O1961" i="15"/>
  <c r="R1961" i="15" s="1"/>
  <c r="N1973" i="15"/>
  <c r="O1976" i="15"/>
  <c r="R1976" i="15" s="1"/>
  <c r="N1992" i="15"/>
  <c r="O1997" i="15"/>
  <c r="O2013" i="15"/>
  <c r="O2031" i="15"/>
  <c r="R2031" i="15" s="1"/>
  <c r="O2104" i="15"/>
  <c r="R2104" i="15" s="1"/>
  <c r="O2182" i="15"/>
  <c r="O2184" i="15"/>
  <c r="R2184" i="15" s="1"/>
  <c r="O2214" i="15"/>
  <c r="O2216" i="15"/>
  <c r="R2216" i="15" s="1"/>
  <c r="O2219" i="15"/>
  <c r="R2219" i="15" s="1"/>
  <c r="O2222" i="15"/>
  <c r="O2224" i="15"/>
  <c r="O2243" i="15"/>
  <c r="O2245" i="15"/>
  <c r="R2245" i="15" s="1"/>
  <c r="O2285" i="15"/>
  <c r="O2310" i="15"/>
  <c r="O2313" i="15"/>
  <c r="R2313" i="15" s="1"/>
  <c r="O1699" i="15"/>
  <c r="O1716" i="15"/>
  <c r="R1716" i="15" s="1"/>
  <c r="O1727" i="15"/>
  <c r="O1729" i="15"/>
  <c r="R1729" i="15" s="1"/>
  <c r="O1734" i="15"/>
  <c r="O1741" i="15"/>
  <c r="O1748" i="15"/>
  <c r="R1748" i="15" s="1"/>
  <c r="O1750" i="15"/>
  <c r="O1754" i="15"/>
  <c r="O1761" i="15"/>
  <c r="O1772" i="15"/>
  <c r="S1772" i="15" s="1"/>
  <c r="O1828" i="15"/>
  <c r="O1983" i="15"/>
  <c r="R1983" i="15" s="1"/>
  <c r="O1999" i="15"/>
  <c r="O2003" i="15"/>
  <c r="O2015" i="15"/>
  <c r="O2019" i="15"/>
  <c r="O2035" i="15"/>
  <c r="R2035" i="15" s="1"/>
  <c r="O2056" i="15"/>
  <c r="S2056" i="15" s="1"/>
  <c r="O2058" i="15"/>
  <c r="O2060" i="15"/>
  <c r="O2062" i="15"/>
  <c r="O2064" i="15"/>
  <c r="S2064" i="15" s="1"/>
  <c r="O2066" i="15"/>
  <c r="S2066" i="15" s="1"/>
  <c r="O2068" i="15"/>
  <c r="O2070" i="15"/>
  <c r="O2072" i="15"/>
  <c r="S2072" i="15" s="1"/>
  <c r="O2074" i="15"/>
  <c r="O2081" i="15"/>
  <c r="R2081" i="15" s="1"/>
  <c r="O2093" i="15"/>
  <c r="S2093" i="15" s="1"/>
  <c r="O2108" i="15"/>
  <c r="R2108" i="15" s="1"/>
  <c r="O2172" i="15"/>
  <c r="R2172" i="15" s="1"/>
  <c r="O2188" i="15"/>
  <c r="O2226" i="15"/>
  <c r="O2228" i="15"/>
  <c r="R2228" i="15" s="1"/>
  <c r="O2234" i="15"/>
  <c r="R2234" i="15" s="1"/>
  <c r="O2236" i="15"/>
  <c r="S2236" i="15" s="1"/>
  <c r="O2238" i="15"/>
  <c r="R2238" i="15" s="1"/>
  <c r="O2247" i="15"/>
  <c r="O2294" i="15"/>
  <c r="R2294" i="15" s="1"/>
  <c r="O2305" i="15"/>
  <c r="O2317" i="15"/>
  <c r="R2317" i="15" s="1"/>
  <c r="O2400" i="15"/>
  <c r="R2400" i="15" s="1"/>
  <c r="O2467" i="15"/>
  <c r="N2513" i="15"/>
  <c r="I2513" i="15"/>
  <c r="O2716" i="15"/>
  <c r="O3153" i="15"/>
  <c r="R3153" i="15" s="1"/>
  <c r="O2495" i="15"/>
  <c r="O2504" i="15"/>
  <c r="R2504" i="15" s="1"/>
  <c r="N2516" i="15"/>
  <c r="O2532" i="15"/>
  <c r="R2532" i="15" s="1"/>
  <c r="O2577" i="15"/>
  <c r="R2577" i="15" s="1"/>
  <c r="O2625" i="15"/>
  <c r="R2625" i="15" s="1"/>
  <c r="O2629" i="15"/>
  <c r="R2629" i="15" s="1"/>
  <c r="O2633" i="15"/>
  <c r="R2633" i="15" s="1"/>
  <c r="O2669" i="15"/>
  <c r="O2800" i="15"/>
  <c r="S2800" i="15" s="1"/>
  <c r="O2802" i="15"/>
  <c r="N2806" i="15"/>
  <c r="N2815" i="15"/>
  <c r="O2831" i="15"/>
  <c r="O3008" i="15"/>
  <c r="R3008" i="15" s="1"/>
  <c r="O3035" i="15"/>
  <c r="S3035" i="15" s="1"/>
  <c r="O3203" i="15"/>
  <c r="R3203" i="15" s="1"/>
  <c r="O3247" i="15"/>
  <c r="O3270" i="15"/>
  <c r="R3270" i="15" s="1"/>
  <c r="S4339" i="15"/>
  <c r="R4339" i="15"/>
  <c r="O2405" i="15"/>
  <c r="R2405" i="15" s="1"/>
  <c r="O2422" i="15"/>
  <c r="R2422" i="15" s="1"/>
  <c r="O2452" i="15"/>
  <c r="R2452" i="15" s="1"/>
  <c r="N2515" i="15"/>
  <c r="O2524" i="15"/>
  <c r="N2530" i="15"/>
  <c r="O2547" i="15"/>
  <c r="O2589" i="15"/>
  <c r="O2600" i="15"/>
  <c r="R2600" i="15" s="1"/>
  <c r="O2610" i="15"/>
  <c r="O2614" i="15"/>
  <c r="R2614" i="15" s="1"/>
  <c r="O2616" i="15"/>
  <c r="O2635" i="15"/>
  <c r="O2656" i="15"/>
  <c r="O2660" i="15"/>
  <c r="R2660" i="15" s="1"/>
  <c r="O2676" i="15"/>
  <c r="R2676" i="15" s="1"/>
  <c r="O2685" i="15"/>
  <c r="Q2684" i="15" s="1"/>
  <c r="O2691" i="15"/>
  <c r="R2691" i="15" s="1"/>
  <c r="O2708" i="15"/>
  <c r="R2708" i="15" s="1"/>
  <c r="O2720" i="15"/>
  <c r="O2732" i="15"/>
  <c r="R2732" i="15" s="1"/>
  <c r="O2739" i="15"/>
  <c r="O2741" i="15"/>
  <c r="S2741" i="15" s="1"/>
  <c r="O2743" i="15"/>
  <c r="S2743" i="15" s="1"/>
  <c r="O2752" i="15"/>
  <c r="O2754" i="15"/>
  <c r="S2754" i="15" s="1"/>
  <c r="N2787" i="15"/>
  <c r="O2813" i="15"/>
  <c r="R2813" i="15" s="1"/>
  <c r="O2816" i="15"/>
  <c r="R2816" i="15" s="1"/>
  <c r="O2837" i="15"/>
  <c r="R2837" i="15" s="1"/>
  <c r="O2851" i="15"/>
  <c r="O2866" i="15"/>
  <c r="R2866" i="15" s="1"/>
  <c r="O2875" i="15"/>
  <c r="O2879" i="15"/>
  <c r="O2919" i="15"/>
  <c r="O2924" i="15"/>
  <c r="R2924" i="15" s="1"/>
  <c r="O2936" i="15"/>
  <c r="R2936" i="15" s="1"/>
  <c r="O2951" i="15"/>
  <c r="R2951" i="15" s="1"/>
  <c r="O2956" i="15"/>
  <c r="O2961" i="15"/>
  <c r="R2961" i="15" s="1"/>
  <c r="O2973" i="15"/>
  <c r="O2992" i="15"/>
  <c r="O3012" i="15"/>
  <c r="S3012" i="15" s="1"/>
  <c r="O3018" i="15"/>
  <c r="O3028" i="15"/>
  <c r="R3028" i="15" s="1"/>
  <c r="O3039" i="15"/>
  <c r="S3039" i="15" s="1"/>
  <c r="O3045" i="15"/>
  <c r="S3045" i="15" s="1"/>
  <c r="O3062" i="15"/>
  <c r="O3082" i="15"/>
  <c r="O3093" i="15"/>
  <c r="O3118" i="15"/>
  <c r="R3118" i="15" s="1"/>
  <c r="O3143" i="15"/>
  <c r="R3143" i="15" s="1"/>
  <c r="O3156" i="15"/>
  <c r="O3166" i="15"/>
  <c r="R3166" i="15" s="1"/>
  <c r="O3168" i="15"/>
  <c r="R3168" i="15" s="1"/>
  <c r="O3179" i="15"/>
  <c r="O3210" i="15"/>
  <c r="O3230" i="15"/>
  <c r="S3230" i="15" s="1"/>
  <c r="O3284" i="15"/>
  <c r="R3284" i="15" s="1"/>
  <c r="O3286" i="15"/>
  <c r="O3288" i="15"/>
  <c r="R3288" i="15" s="1"/>
  <c r="O3291" i="15"/>
  <c r="O3378" i="15"/>
  <c r="R3378" i="15" s="1"/>
  <c r="O2620" i="15"/>
  <c r="S2620" i="15" s="1"/>
  <c r="O2639" i="15"/>
  <c r="R2639" i="15" s="1"/>
  <c r="O2643" i="15"/>
  <c r="R2643" i="15" s="1"/>
  <c r="O2647" i="15"/>
  <c r="O2780" i="15"/>
  <c r="O2782" i="15"/>
  <c r="N2816" i="15"/>
  <c r="O2846" i="15"/>
  <c r="R2846" i="15" s="1"/>
  <c r="O2855" i="15"/>
  <c r="R2855" i="15" s="1"/>
  <c r="O2870" i="15"/>
  <c r="R2870" i="15" s="1"/>
  <c r="O2888" i="15"/>
  <c r="R2888" i="15" s="1"/>
  <c r="O2897" i="15"/>
  <c r="O2921" i="15"/>
  <c r="O2931" i="15"/>
  <c r="S2931" i="15" s="1"/>
  <c r="O2933" i="15"/>
  <c r="S2933" i="15" s="1"/>
  <c r="O2943" i="15"/>
  <c r="O2945" i="15"/>
  <c r="O2958" i="15"/>
  <c r="R2958" i="15" s="1"/>
  <c r="O2968" i="15"/>
  <c r="O2980" i="15"/>
  <c r="S2980" i="15" s="1"/>
  <c r="O2982" i="15"/>
  <c r="S2982" i="15" s="1"/>
  <c r="O2989" i="15"/>
  <c r="R2989" i="15" s="1"/>
  <c r="O2998" i="15"/>
  <c r="O3005" i="15"/>
  <c r="R3005" i="15" s="1"/>
  <c r="O3022" i="15"/>
  <c r="O3032" i="15"/>
  <c r="R3032" i="15" s="1"/>
  <c r="O3049" i="15"/>
  <c r="S3049" i="15" s="1"/>
  <c r="O3099" i="15"/>
  <c r="S3099" i="15" s="1"/>
  <c r="O3133" i="15"/>
  <c r="O3135" i="15"/>
  <c r="R3135" i="15" s="1"/>
  <c r="O3146" i="15"/>
  <c r="O3150" i="15"/>
  <c r="R3150" i="15" s="1"/>
  <c r="O3152" i="15"/>
  <c r="S3152" i="15" s="1"/>
  <c r="O3173" i="15"/>
  <c r="R3173" i="15" s="1"/>
  <c r="O3199" i="15"/>
  <c r="R3199" i="15" s="1"/>
  <c r="O3217" i="15"/>
  <c r="S3217" i="15" s="1"/>
  <c r="O3222" i="15"/>
  <c r="O3277" i="15"/>
  <c r="O3368" i="15"/>
  <c r="R3368" i="15" s="1"/>
  <c r="O3413" i="15"/>
  <c r="R3413" i="15" s="1"/>
  <c r="O3552" i="15"/>
  <c r="O2516" i="15"/>
  <c r="R2516" i="15" s="1"/>
  <c r="O2581" i="15"/>
  <c r="R2581" i="15" s="1"/>
  <c r="O2665" i="15"/>
  <c r="R2665" i="15" s="1"/>
  <c r="O2445" i="15"/>
  <c r="R2445" i="15" s="1"/>
  <c r="N2514" i="15"/>
  <c r="N2529" i="15"/>
  <c r="O2551" i="15"/>
  <c r="R2551" i="15" s="1"/>
  <c r="O2562" i="15"/>
  <c r="R2562" i="15" s="1"/>
  <c r="O2624" i="15"/>
  <c r="R2624" i="15" s="1"/>
  <c r="O2626" i="15"/>
  <c r="R2626" i="15" s="1"/>
  <c r="O2630" i="15"/>
  <c r="R2630" i="15" s="1"/>
  <c r="O2632" i="15"/>
  <c r="R2632" i="15" s="1"/>
  <c r="R2686" i="15"/>
  <c r="S2692" i="15"/>
  <c r="O2698" i="15"/>
  <c r="N2807" i="15"/>
  <c r="N2814" i="15"/>
  <c r="O3051" i="15"/>
  <c r="S3051" i="15" s="1"/>
  <c r="O3067" i="15"/>
  <c r="O3069" i="15"/>
  <c r="O3083" i="15"/>
  <c r="R3083" i="15" s="1"/>
  <c r="O3103" i="15"/>
  <c r="S3103" i="15" s="1"/>
  <c r="O3112" i="15"/>
  <c r="O3123" i="15"/>
  <c r="O3138" i="15"/>
  <c r="R3138" i="15" s="1"/>
  <c r="O3154" i="15"/>
  <c r="O3185" i="15"/>
  <c r="R3185" i="15" s="1"/>
  <c r="O3187" i="15"/>
  <c r="R3187" i="15" s="1"/>
  <c r="O3219" i="15"/>
  <c r="O3225" i="15"/>
  <c r="O3263" i="15"/>
  <c r="S3263" i="15" s="1"/>
  <c r="O3310" i="15"/>
  <c r="O3314" i="15"/>
  <c r="O3317" i="15"/>
  <c r="R3317" i="15" s="1"/>
  <c r="O3319" i="15"/>
  <c r="R3319" i="15" s="1"/>
  <c r="O2421" i="15"/>
  <c r="R2421" i="15" s="1"/>
  <c r="O2433" i="15"/>
  <c r="R2433" i="15" s="1"/>
  <c r="O2438" i="15"/>
  <c r="R2438" i="15" s="1"/>
  <c r="O2448" i="15"/>
  <c r="S2448" i="15" s="1"/>
  <c r="O2456" i="15"/>
  <c r="R2456" i="15" s="1"/>
  <c r="O2459" i="15"/>
  <c r="R2459" i="15" s="1"/>
  <c r="O2480" i="15"/>
  <c r="R2480" i="15" s="1"/>
  <c r="O2488" i="15"/>
  <c r="O2491" i="15"/>
  <c r="R2491" i="15" s="1"/>
  <c r="O2499" i="15"/>
  <c r="R2499" i="15" s="1"/>
  <c r="N2524" i="15"/>
  <c r="I2529" i="15"/>
  <c r="N2532" i="15"/>
  <c r="O2542" i="15"/>
  <c r="O2570" i="15"/>
  <c r="R2570" i="15" s="1"/>
  <c r="O2573" i="15"/>
  <c r="R2573" i="15" s="1"/>
  <c r="O2590" i="15"/>
  <c r="R2590" i="15" s="1"/>
  <c r="O2599" i="15"/>
  <c r="S2599" i="15" s="1"/>
  <c r="O2613" i="15"/>
  <c r="R2613" i="15" s="1"/>
  <c r="O2617" i="15"/>
  <c r="R2617" i="15" s="1"/>
  <c r="O2636" i="15"/>
  <c r="O2657" i="15"/>
  <c r="R2657" i="15" s="1"/>
  <c r="S2677" i="15"/>
  <c r="O2705" i="15"/>
  <c r="O2713" i="15"/>
  <c r="O2733" i="15"/>
  <c r="O2740" i="15"/>
  <c r="R2740" i="15" s="1"/>
  <c r="O2742" i="15"/>
  <c r="R2742" i="15" s="1"/>
  <c r="O2744" i="15"/>
  <c r="R2744" i="15" s="1"/>
  <c r="O2753" i="15"/>
  <c r="R2753" i="15" s="1"/>
  <c r="O2805" i="15"/>
  <c r="R2805" i="15" s="1"/>
  <c r="O2812" i="15"/>
  <c r="O2817" i="15"/>
  <c r="R2817" i="15" s="1"/>
  <c r="R2824" i="15"/>
  <c r="O2854" i="15"/>
  <c r="R2854" i="15" s="1"/>
  <c r="O2876" i="15"/>
  <c r="O2878" i="15"/>
  <c r="R2878" i="15" s="1"/>
  <c r="O2923" i="15"/>
  <c r="S2923" i="15" s="1"/>
  <c r="O2925" i="15"/>
  <c r="O2937" i="15"/>
  <c r="O2962" i="15"/>
  <c r="R2962" i="15" s="1"/>
  <c r="O2972" i="15"/>
  <c r="O2974" i="15"/>
  <c r="S2974" i="15" s="1"/>
  <c r="O2984" i="15"/>
  <c r="O3000" i="15"/>
  <c r="R3000" i="15" s="1"/>
  <c r="O3017" i="15"/>
  <c r="R3017" i="15" s="1"/>
  <c r="O3029" i="15"/>
  <c r="S3029" i="15" s="1"/>
  <c r="O3044" i="15"/>
  <c r="O3061" i="15"/>
  <c r="O3090" i="15"/>
  <c r="S3090" i="15" s="1"/>
  <c r="O3117" i="15"/>
  <c r="R3117" i="15" s="1"/>
  <c r="O3119" i="15"/>
  <c r="S3119" i="15" s="1"/>
  <c r="O3157" i="15"/>
  <c r="O3159" i="15"/>
  <c r="O3167" i="15"/>
  <c r="O3178" i="15"/>
  <c r="O3191" i="15"/>
  <c r="R3191" i="15" s="1"/>
  <c r="O3193" i="15"/>
  <c r="O3209" i="15"/>
  <c r="R3209" i="15" s="1"/>
  <c r="O3211" i="15"/>
  <c r="R3211" i="15" s="1"/>
  <c r="O3229" i="15"/>
  <c r="R3229" i="15" s="1"/>
  <c r="O3231" i="15"/>
  <c r="R3231" i="15" s="1"/>
  <c r="O3258" i="15"/>
  <c r="O3275" i="15"/>
  <c r="O3285" i="15"/>
  <c r="S3285" i="15" s="1"/>
  <c r="O3287" i="15"/>
  <c r="R3287" i="15" s="1"/>
  <c r="O3292" i="15"/>
  <c r="O3303" i="15"/>
  <c r="O3346" i="15"/>
  <c r="O3356" i="15"/>
  <c r="R3356" i="15" s="1"/>
  <c r="O2605" i="15"/>
  <c r="R2605" i="15" s="1"/>
  <c r="O2619" i="15"/>
  <c r="O2644" i="15"/>
  <c r="R2644" i="15" s="1"/>
  <c r="O2699" i="15"/>
  <c r="O2701" i="15"/>
  <c r="S2701" i="15" s="1"/>
  <c r="O2709" i="15"/>
  <c r="R2709" i="15" s="1"/>
  <c r="O2723" i="15"/>
  <c r="S2723" i="15" s="1"/>
  <c r="O2748" i="15"/>
  <c r="R2748" i="15" s="1"/>
  <c r="O2750" i="15"/>
  <c r="O2757" i="15"/>
  <c r="O2759" i="15"/>
  <c r="R2759" i="15" s="1"/>
  <c r="O2761" i="15"/>
  <c r="S2761" i="15" s="1"/>
  <c r="O2781" i="15"/>
  <c r="R2781" i="15" s="1"/>
  <c r="O2821" i="15"/>
  <c r="R2821" i="15" s="1"/>
  <c r="O2838" i="15"/>
  <c r="O2843" i="15"/>
  <c r="S2843" i="15" s="1"/>
  <c r="O2867" i="15"/>
  <c r="O2882" i="15"/>
  <c r="R2882" i="15" s="1"/>
  <c r="O2920" i="15"/>
  <c r="R2920" i="15" s="1"/>
  <c r="O2932" i="15"/>
  <c r="R2932" i="15" s="1"/>
  <c r="O2944" i="15"/>
  <c r="R2944" i="15" s="1"/>
  <c r="O2957" i="15"/>
  <c r="O2981" i="15"/>
  <c r="R2981" i="15" s="1"/>
  <c r="O2990" i="15"/>
  <c r="S2990" i="15" s="1"/>
  <c r="O2997" i="15"/>
  <c r="R2997" i="15" s="1"/>
  <c r="O3006" i="15"/>
  <c r="O3021" i="15"/>
  <c r="O3033" i="15"/>
  <c r="O3048" i="15"/>
  <c r="R3048" i="15" s="1"/>
  <c r="O3072" i="15"/>
  <c r="R3072" i="15" s="1"/>
  <c r="O3098" i="15"/>
  <c r="O3100" i="15"/>
  <c r="O3134" i="15"/>
  <c r="R3134" i="15" s="1"/>
  <c r="O3145" i="15"/>
  <c r="O3151" i="15"/>
  <c r="O3172" i="15"/>
  <c r="R3172" i="15" s="1"/>
  <c r="O3174" i="15"/>
  <c r="O3198" i="15"/>
  <c r="R3198" i="15" s="1"/>
  <c r="O3200" i="15"/>
  <c r="R3200" i="15" s="1"/>
  <c r="O3216" i="15"/>
  <c r="O3235" i="15"/>
  <c r="O3241" i="15"/>
  <c r="O3243" i="15"/>
  <c r="R3243" i="15" s="1"/>
  <c r="O3278" i="15"/>
  <c r="R3278" i="15" s="1"/>
  <c r="O3280" i="15"/>
  <c r="S3280" i="15" s="1"/>
  <c r="O3353" i="15"/>
  <c r="O3528" i="15"/>
  <c r="O3307" i="15"/>
  <c r="R3307" i="15" s="1"/>
  <c r="O3313" i="15"/>
  <c r="R3313" i="15" s="1"/>
  <c r="O3330" i="15"/>
  <c r="R3330" i="15" s="1"/>
  <c r="O3332" i="15"/>
  <c r="R3332" i="15" s="1"/>
  <c r="O3334" i="15"/>
  <c r="R3334" i="15" s="1"/>
  <c r="O3336" i="15"/>
  <c r="R3336" i="15" s="1"/>
  <c r="O3338" i="15"/>
  <c r="O3342" i="15"/>
  <c r="S3342" i="15" s="1"/>
  <c r="O3344" i="15"/>
  <c r="R3344" i="15" s="1"/>
  <c r="O3349" i="15"/>
  <c r="R3349" i="15" s="1"/>
  <c r="O3399" i="15"/>
  <c r="O3401" i="15"/>
  <c r="R3401" i="15" s="1"/>
  <c r="O3426" i="15"/>
  <c r="R3426" i="15" s="1"/>
  <c r="O3444" i="15"/>
  <c r="O3446" i="15"/>
  <c r="O3510" i="15"/>
  <c r="O3512" i="15"/>
  <c r="O3521" i="15"/>
  <c r="R3521" i="15" s="1"/>
  <c r="O3523" i="15"/>
  <c r="S3523" i="15" s="1"/>
  <c r="O3530" i="15"/>
  <c r="R3530" i="15" s="1"/>
  <c r="O3537" i="15"/>
  <c r="R3537" i="15" s="1"/>
  <c r="O3554" i="15"/>
  <c r="R3554" i="15" s="1"/>
  <c r="O3573" i="15"/>
  <c r="R3573" i="15" s="1"/>
  <c r="O3581" i="15"/>
  <c r="R3581" i="15" s="1"/>
  <c r="O3592" i="15"/>
  <c r="O3600" i="15"/>
  <c r="O3629" i="15"/>
  <c r="R3629" i="15" s="1"/>
  <c r="O3640" i="15"/>
  <c r="R3640" i="15" s="1"/>
  <c r="O3654" i="15"/>
  <c r="R3654" i="15" s="1"/>
  <c r="O3728" i="15"/>
  <c r="O3962" i="15"/>
  <c r="O4261" i="15"/>
  <c r="R4261" i="15" s="1"/>
  <c r="O3412" i="15"/>
  <c r="R3412" i="15" s="1"/>
  <c r="O3424" i="15"/>
  <c r="O3428" i="15"/>
  <c r="S3428" i="15" s="1"/>
  <c r="O3430" i="15"/>
  <c r="R3430" i="15" s="1"/>
  <c r="O3449" i="15"/>
  <c r="O3451" i="15"/>
  <c r="S3451" i="15" s="1"/>
  <c r="O3453" i="15"/>
  <c r="R3453" i="15" s="1"/>
  <c r="O3460" i="15"/>
  <c r="R3460" i="15" s="1"/>
  <c r="O3467" i="15"/>
  <c r="O3469" i="15"/>
  <c r="R3469" i="15" s="1"/>
  <c r="O3476" i="15"/>
  <c r="R3476" i="15" s="1"/>
  <c r="O3542" i="15"/>
  <c r="O3557" i="15"/>
  <c r="R3557" i="15" s="1"/>
  <c r="O3578" i="15"/>
  <c r="R3578" i="15" s="1"/>
  <c r="O3586" i="15"/>
  <c r="O3612" i="15"/>
  <c r="O3676" i="15"/>
  <c r="R3676" i="15" s="1"/>
  <c r="O3379" i="15"/>
  <c r="O3385" i="15"/>
  <c r="S3385" i="15" s="1"/>
  <c r="O3387" i="15"/>
  <c r="O3389" i="15"/>
  <c r="O3393" i="15"/>
  <c r="S3393" i="15" s="1"/>
  <c r="O3397" i="15"/>
  <c r="O3443" i="15"/>
  <c r="R3443" i="15" s="1"/>
  <c r="O3466" i="15"/>
  <c r="R3466" i="15" s="1"/>
  <c r="R3483" i="15"/>
  <c r="O3488" i="15"/>
  <c r="R3488" i="15" s="1"/>
  <c r="O3496" i="15"/>
  <c r="O3508" i="15"/>
  <c r="R3508" i="15" s="1"/>
  <c r="O3514" i="15"/>
  <c r="R3514" i="15" s="1"/>
  <c r="O3550" i="15"/>
  <c r="R3550" i="15" s="1"/>
  <c r="O3648" i="15"/>
  <c r="R3648" i="15" s="1"/>
  <c r="O3740" i="15"/>
  <c r="R3740" i="15" s="1"/>
  <c r="O3755" i="15"/>
  <c r="S3755" i="15" s="1"/>
  <c r="O3327" i="15"/>
  <c r="O3331" i="15"/>
  <c r="O3333" i="15"/>
  <c r="O3335" i="15"/>
  <c r="S3335" i="15" s="1"/>
  <c r="O3337" i="15"/>
  <c r="R3337" i="15" s="1"/>
  <c r="O3339" i="15"/>
  <c r="O3341" i="15"/>
  <c r="R3341" i="15" s="1"/>
  <c r="O3343" i="15"/>
  <c r="S3343" i="15" s="1"/>
  <c r="O3345" i="15"/>
  <c r="R3345" i="15" s="1"/>
  <c r="O3363" i="15"/>
  <c r="O3372" i="15"/>
  <c r="O3375" i="15"/>
  <c r="R3375" i="15" s="1"/>
  <c r="O3400" i="15"/>
  <c r="R3400" i="15" s="1"/>
  <c r="O3423" i="15"/>
  <c r="O3427" i="15"/>
  <c r="O3445" i="15"/>
  <c r="R3445" i="15" s="1"/>
  <c r="O3486" i="15"/>
  <c r="O3491" i="15"/>
  <c r="O3511" i="15"/>
  <c r="O3522" i="15"/>
  <c r="R3522" i="15" s="1"/>
  <c r="O3529" i="15"/>
  <c r="O3531" i="15"/>
  <c r="O3538" i="15"/>
  <c r="R3538" i="15" s="1"/>
  <c r="O3553" i="15"/>
  <c r="R3553" i="15" s="1"/>
  <c r="O3566" i="15"/>
  <c r="O3569" i="15"/>
  <c r="O3574" i="15"/>
  <c r="R3574" i="15" s="1"/>
  <c r="O3959" i="15"/>
  <c r="O4229" i="15"/>
  <c r="R4229" i="15" s="1"/>
  <c r="O3416" i="15"/>
  <c r="R3416" i="15" s="1"/>
  <c r="O3419" i="15"/>
  <c r="O3434" i="15"/>
  <c r="R3434" i="15" s="1"/>
  <c r="O3437" i="15"/>
  <c r="R3437" i="15" s="1"/>
  <c r="O3450" i="15"/>
  <c r="S3450" i="15" s="1"/>
  <c r="O3452" i="15"/>
  <c r="R3452" i="15" s="1"/>
  <c r="O3459" i="15"/>
  <c r="O3461" i="15"/>
  <c r="R3461" i="15" s="1"/>
  <c r="O3468" i="15"/>
  <c r="R3468" i="15" s="1"/>
  <c r="O3475" i="15"/>
  <c r="O3477" i="15"/>
  <c r="R3477" i="15" s="1"/>
  <c r="O3505" i="15"/>
  <c r="S3505" i="15" s="1"/>
  <c r="O3431" i="15"/>
  <c r="R3431" i="15" s="1"/>
  <c r="O3454" i="15"/>
  <c r="S3454" i="15" s="1"/>
  <c r="O3463" i="15"/>
  <c r="S3463" i="15" s="1"/>
  <c r="O3465" i="15"/>
  <c r="O3470" i="15"/>
  <c r="S3470" i="15" s="1"/>
  <c r="O3479" i="15"/>
  <c r="R3479" i="15" s="1"/>
  <c r="O3498" i="15"/>
  <c r="O3500" i="15"/>
  <c r="O3517" i="15"/>
  <c r="O3519" i="15"/>
  <c r="S3519" i="15" s="1"/>
  <c r="O3526" i="15"/>
  <c r="R3526" i="15" s="1"/>
  <c r="O3533" i="15"/>
  <c r="O3535" i="15"/>
  <c r="S3535" i="15" s="1"/>
  <c r="O3546" i="15"/>
  <c r="O3561" i="15"/>
  <c r="R3561" i="15" s="1"/>
  <c r="O3590" i="15"/>
  <c r="R3590" i="15" s="1"/>
  <c r="O3672" i="15"/>
  <c r="R3672" i="15" s="1"/>
  <c r="O3713" i="15"/>
  <c r="R3713" i="15" s="1"/>
  <c r="O3940" i="15"/>
  <c r="S3940" i="15" s="1"/>
  <c r="O4140" i="15"/>
  <c r="O4160" i="15"/>
  <c r="S4160" i="15" s="1"/>
  <c r="O4162" i="15"/>
  <c r="R4162" i="15" s="1"/>
  <c r="O4170" i="15"/>
  <c r="O4172" i="15"/>
  <c r="O4174" i="15"/>
  <c r="O4180" i="15"/>
  <c r="R4180" i="15" s="1"/>
  <c r="O4234" i="15"/>
  <c r="S4234" i="15" s="1"/>
  <c r="O4236" i="15"/>
  <c r="R4236" i="15" s="1"/>
  <c r="O4251" i="15"/>
  <c r="R4251" i="15" s="1"/>
  <c r="O4271" i="15"/>
  <c r="R4271" i="15" s="1"/>
  <c r="O4287" i="15"/>
  <c r="R4287" i="15" s="1"/>
  <c r="O4289" i="15"/>
  <c r="O4291" i="15"/>
  <c r="R4291" i="15" s="1"/>
  <c r="O4293" i="15"/>
  <c r="R4293" i="15" s="1"/>
  <c r="O4295" i="15"/>
  <c r="R4295" i="15" s="1"/>
  <c r="O4297" i="15"/>
  <c r="R4297" i="15" s="1"/>
  <c r="O4299" i="15"/>
  <c r="R4299" i="15" s="1"/>
  <c r="O4301" i="15"/>
  <c r="R4301" i="15" s="1"/>
  <c r="O4318" i="15"/>
  <c r="R4318" i="15" s="1"/>
  <c r="O4369" i="15"/>
  <c r="O4371" i="15"/>
  <c r="R4371" i="15" s="1"/>
  <c r="O4373" i="15"/>
  <c r="R4373" i="15" s="1"/>
  <c r="O4375" i="15"/>
  <c r="R4375" i="15" s="1"/>
  <c r="O4378" i="15"/>
  <c r="O4419" i="15"/>
  <c r="O4424" i="15"/>
  <c r="R4424" i="15" s="1"/>
  <c r="O4426" i="15"/>
  <c r="R4426" i="15" s="1"/>
  <c r="O4431" i="15"/>
  <c r="R4431" i="15" s="1"/>
  <c r="O4438" i="15"/>
  <c r="O3594" i="15"/>
  <c r="R3594" i="15" s="1"/>
  <c r="O3627" i="15"/>
  <c r="O3635" i="15"/>
  <c r="O3643" i="15"/>
  <c r="R3643" i="15" s="1"/>
  <c r="O3651" i="15"/>
  <c r="R3651" i="15" s="1"/>
  <c r="O3681" i="15"/>
  <c r="O3720" i="15"/>
  <c r="O3722" i="15"/>
  <c r="R3722" i="15" s="1"/>
  <c r="O3732" i="15"/>
  <c r="R3732" i="15" s="1"/>
  <c r="O3744" i="15"/>
  <c r="R3744" i="15" s="1"/>
  <c r="O3746" i="15"/>
  <c r="O3771" i="15"/>
  <c r="O3803" i="15"/>
  <c r="O3809" i="15"/>
  <c r="Q3808" i="15" s="1"/>
  <c r="O3821" i="15"/>
  <c r="R3821" i="15" s="1"/>
  <c r="O3824" i="15"/>
  <c r="O3838" i="15"/>
  <c r="O3841" i="15"/>
  <c r="R3841" i="15" s="1"/>
  <c r="O3843" i="15"/>
  <c r="R3843" i="15" s="1"/>
  <c r="O3845" i="15"/>
  <c r="R3845" i="15" s="1"/>
  <c r="O3847" i="15"/>
  <c r="O3849" i="15"/>
  <c r="O3854" i="15"/>
  <c r="O3862" i="15"/>
  <c r="O3865" i="15"/>
  <c r="R3865" i="15" s="1"/>
  <c r="O3868" i="15"/>
  <c r="O3877" i="15"/>
  <c r="S3877" i="15" s="1"/>
  <c r="O3905" i="15"/>
  <c r="O3921" i="15"/>
  <c r="R3921" i="15" s="1"/>
  <c r="O3925" i="15"/>
  <c r="O3949" i="15"/>
  <c r="R3949" i="15" s="1"/>
  <c r="O3954" i="15"/>
  <c r="R3954" i="15" s="1"/>
  <c r="O3961" i="15"/>
  <c r="R3961" i="15" s="1"/>
  <c r="O3974" i="15"/>
  <c r="R3974" i="15" s="1"/>
  <c r="O3990" i="15"/>
  <c r="O3992" i="15"/>
  <c r="R3992" i="15" s="1"/>
  <c r="O4007" i="15"/>
  <c r="O4015" i="15"/>
  <c r="O4035" i="15"/>
  <c r="R4035" i="15" s="1"/>
  <c r="O4045" i="15"/>
  <c r="R4045" i="15" s="1"/>
  <c r="O4073" i="15"/>
  <c r="R4073" i="15" s="1"/>
  <c r="O4080" i="15"/>
  <c r="O4087" i="15"/>
  <c r="O4094" i="15"/>
  <c r="O4099" i="15"/>
  <c r="O4104" i="15"/>
  <c r="R4104" i="15" s="1"/>
  <c r="O4115" i="15"/>
  <c r="R4115" i="15" s="1"/>
  <c r="O4126" i="15"/>
  <c r="O4142" i="15"/>
  <c r="R4142" i="15" s="1"/>
  <c r="O4149" i="15"/>
  <c r="R4149" i="15" s="1"/>
  <c r="O4164" i="15"/>
  <c r="S4164" i="15" s="1"/>
  <c r="O4166" i="15"/>
  <c r="O4182" i="15"/>
  <c r="S4182" i="15" s="1"/>
  <c r="O4184" i="15"/>
  <c r="R4184" i="15" s="1"/>
  <c r="O3570" i="15"/>
  <c r="R3570" i="15" s="1"/>
  <c r="O3585" i="15"/>
  <c r="R3585" i="15" s="1"/>
  <c r="O3602" i="15"/>
  <c r="R3602" i="15" s="1"/>
  <c r="O3634" i="15"/>
  <c r="R3634" i="15" s="1"/>
  <c r="O3642" i="15"/>
  <c r="R3642" i="15" s="1"/>
  <c r="O3650" i="15"/>
  <c r="R3650" i="15" s="1"/>
  <c r="O3665" i="15"/>
  <c r="S3665" i="15" s="1"/>
  <c r="O3667" i="15"/>
  <c r="R3667" i="15" s="1"/>
  <c r="O3695" i="15"/>
  <c r="R3695" i="15" s="1"/>
  <c r="O3700" i="15"/>
  <c r="O3758" i="15"/>
  <c r="O3826" i="15"/>
  <c r="R3826" i="15" s="1"/>
  <c r="O3870" i="15"/>
  <c r="R3870" i="15" s="1"/>
  <c r="O3881" i="15"/>
  <c r="R3881" i="15" s="1"/>
  <c r="O3884" i="15"/>
  <c r="R3884" i="15" s="1"/>
  <c r="O3965" i="15"/>
  <c r="R3965" i="15" s="1"/>
  <c r="O3976" i="15"/>
  <c r="R3976" i="15" s="1"/>
  <c r="O3981" i="15"/>
  <c r="R3981" i="15" s="1"/>
  <c r="O3984" i="15"/>
  <c r="R3984" i="15" s="1"/>
  <c r="O3995" i="15"/>
  <c r="R3995" i="15" s="1"/>
  <c r="O4026" i="15"/>
  <c r="R4026" i="15" s="1"/>
  <c r="O4029" i="15"/>
  <c r="R4029" i="15" s="1"/>
  <c r="O4039" i="15"/>
  <c r="R4039" i="15" s="1"/>
  <c r="O4047" i="15"/>
  <c r="R4047" i="15" s="1"/>
  <c r="O4063" i="15"/>
  <c r="S4063" i="15" s="1"/>
  <c r="O4065" i="15"/>
  <c r="O4070" i="15"/>
  <c r="O4084" i="15"/>
  <c r="R4084" i="15" s="1"/>
  <c r="O4096" i="15"/>
  <c r="O4134" i="15"/>
  <c r="R4134" i="15" s="1"/>
  <c r="O4139" i="15"/>
  <c r="O4144" i="15"/>
  <c r="O4157" i="15"/>
  <c r="R4157" i="15" s="1"/>
  <c r="O4169" i="15"/>
  <c r="O4177" i="15"/>
  <c r="O4238" i="15"/>
  <c r="S4238" i="15" s="1"/>
  <c r="O4240" i="15"/>
  <c r="R4240" i="15" s="1"/>
  <c r="O4255" i="15"/>
  <c r="R4255" i="15" s="1"/>
  <c r="O4270" i="15"/>
  <c r="O4286" i="15"/>
  <c r="O4354" i="15"/>
  <c r="R4359" i="15"/>
  <c r="O4368" i="15"/>
  <c r="O4396" i="15"/>
  <c r="O4411" i="15"/>
  <c r="O4416" i="15"/>
  <c r="O4418" i="15"/>
  <c r="R4418" i="15" s="1"/>
  <c r="O4423" i="15"/>
  <c r="O4430" i="15"/>
  <c r="O4235" i="15"/>
  <c r="R4235" i="15" s="1"/>
  <c r="O4250" i="15"/>
  <c r="O4252" i="15"/>
  <c r="O4274" i="15"/>
  <c r="O4277" i="15"/>
  <c r="R4277" i="15" s="1"/>
  <c r="O4290" i="15"/>
  <c r="O4292" i="15"/>
  <c r="O4294" i="15"/>
  <c r="R4294" i="15" s="1"/>
  <c r="O4298" i="15"/>
  <c r="S4298" i="15" s="1"/>
  <c r="O4305" i="15"/>
  <c r="R4305" i="15" s="1"/>
  <c r="O4314" i="15"/>
  <c r="O4317" i="15"/>
  <c r="R4317" i="15" s="1"/>
  <c r="O4336" i="15"/>
  <c r="R4336" i="15" s="1"/>
  <c r="O4370" i="15"/>
  <c r="O4372" i="15"/>
  <c r="S4372" i="15" s="1"/>
  <c r="O4399" i="15"/>
  <c r="O4406" i="15"/>
  <c r="R4406" i="15" s="1"/>
  <c r="O4425" i="15"/>
  <c r="R4425" i="15" s="1"/>
  <c r="O4439" i="15"/>
  <c r="R4439" i="15" s="1"/>
  <c r="O4450" i="15"/>
  <c r="O4468" i="15"/>
  <c r="O3944" i="15"/>
  <c r="R3944" i="15" s="1"/>
  <c r="O3971" i="15"/>
  <c r="R3971" i="15" s="1"/>
  <c r="O3633" i="15"/>
  <c r="R3633" i="15" s="1"/>
  <c r="O3641" i="15"/>
  <c r="R3641" i="15" s="1"/>
  <c r="O3649" i="15"/>
  <c r="R3649" i="15" s="1"/>
  <c r="O3689" i="15"/>
  <c r="R3689" i="15" s="1"/>
  <c r="O3701" i="15"/>
  <c r="R3701" i="15" s="1"/>
  <c r="O3703" i="15"/>
  <c r="R3703" i="15" s="1"/>
  <c r="O3708" i="15"/>
  <c r="O3710" i="15"/>
  <c r="R3710" i="15" s="1"/>
  <c r="O3738" i="15"/>
  <c r="R3738" i="15" s="1"/>
  <c r="O3743" i="15"/>
  <c r="O3752" i="15"/>
  <c r="O3822" i="15"/>
  <c r="R3822" i="15" s="1"/>
  <c r="O3825" i="15"/>
  <c r="R3825" i="15" s="1"/>
  <c r="O3850" i="15"/>
  <c r="O3866" i="15"/>
  <c r="R3866" i="15" s="1"/>
  <c r="O3869" i="15"/>
  <c r="R3869" i="15" s="1"/>
  <c r="O3872" i="15"/>
  <c r="S3872" i="15" s="1"/>
  <c r="O3892" i="15"/>
  <c r="R3892" i="15" s="1"/>
  <c r="O3898" i="15"/>
  <c r="R3898" i="15" s="1"/>
  <c r="O3924" i="15"/>
  <c r="S3924" i="15" s="1"/>
  <c r="O3928" i="15"/>
  <c r="S3928" i="15" s="1"/>
  <c r="O3950" i="15"/>
  <c r="O3955" i="15"/>
  <c r="O4036" i="15"/>
  <c r="S4036" i="15" s="1"/>
  <c r="O4038" i="15"/>
  <c r="R4038" i="15" s="1"/>
  <c r="O4046" i="15"/>
  <c r="R4046" i="15" s="1"/>
  <c r="O4051" i="15"/>
  <c r="O4053" i="15"/>
  <c r="R4053" i="15" s="1"/>
  <c r="O4069" i="15"/>
  <c r="R4069" i="15" s="1"/>
  <c r="O4074" i="15"/>
  <c r="S4074" i="15" s="1"/>
  <c r="O4076" i="15"/>
  <c r="O4088" i="15"/>
  <c r="O4095" i="15"/>
  <c r="O4100" i="15"/>
  <c r="O4122" i="15"/>
  <c r="O4138" i="15"/>
  <c r="R4138" i="15" s="1"/>
  <c r="O4143" i="15"/>
  <c r="O4152" i="15"/>
  <c r="O4154" i="15"/>
  <c r="R4154" i="15" s="1"/>
  <c r="O4176" i="15"/>
  <c r="O4187" i="15"/>
  <c r="R4187" i="15" s="1"/>
  <c r="O4189" i="15"/>
  <c r="S4189" i="15" s="1"/>
  <c r="O4191" i="15"/>
  <c r="R4191" i="15" s="1"/>
  <c r="O4193" i="15"/>
  <c r="R4193" i="15" s="1"/>
  <c r="O4195" i="15"/>
  <c r="R4195" i="15" s="1"/>
  <c r="O4197" i="15"/>
  <c r="O4199" i="15"/>
  <c r="R4199" i="15" s="1"/>
  <c r="O4201" i="15"/>
  <c r="S4201" i="15" s="1"/>
  <c r="O4203" i="15"/>
  <c r="R4203" i="15" s="1"/>
  <c r="O4205" i="15"/>
  <c r="S4205" i="15" s="1"/>
  <c r="O4207" i="15"/>
  <c r="R4207" i="15" s="1"/>
  <c r="O4209" i="15"/>
  <c r="R4209" i="15" s="1"/>
  <c r="O4211" i="15"/>
  <c r="R4211" i="15" s="1"/>
  <c r="O4213" i="15"/>
  <c r="O4215" i="15"/>
  <c r="R4215" i="15" s="1"/>
  <c r="O4217" i="15"/>
  <c r="R4217" i="15" s="1"/>
  <c r="O4219" i="15"/>
  <c r="R4219" i="15" s="1"/>
  <c r="O4221" i="15"/>
  <c r="S4221" i="15" s="1"/>
  <c r="O4223" i="15"/>
  <c r="R4223" i="15" s="1"/>
  <c r="O4225" i="15"/>
  <c r="R4225" i="15" s="1"/>
  <c r="O4227" i="15"/>
  <c r="R4227" i="15" s="1"/>
  <c r="O4242" i="15"/>
  <c r="O4244" i="15"/>
  <c r="R4244" i="15" s="1"/>
  <c r="O4259" i="15"/>
  <c r="R4259" i="15" s="1"/>
  <c r="O4264" i="15"/>
  <c r="R4264" i="15" s="1"/>
  <c r="O4267" i="15"/>
  <c r="R4267" i="15" s="1"/>
  <c r="O4269" i="15"/>
  <c r="R4269" i="15" s="1"/>
  <c r="O4310" i="15"/>
  <c r="R4310" i="15" s="1"/>
  <c r="O4343" i="15"/>
  <c r="O4345" i="15"/>
  <c r="R4345" i="15" s="1"/>
  <c r="O4347" i="15"/>
  <c r="R4347" i="15" s="1"/>
  <c r="O4349" i="15"/>
  <c r="R4349" i="15" s="1"/>
  <c r="O4351" i="15"/>
  <c r="O4353" i="15"/>
  <c r="R4353" i="15" s="1"/>
  <c r="O4358" i="15"/>
  <c r="O4388" i="15"/>
  <c r="O4403" i="15"/>
  <c r="O4408" i="15"/>
  <c r="R4408" i="15" s="1"/>
  <c r="O4410" i="15"/>
  <c r="R4410" i="15" s="1"/>
  <c r="O4415" i="15"/>
  <c r="R4415" i="15" s="1"/>
  <c r="O4422" i="15"/>
  <c r="R4422" i="15" s="1"/>
  <c r="O4443" i="15"/>
  <c r="O4532" i="15"/>
  <c r="O4570" i="15"/>
  <c r="O4482" i="15"/>
  <c r="O4555" i="15"/>
  <c r="R4555" i="15" s="1"/>
  <c r="O4699" i="15"/>
  <c r="O4706" i="15"/>
  <c r="O4715" i="15"/>
  <c r="O4722" i="15"/>
  <c r="S4722" i="15" s="1"/>
  <c r="O4731" i="15"/>
  <c r="O4738" i="15"/>
  <c r="O4747" i="15"/>
  <c r="O4754" i="15"/>
  <c r="S4754" i="15" s="1"/>
  <c r="O4775" i="15"/>
  <c r="R4775" i="15" s="1"/>
  <c r="O4787" i="15"/>
  <c r="R4787" i="15" s="1"/>
  <c r="O4798" i="15"/>
  <c r="R4798" i="15" s="1"/>
  <c r="O4811" i="15"/>
  <c r="R4811" i="15" s="1"/>
  <c r="O4822" i="15"/>
  <c r="O4824" i="15"/>
  <c r="S4824" i="15" s="1"/>
  <c r="O4833" i="15"/>
  <c r="O4858" i="15"/>
  <c r="R4858" i="15" s="1"/>
  <c r="O4873" i="15"/>
  <c r="S4873" i="15" s="1"/>
  <c r="O4875" i="15"/>
  <c r="R4875" i="15" s="1"/>
  <c r="O4890" i="15"/>
  <c r="R4890" i="15" s="1"/>
  <c r="O4898" i="15"/>
  <c r="R4898" i="15" s="1"/>
  <c r="O4915" i="15"/>
  <c r="O4930" i="15"/>
  <c r="O4941" i="15"/>
  <c r="R4941" i="15" s="1"/>
  <c r="O4966" i="15"/>
  <c r="R4966" i="15" s="1"/>
  <c r="O4978" i="15"/>
  <c r="O4988" i="15"/>
  <c r="O4993" i="15"/>
  <c r="R4993" i="15" s="1"/>
  <c r="O5006" i="15"/>
  <c r="O5015" i="15"/>
  <c r="R5015" i="15" s="1"/>
  <c r="O5036" i="15"/>
  <c r="O5044" i="15"/>
  <c r="R5044" i="15" s="1"/>
  <c r="O5066" i="15"/>
  <c r="R5066" i="15" s="1"/>
  <c r="O5209" i="15"/>
  <c r="R5209" i="15" s="1"/>
  <c r="O4451" i="15"/>
  <c r="R4451" i="15" s="1"/>
  <c r="O4477" i="15"/>
  <c r="O4479" i="15"/>
  <c r="R4479" i="15" s="1"/>
  <c r="O4486" i="15"/>
  <c r="R4486" i="15" s="1"/>
  <c r="O4504" i="15"/>
  <c r="O4518" i="15"/>
  <c r="R4518" i="15" s="1"/>
  <c r="O4528" i="15"/>
  <c r="O4530" i="15"/>
  <c r="R4530" i="15" s="1"/>
  <c r="O4536" i="15"/>
  <c r="R4536" i="15" s="1"/>
  <c r="O4550" i="15"/>
  <c r="R4550" i="15" s="1"/>
  <c r="O4552" i="15"/>
  <c r="R4552" i="15" s="1"/>
  <c r="O4567" i="15"/>
  <c r="R4567" i="15" s="1"/>
  <c r="O4600" i="15"/>
  <c r="O4625" i="15"/>
  <c r="O4627" i="15"/>
  <c r="R4627" i="15" s="1"/>
  <c r="O4685" i="15"/>
  <c r="R4685" i="15" s="1"/>
  <c r="O4687" i="15"/>
  <c r="O4694" i="15"/>
  <c r="S4694" i="15" s="1"/>
  <c r="O4696" i="15"/>
  <c r="R4696" i="15" s="1"/>
  <c r="O4701" i="15"/>
  <c r="O4703" i="15"/>
  <c r="S4703" i="15" s="1"/>
  <c r="O4710" i="15"/>
  <c r="O4712" i="15"/>
  <c r="R4712" i="15" s="1"/>
  <c r="O4717" i="15"/>
  <c r="R4717" i="15" s="1"/>
  <c r="O4719" i="15"/>
  <c r="O4726" i="15"/>
  <c r="S4726" i="15" s="1"/>
  <c r="O4728" i="15"/>
  <c r="R4728" i="15" s="1"/>
  <c r="O4733" i="15"/>
  <c r="R4733" i="15" s="1"/>
  <c r="O4735" i="15"/>
  <c r="O4742" i="15"/>
  <c r="S4742" i="15" s="1"/>
  <c r="O4744" i="15"/>
  <c r="O4749" i="15"/>
  <c r="R4749" i="15" s="1"/>
  <c r="O4751" i="15"/>
  <c r="S4751" i="15" s="1"/>
  <c r="O4759" i="15"/>
  <c r="O4761" i="15"/>
  <c r="O4768" i="15"/>
  <c r="R4768" i="15" s="1"/>
  <c r="O4780" i="15"/>
  <c r="O4791" i="15"/>
  <c r="O4802" i="15"/>
  <c r="R4802" i="15" s="1"/>
  <c r="O4804" i="15"/>
  <c r="O4817" i="15"/>
  <c r="O4837" i="15"/>
  <c r="S4837" i="15" s="1"/>
  <c r="O4839" i="15"/>
  <c r="R4839" i="15" s="1"/>
  <c r="O4841" i="15"/>
  <c r="O4850" i="15"/>
  <c r="O4865" i="15"/>
  <c r="S4865" i="15" s="1"/>
  <c r="O4867" i="15"/>
  <c r="R4867" i="15" s="1"/>
  <c r="O4882" i="15"/>
  <c r="O4906" i="15"/>
  <c r="O4923" i="15"/>
  <c r="O4949" i="15"/>
  <c r="R4949" i="15" s="1"/>
  <c r="O4964" i="15"/>
  <c r="R4964" i="15" s="1"/>
  <c r="O4980" i="15"/>
  <c r="R4980" i="15" s="1"/>
  <c r="O5003" i="15"/>
  <c r="R5003" i="15" s="1"/>
  <c r="O5021" i="15"/>
  <c r="O5029" i="15"/>
  <c r="O5059" i="15"/>
  <c r="R5059" i="15" s="1"/>
  <c r="O5098" i="15"/>
  <c r="O5259" i="15"/>
  <c r="R5259" i="15" s="1"/>
  <c r="O5261" i="15"/>
  <c r="R5261" i="15" s="1"/>
  <c r="O4446" i="15"/>
  <c r="R4446" i="15" s="1"/>
  <c r="O4458" i="15"/>
  <c r="R4458" i="15" s="1"/>
  <c r="O4474" i="15"/>
  <c r="R4474" i="15" s="1"/>
  <c r="O4481" i="15"/>
  <c r="R4481" i="15" s="1"/>
  <c r="O4483" i="15"/>
  <c r="R4483" i="15" s="1"/>
  <c r="O4490" i="15"/>
  <c r="R4490" i="15" s="1"/>
  <c r="O4508" i="15"/>
  <c r="R4508" i="15" s="1"/>
  <c r="O4544" i="15"/>
  <c r="R4544" i="15" s="1"/>
  <c r="O4554" i="15"/>
  <c r="O4556" i="15"/>
  <c r="R4556" i="15" s="1"/>
  <c r="O4580" i="15"/>
  <c r="R4580" i="15" s="1"/>
  <c r="O4592" i="15"/>
  <c r="R4592" i="15" s="1"/>
  <c r="O4619" i="15"/>
  <c r="R4619" i="15" s="1"/>
  <c r="O4631" i="15"/>
  <c r="O4641" i="15"/>
  <c r="R4641" i="15" s="1"/>
  <c r="O4677" i="15"/>
  <c r="R4677" i="15" s="1"/>
  <c r="O4689" i="15"/>
  <c r="R4689" i="15" s="1"/>
  <c r="O4705" i="15"/>
  <c r="R4705" i="15" s="1"/>
  <c r="O4707" i="15"/>
  <c r="O4714" i="15"/>
  <c r="O4723" i="15"/>
  <c r="O4730" i="15"/>
  <c r="S4730" i="15" s="1"/>
  <c r="O4739" i="15"/>
  <c r="O4746" i="15"/>
  <c r="O4755" i="15"/>
  <c r="O4765" i="15"/>
  <c r="O4776" i="15"/>
  <c r="R4776" i="15" s="1"/>
  <c r="O4786" i="15"/>
  <c r="O4797" i="15"/>
  <c r="S4797" i="15" s="1"/>
  <c r="O4799" i="15"/>
  <c r="R4799" i="15" s="1"/>
  <c r="O4810" i="15"/>
  <c r="R4810" i="15" s="1"/>
  <c r="O4812" i="15"/>
  <c r="O4821" i="15"/>
  <c r="O4823" i="15"/>
  <c r="R4823" i="15" s="1"/>
  <c r="O4825" i="15"/>
  <c r="O4857" i="15"/>
  <c r="O4859" i="15"/>
  <c r="R4859" i="15" s="1"/>
  <c r="O4874" i="15"/>
  <c r="R4874" i="15" s="1"/>
  <c r="O4889" i="15"/>
  <c r="S4889" i="15" s="1"/>
  <c r="O4891" i="15"/>
  <c r="R4891" i="15" s="1"/>
  <c r="O4899" i="15"/>
  <c r="R4899" i="15" s="1"/>
  <c r="O4914" i="15"/>
  <c r="R4914" i="15" s="1"/>
  <c r="O4929" i="15"/>
  <c r="R4929" i="15" s="1"/>
  <c r="O4940" i="15"/>
  <c r="O4982" i="15"/>
  <c r="O4987" i="15"/>
  <c r="R4987" i="15" s="1"/>
  <c r="O4989" i="15"/>
  <c r="R4989" i="15" s="1"/>
  <c r="O4994" i="15"/>
  <c r="O5007" i="15"/>
  <c r="R5007" i="15" s="1"/>
  <c r="O5014" i="15"/>
  <c r="R5014" i="15" s="1"/>
  <c r="O5035" i="15"/>
  <c r="O5045" i="15"/>
  <c r="R5045" i="15" s="1"/>
  <c r="O5158" i="15"/>
  <c r="R5158" i="15" s="1"/>
  <c r="O5160" i="15"/>
  <c r="R5160" i="15" s="1"/>
  <c r="O5330" i="15"/>
  <c r="S5330" i="15" s="1"/>
  <c r="O5368" i="15"/>
  <c r="O4498" i="15"/>
  <c r="R4498" i="15" s="1"/>
  <c r="O4511" i="15"/>
  <c r="R4511" i="15" s="1"/>
  <c r="O4521" i="15"/>
  <c r="R4521" i="15" s="1"/>
  <c r="O4523" i="15"/>
  <c r="R4523" i="15" s="1"/>
  <c r="O4539" i="15"/>
  <c r="R4539" i="15" s="1"/>
  <c r="O4541" i="15"/>
  <c r="R4541" i="15" s="1"/>
  <c r="O4547" i="15"/>
  <c r="O4596" i="15"/>
  <c r="R4596" i="15" s="1"/>
  <c r="O4616" i="15"/>
  <c r="O4626" i="15"/>
  <c r="R4626" i="15" s="1"/>
  <c r="O4659" i="15"/>
  <c r="O4671" i="15"/>
  <c r="S4671" i="15" s="1"/>
  <c r="O4673" i="15"/>
  <c r="R4673" i="15" s="1"/>
  <c r="O4684" i="15"/>
  <c r="R4684" i="15" s="1"/>
  <c r="O4700" i="15"/>
  <c r="R4700" i="15" s="1"/>
  <c r="O4716" i="15"/>
  <c r="R4716" i="15" s="1"/>
  <c r="O4732" i="15"/>
  <c r="R4732" i="15" s="1"/>
  <c r="O4748" i="15"/>
  <c r="R4748" i="15" s="1"/>
  <c r="O4757" i="15"/>
  <c r="O4788" i="15"/>
  <c r="S4788" i="15" s="1"/>
  <c r="O4814" i="15"/>
  <c r="R4814" i="15" s="1"/>
  <c r="O4816" i="15"/>
  <c r="O4827" i="15"/>
  <c r="R4827" i="15" s="1"/>
  <c r="O4834" i="15"/>
  <c r="O4836" i="15"/>
  <c r="O4854" i="15"/>
  <c r="R4854" i="15" s="1"/>
  <c r="O4869" i="15"/>
  <c r="O4871" i="15"/>
  <c r="R4871" i="15" s="1"/>
  <c r="O4886" i="15"/>
  <c r="R4886" i="15" s="1"/>
  <c r="O4902" i="15"/>
  <c r="R4902" i="15" s="1"/>
  <c r="O4919" i="15"/>
  <c r="R4919" i="15" s="1"/>
  <c r="O4945" i="15"/>
  <c r="R4945" i="15" s="1"/>
  <c r="O4996" i="15"/>
  <c r="R4996" i="15" s="1"/>
  <c r="O5009" i="15"/>
  <c r="O5028" i="15"/>
  <c r="O5037" i="15"/>
  <c r="O5085" i="15"/>
  <c r="R5085" i="15" s="1"/>
  <c r="O5087" i="15"/>
  <c r="R5087" i="15" s="1"/>
  <c r="O5135" i="15"/>
  <c r="R5135" i="15" s="1"/>
  <c r="O5137" i="15"/>
  <c r="S5137" i="15" s="1"/>
  <c r="O5139" i="15"/>
  <c r="R5139" i="15" s="1"/>
  <c r="O5141" i="15"/>
  <c r="S5141" i="15" s="1"/>
  <c r="O5143" i="15"/>
  <c r="O5145" i="15"/>
  <c r="R5145" i="15" s="1"/>
  <c r="O5283" i="15"/>
  <c r="R5283" i="15" s="1"/>
  <c r="O5422" i="15"/>
  <c r="O5424" i="15"/>
  <c r="S5424" i="15" s="1"/>
  <c r="O5010" i="15"/>
  <c r="R5010" i="15" s="1"/>
  <c r="O5019" i="15"/>
  <c r="R5019" i="15" s="1"/>
  <c r="O5034" i="15"/>
  <c r="R5034" i="15" s="1"/>
  <c r="O5040" i="15"/>
  <c r="R5040" i="15" s="1"/>
  <c r="O5049" i="15"/>
  <c r="R5049" i="15" s="1"/>
  <c r="O5054" i="15"/>
  <c r="R5054" i="15" s="1"/>
  <c r="O5063" i="15"/>
  <c r="R5063" i="15" s="1"/>
  <c r="O5070" i="15"/>
  <c r="O5089" i="15"/>
  <c r="R5089" i="15" s="1"/>
  <c r="O5104" i="15"/>
  <c r="O5126" i="15"/>
  <c r="R5126" i="15" s="1"/>
  <c r="O5128" i="15"/>
  <c r="R5128" i="15" s="1"/>
  <c r="O5150" i="15"/>
  <c r="R5150" i="15" s="1"/>
  <c r="O5152" i="15"/>
  <c r="R5152" i="15" s="1"/>
  <c r="O5167" i="15"/>
  <c r="R5167" i="15" s="1"/>
  <c r="O5186" i="15"/>
  <c r="R5186" i="15" s="1"/>
  <c r="O5201" i="15"/>
  <c r="R5201" i="15" s="1"/>
  <c r="O5203" i="15"/>
  <c r="R5203" i="15" s="1"/>
  <c r="O5211" i="15"/>
  <c r="R5211" i="15" s="1"/>
  <c r="O5235" i="15"/>
  <c r="R5235" i="15" s="1"/>
  <c r="O5267" i="15"/>
  <c r="R5267" i="15" s="1"/>
  <c r="O5269" i="15"/>
  <c r="R5269" i="15" s="1"/>
  <c r="O5278" i="15"/>
  <c r="R5278" i="15" s="1"/>
  <c r="O5280" i="15"/>
  <c r="R5280" i="15" s="1"/>
  <c r="O5314" i="15"/>
  <c r="S5314" i="15" s="1"/>
  <c r="O5342" i="15"/>
  <c r="O5354" i="15"/>
  <c r="O5388" i="15"/>
  <c r="S5388" i="15" s="1"/>
  <c r="O5198" i="15"/>
  <c r="O5250" i="15"/>
  <c r="R5250" i="15" s="1"/>
  <c r="O5287" i="15"/>
  <c r="R5287" i="15" s="1"/>
  <c r="O5308" i="15"/>
  <c r="S5308" i="15" s="1"/>
  <c r="O5334" i="15"/>
  <c r="R5334" i="15" s="1"/>
  <c r="O5339" i="15"/>
  <c r="R5339" i="15" s="1"/>
  <c r="O5351" i="15"/>
  <c r="R5351" i="15" s="1"/>
  <c r="O5370" i="15"/>
  <c r="S5370" i="15" s="1"/>
  <c r="O5385" i="15"/>
  <c r="R5385" i="15" s="1"/>
  <c r="O5394" i="15"/>
  <c r="O5408" i="15"/>
  <c r="R5408" i="15" s="1"/>
  <c r="O5435" i="15"/>
  <c r="R5435" i="15" s="1"/>
  <c r="O5437" i="15"/>
  <c r="R5437" i="15" s="1"/>
  <c r="O5448" i="15"/>
  <c r="O5450" i="15"/>
  <c r="R5450" i="15" s="1"/>
  <c r="O5058" i="15"/>
  <c r="R5058" i="15" s="1"/>
  <c r="O5067" i="15"/>
  <c r="R5067" i="15" s="1"/>
  <c r="O5074" i="15"/>
  <c r="O5076" i="15"/>
  <c r="R5076" i="15" s="1"/>
  <c r="O5086" i="15"/>
  <c r="R5086" i="15" s="1"/>
  <c r="O5099" i="15"/>
  <c r="R5099" i="15" s="1"/>
  <c r="O5108" i="15"/>
  <c r="S5108" i="15" s="1"/>
  <c r="O5110" i="15"/>
  <c r="R5110" i="15" s="1"/>
  <c r="O5121" i="15"/>
  <c r="S5121" i="15" s="1"/>
  <c r="O5134" i="15"/>
  <c r="R5134" i="15" s="1"/>
  <c r="O5136" i="15"/>
  <c r="O5138" i="15"/>
  <c r="R5138" i="15" s="1"/>
  <c r="O5140" i="15"/>
  <c r="R5140" i="15" s="1"/>
  <c r="O5142" i="15"/>
  <c r="R5142" i="15" s="1"/>
  <c r="O5144" i="15"/>
  <c r="R5144" i="15" s="1"/>
  <c r="O5159" i="15"/>
  <c r="R5159" i="15" s="1"/>
  <c r="O5178" i="15"/>
  <c r="R5178" i="15" s="1"/>
  <c r="O5193" i="15"/>
  <c r="R5193" i="15" s="1"/>
  <c r="O5195" i="15"/>
  <c r="R5195" i="15" s="1"/>
  <c r="O5242" i="15"/>
  <c r="R5242" i="15" s="1"/>
  <c r="O5331" i="15"/>
  <c r="R5331" i="15" s="1"/>
  <c r="O5336" i="15"/>
  <c r="S5336" i="15" s="1"/>
  <c r="O5360" i="15"/>
  <c r="O5367" i="15"/>
  <c r="R5367" i="15" s="1"/>
  <c r="O5423" i="15"/>
  <c r="R5423" i="15" s="1"/>
  <c r="O5018" i="15"/>
  <c r="O5026" i="15"/>
  <c r="R5026" i="15" s="1"/>
  <c r="O5033" i="15"/>
  <c r="R5033" i="15" s="1"/>
  <c r="O5041" i="15"/>
  <c r="O5048" i="15"/>
  <c r="O5055" i="15"/>
  <c r="R5055" i="15" s="1"/>
  <c r="O5062" i="15"/>
  <c r="R5062" i="15" s="1"/>
  <c r="O5071" i="15"/>
  <c r="R5071" i="15" s="1"/>
  <c r="O5078" i="15"/>
  <c r="R5078" i="15" s="1"/>
  <c r="O5115" i="15"/>
  <c r="O5127" i="15"/>
  <c r="R5127" i="15" s="1"/>
  <c r="O5129" i="15"/>
  <c r="O5151" i="15"/>
  <c r="R5151" i="15" s="1"/>
  <c r="O5166" i="15"/>
  <c r="R5166" i="15" s="1"/>
  <c r="O5168" i="15"/>
  <c r="R5168" i="15" s="1"/>
  <c r="O5185" i="15"/>
  <c r="R5185" i="15" s="1"/>
  <c r="O5187" i="15"/>
  <c r="R5187" i="15" s="1"/>
  <c r="O5202" i="15"/>
  <c r="R5202" i="15" s="1"/>
  <c r="O5210" i="15"/>
  <c r="R5210" i="15" s="1"/>
  <c r="O5234" i="15"/>
  <c r="R5234" i="15" s="1"/>
  <c r="O5270" i="15"/>
  <c r="S5270" i="15" s="1"/>
  <c r="O5275" i="15"/>
  <c r="O5277" i="15"/>
  <c r="S5277" i="15" s="1"/>
  <c r="O5281" i="15"/>
  <c r="R5281" i="15" s="1"/>
  <c r="O5304" i="15"/>
  <c r="S5304" i="15" s="1"/>
  <c r="O5310" i="15"/>
  <c r="O5328" i="15"/>
  <c r="S5328" i="15" s="1"/>
  <c r="O5343" i="15"/>
  <c r="R5343" i="15" s="1"/>
  <c r="O5364" i="15"/>
  <c r="R5364" i="15" s="1"/>
  <c r="O5371" i="15"/>
  <c r="R5371" i="15" s="1"/>
  <c r="O5373" i="15"/>
  <c r="R5373" i="15" s="1"/>
  <c r="O5389" i="15"/>
  <c r="R5389" i="15" s="1"/>
  <c r="O5401" i="15"/>
  <c r="R5401" i="15" s="1"/>
  <c r="O5409" i="15"/>
  <c r="O5411" i="15"/>
  <c r="S5411" i="15" s="1"/>
  <c r="O5416" i="15"/>
  <c r="R5416" i="15" s="1"/>
  <c r="O5418" i="15"/>
  <c r="R5418" i="15" s="1"/>
  <c r="O5428" i="15"/>
  <c r="R5428" i="15" s="1"/>
  <c r="O5460" i="15"/>
  <c r="R5460" i="15" s="1"/>
  <c r="O5057" i="15"/>
  <c r="O5064" i="15"/>
  <c r="O5073" i="15"/>
  <c r="O5080" i="15"/>
  <c r="O5082" i="15"/>
  <c r="O5090" i="15"/>
  <c r="O5092" i="15"/>
  <c r="S5092" i="15" s="1"/>
  <c r="O5094" i="15"/>
  <c r="R5094" i="15" s="1"/>
  <c r="O5096" i="15"/>
  <c r="S5096" i="15" s="1"/>
  <c r="O5105" i="15"/>
  <c r="R5105" i="15" s="1"/>
  <c r="O5107" i="15"/>
  <c r="R5107" i="15" s="1"/>
  <c r="O5117" i="15"/>
  <c r="R5117" i="15" s="1"/>
  <c r="O5131" i="15"/>
  <c r="R5131" i="15" s="1"/>
  <c r="O5133" i="15"/>
  <c r="O5146" i="15"/>
  <c r="R5146" i="15" s="1"/>
  <c r="O5148" i="15"/>
  <c r="R5148" i="15" s="1"/>
  <c r="O5163" i="15"/>
  <c r="R5163" i="15" s="1"/>
  <c r="O5182" i="15"/>
  <c r="R5182" i="15" s="1"/>
  <c r="O5197" i="15"/>
  <c r="R5197" i="15" s="1"/>
  <c r="O5199" i="15"/>
  <c r="R5199" i="15" s="1"/>
  <c r="O5215" i="15"/>
  <c r="R5215" i="15" s="1"/>
  <c r="O5218" i="15"/>
  <c r="R5218" i="15" s="1"/>
  <c r="O5223" i="15"/>
  <c r="R5223" i="15" s="1"/>
  <c r="O5226" i="15"/>
  <c r="R5226" i="15" s="1"/>
  <c r="O5231" i="15"/>
  <c r="R5231" i="15" s="1"/>
  <c r="O5246" i="15"/>
  <c r="R5246" i="15" s="1"/>
  <c r="O5272" i="15"/>
  <c r="S5272" i="15" s="1"/>
  <c r="O5288" i="15"/>
  <c r="R5288" i="15" s="1"/>
  <c r="O5312" i="15"/>
  <c r="R5312" i="15" s="1"/>
  <c r="O5340" i="15"/>
  <c r="O5352" i="15"/>
  <c r="S5352" i="15" s="1"/>
  <c r="O5377" i="15"/>
  <c r="O5379" i="15"/>
  <c r="S5379" i="15" s="1"/>
  <c r="O5384" i="15"/>
  <c r="S5384" i="15" s="1"/>
  <c r="O5386" i="15"/>
  <c r="R5386" i="15" s="1"/>
  <c r="O5436" i="15"/>
  <c r="S5967" i="15"/>
  <c r="R5967" i="15"/>
  <c r="O5554" i="15"/>
  <c r="R5554" i="15" s="1"/>
  <c r="O5588" i="15"/>
  <c r="R5588" i="15" s="1"/>
  <c r="O5592" i="15"/>
  <c r="R5592" i="15" s="1"/>
  <c r="O5605" i="15"/>
  <c r="R5605" i="15" s="1"/>
  <c r="O5607" i="15"/>
  <c r="S5607" i="15" s="1"/>
  <c r="O5808" i="15"/>
  <c r="O5810" i="15"/>
  <c r="R5810" i="15" s="1"/>
  <c r="O5815" i="15"/>
  <c r="S5815" i="15" s="1"/>
  <c r="O5839" i="15"/>
  <c r="R5839" i="15" s="1"/>
  <c r="O5874" i="15"/>
  <c r="S5874" i="15" s="1"/>
  <c r="S5960" i="15"/>
  <c r="R5960" i="15"/>
  <c r="O5426" i="15"/>
  <c r="R5426" i="15" s="1"/>
  <c r="O5440" i="15"/>
  <c r="R5440" i="15" s="1"/>
  <c r="O5535" i="15"/>
  <c r="R5535" i="15" s="1"/>
  <c r="O5570" i="15"/>
  <c r="R5570" i="15" s="1"/>
  <c r="O5611" i="15"/>
  <c r="S5611" i="15" s="1"/>
  <c r="O5614" i="15"/>
  <c r="R5614" i="15" s="1"/>
  <c r="O5616" i="15"/>
  <c r="O5618" i="15"/>
  <c r="R5618" i="15" s="1"/>
  <c r="O5620" i="15"/>
  <c r="R5620" i="15" s="1"/>
  <c r="O5622" i="15"/>
  <c r="R5622" i="15" s="1"/>
  <c r="O5624" i="15"/>
  <c r="R5624" i="15" s="1"/>
  <c r="O5626" i="15"/>
  <c r="R5626" i="15" s="1"/>
  <c r="O5628" i="15"/>
  <c r="R5628" i="15" s="1"/>
  <c r="O5630" i="15"/>
  <c r="R5630" i="15" s="1"/>
  <c r="O5632" i="15"/>
  <c r="O5634" i="15"/>
  <c r="R5634" i="15" s="1"/>
  <c r="O5636" i="15"/>
  <c r="R5636" i="15" s="1"/>
  <c r="O5708" i="15"/>
  <c r="S5708" i="15" s="1"/>
  <c r="O5724" i="15"/>
  <c r="S5724" i="15" s="1"/>
  <c r="O5747" i="15"/>
  <c r="R5747" i="15" s="1"/>
  <c r="O5753" i="15"/>
  <c r="R5753" i="15" s="1"/>
  <c r="O5767" i="15"/>
  <c r="R5767" i="15" s="1"/>
  <c r="O5825" i="15"/>
  <c r="R5825" i="15" s="1"/>
  <c r="O5827" i="15"/>
  <c r="R5827" i="15" s="1"/>
  <c r="O5834" i="15"/>
  <c r="R5834" i="15" s="1"/>
  <c r="O5847" i="15"/>
  <c r="R5847" i="15" s="1"/>
  <c r="O5859" i="15"/>
  <c r="R5859" i="15" s="1"/>
  <c r="O5861" i="15"/>
  <c r="R5861" i="15" s="1"/>
  <c r="O5865" i="15"/>
  <c r="S5922" i="15"/>
  <c r="R5922" i="15"/>
  <c r="O5932" i="15"/>
  <c r="O6132" i="15"/>
  <c r="R6132" i="15" s="1"/>
  <c r="O6213" i="15"/>
  <c r="O5675" i="15"/>
  <c r="R5675" i="15" s="1"/>
  <c r="O5682" i="15"/>
  <c r="O5684" i="15"/>
  <c r="S5684" i="15" s="1"/>
  <c r="O5691" i="15"/>
  <c r="R5691" i="15" s="1"/>
  <c r="O5698" i="15"/>
  <c r="R5698" i="15" s="1"/>
  <c r="O5728" i="15"/>
  <c r="S5728" i="15" s="1"/>
  <c r="O5738" i="15"/>
  <c r="S5738" i="15" s="1"/>
  <c r="O5752" i="15"/>
  <c r="O5766" i="15"/>
  <c r="O5772" i="15"/>
  <c r="R5772" i="15" s="1"/>
  <c r="O5788" i="15"/>
  <c r="O5795" i="15"/>
  <c r="S5795" i="15" s="1"/>
  <c r="O5911" i="15"/>
  <c r="O6025" i="15"/>
  <c r="O6233" i="15"/>
  <c r="S5923" i="15"/>
  <c r="R5923" i="15"/>
  <c r="O5462" i="15"/>
  <c r="R5462" i="15" s="1"/>
  <c r="O5530" i="15"/>
  <c r="O5534" i="15"/>
  <c r="R5534" i="15" s="1"/>
  <c r="O5587" i="15"/>
  <c r="S5587" i="15" s="1"/>
  <c r="O5589" i="15"/>
  <c r="R5589" i="15" s="1"/>
  <c r="O5606" i="15"/>
  <c r="O5610" i="15"/>
  <c r="S5610" i="15" s="1"/>
  <c r="O5647" i="15"/>
  <c r="R5647" i="15" s="1"/>
  <c r="O5654" i="15"/>
  <c r="R5654" i="15" s="1"/>
  <c r="O5656" i="15"/>
  <c r="S5656" i="15" s="1"/>
  <c r="O5663" i="15"/>
  <c r="R5663" i="15" s="1"/>
  <c r="O5670" i="15"/>
  <c r="R5670" i="15" s="1"/>
  <c r="O5672" i="15"/>
  <c r="S5672" i="15" s="1"/>
  <c r="O5679" i="15"/>
  <c r="R5679" i="15" s="1"/>
  <c r="O5686" i="15"/>
  <c r="R5686" i="15" s="1"/>
  <c r="O5688" i="15"/>
  <c r="R5688" i="15" s="1"/>
  <c r="O5695" i="15"/>
  <c r="R5695" i="15" s="1"/>
  <c r="O5712" i="15"/>
  <c r="O5727" i="15"/>
  <c r="S5727" i="15" s="1"/>
  <c r="O5765" i="15"/>
  <c r="R5765" i="15" s="1"/>
  <c r="O5771" i="15"/>
  <c r="R5771" i="15" s="1"/>
  <c r="O5775" i="15"/>
  <c r="R5775" i="15" s="1"/>
  <c r="O5807" i="15"/>
  <c r="S5807" i="15" s="1"/>
  <c r="O5831" i="15"/>
  <c r="O5848" i="15"/>
  <c r="O5867" i="15"/>
  <c r="R5867" i="15" s="1"/>
  <c r="O5875" i="15"/>
  <c r="O6151" i="15"/>
  <c r="R6151" i="15" s="1"/>
  <c r="O5613" i="15"/>
  <c r="R5613" i="15" s="1"/>
  <c r="O5615" i="15"/>
  <c r="O5617" i="15"/>
  <c r="S5617" i="15" s="1"/>
  <c r="O5619" i="15"/>
  <c r="O5621" i="15"/>
  <c r="O5623" i="15"/>
  <c r="R5623" i="15" s="1"/>
  <c r="O5625" i="15"/>
  <c r="O5627" i="15"/>
  <c r="R5627" i="15" s="1"/>
  <c r="O5629" i="15"/>
  <c r="S5629" i="15" s="1"/>
  <c r="O5631" i="15"/>
  <c r="R5631" i="15" s="1"/>
  <c r="O5633" i="15"/>
  <c r="S5633" i="15" s="1"/>
  <c r="O5635" i="15"/>
  <c r="R5635" i="15" s="1"/>
  <c r="O5637" i="15"/>
  <c r="O5459" i="15"/>
  <c r="O5527" i="15"/>
  <c r="R5527" i="15" s="1"/>
  <c r="O5552" i="15"/>
  <c r="R5552" i="15" s="1"/>
  <c r="O5569" i="15"/>
  <c r="S5569" i="15" s="1"/>
  <c r="O5640" i="15"/>
  <c r="S5640" i="15" s="1"/>
  <c r="O5642" i="15"/>
  <c r="R5642" i="15" s="1"/>
  <c r="O5644" i="15"/>
  <c r="O5651" i="15"/>
  <c r="O5658" i="15"/>
  <c r="R5658" i="15" s="1"/>
  <c r="O5660" i="15"/>
  <c r="S5660" i="15" s="1"/>
  <c r="O5667" i="15"/>
  <c r="O5674" i="15"/>
  <c r="R5674" i="15" s="1"/>
  <c r="O5676" i="15"/>
  <c r="R5676" i="15" s="1"/>
  <c r="O5683" i="15"/>
  <c r="R5683" i="15" s="1"/>
  <c r="O5690" i="15"/>
  <c r="O5692" i="15"/>
  <c r="O5704" i="15"/>
  <c r="S5704" i="15" s="1"/>
  <c r="O5716" i="15"/>
  <c r="O5742" i="15"/>
  <c r="R5742" i="15" s="1"/>
  <c r="O5745" i="15"/>
  <c r="S5745" i="15" s="1"/>
  <c r="O5764" i="15"/>
  <c r="R5764" i="15" s="1"/>
  <c r="O5770" i="15"/>
  <c r="S5770" i="15" s="1"/>
  <c r="O5774" i="15"/>
  <c r="R5774" i="15" s="1"/>
  <c r="O5787" i="15"/>
  <c r="O5789" i="15"/>
  <c r="R5789" i="15" s="1"/>
  <c r="O5794" i="15"/>
  <c r="R5794" i="15" s="1"/>
  <c r="O5798" i="15"/>
  <c r="S5798" i="15" s="1"/>
  <c r="O5826" i="15"/>
  <c r="R5826" i="15" s="1"/>
  <c r="O5858" i="15"/>
  <c r="O5862" i="15"/>
  <c r="S5862" i="15" s="1"/>
  <c r="O5882" i="15"/>
  <c r="S5882" i="15" s="1"/>
  <c r="O5889" i="15"/>
  <c r="O5891" i="15"/>
  <c r="R5891" i="15" s="1"/>
  <c r="O5893" i="15"/>
  <c r="R5893" i="15" s="1"/>
  <c r="O5899" i="15"/>
  <c r="S5899" i="15" s="1"/>
  <c r="O6018" i="15"/>
  <c r="R6611" i="15"/>
  <c r="S6611" i="15"/>
  <c r="R6897" i="15"/>
  <c r="S6897" i="15"/>
  <c r="O5958" i="15"/>
  <c r="R5958" i="15" s="1"/>
  <c r="O5982" i="15"/>
  <c r="O6011" i="15"/>
  <c r="R6011" i="15" s="1"/>
  <c r="O6022" i="15"/>
  <c r="S6022" i="15" s="1"/>
  <c r="O6043" i="15"/>
  <c r="R6043" i="15" s="1"/>
  <c r="O6059" i="15"/>
  <c r="R6059" i="15" s="1"/>
  <c r="O6066" i="15"/>
  <c r="R6066" i="15" s="1"/>
  <c r="O6068" i="15"/>
  <c r="R6068" i="15" s="1"/>
  <c r="O6078" i="15"/>
  <c r="S6078" i="15" s="1"/>
  <c r="O6193" i="15"/>
  <c r="R6193" i="15" s="1"/>
  <c r="O6218" i="15"/>
  <c r="S6218" i="15" s="1"/>
  <c r="O6220" i="15"/>
  <c r="O6230" i="15"/>
  <c r="R6230" i="15" s="1"/>
  <c r="O6242" i="15"/>
  <c r="R6242" i="15" s="1"/>
  <c r="O6250" i="15"/>
  <c r="O6263" i="15"/>
  <c r="R6263" i="15" s="1"/>
  <c r="O6278" i="15"/>
  <c r="R6278" i="15" s="1"/>
  <c r="O6291" i="15"/>
  <c r="R6291" i="15" s="1"/>
  <c r="O5905" i="15"/>
  <c r="R5905" i="15" s="1"/>
  <c r="O5914" i="15"/>
  <c r="S5914" i="15" s="1"/>
  <c r="O5916" i="15"/>
  <c r="R5916" i="15" s="1"/>
  <c r="O5978" i="15"/>
  <c r="S5978" i="15" s="1"/>
  <c r="R5985" i="15"/>
  <c r="O6134" i="15"/>
  <c r="R6134" i="15" s="1"/>
  <c r="O6328" i="15"/>
  <c r="R6328" i="15" s="1"/>
  <c r="O5892" i="15"/>
  <c r="S5892" i="15" s="1"/>
  <c r="O5898" i="15"/>
  <c r="O5919" i="15"/>
  <c r="Q5918" i="15" s="1"/>
  <c r="O5927" i="15"/>
  <c r="R5927" i="15" s="1"/>
  <c r="O5933" i="15"/>
  <c r="S5933" i="15" s="1"/>
  <c r="O5935" i="15"/>
  <c r="R5935" i="15" s="1"/>
  <c r="O5937" i="15"/>
  <c r="R5937" i="15" s="1"/>
  <c r="O5954" i="15"/>
  <c r="S5954" i="15" s="1"/>
  <c r="O5998" i="15"/>
  <c r="R5998" i="15" s="1"/>
  <c r="O6054" i="15"/>
  <c r="R6054" i="15" s="1"/>
  <c r="O6060" i="15"/>
  <c r="O6062" i="15"/>
  <c r="R6062" i="15" s="1"/>
  <c r="O6072" i="15"/>
  <c r="R6072" i="15" s="1"/>
  <c r="O6074" i="15"/>
  <c r="R6074" i="15" s="1"/>
  <c r="O6093" i="15"/>
  <c r="R6093" i="15" s="1"/>
  <c r="O6107" i="15"/>
  <c r="R6107" i="15" s="1"/>
  <c r="O6109" i="15"/>
  <c r="O6145" i="15"/>
  <c r="O6147" i="15"/>
  <c r="S6147" i="15" s="1"/>
  <c r="O6154" i="15"/>
  <c r="R6154" i="15" s="1"/>
  <c r="O6168" i="15"/>
  <c r="R6168" i="15" s="1"/>
  <c r="O6170" i="15"/>
  <c r="S6170" i="15" s="1"/>
  <c r="O6222" i="15"/>
  <c r="O6224" i="15"/>
  <c r="R6224" i="15" s="1"/>
  <c r="O6267" i="15"/>
  <c r="R6267" i="15" s="1"/>
  <c r="O6323" i="15"/>
  <c r="R6323" i="15" s="1"/>
  <c r="O6337" i="15"/>
  <c r="O6339" i="15"/>
  <c r="R6339" i="15" s="1"/>
  <c r="O6344" i="15"/>
  <c r="O5940" i="15"/>
  <c r="S5940" i="15" s="1"/>
  <c r="O6067" i="15"/>
  <c r="R6067" i="15" s="1"/>
  <c r="O6290" i="15"/>
  <c r="R6290" i="15" s="1"/>
  <c r="O6304" i="15"/>
  <c r="O6614" i="15"/>
  <c r="S6614" i="15" s="1"/>
  <c r="O5902" i="15"/>
  <c r="S5902" i="15" s="1"/>
  <c r="O5906" i="15"/>
  <c r="S5906" i="15" s="1"/>
  <c r="O5915" i="15"/>
  <c r="R5915" i="15" s="1"/>
  <c r="O5917" i="15"/>
  <c r="R5946" i="15"/>
  <c r="O5962" i="15"/>
  <c r="S5962" i="15" s="1"/>
  <c r="O5964" i="15"/>
  <c r="S5964" i="15" s="1"/>
  <c r="O5969" i="15"/>
  <c r="R5969" i="15" s="1"/>
  <c r="O5975" i="15"/>
  <c r="S5975" i="15" s="1"/>
  <c r="O5977" i="15"/>
  <c r="S5977" i="15" s="1"/>
  <c r="O5979" i="15"/>
  <c r="O5987" i="15"/>
  <c r="S5987" i="15" s="1"/>
  <c r="O5989" i="15"/>
  <c r="O5993" i="15"/>
  <c r="R5993" i="15" s="1"/>
  <c r="O5995" i="15"/>
  <c r="R5995" i="15" s="1"/>
  <c r="O5997" i="15"/>
  <c r="R5997" i="15" s="1"/>
  <c r="O6000" i="15"/>
  <c r="O6009" i="15"/>
  <c r="R6009" i="15" s="1"/>
  <c r="O6032" i="15"/>
  <c r="O6041" i="15"/>
  <c r="R6041" i="15" s="1"/>
  <c r="O6056" i="15"/>
  <c r="O6099" i="15"/>
  <c r="S6099" i="15" s="1"/>
  <c r="O6121" i="15"/>
  <c r="R6121" i="15" s="1"/>
  <c r="O6126" i="15"/>
  <c r="O6128" i="15"/>
  <c r="O6141" i="15"/>
  <c r="S6141" i="15" s="1"/>
  <c r="O6156" i="15"/>
  <c r="O6158" i="15"/>
  <c r="R6158" i="15" s="1"/>
  <c r="O6211" i="15"/>
  <c r="R6211" i="15" s="1"/>
  <c r="O6279" i="15"/>
  <c r="R6279" i="15" s="1"/>
  <c r="O6284" i="15"/>
  <c r="R6284" i="15" s="1"/>
  <c r="O6286" i="15"/>
  <c r="R6286" i="15" s="1"/>
  <c r="O6322" i="15"/>
  <c r="R6322" i="15" s="1"/>
  <c r="O6623" i="15"/>
  <c r="R6623" i="15" s="1"/>
  <c r="O6285" i="15"/>
  <c r="R6285" i="15" s="1"/>
  <c r="O6312" i="15"/>
  <c r="R6312" i="15" s="1"/>
  <c r="O6334" i="15"/>
  <c r="R6334" i="15" s="1"/>
  <c r="O6341" i="15"/>
  <c r="O6350" i="15"/>
  <c r="R6350" i="15" s="1"/>
  <c r="O6354" i="15"/>
  <c r="R6354" i="15" s="1"/>
  <c r="O6363" i="15"/>
  <c r="R6363" i="15" s="1"/>
  <c r="O6383" i="15"/>
  <c r="R6383" i="15" s="1"/>
  <c r="O6392" i="15"/>
  <c r="S6392" i="15" s="1"/>
  <c r="O6394" i="15"/>
  <c r="R6394" i="15" s="1"/>
  <c r="O6401" i="15"/>
  <c r="R6401" i="15" s="1"/>
  <c r="O6440" i="15"/>
  <c r="R6440" i="15" s="1"/>
  <c r="O6452" i="15"/>
  <c r="R6452" i="15" s="1"/>
  <c r="O6461" i="15"/>
  <c r="R6461" i="15" s="1"/>
  <c r="O6470" i="15"/>
  <c r="R6470" i="15" s="1"/>
  <c r="O6517" i="15"/>
  <c r="R6517" i="15" s="1"/>
  <c r="O6566" i="15"/>
  <c r="R6566" i="15" s="1"/>
  <c r="O6582" i="15"/>
  <c r="R6582" i="15" s="1"/>
  <c r="O6609" i="15"/>
  <c r="R6609" i="15" s="1"/>
  <c r="O6695" i="15"/>
  <c r="R6695" i="15" s="1"/>
  <c r="O6713" i="15"/>
  <c r="S6713" i="15" s="1"/>
  <c r="O6721" i="15"/>
  <c r="R6721" i="15" s="1"/>
  <c r="O6730" i="15"/>
  <c r="R6730" i="15" s="1"/>
  <c r="S6995" i="15"/>
  <c r="R6995" i="15"/>
  <c r="R6986" i="15"/>
  <c r="S6986" i="15"/>
  <c r="O6326" i="15"/>
  <c r="R6326" i="15" s="1"/>
  <c r="O6331" i="15"/>
  <c r="R6331" i="15" s="1"/>
  <c r="O6336" i="15"/>
  <c r="R6336" i="15" s="1"/>
  <c r="O6405" i="15"/>
  <c r="R6405" i="15" s="1"/>
  <c r="O6411" i="15"/>
  <c r="O6416" i="15"/>
  <c r="R6416" i="15" s="1"/>
  <c r="O6418" i="15"/>
  <c r="R6418" i="15" s="1"/>
  <c r="O6447" i="15"/>
  <c r="O6486" i="15"/>
  <c r="R6486" i="15" s="1"/>
  <c r="O6491" i="15"/>
  <c r="S6491" i="15" s="1"/>
  <c r="O6493" i="15"/>
  <c r="R6493" i="15" s="1"/>
  <c r="O6500" i="15"/>
  <c r="R6500" i="15" s="1"/>
  <c r="O6507" i="15"/>
  <c r="R6507" i="15" s="1"/>
  <c r="O6514" i="15"/>
  <c r="R6514" i="15" s="1"/>
  <c r="O6541" i="15"/>
  <c r="R6541" i="15" s="1"/>
  <c r="O6542" i="15"/>
  <c r="O6574" i="15"/>
  <c r="O6596" i="15"/>
  <c r="R6596" i="15" s="1"/>
  <c r="O6598" i="15"/>
  <c r="O6605" i="15"/>
  <c r="R6605" i="15" s="1"/>
  <c r="O6627" i="15"/>
  <c r="O6630" i="15"/>
  <c r="R6630" i="15" s="1"/>
  <c r="O6646" i="15"/>
  <c r="R6646" i="15" s="1"/>
  <c r="O6650" i="15"/>
  <c r="R6650" i="15" s="1"/>
  <c r="O6683" i="15"/>
  <c r="O6699" i="15"/>
  <c r="R6699" i="15" s="1"/>
  <c r="O6745" i="15"/>
  <c r="S6745" i="15" s="1"/>
  <c r="R6951" i="15"/>
  <c r="S6951" i="15"/>
  <c r="O6351" i="15"/>
  <c r="R6351" i="15" s="1"/>
  <c r="O6353" i="15"/>
  <c r="R6353" i="15" s="1"/>
  <c r="O6356" i="15"/>
  <c r="O6359" i="15"/>
  <c r="R6359" i="15" s="1"/>
  <c r="O6368" i="15"/>
  <c r="Q6367" i="15" s="1"/>
  <c r="O6389" i="15"/>
  <c r="R6389" i="15" s="1"/>
  <c r="O6391" i="15"/>
  <c r="R6391" i="15" s="1"/>
  <c r="O6398" i="15"/>
  <c r="R6398" i="15" s="1"/>
  <c r="O6400" i="15"/>
  <c r="S6400" i="15" s="1"/>
  <c r="O6437" i="15"/>
  <c r="R6437" i="15" s="1"/>
  <c r="O6444" i="15"/>
  <c r="O6458" i="15"/>
  <c r="S6458" i="15" s="1"/>
  <c r="O6467" i="15"/>
  <c r="S6467" i="15" s="1"/>
  <c r="O6469" i="15"/>
  <c r="R6469" i="15" s="1"/>
  <c r="O6474" i="15"/>
  <c r="R6474" i="15" s="1"/>
  <c r="O6516" i="15"/>
  <c r="O6692" i="15"/>
  <c r="O6757" i="15"/>
  <c r="O6759" i="15"/>
  <c r="R6759" i="15" s="1"/>
  <c r="O6761" i="15"/>
  <c r="R6761" i="15" s="1"/>
  <c r="S6991" i="15"/>
  <c r="R6991" i="15"/>
  <c r="S6961" i="15"/>
  <c r="R6961" i="15"/>
  <c r="R6976" i="15"/>
  <c r="S6976" i="15"/>
  <c r="S6987" i="15"/>
  <c r="R6987" i="15"/>
  <c r="O6320" i="15"/>
  <c r="O6330" i="15"/>
  <c r="O6364" i="15"/>
  <c r="R6364" i="15" s="1"/>
  <c r="O6374" i="15"/>
  <c r="R6374" i="15" s="1"/>
  <c r="O6393" i="15"/>
  <c r="R6393" i="15" s="1"/>
  <c r="O6420" i="15"/>
  <c r="R6420" i="15" s="1"/>
  <c r="O6422" i="15"/>
  <c r="R6422" i="15" s="1"/>
  <c r="O6432" i="15"/>
  <c r="R6432" i="15" s="1"/>
  <c r="O6476" i="15"/>
  <c r="R6476" i="15" s="1"/>
  <c r="O6483" i="15"/>
  <c r="R6483" i="15" s="1"/>
  <c r="O6485" i="15"/>
  <c r="R6485" i="15" s="1"/>
  <c r="O6490" i="15"/>
  <c r="O6497" i="15"/>
  <c r="R6497" i="15" s="1"/>
  <c r="O6499" i="15"/>
  <c r="O6504" i="15"/>
  <c r="S6504" i="15" s="1"/>
  <c r="O6511" i="15"/>
  <c r="R6511" i="15" s="1"/>
  <c r="O6520" i="15"/>
  <c r="R6520" i="15" s="1"/>
  <c r="O6523" i="15"/>
  <c r="O6526" i="15"/>
  <c r="R6526" i="15" s="1"/>
  <c r="O6545" i="15"/>
  <c r="R6545" i="15" s="1"/>
  <c r="O6568" i="15"/>
  <c r="R6568" i="15" s="1"/>
  <c r="O6578" i="15"/>
  <c r="O6590" i="15"/>
  <c r="R6590" i="15" s="1"/>
  <c r="O6643" i="15"/>
  <c r="O6645" i="15"/>
  <c r="O6663" i="15"/>
  <c r="R6663" i="15" s="1"/>
  <c r="O6665" i="15"/>
  <c r="R6665" i="15" s="1"/>
  <c r="O6674" i="15"/>
  <c r="R6674" i="15" s="1"/>
  <c r="S6899" i="15"/>
  <c r="R6899" i="15"/>
  <c r="O6404" i="15"/>
  <c r="O6408" i="15"/>
  <c r="R6408" i="15" s="1"/>
  <c r="O6410" i="15"/>
  <c r="R6410" i="15" s="1"/>
  <c r="O6466" i="15"/>
  <c r="R6466" i="15" s="1"/>
  <c r="O6473" i="15"/>
  <c r="O6478" i="15"/>
  <c r="R6478" i="15" s="1"/>
  <c r="O6492" i="15"/>
  <c r="R6492" i="15" s="1"/>
  <c r="O6501" i="15"/>
  <c r="R6501" i="15" s="1"/>
  <c r="O6533" i="15"/>
  <c r="O6549" i="15"/>
  <c r="O6567" i="15"/>
  <c r="S6567" i="15" s="1"/>
  <c r="O6680" i="15"/>
  <c r="O6700" i="15"/>
  <c r="O6707" i="15"/>
  <c r="R6707" i="15" s="1"/>
  <c r="O6644" i="15"/>
  <c r="O6655" i="15"/>
  <c r="R6655" i="15" s="1"/>
  <c r="O6670" i="15"/>
  <c r="O6672" i="15"/>
  <c r="O6689" i="15"/>
  <c r="S6689" i="15" s="1"/>
  <c r="O6701" i="15"/>
  <c r="O6703" i="15"/>
  <c r="R6703" i="15" s="1"/>
  <c r="O6716" i="15"/>
  <c r="R6716" i="15" s="1"/>
  <c r="O6720" i="15"/>
  <c r="R6720" i="15" s="1"/>
  <c r="O6722" i="15"/>
  <c r="R6722" i="15" s="1"/>
  <c r="O6736" i="15"/>
  <c r="R6736" i="15" s="1"/>
  <c r="O6760" i="15"/>
  <c r="S6760" i="15" s="1"/>
  <c r="O6762" i="15"/>
  <c r="R6762" i="15" s="1"/>
  <c r="O6773" i="15"/>
  <c r="R6773" i="15" s="1"/>
  <c r="O6785" i="15"/>
  <c r="R6785" i="15" s="1"/>
  <c r="O6826" i="15"/>
  <c r="S6826" i="15" s="1"/>
  <c r="O6939" i="15"/>
  <c r="R6939" i="15" s="1"/>
  <c r="R6959" i="15"/>
  <c r="S6998" i="15"/>
  <c r="O6792" i="15"/>
  <c r="R6792" i="15" s="1"/>
  <c r="O6856" i="15"/>
  <c r="O6735" i="15"/>
  <c r="R6735" i="15" s="1"/>
  <c r="O6772" i="15"/>
  <c r="O6780" i="15"/>
  <c r="R6780" i="15" s="1"/>
  <c r="O6787" i="15"/>
  <c r="S6787" i="15" s="1"/>
  <c r="O6801" i="15"/>
  <c r="O6803" i="15"/>
  <c r="O6825" i="15"/>
  <c r="O6829" i="15"/>
  <c r="S6829" i="15" s="1"/>
  <c r="O6833" i="15"/>
  <c r="R6833" i="15" s="1"/>
  <c r="O6842" i="15"/>
  <c r="O6851" i="15"/>
  <c r="R6851" i="15" s="1"/>
  <c r="O6878" i="15"/>
  <c r="R6878" i="15" s="1"/>
  <c r="O6889" i="15"/>
  <c r="O6891" i="15"/>
  <c r="R6891" i="15" s="1"/>
  <c r="O6893" i="15"/>
  <c r="R6893" i="15" s="1"/>
  <c r="S6902" i="15"/>
  <c r="O6922" i="15"/>
  <c r="R6922" i="15" s="1"/>
  <c r="R6963" i="15"/>
  <c r="O7022" i="15"/>
  <c r="R7022" i="15" s="1"/>
  <c r="O7007" i="15"/>
  <c r="R7007" i="15" s="1"/>
  <c r="O7031" i="15"/>
  <c r="O6793" i="15"/>
  <c r="O6795" i="15"/>
  <c r="R6795" i="15" s="1"/>
  <c r="O6828" i="15"/>
  <c r="R6828" i="15" s="1"/>
  <c r="O6836" i="15"/>
  <c r="R6836" i="15" s="1"/>
  <c r="O6841" i="15"/>
  <c r="R6841" i="15" s="1"/>
  <c r="O6932" i="15"/>
  <c r="R6932" i="15" s="1"/>
  <c r="R6956" i="15"/>
  <c r="O6967" i="15"/>
  <c r="R6967" i="15" s="1"/>
  <c r="O7016" i="15"/>
  <c r="R7016" i="15" s="1"/>
  <c r="O6436" i="15"/>
  <c r="O6441" i="15"/>
  <c r="R6441" i="15" s="1"/>
  <c r="O6446" i="15"/>
  <c r="O6449" i="15"/>
  <c r="R6449" i="15" s="1"/>
  <c r="O6451" i="15"/>
  <c r="O6465" i="15"/>
  <c r="R6465" i="15" s="1"/>
  <c r="O6477" i="15"/>
  <c r="R6477" i="15" s="1"/>
  <c r="O6482" i="15"/>
  <c r="R6482" i="15" s="1"/>
  <c r="O6496" i="15"/>
  <c r="R6496" i="15" s="1"/>
  <c r="O6508" i="15"/>
  <c r="O6528" i="15"/>
  <c r="R6528" i="15" s="1"/>
  <c r="O6539" i="15"/>
  <c r="R6539" i="15" s="1"/>
  <c r="O6546" i="15"/>
  <c r="R6546" i="15" s="1"/>
  <c r="O6554" i="15"/>
  <c r="O6559" i="15"/>
  <c r="O6565" i="15"/>
  <c r="O6570" i="15"/>
  <c r="R6570" i="15" s="1"/>
  <c r="O6615" i="15"/>
  <c r="O6619" i="15"/>
  <c r="O6632" i="15"/>
  <c r="R6632" i="15" s="1"/>
  <c r="O6647" i="15"/>
  <c r="R6647" i="15" s="1"/>
  <c r="O6649" i="15"/>
  <c r="R6649" i="15" s="1"/>
  <c r="O6651" i="15"/>
  <c r="O6664" i="15"/>
  <c r="O6696" i="15"/>
  <c r="O6708" i="15"/>
  <c r="O6732" i="15"/>
  <c r="R6732" i="15" s="1"/>
  <c r="O6739" i="15"/>
  <c r="S6739" i="15" s="1"/>
  <c r="O6771" i="15"/>
  <c r="O6781" i="15"/>
  <c r="R6781" i="15" s="1"/>
  <c r="O6786" i="15"/>
  <c r="R6786" i="15" s="1"/>
  <c r="O6805" i="15"/>
  <c r="R6805" i="15" s="1"/>
  <c r="O6831" i="15"/>
  <c r="S6831" i="15" s="1"/>
  <c r="O6857" i="15"/>
  <c r="R6857" i="15" s="1"/>
  <c r="O6877" i="15"/>
  <c r="R6877" i="15" s="1"/>
  <c r="O6879" i="15"/>
  <c r="R6879" i="15" s="1"/>
  <c r="O6923" i="15"/>
  <c r="R6923" i="15" s="1"/>
  <c r="O6925" i="15"/>
  <c r="R6925" i="15" s="1"/>
  <c r="S6994" i="15"/>
  <c r="O7024" i="15"/>
  <c r="R7024" i="15" s="1"/>
  <c r="N1369" i="15"/>
  <c r="I2516" i="15"/>
  <c r="I2521" i="15"/>
  <c r="N2793" i="15"/>
  <c r="I2005" i="15"/>
  <c r="N2525" i="15"/>
  <c r="N2025" i="15"/>
  <c r="N2819" i="15"/>
  <c r="N1377" i="15"/>
  <c r="N1993" i="15"/>
  <c r="N2013" i="15"/>
  <c r="N2045" i="15"/>
  <c r="I2288" i="15"/>
  <c r="I2532" i="15"/>
  <c r="I2029" i="15"/>
  <c r="N2257" i="15"/>
  <c r="N2276" i="15"/>
  <c r="N2803" i="15"/>
  <c r="I1241" i="15"/>
  <c r="N2523" i="15"/>
  <c r="N2818" i="15"/>
  <c r="N2041" i="15"/>
  <c r="N2509" i="15"/>
  <c r="N2810" i="15"/>
  <c r="N1975" i="15"/>
  <c r="N1977" i="15"/>
  <c r="N1997" i="15"/>
  <c r="N2283" i="15"/>
  <c r="N2517" i="15"/>
  <c r="I1215" i="15"/>
  <c r="N1225" i="15"/>
  <c r="I1243" i="15"/>
  <c r="N1247" i="15"/>
  <c r="I1257" i="15"/>
  <c r="N1386" i="15"/>
  <c r="N1989" i="15"/>
  <c r="I1999" i="15"/>
  <c r="I2021" i="15"/>
  <c r="N2031" i="15"/>
  <c r="N2033" i="15"/>
  <c r="I2275" i="15"/>
  <c r="I2293" i="15"/>
  <c r="I2787" i="15"/>
  <c r="I2809" i="15"/>
  <c r="N2811" i="15"/>
  <c r="I1231" i="15"/>
  <c r="I1259" i="15"/>
  <c r="I1370" i="15"/>
  <c r="N1374" i="15"/>
  <c r="I1973" i="15"/>
  <c r="N1983" i="15"/>
  <c r="N1985" i="15"/>
  <c r="I2015" i="15"/>
  <c r="I2037" i="15"/>
  <c r="I2265" i="15"/>
  <c r="I2795" i="15"/>
  <c r="N2001" i="15"/>
  <c r="N2259" i="15"/>
  <c r="I2264" i="15"/>
  <c r="N2299" i="15"/>
  <c r="N2300" i="15"/>
  <c r="N2284" i="15"/>
  <c r="N2808" i="15"/>
  <c r="N1372" i="15"/>
  <c r="N2017" i="15"/>
  <c r="R174" i="15"/>
  <c r="S76" i="15"/>
  <c r="S80" i="15"/>
  <c r="O591" i="15"/>
  <c r="O632" i="15"/>
  <c r="R632" i="15" s="1"/>
  <c r="R686" i="15"/>
  <c r="O731" i="15"/>
  <c r="O739" i="15"/>
  <c r="O606" i="15"/>
  <c r="O628" i="15"/>
  <c r="R628" i="15" s="1"/>
  <c r="O643" i="15"/>
  <c r="R643" i="15" s="1"/>
  <c r="O671" i="15"/>
  <c r="O610" i="15"/>
  <c r="O617" i="15"/>
  <c r="O620" i="15"/>
  <c r="R620" i="15" s="1"/>
  <c r="R684" i="15"/>
  <c r="R704" i="15"/>
  <c r="O707" i="15"/>
  <c r="O721" i="15"/>
  <c r="O746" i="15"/>
  <c r="O568" i="15"/>
  <c r="R568" i="15" s="1"/>
  <c r="O727" i="15"/>
  <c r="O735" i="15"/>
  <c r="O743" i="15"/>
  <c r="R682" i="15"/>
  <c r="R681" i="15"/>
  <c r="R683" i="15"/>
  <c r="R685" i="15"/>
  <c r="R687" i="15"/>
  <c r="R689" i="15"/>
  <c r="R691" i="15"/>
  <c r="R705" i="15"/>
  <c r="R725" i="15"/>
  <c r="O915" i="15"/>
  <c r="R915" i="15" s="1"/>
  <c r="O936" i="15"/>
  <c r="R936" i="15" s="1"/>
  <c r="O952" i="15"/>
  <c r="R952" i="15" s="1"/>
  <c r="O969" i="15"/>
  <c r="R969" i="15" s="1"/>
  <c r="O993" i="15"/>
  <c r="R993" i="15" s="1"/>
  <c r="O1025" i="15"/>
  <c r="R1025" i="15" s="1"/>
  <c r="O1068" i="15"/>
  <c r="R1068" i="15" s="1"/>
  <c r="O1100" i="15"/>
  <c r="R1100" i="15" s="1"/>
  <c r="N1211" i="15"/>
  <c r="N1364" i="15"/>
  <c r="O1364" i="15"/>
  <c r="R1364" i="15" s="1"/>
  <c r="O778" i="15"/>
  <c r="O822" i="15"/>
  <c r="R822" i="15" s="1"/>
  <c r="O838" i="15"/>
  <c r="R838" i="15" s="1"/>
  <c r="O851" i="15"/>
  <c r="R851" i="15" s="1"/>
  <c r="O856" i="15"/>
  <c r="R856" i="15" s="1"/>
  <c r="O989" i="15"/>
  <c r="R989" i="15" s="1"/>
  <c r="O1021" i="15"/>
  <c r="R1021" i="15" s="1"/>
  <c r="O1064" i="15"/>
  <c r="R1064" i="15" s="1"/>
  <c r="O1096" i="15"/>
  <c r="R1096" i="15" s="1"/>
  <c r="O800" i="15"/>
  <c r="O844" i="15"/>
  <c r="R844" i="15" s="1"/>
  <c r="O860" i="15"/>
  <c r="R860" i="15" s="1"/>
  <c r="O876" i="15"/>
  <c r="R876" i="15" s="1"/>
  <c r="O892" i="15"/>
  <c r="R892" i="15" s="1"/>
  <c r="O940" i="15"/>
  <c r="R940" i="15" s="1"/>
  <c r="N1212" i="15"/>
  <c r="I1212" i="15"/>
  <c r="I1359" i="15"/>
  <c r="N1359" i="15"/>
  <c r="O1056" i="15"/>
  <c r="R1056" i="15" s="1"/>
  <c r="O1088" i="15"/>
  <c r="R1088" i="15" s="1"/>
  <c r="N1213" i="15"/>
  <c r="O1213" i="15"/>
  <c r="R1213" i="15" s="1"/>
  <c r="I1216" i="15"/>
  <c r="N1216" i="15"/>
  <c r="N1220" i="15"/>
  <c r="I1220" i="15"/>
  <c r="N1221" i="15"/>
  <c r="O1221" i="15"/>
  <c r="R1221" i="15" s="1"/>
  <c r="I1224" i="15"/>
  <c r="N1224" i="15"/>
  <c r="N1228" i="15"/>
  <c r="I1228" i="15"/>
  <c r="N1229" i="15"/>
  <c r="O1229" i="15"/>
  <c r="R1229" i="15" s="1"/>
  <c r="I1232" i="15"/>
  <c r="N1232" i="15"/>
  <c r="N1236" i="15"/>
  <c r="I1236" i="15"/>
  <c r="N1237" i="15"/>
  <c r="O1237" i="15"/>
  <c r="R1237" i="15" s="1"/>
  <c r="I1240" i="15"/>
  <c r="N1240" i="15"/>
  <c r="N1244" i="15"/>
  <c r="I1244" i="15"/>
  <c r="N1245" i="15"/>
  <c r="O1245" i="15"/>
  <c r="R1245" i="15" s="1"/>
  <c r="I1248" i="15"/>
  <c r="N1248" i="15"/>
  <c r="N1252" i="15"/>
  <c r="I1252" i="15"/>
  <c r="N1253" i="15"/>
  <c r="O1253" i="15"/>
  <c r="R1253" i="15" s="1"/>
  <c r="I1256" i="15"/>
  <c r="N1256" i="15"/>
  <c r="N1260" i="15"/>
  <c r="I1260" i="15"/>
  <c r="N1261" i="15"/>
  <c r="O1261" i="15"/>
  <c r="R1261" i="15" s="1"/>
  <c r="I1264" i="15"/>
  <c r="N1264" i="15"/>
  <c r="N1268" i="15"/>
  <c r="I1268" i="15"/>
  <c r="N1269" i="15"/>
  <c r="O1269" i="15"/>
  <c r="R1269" i="15" s="1"/>
  <c r="I1272" i="15"/>
  <c r="N1272" i="15"/>
  <c r="O1363" i="15"/>
  <c r="R794" i="15"/>
  <c r="O864" i="15"/>
  <c r="R864" i="15" s="1"/>
  <c r="O907" i="15"/>
  <c r="R907" i="15" s="1"/>
  <c r="O923" i="15"/>
  <c r="R923" i="15" s="1"/>
  <c r="O928" i="15"/>
  <c r="R928" i="15" s="1"/>
  <c r="O944" i="15"/>
  <c r="R944" i="15" s="1"/>
  <c r="O1052" i="15"/>
  <c r="R1052" i="15" s="1"/>
  <c r="O1084" i="15"/>
  <c r="R1084" i="15" s="1"/>
  <c r="O796" i="15"/>
  <c r="R796" i="15" s="1"/>
  <c r="O814" i="15"/>
  <c r="R814" i="15" s="1"/>
  <c r="O830" i="15"/>
  <c r="R830" i="15" s="1"/>
  <c r="O959" i="15"/>
  <c r="R959" i="15" s="1"/>
  <c r="O1005" i="15"/>
  <c r="R1005" i="15" s="1"/>
  <c r="O1037" i="15"/>
  <c r="R1037" i="15" s="1"/>
  <c r="O1048" i="15"/>
  <c r="R1048" i="15" s="1"/>
  <c r="O1080" i="15"/>
  <c r="R1080" i="15" s="1"/>
  <c r="I1214" i="15"/>
  <c r="N1214" i="15"/>
  <c r="I1222" i="15"/>
  <c r="N1222" i="15"/>
  <c r="I1230" i="15"/>
  <c r="N1230" i="15"/>
  <c r="I1238" i="15"/>
  <c r="N1238" i="15"/>
  <c r="I1246" i="15"/>
  <c r="N1246" i="15"/>
  <c r="I1254" i="15"/>
  <c r="N1254" i="15"/>
  <c r="I1262" i="15"/>
  <c r="N1262" i="15"/>
  <c r="I1270" i="15"/>
  <c r="N1270" i="15"/>
  <c r="I1218" i="15"/>
  <c r="I1226" i="15"/>
  <c r="I1234" i="15"/>
  <c r="I1242" i="15"/>
  <c r="I1250" i="15"/>
  <c r="I1258" i="15"/>
  <c r="I1266" i="15"/>
  <c r="N1357" i="15"/>
  <c r="N1365" i="15"/>
  <c r="O1372" i="15"/>
  <c r="R1372" i="15" s="1"/>
  <c r="N1373" i="15"/>
  <c r="O1380" i="15"/>
  <c r="R1380" i="15" s="1"/>
  <c r="N1381" i="15"/>
  <c r="O1458" i="15"/>
  <c r="O1473" i="15"/>
  <c r="R1473" i="15" s="1"/>
  <c r="O1489" i="15"/>
  <c r="R1489" i="15" s="1"/>
  <c r="O1505" i="15"/>
  <c r="R1505" i="15" s="1"/>
  <c r="O1521" i="15"/>
  <c r="R1521" i="15" s="1"/>
  <c r="O1537" i="15"/>
  <c r="R1537" i="15" s="1"/>
  <c r="O1553" i="15"/>
  <c r="R1553" i="15" s="1"/>
  <c r="O1569" i="15"/>
  <c r="R1569" i="15" s="1"/>
  <c r="O1585" i="15"/>
  <c r="R1585" i="15" s="1"/>
  <c r="O1601" i="15"/>
  <c r="R1601" i="15" s="1"/>
  <c r="O1617" i="15"/>
  <c r="R1617" i="15" s="1"/>
  <c r="O1655" i="15"/>
  <c r="R1655" i="15" s="1"/>
  <c r="O1671" i="15"/>
  <c r="R1671" i="15" s="1"/>
  <c r="I1363" i="15"/>
  <c r="N1367" i="15"/>
  <c r="I1371" i="15"/>
  <c r="N1375" i="15"/>
  <c r="I1379" i="15"/>
  <c r="N1383" i="15"/>
  <c r="O1461" i="15"/>
  <c r="R1461" i="15" s="1"/>
  <c r="O1477" i="15"/>
  <c r="R1477" i="15" s="1"/>
  <c r="O1493" i="15"/>
  <c r="R1493" i="15" s="1"/>
  <c r="O1509" i="15"/>
  <c r="R1509" i="15" s="1"/>
  <c r="O1525" i="15"/>
  <c r="R1525" i="15" s="1"/>
  <c r="O1541" i="15"/>
  <c r="R1541" i="15" s="1"/>
  <c r="O1557" i="15"/>
  <c r="R1557" i="15" s="1"/>
  <c r="O1573" i="15"/>
  <c r="R1573" i="15" s="1"/>
  <c r="O1589" i="15"/>
  <c r="R1589" i="15" s="1"/>
  <c r="O1605" i="15"/>
  <c r="R1605" i="15" s="1"/>
  <c r="O1621" i="15"/>
  <c r="R1621" i="15" s="1"/>
  <c r="N1360" i="15"/>
  <c r="N1368" i="15"/>
  <c r="N1376" i="15"/>
  <c r="N1384" i="15"/>
  <c r="O1691" i="15"/>
  <c r="R1691" i="15" s="1"/>
  <c r="O1442" i="15"/>
  <c r="R1442" i="15" s="1"/>
  <c r="O1465" i="15"/>
  <c r="R1465" i="15" s="1"/>
  <c r="O1481" i="15"/>
  <c r="R1481" i="15" s="1"/>
  <c r="O1497" i="15"/>
  <c r="R1497" i="15" s="1"/>
  <c r="O1513" i="15"/>
  <c r="R1513" i="15" s="1"/>
  <c r="O1529" i="15"/>
  <c r="R1529" i="15" s="1"/>
  <c r="O1545" i="15"/>
  <c r="R1545" i="15" s="1"/>
  <c r="O1561" i="15"/>
  <c r="R1561" i="15" s="1"/>
  <c r="O1577" i="15"/>
  <c r="R1577" i="15" s="1"/>
  <c r="O1593" i="15"/>
  <c r="R1593" i="15" s="1"/>
  <c r="O1609" i="15"/>
  <c r="R1609" i="15" s="1"/>
  <c r="O1625" i="15"/>
  <c r="R1625" i="15" s="1"/>
  <c r="O1647" i="15"/>
  <c r="R1647" i="15" s="1"/>
  <c r="O1663" i="15"/>
  <c r="R1663" i="15" s="1"/>
  <c r="O1687" i="15"/>
  <c r="R1687" i="15" s="1"/>
  <c r="O1711" i="15"/>
  <c r="R1711" i="15" s="1"/>
  <c r="O1450" i="15"/>
  <c r="R1450" i="15" s="1"/>
  <c r="O1469" i="15"/>
  <c r="R1469" i="15" s="1"/>
  <c r="O1485" i="15"/>
  <c r="R1485" i="15" s="1"/>
  <c r="O1501" i="15"/>
  <c r="R1501" i="15" s="1"/>
  <c r="O1517" i="15"/>
  <c r="R1517" i="15" s="1"/>
  <c r="O1533" i="15"/>
  <c r="R1533" i="15" s="1"/>
  <c r="O1549" i="15"/>
  <c r="R1549" i="15" s="1"/>
  <c r="O1565" i="15"/>
  <c r="R1565" i="15" s="1"/>
  <c r="O1581" i="15"/>
  <c r="R1581" i="15" s="1"/>
  <c r="O1597" i="15"/>
  <c r="R1597" i="15" s="1"/>
  <c r="O1613" i="15"/>
  <c r="R1613" i="15" s="1"/>
  <c r="R1630" i="15"/>
  <c r="O1651" i="15"/>
  <c r="R1651" i="15" s="1"/>
  <c r="O1667" i="15"/>
  <c r="R1667" i="15" s="1"/>
  <c r="O1679" i="15"/>
  <c r="R1679" i="15" s="1"/>
  <c r="R1971" i="15"/>
  <c r="I1974" i="15"/>
  <c r="O1977" i="15"/>
  <c r="N1978" i="15"/>
  <c r="I1982" i="15"/>
  <c r="O1985" i="15"/>
  <c r="N1986" i="15"/>
  <c r="I1990" i="15"/>
  <c r="O1993" i="15"/>
  <c r="N1994" i="15"/>
  <c r="I1998" i="15"/>
  <c r="O2001" i="15"/>
  <c r="N2002" i="15"/>
  <c r="I2006" i="15"/>
  <c r="O2009" i="15"/>
  <c r="N2010" i="15"/>
  <c r="I2014" i="15"/>
  <c r="O2017" i="15"/>
  <c r="N2018" i="15"/>
  <c r="I2022" i="15"/>
  <c r="O2025" i="15"/>
  <c r="N2026" i="15"/>
  <c r="I2030" i="15"/>
  <c r="O2033" i="15"/>
  <c r="N2034" i="15"/>
  <c r="I2038" i="15"/>
  <c r="O2041" i="15"/>
  <c r="N2042" i="15"/>
  <c r="O2117" i="15"/>
  <c r="O2198" i="15"/>
  <c r="O2211" i="15"/>
  <c r="I2272" i="15"/>
  <c r="N2281" i="15"/>
  <c r="O2283" i="15"/>
  <c r="O2286" i="15"/>
  <c r="I2290" i="15"/>
  <c r="N2290" i="15"/>
  <c r="O2293" i="15"/>
  <c r="R2293" i="15" s="1"/>
  <c r="N2302" i="15"/>
  <c r="I2302" i="15"/>
  <c r="O2303" i="15"/>
  <c r="R2303" i="15" s="1"/>
  <c r="N2303" i="15"/>
  <c r="O2343" i="15"/>
  <c r="R2343" i="15" s="1"/>
  <c r="N1979" i="15"/>
  <c r="N1987" i="15"/>
  <c r="N1995" i="15"/>
  <c r="N2003" i="15"/>
  <c r="N2011" i="15"/>
  <c r="N2019" i="15"/>
  <c r="N2027" i="15"/>
  <c r="N2035" i="15"/>
  <c r="N2043" i="15"/>
  <c r="O2171" i="15"/>
  <c r="O2223" i="15"/>
  <c r="R2223" i="15" s="1"/>
  <c r="O2262" i="15"/>
  <c r="I2266" i="15"/>
  <c r="N2266" i="15"/>
  <c r="O2269" i="15"/>
  <c r="R2269" i="15" s="1"/>
  <c r="N2278" i="15"/>
  <c r="I2278" i="15"/>
  <c r="O2279" i="15"/>
  <c r="R2279" i="15" s="1"/>
  <c r="N2279" i="15"/>
  <c r="I1976" i="15"/>
  <c r="N1980" i="15"/>
  <c r="I1984" i="15"/>
  <c r="N1988" i="15"/>
  <c r="I1992" i="15"/>
  <c r="N1996" i="15"/>
  <c r="I2000" i="15"/>
  <c r="N2004" i="15"/>
  <c r="I2008" i="15"/>
  <c r="N2012" i="15"/>
  <c r="I2016" i="15"/>
  <c r="N2020" i="15"/>
  <c r="I2024" i="15"/>
  <c r="N2028" i="15"/>
  <c r="I2032" i="15"/>
  <c r="N2036" i="15"/>
  <c r="I2040" i="15"/>
  <c r="N2044" i="15"/>
  <c r="O2249" i="15"/>
  <c r="R2249" i="15" s="1"/>
  <c r="O2255" i="15"/>
  <c r="R2255" i="15" s="1"/>
  <c r="N2255" i="15"/>
  <c r="N2297" i="15"/>
  <c r="O2302" i="15"/>
  <c r="R2302" i="15" s="1"/>
  <c r="O2308" i="15"/>
  <c r="O2316" i="15"/>
  <c r="R2316" i="15" s="1"/>
  <c r="R2334" i="15"/>
  <c r="O2351" i="15"/>
  <c r="R2351" i="15" s="1"/>
  <c r="O2113" i="15"/>
  <c r="R2113" i="15" s="1"/>
  <c r="O2183" i="15"/>
  <c r="R2183" i="15" s="1"/>
  <c r="O2194" i="15"/>
  <c r="R2194" i="15" s="1"/>
  <c r="I2282" i="15"/>
  <c r="N2282" i="15"/>
  <c r="N2294" i="15"/>
  <c r="I2294" i="15"/>
  <c r="O2295" i="15"/>
  <c r="R2295" i="15" s="1"/>
  <c r="N2295" i="15"/>
  <c r="O2230" i="15"/>
  <c r="R2230" i="15" s="1"/>
  <c r="O2241" i="15"/>
  <c r="R2241" i="15" s="1"/>
  <c r="I2258" i="15"/>
  <c r="N2258" i="15"/>
  <c r="O2261" i="15"/>
  <c r="R2261" i="15" s="1"/>
  <c r="N2270" i="15"/>
  <c r="I2270" i="15"/>
  <c r="O2271" i="15"/>
  <c r="R2271" i="15" s="1"/>
  <c r="N2271" i="15"/>
  <c r="I2304" i="15"/>
  <c r="O2324" i="15"/>
  <c r="R2324" i="15" s="1"/>
  <c r="O2327" i="15"/>
  <c r="R2327" i="15" s="1"/>
  <c r="O2359" i="15"/>
  <c r="R2359" i="15" s="1"/>
  <c r="R2125" i="15"/>
  <c r="R2206" i="15"/>
  <c r="N2267" i="15"/>
  <c r="N2285" i="15"/>
  <c r="I2298" i="15"/>
  <c r="N2298" i="15"/>
  <c r="R1847" i="15"/>
  <c r="R1881" i="15"/>
  <c r="R2006" i="15"/>
  <c r="R2123" i="15"/>
  <c r="R2178" i="15"/>
  <c r="O2190" i="15"/>
  <c r="O2233" i="15"/>
  <c r="R2233" i="15" s="1"/>
  <c r="I2256" i="15"/>
  <c r="N2261" i="15"/>
  <c r="O2270" i="15"/>
  <c r="R2270" i="15" s="1"/>
  <c r="I2274" i="15"/>
  <c r="N2274" i="15"/>
  <c r="O2277" i="15"/>
  <c r="R2277" i="15" s="1"/>
  <c r="N2286" i="15"/>
  <c r="I2286" i="15"/>
  <c r="O2287" i="15"/>
  <c r="R2287" i="15" s="1"/>
  <c r="N2287" i="15"/>
  <c r="O2312" i="15"/>
  <c r="R2312" i="15" s="1"/>
  <c r="O2335" i="15"/>
  <c r="R2335" i="15" s="1"/>
  <c r="N2262" i="15"/>
  <c r="I2262" i="15"/>
  <c r="O2263" i="15"/>
  <c r="R2263" i="15" s="1"/>
  <c r="N2263" i="15"/>
  <c r="N2301" i="15"/>
  <c r="K2306" i="15"/>
  <c r="R2501" i="15"/>
  <c r="O2509" i="15"/>
  <c r="N2510" i="15"/>
  <c r="I2514" i="15"/>
  <c r="O2517" i="15"/>
  <c r="N2518" i="15"/>
  <c r="I2522" i="15"/>
  <c r="O2525" i="15"/>
  <c r="N2526" i="15"/>
  <c r="I2530" i="15"/>
  <c r="O2533" i="15"/>
  <c r="N2534" i="15"/>
  <c r="R2652" i="15"/>
  <c r="R2682" i="15"/>
  <c r="O2717" i="15"/>
  <c r="R2717" i="15" s="1"/>
  <c r="R2783" i="15"/>
  <c r="O2795" i="15"/>
  <c r="R2795" i="15" s="1"/>
  <c r="N2797" i="15"/>
  <c r="N2799" i="15"/>
  <c r="N2800" i="15"/>
  <c r="N2802" i="15"/>
  <c r="N2812" i="15"/>
  <c r="I2813" i="15"/>
  <c r="I2814" i="15"/>
  <c r="I2815" i="15"/>
  <c r="O2836" i="15"/>
  <c r="R2836" i="15" s="1"/>
  <c r="O2849" i="15"/>
  <c r="R2849" i="15" s="1"/>
  <c r="O2865" i="15"/>
  <c r="R2865" i="15" s="1"/>
  <c r="O2881" i="15"/>
  <c r="R2881" i="15" s="1"/>
  <c r="N2511" i="15"/>
  <c r="N2519" i="15"/>
  <c r="N2527" i="15"/>
  <c r="N2535" i="15"/>
  <c r="N2801" i="15"/>
  <c r="N2512" i="15"/>
  <c r="N2520" i="15"/>
  <c r="N2528" i="15"/>
  <c r="N2536" i="15"/>
  <c r="S2602" i="15"/>
  <c r="O2721" i="15"/>
  <c r="R2721" i="15" s="1"/>
  <c r="O2787" i="15"/>
  <c r="R2787" i="15" s="1"/>
  <c r="N2789" i="15"/>
  <c r="N2791" i="15"/>
  <c r="N2792" i="15"/>
  <c r="N2794" i="15"/>
  <c r="N2804" i="15"/>
  <c r="I2805" i="15"/>
  <c r="I2806" i="15"/>
  <c r="I2807" i="15"/>
  <c r="O2819" i="15"/>
  <c r="R2819" i="15" s="1"/>
  <c r="N2821" i="15"/>
  <c r="O2853" i="15"/>
  <c r="R2853" i="15" s="1"/>
  <c r="O2869" i="15"/>
  <c r="R2869" i="15" s="1"/>
  <c r="O2896" i="15"/>
  <c r="S2653" i="15"/>
  <c r="S2683" i="15"/>
  <c r="O2707" i="15"/>
  <c r="R2707" i="15" s="1"/>
  <c r="O2725" i="15"/>
  <c r="R2725" i="15" s="1"/>
  <c r="N2796" i="15"/>
  <c r="I2798" i="15"/>
  <c r="O2811" i="15"/>
  <c r="R2811" i="15" s="1"/>
  <c r="O2857" i="15"/>
  <c r="R2857" i="15" s="1"/>
  <c r="O2873" i="15"/>
  <c r="R2873" i="15" s="1"/>
  <c r="O2950" i="15"/>
  <c r="R2950" i="15" s="1"/>
  <c r="N2817" i="15"/>
  <c r="R2544" i="15"/>
  <c r="R2601" i="15"/>
  <c r="S2678" i="15"/>
  <c r="O2729" i="15"/>
  <c r="R2729" i="15" s="1"/>
  <c r="N2788" i="15"/>
  <c r="I2790" i="15"/>
  <c r="O2803" i="15"/>
  <c r="R2803" i="15" s="1"/>
  <c r="N2820" i="15"/>
  <c r="O2832" i="15"/>
  <c r="R2832" i="15" s="1"/>
  <c r="O2845" i="15"/>
  <c r="R2845" i="15" s="1"/>
  <c r="O2861" i="15"/>
  <c r="R2861" i="15" s="1"/>
  <c r="O2877" i="15"/>
  <c r="R2877" i="15" s="1"/>
  <c r="O3075" i="15"/>
  <c r="O3109" i="15"/>
  <c r="O3131" i="15"/>
  <c r="O3196" i="15"/>
  <c r="O3207" i="15"/>
  <c r="O3239" i="15"/>
  <c r="O3306" i="15"/>
  <c r="R3306" i="15" s="1"/>
  <c r="O3326" i="15"/>
  <c r="R3326" i="15" s="1"/>
  <c r="O3352" i="15"/>
  <c r="O3377" i="15"/>
  <c r="S3377" i="15" s="1"/>
  <c r="O3408" i="15"/>
  <c r="R3408" i="15" s="1"/>
  <c r="O3415" i="15"/>
  <c r="R3415" i="15" s="1"/>
  <c r="O3422" i="15"/>
  <c r="O3433" i="15"/>
  <c r="R3433" i="15" s="1"/>
  <c r="O3494" i="15"/>
  <c r="R3494" i="15" s="1"/>
  <c r="O3097" i="15"/>
  <c r="O3162" i="15"/>
  <c r="O3184" i="15"/>
  <c r="O3228" i="15"/>
  <c r="O3250" i="15"/>
  <c r="O3261" i="15"/>
  <c r="O3283" i="15"/>
  <c r="O3295" i="15"/>
  <c r="R3295" i="15" s="1"/>
  <c r="O3348" i="15"/>
  <c r="R3348" i="15" s="1"/>
  <c r="O3404" i="15"/>
  <c r="O3411" i="15"/>
  <c r="R3411" i="15" s="1"/>
  <c r="O3429" i="15"/>
  <c r="R3429" i="15" s="1"/>
  <c r="O3456" i="15"/>
  <c r="R3456" i="15" s="1"/>
  <c r="O3464" i="15"/>
  <c r="R3464" i="15" s="1"/>
  <c r="O3472" i="15"/>
  <c r="R3472" i="15" s="1"/>
  <c r="O3480" i="15"/>
  <c r="R3480" i="15" s="1"/>
  <c r="R3011" i="15"/>
  <c r="R3085" i="15"/>
  <c r="O3105" i="15"/>
  <c r="R3105" i="15" s="1"/>
  <c r="O3192" i="15"/>
  <c r="R3192" i="15" s="1"/>
  <c r="O3236" i="15"/>
  <c r="R3236" i="15" s="1"/>
  <c r="R3248" i="15"/>
  <c r="O3340" i="15"/>
  <c r="R3340" i="15" s="1"/>
  <c r="O3395" i="15"/>
  <c r="R3395" i="15" s="1"/>
  <c r="O3092" i="15"/>
  <c r="R3092" i="15" s="1"/>
  <c r="O3125" i="15"/>
  <c r="R3125" i="15" s="1"/>
  <c r="O3158" i="15"/>
  <c r="R3158" i="15" s="1"/>
  <c r="O3180" i="15"/>
  <c r="R3180" i="15" s="1"/>
  <c r="O3257" i="15"/>
  <c r="R3257" i="15" s="1"/>
  <c r="O3279" i="15"/>
  <c r="R3279" i="15" s="1"/>
  <c r="O3298" i="15"/>
  <c r="R3298" i="15" s="1"/>
  <c r="O3391" i="15"/>
  <c r="R3391" i="15" s="1"/>
  <c r="O3188" i="15"/>
  <c r="O3232" i="15"/>
  <c r="O3254" i="15"/>
  <c r="O3265" i="15"/>
  <c r="O3302" i="15"/>
  <c r="R3302" i="15" s="1"/>
  <c r="O3322" i="15"/>
  <c r="R3322" i="15" s="1"/>
  <c r="O3360" i="15"/>
  <c r="R3360" i="15" s="1"/>
  <c r="O3367" i="15"/>
  <c r="S3367" i="15" s="1"/>
  <c r="O3383" i="15"/>
  <c r="R3383" i="15" s="1"/>
  <c r="O3441" i="15"/>
  <c r="R3441" i="15" s="1"/>
  <c r="O3448" i="15"/>
  <c r="R3448" i="15" s="1"/>
  <c r="O3698" i="15"/>
  <c r="O3741" i="15"/>
  <c r="O3769" i="15"/>
  <c r="O3785" i="15"/>
  <c r="O3801" i="15"/>
  <c r="O3813" i="15"/>
  <c r="O3832" i="15"/>
  <c r="O3864" i="15"/>
  <c r="O3675" i="15"/>
  <c r="O3686" i="15"/>
  <c r="O3718" i="15"/>
  <c r="O3729" i="15"/>
  <c r="O3761" i="15"/>
  <c r="O3828" i="15"/>
  <c r="O3860" i="15"/>
  <c r="O3663" i="15"/>
  <c r="O3706" i="15"/>
  <c r="O3749" i="15"/>
  <c r="O3856" i="15"/>
  <c r="O3694" i="15"/>
  <c r="R3694" i="15" s="1"/>
  <c r="O3737" i="15"/>
  <c r="R3737" i="15" s="1"/>
  <c r="O3775" i="15"/>
  <c r="O3791" i="15"/>
  <c r="O3852" i="15"/>
  <c r="O3671" i="15"/>
  <c r="R3671" i="15" s="1"/>
  <c r="O3682" i="15"/>
  <c r="R3682" i="15" s="1"/>
  <c r="O3714" i="15"/>
  <c r="R3714" i="15" s="1"/>
  <c r="R3659" i="15"/>
  <c r="O3918" i="15"/>
  <c r="R3918" i="15" s="1"/>
  <c r="O3948" i="15"/>
  <c r="R3948" i="15" s="1"/>
  <c r="O3964" i="15"/>
  <c r="R3964" i="15" s="1"/>
  <c r="O3980" i="15"/>
  <c r="R3980" i="15" s="1"/>
  <c r="O4009" i="15"/>
  <c r="R4009" i="15" s="1"/>
  <c r="O4041" i="15"/>
  <c r="R4041" i="15" s="1"/>
  <c r="O3902" i="15"/>
  <c r="R3902" i="15" s="1"/>
  <c r="O3934" i="15"/>
  <c r="R3934" i="15" s="1"/>
  <c r="O3956" i="15"/>
  <c r="R3956" i="15" s="1"/>
  <c r="O3972" i="15"/>
  <c r="R3972" i="15" s="1"/>
  <c r="O4025" i="15"/>
  <c r="R4025" i="15" s="1"/>
  <c r="O4057" i="15"/>
  <c r="R4057" i="15" s="1"/>
  <c r="O4068" i="15"/>
  <c r="R4068" i="15" s="1"/>
  <c r="O3910" i="15"/>
  <c r="R3910" i="15" s="1"/>
  <c r="O4017" i="15"/>
  <c r="R4017" i="15" s="1"/>
  <c r="O4049" i="15"/>
  <c r="R4049" i="15" s="1"/>
  <c r="O4276" i="15"/>
  <c r="R4276" i="15" s="1"/>
  <c r="O4308" i="15"/>
  <c r="R4308" i="15" s="1"/>
  <c r="O4405" i="15"/>
  <c r="R4405" i="15" s="1"/>
  <c r="O4413" i="15"/>
  <c r="R4413" i="15" s="1"/>
  <c r="O4421" i="15"/>
  <c r="R4421" i="15" s="1"/>
  <c r="O4429" i="15"/>
  <c r="R4429" i="15" s="1"/>
  <c r="O4437" i="15"/>
  <c r="R4437" i="15" s="1"/>
  <c r="O4497" i="15"/>
  <c r="R4497" i="15" s="1"/>
  <c r="O4543" i="15"/>
  <c r="R4543" i="15" s="1"/>
  <c r="O4561" i="15"/>
  <c r="R4561" i="15" s="1"/>
  <c r="O4300" i="15"/>
  <c r="R4300" i="15" s="1"/>
  <c r="O4332" i="15"/>
  <c r="R4332" i="15" s="1"/>
  <c r="O4356" i="15"/>
  <c r="O4445" i="15"/>
  <c r="R4445" i="15" s="1"/>
  <c r="O4489" i="15"/>
  <c r="R4489" i="15" s="1"/>
  <c r="O4535" i="15"/>
  <c r="R4535" i="15" s="1"/>
  <c r="O4296" i="15"/>
  <c r="R4296" i="15" s="1"/>
  <c r="O4328" i="15"/>
  <c r="R4328" i="15" s="1"/>
  <c r="O4352" i="15"/>
  <c r="O4374" i="15"/>
  <c r="O4382" i="15"/>
  <c r="O4390" i="15"/>
  <c r="O4449" i="15"/>
  <c r="R4449" i="15" s="1"/>
  <c r="S4462" i="15"/>
  <c r="O4469" i="15"/>
  <c r="R4469" i="15" s="1"/>
  <c r="O4501" i="15"/>
  <c r="R4501" i="15" s="1"/>
  <c r="O4517" i="15"/>
  <c r="R4517" i="15" s="1"/>
  <c r="O4565" i="15"/>
  <c r="R4565" i="15" s="1"/>
  <c r="O4288" i="15"/>
  <c r="R4288" i="15" s="1"/>
  <c r="O4320" i="15"/>
  <c r="R4320" i="15" s="1"/>
  <c r="O4457" i="15"/>
  <c r="R4457" i="15" s="1"/>
  <c r="O4575" i="15"/>
  <c r="R4575" i="15" s="1"/>
  <c r="O4602" i="15"/>
  <c r="R4602" i="15" s="1"/>
  <c r="O4649" i="15"/>
  <c r="R4649" i="15" s="1"/>
  <c r="O4598" i="15"/>
  <c r="R4598" i="15" s="1"/>
  <c r="O4645" i="15"/>
  <c r="R4645" i="15" s="1"/>
  <c r="O4590" i="15"/>
  <c r="R4590" i="15" s="1"/>
  <c r="O4622" i="15"/>
  <c r="R4622" i="15" s="1"/>
  <c r="O4637" i="15"/>
  <c r="R4637" i="15" s="1"/>
  <c r="O4669" i="15"/>
  <c r="R4669" i="15" s="1"/>
  <c r="O4680" i="15"/>
  <c r="R4680" i="15" s="1"/>
  <c r="O4586" i="15"/>
  <c r="R4586" i="15" s="1"/>
  <c r="O4618" i="15"/>
  <c r="R4618" i="15" s="1"/>
  <c r="O4633" i="15"/>
  <c r="R4633" i="15" s="1"/>
  <c r="O4665" i="15"/>
  <c r="R4665" i="15" s="1"/>
  <c r="O4676" i="15"/>
  <c r="R4676" i="15" s="1"/>
  <c r="O4579" i="15"/>
  <c r="R4579" i="15" s="1"/>
  <c r="O4582" i="15"/>
  <c r="R4582" i="15" s="1"/>
  <c r="O4614" i="15"/>
  <c r="R4614" i="15" s="1"/>
  <c r="O4661" i="15"/>
  <c r="R4661" i="15" s="1"/>
  <c r="O4610" i="15"/>
  <c r="R4610" i="15" s="1"/>
  <c r="O4657" i="15"/>
  <c r="R4657" i="15" s="1"/>
  <c r="O4992" i="15"/>
  <c r="R4992" i="15" s="1"/>
  <c r="O4984" i="15"/>
  <c r="R4984" i="15" s="1"/>
  <c r="O5276" i="15"/>
  <c r="R5276" i="15" s="1"/>
  <c r="O5296" i="15"/>
  <c r="O5332" i="15"/>
  <c r="O5260" i="15"/>
  <c r="R5260" i="15" s="1"/>
  <c r="O5292" i="15"/>
  <c r="O5268" i="15"/>
  <c r="R5268" i="15" s="1"/>
  <c r="O5382" i="15"/>
  <c r="O5414" i="15"/>
  <c r="O5446" i="15"/>
  <c r="O5454" i="15"/>
  <c r="O5402" i="15"/>
  <c r="O5434" i="15"/>
  <c r="S5646" i="15"/>
  <c r="O5378" i="15"/>
  <c r="R5378" i="15" s="1"/>
  <c r="O5410" i="15"/>
  <c r="R5410" i="15" s="1"/>
  <c r="O5442" i="15"/>
  <c r="R5442" i="15" s="1"/>
  <c r="R5457" i="15"/>
  <c r="O5541" i="15"/>
  <c r="R5541" i="15" s="1"/>
  <c r="O5548" i="15"/>
  <c r="R5548" i="15" s="1"/>
  <c r="O5430" i="15"/>
  <c r="R5430" i="15" s="1"/>
  <c r="O5374" i="15"/>
  <c r="O5406" i="15"/>
  <c r="O5438" i="15"/>
  <c r="O5524" i="15"/>
  <c r="R5524" i="15" s="1"/>
  <c r="O5567" i="15"/>
  <c r="R5567" i="15" s="1"/>
  <c r="O5750" i="15"/>
  <c r="R5750" i="15" s="1"/>
  <c r="O5809" i="15"/>
  <c r="R5809" i="15" s="1"/>
  <c r="O5820" i="15"/>
  <c r="R5820" i="15" s="1"/>
  <c r="R5878" i="15"/>
  <c r="O5797" i="15"/>
  <c r="O5840" i="15"/>
  <c r="S5884" i="15"/>
  <c r="O5805" i="15"/>
  <c r="O5852" i="15"/>
  <c r="O5868" i="15"/>
  <c r="O5872" i="15"/>
  <c r="R5872" i="15" s="1"/>
  <c r="O5880" i="15"/>
  <c r="R5880" i="15" s="1"/>
  <c r="O5782" i="15"/>
  <c r="R5782" i="15" s="1"/>
  <c r="O5793" i="15"/>
  <c r="R5793" i="15" s="1"/>
  <c r="O5836" i="15"/>
  <c r="R5836" i="15" s="1"/>
  <c r="O5758" i="15"/>
  <c r="O5813" i="15"/>
  <c r="O5824" i="15"/>
  <c r="O5856" i="15"/>
  <c r="R5856" i="15" s="1"/>
  <c r="O5734" i="15"/>
  <c r="R5734" i="15" s="1"/>
  <c r="O5801" i="15"/>
  <c r="O5844" i="15"/>
  <c r="O5951" i="15"/>
  <c r="S5951" i="15" s="1"/>
  <c r="O5972" i="15"/>
  <c r="R5972" i="15" s="1"/>
  <c r="O6103" i="15"/>
  <c r="O5896" i="15"/>
  <c r="R5896" i="15" s="1"/>
  <c r="O5912" i="15"/>
  <c r="R5912" i="15" s="1"/>
  <c r="O5941" i="15"/>
  <c r="R5941" i="15" s="1"/>
  <c r="O5957" i="15"/>
  <c r="S5957" i="15" s="1"/>
  <c r="O6008" i="15"/>
  <c r="O5890" i="15"/>
  <c r="R5890" i="15" s="1"/>
  <c r="O5900" i="15"/>
  <c r="R5900" i="15" s="1"/>
  <c r="O5996" i="15"/>
  <c r="R5996" i="15" s="1"/>
  <c r="R6013" i="15"/>
  <c r="O6015" i="15"/>
  <c r="R6015" i="15" s="1"/>
  <c r="O5934" i="15"/>
  <c r="R5934" i="15" s="1"/>
  <c r="O5904" i="15"/>
  <c r="R5904" i="15" s="1"/>
  <c r="O5991" i="15"/>
  <c r="O6071" i="15"/>
  <c r="R6071" i="15" s="1"/>
  <c r="O6092" i="15"/>
  <c r="O6020" i="15"/>
  <c r="R6020" i="15" s="1"/>
  <c r="O6064" i="15"/>
  <c r="R6064" i="15" s="1"/>
  <c r="O6004" i="15"/>
  <c r="R6004" i="15" s="1"/>
  <c r="O6036" i="15"/>
  <c r="R6036" i="15" s="1"/>
  <c r="O6080" i="15"/>
  <c r="R6080" i="15" s="1"/>
  <c r="O6012" i="15"/>
  <c r="O6044" i="15"/>
  <c r="O6090" i="15"/>
  <c r="O6101" i="15"/>
  <c r="S6115" i="15"/>
  <c r="O6120" i="15"/>
  <c r="O6150" i="15"/>
  <c r="O6173" i="15"/>
  <c r="O6185" i="15"/>
  <c r="O6197" i="15"/>
  <c r="O6208" i="15"/>
  <c r="S6502" i="15"/>
  <c r="R6502" i="15"/>
  <c r="O6139" i="15"/>
  <c r="O6116" i="15"/>
  <c r="O6146" i="15"/>
  <c r="R6146" i="15" s="1"/>
  <c r="R6160" i="15"/>
  <c r="O6169" i="15"/>
  <c r="S6169" i="15" s="1"/>
  <c r="O6181" i="15"/>
  <c r="R6181" i="15" s="1"/>
  <c r="O6231" i="15"/>
  <c r="R6231" i="15" s="1"/>
  <c r="O6143" i="15"/>
  <c r="O6164" i="15"/>
  <c r="O6258" i="15"/>
  <c r="R6258" i="15" s="1"/>
  <c r="O6275" i="15"/>
  <c r="R6275" i="15" s="1"/>
  <c r="S6377" i="15"/>
  <c r="R6377" i="15"/>
  <c r="R6612" i="15"/>
  <c r="S6612" i="15"/>
  <c r="O6311" i="15"/>
  <c r="O6338" i="15"/>
  <c r="S6371" i="15"/>
  <c r="R6371" i="15"/>
  <c r="O6315" i="15"/>
  <c r="R6315" i="15" s="1"/>
  <c r="R6450" i="15"/>
  <c r="O6352" i="15"/>
  <c r="R6352" i="15" s="1"/>
  <c r="O6397" i="15"/>
  <c r="R6397" i="15" s="1"/>
  <c r="O6468" i="15"/>
  <c r="R6468" i="15" s="1"/>
  <c r="O6620" i="15"/>
  <c r="O6373" i="15"/>
  <c r="O6409" i="15"/>
  <c r="R6409" i="15" s="1"/>
  <c r="O6362" i="15"/>
  <c r="R6362" i="15" s="1"/>
  <c r="O6429" i="15"/>
  <c r="R6429" i="15" s="1"/>
  <c r="O6464" i="15"/>
  <c r="R6464" i="15" s="1"/>
  <c r="O6456" i="15"/>
  <c r="R6456" i="15" s="1"/>
  <c r="O6488" i="15"/>
  <c r="R6488" i="15" s="1"/>
  <c r="O6510" i="15"/>
  <c r="R6510" i="15" s="1"/>
  <c r="O6669" i="15"/>
  <c r="O6448" i="15"/>
  <c r="R6448" i="15" s="1"/>
  <c r="O6480" i="15"/>
  <c r="R6480" i="15" s="1"/>
  <c r="O6640" i="15"/>
  <c r="R6640" i="15" s="1"/>
  <c r="O6648" i="15"/>
  <c r="R6648" i="15" s="1"/>
  <c r="O6380" i="15"/>
  <c r="S6380" i="15" s="1"/>
  <c r="O6390" i="15"/>
  <c r="R6390" i="15" s="1"/>
  <c r="O6472" i="15"/>
  <c r="R6472" i="15" s="1"/>
  <c r="O6597" i="15"/>
  <c r="O6682" i="15"/>
  <c r="R6682" i="15" s="1"/>
  <c r="O6569" i="15"/>
  <c r="R6569" i="15" s="1"/>
  <c r="S6666" i="15"/>
  <c r="O6681" i="15"/>
  <c r="O6553" i="15"/>
  <c r="R6553" i="15" s="1"/>
  <c r="O6537" i="15"/>
  <c r="R6537" i="15" s="1"/>
  <c r="O6675" i="15"/>
  <c r="O6694" i="15"/>
  <c r="R6694" i="15" s="1"/>
  <c r="O6743" i="15"/>
  <c r="O6754" i="15"/>
  <c r="O6756" i="15"/>
  <c r="O6769" i="15"/>
  <c r="O6783" i="15"/>
  <c r="R6783" i="15" s="1"/>
  <c r="O6671" i="15"/>
  <c r="R6671" i="15" s="1"/>
  <c r="O6698" i="15"/>
  <c r="R6698" i="15" s="1"/>
  <c r="O6714" i="15"/>
  <c r="R6714" i="15" s="1"/>
  <c r="O6679" i="15"/>
  <c r="R6679" i="15" s="1"/>
  <c r="O6686" i="15"/>
  <c r="R6686" i="15" s="1"/>
  <c r="O6702" i="15"/>
  <c r="R6702" i="15" s="1"/>
  <c r="O6747" i="15"/>
  <c r="Q6905" i="15" s="1"/>
  <c r="O6690" i="15"/>
  <c r="R6690" i="15" s="1"/>
  <c r="O6706" i="15"/>
  <c r="R6706" i="15" s="1"/>
  <c r="O6758" i="15"/>
  <c r="O6737" i="15"/>
  <c r="R6737" i="15" s="1"/>
  <c r="O6774" i="15"/>
  <c r="S6784" i="15"/>
  <c r="O6794" i="15"/>
  <c r="R6794" i="15" s="1"/>
  <c r="O6806" i="15"/>
  <c r="R6806" i="15" s="1"/>
  <c r="O6850" i="15"/>
  <c r="O6741" i="15"/>
  <c r="O6752" i="15"/>
  <c r="O6767" i="15"/>
  <c r="O6876" i="15"/>
  <c r="R6898" i="15"/>
  <c r="S6898" i="15"/>
  <c r="O6838" i="15"/>
  <c r="R6838" i="15" s="1"/>
  <c r="O6858" i="15"/>
  <c r="R6858" i="15" s="1"/>
  <c r="O6802" i="15"/>
  <c r="R6802" i="15" s="1"/>
  <c r="O6872" i="15"/>
  <c r="O6810" i="15"/>
  <c r="O6827" i="15"/>
  <c r="O6830" i="15"/>
  <c r="O6852" i="15"/>
  <c r="R6852" i="15" s="1"/>
  <c r="O6866" i="15"/>
  <c r="R6866" i="15" s="1"/>
  <c r="S6950" i="15"/>
  <c r="R6950" i="15"/>
  <c r="O6874" i="15"/>
  <c r="S6952" i="15"/>
  <c r="R6962" i="15"/>
  <c r="O6846" i="15"/>
  <c r="O6862" i="15"/>
  <c r="O6882" i="15"/>
  <c r="S6954" i="15"/>
  <c r="R6954" i="15"/>
  <c r="S6957" i="15"/>
  <c r="R6957" i="15"/>
  <c r="O6870" i="15"/>
  <c r="O6890" i="15"/>
  <c r="O6924" i="15"/>
  <c r="R6924" i="15" s="1"/>
  <c r="R6953" i="15"/>
  <c r="S6953" i="15"/>
  <c r="S6989" i="15"/>
  <c r="R6989" i="15"/>
  <c r="S6996" i="15"/>
  <c r="R6996" i="15"/>
  <c r="S6901" i="15"/>
  <c r="S6947" i="15"/>
  <c r="S7000" i="15"/>
  <c r="R7000" i="15"/>
  <c r="O7023" i="15"/>
  <c r="R7023" i="15" s="1"/>
  <c r="O6966" i="15"/>
  <c r="R6966" i="15" s="1"/>
  <c r="S6984" i="15"/>
  <c r="R6984" i="15"/>
  <c r="S6993" i="15"/>
  <c r="R6993" i="15"/>
  <c r="S6979" i="15"/>
  <c r="R6979" i="15"/>
  <c r="S6975" i="15"/>
  <c r="R6975" i="15"/>
  <c r="S6977" i="15"/>
  <c r="R6977" i="15"/>
  <c r="S6981" i="15"/>
  <c r="R6981" i="15"/>
  <c r="S6988" i="15"/>
  <c r="R6988" i="15"/>
  <c r="S6997" i="15"/>
  <c r="R6997" i="15"/>
  <c r="S6985" i="15"/>
  <c r="R6985" i="15"/>
  <c r="S6992" i="15"/>
  <c r="R6992" i="15"/>
  <c r="O6970" i="15"/>
  <c r="R6970" i="15" s="1"/>
  <c r="O6974" i="15"/>
  <c r="R6974" i="15" s="1"/>
  <c r="S6978" i="15"/>
  <c r="R6978" i="15"/>
  <c r="O7015" i="15"/>
  <c r="R7015" i="15" s="1"/>
  <c r="R3414" i="15" l="1"/>
  <c r="S273" i="15"/>
  <c r="R6999" i="15"/>
  <c r="R6912" i="15"/>
  <c r="M3626" i="15"/>
  <c r="O3626" i="15" s="1"/>
  <c r="R3626" i="15" s="1"/>
  <c r="J3626" i="15"/>
  <c r="R4527" i="15"/>
  <c r="R3066" i="15"/>
  <c r="S3255" i="15"/>
  <c r="S4831" i="15"/>
  <c r="R6892" i="15"/>
  <c r="S6821" i="15"/>
  <c r="S2768" i="15"/>
  <c r="R3418" i="15"/>
  <c r="Q3309" i="15"/>
  <c r="R6519" i="15"/>
  <c r="S5992" i="15"/>
  <c r="S2022" i="15"/>
  <c r="R6896" i="15"/>
  <c r="R200" i="15"/>
  <c r="S592" i="15"/>
  <c r="S337" i="15"/>
  <c r="Q3812" i="15"/>
  <c r="S6376" i="15"/>
  <c r="S3798" i="15"/>
  <c r="S6684" i="15"/>
  <c r="R3692" i="15"/>
  <c r="S3890" i="15"/>
  <c r="S209" i="15"/>
  <c r="S6626" i="15"/>
  <c r="R3631" i="15"/>
  <c r="S6926" i="15"/>
  <c r="S5841" i="15"/>
  <c r="S6223" i="15"/>
  <c r="R6038" i="15"/>
  <c r="R3932" i="15"/>
  <c r="S2030" i="15"/>
  <c r="S6407" i="15"/>
  <c r="S3806" i="15"/>
  <c r="R709" i="15"/>
  <c r="S6942" i="15"/>
  <c r="S6742" i="15"/>
  <c r="S6180" i="15"/>
  <c r="S3796" i="15"/>
  <c r="R5184" i="15"/>
  <c r="S6973" i="15"/>
  <c r="R1982" i="15"/>
  <c r="S1939" i="15"/>
  <c r="S191" i="15"/>
  <c r="S6982" i="15"/>
  <c r="S1930" i="15"/>
  <c r="S6834" i="15"/>
  <c r="R1955" i="15"/>
  <c r="S199" i="15"/>
  <c r="R6487" i="15"/>
  <c r="R6653" i="15"/>
  <c r="S3804" i="15"/>
  <c r="R2638" i="15"/>
  <c r="S2942" i="15"/>
  <c r="S327" i="15"/>
  <c r="S6113" i="15"/>
  <c r="R2256" i="15"/>
  <c r="S263" i="15"/>
  <c r="R4921" i="15"/>
  <c r="S3776" i="15"/>
  <c r="S6688" i="15"/>
  <c r="S1619" i="15"/>
  <c r="S6864" i="15"/>
  <c r="S4196" i="15"/>
  <c r="R1580" i="15"/>
  <c r="S4228" i="15"/>
  <c r="R4973" i="15"/>
  <c r="R2554" i="15"/>
  <c r="R448" i="15"/>
  <c r="S4212" i="15"/>
  <c r="R4585" i="15"/>
  <c r="R3070" i="15"/>
  <c r="S6241" i="15"/>
  <c r="S5539" i="15"/>
  <c r="S4485" i="15"/>
  <c r="S3646" i="15"/>
  <c r="R33" i="15"/>
  <c r="S6610" i="15"/>
  <c r="R3958" i="15"/>
  <c r="S49" i="15"/>
  <c r="S2032" i="15"/>
  <c r="R832" i="15"/>
  <c r="S4838" i="15"/>
  <c r="S3549" i="15"/>
  <c r="S3212" i="15"/>
  <c r="S1329" i="15"/>
  <c r="S6303" i="15"/>
  <c r="S5562" i="15"/>
  <c r="R2947" i="15"/>
  <c r="R2755" i="15"/>
  <c r="S1744" i="15"/>
  <c r="S1270" i="15"/>
  <c r="S101" i="15"/>
  <c r="Q3421" i="15"/>
  <c r="S6935" i="15"/>
  <c r="S5945" i="15"/>
  <c r="R5945" i="15"/>
  <c r="Q6347" i="15"/>
  <c r="R6347" i="15" s="1"/>
  <c r="R182" i="15"/>
  <c r="S676" i="15"/>
  <c r="S6755" i="15"/>
  <c r="R5830" i="15"/>
  <c r="R2094" i="15"/>
  <c r="S514" i="15"/>
  <c r="S397" i="15"/>
  <c r="S447" i="15"/>
  <c r="R816" i="15"/>
  <c r="S3374" i="15"/>
  <c r="S6894" i="15"/>
  <c r="R2097" i="15"/>
  <c r="R266" i="15"/>
  <c r="R2087" i="15"/>
  <c r="S873" i="15"/>
  <c r="S1849" i="15"/>
  <c r="R946" i="15"/>
  <c r="Q6372" i="15"/>
  <c r="S319" i="15"/>
  <c r="S2570" i="15"/>
  <c r="S255" i="15"/>
  <c r="S6334" i="15"/>
  <c r="S6564" i="15"/>
  <c r="R6006" i="15"/>
  <c r="R4557" i="15"/>
  <c r="R3390" i="15"/>
  <c r="R123" i="15"/>
  <c r="R1854" i="15"/>
  <c r="S618" i="15"/>
  <c r="R6883" i="15"/>
  <c r="S1864" i="15"/>
  <c r="S6944" i="15"/>
  <c r="S3541" i="15"/>
  <c r="Q1753" i="15"/>
  <c r="S1753" i="15" s="1"/>
  <c r="S4400" i="15"/>
  <c r="S4307" i="15"/>
  <c r="R5926" i="15"/>
  <c r="S5855" i="15"/>
  <c r="R3019" i="15"/>
  <c r="Q706" i="15"/>
  <c r="Q2466" i="15"/>
  <c r="Q2687" i="15"/>
  <c r="R2687" i="15" s="1"/>
  <c r="Q2714" i="15"/>
  <c r="Q440" i="15"/>
  <c r="S440" i="15" s="1"/>
  <c r="Q2471" i="15"/>
  <c r="Q475" i="15"/>
  <c r="R475" i="15" s="1"/>
  <c r="Q3403" i="15"/>
  <c r="Q2546" i="15"/>
  <c r="S2546" i="15" s="1"/>
  <c r="Q6144" i="15"/>
  <c r="Q1343" i="15"/>
  <c r="S1343" i="15" s="1"/>
  <c r="Q596" i="15"/>
  <c r="Q449" i="15"/>
  <c r="S3576" i="15"/>
  <c r="Q654" i="15"/>
  <c r="S654" i="15" s="1"/>
  <c r="Q3267" i="15"/>
  <c r="S3267" i="15" s="1"/>
  <c r="R6990" i="15"/>
  <c r="R99" i="15"/>
  <c r="R1935" i="15"/>
  <c r="Q2307" i="15"/>
  <c r="R1216" i="15"/>
  <c r="S212" i="15"/>
  <c r="S41" i="15"/>
  <c r="S6969" i="15"/>
  <c r="Q6855" i="15"/>
  <c r="Q3565" i="15"/>
  <c r="R3565" i="15" s="1"/>
  <c r="Q3362" i="15"/>
  <c r="Q3246" i="15"/>
  <c r="R3246" i="15" s="1"/>
  <c r="Q22" i="15"/>
  <c r="Q5928" i="15"/>
  <c r="Q4130" i="15"/>
  <c r="S4130" i="15" s="1"/>
  <c r="Q2710" i="15"/>
  <c r="R2710" i="15" s="1"/>
  <c r="Q1708" i="15"/>
  <c r="S2949" i="15"/>
  <c r="Q1183" i="15"/>
  <c r="Q370" i="15"/>
  <c r="S370" i="15" s="1"/>
  <c r="Q2654" i="15"/>
  <c r="R2654" i="15" s="1"/>
  <c r="Q1702" i="15"/>
  <c r="R1702" i="15" s="1"/>
  <c r="Q2047" i="15"/>
  <c r="S6298" i="15"/>
  <c r="Q3660" i="15"/>
  <c r="Q1803" i="15"/>
  <c r="S1803" i="15" s="1"/>
  <c r="Q4514" i="15"/>
  <c r="S4204" i="15"/>
  <c r="Q4546" i="15"/>
  <c r="S4546" i="15" s="1"/>
  <c r="Q4531" i="15"/>
  <c r="Q4121" i="15"/>
  <c r="Q2668" i="15"/>
  <c r="Q4003" i="15"/>
  <c r="Q1040" i="15"/>
  <c r="Q4674" i="15"/>
  <c r="S4674" i="15" s="1"/>
  <c r="Q3296" i="15"/>
  <c r="Q4524" i="15"/>
  <c r="S4524" i="15" s="1"/>
  <c r="Q6751" i="15"/>
  <c r="R6576" i="15"/>
  <c r="Q3227" i="15"/>
  <c r="Q3130" i="15"/>
  <c r="Q2210" i="15"/>
  <c r="Q726" i="15"/>
  <c r="S726" i="15" s="1"/>
  <c r="Q4630" i="15"/>
  <c r="Q3398" i="15"/>
  <c r="S3398" i="15" s="1"/>
  <c r="Q2187" i="15"/>
  <c r="S2187" i="15" s="1"/>
  <c r="Q1289" i="15"/>
  <c r="S1289" i="15" s="1"/>
  <c r="Q484" i="15"/>
  <c r="Q6199" i="15"/>
  <c r="R6199" i="15" s="1"/>
  <c r="Q2892" i="15"/>
  <c r="Q2539" i="15"/>
  <c r="S177" i="15"/>
  <c r="Q6718" i="15"/>
  <c r="R6718" i="15" s="1"/>
  <c r="Q6237" i="15"/>
  <c r="Q3677" i="15"/>
  <c r="S6929" i="15"/>
  <c r="S6875" i="15"/>
  <c r="S6212" i="15"/>
  <c r="R1990" i="15"/>
  <c r="S2372" i="15"/>
  <c r="Q5458" i="15"/>
  <c r="Q4758" i="15"/>
  <c r="S4758" i="15" s="1"/>
  <c r="Q4398" i="15"/>
  <c r="Q3221" i="15"/>
  <c r="S1770" i="15"/>
  <c r="Q1726" i="15"/>
  <c r="S1726" i="15" s="1"/>
  <c r="Q1168" i="15"/>
  <c r="Q6050" i="15"/>
  <c r="R6050" i="15" s="1"/>
  <c r="Q6228" i="15"/>
  <c r="Q4778" i="15"/>
  <c r="S4778" i="15" s="1"/>
  <c r="Q1766" i="15"/>
  <c r="Q3941" i="15"/>
  <c r="S4428" i="15"/>
  <c r="Q5786" i="15"/>
  <c r="Q4175" i="15"/>
  <c r="S4175" i="15" s="1"/>
  <c r="Q2827" i="15"/>
  <c r="Q3726" i="15"/>
  <c r="Q4360" i="15"/>
  <c r="Q5112" i="15"/>
  <c r="S5112" i="15" s="1"/>
  <c r="Q2496" i="15"/>
  <c r="S2496" i="15" s="1"/>
  <c r="Q3515" i="15"/>
  <c r="S3515" i="15" s="1"/>
  <c r="Q1274" i="15"/>
  <c r="S1274" i="15" s="1"/>
  <c r="Q2478" i="15"/>
  <c r="R2478" i="15" s="1"/>
  <c r="Q1857" i="15"/>
  <c r="R1857" i="15" s="1"/>
  <c r="Q666" i="15"/>
  <c r="Q5084" i="15"/>
  <c r="S5084" i="15" s="1"/>
  <c r="Q6387" i="15"/>
  <c r="Q5174" i="15"/>
  <c r="S5174" i="15" s="1"/>
  <c r="Q3447" i="15"/>
  <c r="Q2898" i="15"/>
  <c r="R2898" i="15" s="1"/>
  <c r="Q847" i="15"/>
  <c r="S847" i="15" s="1"/>
  <c r="Q6360" i="15"/>
  <c r="Q5885" i="15"/>
  <c r="S5885" i="15" s="1"/>
  <c r="Q2090" i="15"/>
  <c r="Q5819" i="15"/>
  <c r="R5819" i="15" s="1"/>
  <c r="Q1148" i="15"/>
  <c r="S1148" i="15" s="1"/>
  <c r="Q5784" i="15"/>
  <c r="Q6964" i="15"/>
  <c r="Q4167" i="15"/>
  <c r="S4167" i="15" s="1"/>
  <c r="Q3147" i="15"/>
  <c r="Q1891" i="15"/>
  <c r="S1891" i="15" s="1"/>
  <c r="Q1633" i="15"/>
  <c r="R1633" i="15" s="1"/>
  <c r="Q4558" i="15"/>
  <c r="Q3657" i="15"/>
  <c r="Q2680" i="15"/>
  <c r="R2680" i="15" s="1"/>
  <c r="Q692" i="15"/>
  <c r="R692" i="15" s="1"/>
  <c r="Q2688" i="15"/>
  <c r="S2688" i="15" s="1"/>
  <c r="Q2048" i="15"/>
  <c r="Q1356" i="15"/>
  <c r="Q1894" i="15"/>
  <c r="S1894" i="15" s="1"/>
  <c r="Q6381" i="15"/>
  <c r="S6381" i="15" s="1"/>
  <c r="Q5051" i="15"/>
  <c r="S5051" i="15" s="1"/>
  <c r="Q3425" i="15"/>
  <c r="Q2604" i="15"/>
  <c r="R2604" i="15" s="1"/>
  <c r="Q648" i="15"/>
  <c r="S648" i="15" s="1"/>
  <c r="Q6269" i="15"/>
  <c r="Q5591" i="15"/>
  <c r="Q3807" i="15"/>
  <c r="Q2560" i="15"/>
  <c r="R2560" i="15" s="1"/>
  <c r="Q5638" i="15"/>
  <c r="R5638" i="15" s="1"/>
  <c r="Q1151" i="15"/>
  <c r="S1151" i="15" s="1"/>
  <c r="Q6854" i="15"/>
  <c r="S6854" i="15" s="1"/>
  <c r="Q5950" i="15"/>
  <c r="Q1861" i="15"/>
  <c r="S1861" i="15" s="1"/>
  <c r="Q613" i="15"/>
  <c r="Q3382" i="15"/>
  <c r="Q2663" i="15"/>
  <c r="R2663" i="15" s="1"/>
  <c r="Q6098" i="15"/>
  <c r="S6098" i="15" s="1"/>
  <c r="Q1918" i="15"/>
  <c r="S1918" i="15" s="1"/>
  <c r="Q1893" i="15"/>
  <c r="R1893" i="15" s="1"/>
  <c r="Q69" i="15"/>
  <c r="R69" i="15" s="1"/>
  <c r="Q6349" i="15"/>
  <c r="R6349" i="15" s="1"/>
  <c r="Q5050" i="15"/>
  <c r="S5050" i="15" s="1"/>
  <c r="Q3316" i="15"/>
  <c r="Q2591" i="15"/>
  <c r="Q639" i="15"/>
  <c r="Q5456" i="15"/>
  <c r="Q2545" i="15"/>
  <c r="R2545" i="15" s="1"/>
  <c r="Q1723" i="15"/>
  <c r="Q3266" i="15"/>
  <c r="Q2204" i="15"/>
  <c r="S2204" i="15" s="1"/>
  <c r="Q5119" i="15"/>
  <c r="Q2054" i="15"/>
  <c r="S2054" i="15" s="1"/>
  <c r="Q3502" i="15"/>
  <c r="Q3024" i="15"/>
  <c r="R3024" i="15" s="1"/>
  <c r="Q1863" i="15"/>
  <c r="S1863" i="15" s="1"/>
  <c r="Q6087" i="15"/>
  <c r="Q6058" i="15"/>
  <c r="Q2595" i="15"/>
  <c r="S2595" i="15" s="1"/>
  <c r="Q1920" i="15"/>
  <c r="R1920" i="15" s="1"/>
  <c r="Q4062" i="15"/>
  <c r="Q3256" i="15"/>
  <c r="Q5039" i="15"/>
  <c r="S5039" i="15" s="1"/>
  <c r="Q2842" i="15"/>
  <c r="Q2569" i="15"/>
  <c r="Q6063" i="15"/>
  <c r="Q6914" i="15"/>
  <c r="Q852" i="15"/>
  <c r="Q3402" i="15"/>
  <c r="S3402" i="15" s="1"/>
  <c r="Q2693" i="15"/>
  <c r="S2693" i="15" s="1"/>
  <c r="Q1725" i="15"/>
  <c r="Q2450" i="15"/>
  <c r="R2450" i="15" s="1"/>
  <c r="Q6765" i="15"/>
  <c r="R6765" i="15" s="1"/>
  <c r="Q5980" i="15"/>
  <c r="S5980" i="15" s="1"/>
  <c r="Q2502" i="15"/>
  <c r="S2502" i="15" s="1"/>
  <c r="Q1886" i="15"/>
  <c r="Q6903" i="15"/>
  <c r="Q3820" i="15"/>
  <c r="R3820" i="15" s="1"/>
  <c r="Q6175" i="15"/>
  <c r="Q5025" i="15"/>
  <c r="S5025" i="15" s="1"/>
  <c r="Q2823" i="15"/>
  <c r="Q2481" i="15"/>
  <c r="R2481" i="15" s="1"/>
  <c r="Q5000" i="15"/>
  <c r="S5000" i="15" s="1"/>
  <c r="Q3410" i="15"/>
  <c r="Q2538" i="15"/>
  <c r="Q2731" i="15"/>
  <c r="S2731" i="15" s="1"/>
  <c r="Q1848" i="15"/>
  <c r="S1848" i="15" s="1"/>
  <c r="Q575" i="15"/>
  <c r="S575" i="15" s="1"/>
  <c r="Q4510" i="15"/>
  <c r="S4510" i="15" s="1"/>
  <c r="Q6379" i="15"/>
  <c r="Q2447" i="15"/>
  <c r="S2447" i="15" s="1"/>
  <c r="Q5939" i="15"/>
  <c r="Q4272" i="15"/>
  <c r="Q3129" i="15"/>
  <c r="R3129" i="15" s="1"/>
  <c r="Q2325" i="15"/>
  <c r="Q963" i="15"/>
  <c r="Q5924" i="15"/>
  <c r="S5924" i="15" s="1"/>
  <c r="Q3563" i="15"/>
  <c r="R3563" i="15" s="1"/>
  <c r="Q2747" i="15"/>
  <c r="R2747" i="15" s="1"/>
  <c r="Q6613" i="15"/>
  <c r="R6613" i="15" s="1"/>
  <c r="Q5968" i="15"/>
  <c r="Q4965" i="15"/>
  <c r="Q1298" i="15"/>
  <c r="R1298" i="15" s="1"/>
  <c r="Q5986" i="15"/>
  <c r="Q3312" i="15"/>
  <c r="S3312" i="15" s="1"/>
  <c r="Q6789" i="15"/>
  <c r="Q3895" i="15"/>
  <c r="Q2690" i="15"/>
  <c r="Q6277" i="15"/>
  <c r="R6277" i="15" s="1"/>
  <c r="Q6378" i="15"/>
  <c r="Q5576" i="15"/>
  <c r="S5576" i="15" s="1"/>
  <c r="Q3376" i="15"/>
  <c r="Q2177" i="15"/>
  <c r="Q3994" i="15"/>
  <c r="Q2231" i="15"/>
  <c r="Q842" i="15"/>
  <c r="S842" i="15" s="1"/>
  <c r="Q5612" i="15"/>
  <c r="S5612" i="15" s="1"/>
  <c r="Q3817" i="15"/>
  <c r="S3817" i="15" s="1"/>
  <c r="Q2174" i="15"/>
  <c r="S2174" i="15" s="1"/>
  <c r="Q718" i="15"/>
  <c r="S718" i="15" s="1"/>
  <c r="Q2745" i="15"/>
  <c r="Q6573" i="15"/>
  <c r="R6573" i="15" s="1"/>
  <c r="Q5894" i="15"/>
  <c r="Q4113" i="15"/>
  <c r="S4113" i="15" s="1"/>
  <c r="Q2785" i="15"/>
  <c r="S2785" i="15" s="1"/>
  <c r="Q6616" i="15"/>
  <c r="R6616" i="15" s="1"/>
  <c r="Q5961" i="15"/>
  <c r="R5961" i="15" s="1"/>
  <c r="Q2402" i="15"/>
  <c r="Q958" i="15"/>
  <c r="Q6503" i="15"/>
  <c r="Q3873" i="15"/>
  <c r="S3873" i="15" s="1"/>
  <c r="Q2673" i="15"/>
  <c r="R2673" i="15" s="1"/>
  <c r="Q423" i="15"/>
  <c r="S423" i="15" s="1"/>
  <c r="Q6161" i="15"/>
  <c r="Q3329" i="15"/>
  <c r="S3329" i="15" s="1"/>
  <c r="Q466" i="15"/>
  <c r="R466" i="15" s="1"/>
  <c r="Q4963" i="15"/>
  <c r="S4963" i="15" s="1"/>
  <c r="Q3370" i="15"/>
  <c r="R3370" i="15" s="1"/>
  <c r="Q2179" i="15"/>
  <c r="S2179" i="15" s="1"/>
  <c r="Q4924" i="15"/>
  <c r="S4924" i="15" s="1"/>
  <c r="Q1882" i="15"/>
  <c r="S1882" i="15" s="1"/>
  <c r="Q396" i="15"/>
  <c r="R396" i="15" s="1"/>
  <c r="Q6165" i="15"/>
  <c r="Q5598" i="15"/>
  <c r="S5598" i="15" s="1"/>
  <c r="Q2128" i="15"/>
  <c r="S2128" i="15" s="1"/>
  <c r="Q6083" i="15"/>
  <c r="S6083" i="15" s="1"/>
  <c r="Q5525" i="15"/>
  <c r="Q3487" i="15"/>
  <c r="R3487" i="15" s="1"/>
  <c r="Q2703" i="15"/>
  <c r="Q859" i="15"/>
  <c r="Q6406" i="15"/>
  <c r="Q5913" i="15"/>
  <c r="S5913" i="15" s="1"/>
  <c r="Q6369" i="15"/>
  <c r="R6369" i="15" s="1"/>
  <c r="Q3815" i="15"/>
  <c r="S3815" i="15" s="1"/>
  <c r="Q2674" i="15"/>
  <c r="S2674" i="15" s="1"/>
  <c r="Q1626" i="15"/>
  <c r="Q168" i="15"/>
  <c r="S168" i="15" s="1"/>
  <c r="Q1890" i="15"/>
  <c r="Q1883" i="15"/>
  <c r="S1883" i="15" s="1"/>
  <c r="Q795" i="15"/>
  <c r="Q6167" i="15"/>
  <c r="Q2506" i="15"/>
  <c r="S1271" i="15"/>
  <c r="Q1972" i="15"/>
  <c r="S2332" i="15"/>
  <c r="S2320" i="15"/>
  <c r="R2503" i="15"/>
  <c r="R5350" i="15"/>
  <c r="R5714" i="15"/>
  <c r="R6186" i="15"/>
  <c r="R1576" i="15"/>
  <c r="S1599" i="15"/>
  <c r="S4721" i="15"/>
  <c r="R2883" i="15"/>
  <c r="S4393" i="15"/>
  <c r="R124" i="15"/>
  <c r="S5295" i="15"/>
  <c r="S3919" i="15"/>
  <c r="S908" i="15"/>
  <c r="R720" i="15"/>
  <c r="R1738" i="15"/>
  <c r="S5278" i="15"/>
  <c r="R5738" i="15"/>
  <c r="S4733" i="15"/>
  <c r="S3921" i="15"/>
  <c r="R6887" i="15"/>
  <c r="R6826" i="15"/>
  <c r="R2990" i="15"/>
  <c r="S6265" i="15"/>
  <c r="R23" i="15"/>
  <c r="R6856" i="15"/>
  <c r="S5787" i="15"/>
  <c r="S2049" i="15"/>
  <c r="R1390" i="15"/>
  <c r="S1304" i="15"/>
  <c r="R3661" i="15"/>
  <c r="P2306" i="15"/>
  <c r="F10" i="9" s="1"/>
  <c r="R2540" i="15"/>
  <c r="P2537" i="15"/>
  <c r="R5964" i="15"/>
  <c r="R1078" i="15"/>
  <c r="R921" i="15"/>
  <c r="S4890" i="15"/>
  <c r="R6614" i="15"/>
  <c r="S3037" i="15"/>
  <c r="R988" i="15"/>
  <c r="S6536" i="15"/>
  <c r="R935" i="15"/>
  <c r="S6152" i="15"/>
  <c r="S4436" i="15"/>
  <c r="S3874" i="15"/>
  <c r="S3827" i="15"/>
  <c r="S2586" i="15"/>
  <c r="S6711" i="15"/>
  <c r="S3318" i="15"/>
  <c r="S4724" i="15"/>
  <c r="S6498" i="15"/>
  <c r="S5823" i="15"/>
  <c r="R1884" i="15"/>
  <c r="S1197" i="15"/>
  <c r="R1419" i="15"/>
  <c r="S6930" i="15"/>
  <c r="R6082" i="15"/>
  <c r="S5044" i="15"/>
  <c r="S893" i="15"/>
  <c r="S6245" i="15"/>
  <c r="R3679" i="15"/>
  <c r="S6412" i="15"/>
  <c r="S5780" i="15"/>
  <c r="R3020" i="15"/>
  <c r="S2180" i="15"/>
  <c r="S6555" i="15"/>
  <c r="S5553" i="15"/>
  <c r="S4970" i="15"/>
  <c r="R3922" i="15"/>
  <c r="S3214" i="15"/>
  <c r="S6207" i="15"/>
  <c r="S6136" i="15"/>
  <c r="S6401" i="15"/>
  <c r="R3712" i="15"/>
  <c r="R3947" i="15"/>
  <c r="R3094" i="15"/>
  <c r="S2574" i="15"/>
  <c r="S215" i="15"/>
  <c r="S6920" i="15"/>
  <c r="R2953" i="15"/>
  <c r="R1154" i="15"/>
  <c r="R4258" i="15"/>
  <c r="R1134" i="15"/>
  <c r="S3750" i="15"/>
  <c r="R3836" i="15"/>
  <c r="R1843" i="15"/>
  <c r="R768" i="15"/>
  <c r="R5141" i="15"/>
  <c r="S6011" i="15"/>
  <c r="S4844" i="15"/>
  <c r="R2084" i="15"/>
  <c r="S6434" i="15"/>
  <c r="R1773" i="15"/>
  <c r="S4820" i="15"/>
  <c r="S3169" i="15"/>
  <c r="S235" i="15"/>
  <c r="S6949" i="15"/>
  <c r="S6345" i="15"/>
  <c r="S3554" i="15"/>
  <c r="S2753" i="15"/>
  <c r="S1636" i="15"/>
  <c r="S5867" i="15"/>
  <c r="S4823" i="15"/>
  <c r="S5683" i="15"/>
  <c r="R797" i="15"/>
  <c r="S190" i="15"/>
  <c r="S3899" i="15"/>
  <c r="S1957" i="15"/>
  <c r="S1786" i="15"/>
  <c r="S868" i="15"/>
  <c r="R3580" i="15"/>
  <c r="R1892" i="15"/>
  <c r="S1039" i="15"/>
  <c r="R3119" i="15"/>
  <c r="S1644" i="15"/>
  <c r="R6960" i="15"/>
  <c r="S7018" i="15"/>
  <c r="R5822" i="15"/>
  <c r="S2057" i="15"/>
  <c r="R4777" i="15"/>
  <c r="R3132" i="15"/>
  <c r="R1368" i="15"/>
  <c r="S2411" i="15"/>
  <c r="S3717" i="15"/>
  <c r="S3818" i="15"/>
  <c r="S2400" i="15"/>
  <c r="S3701" i="15"/>
  <c r="S4987" i="15"/>
  <c r="S6329" i="15"/>
  <c r="S3290" i="15"/>
  <c r="S3272" i="15"/>
  <c r="R3300" i="15"/>
  <c r="R1047" i="15"/>
  <c r="S6738" i="15"/>
  <c r="S5383" i="15"/>
  <c r="S4790" i="15"/>
  <c r="S4897" i="15"/>
  <c r="S6608" i="15"/>
  <c r="S6532" i="15"/>
  <c r="S5613" i="15"/>
  <c r="R1512" i="15"/>
  <c r="S1367" i="15"/>
  <c r="S6660" i="15"/>
  <c r="S3943" i="15"/>
  <c r="R1240" i="15"/>
  <c r="S226" i="15"/>
  <c r="S5212" i="15"/>
  <c r="S2034" i="15"/>
  <c r="R5759" i="15"/>
  <c r="R5443" i="15"/>
  <c r="R1528" i="15"/>
  <c r="S702" i="15"/>
  <c r="R520" i="15"/>
  <c r="S6512" i="15"/>
  <c r="S6047" i="15"/>
  <c r="S5395" i="15"/>
  <c r="S1906" i="15"/>
  <c r="S6343" i="15"/>
  <c r="S2773" i="15"/>
  <c r="S1395" i="15"/>
  <c r="R3587" i="15"/>
  <c r="S2414" i="15"/>
  <c r="R165" i="15"/>
  <c r="S5412" i="15"/>
  <c r="R6705" i="15"/>
  <c r="S1616" i="15"/>
  <c r="S4447" i="15"/>
  <c r="S7022" i="15"/>
  <c r="S473" i="15"/>
  <c r="R1436" i="15"/>
  <c r="S6748" i="15"/>
  <c r="R2923" i="15"/>
  <c r="S2265" i="15"/>
  <c r="S6579" i="15"/>
  <c r="S3017" i="15"/>
  <c r="R1420" i="15"/>
  <c r="S5707" i="15"/>
  <c r="R4380" i="15"/>
  <c r="R3347" i="15"/>
  <c r="R4079" i="15"/>
  <c r="S4294" i="15"/>
  <c r="S4072" i="15"/>
  <c r="S1664" i="15"/>
  <c r="R6205" i="15"/>
  <c r="R3963" i="15"/>
  <c r="S3059" i="15"/>
  <c r="R2239" i="15"/>
  <c r="S6577" i="15"/>
  <c r="S975" i="15"/>
  <c r="S3199" i="15"/>
  <c r="S1144" i="15"/>
  <c r="S160" i="15"/>
  <c r="S6786" i="15"/>
  <c r="S4530" i="15"/>
  <c r="R6078" i="15"/>
  <c r="S2951" i="15"/>
  <c r="S6278" i="15"/>
  <c r="R5710" i="15"/>
  <c r="S5726" i="15"/>
  <c r="S5111" i="15"/>
  <c r="S2600" i="15"/>
  <c r="S3971" i="15"/>
  <c r="R5304" i="15"/>
  <c r="R5061" i="15"/>
  <c r="S6026" i="15"/>
  <c r="S5851" i="15"/>
  <c r="R5787" i="15"/>
  <c r="S2219" i="15"/>
  <c r="S6055" i="15"/>
  <c r="S5668" i="15"/>
  <c r="S2749" i="15"/>
  <c r="S2814" i="15"/>
  <c r="S2073" i="15"/>
  <c r="R3779" i="15"/>
  <c r="S87" i="15"/>
  <c r="R4856" i="15"/>
  <c r="R4545" i="15"/>
  <c r="S351" i="15"/>
  <c r="R5990" i="15"/>
  <c r="S4464" i="15"/>
  <c r="S5953" i="15"/>
  <c r="S6123" i="15"/>
  <c r="R3050" i="15"/>
  <c r="R2592" i="15"/>
  <c r="R4636" i="15"/>
  <c r="S5279" i="15"/>
  <c r="R4549" i="15"/>
  <c r="R3076" i="15"/>
  <c r="R2771" i="15"/>
  <c r="R6141" i="15"/>
  <c r="R3924" i="15"/>
  <c r="S3944" i="15"/>
  <c r="S6891" i="15"/>
  <c r="S4053" i="15"/>
  <c r="R3051" i="15"/>
  <c r="S5839" i="15"/>
  <c r="S5054" i="15"/>
  <c r="S471" i="15"/>
  <c r="S730" i="15"/>
  <c r="R3263" i="15"/>
  <c r="R5862" i="15"/>
  <c r="S2172" i="15"/>
  <c r="S919" i="15"/>
  <c r="R1496" i="15"/>
  <c r="R6904" i="15"/>
  <c r="R5770" i="15"/>
  <c r="S5688" i="15"/>
  <c r="S5600" i="15"/>
  <c r="S5315" i="15"/>
  <c r="S4818" i="15"/>
  <c r="R4784" i="15"/>
  <c r="S4559" i="15"/>
  <c r="R3997" i="15"/>
  <c r="R615" i="15"/>
  <c r="S7025" i="15"/>
  <c r="R6860" i="15"/>
  <c r="R5200" i="15"/>
  <c r="S4379" i="15"/>
  <c r="S3753" i="15"/>
  <c r="S4147" i="15"/>
  <c r="S6281" i="15"/>
  <c r="S6506" i="15"/>
  <c r="S6293" i="15"/>
  <c r="R5694" i="15"/>
  <c r="S3040" i="15"/>
  <c r="R1974" i="15"/>
  <c r="S2300" i="15"/>
  <c r="R1624" i="15"/>
  <c r="R224" i="15"/>
  <c r="S5918" i="15"/>
  <c r="S5730" i="15"/>
  <c r="R6712" i="15"/>
  <c r="S5120" i="15"/>
  <c r="S4749" i="15"/>
  <c r="S4803" i="15"/>
  <c r="S4578" i="15"/>
  <c r="S4284" i="15"/>
  <c r="R3987" i="15"/>
  <c r="S3345" i="15"/>
  <c r="S5221" i="15"/>
  <c r="R3155" i="15"/>
  <c r="S6135" i="15"/>
  <c r="R5920" i="15"/>
  <c r="S4760" i="15"/>
  <c r="R4513" i="15"/>
  <c r="S4481" i="15"/>
  <c r="S3748" i="15"/>
  <c r="R1379" i="15"/>
  <c r="S1193" i="15"/>
  <c r="S771" i="15"/>
  <c r="S3589" i="15"/>
  <c r="R2361" i="15"/>
  <c r="S4842" i="15"/>
  <c r="S1058" i="15"/>
  <c r="R5846" i="15"/>
  <c r="S5441" i="15"/>
  <c r="S4688" i="15"/>
  <c r="S4471" i="15"/>
  <c r="S4005" i="15"/>
  <c r="S2296" i="15"/>
  <c r="S1475" i="15"/>
  <c r="S6419" i="15"/>
  <c r="S5699" i="15"/>
  <c r="S5284" i="15"/>
  <c r="S4256" i="15"/>
  <c r="R2922" i="15"/>
  <c r="R3121" i="15"/>
  <c r="R3998" i="15"/>
  <c r="R3478" i="15"/>
  <c r="S2944" i="15"/>
  <c r="S5751" i="15"/>
  <c r="S5252" i="15"/>
  <c r="S6799" i="15"/>
  <c r="S5983" i="15"/>
  <c r="R4581" i="15"/>
  <c r="S6877" i="15"/>
  <c r="R6760" i="15"/>
  <c r="R5970" i="15"/>
  <c r="S4603" i="15"/>
  <c r="S3664" i="15"/>
  <c r="R272" i="15"/>
  <c r="S5393" i="15"/>
  <c r="S3690" i="15"/>
  <c r="S5264" i="15"/>
  <c r="R5088" i="15"/>
  <c r="S3699" i="15"/>
  <c r="S6382" i="15"/>
  <c r="S6327" i="15"/>
  <c r="S3134" i="15"/>
  <c r="R2240" i="15"/>
  <c r="S3601" i="15"/>
  <c r="R1319" i="15"/>
  <c r="R3734" i="15"/>
  <c r="S2648" i="15"/>
  <c r="S3388" i="15"/>
  <c r="S3479" i="15"/>
  <c r="S2245" i="15"/>
  <c r="R656" i="15"/>
  <c r="R6400" i="15"/>
  <c r="S6351" i="15"/>
  <c r="R6567" i="15"/>
  <c r="S6355" i="15"/>
  <c r="S6646" i="15"/>
  <c r="S6168" i="15"/>
  <c r="R5906" i="15"/>
  <c r="R5821" i="15"/>
  <c r="S2962" i="15"/>
  <c r="R2907" i="15"/>
  <c r="S2484" i="15"/>
  <c r="R1532" i="15"/>
  <c r="R5216" i="15"/>
  <c r="S4566" i="15"/>
  <c r="S4001" i="15"/>
  <c r="R3440" i="15"/>
  <c r="R2329" i="15"/>
  <c r="S6517" i="15"/>
  <c r="S6215" i="15"/>
  <c r="S6856" i="15"/>
  <c r="S6677" i="15"/>
  <c r="S6305" i="15"/>
  <c r="S6074" i="15"/>
  <c r="R5660" i="15"/>
  <c r="S5527" i="15"/>
  <c r="R4075" i="15"/>
  <c r="S2355" i="15"/>
  <c r="R2118" i="15"/>
  <c r="S59" i="15"/>
  <c r="S6073" i="15"/>
  <c r="R4114" i="15"/>
  <c r="R4392" i="15"/>
  <c r="S6879" i="15"/>
  <c r="S3460" i="15"/>
  <c r="R2119" i="15"/>
  <c r="S6234" i="15"/>
  <c r="S3015" i="15"/>
  <c r="R6709" i="15"/>
  <c r="S6483" i="15"/>
  <c r="S6003" i="15"/>
  <c r="S3974" i="15"/>
  <c r="R4766" i="15"/>
  <c r="S6893" i="15"/>
  <c r="R5375" i="15"/>
  <c r="S2184" i="15"/>
  <c r="R442" i="15"/>
  <c r="S6916" i="15"/>
  <c r="S6403" i="15"/>
  <c r="S3953" i="15"/>
  <c r="S1839" i="15"/>
  <c r="S6127" i="15"/>
  <c r="S5678" i="15"/>
  <c r="S4673" i="15"/>
  <c r="S3149" i="15"/>
  <c r="S5677" i="15"/>
  <c r="R4181" i="15"/>
  <c r="S3079" i="15"/>
  <c r="S835" i="15"/>
  <c r="S2704" i="15"/>
  <c r="S3733" i="15"/>
  <c r="S594" i="15"/>
  <c r="S6428" i="15"/>
  <c r="R5336" i="15"/>
  <c r="S4084" i="15"/>
  <c r="R3928" i="15"/>
  <c r="S3468" i="15"/>
  <c r="R3281" i="15"/>
  <c r="R2572" i="15"/>
  <c r="R1396" i="15"/>
  <c r="S964" i="15"/>
  <c r="R723" i="15"/>
  <c r="R802" i="15"/>
  <c r="S94" i="15"/>
  <c r="R5069" i="15"/>
  <c r="S3311" i="15"/>
  <c r="S1500" i="15"/>
  <c r="S1834" i="15"/>
  <c r="R6030" i="15"/>
  <c r="S5674" i="15"/>
  <c r="S5834" i="15"/>
  <c r="R4238" i="15"/>
  <c r="R1902" i="15"/>
  <c r="R256" i="15"/>
  <c r="R208" i="15"/>
  <c r="S446" i="15"/>
  <c r="S5833" i="15"/>
  <c r="R3497" i="15"/>
  <c r="S6219" i="15"/>
  <c r="R5366" i="15"/>
  <c r="S5335" i="15"/>
  <c r="S4301" i="15"/>
  <c r="S1282" i="15"/>
  <c r="S6297" i="15"/>
  <c r="S4085" i="15"/>
  <c r="S2806" i="15"/>
  <c r="R2185" i="15"/>
  <c r="R576" i="15"/>
  <c r="S572" i="15"/>
  <c r="S3583" i="15"/>
  <c r="S4741" i="15"/>
  <c r="S4819" i="15"/>
  <c r="S4235" i="15"/>
  <c r="S3036" i="15"/>
  <c r="R2063" i="15"/>
  <c r="R967" i="15"/>
  <c r="S661" i="15"/>
  <c r="R240" i="15"/>
  <c r="S5744" i="15"/>
  <c r="S5237" i="15"/>
  <c r="S4232" i="15"/>
  <c r="R6693" i="15"/>
  <c r="R5594" i="15"/>
  <c r="S4341" i="15"/>
  <c r="R4012" i="15"/>
  <c r="S4248" i="15"/>
  <c r="S3788" i="15"/>
  <c r="S784" i="15"/>
  <c r="S380" i="15"/>
  <c r="R2412" i="15"/>
  <c r="S2457" i="15"/>
  <c r="R1826" i="15"/>
  <c r="S6178" i="15"/>
  <c r="S4519" i="15"/>
  <c r="S3416" i="15"/>
  <c r="S6809" i="15"/>
  <c r="S6455" i="15"/>
  <c r="R4298" i="15"/>
  <c r="S1940" i="15"/>
  <c r="R769" i="15"/>
  <c r="S1194" i="15"/>
  <c r="S481" i="15"/>
  <c r="R360" i="15"/>
  <c r="S5247" i="15"/>
  <c r="S3680" i="15"/>
  <c r="S3301" i="15"/>
  <c r="S922" i="15"/>
  <c r="R4664" i="15"/>
  <c r="R3935" i="15"/>
  <c r="S2670" i="15"/>
  <c r="S2548" i="15"/>
  <c r="R5300" i="15"/>
  <c r="R4793" i="15"/>
  <c r="R4246" i="15"/>
  <c r="R4019" i="15"/>
  <c r="R2091" i="15"/>
  <c r="S1623" i="15"/>
  <c r="S1129" i="15"/>
  <c r="S529" i="15"/>
  <c r="S5319" i="15"/>
  <c r="S5190" i="15"/>
  <c r="R4893" i="15"/>
  <c r="S1841" i="15"/>
  <c r="S513" i="15"/>
  <c r="R5806" i="15"/>
  <c r="R4695" i="15"/>
  <c r="S4491" i="15"/>
  <c r="R1191" i="15"/>
  <c r="S497" i="15"/>
  <c r="S6176" i="15"/>
  <c r="S3604" i="15"/>
  <c r="S7030" i="15"/>
  <c r="S6484" i="15"/>
  <c r="S6639" i="15"/>
  <c r="R5447" i="15"/>
  <c r="S2625" i="15"/>
  <c r="S2170" i="15"/>
  <c r="S1409" i="15"/>
  <c r="R6504" i="15"/>
  <c r="S5662" i="15"/>
  <c r="S4574" i="15"/>
  <c r="R4330" i="15"/>
  <c r="R4613" i="15"/>
  <c r="R2448" i="15"/>
  <c r="S1778" i="15"/>
  <c r="S837" i="15"/>
  <c r="R6535" i="15"/>
  <c r="S6057" i="15"/>
  <c r="S4327" i="15"/>
  <c r="S4529" i="15"/>
  <c r="S5937" i="15"/>
  <c r="S7005" i="15"/>
  <c r="S6394" i="15"/>
  <c r="R5978" i="15"/>
  <c r="R5384" i="15"/>
  <c r="S5408" i="15"/>
  <c r="S5010" i="15"/>
  <c r="S4626" i="15"/>
  <c r="S4402" i="15"/>
  <c r="R882" i="15"/>
  <c r="S1425" i="15"/>
  <c r="S402" i="15"/>
  <c r="S435" i="15"/>
  <c r="S4847" i="15"/>
  <c r="R2129" i="15"/>
  <c r="R608" i="15"/>
  <c r="S5658" i="15"/>
  <c r="S6437" i="15"/>
  <c r="R6077" i="15"/>
  <c r="S4867" i="15"/>
  <c r="S4511" i="15"/>
  <c r="R2933" i="15"/>
  <c r="R2404" i="15"/>
  <c r="S1441" i="15"/>
  <c r="S6766" i="15"/>
  <c r="S6342" i="15"/>
  <c r="S5107" i="15"/>
  <c r="R4797" i="15"/>
  <c r="R393" i="15"/>
  <c r="S2886" i="15"/>
  <c r="S6865" i="15"/>
  <c r="S6780" i="15"/>
  <c r="S6422" i="15"/>
  <c r="S6650" i="15"/>
  <c r="S6286" i="15"/>
  <c r="R5704" i="15"/>
  <c r="S5222" i="15"/>
  <c r="S4802" i="15"/>
  <c r="R3739" i="15"/>
  <c r="S1908" i="15"/>
  <c r="R1508" i="15"/>
  <c r="R2354" i="15"/>
  <c r="S6662" i="15"/>
  <c r="S6885" i="15"/>
  <c r="S4717" i="15"/>
  <c r="S3161" i="15"/>
  <c r="S2309" i="15"/>
  <c r="S1125" i="15"/>
  <c r="S6768" i="15"/>
  <c r="R2217" i="15"/>
  <c r="S434" i="15"/>
  <c r="R4155" i="15"/>
  <c r="R6022" i="15"/>
  <c r="S4875" i="15"/>
  <c r="R5882" i="15"/>
  <c r="R5874" i="15"/>
  <c r="R3979" i="15"/>
  <c r="R6585" i="15"/>
  <c r="S5623" i="15"/>
  <c r="S480" i="15"/>
  <c r="S6967" i="15"/>
  <c r="S6828" i="15"/>
  <c r="S5588" i="15"/>
  <c r="R1931" i="15"/>
  <c r="R5362" i="15"/>
  <c r="S5348" i="15"/>
  <c r="S4383" i="15"/>
  <c r="S1397" i="15"/>
  <c r="R5549" i="15"/>
  <c r="S3344" i="15"/>
  <c r="S2781" i="15"/>
  <c r="S3584" i="15"/>
  <c r="S6449" i="15"/>
  <c r="S4115" i="15"/>
  <c r="S3853" i="15"/>
  <c r="S3341" i="15"/>
  <c r="R2735" i="15"/>
  <c r="S3053" i="15"/>
  <c r="R2743" i="15"/>
  <c r="R805" i="15"/>
  <c r="S5462" i="15"/>
  <c r="S5706" i="15"/>
  <c r="R5092" i="15"/>
  <c r="R3451" i="15"/>
  <c r="R3373" i="15"/>
  <c r="R2860" i="15"/>
  <c r="S2676" i="15"/>
  <c r="S6857" i="15"/>
  <c r="R6014" i="15"/>
  <c r="R2701" i="15"/>
  <c r="S4123" i="15"/>
  <c r="S5343" i="15"/>
  <c r="S3933" i="15"/>
  <c r="S3954" i="15"/>
  <c r="S2759" i="15"/>
  <c r="R2843" i="15"/>
  <c r="S1748" i="15"/>
  <c r="S122" i="15"/>
  <c r="R314" i="15"/>
  <c r="S499" i="15"/>
  <c r="R3568" i="15"/>
  <c r="S6457" i="15"/>
  <c r="R5532" i="15"/>
  <c r="S5331" i="15"/>
  <c r="S2748" i="15"/>
  <c r="R105" i="15"/>
  <c r="S6489" i="15"/>
  <c r="S6560" i="15"/>
  <c r="S1200" i="15"/>
  <c r="S6415" i="15"/>
  <c r="S4728" i="15"/>
  <c r="S3770" i="15"/>
  <c r="S3356" i="15"/>
  <c r="S3108" i="15"/>
  <c r="S3525" i="15"/>
  <c r="S3231" i="15"/>
  <c r="S2986" i="15"/>
  <c r="S6276" i="15"/>
  <c r="R6938" i="15"/>
  <c r="S6814" i="15"/>
  <c r="R6787" i="15"/>
  <c r="R6723" i="15"/>
  <c r="S6493" i="15"/>
  <c r="S6324" i="15"/>
  <c r="S5698" i="15"/>
  <c r="R5431" i="15"/>
  <c r="R5277" i="15"/>
  <c r="S4720" i="15"/>
  <c r="S4960" i="15"/>
  <c r="S4551" i="15"/>
  <c r="R4156" i="15"/>
  <c r="R3023" i="15"/>
  <c r="S2643" i="15"/>
  <c r="R1523" i="15"/>
  <c r="S1405" i="15"/>
  <c r="S5952" i="15"/>
  <c r="S5358" i="15"/>
  <c r="S2356" i="15"/>
  <c r="S6845" i="15"/>
  <c r="S531" i="15"/>
  <c r="S6873" i="15"/>
  <c r="S6833" i="15"/>
  <c r="R6509" i="15"/>
  <c r="R6629" i="15"/>
  <c r="S5810" i="15"/>
  <c r="S5416" i="15"/>
  <c r="R4722" i="15"/>
  <c r="S4325" i="15"/>
  <c r="S3409" i="15"/>
  <c r="S698" i="15"/>
  <c r="R502" i="15"/>
  <c r="S4935" i="15"/>
  <c r="R4754" i="15"/>
  <c r="S4425" i="15"/>
  <c r="R2093" i="15"/>
  <c r="S6727" i="15"/>
  <c r="S6420" i="15"/>
  <c r="S6059" i="15"/>
  <c r="S4858" i="15"/>
  <c r="S4605" i="15"/>
  <c r="R3470" i="15"/>
  <c r="S515" i="15"/>
  <c r="S6588" i="15"/>
  <c r="S5122" i="15"/>
  <c r="S1466" i="15"/>
  <c r="S926" i="15"/>
  <c r="R4306" i="15"/>
  <c r="R3540" i="15"/>
  <c r="S2903" i="15"/>
  <c r="S6248" i="15"/>
  <c r="S994" i="15"/>
  <c r="S4377" i="15"/>
  <c r="R3908" i="15"/>
  <c r="R6534" i="15"/>
  <c r="S6589" i="15"/>
  <c r="S6121" i="15"/>
  <c r="R5981" i="15"/>
  <c r="S5997" i="15"/>
  <c r="S5859" i="15"/>
  <c r="R5415" i="15"/>
  <c r="S5372" i="15"/>
  <c r="S5171" i="15"/>
  <c r="R5290" i="15"/>
  <c r="S4851" i="15"/>
  <c r="S4795" i="15"/>
  <c r="S3401" i="15"/>
  <c r="S1794" i="15"/>
  <c r="S1133" i="15"/>
  <c r="R532" i="15"/>
  <c r="S1217" i="15"/>
  <c r="R3380" i="15"/>
  <c r="S829" i="15"/>
  <c r="S6254" i="15"/>
  <c r="S5421" i="15"/>
  <c r="S5068" i="15"/>
  <c r="S4287" i="15"/>
  <c r="S4420" i="15"/>
  <c r="S4092" i="15"/>
  <c r="S3662" i="15"/>
  <c r="R3038" i="15"/>
  <c r="R2565" i="15"/>
  <c r="R2764" i="15"/>
  <c r="R2078" i="15"/>
  <c r="R1424" i="15"/>
  <c r="S846" i="15"/>
  <c r="S5584" i="15"/>
  <c r="R5762" i="15"/>
  <c r="R5404" i="15"/>
  <c r="S4693" i="15"/>
  <c r="R4750" i="15"/>
  <c r="R4853" i="15"/>
  <c r="R4640" i="15"/>
  <c r="S3325" i="15"/>
  <c r="R3090" i="15"/>
  <c r="S1499" i="15"/>
  <c r="R1327" i="15"/>
  <c r="S986" i="15"/>
  <c r="R400" i="15"/>
  <c r="R5043" i="15"/>
  <c r="S3894" i="15"/>
  <c r="S4023" i="15"/>
  <c r="R1643" i="15"/>
  <c r="S6931" i="15"/>
  <c r="S6647" i="15"/>
  <c r="S6366" i="15"/>
  <c r="S5654" i="15"/>
  <c r="R5724" i="15"/>
  <c r="S5389" i="15"/>
  <c r="S5307" i="15"/>
  <c r="S5033" i="15"/>
  <c r="S4704" i="15"/>
  <c r="R4694" i="15"/>
  <c r="R4210" i="15"/>
  <c r="R4164" i="15"/>
  <c r="S3672" i="15"/>
  <c r="S2997" i="15"/>
  <c r="R500" i="15"/>
  <c r="S302" i="15"/>
  <c r="S198" i="15"/>
  <c r="S373" i="15"/>
  <c r="R4954" i="15"/>
  <c r="S3945" i="15"/>
  <c r="S1878" i="15"/>
  <c r="S1583" i="15"/>
  <c r="S6421" i="15"/>
  <c r="S5583" i="15"/>
  <c r="S5757" i="15"/>
  <c r="R5352" i="15"/>
  <c r="S5022" i="15"/>
  <c r="S5147" i="15"/>
  <c r="S4957" i="15"/>
  <c r="R4074" i="15"/>
  <c r="S2598" i="15"/>
  <c r="S2631" i="15"/>
  <c r="S2050" i="15"/>
  <c r="S4975" i="15"/>
  <c r="S3547" i="15"/>
  <c r="S3106" i="15"/>
  <c r="S5673" i="15"/>
  <c r="S7008" i="15"/>
  <c r="S6520" i="15"/>
  <c r="S5263" i="15"/>
  <c r="S4995" i="15"/>
  <c r="S3138" i="15"/>
  <c r="S3014" i="15"/>
  <c r="S196" i="15"/>
  <c r="S6753" i="15"/>
  <c r="S5709" i="15"/>
  <c r="S3702" i="15"/>
  <c r="S887" i="15"/>
  <c r="R1751" i="15"/>
  <c r="S2575" i="15"/>
  <c r="S4257" i="15"/>
  <c r="S2493" i="15"/>
  <c r="S3088" i="15"/>
  <c r="R1492" i="15"/>
  <c r="S1299" i="15"/>
  <c r="R1440" i="15"/>
  <c r="R1408" i="15"/>
  <c r="R1649" i="15"/>
  <c r="S1292" i="15"/>
  <c r="R1635" i="15"/>
  <c r="R83" i="15"/>
  <c r="S6941" i="15"/>
  <c r="S5908" i="15"/>
  <c r="R4683" i="15"/>
  <c r="S2596" i="15"/>
  <c r="S5903" i="15"/>
  <c r="R5432" i="15"/>
  <c r="S5664" i="15"/>
  <c r="S4209" i="15"/>
  <c r="S3582" i="15"/>
  <c r="R2514" i="15"/>
  <c r="S5214" i="15"/>
  <c r="R4560" i="15"/>
  <c r="R4568" i="15"/>
  <c r="R3273" i="15"/>
  <c r="R2909" i="15"/>
  <c r="S2776" i="15"/>
  <c r="R2072" i="15"/>
  <c r="R1791" i="15"/>
  <c r="S1112" i="15"/>
  <c r="R1003" i="15"/>
  <c r="R379" i="15"/>
  <c r="R6946" i="15"/>
  <c r="S3556" i="15"/>
  <c r="S3042" i="15"/>
  <c r="S2426" i="15"/>
  <c r="S2734" i="15"/>
  <c r="S2342" i="15"/>
  <c r="S5397" i="15"/>
  <c r="S5718" i="15"/>
  <c r="S6777" i="15"/>
  <c r="R6829" i="15"/>
  <c r="S6518" i="15"/>
  <c r="S6196" i="15"/>
  <c r="S6162" i="15"/>
  <c r="S6019" i="15"/>
  <c r="S5994" i="15"/>
  <c r="S5827" i="15"/>
  <c r="S5437" i="15"/>
  <c r="S5385" i="15"/>
  <c r="S5126" i="15"/>
  <c r="R4788" i="15"/>
  <c r="S4458" i="15"/>
  <c r="S3713" i="15"/>
  <c r="R2476" i="15"/>
  <c r="S3000" i="15"/>
  <c r="S2406" i="15"/>
  <c r="R2282" i="15"/>
  <c r="S1716" i="15"/>
  <c r="S719" i="15"/>
  <c r="R176" i="15"/>
  <c r="S73" i="15"/>
  <c r="S5818" i="15"/>
  <c r="S3614" i="15"/>
  <c r="R3493" i="15"/>
  <c r="S1548" i="15"/>
  <c r="S2044" i="15"/>
  <c r="S6674" i="15"/>
  <c r="S5763" i="15"/>
  <c r="R5258" i="15"/>
  <c r="S5175" i="15"/>
  <c r="R6458" i="15"/>
  <c r="S6313" i="15"/>
  <c r="S6192" i="15"/>
  <c r="S4326" i="15"/>
  <c r="S3782" i="15"/>
  <c r="S3488" i="15"/>
  <c r="S2189" i="15"/>
  <c r="R1735" i="15"/>
  <c r="S932" i="15"/>
  <c r="S4077" i="15"/>
  <c r="S3607" i="15"/>
  <c r="R2971" i="15"/>
  <c r="R2259" i="15"/>
  <c r="S120" i="15"/>
  <c r="S6093" i="15"/>
  <c r="S5445" i="15"/>
  <c r="S5636" i="15"/>
  <c r="S5428" i="15"/>
  <c r="S5085" i="15"/>
  <c r="S4412" i="15"/>
  <c r="R4016" i="15"/>
  <c r="S3594" i="15"/>
  <c r="R3385" i="15"/>
  <c r="S1073" i="15"/>
  <c r="S390" i="15"/>
  <c r="S194" i="15"/>
  <c r="S631" i="15"/>
  <c r="S5725" i="15"/>
  <c r="S3364" i="15"/>
  <c r="S3189" i="15"/>
  <c r="S2798" i="15"/>
  <c r="R3524" i="15"/>
  <c r="S6476" i="15"/>
  <c r="R6689" i="15"/>
  <c r="S6052" i="15"/>
  <c r="R5798" i="15"/>
  <c r="S5635" i="15"/>
  <c r="S5449" i="15"/>
  <c r="S5628" i="15"/>
  <c r="S5066" i="15"/>
  <c r="S4826" i="15"/>
  <c r="R4837" i="15"/>
  <c r="S4389" i="15"/>
  <c r="S4273" i="15"/>
  <c r="S4171" i="15"/>
  <c r="S3187" i="15"/>
  <c r="S3209" i="15"/>
  <c r="S2614" i="15"/>
  <c r="S577" i="15"/>
  <c r="R395" i="15"/>
  <c r="S6023" i="15"/>
  <c r="R6544" i="15"/>
  <c r="S5540" i="15"/>
  <c r="R6085" i="15"/>
  <c r="S5249" i="15"/>
  <c r="R4125" i="15"/>
  <c r="S2579" i="15"/>
  <c r="R3213" i="15"/>
  <c r="S2288" i="15"/>
  <c r="S4302" i="15"/>
  <c r="S4024" i="15"/>
  <c r="S6386" i="15"/>
  <c r="S6097" i="15"/>
  <c r="S6100" i="15"/>
  <c r="S5620" i="15"/>
  <c r="S4922" i="15"/>
  <c r="S4480" i="15"/>
  <c r="S4217" i="15"/>
  <c r="R3755" i="15"/>
  <c r="R849" i="15"/>
  <c r="S668" i="15"/>
  <c r="R474" i="15"/>
  <c r="R250" i="15"/>
  <c r="S5251" i="15"/>
  <c r="S5322" i="15"/>
  <c r="S4868" i="15"/>
  <c r="S1153" i="15"/>
  <c r="S2122" i="15"/>
  <c r="S6184" i="15"/>
  <c r="S5925" i="15"/>
  <c r="R5700" i="15"/>
  <c r="S5072" i="15"/>
  <c r="R4686" i="15"/>
  <c r="R4604" i="15"/>
  <c r="S4193" i="15"/>
  <c r="S4119" i="15"/>
  <c r="R3896" i="15"/>
  <c r="S3282" i="15"/>
  <c r="S3313" i="15"/>
  <c r="R3763" i="15"/>
  <c r="R2712" i="15"/>
  <c r="R3016" i="15"/>
  <c r="R1658" i="15"/>
  <c r="R1020" i="15"/>
  <c r="R812" i="15"/>
  <c r="R260" i="15"/>
  <c r="S2930" i="15"/>
  <c r="S1281" i="15"/>
  <c r="S1530" i="15"/>
  <c r="S603" i="15"/>
  <c r="S3544" i="15"/>
  <c r="S3747" i="15"/>
  <c r="S245" i="15"/>
  <c r="S857" i="15"/>
  <c r="S6425" i="15"/>
  <c r="R6182" i="15"/>
  <c r="R5975" i="15"/>
  <c r="S5571" i="15"/>
  <c r="S5323" i="15"/>
  <c r="R5266" i="15"/>
  <c r="S4810" i="15"/>
  <c r="R4516" i="15"/>
  <c r="R3966" i="15"/>
  <c r="R3455" i="15"/>
  <c r="S2130" i="15"/>
  <c r="S1745" i="15"/>
  <c r="R1483" i="15"/>
  <c r="R1568" i="15"/>
  <c r="S1116" i="15"/>
  <c r="S1214" i="15"/>
  <c r="R228" i="15"/>
  <c r="S6225" i="15"/>
  <c r="S5681" i="15"/>
  <c r="S5869" i="15"/>
  <c r="S1904" i="15"/>
  <c r="S1659" i="15"/>
  <c r="S136" i="15"/>
  <c r="S3787" i="15"/>
  <c r="S2304" i="15"/>
  <c r="S89" i="15"/>
  <c r="S5188" i="15"/>
  <c r="S6289" i="15"/>
  <c r="S3173" i="15"/>
  <c r="R2917" i="15"/>
  <c r="R2102" i="15"/>
  <c r="S2640" i="15"/>
  <c r="R1095" i="15"/>
  <c r="R1399" i="15"/>
  <c r="S942" i="15"/>
  <c r="R37" i="15"/>
  <c r="R600" i="15"/>
  <c r="S6726" i="15"/>
  <c r="S5341" i="15"/>
  <c r="S2908" i="15"/>
  <c r="S2587" i="15"/>
  <c r="S2486" i="15"/>
  <c r="S4981" i="15"/>
  <c r="S3114" i="15"/>
  <c r="S6797" i="15"/>
  <c r="S6811" i="15"/>
  <c r="R6133" i="15"/>
  <c r="S6040" i="15"/>
  <c r="S5639" i="15"/>
  <c r="S5267" i="15"/>
  <c r="S5535" i="15"/>
  <c r="R5137" i="15"/>
  <c r="S4877" i="15"/>
  <c r="R4617" i="15"/>
  <c r="S3270" i="15"/>
  <c r="R3039" i="15"/>
  <c r="R2774" i="15"/>
  <c r="R1987" i="15"/>
  <c r="S1007" i="15"/>
  <c r="R276" i="15"/>
  <c r="S6261" i="15"/>
  <c r="R3559" i="15"/>
  <c r="R2416" i="15"/>
  <c r="S1926" i="15"/>
  <c r="S1163" i="15"/>
  <c r="S70" i="15"/>
  <c r="S6282" i="15"/>
  <c r="S4745" i="15"/>
  <c r="S3056" i="15"/>
  <c r="S6840" i="15"/>
  <c r="S4553" i="15"/>
  <c r="R6471" i="15"/>
  <c r="R5921" i="15"/>
  <c r="S5843" i="15"/>
  <c r="R5746" i="15"/>
  <c r="S5550" i="15"/>
  <c r="R5424" i="15"/>
  <c r="R4889" i="15"/>
  <c r="S4200" i="15"/>
  <c r="S3558" i="15"/>
  <c r="S3010" i="15"/>
  <c r="S2709" i="15"/>
  <c r="R1596" i="15"/>
  <c r="S948" i="15"/>
  <c r="S1230" i="15"/>
  <c r="S551" i="15"/>
  <c r="S5907" i="15"/>
  <c r="S4470" i="15"/>
  <c r="S1859" i="15"/>
  <c r="S1478" i="15"/>
  <c r="S1147" i="15"/>
  <c r="R738" i="15"/>
  <c r="S5689" i="15"/>
  <c r="S289" i="15"/>
  <c r="S207" i="15"/>
  <c r="S5565" i="15"/>
  <c r="S4161" i="15"/>
  <c r="S3095" i="15"/>
  <c r="S6636" i="15"/>
  <c r="S6230" i="15"/>
  <c r="S6067" i="15"/>
  <c r="R5407" i="15"/>
  <c r="R5708" i="15"/>
  <c r="S5624" i="15"/>
  <c r="R5388" i="15"/>
  <c r="S5239" i="15"/>
  <c r="S5164" i="15"/>
  <c r="S4594" i="15"/>
  <c r="S4409" i="15"/>
  <c r="S4225" i="15"/>
  <c r="R3432" i="15"/>
  <c r="S2820" i="15"/>
  <c r="S3032" i="15"/>
  <c r="S2888" i="15"/>
  <c r="S2112" i="15"/>
  <c r="R2021" i="15"/>
  <c r="R1063" i="15"/>
  <c r="R1031" i="15"/>
  <c r="R984" i="15"/>
  <c r="R244" i="15"/>
  <c r="R53" i="15"/>
  <c r="S6548" i="15"/>
  <c r="S6321" i="15"/>
  <c r="S4467" i="15"/>
  <c r="R3359" i="15"/>
  <c r="S1782" i="15"/>
  <c r="S1038" i="15"/>
  <c r="S1962" i="15"/>
  <c r="R4601" i="15"/>
  <c r="S3573" i="15"/>
  <c r="S6264" i="15"/>
  <c r="S6203" i="15"/>
  <c r="S5205" i="15"/>
  <c r="S4591" i="15"/>
  <c r="S4397" i="15"/>
  <c r="S4034" i="15"/>
  <c r="S2577" i="15"/>
  <c r="S884" i="15"/>
  <c r="S1156" i="15"/>
  <c r="S649" i="15"/>
  <c r="S384" i="15"/>
  <c r="S5254" i="15"/>
  <c r="S5741" i="15"/>
  <c r="S4185" i="15"/>
  <c r="R3548" i="15"/>
  <c r="S787" i="15"/>
  <c r="S650" i="15"/>
  <c r="S4216" i="15"/>
  <c r="S6290" i="15"/>
  <c r="S5579" i="15"/>
  <c r="R3904" i="15"/>
  <c r="S3674" i="15"/>
  <c r="R3523" i="15"/>
  <c r="S3336" i="15"/>
  <c r="R2597" i="15"/>
  <c r="S2981" i="15"/>
  <c r="R2927" i="15"/>
  <c r="R2169" i="15"/>
  <c r="R670" i="15"/>
  <c r="S924" i="15"/>
  <c r="S300" i="15"/>
  <c r="R172" i="15"/>
  <c r="S6084" i="15"/>
  <c r="S5306" i="15"/>
  <c r="R6388" i="15"/>
  <c r="S6335" i="15"/>
  <c r="R6088" i="15"/>
  <c r="S6021" i="15"/>
  <c r="S4567" i="15"/>
  <c r="S3203" i="15"/>
  <c r="R2807" i="15"/>
  <c r="R2513" i="15"/>
  <c r="S2658" i="15"/>
  <c r="S2449" i="15"/>
  <c r="S1763" i="15"/>
  <c r="R1312" i="15"/>
  <c r="S1246" i="15"/>
  <c r="S1089" i="15"/>
  <c r="S169" i="15"/>
  <c r="S694" i="15"/>
  <c r="R451" i="15"/>
  <c r="S186" i="15"/>
  <c r="S2934" i="15"/>
  <c r="S2379" i="15"/>
  <c r="S732" i="15"/>
  <c r="S6151" i="15"/>
  <c r="S5003" i="15"/>
  <c r="S4662" i="15"/>
  <c r="R4865" i="15"/>
  <c r="S3317" i="15"/>
  <c r="S3426" i="15"/>
  <c r="S811" i="15"/>
  <c r="R1294" i="15"/>
  <c r="S1266" i="15"/>
  <c r="R806" i="15"/>
  <c r="S789" i="15"/>
  <c r="S570" i="15"/>
  <c r="S317" i="15"/>
  <c r="S253" i="15"/>
  <c r="R5270" i="15"/>
  <c r="S4365" i="15"/>
  <c r="S4021" i="15"/>
  <c r="S3859" i="15"/>
  <c r="R2966" i="15"/>
  <c r="S1978" i="15"/>
  <c r="S867" i="15"/>
  <c r="R874" i="15"/>
  <c r="R246" i="15"/>
  <c r="R377" i="15"/>
  <c r="S5387" i="15"/>
  <c r="S4767" i="15"/>
  <c r="S3707" i="15"/>
  <c r="R2975" i="15"/>
  <c r="S2864" i="15"/>
  <c r="S561" i="15"/>
  <c r="S5877" i="15"/>
  <c r="S2415" i="15"/>
  <c r="S361" i="15"/>
  <c r="S297" i="15"/>
  <c r="R5745" i="15"/>
  <c r="R5314" i="15"/>
  <c r="R4597" i="15"/>
  <c r="S4486" i="15"/>
  <c r="S3772" i="15"/>
  <c r="R1967" i="15"/>
  <c r="S2624" i="15"/>
  <c r="R2756" i="15"/>
  <c r="S1472" i="15"/>
  <c r="R1167" i="15"/>
  <c r="S1185" i="15"/>
  <c r="S491" i="15"/>
  <c r="R6442" i="15"/>
  <c r="S4753" i="15"/>
  <c r="S3871" i="15"/>
  <c r="S4241" i="15"/>
  <c r="S2195" i="15"/>
  <c r="S2272" i="15"/>
  <c r="S355" i="15"/>
  <c r="S291" i="15"/>
  <c r="S189" i="15"/>
  <c r="S6452" i="15"/>
  <c r="S5765" i="15"/>
  <c r="S5753" i="15"/>
  <c r="S5181" i="15"/>
  <c r="S3802" i="15"/>
  <c r="S3778" i="15"/>
  <c r="S3260" i="15"/>
  <c r="S3048" i="15"/>
  <c r="R2980" i="15"/>
  <c r="R2390" i="15"/>
  <c r="R2192" i="15"/>
  <c r="R2236" i="15"/>
  <c r="S1736" i="15"/>
  <c r="R1347" i="15"/>
  <c r="R1083" i="15"/>
  <c r="S5776" i="15"/>
  <c r="S3204" i="15"/>
  <c r="S2987" i="15"/>
  <c r="R2311" i="15"/>
  <c r="R3177" i="15"/>
  <c r="S233" i="15"/>
  <c r="S6848" i="15"/>
  <c r="S6350" i="15"/>
  <c r="S6227" i="15"/>
  <c r="R4885" i="15"/>
  <c r="S4315" i="15"/>
  <c r="S4299" i="15"/>
  <c r="S2993" i="15"/>
  <c r="R1947" i="15"/>
  <c r="R1981" i="15"/>
  <c r="R1249" i="15"/>
  <c r="S998" i="15"/>
  <c r="S1300" i="15"/>
  <c r="R866" i="15"/>
  <c r="R3575" i="15"/>
  <c r="S2792" i="15"/>
  <c r="R758" i="15"/>
  <c r="S343" i="15"/>
  <c r="S279" i="15"/>
  <c r="S227" i="15"/>
  <c r="S6744" i="15"/>
  <c r="R6831" i="15"/>
  <c r="S6655" i="15"/>
  <c r="S6599" i="15"/>
  <c r="S6522" i="15"/>
  <c r="R6392" i="15"/>
  <c r="S6149" i="15"/>
  <c r="S6273" i="15"/>
  <c r="S6081" i="15"/>
  <c r="S5652" i="15"/>
  <c r="S5429" i="15"/>
  <c r="S4542" i="15"/>
  <c r="S3055" i="15"/>
  <c r="S3008" i="15"/>
  <c r="R3230" i="15"/>
  <c r="S2633" i="15"/>
  <c r="R2221" i="15"/>
  <c r="S2437" i="15"/>
  <c r="S2082" i="15"/>
  <c r="R1674" i="15"/>
  <c r="S2176" i="15"/>
  <c r="R773" i="15"/>
  <c r="S759" i="15"/>
  <c r="S31" i="15"/>
  <c r="R444" i="15"/>
  <c r="S98" i="15"/>
  <c r="S6659" i="15"/>
  <c r="S6302" i="15"/>
  <c r="R4828" i="15"/>
  <c r="S3555" i="15"/>
  <c r="S1215" i="15"/>
  <c r="S3276" i="15"/>
  <c r="R68" i="15"/>
  <c r="S2500" i="15"/>
  <c r="R4182" i="15"/>
  <c r="S4104" i="15"/>
  <c r="S2744" i="15"/>
  <c r="R2490" i="15"/>
  <c r="S3072" i="15"/>
  <c r="R1910" i="15"/>
  <c r="R1840" i="15"/>
  <c r="R2258" i="15"/>
  <c r="R2064" i="15"/>
  <c r="S6288" i="15"/>
  <c r="R5754" i="15"/>
  <c r="S4367" i="15"/>
  <c r="S4934" i="15"/>
  <c r="S3299" i="15"/>
  <c r="R1131" i="15"/>
  <c r="S7029" i="15"/>
  <c r="S1946" i="15"/>
  <c r="S6002" i="15"/>
  <c r="R6884" i="15"/>
  <c r="S6792" i="15"/>
  <c r="R6739" i="15"/>
  <c r="S6515" i="15"/>
  <c r="S6326" i="15"/>
  <c r="S6130" i="15"/>
  <c r="R6065" i="15"/>
  <c r="S6091" i="15"/>
  <c r="S5965" i="15"/>
  <c r="R5330" i="15"/>
  <c r="S5014" i="15"/>
  <c r="S5046" i="15"/>
  <c r="S4709" i="15"/>
  <c r="S4712" i="15"/>
  <c r="R4226" i="15"/>
  <c r="R3742" i="15"/>
  <c r="R3126" i="15"/>
  <c r="R2059" i="15"/>
  <c r="S1445" i="15"/>
  <c r="S1991" i="15"/>
  <c r="S2104" i="15"/>
  <c r="R542" i="15"/>
  <c r="S5309" i="15"/>
  <c r="R4086" i="15"/>
  <c r="R4629" i="15"/>
  <c r="R4904" i="15"/>
  <c r="S2507" i="15"/>
  <c r="R2353" i="15"/>
  <c r="S1369" i="15"/>
  <c r="S3269" i="15"/>
  <c r="S6808" i="15"/>
  <c r="S6539" i="15"/>
  <c r="S5773" i="15"/>
  <c r="S5101" i="15"/>
  <c r="S6678" i="15"/>
  <c r="R6731" i="15"/>
  <c r="S6066" i="15"/>
  <c r="S5812" i="15"/>
  <c r="S4441" i="15"/>
  <c r="S4179" i="15"/>
  <c r="S3434" i="15"/>
  <c r="R3454" i="15"/>
  <c r="S3590" i="15"/>
  <c r="R2911" i="15"/>
  <c r="S1879" i="15"/>
  <c r="R1012" i="15"/>
  <c r="S1402" i="15"/>
  <c r="R992" i="15"/>
  <c r="R733" i="15"/>
  <c r="S6791" i="15"/>
  <c r="S2040" i="15"/>
  <c r="S1301" i="15"/>
  <c r="S899" i="15"/>
  <c r="S754" i="15"/>
  <c r="S6881" i="15"/>
  <c r="R6832" i="15"/>
  <c r="S5537" i="15"/>
  <c r="S5666" i="15"/>
  <c r="S5538" i="15"/>
  <c r="S5311" i="15"/>
  <c r="S4677" i="15"/>
  <c r="R4234" i="15"/>
  <c r="R3639" i="15"/>
  <c r="S3821" i="15"/>
  <c r="R3208" i="15"/>
  <c r="R3004" i="15"/>
  <c r="R2675" i="15"/>
  <c r="S3009" i="15"/>
  <c r="S2644" i="15"/>
  <c r="R2839" i="15"/>
  <c r="S2031" i="15"/>
  <c r="S164" i="15"/>
  <c r="R117" i="15"/>
  <c r="S143" i="15"/>
  <c r="R429" i="15"/>
  <c r="S6300" i="15"/>
  <c r="S5743" i="15"/>
  <c r="R5005" i="15"/>
  <c r="R4577" i="15"/>
  <c r="R2440" i="15"/>
  <c r="S75" i="15"/>
  <c r="S6365" i="15"/>
  <c r="S6172" i="15"/>
  <c r="R6191" i="15"/>
  <c r="S5453" i="15"/>
  <c r="S5627" i="15"/>
  <c r="S5686" i="15"/>
  <c r="S5634" i="15"/>
  <c r="S5671" i="15"/>
  <c r="R5399" i="15"/>
  <c r="S4794" i="15"/>
  <c r="S4295" i="15"/>
  <c r="S4375" i="15"/>
  <c r="R4194" i="15"/>
  <c r="R3872" i="15"/>
  <c r="R3731" i="15"/>
  <c r="R3369" i="15"/>
  <c r="R1874" i="15"/>
  <c r="R2212" i="15"/>
  <c r="S2234" i="15"/>
  <c r="S2410" i="15"/>
  <c r="S2487" i="15"/>
  <c r="R1678" i="15"/>
  <c r="R1579" i="15"/>
  <c r="R1376" i="15"/>
  <c r="R798" i="15"/>
  <c r="S1543" i="15"/>
  <c r="S1061" i="15"/>
  <c r="S801" i="15"/>
  <c r="S590" i="15"/>
  <c r="R843" i="15"/>
  <c r="R47" i="15"/>
  <c r="S3139" i="15"/>
  <c r="R2918" i="15"/>
  <c r="R879" i="15"/>
  <c r="S5253" i="15"/>
  <c r="R3588" i="15"/>
  <c r="S6607" i="15"/>
  <c r="S5826" i="15"/>
  <c r="S5433" i="15"/>
  <c r="S5351" i="15"/>
  <c r="R4824" i="15"/>
  <c r="S4541" i="15"/>
  <c r="S3774" i="15"/>
  <c r="R3519" i="15"/>
  <c r="R3217" i="15"/>
  <c r="S2455" i="15"/>
  <c r="R1460" i="15"/>
  <c r="R1046" i="15"/>
  <c r="S799" i="15"/>
  <c r="S5582" i="15"/>
  <c r="S3946" i="15"/>
  <c r="S1737" i="15"/>
  <c r="S3224" i="15"/>
  <c r="S883" i="15"/>
  <c r="S4376" i="15"/>
  <c r="S2694" i="15"/>
  <c r="S6628" i="15"/>
  <c r="R6218" i="15"/>
  <c r="R5857" i="15"/>
  <c r="R5411" i="15"/>
  <c r="S4894" i="15"/>
  <c r="S4349" i="15"/>
  <c r="R4198" i="15"/>
  <c r="R4036" i="15"/>
  <c r="S3104" i="15"/>
  <c r="R2482" i="15"/>
  <c r="R3152" i="15"/>
  <c r="S1198" i="15"/>
  <c r="S1563" i="15"/>
  <c r="S1480" i="15"/>
  <c r="S1060" i="15"/>
  <c r="R658" i="15"/>
  <c r="R51" i="15"/>
  <c r="R258" i="15"/>
  <c r="R242" i="15"/>
  <c r="R389" i="15"/>
  <c r="S6259" i="15"/>
  <c r="S5761" i="15"/>
  <c r="S5298" i="15"/>
  <c r="S4466" i="15"/>
  <c r="S4183" i="15"/>
  <c r="S2558" i="15"/>
  <c r="S949" i="15"/>
  <c r="S335" i="15"/>
  <c r="S283" i="15"/>
  <c r="S4117" i="15"/>
  <c r="S6319" i="15"/>
  <c r="S6043" i="15"/>
  <c r="R5684" i="15"/>
  <c r="S4336" i="15"/>
  <c r="R4205" i="15"/>
  <c r="R3891" i="15"/>
  <c r="R3903" i="15"/>
  <c r="R3535" i="15"/>
  <c r="S2742" i="15"/>
  <c r="R2394" i="15"/>
  <c r="R1431" i="15"/>
  <c r="S144" i="15"/>
  <c r="R494" i="15"/>
  <c r="S382" i="15"/>
  <c r="R274" i="15"/>
  <c r="S5703" i="15"/>
  <c r="S3960" i="15"/>
  <c r="R2926" i="15"/>
  <c r="S1988" i="15"/>
  <c r="S1377" i="15"/>
  <c r="R895" i="15"/>
  <c r="R645" i="15"/>
  <c r="R3366" i="15"/>
  <c r="S1922" i="15"/>
  <c r="S4333" i="15"/>
  <c r="R4230" i="15"/>
  <c r="S3074" i="15"/>
  <c r="R3186" i="15"/>
  <c r="R3280" i="15"/>
  <c r="R1199" i="15"/>
  <c r="R996" i="15"/>
  <c r="R35" i="15"/>
  <c r="S7017" i="15"/>
  <c r="S6715" i="15"/>
  <c r="S5337" i="15"/>
  <c r="S3551" i="15"/>
  <c r="S1980" i="15"/>
  <c r="S1522" i="15"/>
  <c r="S783" i="15"/>
  <c r="S5546" i="15"/>
  <c r="S2770" i="15"/>
  <c r="S6291" i="15"/>
  <c r="S5440" i="15"/>
  <c r="R6843" i="15"/>
  <c r="S6279" i="15"/>
  <c r="R6147" i="15"/>
  <c r="S5891" i="15"/>
  <c r="S5573" i="15"/>
  <c r="R5672" i="15"/>
  <c r="S5156" i="15"/>
  <c r="S4977" i="15"/>
  <c r="S4772" i="15"/>
  <c r="R4564" i="15"/>
  <c r="R4488" i="15"/>
  <c r="R4160" i="15"/>
  <c r="R4020" i="15"/>
  <c r="R2772" i="15"/>
  <c r="R1468" i="15"/>
  <c r="S1132" i="15"/>
  <c r="S1254" i="15"/>
  <c r="S1160" i="15"/>
  <c r="S107" i="15"/>
  <c r="S7019" i="15"/>
  <c r="R6299" i="15"/>
  <c r="S4239" i="15"/>
  <c r="R1825" i="15"/>
  <c r="R766" i="15"/>
  <c r="R607" i="15"/>
  <c r="S1835" i="15"/>
  <c r="S1905" i="15"/>
  <c r="S353" i="15"/>
  <c r="S271" i="15"/>
  <c r="S225" i="15"/>
  <c r="S181" i="15"/>
  <c r="S825" i="15"/>
  <c r="S6940" i="15"/>
  <c r="R6725" i="15"/>
  <c r="S6720" i="15"/>
  <c r="R6804" i="15"/>
  <c r="S6306" i="15"/>
  <c r="R5696" i="15"/>
  <c r="S5778" i="15"/>
  <c r="R5328" i="15"/>
  <c r="S5128" i="15"/>
  <c r="S4763" i="15"/>
  <c r="S4650" i="15"/>
  <c r="S4494" i="15"/>
  <c r="R4189" i="15"/>
  <c r="R4214" i="15"/>
  <c r="S4137" i="15"/>
  <c r="R3967" i="15"/>
  <c r="S3305" i="15"/>
  <c r="R3046" i="15"/>
  <c r="R3031" i="15"/>
  <c r="R2884" i="15"/>
  <c r="R1650" i="15"/>
  <c r="R2080" i="15"/>
  <c r="R1415" i="15"/>
  <c r="R1106" i="15"/>
  <c r="R526" i="15"/>
  <c r="R210" i="15"/>
  <c r="S178" i="15"/>
  <c r="R465" i="15"/>
  <c r="S550" i="15"/>
  <c r="S6587" i="15"/>
  <c r="S6201" i="15"/>
  <c r="S5229" i="15"/>
  <c r="S4587" i="15"/>
  <c r="S1698" i="15"/>
  <c r="S3354" i="15"/>
  <c r="S3245" i="15"/>
  <c r="S1313" i="15"/>
  <c r="S309" i="15"/>
  <c r="S219" i="15"/>
  <c r="S6062" i="15"/>
  <c r="S6035" i="15"/>
  <c r="S5529" i="15"/>
  <c r="R5727" i="15"/>
  <c r="S5536" i="15"/>
  <c r="S4949" i="15"/>
  <c r="R4743" i="15"/>
  <c r="R4221" i="15"/>
  <c r="R2697" i="15"/>
  <c r="S2375" i="15"/>
  <c r="S1921" i="15"/>
  <c r="S2328" i="15"/>
  <c r="S1479" i="15"/>
  <c r="R1451" i="15"/>
  <c r="S918" i="15"/>
  <c r="R1075" i="15"/>
  <c r="R813" i="15"/>
  <c r="R410" i="15"/>
  <c r="S5829" i="15"/>
  <c r="S5717" i="15"/>
  <c r="S2810" i="15"/>
  <c r="S2264" i="15"/>
  <c r="R1724" i="15"/>
  <c r="R641" i="15"/>
  <c r="S762" i="15"/>
  <c r="S2413" i="15"/>
  <c r="S347" i="15"/>
  <c r="S6481" i="15"/>
  <c r="S6267" i="15"/>
  <c r="R4703" i="15"/>
  <c r="S4281" i="15"/>
  <c r="R4660" i="15"/>
  <c r="R3735" i="15"/>
  <c r="S3880" i="15"/>
  <c r="R1998" i="15"/>
  <c r="S2085" i="15"/>
  <c r="S1333" i="15"/>
  <c r="S1045" i="15"/>
  <c r="S1222" i="15"/>
  <c r="R1264" i="15"/>
  <c r="S536" i="15"/>
  <c r="S133" i="15"/>
  <c r="S3930" i="15"/>
  <c r="S2967" i="15"/>
  <c r="S2566" i="15"/>
  <c r="S945" i="15"/>
  <c r="S565" i="15"/>
  <c r="S4487" i="15"/>
  <c r="S6545" i="15"/>
  <c r="S6561" i="15"/>
  <c r="S5915" i="15"/>
  <c r="R5629" i="15"/>
  <c r="R5569" i="15"/>
  <c r="S5287" i="15"/>
  <c r="R4955" i="15"/>
  <c r="S5008" i="15"/>
  <c r="S4883" i="15"/>
  <c r="S4974" i="15"/>
  <c r="R4734" i="15"/>
  <c r="S4283" i="15"/>
  <c r="R4168" i="15"/>
  <c r="R4190" i="15"/>
  <c r="S3685" i="15"/>
  <c r="R3885" i="15"/>
  <c r="S3537" i="15"/>
  <c r="R2914" i="15"/>
  <c r="R2580" i="15"/>
  <c r="S2691" i="15"/>
  <c r="S2567" i="15"/>
  <c r="R1887" i="15"/>
  <c r="R1087" i="15"/>
  <c r="R1392" i="15"/>
  <c r="S807" i="15"/>
  <c r="R1074" i="15"/>
  <c r="R234" i="15"/>
  <c r="R218" i="15"/>
  <c r="R202" i="15"/>
  <c r="S137" i="15"/>
  <c r="S85" i="15"/>
  <c r="S5017" i="15"/>
  <c r="S4944" i="15"/>
  <c r="S4459" i="15"/>
  <c r="R5220" i="15"/>
  <c r="S3886" i="15"/>
  <c r="S3003" i="15"/>
  <c r="S2531" i="15"/>
  <c r="S1909" i="15"/>
  <c r="R809" i="15"/>
  <c r="S4942" i="15"/>
  <c r="S4105" i="15"/>
  <c r="S4237" i="15"/>
  <c r="S257" i="15"/>
  <c r="S193" i="15"/>
  <c r="R6704" i="15"/>
  <c r="S6433" i="15"/>
  <c r="R6673" i="15"/>
  <c r="S6301" i="15"/>
  <c r="S5999" i="15"/>
  <c r="R6114" i="15"/>
  <c r="R6118" i="15"/>
  <c r="R5807" i="15"/>
  <c r="S5578" i="15"/>
  <c r="S5630" i="15"/>
  <c r="S5052" i="15"/>
  <c r="S4964" i="15"/>
  <c r="R4671" i="15"/>
  <c r="S4807" i="15"/>
  <c r="R4612" i="15"/>
  <c r="S4311" i="15"/>
  <c r="R3342" i="15"/>
  <c r="S3005" i="15"/>
  <c r="S2556" i="15"/>
  <c r="R1476" i="15"/>
  <c r="R2101" i="15"/>
  <c r="R1316" i="15"/>
  <c r="R1055" i="15"/>
  <c r="R1366" i="15"/>
  <c r="S1591" i="15"/>
  <c r="S1152" i="15"/>
  <c r="R619" i="15"/>
  <c r="S113" i="15"/>
  <c r="R5971" i="15"/>
  <c r="S5095" i="15"/>
  <c r="S3882" i="15"/>
  <c r="R4118" i="15"/>
  <c r="R2333" i="15"/>
  <c r="S1832" i="15"/>
  <c r="R710" i="15"/>
  <c r="S4061" i="15"/>
  <c r="S321" i="15"/>
  <c r="S7013" i="15"/>
  <c r="S5845" i="15"/>
  <c r="R4262" i="15"/>
  <c r="R4672" i="15"/>
  <c r="R4028" i="15"/>
  <c r="R4206" i="15"/>
  <c r="R3669" i="15"/>
  <c r="S3845" i="15"/>
  <c r="S3846" i="15"/>
  <c r="S3249" i="15"/>
  <c r="R3328" i="15"/>
  <c r="S3253" i="15"/>
  <c r="R3026" i="15"/>
  <c r="S3489" i="15"/>
  <c r="R2994" i="15"/>
  <c r="S2671" i="15"/>
  <c r="S2543" i="15"/>
  <c r="R2451" i="15"/>
  <c r="R2014" i="15"/>
  <c r="R1898" i="15"/>
  <c r="S2242" i="15"/>
  <c r="R1979" i="15"/>
  <c r="R1178" i="15"/>
  <c r="S1353" i="15"/>
  <c r="S1232" i="15"/>
  <c r="R562" i="15"/>
  <c r="S5669" i="15"/>
  <c r="S6268" i="15"/>
  <c r="S5661" i="15"/>
  <c r="R5870" i="15"/>
  <c r="S3833" i="15"/>
  <c r="R3684" i="15"/>
  <c r="R2345" i="15"/>
  <c r="R1762" i="15"/>
  <c r="S6971" i="15"/>
  <c r="S2767" i="15"/>
  <c r="S971" i="15"/>
  <c r="S2791" i="15"/>
  <c r="S2350" i="15"/>
  <c r="S6137" i="15"/>
  <c r="R5977" i="15"/>
  <c r="S4966" i="15"/>
  <c r="S6652" i="15"/>
  <c r="S6396" i="15"/>
  <c r="R6179" i="15"/>
  <c r="R5899" i="15"/>
  <c r="S6007" i="15"/>
  <c r="S6108" i="15"/>
  <c r="S5555" i="15"/>
  <c r="R5803" i="15"/>
  <c r="R5680" i="15"/>
  <c r="R5648" i="15"/>
  <c r="R5735" i="15"/>
  <c r="S5327" i="15"/>
  <c r="S5281" i="15"/>
  <c r="S5227" i="15"/>
  <c r="S5155" i="15"/>
  <c r="R4773" i="15"/>
  <c r="R4651" i="15"/>
  <c r="S4319" i="15"/>
  <c r="S4433" i="15"/>
  <c r="R4201" i="15"/>
  <c r="R4151" i="15"/>
  <c r="S4150" i="15"/>
  <c r="R3912" i="15"/>
  <c r="S3473" i="15"/>
  <c r="S3442" i="15"/>
  <c r="R2754" i="15"/>
  <c r="R1943" i="15"/>
  <c r="S2166" i="15"/>
  <c r="R2690" i="15"/>
  <c r="S1755" i="15"/>
  <c r="R765" i="15"/>
  <c r="S1437" i="15"/>
  <c r="S1322" i="15"/>
  <c r="R697" i="15"/>
  <c r="R516" i="15"/>
  <c r="S374" i="15"/>
  <c r="S6835" i="15"/>
  <c r="S5909" i="15"/>
  <c r="S5760" i="15"/>
  <c r="S5645" i="15"/>
  <c r="S4444" i="15"/>
  <c r="S3653" i="15"/>
  <c r="S3201" i="15"/>
  <c r="R3148" i="15"/>
  <c r="S1447" i="15"/>
  <c r="S251" i="15"/>
  <c r="S187" i="15"/>
  <c r="S3983" i="15"/>
  <c r="S5792" i="15"/>
  <c r="S5373" i="15"/>
  <c r="S4806" i="15"/>
  <c r="S4345" i="15"/>
  <c r="R4008" i="15"/>
  <c r="S1457" i="15"/>
  <c r="S1140" i="15"/>
  <c r="R968" i="15"/>
  <c r="R1315" i="15"/>
  <c r="R1682" i="15"/>
  <c r="R939" i="15"/>
  <c r="S869" i="15"/>
  <c r="S1016" i="15"/>
  <c r="R43" i="15"/>
  <c r="S6247" i="15"/>
  <c r="R4762" i="15"/>
  <c r="S3361" i="15"/>
  <c r="S2634" i="15"/>
  <c r="S595" i="15"/>
  <c r="S2505" i="15"/>
  <c r="S315" i="15"/>
  <c r="S277" i="15"/>
  <c r="S213" i="15"/>
  <c r="S6779" i="15"/>
  <c r="S6734" i="15"/>
  <c r="S6117" i="15"/>
  <c r="R5274" i="15"/>
  <c r="S4783" i="15"/>
  <c r="S3721" i="15"/>
  <c r="R3781" i="15"/>
  <c r="S3166" i="15"/>
  <c r="S6270" i="15"/>
  <c r="R6214" i="15"/>
  <c r="S6086" i="15"/>
  <c r="S6072" i="15"/>
  <c r="R5656" i="15"/>
  <c r="R5777" i="15"/>
  <c r="S5417" i="15"/>
  <c r="S5614" i="15"/>
  <c r="R5561" i="15"/>
  <c r="S5259" i="15"/>
  <c r="S5312" i="15"/>
  <c r="S5040" i="15"/>
  <c r="S4843" i="15"/>
  <c r="R4711" i="15"/>
  <c r="R4372" i="15"/>
  <c r="S3999" i="15"/>
  <c r="S4222" i="15"/>
  <c r="S3816" i="15"/>
  <c r="R3527" i="15"/>
  <c r="S3636" i="15"/>
  <c r="S2958" i="15"/>
  <c r="R2737" i="15"/>
  <c r="S3251" i="15"/>
  <c r="S2662" i="15"/>
  <c r="S1141" i="15"/>
  <c r="S1421" i="15"/>
  <c r="R472" i="15"/>
  <c r="R358" i="15"/>
  <c r="R184" i="15"/>
  <c r="S86" i="15"/>
  <c r="S6575" i="15"/>
  <c r="S6296" i="15"/>
  <c r="R1627" i="15"/>
  <c r="S2357" i="15"/>
  <c r="S1166" i="15"/>
  <c r="S341" i="15"/>
  <c r="S239" i="15"/>
  <c r="S6042" i="15"/>
  <c r="S5365" i="15"/>
  <c r="S6374" i="15"/>
  <c r="S6188" i="15"/>
  <c r="S5460" i="15"/>
  <c r="R2458" i="15"/>
  <c r="S6009" i="15"/>
  <c r="R5895" i="15"/>
  <c r="S5528" i="15"/>
  <c r="S5605" i="15"/>
  <c r="S5183" i="15"/>
  <c r="S5131" i="15"/>
  <c r="S4768" i="15"/>
  <c r="S4967" i="15"/>
  <c r="S4775" i="15"/>
  <c r="S4304" i="15"/>
  <c r="R4056" i="15"/>
  <c r="R2988" i="15"/>
  <c r="S1733" i="15"/>
  <c r="S1307" i="15"/>
  <c r="R1600" i="15"/>
  <c r="S1386" i="15"/>
  <c r="S6807" i="15"/>
  <c r="S7010" i="15"/>
  <c r="S5293" i="15"/>
  <c r="S2024" i="15"/>
  <c r="R2381" i="15"/>
  <c r="S1365" i="15"/>
  <c r="S6943" i="15"/>
  <c r="S6236" i="15"/>
  <c r="S4454" i="15"/>
  <c r="S303" i="15"/>
  <c r="S175" i="15"/>
  <c r="S1994" i="15"/>
  <c r="S6932" i="15"/>
  <c r="S6496" i="15"/>
  <c r="R5987" i="15"/>
  <c r="R5096" i="15"/>
  <c r="S4979" i="15"/>
  <c r="S4654" i="15"/>
  <c r="R4751" i="15"/>
  <c r="S4321" i="15"/>
  <c r="R4873" i="15"/>
  <c r="R3887" i="15"/>
  <c r="S3371" i="15"/>
  <c r="S3191" i="15"/>
  <c r="S2989" i="15"/>
  <c r="S2347" i="15"/>
  <c r="R2706" i="15"/>
  <c r="S2855" i="15"/>
  <c r="R2173" i="15"/>
  <c r="R91" i="15"/>
  <c r="S6859" i="15"/>
  <c r="S5132" i="15"/>
  <c r="R4809" i="15"/>
  <c r="S5282" i="15"/>
  <c r="S6925" i="15"/>
  <c r="S6869" i="15"/>
  <c r="R6479" i="15"/>
  <c r="S5772" i="15"/>
  <c r="S5764" i="15"/>
  <c r="R5633" i="15"/>
  <c r="R5617" i="15"/>
  <c r="R5308" i="15"/>
  <c r="S5230" i="15"/>
  <c r="S4335" i="15"/>
  <c r="S4439" i="15"/>
  <c r="R3848" i="15"/>
  <c r="R3724" i="15"/>
  <c r="R4063" i="15"/>
  <c r="R2899" i="15"/>
  <c r="R2719" i="15"/>
  <c r="S2796" i="15"/>
  <c r="S2340" i="15"/>
  <c r="R1895" i="15"/>
  <c r="S1719" i="15"/>
  <c r="R1710" i="15"/>
  <c r="R310" i="15"/>
  <c r="R4785" i="15"/>
  <c r="R4943" i="15"/>
  <c r="S2641" i="15"/>
  <c r="S2941" i="15"/>
  <c r="S6041" i="15"/>
  <c r="S5642" i="15"/>
  <c r="S5401" i="15"/>
  <c r="S4696" i="15"/>
  <c r="R4726" i="15"/>
  <c r="R4572" i="15"/>
  <c r="R4266" i="15"/>
  <c r="S4293" i="15"/>
  <c r="S4010" i="15"/>
  <c r="R3877" i="15"/>
  <c r="S3843" i="15"/>
  <c r="R3285" i="15"/>
  <c r="S2442" i="15"/>
  <c r="R2800" i="15"/>
  <c r="R2055" i="15"/>
  <c r="R1524" i="15"/>
  <c r="R2056" i="15"/>
  <c r="R1718" i="15"/>
  <c r="S23" i="15"/>
  <c r="R776" i="15"/>
  <c r="R4864" i="15"/>
  <c r="S4265" i="15"/>
  <c r="S1917" i="15"/>
  <c r="R6170" i="15"/>
  <c r="R5892" i="15"/>
  <c r="S5847" i="15"/>
  <c r="S5747" i="15"/>
  <c r="S5062" i="15"/>
  <c r="R4718" i="15"/>
  <c r="S4180" i="15"/>
  <c r="S3400" i="15"/>
  <c r="S2740" i="15"/>
  <c r="R3099" i="15"/>
  <c r="R2859" i="15"/>
  <c r="S2660" i="15"/>
  <c r="S1684" i="15"/>
  <c r="S1952" i="15"/>
  <c r="S569" i="15"/>
  <c r="S4737" i="15"/>
  <c r="S4927" i="15"/>
  <c r="R3830" i="15"/>
  <c r="R3058" i="15"/>
  <c r="S6759" i="15"/>
  <c r="S6781" i="15"/>
  <c r="S5849" i="15"/>
  <c r="S5618" i="15"/>
  <c r="R5344" i="15"/>
  <c r="S5170" i="15"/>
  <c r="S5056" i="15"/>
  <c r="R4845" i="15"/>
  <c r="S4313" i="15"/>
  <c r="S4373" i="15"/>
  <c r="R3103" i="15"/>
  <c r="S3013" i="15"/>
  <c r="R2741" i="15"/>
  <c r="S2639" i="15"/>
  <c r="R2037" i="15"/>
  <c r="R294" i="15"/>
  <c r="S167" i="15"/>
  <c r="S1707" i="15"/>
  <c r="S6928" i="15"/>
  <c r="R6621" i="15"/>
  <c r="R5954" i="15"/>
  <c r="S5566" i="15"/>
  <c r="S5435" i="15"/>
  <c r="S5042" i="15"/>
  <c r="R4044" i="15"/>
  <c r="S3823" i="15"/>
  <c r="S3693" i="15"/>
  <c r="R3450" i="15"/>
  <c r="R2974" i="15"/>
  <c r="S2816" i="15"/>
  <c r="R2071" i="15"/>
  <c r="R2165" i="15"/>
  <c r="R1989" i="15"/>
  <c r="R566" i="15"/>
  <c r="R488" i="15"/>
  <c r="R427" i="15"/>
  <c r="S6475" i="15"/>
  <c r="S4136" i="15"/>
  <c r="S4950" i="15"/>
  <c r="S3754" i="15"/>
  <c r="S2585" i="15"/>
  <c r="R2432" i="15"/>
  <c r="S6441" i="15"/>
  <c r="S6187" i="15"/>
  <c r="S5871" i="15"/>
  <c r="S5012" i="15"/>
  <c r="R4808" i="15"/>
  <c r="S3689" i="15"/>
  <c r="S2871" i="15"/>
  <c r="S2237" i="15"/>
  <c r="S1984" i="15"/>
  <c r="R2200" i="15"/>
  <c r="S1076" i="15"/>
  <c r="S36" i="15"/>
  <c r="S5083" i="15"/>
  <c r="R5053" i="15"/>
  <c r="S4334" i="15"/>
  <c r="S4078" i="15"/>
  <c r="S6867" i="15"/>
  <c r="S6761" i="15"/>
  <c r="S6497" i="15"/>
  <c r="R6697" i="15"/>
  <c r="S6416" i="15"/>
  <c r="R6467" i="15"/>
  <c r="R6713" i="15"/>
  <c r="S6361" i="15"/>
  <c r="S6307" i="15"/>
  <c r="S5995" i="15"/>
  <c r="S5559" i="15"/>
  <c r="S5545" i="15"/>
  <c r="S5687" i="15"/>
  <c r="S5364" i="15"/>
  <c r="S5016" i="15"/>
  <c r="S5123" i="15"/>
  <c r="R4632" i="15"/>
  <c r="S4404" i="15"/>
  <c r="R4178" i="15"/>
  <c r="S4153" i="15"/>
  <c r="R4091" i="15"/>
  <c r="S3670" i="15"/>
  <c r="S3897" i="15"/>
  <c r="R3696" i="15"/>
  <c r="R3505" i="15"/>
  <c r="R3110" i="15"/>
  <c r="S3605" i="15"/>
  <c r="R2522" i="15"/>
  <c r="R2880" i="15"/>
  <c r="R1963" i="15"/>
  <c r="S2284" i="15"/>
  <c r="S2559" i="15"/>
  <c r="R2229" i="15"/>
  <c r="S2035" i="15"/>
  <c r="R1560" i="15"/>
  <c r="S1234" i="15"/>
  <c r="R1690" i="15"/>
  <c r="S538" i="15"/>
  <c r="S92" i="15"/>
  <c r="R354" i="15"/>
  <c r="R306" i="15"/>
  <c r="S511" i="15"/>
  <c r="S5781" i="15"/>
  <c r="S5369" i="15"/>
  <c r="R4946" i="15"/>
  <c r="S4938" i="15"/>
  <c r="S659" i="15"/>
  <c r="S6740" i="15"/>
  <c r="S6460" i="15"/>
  <c r="S6246" i="15"/>
  <c r="S6211" i="15"/>
  <c r="S5886" i="15"/>
  <c r="S5767" i="15"/>
  <c r="S5739" i="15"/>
  <c r="R5379" i="15"/>
  <c r="R5272" i="15"/>
  <c r="S5554" i="15"/>
  <c r="S5189" i="15"/>
  <c r="S4941" i="15"/>
  <c r="R4840" i="15"/>
  <c r="R4730" i="15"/>
  <c r="S4615" i="15"/>
  <c r="S4681" i="15"/>
  <c r="R4576" i="15"/>
  <c r="S4291" i="15"/>
  <c r="S4512" i="15"/>
  <c r="S4385" i="15"/>
  <c r="R4060" i="15"/>
  <c r="R3936" i="15"/>
  <c r="R3102" i="15"/>
  <c r="S3534" i="15"/>
  <c r="S3651" i="15"/>
  <c r="S2788" i="15"/>
  <c r="S2769" i="15"/>
  <c r="R3463" i="15"/>
  <c r="R1099" i="15"/>
  <c r="S1201" i="15"/>
  <c r="R904" i="15"/>
  <c r="S567" i="15"/>
  <c r="S443" i="15"/>
  <c r="R556" i="15"/>
  <c r="R548" i="15"/>
  <c r="S6260" i="15"/>
  <c r="S5427" i="15"/>
  <c r="S1713" i="15"/>
  <c r="S6317" i="15"/>
  <c r="S6389" i="15"/>
  <c r="S6435" i="15"/>
  <c r="S6568" i="15"/>
  <c r="S6163" i="15"/>
  <c r="S5876" i="15"/>
  <c r="R5815" i="15"/>
  <c r="S5622" i="15"/>
  <c r="Q5568" i="15"/>
  <c r="R5568" i="15" s="1"/>
  <c r="S5359" i="15"/>
  <c r="S4685" i="15"/>
  <c r="S4371" i="15"/>
  <c r="S4133" i="15"/>
  <c r="S3913" i="15"/>
  <c r="S3835" i="15"/>
  <c r="S3744" i="15"/>
  <c r="S3526" i="15"/>
  <c r="S3198" i="15"/>
  <c r="S2928" i="15"/>
  <c r="R3428" i="15"/>
  <c r="S2396" i="15"/>
  <c r="S1845" i="15"/>
  <c r="S1092" i="15"/>
  <c r="S1342" i="15"/>
  <c r="S409" i="15"/>
  <c r="R338" i="15"/>
  <c r="R163" i="15"/>
  <c r="S6654" i="15"/>
  <c r="S6001" i="15"/>
  <c r="S5711" i="15"/>
  <c r="S5817" i="15"/>
  <c r="S2232" i="15"/>
  <c r="R2365" i="15"/>
  <c r="R3073" i="15"/>
  <c r="S2387" i="15"/>
  <c r="S611" i="15"/>
  <c r="S3084" i="15"/>
  <c r="S6782" i="15"/>
  <c r="S6558" i="15"/>
  <c r="R6463" i="15"/>
  <c r="S6089" i="15"/>
  <c r="R6099" i="15"/>
  <c r="S5893" i="15"/>
  <c r="R5940" i="15"/>
  <c r="R5933" i="15"/>
  <c r="R5728" i="15"/>
  <c r="R5370" i="15"/>
  <c r="S5367" i="15"/>
  <c r="R5121" i="15"/>
  <c r="R4682" i="15"/>
  <c r="S4952" i="15"/>
  <c r="R4742" i="15"/>
  <c r="S4018" i="15"/>
  <c r="S3851" i="15"/>
  <c r="S3378" i="15"/>
  <c r="R3030" i="15"/>
  <c r="R3688" i="15"/>
  <c r="R3386" i="15"/>
  <c r="R2982" i="15"/>
  <c r="S2611" i="15"/>
  <c r="R2793" i="15"/>
  <c r="R2760" i="15"/>
  <c r="S2201" i="15"/>
  <c r="S2477" i="15"/>
  <c r="S2623" i="15"/>
  <c r="S2061" i="15"/>
  <c r="R1779" i="15"/>
  <c r="S1790" i="15"/>
  <c r="S1852" i="15"/>
  <c r="R1444" i="15"/>
  <c r="S1426" i="15"/>
  <c r="S1321" i="15"/>
  <c r="S1337" i="15"/>
  <c r="S657" i="15"/>
  <c r="R972" i="15"/>
  <c r="R508" i="15"/>
  <c r="S166" i="15"/>
  <c r="S48" i="15"/>
  <c r="S495" i="15"/>
  <c r="R381" i="15"/>
  <c r="S6724" i="15"/>
  <c r="S5697" i="15"/>
  <c r="S5338" i="15"/>
  <c r="S5023" i="15"/>
  <c r="S4158" i="15"/>
  <c r="R1657" i="15"/>
  <c r="S6309" i="15"/>
  <c r="S5419" i="15"/>
  <c r="S4764" i="15"/>
  <c r="S831" i="15"/>
  <c r="R6868" i="15"/>
  <c r="S6746" i="15"/>
  <c r="S6710" i="15"/>
  <c r="S6663" i="15"/>
  <c r="S6037" i="15"/>
  <c r="S5740" i="15"/>
  <c r="S5796" i="15"/>
  <c r="S5794" i="15"/>
  <c r="S5676" i="15"/>
  <c r="S5572" i="15"/>
  <c r="R5601" i="15"/>
  <c r="S5109" i="15"/>
  <c r="S5250" i="15"/>
  <c r="S4980" i="15"/>
  <c r="S4638" i="15"/>
  <c r="S4782" i="15"/>
  <c r="S4627" i="15"/>
  <c r="S4347" i="15"/>
  <c r="R4067" i="15"/>
  <c r="R3996" i="15"/>
  <c r="R3647" i="15"/>
  <c r="R3940" i="15"/>
  <c r="S3793" i="15"/>
  <c r="S3705" i="15"/>
  <c r="R3233" i="15"/>
  <c r="S3334" i="15"/>
  <c r="R3335" i="15"/>
  <c r="S3052" i="15"/>
  <c r="R2291" i="15"/>
  <c r="R1556" i="15"/>
  <c r="S1410" i="15"/>
  <c r="S1175" i="15"/>
  <c r="R898" i="15"/>
  <c r="R1536" i="15"/>
  <c r="S1317" i="15"/>
  <c r="R1488" i="15"/>
  <c r="S1145" i="15"/>
  <c r="S586" i="15"/>
  <c r="R322" i="15"/>
  <c r="S543" i="15"/>
  <c r="S5768" i="15"/>
  <c r="R3840" i="15"/>
  <c r="S4478" i="15"/>
  <c r="R4932" i="15"/>
  <c r="R1800" i="15"/>
  <c r="S4111" i="15"/>
  <c r="S6844" i="15"/>
  <c r="S6773" i="15"/>
  <c r="S6604" i="15"/>
  <c r="R6543" i="15"/>
  <c r="S6393" i="15"/>
  <c r="S6402" i="15"/>
  <c r="S6053" i="15"/>
  <c r="R6102" i="15"/>
  <c r="R6045" i="15"/>
  <c r="R5902" i="15"/>
  <c r="R5640" i="15"/>
  <c r="R5795" i="15"/>
  <c r="S5861" i="15"/>
  <c r="S4991" i="15"/>
  <c r="S5058" i="15"/>
  <c r="R5262" i="15"/>
  <c r="R4813" i="15"/>
  <c r="S4866" i="15"/>
  <c r="S4736" i="15"/>
  <c r="S4331" i="15"/>
  <c r="R3951" i="15"/>
  <c r="S4187" i="15"/>
  <c r="S3476" i="15"/>
  <c r="S3278" i="15"/>
  <c r="R3252" i="15"/>
  <c r="R2931" i="15"/>
  <c r="R3049" i="15"/>
  <c r="R3012" i="15"/>
  <c r="S2732" i="15"/>
  <c r="S2116" i="15"/>
  <c r="S2664" i="15"/>
  <c r="R2103" i="15"/>
  <c r="S2077" i="15"/>
  <c r="R1634" i="15"/>
  <c r="R896" i="15"/>
  <c r="S1137" i="15"/>
  <c r="S767" i="15"/>
  <c r="R506" i="15"/>
  <c r="R290" i="15"/>
  <c r="S527" i="15"/>
  <c r="S6294" i="15"/>
  <c r="S5557" i="15"/>
  <c r="S5232" i="15"/>
  <c r="R4644" i="15"/>
  <c r="S4976" i="15"/>
  <c r="S3687" i="15"/>
  <c r="S3205" i="15"/>
  <c r="S2659" i="15"/>
  <c r="S2540" i="15"/>
  <c r="R1645" i="15"/>
  <c r="R724" i="15"/>
  <c r="S728" i="15"/>
  <c r="S6617" i="15"/>
  <c r="S5291" i="15"/>
  <c r="S5060" i="15"/>
  <c r="S4408" i="15"/>
  <c r="S4483" i="15"/>
  <c r="S3863" i="15"/>
  <c r="S3766" i="15"/>
  <c r="S3437" i="15"/>
  <c r="R2038" i="15"/>
  <c r="R2175" i="15"/>
  <c r="S2048" i="15"/>
  <c r="S1640" i="15"/>
  <c r="S1907" i="15"/>
  <c r="S1394" i="15"/>
  <c r="S571" i="15"/>
  <c r="S95" i="15"/>
  <c r="S6847" i="15"/>
  <c r="S6110" i="15"/>
  <c r="S5161" i="15"/>
  <c r="S2979" i="15"/>
  <c r="R6664" i="15"/>
  <c r="S6664" i="15"/>
  <c r="R6565" i="15"/>
  <c r="S6565" i="15"/>
  <c r="R6436" i="15"/>
  <c r="S6436" i="15"/>
  <c r="R6793" i="15"/>
  <c r="S6793" i="15"/>
  <c r="R3033" i="15"/>
  <c r="S3033" i="15"/>
  <c r="R3157" i="15"/>
  <c r="S3157" i="15"/>
  <c r="S2925" i="15"/>
  <c r="R2925" i="15"/>
  <c r="R3045" i="15"/>
  <c r="S609" i="15"/>
  <c r="R6771" i="15"/>
  <c r="S6771" i="15"/>
  <c r="R6757" i="15"/>
  <c r="S6757" i="15"/>
  <c r="S6156" i="15"/>
  <c r="R6156" i="15"/>
  <c r="S6056" i="15"/>
  <c r="R6056" i="15"/>
  <c r="S5989" i="15"/>
  <c r="R5989" i="15"/>
  <c r="R5018" i="15"/>
  <c r="S5018" i="15"/>
  <c r="S4388" i="15"/>
  <c r="R4388" i="15"/>
  <c r="R4343" i="15"/>
  <c r="S4343" i="15"/>
  <c r="S4242" i="15"/>
  <c r="R4242" i="15"/>
  <c r="R4176" i="15"/>
  <c r="S4176" i="15"/>
  <c r="S4122" i="15"/>
  <c r="R4122" i="15"/>
  <c r="R4076" i="15"/>
  <c r="S4076" i="15"/>
  <c r="R3955" i="15"/>
  <c r="S3955" i="15"/>
  <c r="R3517" i="15"/>
  <c r="S3517" i="15"/>
  <c r="R3566" i="15"/>
  <c r="S3566" i="15"/>
  <c r="R3491" i="15"/>
  <c r="S3491" i="15"/>
  <c r="R3363" i="15"/>
  <c r="S3363" i="15"/>
  <c r="S3331" i="15"/>
  <c r="R3331" i="15"/>
  <c r="S3397" i="15"/>
  <c r="R3397" i="15"/>
  <c r="R3467" i="15"/>
  <c r="S3467" i="15"/>
  <c r="S3174" i="15"/>
  <c r="R3174" i="15"/>
  <c r="R2495" i="15"/>
  <c r="S2495" i="15"/>
  <c r="S2019" i="15"/>
  <c r="R2019" i="15"/>
  <c r="R3839" i="15"/>
  <c r="S3839" i="15"/>
  <c r="S5340" i="15"/>
  <c r="R5340" i="15"/>
  <c r="R5064" i="15"/>
  <c r="S5064" i="15"/>
  <c r="R4988" i="15"/>
  <c r="S4988" i="15"/>
  <c r="R3925" i="15"/>
  <c r="S3925" i="15"/>
  <c r="R3849" i="15"/>
  <c r="S3849" i="15"/>
  <c r="R3627" i="15"/>
  <c r="S3627" i="15"/>
  <c r="S3247" i="15"/>
  <c r="R3247" i="15"/>
  <c r="S1346" i="15"/>
  <c r="R1346" i="15"/>
  <c r="S920" i="15"/>
  <c r="R920" i="15"/>
  <c r="S780" i="15"/>
  <c r="R780" i="15"/>
  <c r="R419" i="15"/>
  <c r="S419" i="15"/>
  <c r="R403" i="15"/>
  <c r="S403" i="15"/>
  <c r="R578" i="15"/>
  <c r="S578" i="15"/>
  <c r="S412" i="15"/>
  <c r="R412" i="15"/>
  <c r="R5551" i="15"/>
  <c r="S5551" i="15"/>
  <c r="S5400" i="15"/>
  <c r="R5400" i="15"/>
  <c r="R5413" i="15"/>
  <c r="S5413" i="15"/>
  <c r="R6529" i="15"/>
  <c r="S6529" i="15"/>
  <c r="R6252" i="15"/>
  <c r="S6252" i="15"/>
  <c r="R6157" i="15"/>
  <c r="S6157" i="15"/>
  <c r="R6031" i="15"/>
  <c r="S6031" i="15"/>
  <c r="R5938" i="15"/>
  <c r="S5938" i="15"/>
  <c r="S5854" i="15"/>
  <c r="R5854" i="15"/>
  <c r="R5737" i="15"/>
  <c r="S5737" i="15"/>
  <c r="R5655" i="15"/>
  <c r="S5655" i="15"/>
  <c r="S5420" i="15"/>
  <c r="R5420" i="15"/>
  <c r="S5316" i="15"/>
  <c r="R5316" i="15"/>
  <c r="R5106" i="15"/>
  <c r="S5106" i="15"/>
  <c r="R4911" i="15"/>
  <c r="S4911" i="15"/>
  <c r="S4727" i="15"/>
  <c r="R4727" i="15"/>
  <c r="R4881" i="15"/>
  <c r="S4881" i="15"/>
  <c r="R5238" i="15"/>
  <c r="S5238" i="15"/>
  <c r="R5079" i="15"/>
  <c r="S5079" i="15"/>
  <c r="R5027" i="15"/>
  <c r="S5027" i="15"/>
  <c r="R5004" i="15"/>
  <c r="S5004" i="15"/>
  <c r="R5093" i="15"/>
  <c r="S5093" i="15"/>
  <c r="S4652" i="15"/>
  <c r="R4652" i="15"/>
  <c r="S4609" i="15"/>
  <c r="R4609" i="15"/>
  <c r="R4548" i="15"/>
  <c r="S4548" i="15"/>
  <c r="R4432" i="15"/>
  <c r="S4432" i="15"/>
  <c r="R4348" i="15"/>
  <c r="S4348" i="15"/>
  <c r="R4247" i="15"/>
  <c r="S4247" i="15"/>
  <c r="R1956" i="15"/>
  <c r="S1956" i="15"/>
  <c r="R1275" i="15"/>
  <c r="S1275" i="15"/>
  <c r="R777" i="15"/>
  <c r="S777" i="15"/>
  <c r="S546" i="15"/>
  <c r="R546" i="15"/>
  <c r="S1404" i="15"/>
  <c r="R1404" i="15"/>
  <c r="R1381" i="15"/>
  <c r="S1381" i="15"/>
  <c r="S6886" i="15"/>
  <c r="R6886" i="15"/>
  <c r="R6538" i="15"/>
  <c r="S6538" i="15"/>
  <c r="S6174" i="15"/>
  <c r="R6174" i="15"/>
  <c r="R5864" i="15"/>
  <c r="S5864" i="15"/>
  <c r="S5224" i="15"/>
  <c r="R5224" i="15"/>
  <c r="R4830" i="15"/>
  <c r="S4830" i="15"/>
  <c r="R4796" i="15"/>
  <c r="S4796" i="15"/>
  <c r="R4668" i="15"/>
  <c r="S4668" i="15"/>
  <c r="R3625" i="15"/>
  <c r="S3625" i="15"/>
  <c r="R6332" i="15"/>
  <c r="S6332" i="15"/>
  <c r="R5791" i="15"/>
  <c r="S5791" i="15"/>
  <c r="R5403" i="15"/>
  <c r="S5403" i="15"/>
  <c r="R5011" i="15"/>
  <c r="S5011" i="15"/>
  <c r="R4037" i="15"/>
  <c r="S4037" i="15"/>
  <c r="R3786" i="15"/>
  <c r="S3786" i="15"/>
  <c r="R3195" i="15"/>
  <c r="S3195" i="15"/>
  <c r="S2779" i="15"/>
  <c r="R2779" i="15"/>
  <c r="R6552" i="15"/>
  <c r="S6552" i="15"/>
  <c r="R6357" i="15"/>
  <c r="S6357" i="15"/>
  <c r="R5814" i="15"/>
  <c r="S5814" i="15"/>
  <c r="S2724" i="15"/>
  <c r="R2724" i="15"/>
  <c r="S4083" i="15"/>
  <c r="R4083" i="15"/>
  <c r="R3668" i="15"/>
  <c r="S3668" i="15"/>
  <c r="R5863" i="15"/>
  <c r="S5863" i="15"/>
  <c r="R5693" i="15"/>
  <c r="S5693" i="15"/>
  <c r="R4983" i="15"/>
  <c r="S4983" i="15"/>
  <c r="S2576" i="15"/>
  <c r="R2576" i="15"/>
  <c r="S2299" i="15"/>
  <c r="R2299" i="15"/>
  <c r="R1842" i="15"/>
  <c r="S1842" i="15"/>
  <c r="R1026" i="15"/>
  <c r="S1026" i="15"/>
  <c r="S950" i="15"/>
  <c r="R950" i="15"/>
  <c r="R1491" i="15"/>
  <c r="S1491" i="15"/>
  <c r="S589" i="15"/>
  <c r="R589" i="15"/>
  <c r="R1756" i="15"/>
  <c r="S1756" i="15"/>
  <c r="R39" i="15"/>
  <c r="S39" i="15"/>
  <c r="S880" i="15"/>
  <c r="R880" i="15"/>
  <c r="R6210" i="15"/>
  <c r="S6210" i="15"/>
  <c r="S4593" i="15"/>
  <c r="R4593" i="15"/>
  <c r="S4520" i="15"/>
  <c r="R4520" i="15"/>
  <c r="S3819" i="15"/>
  <c r="S5944" i="15"/>
  <c r="R5944" i="15"/>
  <c r="S4218" i="15"/>
  <c r="R4218" i="15"/>
  <c r="S4202" i="15"/>
  <c r="R4202" i="15"/>
  <c r="S4186" i="15"/>
  <c r="R4186" i="15"/>
  <c r="R3457" i="15"/>
  <c r="S3457" i="15"/>
  <c r="R3120" i="15"/>
  <c r="S3120" i="15"/>
  <c r="S2672" i="15"/>
  <c r="R2672" i="15"/>
  <c r="R6194" i="15"/>
  <c r="S6194" i="15"/>
  <c r="S3513" i="15"/>
  <c r="R3513" i="15"/>
  <c r="R2511" i="15"/>
  <c r="S2511" i="15"/>
  <c r="R1236" i="15"/>
  <c r="S1236" i="15"/>
  <c r="R1158" i="15"/>
  <c r="S1158" i="15"/>
  <c r="S72" i="15"/>
  <c r="R72" i="15"/>
  <c r="R6556" i="15"/>
  <c r="S6556" i="15"/>
  <c r="S5943" i="15"/>
  <c r="R5943" i="15"/>
  <c r="R4231" i="15"/>
  <c r="S4231" i="15"/>
  <c r="R3628" i="15"/>
  <c r="S3628" i="15"/>
  <c r="R2292" i="15"/>
  <c r="S2292" i="15"/>
  <c r="S28" i="15"/>
  <c r="R28" i="15"/>
  <c r="R4606" i="15"/>
  <c r="S4606" i="15"/>
  <c r="S4472" i="15"/>
  <c r="R4472" i="15"/>
  <c r="R4448" i="15"/>
  <c r="S4448" i="15"/>
  <c r="S667" i="15"/>
  <c r="R667" i="15"/>
  <c r="R386" i="15"/>
  <c r="S386" i="15"/>
  <c r="R278" i="15"/>
  <c r="S278" i="15"/>
  <c r="R262" i="15"/>
  <c r="S262" i="15"/>
  <c r="S230" i="15"/>
  <c r="R230" i="15"/>
  <c r="S214" i="15"/>
  <c r="R214" i="15"/>
  <c r="R5345" i="15"/>
  <c r="S5345" i="15"/>
  <c r="R5207" i="15"/>
  <c r="S5207" i="15"/>
  <c r="S2938" i="15"/>
  <c r="R2938" i="15"/>
  <c r="S2910" i="15"/>
  <c r="R2910" i="15"/>
  <c r="R2418" i="15"/>
  <c r="S2418" i="15"/>
  <c r="R84" i="15"/>
  <c r="S84" i="15"/>
  <c r="R5702" i="15"/>
  <c r="S5702" i="15"/>
  <c r="S4040" i="15"/>
  <c r="R4040" i="15"/>
  <c r="S3436" i="15"/>
  <c r="R3436" i="15"/>
  <c r="S1850" i="15"/>
  <c r="R1850" i="15"/>
  <c r="R3127" i="15"/>
  <c r="S3127" i="15"/>
  <c r="S4769" i="15"/>
  <c r="R4769" i="15"/>
  <c r="R2417" i="15"/>
  <c r="S2417" i="15"/>
  <c r="R6119" i="15"/>
  <c r="S6119" i="15"/>
  <c r="S2315" i="15"/>
  <c r="R2315" i="15"/>
  <c r="R3723" i="15"/>
  <c r="S3723" i="15"/>
  <c r="R6917" i="15"/>
  <c r="S6917" i="15"/>
  <c r="R977" i="15"/>
  <c r="S977" i="15"/>
  <c r="R305" i="15"/>
  <c r="S305" i="15"/>
  <c r="R241" i="15"/>
  <c r="S241" i="15"/>
  <c r="S4249" i="15"/>
  <c r="R4249" i="15"/>
  <c r="R363" i="15"/>
  <c r="S363" i="15"/>
  <c r="R299" i="15"/>
  <c r="S299" i="15"/>
  <c r="R171" i="15"/>
  <c r="S171" i="15"/>
  <c r="R25" i="15"/>
  <c r="S25" i="15"/>
  <c r="S3165" i="15"/>
  <c r="R3165" i="15"/>
  <c r="S180" i="15"/>
  <c r="R180" i="15"/>
  <c r="R6945" i="15"/>
  <c r="S6945" i="15"/>
  <c r="S943" i="15"/>
  <c r="R943" i="15"/>
  <c r="R2276" i="15"/>
  <c r="S2276" i="15"/>
  <c r="S947" i="15"/>
  <c r="R947" i="15"/>
  <c r="R3794" i="15"/>
  <c r="S3794" i="15"/>
  <c r="R287" i="15"/>
  <c r="S287" i="15"/>
  <c r="R223" i="15"/>
  <c r="S223" i="15"/>
  <c r="R6320" i="15"/>
  <c r="S6320" i="15"/>
  <c r="R4701" i="15"/>
  <c r="S4701" i="15"/>
  <c r="S4250" i="15"/>
  <c r="R4250" i="15"/>
  <c r="R4416" i="15"/>
  <c r="S4416" i="15"/>
  <c r="R4270" i="15"/>
  <c r="S4270" i="15"/>
  <c r="S3156" i="15"/>
  <c r="R3156" i="15"/>
  <c r="R2956" i="15"/>
  <c r="S2956" i="15"/>
  <c r="S2851" i="15"/>
  <c r="R2851" i="15"/>
  <c r="S2752" i="15"/>
  <c r="R2752" i="15"/>
  <c r="R2685" i="15"/>
  <c r="S2685" i="15"/>
  <c r="S2684" i="15"/>
  <c r="R2610" i="15"/>
  <c r="S2610" i="15"/>
  <c r="S1332" i="15"/>
  <c r="R1332" i="15"/>
  <c r="R522" i="15"/>
  <c r="S522" i="15"/>
  <c r="R6839" i="15"/>
  <c r="S6839" i="15"/>
  <c r="R6849" i="15"/>
  <c r="S6849" i="15"/>
  <c r="R6921" i="15"/>
  <c r="S6921" i="15"/>
  <c r="R6729" i="15"/>
  <c r="S6729" i="15"/>
  <c r="S6592" i="15"/>
  <c r="R6592" i="15"/>
  <c r="S6495" i="15"/>
  <c r="R6495" i="15"/>
  <c r="R6358" i="15"/>
  <c r="S6358" i="15"/>
  <c r="S6513" i="15"/>
  <c r="R6513" i="15"/>
  <c r="R6417" i="15"/>
  <c r="S6417" i="15"/>
  <c r="R6257" i="15"/>
  <c r="S6257" i="15"/>
  <c r="R6140" i="15"/>
  <c r="S6140" i="15"/>
  <c r="R5976" i="15"/>
  <c r="S5976" i="15"/>
  <c r="R5804" i="15"/>
  <c r="S5804" i="15"/>
  <c r="R6601" i="15"/>
  <c r="S6601" i="15"/>
  <c r="R6051" i="15"/>
  <c r="S5439" i="15"/>
  <c r="R5439" i="15"/>
  <c r="R6540" i="15"/>
  <c r="S6540" i="15"/>
  <c r="S6034" i="15"/>
  <c r="R6034" i="15"/>
  <c r="S5929" i="15"/>
  <c r="R5929" i="15"/>
  <c r="S5837" i="15"/>
  <c r="R5837" i="15"/>
  <c r="R4663" i="15"/>
  <c r="S4663" i="15"/>
  <c r="S4584" i="15"/>
  <c r="R4584" i="15"/>
  <c r="S3916" i="15"/>
  <c r="R3916" i="15"/>
  <c r="R4642" i="15"/>
  <c r="S4642" i="15"/>
  <c r="R4329" i="15"/>
  <c r="S4329" i="15"/>
  <c r="S5320" i="15"/>
  <c r="R5320" i="15"/>
  <c r="S4538" i="15"/>
  <c r="R4538" i="15"/>
  <c r="R3989" i="15"/>
  <c r="S3989" i="15"/>
  <c r="R3756" i="15"/>
  <c r="S3756" i="15"/>
  <c r="R2681" i="15"/>
  <c r="S2275" i="15"/>
  <c r="R2275" i="15"/>
  <c r="R3518" i="15"/>
  <c r="S3518" i="15"/>
  <c r="S2727" i="15"/>
  <c r="R2727" i="15"/>
  <c r="S2191" i="15"/>
  <c r="R2191" i="15"/>
  <c r="R2278" i="15"/>
  <c r="S2278" i="15"/>
  <c r="S2763" i="15"/>
  <c r="R2763" i="15"/>
  <c r="R2606" i="15"/>
  <c r="S2606" i="15"/>
  <c r="R2380" i="15"/>
  <c r="S2380" i="15"/>
  <c r="R3116" i="15"/>
  <c r="S3116" i="15"/>
  <c r="S2976" i="15"/>
  <c r="R2976" i="15"/>
  <c r="S2196" i="15"/>
  <c r="R2196" i="15"/>
  <c r="R1869" i="15"/>
  <c r="S1869" i="15"/>
  <c r="S1118" i="15"/>
  <c r="R1118" i="15"/>
  <c r="R1401" i="15"/>
  <c r="S1401" i="15"/>
  <c r="S626" i="15"/>
  <c r="R626" i="15"/>
  <c r="R3029" i="15"/>
  <c r="R5875" i="15"/>
  <c r="S5875" i="15"/>
  <c r="R5606" i="15"/>
  <c r="S5606" i="15"/>
  <c r="S5752" i="15"/>
  <c r="R5752" i="15"/>
  <c r="R4882" i="15"/>
  <c r="S4882" i="15"/>
  <c r="S1795" i="15"/>
  <c r="R1795" i="15"/>
  <c r="R1680" i="15"/>
  <c r="S1680" i="15"/>
  <c r="R1675" i="15"/>
  <c r="S1675" i="15"/>
  <c r="S999" i="15"/>
  <c r="R999" i="15"/>
  <c r="S344" i="15"/>
  <c r="R344" i="15"/>
  <c r="S328" i="15"/>
  <c r="R328" i="15"/>
  <c r="S312" i="15"/>
  <c r="R312" i="15"/>
  <c r="S296" i="15"/>
  <c r="R296" i="15"/>
  <c r="S280" i="15"/>
  <c r="R280" i="15"/>
  <c r="S151" i="15"/>
  <c r="R151" i="15"/>
  <c r="R38" i="15"/>
  <c r="S38" i="15"/>
  <c r="R7021" i="15"/>
  <c r="S7021" i="15"/>
  <c r="R6719" i="15"/>
  <c r="S6719" i="15"/>
  <c r="R6680" i="15"/>
  <c r="S6680" i="15"/>
  <c r="R6473" i="15"/>
  <c r="S6473" i="15"/>
  <c r="R6578" i="15"/>
  <c r="S6578" i="15"/>
  <c r="S6018" i="15"/>
  <c r="R6018" i="15"/>
  <c r="R5690" i="15"/>
  <c r="S5690" i="15"/>
  <c r="R5644" i="15"/>
  <c r="S5644" i="15"/>
  <c r="R5619" i="15"/>
  <c r="S5619" i="15"/>
  <c r="S4746" i="15"/>
  <c r="R4746" i="15"/>
  <c r="S2856" i="15"/>
  <c r="R2856" i="15"/>
  <c r="R2225" i="15"/>
  <c r="S2225" i="15"/>
  <c r="S2109" i="15"/>
  <c r="R2109" i="15"/>
  <c r="R2065" i="15"/>
  <c r="S2065" i="15"/>
  <c r="S2027" i="15"/>
  <c r="R2027" i="15"/>
  <c r="R6889" i="15"/>
  <c r="S6889" i="15"/>
  <c r="S5354" i="15"/>
  <c r="R5354" i="15"/>
  <c r="R5070" i="15"/>
  <c r="S5070" i="15"/>
  <c r="R1833" i="15"/>
  <c r="S1833" i="15"/>
  <c r="R74" i="15"/>
  <c r="S74" i="15"/>
  <c r="R2970" i="15"/>
  <c r="S2970" i="15"/>
  <c r="R2615" i="15"/>
  <c r="S2615" i="15"/>
  <c r="R1362" i="15"/>
  <c r="S1362" i="15"/>
  <c r="S582" i="15"/>
  <c r="S5180" i="15"/>
  <c r="S464" i="15"/>
  <c r="R3389" i="15"/>
  <c r="S3389" i="15"/>
  <c r="S6363" i="15"/>
  <c r="S6939" i="15"/>
  <c r="S1033" i="15"/>
  <c r="S4659" i="15"/>
  <c r="R4659" i="15"/>
  <c r="S6622" i="15"/>
  <c r="R4690" i="15"/>
  <c r="R1559" i="15"/>
  <c r="S1435" i="15"/>
  <c r="S533" i="15"/>
  <c r="R6825" i="15"/>
  <c r="S6825" i="15"/>
  <c r="R5889" i="15"/>
  <c r="S5889" i="15"/>
  <c r="S5716" i="15"/>
  <c r="R5716" i="15"/>
  <c r="R5530" i="15"/>
  <c r="Q5526" i="15"/>
  <c r="S5526" i="15" s="1"/>
  <c r="R5788" i="15"/>
  <c r="S5788" i="15"/>
  <c r="R3475" i="15"/>
  <c r="S3475" i="15"/>
  <c r="S3258" i="15"/>
  <c r="R3258" i="15"/>
  <c r="R3167" i="15"/>
  <c r="S3167" i="15"/>
  <c r="R3061" i="15"/>
  <c r="S3061" i="15"/>
  <c r="S2713" i="15"/>
  <c r="R2713" i="15"/>
  <c r="S2780" i="15"/>
  <c r="R2780" i="15"/>
  <c r="R3062" i="15"/>
  <c r="S3062" i="15"/>
  <c r="R2973" i="15"/>
  <c r="S2973" i="15"/>
  <c r="R2616" i="15"/>
  <c r="S2616" i="15"/>
  <c r="R2524" i="15"/>
  <c r="S2524" i="15"/>
  <c r="S2070" i="15"/>
  <c r="R2070" i="15"/>
  <c r="R1785" i="15"/>
  <c r="S1785" i="15"/>
  <c r="S1681" i="15"/>
  <c r="R1681" i="15"/>
  <c r="R1607" i="15"/>
  <c r="S1607" i="15"/>
  <c r="S2330" i="15"/>
  <c r="R2330" i="15"/>
  <c r="R2260" i="15"/>
  <c r="S2260" i="15"/>
  <c r="R2120" i="15"/>
  <c r="S2120" i="15"/>
  <c r="S750" i="15"/>
  <c r="R750" i="15"/>
  <c r="R4869" i="15"/>
  <c r="S4869" i="15"/>
  <c r="R4786" i="15"/>
  <c r="S4786" i="15"/>
  <c r="S1638" i="15"/>
  <c r="R1638" i="15"/>
  <c r="R6368" i="15"/>
  <c r="R6551" i="15"/>
  <c r="R2651" i="15"/>
  <c r="R5667" i="15"/>
  <c r="S5667" i="15"/>
  <c r="S6424" i="15"/>
  <c r="S6364" i="15"/>
  <c r="R6491" i="15"/>
  <c r="S5993" i="15"/>
  <c r="S5732" i="15"/>
  <c r="R4959" i="15"/>
  <c r="S3992" i="15"/>
  <c r="S2881" i="15"/>
  <c r="R2723" i="15"/>
  <c r="R2620" i="15"/>
  <c r="S2088" i="15"/>
  <c r="R1412" i="15"/>
  <c r="S1297" i="15"/>
  <c r="S753" i="15"/>
  <c r="R534" i="15"/>
  <c r="R6644" i="15"/>
  <c r="S6644" i="15"/>
  <c r="R6145" i="15"/>
  <c r="S6145" i="15"/>
  <c r="R6060" i="15"/>
  <c r="S6060" i="15"/>
  <c r="S5625" i="15"/>
  <c r="R5625" i="15"/>
  <c r="S4706" i="15"/>
  <c r="R4706" i="15"/>
  <c r="S4396" i="15"/>
  <c r="R4396" i="15"/>
  <c r="R4096" i="15"/>
  <c r="S4096" i="15"/>
  <c r="R3847" i="15"/>
  <c r="S3847" i="15"/>
  <c r="S3612" i="15"/>
  <c r="R3612" i="15"/>
  <c r="S3420" i="15"/>
  <c r="S3962" i="15"/>
  <c r="R3962" i="15"/>
  <c r="R3399" i="15"/>
  <c r="S3399" i="15"/>
  <c r="R1001" i="15"/>
  <c r="S1001" i="15"/>
  <c r="S1520" i="15"/>
  <c r="R1520" i="15"/>
  <c r="R478" i="15"/>
  <c r="S478" i="15"/>
  <c r="S1059" i="15"/>
  <c r="S4468" i="15"/>
  <c r="R4468" i="15"/>
  <c r="S961" i="15"/>
  <c r="R961" i="15"/>
  <c r="S5731" i="15"/>
  <c r="R5731" i="15"/>
  <c r="S4370" i="15"/>
  <c r="R4370" i="15"/>
  <c r="S2728" i="15"/>
  <c r="R2728" i="15"/>
  <c r="S6559" i="15"/>
  <c r="R6559" i="15"/>
  <c r="R7031" i="15"/>
  <c r="S7031" i="15"/>
  <c r="R6801" i="15"/>
  <c r="S6801" i="15"/>
  <c r="S6692" i="15"/>
  <c r="R6692" i="15"/>
  <c r="R6444" i="15"/>
  <c r="S6444" i="15"/>
  <c r="S5858" i="15"/>
  <c r="R5858" i="15"/>
  <c r="S5692" i="15"/>
  <c r="R5692" i="15"/>
  <c r="R5651" i="15"/>
  <c r="S5651" i="15"/>
  <c r="R5459" i="15"/>
  <c r="S5459" i="15"/>
  <c r="R5082" i="15"/>
  <c r="S5082" i="15"/>
  <c r="R5275" i="15"/>
  <c r="S5275" i="15"/>
  <c r="R5041" i="15"/>
  <c r="R5136" i="15"/>
  <c r="S5136" i="15"/>
  <c r="R5074" i="15"/>
  <c r="S5074" i="15"/>
  <c r="S3459" i="15"/>
  <c r="R3459" i="15"/>
  <c r="R1248" i="15"/>
  <c r="S1248" i="15"/>
  <c r="R1113" i="15"/>
  <c r="S1113" i="15"/>
  <c r="R4653" i="15"/>
  <c r="S4653" i="15"/>
  <c r="S4254" i="15"/>
  <c r="R4254" i="15"/>
  <c r="R4395" i="15"/>
  <c r="S4395" i="15"/>
  <c r="R4316" i="15"/>
  <c r="S4316" i="15"/>
  <c r="S4159" i="15"/>
  <c r="R4159" i="15"/>
  <c r="S4048" i="15"/>
  <c r="R4048" i="15"/>
  <c r="R3927" i="15"/>
  <c r="S3927" i="15"/>
  <c r="S3608" i="15"/>
  <c r="R3608" i="15"/>
  <c r="R3115" i="15"/>
  <c r="S3115" i="15"/>
  <c r="S2902" i="15"/>
  <c r="R2902" i="15"/>
  <c r="R2736" i="15"/>
  <c r="S2736" i="15"/>
  <c r="S2521" i="15"/>
  <c r="R2521" i="15"/>
  <c r="R3598" i="15"/>
  <c r="S3598" i="15"/>
  <c r="S3978" i="15"/>
  <c r="R3978" i="15"/>
  <c r="R3666" i="15"/>
  <c r="S3666" i="15"/>
  <c r="R2893" i="15"/>
  <c r="S2893" i="15"/>
  <c r="R2655" i="15"/>
  <c r="S2655" i="15"/>
  <c r="R2858" i="15"/>
  <c r="S2858" i="15"/>
  <c r="S4004" i="15"/>
  <c r="R4004" i="15"/>
  <c r="S3842" i="15"/>
  <c r="R3842" i="15"/>
  <c r="S3795" i="15"/>
  <c r="R3795" i="15"/>
  <c r="R3652" i="15"/>
  <c r="S3652" i="15"/>
  <c r="S2964" i="15"/>
  <c r="R2964" i="15"/>
  <c r="S2550" i="15"/>
  <c r="R2550" i="15"/>
  <c r="S2469" i="15"/>
  <c r="R2469" i="15"/>
  <c r="R2376" i="15"/>
  <c r="S2376" i="15"/>
  <c r="S1866" i="15"/>
  <c r="R1866" i="15"/>
  <c r="S1703" i="15"/>
  <c r="R1703" i="15"/>
  <c r="S1455" i="15"/>
  <c r="R1455" i="15"/>
  <c r="S1620" i="15"/>
  <c r="R1620" i="15"/>
  <c r="S1484" i="15"/>
  <c r="R1484" i="15"/>
  <c r="S552" i="15"/>
  <c r="R552" i="15"/>
  <c r="S512" i="15"/>
  <c r="R512" i="15"/>
  <c r="R115" i="15"/>
  <c r="S115" i="15"/>
  <c r="R1019" i="15"/>
  <c r="S1019" i="15"/>
  <c r="R960" i="15"/>
  <c r="S960" i="15"/>
  <c r="S824" i="15"/>
  <c r="R824" i="15"/>
  <c r="S635" i="15"/>
  <c r="R635" i="15"/>
  <c r="S1255" i="15"/>
  <c r="R1255" i="15"/>
  <c r="S457" i="15"/>
  <c r="R457" i="15"/>
  <c r="R1291" i="15"/>
  <c r="S1291" i="15"/>
  <c r="S1103" i="15"/>
  <c r="R1103" i="15"/>
  <c r="S1564" i="15"/>
  <c r="R1564" i="15"/>
  <c r="R1256" i="15"/>
  <c r="S1256" i="15"/>
  <c r="R1172" i="15"/>
  <c r="S1172" i="15"/>
  <c r="R1044" i="15"/>
  <c r="S1044" i="15"/>
  <c r="S5356" i="15"/>
  <c r="R5356" i="15"/>
  <c r="S6798" i="15"/>
  <c r="R6798" i="15"/>
  <c r="R6562" i="15"/>
  <c r="S6562" i="15"/>
  <c r="R5835" i="15"/>
  <c r="S5835" i="15"/>
  <c r="R5719" i="15"/>
  <c r="S5719" i="15"/>
  <c r="R5162" i="15"/>
  <c r="S5162" i="15"/>
  <c r="S4500" i="15"/>
  <c r="R4500" i="15"/>
  <c r="R4135" i="15"/>
  <c r="S4135" i="15"/>
  <c r="S6717" i="15"/>
  <c r="R6717" i="15"/>
  <c r="R6657" i="15"/>
  <c r="S6657" i="15"/>
  <c r="R6262" i="15"/>
  <c r="S6262" i="15"/>
  <c r="R6131" i="15"/>
  <c r="S6131" i="15"/>
  <c r="S4774" i="15"/>
  <c r="R4774" i="15"/>
  <c r="R4141" i="15"/>
  <c r="S4141" i="15"/>
  <c r="R3969" i="15"/>
  <c r="S3969" i="15"/>
  <c r="R3811" i="15"/>
  <c r="S3811" i="15"/>
  <c r="R6122" i="15"/>
  <c r="S6122" i="15"/>
  <c r="S4506" i="15"/>
  <c r="R4506" i="15"/>
  <c r="R4064" i="15"/>
  <c r="S4064" i="15"/>
  <c r="R6249" i="15"/>
  <c r="S6249" i="15"/>
  <c r="S6368" i="15"/>
  <c r="S5558" i="15"/>
  <c r="R5838" i="15"/>
  <c r="R5376" i="15"/>
  <c r="S4641" i="15"/>
  <c r="R3810" i="15"/>
  <c r="S6222" i="15"/>
  <c r="R6222" i="15"/>
  <c r="S6295" i="15"/>
  <c r="R6220" i="15"/>
  <c r="S6220" i="15"/>
  <c r="S5682" i="15"/>
  <c r="R5682" i="15"/>
  <c r="R5616" i="15"/>
  <c r="S5616" i="15"/>
  <c r="S5243" i="15"/>
  <c r="R5029" i="15"/>
  <c r="S5029" i="15"/>
  <c r="R4923" i="15"/>
  <c r="S4923" i="15"/>
  <c r="S4761" i="15"/>
  <c r="R4761" i="15"/>
  <c r="S4735" i="15"/>
  <c r="R4735" i="15"/>
  <c r="S4710" i="15"/>
  <c r="R4710" i="15"/>
  <c r="S4625" i="15"/>
  <c r="R4625" i="15"/>
  <c r="R5006" i="15"/>
  <c r="S5006" i="15"/>
  <c r="R4930" i="15"/>
  <c r="S4930" i="15"/>
  <c r="S4738" i="15"/>
  <c r="R4738" i="15"/>
  <c r="R4430" i="15"/>
  <c r="S4430" i="15"/>
  <c r="R2010" i="15"/>
  <c r="S2010" i="15"/>
  <c r="S1665" i="15"/>
  <c r="R1665" i="15"/>
  <c r="R1539" i="15"/>
  <c r="S1539" i="15"/>
  <c r="R1448" i="15"/>
  <c r="S1448" i="15"/>
  <c r="S1174" i="15"/>
  <c r="R1174" i="15"/>
  <c r="R1081" i="15"/>
  <c r="S1081" i="15"/>
  <c r="R4292" i="15"/>
  <c r="S4292" i="15"/>
  <c r="R6638" i="15"/>
  <c r="S6638" i="15"/>
  <c r="R6128" i="15"/>
  <c r="S6128" i="15"/>
  <c r="S5979" i="15"/>
  <c r="R5979" i="15"/>
  <c r="R3465" i="15"/>
  <c r="S3465" i="15"/>
  <c r="R3193" i="15"/>
  <c r="S3193" i="15"/>
  <c r="S2984" i="15"/>
  <c r="R2984" i="15"/>
  <c r="S2876" i="15"/>
  <c r="R2876" i="15"/>
  <c r="R2636" i="15"/>
  <c r="S2636" i="15"/>
  <c r="R2589" i="15"/>
  <c r="S2589" i="15"/>
  <c r="S2003" i="15"/>
  <c r="R2003" i="15"/>
  <c r="S62" i="15"/>
  <c r="R62" i="15"/>
  <c r="R462" i="15"/>
  <c r="S462" i="15"/>
  <c r="S135" i="15"/>
  <c r="R135" i="15"/>
  <c r="S308" i="15"/>
  <c r="R308" i="15"/>
  <c r="R128" i="15"/>
  <c r="S128" i="15"/>
  <c r="R34" i="15"/>
  <c r="S34" i="15"/>
  <c r="R6880" i="15"/>
  <c r="S6880" i="15"/>
  <c r="R6796" i="15"/>
  <c r="S6796" i="15"/>
  <c r="R6871" i="15"/>
  <c r="S6871" i="15"/>
  <c r="R5800" i="15"/>
  <c r="S5800" i="15"/>
  <c r="R6395" i="15"/>
  <c r="S6395" i="15"/>
  <c r="R5563" i="15"/>
  <c r="S5563" i="15"/>
  <c r="S6198" i="15"/>
  <c r="R6198" i="15"/>
  <c r="R6153" i="15"/>
  <c r="S6153" i="15"/>
  <c r="R5930" i="15"/>
  <c r="S5930" i="15"/>
  <c r="S5720" i="15"/>
  <c r="R5720" i="15"/>
  <c r="R5597" i="15"/>
  <c r="S5597" i="15"/>
  <c r="R5179" i="15"/>
  <c r="S5179" i="15"/>
  <c r="S5100" i="15"/>
  <c r="R5100" i="15"/>
  <c r="R4907" i="15"/>
  <c r="S4907" i="15"/>
  <c r="S5149" i="15"/>
  <c r="R5149" i="15"/>
  <c r="R5024" i="15"/>
  <c r="S5024" i="15"/>
  <c r="S4801" i="15"/>
  <c r="R4801" i="15"/>
  <c r="R4752" i="15"/>
  <c r="S4752" i="15"/>
  <c r="R4884" i="15"/>
  <c r="S4884" i="15"/>
  <c r="R5030" i="15"/>
  <c r="S5030" i="15"/>
  <c r="R4958" i="15"/>
  <c r="S4958" i="15"/>
  <c r="S4648" i="15"/>
  <c r="R4648" i="15"/>
  <c r="R4658" i="15"/>
  <c r="S4658" i="15"/>
  <c r="R4391" i="15"/>
  <c r="S4391" i="15"/>
  <c r="R4279" i="15"/>
  <c r="S4279" i="15"/>
  <c r="S4702" i="15"/>
  <c r="R4702" i="15"/>
  <c r="S4496" i="15"/>
  <c r="R4496" i="15"/>
  <c r="R4344" i="15"/>
  <c r="S4344" i="15"/>
  <c r="S4043" i="15"/>
  <c r="R4043" i="15"/>
  <c r="R6344" i="15"/>
  <c r="S6344" i="15"/>
  <c r="R3533" i="15"/>
  <c r="S3533" i="15"/>
  <c r="S2838" i="15"/>
  <c r="R2838" i="15"/>
  <c r="S2542" i="15"/>
  <c r="R2542" i="15"/>
  <c r="S2698" i="15"/>
  <c r="R2698" i="15"/>
  <c r="S3093" i="15"/>
  <c r="R3093" i="15"/>
  <c r="R2060" i="15"/>
  <c r="S2060" i="15"/>
  <c r="R1801" i="15"/>
  <c r="S1801" i="15"/>
  <c r="S1689" i="15"/>
  <c r="R1689" i="15"/>
  <c r="R501" i="15"/>
  <c r="S501" i="15"/>
  <c r="S433" i="15"/>
  <c r="R433" i="15"/>
  <c r="S356" i="15"/>
  <c r="R356" i="15"/>
  <c r="S324" i="15"/>
  <c r="R324" i="15"/>
  <c r="S292" i="15"/>
  <c r="R292" i="15"/>
  <c r="R50" i="15"/>
  <c r="S50" i="15"/>
  <c r="R7006" i="15"/>
  <c r="S7006" i="15"/>
  <c r="S6443" i="15"/>
  <c r="R6443" i="15"/>
  <c r="S6934" i="15"/>
  <c r="R6934" i="15"/>
  <c r="R6800" i="15"/>
  <c r="S6800" i="15"/>
  <c r="R6274" i="15"/>
  <c r="S6274" i="15"/>
  <c r="S4901" i="15"/>
  <c r="R4901" i="15"/>
  <c r="S6408" i="15"/>
  <c r="S6581" i="15"/>
  <c r="R6318" i="15"/>
  <c r="S6111" i="15"/>
  <c r="S6027" i="15"/>
  <c r="S5963" i="15"/>
  <c r="S5117" i="15"/>
  <c r="S4534" i="15"/>
  <c r="S3907" i="15"/>
  <c r="R3111" i="15"/>
  <c r="R2835" i="15"/>
  <c r="S2817" i="15"/>
  <c r="S1495" i="15"/>
  <c r="S1403" i="15"/>
  <c r="S1242" i="15"/>
  <c r="R6505" i="15"/>
  <c r="R5848" i="15"/>
  <c r="S5848" i="15"/>
  <c r="R5409" i="15"/>
  <c r="S5409" i="15"/>
  <c r="S5360" i="15"/>
  <c r="R5360" i="15"/>
  <c r="R4438" i="15"/>
  <c r="S4438" i="15"/>
  <c r="S4107" i="15"/>
  <c r="S3338" i="15"/>
  <c r="R3338" i="15"/>
  <c r="R3353" i="15"/>
  <c r="S3353" i="15"/>
  <c r="S3145" i="15"/>
  <c r="R3145" i="15"/>
  <c r="S2099" i="15"/>
  <c r="R2099" i="15"/>
  <c r="R2039" i="15"/>
  <c r="S2039" i="15"/>
  <c r="S1777" i="15"/>
  <c r="R1777" i="15"/>
  <c r="R413" i="15"/>
  <c r="S413" i="15"/>
  <c r="R6645" i="15"/>
  <c r="S6645" i="15"/>
  <c r="R6304" i="15"/>
  <c r="S6304" i="15"/>
  <c r="S6440" i="15"/>
  <c r="S4453" i="15"/>
  <c r="S3715" i="15"/>
  <c r="R3025" i="15"/>
  <c r="S114" i="15"/>
  <c r="S340" i="15"/>
  <c r="R6670" i="15"/>
  <c r="S6670" i="15"/>
  <c r="S5865" i="15"/>
  <c r="R5865" i="15"/>
  <c r="S5585" i="15"/>
  <c r="S5436" i="15"/>
  <c r="R5436" i="15"/>
  <c r="R3950" i="15"/>
  <c r="S3950" i="15"/>
  <c r="R3743" i="15"/>
  <c r="S3743" i="15"/>
  <c r="R4872" i="15"/>
  <c r="R4166" i="15"/>
  <c r="S4166" i="15"/>
  <c r="S4101" i="15"/>
  <c r="R3569" i="15"/>
  <c r="S3569" i="15"/>
  <c r="R3511" i="15"/>
  <c r="S3511" i="15"/>
  <c r="R3333" i="15"/>
  <c r="S3333" i="15"/>
  <c r="S2213" i="15"/>
  <c r="S1728" i="15"/>
  <c r="S456" i="15"/>
  <c r="R2222" i="15"/>
  <c r="S2222" i="15"/>
  <c r="R411" i="15"/>
  <c r="S411" i="15"/>
  <c r="R5586" i="15"/>
  <c r="S5586" i="15"/>
  <c r="R3595" i="15"/>
  <c r="S3595" i="15"/>
  <c r="S1360" i="15"/>
  <c r="R1360" i="15"/>
  <c r="R1220" i="15"/>
  <c r="S1220" i="15"/>
  <c r="S4951" i="15"/>
  <c r="R4951" i="15"/>
  <c r="R6431" i="15"/>
  <c r="S6431" i="15"/>
  <c r="S3900" i="15"/>
  <c r="R3900" i="15"/>
  <c r="R4435" i="15"/>
  <c r="S4435" i="15"/>
  <c r="S4971" i="15"/>
  <c r="R3197" i="15"/>
  <c r="R2852" i="15"/>
  <c r="R6337" i="15"/>
  <c r="S6337" i="15"/>
  <c r="R6109" i="15"/>
  <c r="S6109" i="15"/>
  <c r="R5914" i="15"/>
  <c r="R6439" i="15"/>
  <c r="S6439" i="15"/>
  <c r="R6687" i="15"/>
  <c r="S6687" i="15"/>
  <c r="R6104" i="15"/>
  <c r="S6104" i="15"/>
  <c r="R5581" i="15"/>
  <c r="S5581" i="15"/>
  <c r="R5098" i="15"/>
  <c r="S5098" i="15"/>
  <c r="S2086" i="15"/>
  <c r="R2086" i="15"/>
  <c r="S498" i="15"/>
  <c r="R498" i="15"/>
  <c r="S3991" i="15"/>
  <c r="R3991" i="15"/>
  <c r="S558" i="15"/>
  <c r="R558" i="15"/>
  <c r="R4800" i="15"/>
  <c r="S4800" i="15"/>
  <c r="R5405" i="15"/>
  <c r="S5405" i="15"/>
  <c r="R6823" i="15"/>
  <c r="S6823" i="15"/>
  <c r="R2939" i="15"/>
  <c r="S2939" i="15"/>
  <c r="R4089" i="15"/>
  <c r="S4089" i="15"/>
  <c r="R2618" i="15"/>
  <c r="S2618" i="15"/>
  <c r="S1575" i="15"/>
  <c r="R1575" i="15"/>
  <c r="S4456" i="15"/>
  <c r="R4456" i="15"/>
  <c r="R3792" i="15"/>
  <c r="S3792" i="15"/>
  <c r="S6863" i="15"/>
  <c r="S6749" i="15"/>
  <c r="S6593" i="15"/>
  <c r="S6224" i="15"/>
  <c r="S6070" i="15"/>
  <c r="S5790" i="15"/>
  <c r="R836" i="15"/>
  <c r="S5917" i="15"/>
  <c r="R5917" i="15"/>
  <c r="R3498" i="15"/>
  <c r="S3498" i="15"/>
  <c r="R3419" i="15"/>
  <c r="S3419" i="15"/>
  <c r="R2226" i="15"/>
  <c r="S2226" i="15"/>
  <c r="R1699" i="15"/>
  <c r="S1699" i="15"/>
  <c r="S350" i="15"/>
  <c r="R350" i="15"/>
  <c r="S334" i="15"/>
  <c r="R334" i="15"/>
  <c r="S318" i="15"/>
  <c r="R318" i="15"/>
  <c r="S286" i="15"/>
  <c r="R286" i="15"/>
  <c r="S463" i="15"/>
  <c r="R463" i="15"/>
  <c r="S159" i="15"/>
  <c r="R159" i="15"/>
  <c r="R44" i="15"/>
  <c r="S44" i="15"/>
  <c r="S634" i="15"/>
  <c r="S504" i="15"/>
  <c r="R504" i="15"/>
  <c r="S1335" i="15"/>
  <c r="R1335" i="15"/>
  <c r="S477" i="15"/>
  <c r="R477" i="15"/>
  <c r="R111" i="15"/>
  <c r="S111" i="15"/>
  <c r="R1276" i="15"/>
  <c r="S1276" i="15"/>
  <c r="S1051" i="15"/>
  <c r="R1051" i="15"/>
  <c r="R1117" i="15"/>
  <c r="S1117" i="15"/>
  <c r="R1013" i="15"/>
  <c r="S1013" i="15"/>
  <c r="S897" i="15"/>
  <c r="R897" i="15"/>
  <c r="S404" i="15"/>
  <c r="R404" i="15"/>
  <c r="S1371" i="15"/>
  <c r="R1371" i="15"/>
  <c r="S1247" i="15"/>
  <c r="R1247" i="15"/>
  <c r="S1142" i="15"/>
  <c r="R1142" i="15"/>
  <c r="R547" i="15"/>
  <c r="S547" i="15"/>
  <c r="R1250" i="15"/>
  <c r="S1250" i="15"/>
  <c r="R1124" i="15"/>
  <c r="S1124" i="15"/>
  <c r="R1018" i="15"/>
  <c r="S1018" i="15"/>
  <c r="S817" i="15"/>
  <c r="R817" i="15"/>
  <c r="S26" i="15"/>
  <c r="R26" i="15"/>
  <c r="R5603" i="15"/>
  <c r="S5603" i="15"/>
  <c r="S5346" i="15"/>
  <c r="R5346" i="15"/>
  <c r="S5165" i="15"/>
  <c r="R5165" i="15"/>
  <c r="R4522" i="15"/>
  <c r="S4522" i="15"/>
  <c r="R6656" i="15"/>
  <c r="S6656" i="15"/>
  <c r="S6494" i="15"/>
  <c r="R6494" i="15"/>
  <c r="R6061" i="15"/>
  <c r="S6061" i="15"/>
  <c r="S6058" i="15"/>
  <c r="R5715" i="15"/>
  <c r="S5715" i="15"/>
  <c r="R5544" i="15"/>
  <c r="S5544" i="15"/>
  <c r="R5154" i="15"/>
  <c r="S5154" i="15"/>
  <c r="R6005" i="15"/>
  <c r="S6005" i="15"/>
  <c r="R5381" i="15"/>
  <c r="S5381" i="15"/>
  <c r="R4116" i="15"/>
  <c r="R6075" i="15"/>
  <c r="S6075" i="15"/>
  <c r="R5305" i="15"/>
  <c r="S5305" i="15"/>
  <c r="S4427" i="15"/>
  <c r="R4427" i="15"/>
  <c r="R3709" i="15"/>
  <c r="S3709" i="15"/>
  <c r="R3609" i="15"/>
  <c r="S3609" i="15"/>
  <c r="S4687" i="15"/>
  <c r="R4687" i="15"/>
  <c r="R2301" i="15"/>
  <c r="S2301" i="15"/>
  <c r="S530" i="15"/>
  <c r="R530" i="15"/>
  <c r="R5391" i="15"/>
  <c r="S5391" i="15"/>
  <c r="R6384" i="15"/>
  <c r="S6384" i="15"/>
  <c r="S1783" i="15"/>
  <c r="R6542" i="15"/>
  <c r="S6542" i="15"/>
  <c r="S6547" i="15"/>
  <c r="R4757" i="15"/>
  <c r="S4757" i="15"/>
  <c r="S4821" i="15"/>
  <c r="R4821" i="15"/>
  <c r="S4290" i="15"/>
  <c r="R4290" i="15"/>
  <c r="S544" i="15"/>
  <c r="R544" i="15"/>
  <c r="S2702" i="15"/>
  <c r="R2702" i="15"/>
  <c r="R1969" i="15"/>
  <c r="S1969" i="15"/>
  <c r="R1856" i="15"/>
  <c r="S1856" i="15"/>
  <c r="R1714" i="15"/>
  <c r="S1714" i="15"/>
  <c r="S1507" i="15"/>
  <c r="R1507" i="15"/>
  <c r="R1422" i="15"/>
  <c r="S1422" i="15"/>
  <c r="S2358" i="15"/>
  <c r="R2358" i="15"/>
  <c r="R1925" i="15"/>
  <c r="S1925" i="15"/>
  <c r="R1830" i="15"/>
  <c r="S1830" i="15"/>
  <c r="S1694" i="15"/>
  <c r="R1694" i="15"/>
  <c r="R1449" i="15"/>
  <c r="S1449" i="15"/>
  <c r="R1429" i="15"/>
  <c r="S1429" i="15"/>
  <c r="S2013" i="15"/>
  <c r="R2013" i="15"/>
  <c r="R5547" i="15"/>
  <c r="S5547" i="15"/>
  <c r="S5113" i="15"/>
  <c r="R5113" i="15"/>
  <c r="S2991" i="15"/>
  <c r="R2991" i="15"/>
  <c r="S2323" i="15"/>
  <c r="R2323" i="15"/>
  <c r="S2996" i="15"/>
  <c r="R2996" i="15"/>
  <c r="S3182" i="15"/>
  <c r="R3182" i="15"/>
  <c r="S642" i="15"/>
  <c r="R642" i="15"/>
  <c r="S749" i="15"/>
  <c r="R749" i="15"/>
  <c r="S4832" i="15"/>
  <c r="R4832" i="15"/>
  <c r="S4055" i="15"/>
  <c r="R4055" i="15"/>
  <c r="S3560" i="15"/>
  <c r="R3560" i="15"/>
  <c r="R4623" i="15"/>
  <c r="S4623" i="15"/>
  <c r="R5271" i="15"/>
  <c r="S5271" i="15"/>
  <c r="R4525" i="15"/>
  <c r="S4525" i="15"/>
  <c r="S3141" i="15"/>
  <c r="R3141" i="15"/>
  <c r="R4303" i="15"/>
  <c r="S4303" i="15"/>
  <c r="S6965" i="15"/>
  <c r="R6888" i="15"/>
  <c r="S6216" i="15"/>
  <c r="S6039" i="15"/>
  <c r="S5637" i="15"/>
  <c r="R5637" i="15"/>
  <c r="S5621" i="15"/>
  <c r="R5621" i="15"/>
  <c r="S5866" i="15"/>
  <c r="R5448" i="15"/>
  <c r="S5448" i="15"/>
  <c r="R5198" i="15"/>
  <c r="S5198" i="15"/>
  <c r="R5037" i="15"/>
  <c r="S5037" i="15"/>
  <c r="R4834" i="15"/>
  <c r="S4834" i="15"/>
  <c r="R3291" i="15"/>
  <c r="S3291" i="15"/>
  <c r="S2992" i="15"/>
  <c r="R2992" i="15"/>
  <c r="S3883" i="15"/>
  <c r="R3883" i="15"/>
  <c r="R3223" i="15"/>
  <c r="S3223" i="15"/>
  <c r="R3078" i="15"/>
  <c r="S3078" i="15"/>
  <c r="R2948" i="15"/>
  <c r="S2948" i="15"/>
  <c r="R2818" i="15"/>
  <c r="S2818" i="15"/>
  <c r="S2695" i="15"/>
  <c r="R2695" i="15"/>
  <c r="R3264" i="15"/>
  <c r="S3264" i="15"/>
  <c r="R3294" i="15"/>
  <c r="S3294" i="15"/>
  <c r="S3034" i="15"/>
  <c r="R3034" i="15"/>
  <c r="S2715" i="15"/>
  <c r="R2715" i="15"/>
  <c r="R597" i="15"/>
  <c r="S597" i="15"/>
  <c r="R5721" i="15"/>
  <c r="S5721" i="15"/>
  <c r="R3920" i="15"/>
  <c r="S3920" i="15"/>
  <c r="R2193" i="15"/>
  <c r="S2193" i="15"/>
  <c r="S2622" i="15"/>
  <c r="R2622" i="15"/>
  <c r="R3923" i="15"/>
  <c r="S3923" i="15"/>
  <c r="R5816" i="15"/>
  <c r="S5816" i="15"/>
  <c r="S2106" i="15"/>
  <c r="R2106" i="15"/>
  <c r="S2045" i="15"/>
  <c r="R2045" i="15"/>
  <c r="S1870" i="15"/>
  <c r="R1870" i="15"/>
  <c r="S4675" i="15"/>
  <c r="R4675" i="15"/>
  <c r="S3259" i="15"/>
  <c r="R3259" i="15"/>
  <c r="R6606" i="15"/>
  <c r="S6316" i="15"/>
  <c r="S6028" i="15"/>
  <c r="S5879" i="15"/>
  <c r="S5324" i="15"/>
  <c r="S4484" i="15"/>
  <c r="S6550" i="15"/>
  <c r="R4532" i="15"/>
  <c r="S4532" i="15"/>
  <c r="R4351" i="15"/>
  <c r="S4351" i="15"/>
  <c r="S4152" i="15"/>
  <c r="R4152" i="15"/>
  <c r="R4088" i="15"/>
  <c r="S4088" i="15"/>
  <c r="S4051" i="15"/>
  <c r="R4051" i="15"/>
  <c r="R3708" i="15"/>
  <c r="S3708" i="15"/>
  <c r="R2599" i="15"/>
  <c r="R2897" i="15"/>
  <c r="S2897" i="15"/>
  <c r="S966" i="15"/>
  <c r="R966" i="15"/>
  <c r="S1592" i="15"/>
  <c r="R1592" i="15"/>
  <c r="S391" i="15"/>
  <c r="R391" i="15"/>
  <c r="S375" i="15"/>
  <c r="R375" i="15"/>
  <c r="S5712" i="15"/>
  <c r="R5712" i="15"/>
  <c r="R3144" i="15"/>
  <c r="S3144" i="15"/>
  <c r="R2388" i="15"/>
  <c r="S2388" i="15"/>
  <c r="S3047" i="15"/>
  <c r="R3047" i="15"/>
  <c r="S90" i="15"/>
  <c r="R90" i="15"/>
  <c r="R1406" i="15"/>
  <c r="S1406" i="15"/>
  <c r="R6235" i="15"/>
  <c r="S6235" i="15"/>
  <c r="R3678" i="15"/>
  <c r="S3678" i="15"/>
  <c r="R3831" i="15"/>
  <c r="S3831" i="15"/>
  <c r="R6010" i="15"/>
  <c r="S6010" i="15"/>
  <c r="R2642" i="15"/>
  <c r="S2642" i="15"/>
  <c r="S6202" i="15"/>
  <c r="S3610" i="15"/>
  <c r="R2978" i="15"/>
  <c r="S6728" i="15"/>
  <c r="R6404" i="15"/>
  <c r="S6404" i="15"/>
  <c r="R5377" i="15"/>
  <c r="S5377" i="15"/>
  <c r="R5090" i="15"/>
  <c r="S5090" i="15"/>
  <c r="R5013" i="15"/>
  <c r="R4504" i="15"/>
  <c r="S4504" i="15"/>
  <c r="S5236" i="15"/>
  <c r="R4915" i="15"/>
  <c r="S4915" i="15"/>
  <c r="R4822" i="15"/>
  <c r="S4822" i="15"/>
  <c r="R4482" i="15"/>
  <c r="S4482" i="15"/>
  <c r="R4080" i="15"/>
  <c r="S4080" i="15"/>
  <c r="S3990" i="15"/>
  <c r="R3990" i="15"/>
  <c r="R3905" i="15"/>
  <c r="S3905" i="15"/>
  <c r="R4369" i="15"/>
  <c r="S4369" i="15"/>
  <c r="R4289" i="15"/>
  <c r="S4289" i="15"/>
  <c r="R4172" i="15"/>
  <c r="S4172" i="15"/>
  <c r="R2705" i="15"/>
  <c r="S2705" i="15"/>
  <c r="R1966" i="15"/>
  <c r="S1170" i="15"/>
  <c r="R1170" i="15"/>
  <c r="R4381" i="15"/>
  <c r="S4381" i="15"/>
  <c r="S4278" i="15"/>
  <c r="R4278" i="15"/>
  <c r="R4440" i="15"/>
  <c r="S4440" i="15"/>
  <c r="R4324" i="15"/>
  <c r="S4324" i="15"/>
  <c r="S4052" i="15"/>
  <c r="R4052" i="15"/>
  <c r="R4013" i="15"/>
  <c r="S4013" i="15"/>
  <c r="R3855" i="15"/>
  <c r="S3855" i="15"/>
  <c r="R5831" i="15"/>
  <c r="S5831" i="15"/>
  <c r="R4850" i="15"/>
  <c r="S4850" i="15"/>
  <c r="S6046" i="15"/>
  <c r="R6046" i="15"/>
  <c r="R6637" i="15"/>
  <c r="S6637" i="15"/>
  <c r="R4108" i="15"/>
  <c r="S4108" i="15"/>
  <c r="S2738" i="15"/>
  <c r="R2738" i="15"/>
  <c r="R2218" i="15"/>
  <c r="S2218" i="15"/>
  <c r="R827" i="15"/>
  <c r="S827" i="15"/>
  <c r="R1385" i="15"/>
  <c r="S1385" i="15"/>
  <c r="R4670" i="15"/>
  <c r="S4670" i="15"/>
  <c r="S5799" i="15"/>
  <c r="R5799" i="15"/>
  <c r="S2847" i="15"/>
  <c r="R2847" i="15"/>
  <c r="R3384" i="15"/>
  <c r="S3384" i="15"/>
  <c r="R3716" i="15"/>
  <c r="S3716" i="15"/>
  <c r="R5580" i="15"/>
  <c r="S5580" i="15"/>
  <c r="R1393" i="15"/>
  <c r="S1393" i="15"/>
  <c r="R6271" i="15"/>
  <c r="R5650" i="15"/>
  <c r="S4208" i="15"/>
  <c r="S3814" i="15"/>
  <c r="S445" i="15"/>
  <c r="R6651" i="15"/>
  <c r="S6651" i="15"/>
  <c r="R6250" i="15"/>
  <c r="S6250" i="15"/>
  <c r="S5911" i="15"/>
  <c r="R5911" i="15"/>
  <c r="R5932" i="15"/>
  <c r="S5932" i="15"/>
  <c r="R5632" i="15"/>
  <c r="S5632" i="15"/>
  <c r="R5808" i="15"/>
  <c r="S5808" i="15"/>
  <c r="R3586" i="15"/>
  <c r="S3586" i="15"/>
  <c r="R3241" i="15"/>
  <c r="S3241" i="15"/>
  <c r="R3100" i="15"/>
  <c r="S3100" i="15"/>
  <c r="R3021" i="15"/>
  <c r="S3021" i="15"/>
  <c r="R2399" i="15"/>
  <c r="S2399" i="15"/>
  <c r="R1749" i="15"/>
  <c r="S1749" i="15"/>
  <c r="S2244" i="15"/>
  <c r="R2244" i="15"/>
  <c r="S2076" i="15"/>
  <c r="R2076" i="15"/>
  <c r="S2000" i="15"/>
  <c r="S1686" i="15"/>
  <c r="R1686" i="15"/>
  <c r="S2906" i="15"/>
  <c r="R2906" i="15"/>
  <c r="S1515" i="15"/>
  <c r="R1515" i="15"/>
  <c r="S1384" i="15"/>
  <c r="R1384" i="15"/>
  <c r="S1358" i="15"/>
  <c r="R1358" i="15"/>
  <c r="R1326" i="15"/>
  <c r="S1326" i="15"/>
  <c r="S1241" i="15"/>
  <c r="R1241" i="15"/>
  <c r="S1159" i="15"/>
  <c r="R1159" i="15"/>
  <c r="S1000" i="15"/>
  <c r="R1000" i="15"/>
  <c r="R900" i="15"/>
  <c r="S900" i="15"/>
  <c r="R624" i="15"/>
  <c r="S624" i="15"/>
  <c r="R517" i="15"/>
  <c r="S517" i="15"/>
  <c r="R485" i="15"/>
  <c r="S485" i="15"/>
  <c r="S408" i="15"/>
  <c r="R408" i="15"/>
  <c r="R5392" i="15"/>
  <c r="S5392" i="15"/>
  <c r="S5196" i="15"/>
  <c r="R5196" i="15"/>
  <c r="R5002" i="15"/>
  <c r="S5002" i="15"/>
  <c r="R4779" i="15"/>
  <c r="S4779" i="15"/>
  <c r="R5091" i="15"/>
  <c r="S5091" i="15"/>
  <c r="R4926" i="15"/>
  <c r="S4926" i="15"/>
  <c r="R4607" i="15"/>
  <c r="S4607" i="15"/>
  <c r="R4401" i="15"/>
  <c r="S4401" i="15"/>
  <c r="R4507" i="15"/>
  <c r="S4507" i="15"/>
  <c r="S4346" i="15"/>
  <c r="R4346" i="15"/>
  <c r="S3740" i="15"/>
  <c r="Q3509" i="15"/>
  <c r="S3509" i="15" s="1"/>
  <c r="R6232" i="15"/>
  <c r="S6232" i="15"/>
  <c r="R5649" i="15"/>
  <c r="S5649" i="15"/>
  <c r="R3077" i="15"/>
  <c r="S3077" i="15"/>
  <c r="R3603" i="15"/>
  <c r="S3603" i="15"/>
  <c r="S6805" i="15"/>
  <c r="S5206" i="15"/>
  <c r="S3041" i="15"/>
  <c r="S3320" i="15"/>
  <c r="R4906" i="15"/>
  <c r="S4906" i="15"/>
  <c r="R4759" i="15"/>
  <c r="S4759" i="15"/>
  <c r="R3752" i="15"/>
  <c r="S3752" i="15"/>
  <c r="R4252" i="15"/>
  <c r="S4252" i="15"/>
  <c r="R3449" i="15"/>
  <c r="S3449" i="15"/>
  <c r="S2875" i="15"/>
  <c r="R2875" i="15"/>
  <c r="S2067" i="15"/>
  <c r="R2067" i="15"/>
  <c r="S1354" i="15"/>
  <c r="R1354" i="15"/>
  <c r="S1308" i="15"/>
  <c r="R1308" i="15"/>
  <c r="R7009" i="15"/>
  <c r="S7009" i="15"/>
  <c r="R6775" i="15"/>
  <c r="S6775" i="15"/>
  <c r="S6685" i="15"/>
  <c r="R6685" i="15"/>
  <c r="R6426" i="15"/>
  <c r="S6426" i="15"/>
  <c r="R6253" i="15"/>
  <c r="S6253" i="15"/>
  <c r="R2802" i="15"/>
  <c r="S2802" i="15"/>
  <c r="R6155" i="15"/>
  <c r="S6155" i="15"/>
  <c r="R4861" i="15"/>
  <c r="S4861" i="15"/>
  <c r="R3435" i="15"/>
  <c r="S3435" i="15"/>
  <c r="R2593" i="15"/>
  <c r="S2593" i="15"/>
  <c r="R2591" i="15"/>
  <c r="R3274" i="15"/>
  <c r="S3274" i="15"/>
  <c r="R3829" i="15"/>
  <c r="S3829" i="15"/>
  <c r="R5936" i="15"/>
  <c r="S5219" i="15"/>
  <c r="S4725" i="15"/>
  <c r="R3035" i="15"/>
  <c r="R4547" i="15"/>
  <c r="S4547" i="15"/>
  <c r="S5368" i="15"/>
  <c r="R5368" i="15"/>
  <c r="R5035" i="15"/>
  <c r="S5035" i="15"/>
  <c r="R4940" i="15"/>
  <c r="S4940" i="15"/>
  <c r="S4857" i="15"/>
  <c r="R4857" i="15"/>
  <c r="S4714" i="15"/>
  <c r="R4714" i="15"/>
  <c r="S4443" i="15"/>
  <c r="R4443" i="15"/>
  <c r="R4213" i="15"/>
  <c r="S4213" i="15"/>
  <c r="S4197" i="15"/>
  <c r="R4197" i="15"/>
  <c r="S3759" i="15"/>
  <c r="R3286" i="15"/>
  <c r="S3286" i="15"/>
  <c r="S2338" i="15"/>
  <c r="R2338" i="15"/>
  <c r="S1768" i="15"/>
  <c r="R1768" i="15"/>
  <c r="R2608" i="15"/>
  <c r="S2608" i="15"/>
  <c r="S585" i="15"/>
  <c r="R585" i="15"/>
  <c r="S490" i="15"/>
  <c r="R490" i="15"/>
  <c r="R441" i="15"/>
  <c r="S441" i="15"/>
  <c r="R407" i="15"/>
  <c r="S407" i="15"/>
  <c r="S362" i="15"/>
  <c r="R362" i="15"/>
  <c r="R282" i="15"/>
  <c r="S282" i="15"/>
  <c r="S6459" i="15"/>
  <c r="R6459" i="15"/>
  <c r="R7011" i="15"/>
  <c r="S7011" i="15"/>
  <c r="R3867" i="15"/>
  <c r="S3867" i="15"/>
  <c r="S3462" i="15"/>
  <c r="R3462" i="15"/>
  <c r="S2801" i="15"/>
  <c r="R2801" i="15"/>
  <c r="R3777" i="15"/>
  <c r="S3777" i="15"/>
  <c r="R3495" i="15"/>
  <c r="S3495" i="15"/>
  <c r="R2661" i="15"/>
  <c r="S2661" i="15"/>
  <c r="R2042" i="15"/>
  <c r="S2042" i="15"/>
  <c r="S1547" i="15"/>
  <c r="R1547" i="15"/>
  <c r="S1390" i="15"/>
  <c r="S1389" i="15"/>
  <c r="S845" i="15"/>
  <c r="R845" i="15"/>
  <c r="S528" i="15"/>
  <c r="R528" i="15"/>
  <c r="R5860" i="15"/>
  <c r="S5860" i="15"/>
  <c r="R4173" i="15"/>
  <c r="S4173" i="15"/>
  <c r="R3917" i="15"/>
  <c r="S3917" i="15"/>
  <c r="R5451" i="15"/>
  <c r="S5451" i="15"/>
  <c r="R3784" i="15"/>
  <c r="S3784" i="15"/>
  <c r="R3171" i="15"/>
  <c r="S3171" i="15"/>
  <c r="R2777" i="15"/>
  <c r="S2777" i="15"/>
  <c r="R5564" i="15"/>
  <c r="S5564" i="15"/>
  <c r="S2479" i="15"/>
  <c r="R2479" i="15"/>
  <c r="R3063" i="15"/>
  <c r="S3063" i="15"/>
  <c r="S2915" i="15"/>
  <c r="R2915" i="15"/>
  <c r="R2322" i="15"/>
  <c r="S2322" i="15"/>
  <c r="S1552" i="15"/>
  <c r="R1552" i="15"/>
  <c r="S2181" i="15"/>
  <c r="R2181" i="15"/>
  <c r="R3293" i="15"/>
  <c r="S3293" i="15"/>
  <c r="R1958" i="15"/>
  <c r="S1958" i="15"/>
  <c r="R3396" i="15"/>
  <c r="S3396" i="15"/>
  <c r="R3357" i="15"/>
  <c r="S3357" i="15"/>
  <c r="S2529" i="15"/>
  <c r="R2529" i="15"/>
  <c r="R1975" i="15"/>
  <c r="S1975" i="15"/>
  <c r="S1743" i="15"/>
  <c r="R1743" i="15"/>
  <c r="S2385" i="15"/>
  <c r="R2385" i="15"/>
  <c r="R5643" i="15"/>
  <c r="S5643" i="15"/>
  <c r="R4985" i="15"/>
  <c r="S4985" i="15"/>
  <c r="R4916" i="15"/>
  <c r="S4916" i="15"/>
  <c r="R2578" i="15"/>
  <c r="S2578" i="15"/>
  <c r="S1858" i="15"/>
  <c r="R1858" i="15"/>
  <c r="S1028" i="15"/>
  <c r="R1028" i="15"/>
  <c r="R954" i="15"/>
  <c r="S954" i="15"/>
  <c r="S593" i="15"/>
  <c r="R593" i="15"/>
  <c r="R1302" i="15"/>
  <c r="S1302" i="15"/>
  <c r="S1071" i="15"/>
  <c r="R1071" i="15"/>
  <c r="R708" i="15"/>
  <c r="S708" i="15"/>
  <c r="R1567" i="15"/>
  <c r="S1567" i="15"/>
  <c r="S1382" i="15"/>
  <c r="R1382" i="15"/>
  <c r="R1758" i="15"/>
  <c r="S1758" i="15"/>
  <c r="R57" i="15"/>
  <c r="S57" i="15"/>
  <c r="R4595" i="15"/>
  <c r="S4595" i="15"/>
  <c r="R4569" i="15"/>
  <c r="S4569" i="15"/>
  <c r="R3970" i="15"/>
  <c r="S3970" i="15"/>
  <c r="R3929" i="15"/>
  <c r="S3929" i="15"/>
  <c r="R3202" i="15"/>
  <c r="S3202" i="15"/>
  <c r="R819" i="15"/>
  <c r="S819" i="15"/>
  <c r="S6069" i="15"/>
  <c r="R6069" i="15"/>
  <c r="S1788" i="15"/>
  <c r="R1788" i="15"/>
  <c r="R6209" i="15"/>
  <c r="S6209" i="15"/>
  <c r="R4188" i="15"/>
  <c r="S4188" i="15"/>
  <c r="S3471" i="15"/>
  <c r="R3471" i="15"/>
  <c r="S2341" i="15"/>
  <c r="R2341" i="15"/>
  <c r="R7012" i="15"/>
  <c r="S7012" i="15"/>
  <c r="S4148" i="15"/>
  <c r="R4148" i="15"/>
  <c r="S2541" i="15"/>
  <c r="R2541" i="15"/>
  <c r="S1662" i="15"/>
  <c r="R1662" i="15"/>
  <c r="R1534" i="15"/>
  <c r="S1534" i="15"/>
  <c r="R1164" i="15"/>
  <c r="S1164" i="15"/>
  <c r="S4233" i="15"/>
  <c r="R4233" i="15"/>
  <c r="R3632" i="15"/>
  <c r="S3632" i="15"/>
  <c r="S4608" i="15"/>
  <c r="R4608" i="15"/>
  <c r="S4476" i="15"/>
  <c r="R4476" i="15"/>
  <c r="R4452" i="15"/>
  <c r="S4452" i="15"/>
  <c r="R388" i="15"/>
  <c r="S388" i="15"/>
  <c r="R372" i="15"/>
  <c r="S372" i="15"/>
  <c r="S264" i="15"/>
  <c r="R264" i="15"/>
  <c r="S248" i="15"/>
  <c r="R248" i="15"/>
  <c r="S232" i="15"/>
  <c r="R232" i="15"/>
  <c r="S216" i="15"/>
  <c r="R216" i="15"/>
  <c r="R5353" i="15"/>
  <c r="S5353" i="15"/>
  <c r="R5233" i="15"/>
  <c r="S5233" i="15"/>
  <c r="R2940" i="15"/>
  <c r="S2940" i="15"/>
  <c r="R100" i="15"/>
  <c r="S100" i="15"/>
  <c r="R4042" i="15"/>
  <c r="S4042" i="15"/>
  <c r="R3438" i="15"/>
  <c r="S3438" i="15"/>
  <c r="R4876" i="15"/>
  <c r="S4876" i="15"/>
  <c r="R4771" i="15"/>
  <c r="S4771" i="15"/>
  <c r="R6287" i="15"/>
  <c r="S6287" i="15"/>
  <c r="S2319" i="15"/>
  <c r="R2319" i="15"/>
  <c r="R6095" i="15"/>
  <c r="S6095" i="15"/>
  <c r="R333" i="15"/>
  <c r="S333" i="15"/>
  <c r="S188" i="15"/>
  <c r="R188" i="15"/>
  <c r="S951" i="15"/>
  <c r="R951" i="15"/>
  <c r="R6919" i="15"/>
  <c r="S6919" i="15"/>
  <c r="S4909" i="15"/>
  <c r="R4909" i="15"/>
  <c r="R6745" i="15"/>
  <c r="S5396" i="15"/>
  <c r="S4424" i="15"/>
  <c r="R3310" i="15"/>
  <c r="S3310" i="15"/>
  <c r="R3067" i="15"/>
  <c r="S3067" i="15"/>
  <c r="S3133" i="15"/>
  <c r="R3133" i="15"/>
  <c r="R2647" i="15"/>
  <c r="S2647" i="15"/>
  <c r="R3837" i="15"/>
  <c r="S3837" i="15"/>
  <c r="S1459" i="15"/>
  <c r="R1459" i="15"/>
  <c r="R1439" i="15"/>
  <c r="S1439" i="15"/>
  <c r="S1423" i="15"/>
  <c r="R1423" i="15"/>
  <c r="S1407" i="15"/>
  <c r="R1407" i="15"/>
  <c r="R2395" i="15"/>
  <c r="S2395" i="15"/>
  <c r="R2555" i="15"/>
  <c r="S2555" i="15"/>
  <c r="R2649" i="15"/>
  <c r="S2649" i="15"/>
  <c r="R1535" i="15"/>
  <c r="S1535" i="15"/>
  <c r="R734" i="15"/>
  <c r="S734" i="15"/>
  <c r="R563" i="15"/>
  <c r="S563" i="15"/>
  <c r="S2011" i="15"/>
  <c r="R2011" i="15"/>
  <c r="S1114" i="15"/>
  <c r="R1114" i="15"/>
  <c r="S1951" i="15"/>
  <c r="R1951" i="15"/>
  <c r="S906" i="15"/>
  <c r="R906" i="15"/>
  <c r="R1742" i="15"/>
  <c r="S1742" i="15"/>
  <c r="R1578" i="15"/>
  <c r="S1578" i="15"/>
  <c r="R1876" i="15"/>
  <c r="S1876" i="15"/>
  <c r="R889" i="15"/>
  <c r="S889" i="15"/>
  <c r="S717" i="15"/>
  <c r="R717" i="15"/>
  <c r="R605" i="15"/>
  <c r="S605" i="15"/>
  <c r="S1923" i="15"/>
  <c r="R1923" i="15"/>
  <c r="S1400" i="15"/>
  <c r="R1400" i="15"/>
  <c r="R870" i="15"/>
  <c r="S870" i="15"/>
  <c r="R6029" i="15"/>
  <c r="S6029" i="15"/>
  <c r="S6359" i="15"/>
  <c r="S6546" i="15"/>
  <c r="R3352" i="15"/>
  <c r="S3352" i="15"/>
  <c r="R4570" i="15"/>
  <c r="S4570" i="15"/>
  <c r="R3339" i="15"/>
  <c r="S3339" i="15"/>
  <c r="S1787" i="15"/>
  <c r="R1787" i="15"/>
  <c r="R1683" i="15"/>
  <c r="S1683" i="15"/>
  <c r="S1323" i="15"/>
  <c r="R1323" i="15"/>
  <c r="S1225" i="15"/>
  <c r="R1225" i="15"/>
  <c r="R862" i="15"/>
  <c r="S862" i="15"/>
  <c r="R850" i="15"/>
  <c r="S850" i="15"/>
  <c r="S675" i="15"/>
  <c r="R675" i="15"/>
  <c r="S554" i="15"/>
  <c r="R554" i="15"/>
  <c r="R525" i="15"/>
  <c r="S525" i="15"/>
  <c r="R509" i="15"/>
  <c r="S509" i="15"/>
  <c r="R493" i="15"/>
  <c r="S493" i="15"/>
  <c r="R4495" i="15"/>
  <c r="S4495" i="15"/>
  <c r="R4357" i="15"/>
  <c r="S4357" i="15"/>
  <c r="R4112" i="15"/>
  <c r="S4112" i="15"/>
  <c r="S4032" i="15"/>
  <c r="R4032" i="15"/>
  <c r="S2004" i="15"/>
  <c r="R2004" i="15"/>
  <c r="R1901" i="15"/>
  <c r="S1901" i="15"/>
  <c r="R1890" i="15"/>
  <c r="R2430" i="15"/>
  <c r="S2430" i="15"/>
  <c r="R1885" i="15"/>
  <c r="R1789" i="15"/>
  <c r="S1789" i="15"/>
  <c r="S1588" i="15"/>
  <c r="R1588" i="15"/>
  <c r="R5749" i="15"/>
  <c r="S5749" i="15"/>
  <c r="R5317" i="15"/>
  <c r="S5317" i="15"/>
  <c r="S4103" i="15"/>
  <c r="R4103" i="15"/>
  <c r="R4253" i="15"/>
  <c r="S4253" i="15"/>
  <c r="R3751" i="15"/>
  <c r="S3751" i="15"/>
  <c r="R5574" i="15"/>
  <c r="S5574" i="15"/>
  <c r="R5217" i="15"/>
  <c r="S5217" i="15"/>
  <c r="R5653" i="15"/>
  <c r="S5653" i="15"/>
  <c r="R4634" i="15"/>
  <c r="S4634" i="15"/>
  <c r="R4323" i="15"/>
  <c r="S4323" i="15"/>
  <c r="R5191" i="15"/>
  <c r="S5191" i="15"/>
  <c r="R4414" i="15"/>
  <c r="S4414" i="15"/>
  <c r="S4090" i="15"/>
  <c r="R4090" i="15"/>
  <c r="R3931" i="15"/>
  <c r="S3931" i="15"/>
  <c r="S3655" i="15"/>
  <c r="R3655" i="15"/>
  <c r="S3879" i="15"/>
  <c r="R3879" i="15"/>
  <c r="R3268" i="15"/>
  <c r="S3268" i="15"/>
  <c r="R2762" i="15"/>
  <c r="S2762" i="15"/>
  <c r="R2627" i="15"/>
  <c r="S2627" i="15"/>
  <c r="R2460" i="15"/>
  <c r="S2460" i="15"/>
  <c r="R3536" i="15"/>
  <c r="S3536" i="15"/>
  <c r="R3321" i="15"/>
  <c r="S3321" i="15"/>
  <c r="R2985" i="15"/>
  <c r="S2985" i="15"/>
  <c r="R2530" i="15"/>
  <c r="S2530" i="15"/>
  <c r="R2371" i="15"/>
  <c r="S2371" i="15"/>
  <c r="R2203" i="15"/>
  <c r="S2203" i="15"/>
  <c r="S3355" i="15"/>
  <c r="R3355" i="15"/>
  <c r="S3190" i="15"/>
  <c r="R3190" i="15"/>
  <c r="S3975" i="15"/>
  <c r="R3975" i="15"/>
  <c r="R4477" i="15"/>
  <c r="S4477" i="15"/>
  <c r="R6310" i="15"/>
  <c r="S6310" i="15"/>
  <c r="R3888" i="15"/>
  <c r="S3888" i="15"/>
  <c r="S2901" i="15"/>
  <c r="R2901" i="15"/>
  <c r="R3780" i="15"/>
  <c r="S3780" i="15"/>
  <c r="S3002" i="15"/>
  <c r="R3002" i="15"/>
  <c r="S6465" i="15"/>
  <c r="R5604" i="15"/>
  <c r="S2243" i="15"/>
  <c r="R2243" i="15"/>
  <c r="R2182" i="15"/>
  <c r="S2182" i="15"/>
  <c r="R1527" i="15"/>
  <c r="S1527" i="15"/>
  <c r="R1995" i="15"/>
  <c r="S1995" i="15"/>
  <c r="R1924" i="15"/>
  <c r="S1924" i="15"/>
  <c r="S1792" i="15"/>
  <c r="R1792" i="15"/>
  <c r="S1428" i="15"/>
  <c r="R1428" i="15"/>
  <c r="R2114" i="15"/>
  <c r="S2114" i="15"/>
  <c r="R1903" i="15"/>
  <c r="S1903" i="15"/>
  <c r="S1540" i="15"/>
  <c r="R1540" i="15"/>
  <c r="R5736" i="15"/>
  <c r="S5736" i="15"/>
  <c r="S4939" i="15"/>
  <c r="R4939" i="15"/>
  <c r="R7027" i="15"/>
  <c r="S7027" i="15"/>
  <c r="R6676" i="15"/>
  <c r="S6676" i="15"/>
  <c r="R6624" i="15"/>
  <c r="S6624" i="15"/>
  <c r="R6280" i="15"/>
  <c r="S6280" i="15"/>
  <c r="R4540" i="15"/>
  <c r="S4540" i="15"/>
  <c r="S4282" i="15"/>
  <c r="R4282" i="15"/>
  <c r="R6661" i="15"/>
  <c r="S6661" i="15"/>
  <c r="R4931" i="15"/>
  <c r="S4931" i="15"/>
  <c r="R4667" i="15"/>
  <c r="S4667" i="15"/>
  <c r="R4145" i="15"/>
  <c r="S4145" i="15"/>
  <c r="R3973" i="15"/>
  <c r="S3973" i="15"/>
  <c r="R3909" i="15"/>
  <c r="S3909" i="15"/>
  <c r="R4879" i="15"/>
  <c r="S4879" i="15"/>
  <c r="S6399" i="15"/>
  <c r="S5626" i="15"/>
  <c r="S5452" i="15"/>
  <c r="R5286" i="15"/>
  <c r="S5048" i="15"/>
  <c r="R5048" i="15"/>
  <c r="R2761" i="15"/>
  <c r="R2699" i="15"/>
  <c r="S2699" i="15"/>
  <c r="S3178" i="15"/>
  <c r="R3178" i="15"/>
  <c r="S2972" i="15"/>
  <c r="R2972" i="15"/>
  <c r="R2331" i="15"/>
  <c r="S2331" i="15"/>
  <c r="S1265" i="15"/>
  <c r="R1265" i="15"/>
  <c r="R1189" i="15"/>
  <c r="S1189" i="15"/>
  <c r="R1120" i="15"/>
  <c r="S1120" i="15"/>
  <c r="S1004" i="15"/>
  <c r="R1004" i="15"/>
  <c r="R1057" i="15"/>
  <c r="S1057" i="15"/>
  <c r="S910" i="15"/>
  <c r="R910" i="15"/>
  <c r="S4969" i="15"/>
  <c r="R4969" i="15"/>
  <c r="R4948" i="15"/>
  <c r="S4948" i="15"/>
  <c r="R4862" i="15"/>
  <c r="S4862" i="15"/>
  <c r="R4666" i="15"/>
  <c r="S4666" i="15"/>
  <c r="R4611" i="15"/>
  <c r="S4611" i="15"/>
  <c r="S4124" i="15"/>
  <c r="R4124" i="15"/>
  <c r="S4635" i="15"/>
  <c r="R4635" i="15"/>
  <c r="R4434" i="15"/>
  <c r="S4434" i="15"/>
  <c r="R4537" i="15"/>
  <c r="S4537" i="15"/>
  <c r="R4350" i="15"/>
  <c r="S4350" i="15"/>
  <c r="R4129" i="15"/>
  <c r="S4129" i="15"/>
  <c r="R4014" i="15"/>
  <c r="S4014" i="15"/>
  <c r="R4460" i="15"/>
  <c r="S4460" i="15"/>
  <c r="R3937" i="15"/>
  <c r="S3937" i="15"/>
  <c r="S655" i="15"/>
  <c r="R655" i="15"/>
  <c r="R2635" i="15"/>
  <c r="S2635" i="15"/>
  <c r="R5842" i="15"/>
  <c r="S5733" i="15"/>
  <c r="R5080" i="15"/>
  <c r="S5080" i="15"/>
  <c r="S4170" i="15"/>
  <c r="R4170" i="15"/>
  <c r="S5077" i="15"/>
  <c r="R2246" i="15"/>
  <c r="S2246" i="15"/>
  <c r="S1344" i="15"/>
  <c r="R1344" i="15"/>
  <c r="R5213" i="15"/>
  <c r="S5213" i="15"/>
  <c r="R5116" i="15"/>
  <c r="S5116" i="15"/>
  <c r="R4920" i="15"/>
  <c r="S4920" i="15"/>
  <c r="R4835" i="15"/>
  <c r="S4835" i="15"/>
  <c r="R4805" i="15"/>
  <c r="S4805" i="15"/>
  <c r="R4781" i="15"/>
  <c r="S4781" i="15"/>
  <c r="R4583" i="15"/>
  <c r="S4583" i="15"/>
  <c r="S2609" i="15"/>
  <c r="R2609" i="15"/>
  <c r="R2527" i="15"/>
  <c r="S2527" i="15"/>
  <c r="R2267" i="15"/>
  <c r="S2267" i="15"/>
  <c r="R1238" i="15"/>
  <c r="S1238" i="15"/>
  <c r="R1030" i="15"/>
  <c r="S1030" i="15"/>
  <c r="R905" i="15"/>
  <c r="S905" i="15"/>
  <c r="S453" i="15"/>
  <c r="R453" i="15"/>
  <c r="S406" i="15"/>
  <c r="R406" i="15"/>
  <c r="R1373" i="15"/>
  <c r="S1373" i="15"/>
  <c r="S1024" i="15"/>
  <c r="R1024" i="15"/>
  <c r="R715" i="15"/>
  <c r="S715" i="15"/>
  <c r="R549" i="15"/>
  <c r="S549" i="15"/>
  <c r="S1471" i="15"/>
  <c r="R1471" i="15"/>
  <c r="S1126" i="15"/>
  <c r="R1126" i="15"/>
  <c r="S1042" i="15"/>
  <c r="R1042" i="15"/>
  <c r="S1100" i="15"/>
  <c r="R2015" i="15"/>
  <c r="S2015" i="15"/>
  <c r="R2339" i="15"/>
  <c r="S2339" i="15"/>
  <c r="R1948" i="15"/>
  <c r="S1948" i="15"/>
  <c r="S2289" i="15"/>
  <c r="R2289" i="15"/>
  <c r="R385" i="15"/>
  <c r="S385" i="15"/>
  <c r="R147" i="15"/>
  <c r="S147" i="15"/>
  <c r="R42" i="15"/>
  <c r="S42" i="15"/>
  <c r="S7026" i="15"/>
  <c r="R7026" i="15"/>
  <c r="R6937" i="15"/>
  <c r="S6937" i="15"/>
  <c r="R7020" i="15"/>
  <c r="S7020" i="15"/>
  <c r="S6462" i="15"/>
  <c r="R6462" i="15"/>
  <c r="R2463" i="15"/>
  <c r="S2463" i="15"/>
  <c r="S1531" i="15"/>
  <c r="R1531" i="15"/>
  <c r="R6667" i="15"/>
  <c r="S6667" i="15"/>
  <c r="R6266" i="15"/>
  <c r="S6266" i="15"/>
  <c r="R5204" i="15"/>
  <c r="S5204" i="15"/>
  <c r="R3878" i="15"/>
  <c r="S3878" i="15"/>
  <c r="R5325" i="15"/>
  <c r="S5325" i="15"/>
  <c r="R5176" i="15"/>
  <c r="S5176" i="15"/>
  <c r="S6183" i="15"/>
  <c r="R6183" i="15"/>
  <c r="R141" i="15"/>
  <c r="S141" i="15"/>
  <c r="S252" i="15"/>
  <c r="R252" i="15"/>
  <c r="R2916" i="15"/>
  <c r="S2916" i="15"/>
  <c r="S2408" i="15"/>
  <c r="R2408" i="15"/>
  <c r="R2799" i="15"/>
  <c r="S2799" i="15"/>
  <c r="R979" i="15"/>
  <c r="S979" i="15"/>
  <c r="S2020" i="15"/>
  <c r="R2020" i="15"/>
  <c r="R3700" i="15"/>
  <c r="S3700" i="15"/>
  <c r="S2998" i="15"/>
  <c r="R2998" i="15"/>
  <c r="S2945" i="15"/>
  <c r="R2945" i="15"/>
  <c r="S2716" i="15"/>
  <c r="R2716" i="15"/>
  <c r="S2062" i="15"/>
  <c r="R2062" i="15"/>
  <c r="S2472" i="15"/>
  <c r="R2472" i="15"/>
  <c r="R1179" i="15"/>
  <c r="S1179" i="15"/>
  <c r="R416" i="15"/>
  <c r="S416" i="15"/>
  <c r="S346" i="15"/>
  <c r="R346" i="15"/>
  <c r="S330" i="15"/>
  <c r="R330" i="15"/>
  <c r="S298" i="15"/>
  <c r="R298" i="15"/>
  <c r="S455" i="15"/>
  <c r="R455" i="15"/>
  <c r="R40" i="15"/>
  <c r="S40" i="15"/>
  <c r="R6375" i="15"/>
  <c r="S6375" i="15"/>
  <c r="R2036" i="15"/>
  <c r="S2036" i="15"/>
  <c r="R5602" i="15"/>
  <c r="S5602" i="15"/>
  <c r="R3529" i="15"/>
  <c r="S3529" i="15"/>
  <c r="S3123" i="15"/>
  <c r="R3123" i="15"/>
  <c r="S2943" i="15"/>
  <c r="R2943" i="15"/>
  <c r="S2305" i="15"/>
  <c r="R2305" i="15"/>
  <c r="R1896" i="15"/>
  <c r="S976" i="15"/>
  <c r="R976" i="15"/>
  <c r="R914" i="15"/>
  <c r="S914" i="15"/>
  <c r="S560" i="15"/>
  <c r="R560" i="15"/>
  <c r="R539" i="15"/>
  <c r="S539" i="15"/>
  <c r="R523" i="15"/>
  <c r="S523" i="15"/>
  <c r="R507" i="15"/>
  <c r="S507" i="15"/>
  <c r="R4918" i="15"/>
  <c r="S4918" i="15"/>
  <c r="R4928" i="15"/>
  <c r="S4928" i="15"/>
  <c r="R4110" i="15"/>
  <c r="S4110" i="15"/>
  <c r="R4599" i="15"/>
  <c r="S4599" i="15"/>
  <c r="R4708" i="15"/>
  <c r="S4708" i="15"/>
  <c r="S2588" i="15"/>
  <c r="R2588" i="15"/>
  <c r="R2523" i="15"/>
  <c r="S2523" i="15"/>
  <c r="R156" i="15"/>
  <c r="S156" i="15"/>
  <c r="R7004" i="15"/>
  <c r="S7004" i="15"/>
  <c r="R6238" i="15"/>
  <c r="S6238" i="15"/>
  <c r="R5832" i="15"/>
  <c r="S5832" i="15"/>
  <c r="S5173" i="15"/>
  <c r="R5173" i="15"/>
  <c r="R6668" i="15"/>
  <c r="S6668" i="15"/>
  <c r="R6195" i="15"/>
  <c r="S6195" i="15"/>
  <c r="R3546" i="15"/>
  <c r="S3546" i="15"/>
  <c r="R3225" i="15"/>
  <c r="S3225" i="15"/>
  <c r="R3112" i="15"/>
  <c r="S3112" i="15"/>
  <c r="R2092" i="15"/>
  <c r="S2092" i="15"/>
  <c r="R1608" i="15"/>
  <c r="S1608" i="15"/>
  <c r="S1257" i="15"/>
  <c r="R1257" i="15"/>
  <c r="R781" i="15"/>
  <c r="S781" i="15"/>
  <c r="R2197" i="15"/>
  <c r="S2197" i="15"/>
  <c r="R903" i="15"/>
  <c r="S903" i="15"/>
  <c r="R5194" i="15"/>
  <c r="S5194" i="15"/>
  <c r="R4908" i="15"/>
  <c r="S4908" i="15"/>
  <c r="S4829" i="15"/>
  <c r="R4829" i="15"/>
  <c r="R4892" i="15"/>
  <c r="S4892" i="15"/>
  <c r="S5032" i="15"/>
  <c r="R5032" i="15"/>
  <c r="S4455" i="15"/>
  <c r="R4455" i="15"/>
  <c r="R4011" i="15"/>
  <c r="S4011" i="15"/>
  <c r="S3599" i="15"/>
  <c r="R3599" i="15"/>
  <c r="S3304" i="15"/>
  <c r="R3304" i="15"/>
  <c r="S3027" i="15"/>
  <c r="R3027" i="15"/>
  <c r="S2809" i="15"/>
  <c r="R2809" i="15"/>
  <c r="R2700" i="15"/>
  <c r="S2700" i="15"/>
  <c r="R1357" i="15"/>
  <c r="S1357" i="15"/>
  <c r="S3289" i="15"/>
  <c r="R3289" i="15"/>
  <c r="R3635" i="15"/>
  <c r="S3635" i="15"/>
  <c r="R3446" i="15"/>
  <c r="S3446" i="15"/>
  <c r="R3235" i="15"/>
  <c r="S3235" i="15"/>
  <c r="R3098" i="15"/>
  <c r="S3098" i="15"/>
  <c r="S3277" i="15"/>
  <c r="R3277" i="15"/>
  <c r="S2669" i="15"/>
  <c r="R2669" i="15"/>
  <c r="S2668" i="15"/>
  <c r="S2494" i="15"/>
  <c r="R2494" i="15"/>
  <c r="R1014" i="15"/>
  <c r="S1014" i="15"/>
  <c r="R891" i="15"/>
  <c r="S891" i="15"/>
  <c r="S470" i="15"/>
  <c r="R470" i="15"/>
  <c r="R5705" i="15"/>
  <c r="S5705" i="15"/>
  <c r="R5701" i="15"/>
  <c r="S5701" i="15"/>
  <c r="R5289" i="15"/>
  <c r="S5289" i="15"/>
  <c r="S5125" i="15"/>
  <c r="R5125" i="15"/>
  <c r="S5065" i="15"/>
  <c r="R5065" i="15"/>
  <c r="R5255" i="15"/>
  <c r="S5255" i="15"/>
  <c r="S5192" i="15"/>
  <c r="R5192" i="15"/>
  <c r="R2612" i="15"/>
  <c r="S2612" i="15"/>
  <c r="R3350" i="15"/>
  <c r="S3350" i="15"/>
  <c r="R3727" i="15"/>
  <c r="S3727" i="15"/>
  <c r="R3597" i="15"/>
  <c r="S3597" i="15"/>
  <c r="S1757" i="15"/>
  <c r="R1757" i="15"/>
  <c r="S772" i="15"/>
  <c r="R772" i="15"/>
  <c r="R2026" i="15"/>
  <c r="S2026" i="15"/>
  <c r="R1574" i="15"/>
  <c r="S1574" i="15"/>
  <c r="S3720" i="15"/>
  <c r="R3720" i="15"/>
  <c r="S3444" i="15"/>
  <c r="R3444" i="15"/>
  <c r="R3210" i="15"/>
  <c r="S3210" i="15"/>
  <c r="R1997" i="15"/>
  <c r="S1997" i="15"/>
  <c r="R1705" i="15"/>
  <c r="S1705" i="15"/>
  <c r="S1584" i="15"/>
  <c r="R1584" i="15"/>
  <c r="S2266" i="15"/>
  <c r="R2266" i="15"/>
  <c r="R415" i="15"/>
  <c r="S415" i="15"/>
  <c r="R399" i="15"/>
  <c r="S399" i="15"/>
  <c r="S6171" i="15"/>
  <c r="R6171" i="15"/>
  <c r="R5931" i="15"/>
  <c r="S5931" i="15"/>
  <c r="R5425" i="15"/>
  <c r="S5425" i="15"/>
  <c r="R6243" i="15"/>
  <c r="S6243" i="15"/>
  <c r="R5769" i="15"/>
  <c r="S5769" i="15"/>
  <c r="R4887" i="15"/>
  <c r="S4887" i="15"/>
  <c r="R5273" i="15"/>
  <c r="S5273" i="15"/>
  <c r="R3857" i="15"/>
  <c r="S3857" i="15"/>
  <c r="S3501" i="15"/>
  <c r="R3501" i="15"/>
  <c r="R2492" i="15"/>
  <c r="S2492" i="15"/>
  <c r="S2868" i="15"/>
  <c r="R2868" i="15"/>
  <c r="R3406" i="15"/>
  <c r="S3406" i="15"/>
  <c r="R1110" i="15"/>
  <c r="S1110" i="15"/>
  <c r="S1383" i="15"/>
  <c r="R1383" i="15"/>
  <c r="R1041" i="15"/>
  <c r="S1041" i="15"/>
  <c r="R965" i="15"/>
  <c r="S965" i="15"/>
  <c r="R1340" i="15"/>
  <c r="S1340" i="15"/>
  <c r="R1226" i="15"/>
  <c r="S1226" i="15"/>
  <c r="S3324" i="15"/>
  <c r="R3324" i="15"/>
  <c r="R2730" i="15"/>
  <c r="S2730" i="15"/>
  <c r="R2439" i="15"/>
  <c r="S2439" i="15"/>
  <c r="R1938" i="15"/>
  <c r="S1938" i="15"/>
  <c r="S3018" i="15"/>
  <c r="R3018" i="15"/>
  <c r="S2739" i="15"/>
  <c r="R2739" i="15"/>
  <c r="R2656" i="15"/>
  <c r="S2656" i="15"/>
  <c r="S2831" i="15"/>
  <c r="R2831" i="15"/>
  <c r="R1741" i="15"/>
  <c r="S1741" i="15"/>
  <c r="R1696" i="15"/>
  <c r="S1696" i="15"/>
  <c r="S2346" i="15"/>
  <c r="R2346" i="15"/>
  <c r="R2100" i="15"/>
  <c r="S2100" i="15"/>
  <c r="S1452" i="15"/>
  <c r="R1452" i="15"/>
  <c r="S1277" i="15"/>
  <c r="R1277" i="15"/>
  <c r="S1350" i="15"/>
  <c r="R1350" i="15"/>
  <c r="S931" i="15"/>
  <c r="R931" i="15"/>
  <c r="S2110" i="15"/>
  <c r="R2110" i="15"/>
  <c r="R5802" i="15"/>
  <c r="S5802" i="15"/>
  <c r="R5301" i="15"/>
  <c r="S5301" i="15"/>
  <c r="R6221" i="15"/>
  <c r="S6221" i="15"/>
  <c r="R2960" i="15"/>
  <c r="S2960" i="15"/>
  <c r="R3271" i="15"/>
  <c r="S3271" i="15"/>
  <c r="S2834" i="15"/>
  <c r="R2834" i="15"/>
  <c r="R2028" i="15"/>
  <c r="S2028" i="15"/>
  <c r="R1418" i="15"/>
  <c r="S1418" i="15"/>
  <c r="R2167" i="15"/>
  <c r="S2167" i="15"/>
  <c r="R1413" i="15"/>
  <c r="S1413" i="15"/>
  <c r="R2470" i="15"/>
  <c r="S2470" i="15"/>
  <c r="S2290" i="15"/>
  <c r="R2290" i="15"/>
  <c r="S540" i="15"/>
  <c r="R540" i="15"/>
  <c r="R1108" i="15"/>
  <c r="S1108" i="15"/>
  <c r="S581" i="15"/>
  <c r="R581" i="15"/>
  <c r="R1338" i="15"/>
  <c r="S1338" i="15"/>
  <c r="S1107" i="15"/>
  <c r="R1107" i="15"/>
  <c r="R118" i="15"/>
  <c r="S118" i="15"/>
  <c r="R1260" i="15"/>
  <c r="S1260" i="15"/>
  <c r="R1224" i="15"/>
  <c r="S1224" i="15"/>
  <c r="R2696" i="15"/>
  <c r="S2696" i="15"/>
  <c r="R2765" i="15"/>
  <c r="S2765" i="15"/>
  <c r="S2095" i="15"/>
  <c r="R2095" i="15"/>
  <c r="S1328" i="15"/>
  <c r="R1328" i="15"/>
  <c r="S890" i="15"/>
  <c r="R890" i="15"/>
  <c r="R679" i="15"/>
  <c r="S678" i="15"/>
  <c r="S679" i="15"/>
  <c r="R6691" i="15"/>
  <c r="S6691" i="15"/>
  <c r="R6586" i="15"/>
  <c r="S6586" i="15"/>
  <c r="S6413" i="15"/>
  <c r="R6413" i="15"/>
  <c r="R5593" i="15"/>
  <c r="S5593" i="15"/>
  <c r="R5299" i="15"/>
  <c r="S5299" i="15"/>
  <c r="S1827" i="15"/>
  <c r="R1827" i="15"/>
  <c r="R2018" i="15"/>
  <c r="S2018" i="15"/>
  <c r="S1456" i="15"/>
  <c r="R1456" i="15"/>
  <c r="S1432" i="15"/>
  <c r="R1432" i="15"/>
  <c r="S1416" i="15"/>
  <c r="R1416" i="15"/>
  <c r="R1937" i="15"/>
  <c r="S1937" i="15"/>
  <c r="S1544" i="15"/>
  <c r="R1544" i="15"/>
  <c r="S1914" i="15"/>
  <c r="R1914" i="15"/>
  <c r="R1721" i="15"/>
  <c r="S1721" i="15"/>
  <c r="R2434" i="15"/>
  <c r="S2434" i="15"/>
  <c r="R1986" i="15"/>
  <c r="S1986" i="15"/>
  <c r="S1516" i="15"/>
  <c r="R1516" i="15"/>
  <c r="R1443" i="15"/>
  <c r="S1443" i="15"/>
  <c r="S1427" i="15"/>
  <c r="R1427" i="15"/>
  <c r="S1411" i="15"/>
  <c r="R1411" i="15"/>
  <c r="R2454" i="15"/>
  <c r="S2454" i="15"/>
  <c r="S1572" i="15"/>
  <c r="R1572" i="15"/>
  <c r="S881" i="15"/>
  <c r="R881" i="15"/>
  <c r="R5873" i="15"/>
  <c r="S5873" i="15"/>
  <c r="R3800" i="15"/>
  <c r="S3800" i="15"/>
  <c r="R5665" i="15"/>
  <c r="S5665" i="15"/>
  <c r="R6591" i="15"/>
  <c r="S6591" i="15"/>
  <c r="R5294" i="15"/>
  <c r="S5294" i="15"/>
  <c r="S4098" i="15"/>
  <c r="R4098" i="15"/>
  <c r="S3704" i="15"/>
  <c r="R3704" i="15"/>
  <c r="R3405" i="15"/>
  <c r="S3405" i="15"/>
  <c r="R3140" i="15"/>
  <c r="S3140" i="15"/>
  <c r="S2497" i="15"/>
  <c r="R2497" i="15"/>
  <c r="S3516" i="15"/>
  <c r="R3516" i="15"/>
  <c r="S2594" i="15"/>
  <c r="R2594" i="15"/>
  <c r="R2425" i="15"/>
  <c r="S2425" i="15"/>
  <c r="S2107" i="15"/>
  <c r="R2107" i="15"/>
  <c r="R3571" i="15"/>
  <c r="S3571" i="15"/>
  <c r="S3789" i="15"/>
  <c r="S197" i="15"/>
  <c r="S6936" i="15"/>
  <c r="S4127" i="15"/>
  <c r="S325" i="15"/>
  <c r="S5988" i="15"/>
  <c r="S5153" i="15"/>
  <c r="S2808" i="15"/>
  <c r="R3474" i="15"/>
  <c r="R1717" i="15"/>
  <c r="S2952" i="15"/>
  <c r="S424" i="15"/>
  <c r="S2874" i="15"/>
  <c r="S2132" i="15"/>
  <c r="S261" i="15"/>
  <c r="S997" i="15"/>
  <c r="S6642" i="15"/>
  <c r="S1942" i="15"/>
  <c r="S1168" i="15"/>
  <c r="S604" i="15"/>
  <c r="R604" i="15"/>
  <c r="S2168" i="15"/>
  <c r="R2168" i="15"/>
  <c r="R985" i="15"/>
  <c r="S985" i="15"/>
  <c r="R5587" i="15"/>
  <c r="S3531" i="15"/>
  <c r="S2105" i="15"/>
  <c r="R4791" i="15"/>
  <c r="S4791" i="15"/>
  <c r="R4744" i="15"/>
  <c r="S4744" i="15"/>
  <c r="S4719" i="15"/>
  <c r="R4719" i="15"/>
  <c r="R4528" i="15"/>
  <c r="S4528" i="15"/>
  <c r="R4450" i="15"/>
  <c r="S4450" i="15"/>
  <c r="R3216" i="15"/>
  <c r="S3216" i="15"/>
  <c r="R3151" i="15"/>
  <c r="S3151" i="15"/>
  <c r="S3006" i="15"/>
  <c r="R3006" i="15"/>
  <c r="R1190" i="15"/>
  <c r="S1190" i="15"/>
  <c r="R1121" i="15"/>
  <c r="S1121" i="15"/>
  <c r="R956" i="15"/>
  <c r="S956" i="15"/>
  <c r="R763" i="15"/>
  <c r="S763" i="15"/>
  <c r="S4322" i="15"/>
  <c r="R4322" i="15"/>
  <c r="R4050" i="15"/>
  <c r="S4050" i="15"/>
  <c r="R3499" i="15"/>
  <c r="S3499" i="15"/>
  <c r="S3500" i="15"/>
  <c r="R3500" i="15"/>
  <c r="R2384" i="15"/>
  <c r="S2384" i="15"/>
  <c r="S840" i="15"/>
  <c r="R840" i="15"/>
  <c r="S6094" i="15"/>
  <c r="R5962" i="15"/>
  <c r="R741" i="15"/>
  <c r="R5881" i="15"/>
  <c r="R4554" i="15"/>
  <c r="S4554" i="15"/>
  <c r="R3179" i="15"/>
  <c r="S3179" i="15"/>
  <c r="R3082" i="15"/>
  <c r="S3082" i="15"/>
  <c r="S2879" i="15"/>
  <c r="R2879" i="15"/>
  <c r="S2720" i="15"/>
  <c r="R2720" i="15"/>
  <c r="S2547" i="15"/>
  <c r="R2547" i="15"/>
  <c r="S2188" i="15"/>
  <c r="R2188" i="15"/>
  <c r="R2074" i="15"/>
  <c r="S2074" i="15"/>
  <c r="S2058" i="15"/>
  <c r="R2058" i="15"/>
  <c r="R1999" i="15"/>
  <c r="S1999" i="15"/>
  <c r="R4006" i="15"/>
  <c r="S4006" i="15"/>
  <c r="S3844" i="15"/>
  <c r="R3844" i="15"/>
  <c r="S3797" i="15"/>
  <c r="R3797" i="15"/>
  <c r="S3234" i="15"/>
  <c r="R3234" i="15"/>
  <c r="R2794" i="15"/>
  <c r="S2794" i="15"/>
  <c r="R2667" i="15"/>
  <c r="S2667" i="15"/>
  <c r="R2571" i="15"/>
  <c r="S2571" i="15"/>
  <c r="S2508" i="15"/>
  <c r="R2508" i="15"/>
  <c r="S2248" i="15"/>
  <c r="R2248" i="15"/>
  <c r="S2005" i="15"/>
  <c r="R2005" i="15"/>
  <c r="R2016" i="15"/>
  <c r="S2016" i="15"/>
  <c r="R1941" i="15"/>
  <c r="S1941" i="15"/>
  <c r="S1618" i="15"/>
  <c r="R1618" i="15"/>
  <c r="S1454" i="15"/>
  <c r="R1454" i="15"/>
  <c r="R1414" i="15"/>
  <c r="S1414" i="15"/>
  <c r="R1050" i="15"/>
  <c r="S1050" i="15"/>
  <c r="R871" i="15"/>
  <c r="S871" i="15"/>
  <c r="S3452" i="15"/>
  <c r="R2467" i="15"/>
  <c r="S2466" i="15"/>
  <c r="S2467" i="15"/>
  <c r="R1760" i="15"/>
  <c r="S2314" i="15"/>
  <c r="R2314" i="15"/>
  <c r="S2561" i="15"/>
  <c r="R2392" i="15"/>
  <c r="S2392" i="15"/>
  <c r="S2366" i="15"/>
  <c r="R2366" i="15"/>
  <c r="R2268" i="15"/>
  <c r="S2268" i="15"/>
  <c r="R1899" i="15"/>
  <c r="S1899" i="15"/>
  <c r="R1672" i="15"/>
  <c r="S1672" i="15"/>
  <c r="R1352" i="15"/>
  <c r="S1352" i="15"/>
  <c r="R1306" i="15"/>
  <c r="S1306" i="15"/>
  <c r="R1211" i="15"/>
  <c r="S1211" i="15"/>
  <c r="S1595" i="15"/>
  <c r="R1595" i="15"/>
  <c r="S955" i="15"/>
  <c r="R955" i="15"/>
  <c r="S912" i="15"/>
  <c r="R912" i="15"/>
  <c r="S782" i="15"/>
  <c r="R782" i="15"/>
  <c r="S1375" i="15"/>
  <c r="R1375" i="15"/>
  <c r="R6635" i="15"/>
  <c r="S6635" i="15"/>
  <c r="R6125" i="15"/>
  <c r="S6125" i="15"/>
  <c r="R5779" i="15"/>
  <c r="S5779" i="15"/>
  <c r="R5887" i="15"/>
  <c r="S5887" i="15"/>
  <c r="R5659" i="15"/>
  <c r="S5659" i="15"/>
  <c r="R6033" i="15"/>
  <c r="S6033" i="15"/>
  <c r="S5444" i="15"/>
  <c r="R5444" i="15"/>
  <c r="S4913" i="15"/>
  <c r="R4913" i="15"/>
  <c r="R4998" i="15"/>
  <c r="S4998" i="15"/>
  <c r="R4815" i="15"/>
  <c r="S4815" i="15"/>
  <c r="R4999" i="15"/>
  <c r="S4999" i="15"/>
  <c r="R4997" i="15"/>
  <c r="S4997" i="15"/>
  <c r="R4870" i="15"/>
  <c r="S4870" i="15"/>
  <c r="S4656" i="15"/>
  <c r="R4656" i="15"/>
  <c r="R4417" i="15"/>
  <c r="S4417" i="15"/>
  <c r="R4275" i="15"/>
  <c r="S4275" i="15"/>
  <c r="S4698" i="15"/>
  <c r="R4698" i="15"/>
  <c r="S4492" i="15"/>
  <c r="R4492" i="15"/>
  <c r="R4280" i="15"/>
  <c r="S4280" i="15"/>
  <c r="R4131" i="15"/>
  <c r="S2844" i="15"/>
  <c r="R2844" i="15"/>
  <c r="R2637" i="15"/>
  <c r="S2637" i="15"/>
  <c r="R2518" i="15"/>
  <c r="S2518" i="15"/>
  <c r="S3308" i="15"/>
  <c r="R3308" i="15"/>
  <c r="S461" i="15"/>
  <c r="R461" i="15"/>
  <c r="S1293" i="15"/>
  <c r="R1293" i="15"/>
  <c r="R1105" i="15"/>
  <c r="S1105" i="15"/>
  <c r="R755" i="15"/>
  <c r="S755" i="15"/>
  <c r="R588" i="15"/>
  <c r="S588" i="15"/>
  <c r="R116" i="15"/>
  <c r="S116" i="15"/>
  <c r="R27" i="15"/>
  <c r="S27" i="15"/>
  <c r="R1258" i="15"/>
  <c r="S1258" i="15"/>
  <c r="S663" i="15"/>
  <c r="R663" i="15"/>
  <c r="S1844" i="15"/>
  <c r="R1844" i="15"/>
  <c r="R1398" i="15"/>
  <c r="S1398" i="15"/>
  <c r="S623" i="15"/>
  <c r="R623" i="15"/>
  <c r="R6824" i="15"/>
  <c r="S6824" i="15"/>
  <c r="R5850" i="15"/>
  <c r="S5850" i="15"/>
  <c r="S4792" i="15"/>
  <c r="R4792" i="15"/>
  <c r="R3911" i="15"/>
  <c r="S3911" i="15"/>
  <c r="R3760" i="15"/>
  <c r="S3760" i="15"/>
  <c r="R3128" i="15"/>
  <c r="S3128" i="15"/>
  <c r="S2775" i="15"/>
  <c r="R2775" i="15"/>
  <c r="R3057" i="15"/>
  <c r="S3057" i="15"/>
  <c r="S2913" i="15"/>
  <c r="R2913" i="15"/>
  <c r="R1913" i="15"/>
  <c r="S1913" i="15"/>
  <c r="S3596" i="15"/>
  <c r="R3596" i="15"/>
  <c r="S3394" i="15"/>
  <c r="R3394" i="15"/>
  <c r="R3351" i="15"/>
  <c r="S3351" i="15"/>
  <c r="R2515" i="15"/>
  <c r="S2515" i="15"/>
  <c r="S1973" i="15"/>
  <c r="R1973" i="15"/>
  <c r="R1739" i="15"/>
  <c r="S1739" i="15"/>
  <c r="S3043" i="15"/>
  <c r="R2389" i="15"/>
  <c r="S2389" i="15"/>
  <c r="R5657" i="15"/>
  <c r="S5657" i="15"/>
  <c r="R2584" i="15"/>
  <c r="S2584" i="15"/>
  <c r="S1355" i="15"/>
  <c r="R1355" i="15"/>
  <c r="R1180" i="15"/>
  <c r="S1180" i="15"/>
  <c r="S980" i="15"/>
  <c r="R980" i="15"/>
  <c r="R757" i="15"/>
  <c r="S757" i="15"/>
  <c r="R1093" i="15"/>
  <c r="S1093" i="15"/>
  <c r="R712" i="15"/>
  <c r="S712" i="15"/>
  <c r="R64" i="15"/>
  <c r="S64" i="15"/>
  <c r="R45" i="15"/>
  <c r="S45" i="15"/>
  <c r="S29" i="15"/>
  <c r="R29" i="15"/>
  <c r="R1767" i="15"/>
  <c r="S1767" i="15"/>
  <c r="R4573" i="15"/>
  <c r="S4573" i="15"/>
  <c r="S3942" i="15"/>
  <c r="R3942" i="15"/>
  <c r="R3545" i="15"/>
  <c r="S3545" i="15"/>
  <c r="R2498" i="15"/>
  <c r="S2498" i="15"/>
  <c r="R4366" i="15"/>
  <c r="S4366" i="15"/>
  <c r="R1875" i="15"/>
  <c r="S1875" i="15"/>
  <c r="R4639" i="15"/>
  <c r="S4639" i="15"/>
  <c r="R4192" i="15"/>
  <c r="S4192" i="15"/>
  <c r="R3630" i="15"/>
  <c r="S3630" i="15"/>
  <c r="S3160" i="15"/>
  <c r="R3160" i="15"/>
  <c r="S3007" i="15"/>
  <c r="R3007" i="15"/>
  <c r="S2369" i="15"/>
  <c r="R2369" i="15"/>
  <c r="R1318" i="15"/>
  <c r="S1318" i="15"/>
  <c r="S788" i="15"/>
  <c r="R788" i="15"/>
  <c r="S2453" i="15"/>
  <c r="R2453" i="15"/>
  <c r="S1666" i="15"/>
  <c r="R1666" i="15"/>
  <c r="S1612" i="15"/>
  <c r="R1612" i="15"/>
  <c r="R1361" i="15"/>
  <c r="S1361" i="15"/>
  <c r="R1186" i="15"/>
  <c r="S1183" i="15"/>
  <c r="S1186" i="15"/>
  <c r="R877" i="15"/>
  <c r="S877" i="15"/>
  <c r="R6631" i="15"/>
  <c r="S6631" i="15"/>
  <c r="S4888" i="15"/>
  <c r="R4888" i="15"/>
  <c r="R3644" i="15"/>
  <c r="S3644" i="15"/>
  <c r="S2848" i="15"/>
  <c r="R2848" i="15"/>
  <c r="S1836" i="15"/>
  <c r="R1836" i="15"/>
  <c r="S4628" i="15"/>
  <c r="R4628" i="15"/>
  <c r="R3297" i="15"/>
  <c r="S3297" i="15"/>
  <c r="R392" i="15"/>
  <c r="S392" i="15"/>
  <c r="R376" i="15"/>
  <c r="S376" i="15"/>
  <c r="S268" i="15"/>
  <c r="R268" i="15"/>
  <c r="S236" i="15"/>
  <c r="R236" i="15"/>
  <c r="S220" i="15"/>
  <c r="R220" i="15"/>
  <c r="S204" i="15"/>
  <c r="R204" i="15"/>
  <c r="R3577" i="15"/>
  <c r="S3577" i="15"/>
  <c r="S2428" i="15"/>
  <c r="R2428" i="15"/>
  <c r="S139" i="15"/>
  <c r="R139" i="15"/>
  <c r="R3730" i="15"/>
  <c r="S3730" i="15"/>
  <c r="S3572" i="15"/>
  <c r="R3572" i="15"/>
  <c r="R2364" i="15"/>
  <c r="S2364" i="15"/>
  <c r="R1897" i="15"/>
  <c r="S1897" i="15"/>
  <c r="R349" i="15"/>
  <c r="S349" i="15"/>
  <c r="R285" i="15"/>
  <c r="S285" i="15"/>
  <c r="R221" i="15"/>
  <c r="S221" i="15"/>
  <c r="R170" i="15"/>
  <c r="S170" i="15"/>
  <c r="R573" i="15"/>
  <c r="S573" i="15"/>
  <c r="R329" i="15"/>
  <c r="S329" i="15"/>
  <c r="R265" i="15"/>
  <c r="S265" i="15"/>
  <c r="R201" i="15"/>
  <c r="S201" i="15"/>
  <c r="R6580" i="15"/>
  <c r="S6580" i="15"/>
  <c r="R323" i="15"/>
  <c r="S323" i="15"/>
  <c r="R259" i="15"/>
  <c r="S259" i="15"/>
  <c r="R195" i="15"/>
  <c r="S195" i="15"/>
  <c r="S192" i="15"/>
  <c r="R192" i="15"/>
  <c r="R3790" i="15"/>
  <c r="S3790" i="15"/>
  <c r="R584" i="15"/>
  <c r="S584" i="15"/>
  <c r="R2489" i="15"/>
  <c r="S2489" i="15"/>
  <c r="R1865" i="15"/>
  <c r="S1865" i="15"/>
  <c r="R311" i="15"/>
  <c r="S311" i="15"/>
  <c r="R247" i="15"/>
  <c r="S247" i="15"/>
  <c r="R183" i="15"/>
  <c r="S183" i="15"/>
  <c r="S5756" i="15"/>
  <c r="S5670" i="15"/>
  <c r="S2326" i="15"/>
  <c r="S5853" i="15"/>
  <c r="R4100" i="15"/>
  <c r="S4100" i="15"/>
  <c r="R3746" i="15"/>
  <c r="S3746" i="15"/>
  <c r="R3681" i="15"/>
  <c r="S3681" i="15"/>
  <c r="R3542" i="15"/>
  <c r="S3542" i="15"/>
  <c r="R3728" i="15"/>
  <c r="S3728" i="15"/>
  <c r="S3510" i="15"/>
  <c r="R3510" i="15"/>
  <c r="R3222" i="15"/>
  <c r="S3222" i="15"/>
  <c r="S3221" i="15"/>
  <c r="R3146" i="15"/>
  <c r="S3146" i="15"/>
  <c r="S3022" i="15"/>
  <c r="R3022" i="15"/>
  <c r="S2235" i="15"/>
  <c r="R2235" i="15"/>
  <c r="R2069" i="15"/>
  <c r="S2069" i="15"/>
  <c r="S2043" i="15"/>
  <c r="R2043" i="15"/>
  <c r="R3725" i="15"/>
  <c r="S3725" i="15"/>
  <c r="R3124" i="15"/>
  <c r="S3124" i="15"/>
  <c r="R2553" i="15"/>
  <c r="S2553" i="15"/>
  <c r="S1032" i="15"/>
  <c r="R1032" i="15"/>
  <c r="R913" i="15"/>
  <c r="S913" i="15"/>
  <c r="R1880" i="15"/>
  <c r="S1880" i="15"/>
  <c r="S1670" i="15"/>
  <c r="R1670" i="15"/>
  <c r="S1504" i="15"/>
  <c r="R1504" i="15"/>
  <c r="S3764" i="15"/>
  <c r="S1374" i="15"/>
  <c r="R4126" i="15"/>
  <c r="S4126" i="15"/>
  <c r="R3387" i="15"/>
  <c r="S3387" i="15"/>
  <c r="R2488" i="15"/>
  <c r="R3314" i="15"/>
  <c r="S3314" i="15"/>
  <c r="R3069" i="15"/>
  <c r="S3069" i="15"/>
  <c r="R1280" i="15"/>
  <c r="S1280" i="15"/>
  <c r="R854" i="15"/>
  <c r="S854" i="15"/>
  <c r="R785" i="15"/>
  <c r="S785" i="15"/>
  <c r="R476" i="15"/>
  <c r="S476" i="15"/>
  <c r="S574" i="15"/>
  <c r="R574" i="15"/>
  <c r="S518" i="15"/>
  <c r="R518" i="15"/>
  <c r="S486" i="15"/>
  <c r="R486" i="15"/>
  <c r="R422" i="15"/>
  <c r="R421" i="15"/>
  <c r="S422" i="15"/>
  <c r="R483" i="15"/>
  <c r="S483" i="15"/>
  <c r="S496" i="15"/>
  <c r="R496" i="15"/>
  <c r="R1082" i="15"/>
  <c r="S1082" i="15"/>
  <c r="S760" i="15"/>
  <c r="R760" i="15"/>
  <c r="S700" i="15"/>
  <c r="R700" i="15"/>
  <c r="R146" i="15"/>
  <c r="S146" i="15"/>
  <c r="R109" i="15"/>
  <c r="R1171" i="15"/>
  <c r="S1171" i="15"/>
  <c r="R1049" i="15"/>
  <c r="S1049" i="15"/>
  <c r="R775" i="15"/>
  <c r="S775" i="15"/>
  <c r="R6385" i="15"/>
  <c r="S6385" i="15"/>
  <c r="S4770" i="15"/>
  <c r="R4361" i="15"/>
  <c r="S4361" i="15"/>
  <c r="R3901" i="15"/>
  <c r="S3901" i="15"/>
  <c r="R3736" i="15"/>
  <c r="S3736" i="15"/>
  <c r="R6079" i="15"/>
  <c r="S6079" i="15"/>
  <c r="R6563" i="15"/>
  <c r="S6563" i="15"/>
  <c r="R3765" i="15"/>
  <c r="S3765" i="15"/>
  <c r="R3613" i="15"/>
  <c r="S3613" i="15"/>
  <c r="R6292" i="15"/>
  <c r="S6292" i="15"/>
  <c r="R3875" i="15"/>
  <c r="S3875" i="15"/>
  <c r="R2995" i="15"/>
  <c r="S2995" i="15"/>
  <c r="S2758" i="15"/>
  <c r="R2758" i="15"/>
  <c r="R2607" i="15"/>
  <c r="S2607" i="15"/>
  <c r="R3532" i="15"/>
  <c r="S3532" i="15"/>
  <c r="R3183" i="15"/>
  <c r="S3183" i="15"/>
  <c r="R2977" i="15"/>
  <c r="S2977" i="15"/>
  <c r="S2872" i="15"/>
  <c r="R2872" i="15"/>
  <c r="R2473" i="15"/>
  <c r="S2473" i="15"/>
  <c r="R2471" i="15"/>
  <c r="R2363" i="15"/>
  <c r="S2363" i="15"/>
  <c r="S2199" i="15"/>
  <c r="R2199" i="15"/>
  <c r="R2510" i="15"/>
  <c r="S2510" i="15"/>
  <c r="R2666" i="15"/>
  <c r="S2666" i="15"/>
  <c r="R2535" i="15"/>
  <c r="S2535" i="15"/>
  <c r="S3543" i="15"/>
  <c r="R3543" i="15"/>
  <c r="R2885" i="15"/>
  <c r="S2885" i="15"/>
  <c r="R2582" i="15"/>
  <c r="S2582" i="15"/>
  <c r="R2052" i="15"/>
  <c r="R2689" i="15"/>
  <c r="S2689" i="15"/>
  <c r="R630" i="15"/>
  <c r="S630" i="15"/>
  <c r="R82" i="15"/>
  <c r="S82" i="15"/>
  <c r="S1331" i="15"/>
  <c r="R1331" i="15"/>
  <c r="S1311" i="15"/>
  <c r="R1311" i="15"/>
  <c r="R2186" i="15"/>
  <c r="S2186" i="15"/>
  <c r="R1628" i="15"/>
  <c r="S1628" i="15"/>
  <c r="R3423" i="15"/>
  <c r="S3423" i="15"/>
  <c r="R1218" i="15"/>
  <c r="S1218" i="15"/>
  <c r="S6340" i="15"/>
  <c r="S162" i="15"/>
  <c r="R3758" i="15"/>
  <c r="S3758" i="15"/>
  <c r="R2957" i="15"/>
  <c r="S2957" i="15"/>
  <c r="S2867" i="15"/>
  <c r="R2867" i="15"/>
  <c r="R2757" i="15"/>
  <c r="S2757" i="15"/>
  <c r="R2745" i="15"/>
  <c r="R2619" i="15"/>
  <c r="S2619" i="15"/>
  <c r="S3159" i="15"/>
  <c r="R3159" i="15"/>
  <c r="R3044" i="15"/>
  <c r="S3044" i="15"/>
  <c r="R2812" i="15"/>
  <c r="S2812" i="15"/>
  <c r="R2348" i="15"/>
  <c r="S2348" i="15"/>
  <c r="R2321" i="15"/>
  <c r="S2321" i="15"/>
  <c r="R2111" i="15"/>
  <c r="S2111" i="15"/>
  <c r="R93" i="15"/>
  <c r="S93" i="15"/>
  <c r="R364" i="15"/>
  <c r="S364" i="15"/>
  <c r="S348" i="15"/>
  <c r="R348" i="15"/>
  <c r="S332" i="15"/>
  <c r="R332" i="15"/>
  <c r="S316" i="15"/>
  <c r="R316" i="15"/>
  <c r="S284" i="15"/>
  <c r="R284" i="15"/>
  <c r="R459" i="15"/>
  <c r="S459" i="15"/>
  <c r="R157" i="15"/>
  <c r="R2519" i="15"/>
  <c r="S2519" i="15"/>
  <c r="S1604" i="15"/>
  <c r="R1604" i="15"/>
  <c r="S2349" i="15"/>
  <c r="S2098" i="15"/>
  <c r="R2098" i="15"/>
  <c r="S1959" i="15"/>
  <c r="R1959" i="15"/>
  <c r="S2029" i="15"/>
  <c r="R2029" i="15"/>
  <c r="S1927" i="15"/>
  <c r="R1927" i="15"/>
  <c r="R1855" i="15"/>
  <c r="S1855" i="15"/>
  <c r="R1709" i="15"/>
  <c r="S1709" i="15"/>
  <c r="R1453" i="15"/>
  <c r="S1453" i="15"/>
  <c r="R1433" i="15"/>
  <c r="S1433" i="15"/>
  <c r="R1417" i="15"/>
  <c r="S1417" i="15"/>
  <c r="R3531" i="15"/>
  <c r="R4169" i="15"/>
  <c r="R4065" i="15"/>
  <c r="S4065" i="15"/>
  <c r="R1828" i="15"/>
  <c r="S1828" i="15"/>
  <c r="R2285" i="15"/>
  <c r="S2285" i="15"/>
  <c r="R2214" i="15"/>
  <c r="S2214" i="15"/>
  <c r="R1888" i="15"/>
  <c r="S1886" i="15"/>
  <c r="S1888" i="15"/>
  <c r="R826" i="15"/>
  <c r="S826" i="15"/>
  <c r="S779" i="15"/>
  <c r="R779" i="15"/>
  <c r="S664" i="15"/>
  <c r="R664" i="15"/>
  <c r="R537" i="15"/>
  <c r="S537" i="15"/>
  <c r="R521" i="15"/>
  <c r="S521" i="15"/>
  <c r="R505" i="15"/>
  <c r="S505" i="15"/>
  <c r="R489" i="15"/>
  <c r="S489" i="15"/>
  <c r="R414" i="15"/>
  <c r="S414" i="15"/>
  <c r="R2969" i="15"/>
  <c r="S2969" i="15"/>
  <c r="R2863" i="15"/>
  <c r="S2863" i="15"/>
  <c r="R2711" i="15"/>
  <c r="S1954" i="15"/>
  <c r="S5059" i="15"/>
  <c r="S665" i="15"/>
  <c r="S401" i="15"/>
  <c r="S140" i="15"/>
  <c r="S6453" i="15"/>
  <c r="S4855" i="15"/>
  <c r="S4071" i="15"/>
  <c r="S3136" i="15"/>
  <c r="S1219" i="15"/>
  <c r="S1157" i="15"/>
  <c r="R2424" i="15"/>
  <c r="S3567" i="15"/>
  <c r="S1587" i="15"/>
  <c r="S1769" i="15"/>
  <c r="S313" i="15"/>
  <c r="S295" i="15"/>
  <c r="S2435" i="15"/>
  <c r="R510" i="15"/>
  <c r="S417" i="15"/>
  <c r="R326" i="15"/>
  <c r="R383" i="15"/>
  <c r="R425" i="15"/>
  <c r="S5075" i="15"/>
  <c r="S4465" i="15"/>
  <c r="S4066" i="15"/>
  <c r="R4102" i="15"/>
  <c r="S3591" i="15"/>
  <c r="S2786" i="15"/>
  <c r="S3142" i="15"/>
  <c r="S2946" i="15"/>
  <c r="R1130" i="15"/>
  <c r="R2999" i="15"/>
  <c r="S1029" i="15"/>
  <c r="S88" i="15"/>
  <c r="S5542" i="15"/>
  <c r="S2804" i="15"/>
  <c r="S179" i="15"/>
  <c r="S4260" i="15"/>
  <c r="S973" i="15"/>
  <c r="R808" i="15"/>
  <c r="S6600" i="15"/>
  <c r="S4309" i="15"/>
  <c r="R1309" i="15"/>
  <c r="R699" i="15"/>
  <c r="S6524" i="15"/>
  <c r="S5257" i="15"/>
  <c r="R5318" i="15"/>
  <c r="S3194" i="15"/>
  <c r="S2012" i="15"/>
  <c r="S2121" i="15"/>
  <c r="S269" i="15"/>
  <c r="S669" i="15"/>
  <c r="R342" i="15"/>
  <c r="S6837" i="15"/>
  <c r="S3952" i="15"/>
  <c r="R3407" i="15"/>
  <c r="S2628" i="15"/>
  <c r="S1851" i="15"/>
  <c r="S2564" i="15"/>
  <c r="S1797" i="15"/>
  <c r="R1011" i="15"/>
  <c r="S436" i="15"/>
  <c r="S467" i="15"/>
  <c r="R674" i="15"/>
  <c r="S6423" i="15"/>
  <c r="S307" i="15"/>
  <c r="S249" i="15"/>
  <c r="S231" i="15"/>
  <c r="S52" i="15"/>
  <c r="S3889" i="15"/>
  <c r="S4245" i="15"/>
  <c r="S3175" i="15"/>
  <c r="S2645" i="15"/>
  <c r="R2815" i="15"/>
  <c r="S2443" i="15"/>
  <c r="R2419" i="15"/>
  <c r="S1314" i="15"/>
  <c r="S1066" i="15"/>
  <c r="R3819" i="15"/>
  <c r="S2461" i="15"/>
  <c r="S1511" i="15"/>
  <c r="R1035" i="15"/>
  <c r="R1008" i="15"/>
  <c r="R930" i="15"/>
  <c r="S6454" i="15"/>
  <c r="R6521" i="15"/>
  <c r="S5577" i="15"/>
  <c r="S5355" i="15"/>
  <c r="S2833" i="15"/>
  <c r="S2079" i="15"/>
  <c r="S2407" i="15"/>
  <c r="R3122" i="15"/>
  <c r="R1784" i="15"/>
  <c r="S1135" i="15"/>
  <c r="R1115" i="15"/>
  <c r="R638" i="15"/>
  <c r="S134" i="15"/>
  <c r="S4220" i="15"/>
  <c r="S359" i="15"/>
  <c r="S205" i="15"/>
  <c r="R1233" i="15"/>
  <c r="S482" i="15"/>
  <c r="S5097" i="15"/>
  <c r="S2718" i="15"/>
  <c r="S1227" i="15"/>
  <c r="S1278" i="15"/>
  <c r="S5590" i="15"/>
  <c r="S4848" i="15"/>
  <c r="S3968" i="15"/>
  <c r="S2912" i="15"/>
  <c r="S2887" i="15"/>
  <c r="S3858" i="15"/>
  <c r="S150" i="15"/>
  <c r="S243" i="15"/>
  <c r="S185" i="15"/>
  <c r="S938" i="15"/>
  <c r="S1569" i="15"/>
  <c r="S3661" i="15"/>
  <c r="S5209" i="15"/>
  <c r="R4947" i="15"/>
  <c r="S3080" i="15"/>
  <c r="S885" i="15"/>
  <c r="S4493" i="15"/>
  <c r="S1228" i="15"/>
  <c r="S2075" i="15"/>
  <c r="S3244" i="15"/>
  <c r="S2008" i="15"/>
  <c r="S1996" i="15"/>
  <c r="S1518" i="15"/>
  <c r="R1641" i="15"/>
  <c r="S2900" i="15"/>
  <c r="R3220" i="15"/>
  <c r="S1594" i="15"/>
  <c r="R2053" i="15"/>
  <c r="S672" i="15"/>
  <c r="S1585" i="15"/>
  <c r="S6527" i="15"/>
  <c r="S5228" i="15"/>
  <c r="R5228" i="15"/>
  <c r="S909" i="15"/>
  <c r="R909" i="15"/>
  <c r="R430" i="15"/>
  <c r="S430" i="15"/>
  <c r="S693" i="15"/>
  <c r="R693" i="15"/>
  <c r="R1582" i="15"/>
  <c r="S1582" i="15"/>
  <c r="S5631" i="15"/>
  <c r="S5615" i="15"/>
  <c r="S5288" i="15"/>
  <c r="S5031" i="15"/>
  <c r="R4849" i="15"/>
  <c r="S3415" i="15"/>
  <c r="S1109" i="15"/>
  <c r="R761" i="15"/>
  <c r="R764" i="15"/>
  <c r="R371" i="15"/>
  <c r="R1685" i="15"/>
  <c r="S1685" i="15"/>
  <c r="S3064" i="15"/>
  <c r="R3064" i="15"/>
  <c r="S2929" i="15"/>
  <c r="R2929" i="15"/>
  <c r="R2790" i="15"/>
  <c r="S2790" i="15"/>
  <c r="R2552" i="15"/>
  <c r="S2552" i="15"/>
  <c r="R2485" i="15"/>
  <c r="S2485" i="15"/>
  <c r="R1936" i="15"/>
  <c r="S1936" i="15"/>
  <c r="S888" i="15"/>
  <c r="R888" i="15"/>
  <c r="R559" i="15"/>
  <c r="S559" i="15"/>
  <c r="R1325" i="15"/>
  <c r="S1325" i="15"/>
  <c r="R1212" i="15"/>
  <c r="S1212" i="15"/>
  <c r="R5615" i="15"/>
  <c r="S5020" i="15"/>
  <c r="S3732" i="15"/>
  <c r="R3502" i="15"/>
  <c r="S3445" i="15"/>
  <c r="R3665" i="15"/>
  <c r="S3643" i="15"/>
  <c r="R2462" i="15"/>
  <c r="R387" i="15"/>
  <c r="S371" i="15"/>
  <c r="S1079" i="15"/>
  <c r="R1079" i="15"/>
  <c r="R1128" i="15"/>
  <c r="S1128" i="15"/>
  <c r="S911" i="15"/>
  <c r="R911" i="15"/>
  <c r="S479" i="15"/>
  <c r="R535" i="15"/>
  <c r="S535" i="15"/>
  <c r="R519" i="15"/>
  <c r="S519" i="15"/>
  <c r="R503" i="15"/>
  <c r="S503" i="15"/>
  <c r="R487" i="15"/>
  <c r="S487" i="15"/>
  <c r="R6641" i="15"/>
  <c r="S6641" i="15"/>
  <c r="R6933" i="15"/>
  <c r="S6933" i="15"/>
  <c r="R6861" i="15"/>
  <c r="S6861" i="15"/>
  <c r="R5595" i="15"/>
  <c r="S5595" i="15"/>
  <c r="R5248" i="15"/>
  <c r="S5248" i="15"/>
  <c r="R5177" i="15"/>
  <c r="S5177" i="15"/>
  <c r="R3170" i="15"/>
  <c r="S3170" i="15"/>
  <c r="R2935" i="15"/>
  <c r="S2935" i="15"/>
  <c r="R1968" i="15"/>
  <c r="S1968" i="15"/>
  <c r="R1877" i="15"/>
  <c r="S1877" i="15"/>
  <c r="S1555" i="15"/>
  <c r="R1555" i="15"/>
  <c r="R616" i="15"/>
  <c r="S616" i="15"/>
  <c r="R65" i="15"/>
  <c r="S1464" i="15"/>
  <c r="R1464" i="15"/>
  <c r="S1043" i="15"/>
  <c r="R1043" i="15"/>
  <c r="R722" i="15"/>
  <c r="S722" i="15"/>
  <c r="S468" i="15"/>
  <c r="R468" i="15"/>
  <c r="S1091" i="15"/>
  <c r="R1091" i="15"/>
  <c r="R6788" i="15"/>
  <c r="S6788" i="15"/>
  <c r="R696" i="15"/>
  <c r="S696" i="15"/>
  <c r="R1853" i="15"/>
  <c r="S1853" i="15"/>
  <c r="R365" i="15"/>
  <c r="S365" i="15"/>
  <c r="R301" i="15"/>
  <c r="S301" i="15"/>
  <c r="R237" i="15"/>
  <c r="S237" i="15"/>
  <c r="R173" i="15"/>
  <c r="S173" i="15"/>
  <c r="R2528" i="15"/>
  <c r="S2528" i="15"/>
  <c r="R3719" i="15"/>
  <c r="S3719" i="15"/>
  <c r="R345" i="15"/>
  <c r="S345" i="15"/>
  <c r="R281" i="15"/>
  <c r="S281" i="15"/>
  <c r="R217" i="15"/>
  <c r="S217" i="15"/>
  <c r="S1155" i="15"/>
  <c r="R339" i="15"/>
  <c r="S339" i="15"/>
  <c r="R275" i="15"/>
  <c r="S275" i="15"/>
  <c r="R211" i="15"/>
  <c r="S211" i="15"/>
  <c r="S5972" i="15"/>
  <c r="R3343" i="15"/>
  <c r="S2504" i="15"/>
  <c r="R5143" i="15"/>
  <c r="S5143" i="15"/>
  <c r="R1992" i="15"/>
  <c r="S1992" i="15"/>
  <c r="R1661" i="15"/>
  <c r="S1661" i="15"/>
  <c r="R1272" i="15"/>
  <c r="S1272" i="15"/>
  <c r="R612" i="15"/>
  <c r="S612" i="15"/>
  <c r="R4097" i="15"/>
  <c r="S4097" i="15"/>
  <c r="S4589" i="15"/>
  <c r="R4589" i="15"/>
  <c r="R3861" i="15"/>
  <c r="S3861" i="15"/>
  <c r="R3417" i="15"/>
  <c r="S3417" i="15"/>
  <c r="R3757" i="15"/>
  <c r="S3757" i="15"/>
  <c r="S2298" i="15"/>
  <c r="R2298" i="15"/>
  <c r="R2096" i="15"/>
  <c r="S2096" i="15"/>
  <c r="S1799" i="15"/>
  <c r="R1799" i="15"/>
  <c r="R3068" i="15"/>
  <c r="S3068" i="15"/>
  <c r="R1781" i="15"/>
  <c r="S1781" i="15"/>
  <c r="R71" i="15"/>
  <c r="S71" i="15"/>
  <c r="R4917" i="15"/>
  <c r="S4917" i="15"/>
  <c r="R3638" i="15"/>
  <c r="S3638" i="15"/>
  <c r="S2373" i="15"/>
  <c r="R2373" i="15"/>
  <c r="S1320" i="15"/>
  <c r="R1622" i="15"/>
  <c r="S1622" i="15"/>
  <c r="R1188" i="15"/>
  <c r="S1188" i="15"/>
  <c r="R901" i="15"/>
  <c r="S901" i="15"/>
  <c r="R6633" i="15"/>
  <c r="S6633" i="15"/>
  <c r="R6240" i="15"/>
  <c r="S6240" i="15"/>
  <c r="R2850" i="15"/>
  <c r="S2850" i="15"/>
  <c r="R4515" i="15"/>
  <c r="S4515" i="15"/>
  <c r="R394" i="15"/>
  <c r="S394" i="15"/>
  <c r="R378" i="15"/>
  <c r="S378" i="15"/>
  <c r="S270" i="15"/>
  <c r="R270" i="15"/>
  <c r="S254" i="15"/>
  <c r="R254" i="15"/>
  <c r="S238" i="15"/>
  <c r="R238" i="15"/>
  <c r="S222" i="15"/>
  <c r="R222" i="15"/>
  <c r="R206" i="15"/>
  <c r="S206" i="15"/>
  <c r="R5333" i="15"/>
  <c r="S5333" i="15"/>
  <c r="R3579" i="15"/>
  <c r="S3579" i="15"/>
  <c r="R855" i="15"/>
  <c r="S855" i="15"/>
  <c r="R5755" i="15"/>
  <c r="S5755" i="15"/>
  <c r="R4740" i="15"/>
  <c r="S4740" i="15"/>
  <c r="R3762" i="15"/>
  <c r="S3762" i="15"/>
  <c r="R1798" i="15"/>
  <c r="S1798" i="15"/>
  <c r="R1746" i="15"/>
  <c r="S1746" i="15"/>
  <c r="S6398" i="15"/>
  <c r="R4925" i="15"/>
  <c r="R3393" i="15"/>
  <c r="R5422" i="15"/>
  <c r="S5422" i="15"/>
  <c r="R1348" i="15"/>
  <c r="S1348" i="15"/>
  <c r="R1202" i="15"/>
  <c r="S1202" i="15"/>
  <c r="R1136" i="15"/>
  <c r="S1136" i="15"/>
  <c r="S917" i="15"/>
  <c r="R917" i="15"/>
  <c r="R828" i="15"/>
  <c r="S828" i="15"/>
  <c r="S4679" i="15"/>
  <c r="R4679" i="15"/>
  <c r="R4442" i="15"/>
  <c r="S4442" i="15"/>
  <c r="R4054" i="15"/>
  <c r="S4054" i="15"/>
  <c r="R2751" i="15"/>
  <c r="S2751" i="15"/>
  <c r="R2520" i="15"/>
  <c r="S2520" i="15"/>
  <c r="R2409" i="15"/>
  <c r="S2409" i="15"/>
  <c r="S3506" i="15"/>
  <c r="R3506" i="15"/>
  <c r="R5641" i="15"/>
  <c r="S5641" i="15"/>
  <c r="R4912" i="15"/>
  <c r="S4912" i="15"/>
  <c r="R1267" i="15"/>
  <c r="S1267" i="15"/>
  <c r="R1262" i="15"/>
  <c r="S1262" i="15"/>
  <c r="S1067" i="15"/>
  <c r="R1067" i="15"/>
  <c r="S1603" i="15"/>
  <c r="R1603" i="15"/>
  <c r="S55" i="15"/>
  <c r="R55" i="15"/>
  <c r="S4621" i="15"/>
  <c r="R4621" i="15"/>
  <c r="R4571" i="15"/>
  <c r="S4571" i="15"/>
  <c r="R3939" i="15"/>
  <c r="S3939" i="15"/>
  <c r="S6148" i="15"/>
  <c r="R6148" i="15"/>
  <c r="S4362" i="15"/>
  <c r="R4362" i="15"/>
  <c r="S1796" i="15"/>
  <c r="R1796" i="15"/>
  <c r="R5081" i="15"/>
  <c r="R2066" i="15"/>
  <c r="S1036" i="15"/>
  <c r="S1467" i="15"/>
  <c r="R1467" i="15"/>
  <c r="S352" i="15"/>
  <c r="R352" i="15"/>
  <c r="S336" i="15"/>
  <c r="R336" i="15"/>
  <c r="S320" i="15"/>
  <c r="R320" i="15"/>
  <c r="S304" i="15"/>
  <c r="R304" i="15"/>
  <c r="S288" i="15"/>
  <c r="R288" i="15"/>
  <c r="R46" i="15"/>
  <c r="S46" i="15"/>
  <c r="R6200" i="15"/>
  <c r="S6200" i="15"/>
  <c r="R5398" i="15"/>
  <c r="S5398" i="15"/>
  <c r="S4896" i="15"/>
  <c r="R4896" i="15"/>
  <c r="R5130" i="15"/>
  <c r="S5130" i="15"/>
  <c r="R4756" i="15"/>
  <c r="S4756" i="15"/>
  <c r="R4463" i="15"/>
  <c r="S4463" i="15"/>
  <c r="R4146" i="15"/>
  <c r="S4146" i="15"/>
  <c r="R1542" i="15"/>
  <c r="S1542" i="15"/>
  <c r="R2441" i="15"/>
  <c r="S2441" i="15"/>
  <c r="R1296" i="15"/>
  <c r="S1296" i="15"/>
  <c r="R3593" i="15"/>
  <c r="S3593" i="15"/>
  <c r="R5685" i="15"/>
  <c r="S5685" i="15"/>
  <c r="S5380" i="15"/>
  <c r="R5380" i="15"/>
  <c r="R4646" i="15"/>
  <c r="S4646" i="15"/>
  <c r="R3768" i="15"/>
  <c r="S3768" i="15"/>
  <c r="R3507" i="15"/>
  <c r="S3507" i="15"/>
  <c r="R2536" i="15"/>
  <c r="S2536" i="15"/>
  <c r="S2377" i="15"/>
  <c r="R2377" i="15"/>
  <c r="S3520" i="15"/>
  <c r="R3520" i="15"/>
  <c r="S2963" i="15"/>
  <c r="R2963" i="15"/>
  <c r="S2444" i="15"/>
  <c r="R2444" i="15"/>
  <c r="R3697" i="15"/>
  <c r="S3697" i="15"/>
  <c r="R3906" i="15"/>
  <c r="S3906" i="15"/>
  <c r="R2646" i="15"/>
  <c r="S2646" i="15"/>
  <c r="R1831" i="15"/>
  <c r="S1831" i="15"/>
  <c r="S2629" i="15"/>
  <c r="S982" i="15"/>
  <c r="R398" i="15"/>
  <c r="R1772" i="15"/>
  <c r="S1766" i="15"/>
  <c r="S872" i="15"/>
  <c r="R872" i="15"/>
  <c r="R405" i="15"/>
  <c r="S405" i="15"/>
  <c r="R450" i="15"/>
  <c r="S450" i="15"/>
  <c r="R96" i="15"/>
  <c r="R6251" i="15"/>
  <c r="S6251" i="15"/>
  <c r="R1838" i="15"/>
  <c r="S1838" i="15"/>
  <c r="R1712" i="15"/>
  <c r="S1712" i="15"/>
  <c r="S1503" i="15"/>
  <c r="R1503" i="15"/>
  <c r="R2383" i="15"/>
  <c r="S2383" i="15"/>
  <c r="R6283" i="15"/>
  <c r="S6283" i="15"/>
  <c r="R5748" i="15"/>
  <c r="S5748" i="15"/>
  <c r="R5241" i="15"/>
  <c r="S5241" i="15"/>
  <c r="R5103" i="15"/>
  <c r="S5103" i="15"/>
  <c r="R4285" i="15"/>
  <c r="S4285" i="15"/>
  <c r="R7028" i="15"/>
  <c r="S7028" i="15"/>
  <c r="R5713" i="15"/>
  <c r="S5713" i="15"/>
  <c r="R4394" i="15"/>
  <c r="S4394" i="15"/>
  <c r="R6333" i="15"/>
  <c r="S6333" i="15"/>
  <c r="S6217" i="15"/>
  <c r="R6217" i="15"/>
  <c r="R6414" i="15"/>
  <c r="S6414" i="15"/>
  <c r="R5729" i="15"/>
  <c r="S5729" i="15"/>
  <c r="R5313" i="15"/>
  <c r="S5313" i="15"/>
  <c r="R3767" i="15"/>
  <c r="S3767" i="15"/>
  <c r="R3137" i="15"/>
  <c r="S3137" i="15"/>
  <c r="S6500" i="15"/>
  <c r="S6051" i="15"/>
  <c r="R5108" i="15"/>
  <c r="S5172" i="15"/>
  <c r="S4898" i="15"/>
  <c r="S3825" i="15"/>
  <c r="Q3504" i="15"/>
  <c r="S3504" i="15" s="1"/>
  <c r="R622" i="15"/>
  <c r="S398" i="15"/>
  <c r="S2068" i="15"/>
  <c r="R2068" i="15"/>
  <c r="S1727" i="15"/>
  <c r="R1727" i="15"/>
  <c r="S1725" i="15"/>
  <c r="R24" i="15"/>
  <c r="S22" i="15"/>
  <c r="S24" i="15"/>
  <c r="R5047" i="15"/>
  <c r="S5047" i="15"/>
  <c r="R524" i="15"/>
  <c r="S524" i="15"/>
  <c r="R492" i="15"/>
  <c r="S492" i="15"/>
  <c r="R1101" i="15"/>
  <c r="S1101" i="15"/>
  <c r="S431" i="15"/>
  <c r="R431" i="15"/>
  <c r="R2002" i="15"/>
  <c r="S2002" i="15"/>
  <c r="R601" i="15"/>
  <c r="S601" i="15"/>
  <c r="R142" i="15"/>
  <c r="S142" i="15"/>
  <c r="S418" i="15"/>
  <c r="R418" i="15"/>
  <c r="R4846" i="15"/>
  <c r="S4846" i="15"/>
  <c r="R3365" i="15"/>
  <c r="S3365" i="15"/>
  <c r="S4905" i="15"/>
  <c r="R4905" i="15"/>
  <c r="R6348" i="15"/>
  <c r="S6348" i="15"/>
  <c r="R1463" i="15"/>
  <c r="S437" i="15"/>
  <c r="S6594" i="15"/>
  <c r="S6017" i="15"/>
  <c r="S5596" i="15"/>
  <c r="R4163" i="15"/>
  <c r="S4509" i="15"/>
  <c r="R2049" i="15"/>
  <c r="R1146" i="15"/>
  <c r="R1551" i="15"/>
  <c r="S60" i="15"/>
  <c r="S6430" i="15"/>
  <c r="S4910" i="15"/>
  <c r="S4562" i="15"/>
  <c r="S740" i="15"/>
  <c r="R1094" i="15"/>
  <c r="S357" i="15"/>
  <c r="S293" i="15"/>
  <c r="S229" i="15"/>
  <c r="S3107" i="15"/>
  <c r="S5038" i="15"/>
  <c r="S4903" i="15"/>
  <c r="S4131" i="15"/>
  <c r="S4093" i="15"/>
  <c r="S3218" i="15"/>
  <c r="S1953" i="15"/>
  <c r="S1034" i="15"/>
  <c r="S875" i="15"/>
  <c r="S662" i="15"/>
  <c r="S428" i="15"/>
  <c r="S6595" i="15"/>
  <c r="S2894" i="15"/>
  <c r="S3606" i="15"/>
  <c r="S2549" i="15"/>
  <c r="S2423" i="15"/>
  <c r="S937" i="15"/>
  <c r="S1235" i="15"/>
  <c r="S67" i="15"/>
  <c r="S6918" i="15"/>
  <c r="S6445" i="15"/>
  <c r="S6658" i="15"/>
  <c r="S6024" i="15"/>
  <c r="S6370" i="15"/>
  <c r="S5575" i="15"/>
  <c r="S5361" i="15"/>
  <c r="R5326" i="15"/>
  <c r="S2621" i="15"/>
  <c r="S2427" i="15"/>
  <c r="S1860" i="15"/>
  <c r="S1104" i="15"/>
  <c r="S599" i="15"/>
  <c r="S6927" i="15"/>
  <c r="S4116" i="15"/>
  <c r="S4000" i="15"/>
  <c r="S2895" i="15"/>
  <c r="S5357" i="15"/>
  <c r="S1934" i="15"/>
  <c r="S541" i="15"/>
  <c r="S744" i="15"/>
  <c r="R1487" i="15"/>
  <c r="S553" i="15"/>
  <c r="S5225" i="15"/>
  <c r="S3986" i="15"/>
  <c r="S1642" i="15"/>
  <c r="S331" i="15"/>
  <c r="S267" i="15"/>
  <c r="S203" i="15"/>
  <c r="R1611" i="15"/>
  <c r="S1077" i="15"/>
  <c r="S1017" i="15"/>
  <c r="R927" i="15"/>
  <c r="R863" i="15"/>
  <c r="S6206" i="15"/>
  <c r="R4789" i="15"/>
  <c r="S4461" i="15"/>
  <c r="S4860" i="15"/>
  <c r="S1871" i="15"/>
  <c r="R2337" i="15"/>
  <c r="S5973" i="15"/>
  <c r="S4120" i="15"/>
  <c r="S3539" i="15"/>
  <c r="S2778" i="15"/>
  <c r="S3065" i="15"/>
  <c r="S1165" i="15"/>
  <c r="S2483" i="15"/>
  <c r="R1177" i="15"/>
  <c r="R742" i="15"/>
  <c r="S4224" i="15"/>
  <c r="S2534" i="15"/>
  <c r="S1027" i="15"/>
  <c r="S1933" i="15"/>
  <c r="S4647" i="15"/>
  <c r="S4263" i="15"/>
  <c r="S460" i="15"/>
  <c r="S2474" i="15"/>
  <c r="S1303" i="15"/>
  <c r="S1088" i="15"/>
  <c r="S632" i="15"/>
  <c r="S5160" i="15"/>
  <c r="S3153" i="15"/>
  <c r="S4692" i="15"/>
  <c r="S4081" i="15"/>
  <c r="S4517" i="15"/>
  <c r="S1655" i="15"/>
  <c r="S3982" i="15"/>
  <c r="S1237" i="15"/>
  <c r="S1514" i="15"/>
  <c r="S4031" i="15"/>
  <c r="S969" i="15"/>
  <c r="S6566" i="15"/>
  <c r="S97" i="15"/>
  <c r="S1573" i="15"/>
  <c r="S1068" i="15"/>
  <c r="S844" i="15"/>
  <c r="S6623" i="15"/>
  <c r="S4154" i="15"/>
  <c r="S3288" i="15"/>
  <c r="S933" i="15"/>
  <c r="S4852" i="15"/>
  <c r="S4033" i="15"/>
  <c r="S3694" i="15"/>
  <c r="S5901" i="15"/>
  <c r="S2464" i="15"/>
  <c r="S1485" i="15"/>
  <c r="S4058" i="15"/>
  <c r="S2789" i="15"/>
  <c r="S1653" i="15"/>
  <c r="S4027" i="15"/>
  <c r="S6323" i="15"/>
  <c r="S3392" i="15"/>
  <c r="S2865" i="15"/>
  <c r="S1601" i="15"/>
  <c r="S6158" i="15"/>
  <c r="S4729" i="15"/>
  <c r="S629" i="15"/>
  <c r="S564" i="15"/>
  <c r="S6438" i="15"/>
  <c r="S5890" i="15"/>
  <c r="S621" i="15"/>
  <c r="S3834" i="15"/>
  <c r="S2223" i="15"/>
  <c r="S1473" i="15"/>
  <c r="S1598" i="15"/>
  <c r="S6511" i="15"/>
  <c r="S6470" i="15"/>
  <c r="R6204" i="15"/>
  <c r="S6204" i="15"/>
  <c r="S6015" i="15"/>
  <c r="S1025" i="15"/>
  <c r="S4989" i="15"/>
  <c r="S3330" i="15"/>
  <c r="S3284" i="15"/>
  <c r="S1944" i="15"/>
  <c r="S1349" i="15"/>
  <c r="S458" i="15"/>
  <c r="S149" i="15"/>
  <c r="S5169" i="15"/>
  <c r="S6325" i="15"/>
  <c r="S5888" i="15"/>
  <c r="S2904" i="15"/>
  <c r="S3783" i="15"/>
  <c r="S2563" i="15"/>
  <c r="S1446" i="15"/>
  <c r="S4622" i="15"/>
  <c r="S3326" i="15"/>
  <c r="S5283" i="15"/>
  <c r="S4539" i="15"/>
  <c r="S4891" i="15"/>
  <c r="S3949" i="15"/>
  <c r="S3841" i="15"/>
  <c r="S3412" i="15"/>
  <c r="S2961" i="15"/>
  <c r="S580" i="15"/>
  <c r="S426" i="15"/>
  <c r="S6822" i="15"/>
  <c r="S5461" i="15"/>
  <c r="S5303" i="15"/>
  <c r="S5240" i="15"/>
  <c r="S4526" i="15"/>
  <c r="S4499" i="15"/>
  <c r="S3914" i="15"/>
  <c r="S1470" i="15"/>
  <c r="S1752" i="15"/>
  <c r="S1586" i="15"/>
  <c r="S1430" i="15"/>
  <c r="S6272" i="15"/>
  <c r="S6456" i="15"/>
  <c r="S4057" i="15"/>
  <c r="S1553" i="15"/>
  <c r="S1330" i="15"/>
  <c r="S990" i="15"/>
  <c r="S1251" i="15"/>
  <c r="S4895" i="15"/>
  <c r="S4473" i="15"/>
  <c r="S4243" i="15"/>
  <c r="S3611" i="15"/>
  <c r="S2393" i="15"/>
  <c r="S747" i="15"/>
  <c r="R2766" i="15"/>
  <c r="S2766" i="15"/>
  <c r="S3964" i="15"/>
  <c r="S1537" i="15"/>
  <c r="S5127" i="15"/>
  <c r="S3578" i="15"/>
  <c r="R1731" i="15"/>
  <c r="S1069" i="15"/>
  <c r="R6968" i="15"/>
  <c r="S4364" i="15"/>
  <c r="S2711" i="15"/>
  <c r="S3745" i="15"/>
  <c r="S2318" i="15"/>
  <c r="S1494" i="15"/>
  <c r="S1098" i="15"/>
  <c r="S6790" i="15"/>
  <c r="S4713" i="15"/>
  <c r="S4533" i="15"/>
  <c r="S3926" i="15"/>
  <c r="S3673" i="15"/>
  <c r="R2512" i="15"/>
  <c r="S2512" i="15"/>
  <c r="S3993" i="15"/>
  <c r="S4582" i="15"/>
  <c r="S3948" i="15"/>
  <c r="S3411" i="15"/>
  <c r="S2233" i="15"/>
  <c r="S1521" i="15"/>
  <c r="S952" i="15"/>
  <c r="S1048" i="15"/>
  <c r="S6469" i="15"/>
  <c r="S6391" i="15"/>
  <c r="S3172" i="15"/>
  <c r="S2920" i="15"/>
  <c r="S7014" i="15"/>
  <c r="S6314" i="15"/>
  <c r="S4900" i="15"/>
  <c r="S4312" i="15"/>
  <c r="S1950" i="15"/>
  <c r="S1474" i="15"/>
  <c r="S695" i="15"/>
  <c r="S5256" i="15"/>
  <c r="S4697" i="15"/>
  <c r="S3773" i="15"/>
  <c r="S6255" i="15"/>
  <c r="S4355" i="15"/>
  <c r="S2280" i="15"/>
  <c r="S839" i="15"/>
  <c r="S4561" i="15"/>
  <c r="S6477" i="15"/>
  <c r="S5418" i="15"/>
  <c r="S4854" i="15"/>
  <c r="S4244" i="15"/>
  <c r="S3458" i="15"/>
  <c r="S1223" i="15"/>
  <c r="S6048" i="15"/>
  <c r="S5157" i="15"/>
  <c r="S4878" i="15"/>
  <c r="S4165" i="15"/>
  <c r="R4128" i="15"/>
  <c r="S3938" i="15"/>
  <c r="S2726" i="15"/>
  <c r="S2431" i="15"/>
  <c r="S1519" i="15"/>
  <c r="S5329" i="15"/>
  <c r="S1873" i="15"/>
  <c r="S644" i="15"/>
  <c r="S6339" i="15"/>
  <c r="S3574" i="15"/>
  <c r="S2089" i="15"/>
  <c r="S981" i="15"/>
  <c r="S545" i="15"/>
  <c r="S6142" i="15"/>
  <c r="S6189" i="15"/>
  <c r="S4953" i="15"/>
  <c r="S5828" i="15"/>
  <c r="S4022" i="15"/>
  <c r="S3985" i="15"/>
  <c r="S2429" i="15"/>
  <c r="S1615" i="15"/>
  <c r="S6226" i="15"/>
  <c r="S3805" i="15"/>
  <c r="S3683" i="15"/>
  <c r="S3957" i="15"/>
  <c r="S861" i="15"/>
  <c r="S640" i="15"/>
  <c r="S1529" i="15"/>
  <c r="S2632" i="15"/>
  <c r="S6557" i="15"/>
  <c r="R6557" i="15"/>
  <c r="R5942" i="15"/>
  <c r="S5942" i="15"/>
  <c r="S4972" i="15"/>
  <c r="R4655" i="15"/>
  <c r="S4655" i="15"/>
  <c r="S4691" i="15"/>
  <c r="R4691" i="15"/>
  <c r="S1127" i="15"/>
  <c r="R1127" i="15"/>
  <c r="S6480" i="15"/>
  <c r="S6258" i="15"/>
  <c r="Q5560" i="15"/>
  <c r="R5560" i="15" s="1"/>
  <c r="S4618" i="15"/>
  <c r="S3472" i="15"/>
  <c r="S2836" i="15"/>
  <c r="S2293" i="15"/>
  <c r="S993" i="15"/>
  <c r="S6878" i="15"/>
  <c r="S6630" i="15"/>
  <c r="S6541" i="15"/>
  <c r="S6418" i="15"/>
  <c r="S6132" i="15"/>
  <c r="S5094" i="15"/>
  <c r="S5193" i="15"/>
  <c r="S4814" i="15"/>
  <c r="S4700" i="15"/>
  <c r="S4839" i="15"/>
  <c r="S5186" i="15"/>
  <c r="S4219" i="15"/>
  <c r="S2630" i="15"/>
  <c r="S3135" i="15"/>
  <c r="S1965" i="15"/>
  <c r="S1119" i="15"/>
  <c r="S751" i="15"/>
  <c r="S454" i="15"/>
  <c r="R823" i="15"/>
  <c r="Q129" i="15"/>
  <c r="S145" i="15"/>
  <c r="S7003" i="15"/>
  <c r="S5321" i="15"/>
  <c r="S6016" i="15"/>
  <c r="S5102" i="15"/>
  <c r="S6244" i="15"/>
  <c r="S5897" i="15"/>
  <c r="S5265" i="15"/>
  <c r="S4968" i="15"/>
  <c r="S4132" i="15"/>
  <c r="R4132" i="15"/>
  <c r="S4407" i="15"/>
  <c r="S4106" i="15"/>
  <c r="R4106" i="15"/>
  <c r="S4386" i="15"/>
  <c r="R4386" i="15"/>
  <c r="S3876" i="15"/>
  <c r="S2722" i="15"/>
  <c r="S3645" i="15"/>
  <c r="S2583" i="15"/>
  <c r="S3711" i="15"/>
  <c r="S853" i="15"/>
  <c r="S1546" i="15"/>
  <c r="S1231" i="15"/>
  <c r="R1231" i="15"/>
  <c r="S916" i="15"/>
  <c r="S583" i="15"/>
  <c r="S4602" i="15"/>
  <c r="S3302" i="15"/>
  <c r="S3464" i="15"/>
  <c r="S2795" i="15"/>
  <c r="S1671" i="15"/>
  <c r="S1505" i="15"/>
  <c r="S6649" i="15"/>
  <c r="S6736" i="15"/>
  <c r="S6474" i="15"/>
  <c r="S6263" i="15"/>
  <c r="S5139" i="15"/>
  <c r="S5226" i="15"/>
  <c r="S4871" i="15"/>
  <c r="S4684" i="15"/>
  <c r="S4498" i="15"/>
  <c r="S5063" i="15"/>
  <c r="S5140" i="15"/>
  <c r="S4215" i="15"/>
  <c r="S4069" i="15"/>
  <c r="S3869" i="15"/>
  <c r="S4592" i="15"/>
  <c r="S4169" i="15"/>
  <c r="S4142" i="15"/>
  <c r="S3570" i="15"/>
  <c r="S2821" i="15"/>
  <c r="S2605" i="15"/>
  <c r="S3229" i="15"/>
  <c r="S1692" i="15"/>
  <c r="S1006" i="15"/>
  <c r="S637" i="15"/>
  <c r="R627" i="15"/>
  <c r="R6634" i="15"/>
  <c r="S6634" i="15"/>
  <c r="S6972" i="15"/>
  <c r="S5556" i="15"/>
  <c r="S6308" i="15"/>
  <c r="S6096" i="15"/>
  <c r="S5285" i="15"/>
  <c r="S4961" i="15"/>
  <c r="S4863" i="15"/>
  <c r="S5114" i="15"/>
  <c r="S4588" i="15"/>
  <c r="S4956" i="15"/>
  <c r="S3977" i="15"/>
  <c r="S4059" i="15"/>
  <c r="S3637" i="15"/>
  <c r="S3001" i="15"/>
  <c r="S3323" i="15"/>
  <c r="S1538" i="15"/>
  <c r="S1102" i="15"/>
  <c r="R1102" i="15"/>
  <c r="S2115" i="15"/>
  <c r="S1239" i="15"/>
  <c r="R1239" i="15"/>
  <c r="S6955" i="15"/>
  <c r="S4405" i="15"/>
  <c r="S4068" i="15"/>
  <c r="S3956" i="15"/>
  <c r="S3494" i="15"/>
  <c r="S3125" i="15"/>
  <c r="S876" i="15"/>
  <c r="S1372" i="15"/>
  <c r="S6851" i="15"/>
  <c r="S6590" i="15"/>
  <c r="S5927" i="15"/>
  <c r="S5916" i="15"/>
  <c r="S5691" i="15"/>
  <c r="S5386" i="15"/>
  <c r="S4508" i="15"/>
  <c r="S4550" i="15"/>
  <c r="S4203" i="15"/>
  <c r="S4038" i="15"/>
  <c r="S3469" i="15"/>
  <c r="S3243" i="15"/>
  <c r="S2456" i="15"/>
  <c r="S2617" i="15"/>
  <c r="S2936" i="15"/>
  <c r="S1900" i="15"/>
  <c r="S1802" i="15"/>
  <c r="S1462" i="15"/>
  <c r="S736" i="15"/>
  <c r="S58" i="15"/>
  <c r="S161" i="15"/>
  <c r="S6625" i="15"/>
  <c r="S6525" i="15"/>
  <c r="S5599" i="15"/>
  <c r="S5302" i="15"/>
  <c r="R5302" i="15"/>
  <c r="S5363" i="15"/>
  <c r="S5124" i="15"/>
  <c r="S4268" i="15"/>
  <c r="S3988" i="15"/>
  <c r="S4624" i="15"/>
  <c r="S3113" i="15"/>
  <c r="S1732" i="15"/>
  <c r="S2436" i="15"/>
  <c r="R2436" i="15"/>
  <c r="S2526" i="15"/>
  <c r="S1885" i="15"/>
  <c r="S1143" i="15"/>
  <c r="R1143" i="15"/>
  <c r="S1341" i="15"/>
  <c r="S1606" i="15"/>
  <c r="S6648" i="15"/>
  <c r="S4676" i="15"/>
  <c r="S907" i="15"/>
  <c r="S6785" i="15"/>
  <c r="S6134" i="15"/>
  <c r="S5695" i="15"/>
  <c r="S5163" i="15"/>
  <c r="S5071" i="15"/>
  <c r="S5334" i="15"/>
  <c r="S3965" i="15"/>
  <c r="S3676" i="15"/>
  <c r="S3538" i="15"/>
  <c r="S2878" i="15"/>
  <c r="S3654" i="15"/>
  <c r="S3118" i="15"/>
  <c r="S2924" i="15"/>
  <c r="S1676" i="15"/>
  <c r="S2250" i="15"/>
  <c r="S1771" i="15"/>
  <c r="S1566" i="15"/>
  <c r="S848" i="15"/>
  <c r="S557" i="15"/>
  <c r="S432" i="15"/>
  <c r="S138" i="15"/>
  <c r="S32" i="15"/>
  <c r="S369" i="15"/>
  <c r="S6076" i="15"/>
  <c r="S5390" i="15"/>
  <c r="S5297" i="15"/>
  <c r="S5244" i="15"/>
  <c r="R4962" i="15"/>
  <c r="S4962" i="15"/>
  <c r="S4643" i="15"/>
  <c r="S4475" i="15"/>
  <c r="S4387" i="15"/>
  <c r="R3915" i="15"/>
  <c r="S3915" i="15"/>
  <c r="S4678" i="15"/>
  <c r="S5245" i="15"/>
  <c r="S4620" i="15"/>
  <c r="S5001" i="15"/>
  <c r="S4109" i="15"/>
  <c r="S3358" i="15"/>
  <c r="S1720" i="15"/>
  <c r="S1482" i="15"/>
  <c r="S112" i="15"/>
  <c r="S4669" i="15"/>
  <c r="S3391" i="15"/>
  <c r="S2343" i="15"/>
  <c r="S2324" i="15"/>
  <c r="S2270" i="15"/>
  <c r="S915" i="15"/>
  <c r="S1253" i="15"/>
  <c r="S6501" i="15"/>
  <c r="S6526" i="15"/>
  <c r="S6721" i="15"/>
  <c r="S4073" i="15"/>
  <c r="S3337" i="15"/>
  <c r="S1916" i="15"/>
  <c r="S1760" i="15"/>
  <c r="S3893" i="15"/>
  <c r="R3893" i="15"/>
  <c r="S4082" i="15"/>
  <c r="R4082" i="15"/>
  <c r="S1602" i="15"/>
  <c r="S1053" i="15"/>
  <c r="S1111" i="15"/>
  <c r="R1111" i="15"/>
  <c r="S2257" i="15"/>
  <c r="S110" i="15"/>
  <c r="S4328" i="15"/>
  <c r="S7016" i="15"/>
  <c r="S6665" i="15"/>
  <c r="S6353" i="15"/>
  <c r="S6730" i="15"/>
  <c r="S5679" i="15"/>
  <c r="S5261" i="15"/>
  <c r="S5210" i="15"/>
  <c r="S5242" i="15"/>
  <c r="S4716" i="15"/>
  <c r="S4544" i="15"/>
  <c r="S5015" i="15"/>
  <c r="S4353" i="15"/>
  <c r="S4138" i="15"/>
  <c r="S3430" i="15"/>
  <c r="S1867" i="15"/>
  <c r="S1740" i="15"/>
  <c r="S598" i="15"/>
  <c r="S716" i="15"/>
  <c r="R614" i="15"/>
  <c r="S5974" i="15"/>
  <c r="S5455" i="15"/>
  <c r="S6618" i="15"/>
  <c r="S5349" i="15"/>
  <c r="S5811" i="15"/>
  <c r="R5811" i="15"/>
  <c r="S6427" i="15"/>
  <c r="S5208" i="15"/>
  <c r="S4936" i="15"/>
  <c r="S6190" i="15"/>
  <c r="S4990" i="15"/>
  <c r="S4563" i="15"/>
  <c r="S3176" i="15"/>
  <c r="S2797" i="15"/>
  <c r="S2905" i="15"/>
  <c r="S2398" i="15"/>
  <c r="R2398" i="15"/>
  <c r="S1438" i="15"/>
  <c r="S108" i="15"/>
  <c r="S6146" i="15"/>
  <c r="S5410" i="15"/>
  <c r="S4300" i="15"/>
  <c r="S4049" i="15"/>
  <c r="S3340" i="15"/>
  <c r="S6107" i="15"/>
  <c r="S6383" i="15"/>
  <c r="S5775" i="15"/>
  <c r="S5087" i="15"/>
  <c r="S5246" i="15"/>
  <c r="S5151" i="15"/>
  <c r="S4705" i="15"/>
  <c r="S5269" i="15"/>
  <c r="S4269" i="15"/>
  <c r="S3667" i="15"/>
  <c r="S4035" i="15"/>
  <c r="S4297" i="15"/>
  <c r="S2805" i="15"/>
  <c r="S2657" i="15"/>
  <c r="S4261" i="15"/>
  <c r="S1846" i="15"/>
  <c r="S1964" i="15"/>
  <c r="S2397" i="15"/>
  <c r="S886" i="15"/>
  <c r="S1252" i="15"/>
  <c r="S66" i="15"/>
  <c r="S469" i="15"/>
  <c r="S5347" i="15"/>
  <c r="S6229" i="15"/>
  <c r="R6229" i="15"/>
  <c r="S6239" i="15"/>
  <c r="S5533" i="15"/>
  <c r="S6733" i="15"/>
  <c r="S6159" i="15"/>
  <c r="S4880" i="15"/>
  <c r="S4986" i="15"/>
  <c r="S4384" i="15"/>
  <c r="R4384" i="15"/>
  <c r="S5910" i="15"/>
  <c r="S4363" i="15"/>
  <c r="S3262" i="15"/>
  <c r="S4030" i="15"/>
  <c r="S2862" i="15"/>
  <c r="R3799" i="15"/>
  <c r="S3799" i="15"/>
  <c r="S3691" i="15"/>
  <c r="S3439" i="15"/>
  <c r="S1558" i="15"/>
  <c r="S1639" i="15"/>
  <c r="R1639" i="15"/>
  <c r="S1434" i="15"/>
  <c r="S106" i="15"/>
  <c r="S5934" i="15"/>
  <c r="S7023" i="15"/>
  <c r="S6397" i="15"/>
  <c r="S5524" i="15"/>
  <c r="S4633" i="15"/>
  <c r="S4590" i="15"/>
  <c r="S4437" i="15"/>
  <c r="S4041" i="15"/>
  <c r="S4017" i="15"/>
  <c r="S3433" i="15"/>
  <c r="S3456" i="15"/>
  <c r="S2849" i="15"/>
  <c r="S2803" i="15"/>
  <c r="S1647" i="15"/>
  <c r="S1364" i="15"/>
  <c r="S1245" i="15"/>
  <c r="S838" i="15"/>
  <c r="R6554" i="15"/>
  <c r="S6554" i="15"/>
  <c r="S6695" i="15"/>
  <c r="S6492" i="15"/>
  <c r="R6627" i="15"/>
  <c r="S6627" i="15"/>
  <c r="S6328" i="15"/>
  <c r="S6699" i="15"/>
  <c r="S6596" i="15"/>
  <c r="S6331" i="15"/>
  <c r="S6482" i="15"/>
  <c r="S6126" i="15"/>
  <c r="R6126" i="15"/>
  <c r="S6322" i="15"/>
  <c r="S6461" i="15"/>
  <c r="S5592" i="15"/>
  <c r="S5905" i="15"/>
  <c r="S5663" i="15"/>
  <c r="S5675" i="15"/>
  <c r="S5223" i="15"/>
  <c r="S5197" i="15"/>
  <c r="S5148" i="15"/>
  <c r="S5187" i="15"/>
  <c r="S5342" i="15"/>
  <c r="R5342" i="15"/>
  <c r="S5201" i="15"/>
  <c r="S5009" i="15"/>
  <c r="R5009" i="15"/>
  <c r="S5426" i="15"/>
  <c r="S5089" i="15"/>
  <c r="S4945" i="15"/>
  <c r="S4825" i="15"/>
  <c r="R4825" i="15"/>
  <c r="S4914" i="15"/>
  <c r="S5076" i="15"/>
  <c r="S4490" i="15"/>
  <c r="S5142" i="15"/>
  <c r="S5036" i="15"/>
  <c r="R5036" i="15"/>
  <c r="S4978" i="15"/>
  <c r="R4978" i="15"/>
  <c r="S4715" i="15"/>
  <c r="R4715" i="15"/>
  <c r="S4811" i="15"/>
  <c r="S4095" i="15"/>
  <c r="R4095" i="15"/>
  <c r="S4264" i="15"/>
  <c r="S4207" i="15"/>
  <c r="S4474" i="15"/>
  <c r="S4406" i="15"/>
  <c r="R4286" i="15"/>
  <c r="S4286" i="15"/>
  <c r="S4446" i="15"/>
  <c r="S4026" i="15"/>
  <c r="S4552" i="15"/>
  <c r="S4087" i="15"/>
  <c r="R4087" i="15"/>
  <c r="S4015" i="15"/>
  <c r="R4015" i="15"/>
  <c r="S3868" i="15"/>
  <c r="R3868" i="15"/>
  <c r="S3771" i="15"/>
  <c r="R3771" i="15"/>
  <c r="S4149" i="15"/>
  <c r="S4045" i="15"/>
  <c r="S4426" i="15"/>
  <c r="S3561" i="15"/>
  <c r="S3461" i="15"/>
  <c r="S3327" i="15"/>
  <c r="R3327" i="15"/>
  <c r="S3522" i="15"/>
  <c r="S3375" i="15"/>
  <c r="S3648" i="15"/>
  <c r="S3508" i="15"/>
  <c r="S3592" i="15"/>
  <c r="R3592" i="15"/>
  <c r="S3530" i="15"/>
  <c r="S3275" i="15"/>
  <c r="R3275" i="15"/>
  <c r="S3211" i="15"/>
  <c r="S3826" i="15"/>
  <c r="S2590" i="15"/>
  <c r="S2551" i="15"/>
  <c r="S3150" i="15"/>
  <c r="S2870" i="15"/>
  <c r="S3028" i="15"/>
  <c r="S2866" i="15"/>
  <c r="S1754" i="15"/>
  <c r="R1754" i="15"/>
  <c r="S2317" i="15"/>
  <c r="S2238" i="15"/>
  <c r="S2959" i="15"/>
  <c r="R2959" i="15"/>
  <c r="S2420" i="15"/>
  <c r="R2420" i="15"/>
  <c r="S2446" i="15"/>
  <c r="S1976" i="15"/>
  <c r="S2131" i="15"/>
  <c r="R2131" i="15"/>
  <c r="S1872" i="15"/>
  <c r="S3521" i="15"/>
  <c r="S1629" i="15"/>
  <c r="R1629" i="15"/>
  <c r="S2382" i="15"/>
  <c r="R2382" i="15"/>
  <c r="S2403" i="15"/>
  <c r="S1324" i="15"/>
  <c r="R1324" i="15"/>
  <c r="R1015" i="15"/>
  <c r="S1015" i="15"/>
  <c r="S1550" i="15"/>
  <c r="S929" i="15"/>
  <c r="S1263" i="15"/>
  <c r="R1263" i="15"/>
  <c r="S1960" i="15"/>
  <c r="S1693" i="15"/>
  <c r="R1693" i="15"/>
  <c r="S2352" i="15"/>
  <c r="S1911" i="15"/>
  <c r="S1526" i="15"/>
  <c r="S1203" i="15"/>
  <c r="R1203" i="15"/>
  <c r="S1090" i="15"/>
  <c r="S804" i="15"/>
  <c r="S633" i="15"/>
  <c r="S555" i="15"/>
  <c r="S1590" i="15"/>
  <c r="S970" i="15"/>
  <c r="S1359" i="15"/>
  <c r="S677" i="15"/>
  <c r="R677" i="15"/>
  <c r="S703" i="15"/>
  <c r="S5378" i="15"/>
  <c r="S1605" i="15"/>
  <c r="S1442" i="15"/>
  <c r="S822" i="15"/>
  <c r="S6708" i="15"/>
  <c r="R6708" i="15"/>
  <c r="S6923" i="15"/>
  <c r="S6803" i="15"/>
  <c r="R6803" i="15"/>
  <c r="S6922" i="15"/>
  <c r="R6523" i="15"/>
  <c r="S6523" i="15"/>
  <c r="R6490" i="15"/>
  <c r="S6490" i="15"/>
  <c r="S6032" i="15"/>
  <c r="R6032" i="15"/>
  <c r="S6716" i="15"/>
  <c r="S5919" i="15"/>
  <c r="R5919" i="15"/>
  <c r="S6285" i="15"/>
  <c r="S6405" i="15"/>
  <c r="S5789" i="15"/>
  <c r="S6025" i="15"/>
  <c r="R6025" i="15"/>
  <c r="S5958" i="15"/>
  <c r="S5057" i="15"/>
  <c r="R5057" i="15"/>
  <c r="S5218" i="15"/>
  <c r="S5146" i="15"/>
  <c r="S5185" i="15"/>
  <c r="S5530" i="15"/>
  <c r="S5394" i="15"/>
  <c r="R5394" i="15"/>
  <c r="S5195" i="15"/>
  <c r="S5104" i="15"/>
  <c r="R5104" i="15"/>
  <c r="S4886" i="15"/>
  <c r="S4723" i="15"/>
  <c r="R4723" i="15"/>
  <c r="S4899" i="15"/>
  <c r="S4776" i="15"/>
  <c r="S4631" i="15"/>
  <c r="R4631" i="15"/>
  <c r="S5110" i="15"/>
  <c r="S5019" i="15"/>
  <c r="S4833" i="15"/>
  <c r="R4833" i="15"/>
  <c r="S5280" i="15"/>
  <c r="S3850" i="15"/>
  <c r="R3850" i="15"/>
  <c r="S4555" i="15"/>
  <c r="S4259" i="15"/>
  <c r="S4596" i="15"/>
  <c r="S4070" i="15"/>
  <c r="R4070" i="15"/>
  <c r="S4255" i="15"/>
  <c r="S3995" i="15"/>
  <c r="S4479" i="15"/>
  <c r="S4007" i="15"/>
  <c r="R4007" i="15"/>
  <c r="S3838" i="15"/>
  <c r="R3838" i="15"/>
  <c r="S4184" i="15"/>
  <c r="S3898" i="15"/>
  <c r="S4431" i="15"/>
  <c r="S3633" i="15"/>
  <c r="S3649" i="15"/>
  <c r="S3443" i="15"/>
  <c r="S3200" i="15"/>
  <c r="S3822" i="15"/>
  <c r="S3185" i="15"/>
  <c r="S4236" i="15"/>
  <c r="S2837" i="15"/>
  <c r="S1750" i="15"/>
  <c r="R1750" i="15"/>
  <c r="S2228" i="15"/>
  <c r="S2108" i="15"/>
  <c r="S2378" i="15"/>
  <c r="R2378" i="15"/>
  <c r="S1759" i="15"/>
  <c r="S2438" i="15"/>
  <c r="S1961" i="15"/>
  <c r="S1949" i="15"/>
  <c r="S2557" i="15"/>
  <c r="S2023" i="15"/>
  <c r="S1614" i="15"/>
  <c r="S3143" i="15"/>
  <c r="S1184" i="15"/>
  <c r="R1184" i="15"/>
  <c r="S1243" i="15"/>
  <c r="S1181" i="15"/>
  <c r="R1181" i="15"/>
  <c r="S865" i="15"/>
  <c r="S1086" i="15"/>
  <c r="R1086" i="15"/>
  <c r="S991" i="15"/>
  <c r="R991" i="15"/>
  <c r="S1896" i="15"/>
  <c r="S1072" i="15"/>
  <c r="S1677" i="15"/>
  <c r="S579" i="15"/>
  <c r="R752" i="15"/>
  <c r="S752" i="15"/>
  <c r="S701" i="15"/>
  <c r="R701" i="15"/>
  <c r="S2465" i="15"/>
  <c r="S786" i="15"/>
  <c r="R4360" i="15"/>
  <c r="S4535" i="15"/>
  <c r="S4009" i="15"/>
  <c r="S1561" i="15"/>
  <c r="S1229" i="15"/>
  <c r="S7024" i="15"/>
  <c r="S6696" i="15"/>
  <c r="R6696" i="15"/>
  <c r="S6842" i="15"/>
  <c r="R6842" i="15"/>
  <c r="S6672" i="15"/>
  <c r="R6672" i="15"/>
  <c r="S6410" i="15"/>
  <c r="S6485" i="15"/>
  <c r="S6411" i="15"/>
  <c r="R6411" i="15"/>
  <c r="S6605" i="15"/>
  <c r="S6354" i="15"/>
  <c r="S6735" i="15"/>
  <c r="S6486" i="15"/>
  <c r="S5774" i="15"/>
  <c r="S5647" i="15"/>
  <c r="S5969" i="15"/>
  <c r="S5129" i="15"/>
  <c r="R5129" i="15"/>
  <c r="S5168" i="15"/>
  <c r="S5339" i="15"/>
  <c r="S4996" i="15"/>
  <c r="S4765" i="15"/>
  <c r="R4765" i="15"/>
  <c r="S4521" i="15"/>
  <c r="S5067" i="15"/>
  <c r="S5021" i="15"/>
  <c r="R5021" i="15"/>
  <c r="S5041" i="15"/>
  <c r="S5138" i="15"/>
  <c r="S4747" i="15"/>
  <c r="R4747" i="15"/>
  <c r="S5211" i="15"/>
  <c r="S4536" i="15"/>
  <c r="S4358" i="15"/>
  <c r="R4358" i="15"/>
  <c r="S4199" i="15"/>
  <c r="R4368" i="15"/>
  <c r="S4368" i="15"/>
  <c r="S4277" i="15"/>
  <c r="S4418" i="15"/>
  <c r="S4240" i="15"/>
  <c r="S3984" i="15"/>
  <c r="S3862" i="15"/>
  <c r="R3862" i="15"/>
  <c r="S3961" i="15"/>
  <c r="S3870" i="15"/>
  <c r="S4047" i="15"/>
  <c r="S3585" i="15"/>
  <c r="R3427" i="15"/>
  <c r="S3427" i="15"/>
  <c r="S4229" i="15"/>
  <c r="S3512" i="15"/>
  <c r="R3512" i="15"/>
  <c r="S2937" i="15"/>
  <c r="R2937" i="15"/>
  <c r="S2854" i="15"/>
  <c r="S2499" i="15"/>
  <c r="S2573" i="15"/>
  <c r="S2581" i="15"/>
  <c r="S3431" i="15"/>
  <c r="S2310" i="15"/>
  <c r="R2310" i="15"/>
  <c r="R2224" i="15"/>
  <c r="S2224" i="15"/>
  <c r="S1983" i="15"/>
  <c r="R2650" i="15"/>
  <c r="S2650" i="15"/>
  <c r="R2475" i="15"/>
  <c r="S2475" i="15"/>
  <c r="S2313" i="15"/>
  <c r="S2433" i="15"/>
  <c r="S1932" i="15"/>
  <c r="S2227" i="15"/>
  <c r="S1722" i="15"/>
  <c r="R1722" i="15"/>
  <c r="S2344" i="15"/>
  <c r="S2215" i="15"/>
  <c r="S1837" i="15"/>
  <c r="S1070" i="15"/>
  <c r="R1070" i="15"/>
  <c r="S1176" i="15"/>
  <c r="S2368" i="15"/>
  <c r="S1704" i="15"/>
  <c r="S774" i="15"/>
  <c r="R774" i="15"/>
  <c r="S1192" i="15"/>
  <c r="R1192" i="15"/>
  <c r="S1510" i="15"/>
  <c r="S1570" i="15"/>
  <c r="S660" i="15"/>
  <c r="R660" i="15"/>
  <c r="S833" i="15"/>
  <c r="R833" i="15"/>
  <c r="S602" i="15"/>
  <c r="S6737" i="15"/>
  <c r="S6464" i="15"/>
  <c r="S6237" i="15"/>
  <c r="S5750" i="15"/>
  <c r="S5836" i="15"/>
  <c r="S5276" i="15"/>
  <c r="S4657" i="15"/>
  <c r="S4449" i="15"/>
  <c r="S3972" i="15"/>
  <c r="R3316" i="15"/>
  <c r="S3737" i="15"/>
  <c r="S2853" i="15"/>
  <c r="S2335" i="15"/>
  <c r="S2194" i="15"/>
  <c r="S1477" i="15"/>
  <c r="S1064" i="15"/>
  <c r="R6619" i="15"/>
  <c r="S6619" i="15"/>
  <c r="S6841" i="15"/>
  <c r="S6762" i="15"/>
  <c r="S6528" i="15"/>
  <c r="R6683" i="15"/>
  <c r="S6683" i="15"/>
  <c r="S6514" i="15"/>
  <c r="S6000" i="15"/>
  <c r="R6000" i="15"/>
  <c r="S6284" i="15"/>
  <c r="S6466" i="15"/>
  <c r="S5898" i="15"/>
  <c r="R5898" i="15"/>
  <c r="S6609" i="15"/>
  <c r="S5552" i="15"/>
  <c r="S5215" i="15"/>
  <c r="S5182" i="15"/>
  <c r="S5234" i="15"/>
  <c r="S5166" i="15"/>
  <c r="S5178" i="15"/>
  <c r="S5450" i="15"/>
  <c r="S4836" i="15"/>
  <c r="R4836" i="15"/>
  <c r="R4994" i="15"/>
  <c r="S4994" i="15"/>
  <c r="S4919" i="15"/>
  <c r="S4755" i="15"/>
  <c r="R4755" i="15"/>
  <c r="S5045" i="15"/>
  <c r="S4874" i="15"/>
  <c r="S4817" i="15"/>
  <c r="R4817" i="15"/>
  <c r="S4619" i="15"/>
  <c r="S5167" i="15"/>
  <c r="S4600" i="15"/>
  <c r="R4600" i="15"/>
  <c r="S5134" i="15"/>
  <c r="S4699" i="15"/>
  <c r="R4699" i="15"/>
  <c r="S5055" i="15"/>
  <c r="S4798" i="15"/>
  <c r="S4422" i="15"/>
  <c r="S4227" i="15"/>
  <c r="S4195" i="15"/>
  <c r="S3738" i="15"/>
  <c r="S4144" i="15"/>
  <c r="R4144" i="15"/>
  <c r="S3981" i="15"/>
  <c r="S3854" i="15"/>
  <c r="R3854" i="15"/>
  <c r="S3824" i="15"/>
  <c r="R3824" i="15"/>
  <c r="S4174" i="15"/>
  <c r="R4174" i="15"/>
  <c r="S4140" i="15"/>
  <c r="R4140" i="15"/>
  <c r="S3865" i="15"/>
  <c r="S3866" i="15"/>
  <c r="S3959" i="15"/>
  <c r="R3959" i="15"/>
  <c r="S4451" i="15"/>
  <c r="S3634" i="15"/>
  <c r="S3528" i="15"/>
  <c r="R3528" i="15"/>
  <c r="S3640" i="15"/>
  <c r="S3346" i="15"/>
  <c r="R3346" i="15"/>
  <c r="S2932" i="15"/>
  <c r="S3287" i="15"/>
  <c r="S2488" i="15"/>
  <c r="S3083" i="15"/>
  <c r="R2782" i="15"/>
  <c r="S2782" i="15"/>
  <c r="S3413" i="15"/>
  <c r="S2846" i="15"/>
  <c r="S3581" i="15"/>
  <c r="S3168" i="15"/>
  <c r="S2708" i="15"/>
  <c r="S3307" i="15"/>
  <c r="S2294" i="15"/>
  <c r="S2081" i="15"/>
  <c r="S2370" i="15"/>
  <c r="R2370" i="15"/>
  <c r="S2983" i="15"/>
  <c r="R2983" i="15"/>
  <c r="S2391" i="15"/>
  <c r="S1929" i="15"/>
  <c r="S2007" i="15"/>
  <c r="S1652" i="15"/>
  <c r="S2374" i="15"/>
  <c r="R2374" i="15"/>
  <c r="S1829" i="15"/>
  <c r="S1715" i="15"/>
  <c r="S1062" i="15"/>
  <c r="R1062" i="15"/>
  <c r="S1669" i="15"/>
  <c r="S1290" i="15"/>
  <c r="R1290" i="15"/>
  <c r="S1161" i="15"/>
  <c r="S1970" i="15"/>
  <c r="S1065" i="15"/>
  <c r="S834" i="15"/>
  <c r="S1502" i="15"/>
  <c r="S1244" i="15"/>
  <c r="S858" i="15"/>
  <c r="R858" i="15"/>
  <c r="S1498" i="15"/>
  <c r="S1009" i="15"/>
  <c r="S756" i="15"/>
  <c r="R756" i="15"/>
  <c r="S2273" i="15"/>
  <c r="S625" i="15"/>
  <c r="R625" i="15"/>
  <c r="S587" i="15"/>
  <c r="S978" i="15"/>
  <c r="S6794" i="15"/>
  <c r="S4565" i="15"/>
  <c r="S2230" i="15"/>
  <c r="S1613" i="15"/>
  <c r="S928" i="15"/>
  <c r="S6615" i="15"/>
  <c r="R6615" i="15"/>
  <c r="S6508" i="15"/>
  <c r="R6508" i="15"/>
  <c r="S6451" i="15"/>
  <c r="R6451" i="15"/>
  <c r="S7007" i="15"/>
  <c r="S6836" i="15"/>
  <c r="R6549" i="15"/>
  <c r="S6549" i="15"/>
  <c r="R6643" i="15"/>
  <c r="S6643" i="15"/>
  <c r="S6478" i="15"/>
  <c r="R6598" i="15"/>
  <c r="S6598" i="15"/>
  <c r="S6507" i="15"/>
  <c r="S6582" i="15"/>
  <c r="S5982" i="15"/>
  <c r="R5982" i="15"/>
  <c r="S6312" i="15"/>
  <c r="R5766" i="15"/>
  <c r="S5766" i="15"/>
  <c r="S5135" i="15"/>
  <c r="S5115" i="15"/>
  <c r="R5115" i="15"/>
  <c r="S5159" i="15"/>
  <c r="S5049" i="15"/>
  <c r="S4812" i="15"/>
  <c r="R4812" i="15"/>
  <c r="S4748" i="15"/>
  <c r="S4707" i="15"/>
  <c r="R4707" i="15"/>
  <c r="S5026" i="15"/>
  <c r="S4859" i="15"/>
  <c r="S5534" i="15"/>
  <c r="S5078" i="15"/>
  <c r="S4804" i="15"/>
  <c r="R4804" i="15"/>
  <c r="S4580" i="15"/>
  <c r="S5152" i="15"/>
  <c r="S5235" i="15"/>
  <c r="S5086" i="15"/>
  <c r="S4518" i="15"/>
  <c r="S4410" i="15"/>
  <c r="S4223" i="15"/>
  <c r="S4191" i="15"/>
  <c r="S4046" i="15"/>
  <c r="S3892" i="15"/>
  <c r="S3710" i="15"/>
  <c r="R4423" i="15"/>
  <c r="S4423" i="15"/>
  <c r="S4354" i="15"/>
  <c r="R4354" i="15"/>
  <c r="S4139" i="15"/>
  <c r="R4139" i="15"/>
  <c r="S4157" i="15"/>
  <c r="S3976" i="15"/>
  <c r="S5034" i="15"/>
  <c r="S4419" i="15"/>
  <c r="R4419" i="15"/>
  <c r="S4310" i="15"/>
  <c r="S4251" i="15"/>
  <c r="S3641" i="15"/>
  <c r="S3553" i="15"/>
  <c r="S4318" i="15"/>
  <c r="S3550" i="15"/>
  <c r="S3881" i="15"/>
  <c r="S4415" i="15"/>
  <c r="S3557" i="15"/>
  <c r="R2750" i="15"/>
  <c r="S2750" i="15"/>
  <c r="S3303" i="15"/>
  <c r="R3303" i="15"/>
  <c r="R3154" i="15"/>
  <c r="S3154" i="15"/>
  <c r="S3695" i="15"/>
  <c r="S2626" i="15"/>
  <c r="S3466" i="15"/>
  <c r="S2813" i="15"/>
  <c r="S2480" i="15"/>
  <c r="S1734" i="15"/>
  <c r="R1734" i="15"/>
  <c r="S2216" i="15"/>
  <c r="S2568" i="15"/>
  <c r="S2367" i="15"/>
  <c r="S1912" i="15"/>
  <c r="R2468" i="15"/>
  <c r="S2468" i="15"/>
  <c r="S2281" i="15"/>
  <c r="R2281" i="15"/>
  <c r="S2220" i="15"/>
  <c r="R2220" i="15"/>
  <c r="S1915" i="15"/>
  <c r="S2421" i="15"/>
  <c r="S2336" i="15"/>
  <c r="S1648" i="15"/>
  <c r="S1506" i="15"/>
  <c r="R1506" i="15"/>
  <c r="S1169" i="15"/>
  <c r="R1169" i="15"/>
  <c r="S1085" i="15"/>
  <c r="R957" i="15"/>
  <c r="S957" i="15"/>
  <c r="S1764" i="15"/>
  <c r="S1010" i="15"/>
  <c r="S1162" i="15"/>
  <c r="R1162" i="15"/>
  <c r="S1695" i="15"/>
  <c r="S1173" i="15"/>
  <c r="R1173" i="15"/>
  <c r="S1486" i="15"/>
  <c r="S1345" i="15"/>
  <c r="S646" i="15"/>
  <c r="R646" i="15"/>
  <c r="R737" i="15"/>
  <c r="S737" i="15"/>
  <c r="S1023" i="15"/>
  <c r="S974" i="15"/>
  <c r="S157" i="15"/>
  <c r="S56" i="15"/>
  <c r="S6806" i="15"/>
  <c r="S6852" i="15"/>
  <c r="S6064" i="15"/>
  <c r="S5268" i="15"/>
  <c r="S4661" i="15"/>
  <c r="S3360" i="15"/>
  <c r="S3180" i="15"/>
  <c r="S2303" i="15"/>
  <c r="S2263" i="15"/>
  <c r="S1517" i="15"/>
  <c r="S923" i="15"/>
  <c r="R6772" i="15"/>
  <c r="S6772" i="15"/>
  <c r="S6707" i="15"/>
  <c r="S6795" i="15"/>
  <c r="S6703" i="15"/>
  <c r="S6722" i="15"/>
  <c r="S6516" i="15"/>
  <c r="R6516" i="15"/>
  <c r="S6632" i="15"/>
  <c r="R6341" i="15"/>
  <c r="S6341" i="15"/>
  <c r="S6732" i="15"/>
  <c r="S5935" i="15"/>
  <c r="S6193" i="15"/>
  <c r="S6054" i="15"/>
  <c r="R6233" i="15"/>
  <c r="S6233" i="15"/>
  <c r="S5825" i="15"/>
  <c r="S5133" i="15"/>
  <c r="R5133" i="15"/>
  <c r="S5231" i="15"/>
  <c r="S5105" i="15"/>
  <c r="S5589" i="15"/>
  <c r="S4902" i="15"/>
  <c r="S5007" i="15"/>
  <c r="S5150" i="15"/>
  <c r="S4731" i="15"/>
  <c r="R4731" i="15"/>
  <c r="S4787" i="15"/>
  <c r="S3703" i="15"/>
  <c r="S4317" i="15"/>
  <c r="S4134" i="15"/>
  <c r="S4099" i="15"/>
  <c r="R4099" i="15"/>
  <c r="S3809" i="15"/>
  <c r="R3809" i="15"/>
  <c r="S3626" i="15"/>
  <c r="S4039" i="15"/>
  <c r="S3496" i="15"/>
  <c r="R3496" i="15"/>
  <c r="S3424" i="15"/>
  <c r="R3424" i="15"/>
  <c r="S3292" i="15"/>
  <c r="R3292" i="15"/>
  <c r="R2733" i="15"/>
  <c r="S2733" i="15"/>
  <c r="S3332" i="15"/>
  <c r="S3629" i="15"/>
  <c r="S3368" i="15"/>
  <c r="S2919" i="15"/>
  <c r="R2919" i="15"/>
  <c r="S2665" i="15"/>
  <c r="S2247" i="15"/>
  <c r="R2247" i="15"/>
  <c r="S2459" i="15"/>
  <c r="S1729" i="15"/>
  <c r="S1673" i="15"/>
  <c r="R1673" i="15"/>
  <c r="S1336" i="15"/>
  <c r="R1336" i="15"/>
  <c r="S2274" i="15"/>
  <c r="R2274" i="15"/>
  <c r="S1490" i="15"/>
  <c r="R1490" i="15"/>
  <c r="S1706" i="15"/>
  <c r="S1295" i="15"/>
  <c r="S995" i="15"/>
  <c r="S711" i="15"/>
  <c r="R711" i="15"/>
  <c r="S815" i="15"/>
  <c r="S934" i="15"/>
  <c r="R934" i="15"/>
  <c r="S878" i="15"/>
  <c r="S729" i="15"/>
  <c r="S6488" i="15"/>
  <c r="S5260" i="15"/>
  <c r="S3657" i="15"/>
  <c r="S1617" i="15"/>
  <c r="S1489" i="15"/>
  <c r="S989" i="15"/>
  <c r="R6446" i="15"/>
  <c r="S6446" i="15"/>
  <c r="S6533" i="15"/>
  <c r="R6533" i="15"/>
  <c r="S6499" i="15"/>
  <c r="R6499" i="15"/>
  <c r="R6574" i="15"/>
  <c r="S6574" i="15"/>
  <c r="S6336" i="15"/>
  <c r="S6432" i="15"/>
  <c r="S5073" i="15"/>
  <c r="R5073" i="15"/>
  <c r="S5028" i="15"/>
  <c r="R5028" i="15"/>
  <c r="S4982" i="15"/>
  <c r="R4982" i="15"/>
  <c r="S4739" i="15"/>
  <c r="R4739" i="15"/>
  <c r="S4993" i="15"/>
  <c r="S4403" i="15"/>
  <c r="R4403" i="15"/>
  <c r="R4314" i="15"/>
  <c r="S4314" i="15"/>
  <c r="R4274" i="15"/>
  <c r="S4274" i="15"/>
  <c r="S4094" i="15"/>
  <c r="R4094" i="15"/>
  <c r="S3803" i="15"/>
  <c r="R3803" i="15"/>
  <c r="S4378" i="15"/>
  <c r="R4378" i="15"/>
  <c r="R3486" i="15"/>
  <c r="S3486" i="15"/>
  <c r="S3372" i="15"/>
  <c r="R3372" i="15"/>
  <c r="S3642" i="15"/>
  <c r="S4271" i="15"/>
  <c r="S3602" i="15"/>
  <c r="S3552" i="15"/>
  <c r="R3552" i="15"/>
  <c r="S2921" i="15"/>
  <c r="R2921" i="15"/>
  <c r="S2452" i="15"/>
  <c r="S2386" i="15"/>
  <c r="R2386" i="15"/>
  <c r="S2362" i="15"/>
  <c r="R2362" i="15"/>
  <c r="R2297" i="15"/>
  <c r="S2297" i="15"/>
  <c r="S1283" i="15"/>
  <c r="R1283" i="15"/>
  <c r="S1138" i="15"/>
  <c r="R1138" i="15"/>
  <c r="S2083" i="15"/>
  <c r="R2083" i="15"/>
  <c r="S1774" i="15"/>
  <c r="R1774" i="15"/>
  <c r="S1334" i="15"/>
  <c r="S1054" i="15"/>
  <c r="R1054" i="15"/>
  <c r="R941" i="15"/>
  <c r="S941" i="15"/>
  <c r="S1002" i="15"/>
  <c r="S2445" i="15"/>
  <c r="S1268" i="15"/>
  <c r="S1196" i="15"/>
  <c r="R1196" i="15"/>
  <c r="S1139" i="15"/>
  <c r="R1139" i="15"/>
  <c r="R894" i="15"/>
  <c r="S894" i="15"/>
  <c r="S1945" i="15"/>
  <c r="S1351" i="15"/>
  <c r="R1351" i="15"/>
  <c r="S1305" i="15"/>
  <c r="R1305" i="15"/>
  <c r="S953" i="15"/>
  <c r="R953" i="15"/>
  <c r="S770" i="15"/>
  <c r="R770" i="15"/>
  <c r="S902" i="15"/>
  <c r="S925" i="15"/>
  <c r="S803" i="15"/>
  <c r="S818" i="15"/>
  <c r="S96" i="15"/>
  <c r="S54" i="15"/>
  <c r="S6701" i="15"/>
  <c r="R6701" i="15"/>
  <c r="S6700" i="15"/>
  <c r="R6700" i="15"/>
  <c r="R6330" i="15"/>
  <c r="S6330" i="15"/>
  <c r="S6356" i="15"/>
  <c r="R6356" i="15"/>
  <c r="S6447" i="15"/>
  <c r="R6447" i="15"/>
  <c r="S6570" i="15"/>
  <c r="S6154" i="15"/>
  <c r="S6068" i="15"/>
  <c r="S6242" i="15"/>
  <c r="S5998" i="15"/>
  <c r="S5771" i="15"/>
  <c r="S6213" i="15"/>
  <c r="R6213" i="15"/>
  <c r="S5570" i="15"/>
  <c r="S5158" i="15"/>
  <c r="S5310" i="15"/>
  <c r="R5310" i="15"/>
  <c r="S5199" i="15"/>
  <c r="S5371" i="15"/>
  <c r="S5202" i="15"/>
  <c r="S5742" i="15"/>
  <c r="S5423" i="15"/>
  <c r="S5203" i="15"/>
  <c r="S5099" i="15"/>
  <c r="S4816" i="15"/>
  <c r="R4816" i="15"/>
  <c r="S4616" i="15"/>
  <c r="R4616" i="15"/>
  <c r="S5145" i="15"/>
  <c r="S4827" i="15"/>
  <c r="S4732" i="15"/>
  <c r="S4929" i="15"/>
  <c r="S4799" i="15"/>
  <c r="S4841" i="15"/>
  <c r="R4841" i="15"/>
  <c r="S4780" i="15"/>
  <c r="R4780" i="15"/>
  <c r="S4689" i="15"/>
  <c r="S5144" i="15"/>
  <c r="S4143" i="15"/>
  <c r="R4143" i="15"/>
  <c r="S4267" i="15"/>
  <c r="S4211" i="15"/>
  <c r="R4399" i="15"/>
  <c r="S4399" i="15"/>
  <c r="S4411" i="15"/>
  <c r="R4411" i="15"/>
  <c r="S4305" i="15"/>
  <c r="S4177" i="15"/>
  <c r="R4177" i="15"/>
  <c r="S4523" i="15"/>
  <c r="S4029" i="15"/>
  <c r="S3884" i="15"/>
  <c r="S4556" i="15"/>
  <c r="S3722" i="15"/>
  <c r="S3650" i="15"/>
  <c r="S4162" i="15"/>
  <c r="S3477" i="15"/>
  <c r="S3379" i="15"/>
  <c r="R3379" i="15"/>
  <c r="S3514" i="15"/>
  <c r="S3600" i="15"/>
  <c r="R3600" i="15"/>
  <c r="S3453" i="15"/>
  <c r="S2882" i="15"/>
  <c r="R3219" i="15"/>
  <c r="S3219" i="15"/>
  <c r="S3117" i="15"/>
  <c r="S3319" i="15"/>
  <c r="S2613" i="15"/>
  <c r="S2968" i="15"/>
  <c r="R2968" i="15"/>
  <c r="S2562" i="15"/>
  <c r="S3349" i="15"/>
  <c r="S2516" i="15"/>
  <c r="S1761" i="15"/>
  <c r="R1761" i="15"/>
  <c r="S2422" i="15"/>
  <c r="S1668" i="15"/>
  <c r="S2491" i="15"/>
  <c r="S2202" i="15"/>
  <c r="S2532" i="15"/>
  <c r="S1730" i="15"/>
  <c r="R1730" i="15"/>
  <c r="S1747" i="15"/>
  <c r="R1747" i="15"/>
  <c r="S1637" i="15"/>
  <c r="S1688" i="15"/>
  <c r="S1868" i="15"/>
  <c r="S1279" i="15"/>
  <c r="R1279" i="15"/>
  <c r="S1195" i="15"/>
  <c r="R1195" i="15"/>
  <c r="S1122" i="15"/>
  <c r="R1122" i="15"/>
  <c r="S2405" i="15"/>
  <c r="S1370" i="15"/>
  <c r="S1022" i="15"/>
  <c r="S1656" i="15"/>
  <c r="S1562" i="15"/>
  <c r="S1187" i="15"/>
  <c r="R1187" i="15"/>
  <c r="S1123" i="15"/>
  <c r="R1123" i="15"/>
  <c r="S2360" i="15"/>
  <c r="S1697" i="15"/>
  <c r="S1928" i="15"/>
  <c r="S1378" i="15"/>
  <c r="S1259" i="15"/>
  <c r="S1097" i="15"/>
  <c r="S636" i="15"/>
  <c r="S1554" i="15"/>
  <c r="S452" i="15"/>
  <c r="S987" i="15"/>
  <c r="S983" i="15"/>
  <c r="S673" i="15"/>
  <c r="S148" i="15"/>
  <c r="S30" i="15"/>
  <c r="S6830" i="15"/>
  <c r="R6830" i="15"/>
  <c r="S6876" i="15"/>
  <c r="R6876" i="15"/>
  <c r="S6858" i="15"/>
  <c r="R6380" i="15"/>
  <c r="S6895" i="15"/>
  <c r="R6895" i="15"/>
  <c r="S6838" i="15"/>
  <c r="S6690" i="15"/>
  <c r="S6390" i="15"/>
  <c r="S6367" i="15"/>
  <c r="R6367" i="15"/>
  <c r="S6352" i="15"/>
  <c r="S6173" i="15"/>
  <c r="R6173" i="15"/>
  <c r="S6071" i="15"/>
  <c r="S6974" i="15"/>
  <c r="R6846" i="15"/>
  <c r="S6846" i="15"/>
  <c r="S6752" i="15"/>
  <c r="R6752" i="15"/>
  <c r="S6850" i="15"/>
  <c r="R6850" i="15"/>
  <c r="R6747" i="15"/>
  <c r="S6747" i="15"/>
  <c r="S6698" i="15"/>
  <c r="S6681" i="15"/>
  <c r="R6681" i="15"/>
  <c r="S6706" i="15"/>
  <c r="S6429" i="15"/>
  <c r="S6448" i="15"/>
  <c r="S6472" i="15"/>
  <c r="S5991" i="15"/>
  <c r="R5991" i="15"/>
  <c r="S5904" i="15"/>
  <c r="S6080" i="15"/>
  <c r="R5852" i="15"/>
  <c r="S5852" i="15"/>
  <c r="S5872" i="15"/>
  <c r="S5809" i="15"/>
  <c r="S5430" i="15"/>
  <c r="S4665" i="15"/>
  <c r="S4382" i="15"/>
  <c r="R4382" i="15"/>
  <c r="S4469" i="15"/>
  <c r="S4445" i="15"/>
  <c r="S4421" i="15"/>
  <c r="S3856" i="15"/>
  <c r="R3856" i="15"/>
  <c r="S3706" i="15"/>
  <c r="R3706" i="15"/>
  <c r="S3729" i="15"/>
  <c r="R3729" i="15"/>
  <c r="S3408" i="15"/>
  <c r="S3448" i="15"/>
  <c r="S3298" i="15"/>
  <c r="S3404" i="15"/>
  <c r="S2832" i="15"/>
  <c r="S2811" i="15"/>
  <c r="S2721" i="15"/>
  <c r="S3236" i="15"/>
  <c r="S2509" i="15"/>
  <c r="R2509" i="15"/>
  <c r="S2359" i="15"/>
  <c r="S2269" i="15"/>
  <c r="S2198" i="15"/>
  <c r="R2198" i="15"/>
  <c r="S1993" i="15"/>
  <c r="R1993" i="15"/>
  <c r="S1549" i="15"/>
  <c r="S1687" i="15"/>
  <c r="S1593" i="15"/>
  <c r="S1465" i="15"/>
  <c r="S1509" i="15"/>
  <c r="S1080" i="15"/>
  <c r="S1005" i="15"/>
  <c r="S1363" i="15"/>
  <c r="R1363" i="15"/>
  <c r="S1261" i="15"/>
  <c r="S851" i="15"/>
  <c r="S610" i="15"/>
  <c r="R610" i="15"/>
  <c r="S739" i="15"/>
  <c r="R739" i="15"/>
  <c r="R6870" i="15"/>
  <c r="S6870" i="15"/>
  <c r="R6874" i="15"/>
  <c r="S6874" i="15"/>
  <c r="S6802" i="15"/>
  <c r="S6855" i="15"/>
  <c r="R6597" i="15"/>
  <c r="S6597" i="15"/>
  <c r="R6620" i="15"/>
  <c r="S6620" i="15"/>
  <c r="S6409" i="15"/>
  <c r="S6537" i="15"/>
  <c r="R6150" i="15"/>
  <c r="S6150" i="15"/>
  <c r="R6090" i="15"/>
  <c r="S6090" i="15"/>
  <c r="S6036" i="15"/>
  <c r="R5957" i="15"/>
  <c r="S5912" i="15"/>
  <c r="S5840" i="15"/>
  <c r="R5840" i="15"/>
  <c r="S5374" i="15"/>
  <c r="R5374" i="15"/>
  <c r="S5880" i="15"/>
  <c r="S5793" i="15"/>
  <c r="S5434" i="15"/>
  <c r="R5434" i="15"/>
  <c r="S5414" i="15"/>
  <c r="R5414" i="15"/>
  <c r="S4586" i="15"/>
  <c r="S4680" i="15"/>
  <c r="S4320" i="15"/>
  <c r="S4649" i="15"/>
  <c r="S4356" i="15"/>
  <c r="R4356" i="15"/>
  <c r="S4296" i="15"/>
  <c r="S4413" i="15"/>
  <c r="S3980" i="15"/>
  <c r="S3902" i="15"/>
  <c r="S3813" i="15"/>
  <c r="R3813" i="15"/>
  <c r="S3188" i="15"/>
  <c r="R3188" i="15"/>
  <c r="S3441" i="15"/>
  <c r="S3322" i="15"/>
  <c r="S3395" i="15"/>
  <c r="S3228" i="15"/>
  <c r="R3228" i="15"/>
  <c r="S3429" i="15"/>
  <c r="S3257" i="15"/>
  <c r="S3075" i="15"/>
  <c r="R3075" i="15"/>
  <c r="S3158" i="15"/>
  <c r="S2725" i="15"/>
  <c r="S3105" i="15"/>
  <c r="S2277" i="15"/>
  <c r="S2327" i="15"/>
  <c r="S2033" i="15"/>
  <c r="R2033" i="15"/>
  <c r="S1679" i="15"/>
  <c r="S1533" i="15"/>
  <c r="S1577" i="15"/>
  <c r="S1621" i="15"/>
  <c r="S1493" i="15"/>
  <c r="S1458" i="15"/>
  <c r="R1458" i="15"/>
  <c r="S1450" i="15"/>
  <c r="S944" i="15"/>
  <c r="S892" i="15"/>
  <c r="S1021" i="15"/>
  <c r="S746" i="15"/>
  <c r="R746" i="15"/>
  <c r="S620" i="15"/>
  <c r="R6882" i="15"/>
  <c r="S6882" i="15"/>
  <c r="S6741" i="15"/>
  <c r="R6741" i="15"/>
  <c r="R6758" i="15"/>
  <c r="S6758" i="15"/>
  <c r="R6769" i="15"/>
  <c r="S6769" i="15"/>
  <c r="R6675" i="15"/>
  <c r="S6675" i="15"/>
  <c r="S6702" i="15"/>
  <c r="S6640" i="15"/>
  <c r="S6116" i="15"/>
  <c r="R6116" i="15"/>
  <c r="S6315" i="15"/>
  <c r="S5896" i="15"/>
  <c r="S5758" i="15"/>
  <c r="R5758" i="15"/>
  <c r="S5541" i="15"/>
  <c r="S5548" i="15"/>
  <c r="S4984" i="15"/>
  <c r="S4614" i="15"/>
  <c r="S4374" i="15"/>
  <c r="R4374" i="15"/>
  <c r="S3934" i="15"/>
  <c r="S3860" i="15"/>
  <c r="R3860" i="15"/>
  <c r="S3718" i="15"/>
  <c r="R3718" i="15"/>
  <c r="S3239" i="15"/>
  <c r="R3239" i="15"/>
  <c r="S3092" i="15"/>
  <c r="S2707" i="15"/>
  <c r="S2525" i="15"/>
  <c r="R2525" i="15"/>
  <c r="S2312" i="15"/>
  <c r="S2271" i="15"/>
  <c r="S2316" i="15"/>
  <c r="R2286" i="15"/>
  <c r="S2286" i="15"/>
  <c r="S2117" i="15"/>
  <c r="R2117" i="15"/>
  <c r="S2009" i="15"/>
  <c r="R2009" i="15"/>
  <c r="S2302" i="15"/>
  <c r="S2183" i="15"/>
  <c r="S1667" i="15"/>
  <c r="S1380" i="15"/>
  <c r="S796" i="15"/>
  <c r="S743" i="15"/>
  <c r="R743" i="15"/>
  <c r="S731" i="15"/>
  <c r="R731" i="15"/>
  <c r="S628" i="15"/>
  <c r="S568" i="15"/>
  <c r="S6970" i="15"/>
  <c r="S6966" i="15"/>
  <c r="S7015" i="15"/>
  <c r="S6872" i="15"/>
  <c r="R6872" i="15"/>
  <c r="S6783" i="15"/>
  <c r="S6774" i="15"/>
  <c r="R6774" i="15"/>
  <c r="S6756" i="15"/>
  <c r="R6756" i="15"/>
  <c r="S6694" i="15"/>
  <c r="S6373" i="15"/>
  <c r="R6373" i="15"/>
  <c r="S6682" i="15"/>
  <c r="R6338" i="15"/>
  <c r="S6338" i="15"/>
  <c r="R6120" i="15"/>
  <c r="S6120" i="15"/>
  <c r="S6044" i="15"/>
  <c r="R6044" i="15"/>
  <c r="S6020" i="15"/>
  <c r="S6008" i="15"/>
  <c r="R6008" i="15"/>
  <c r="S5844" i="15"/>
  <c r="R5844" i="15"/>
  <c r="R5805" i="15"/>
  <c r="S5805" i="15"/>
  <c r="S5797" i="15"/>
  <c r="R5797" i="15"/>
  <c r="S5820" i="15"/>
  <c r="S5734" i="15"/>
  <c r="S5402" i="15"/>
  <c r="R5402" i="15"/>
  <c r="S5382" i="15"/>
  <c r="R5382" i="15"/>
  <c r="Q5531" i="15"/>
  <c r="S5567" i="15"/>
  <c r="S4288" i="15"/>
  <c r="S4501" i="15"/>
  <c r="S4332" i="15"/>
  <c r="S4575" i="15"/>
  <c r="S4276" i="15"/>
  <c r="S3918" i="15"/>
  <c r="S3791" i="15"/>
  <c r="R3791" i="15"/>
  <c r="S3663" i="15"/>
  <c r="R3663" i="15"/>
  <c r="S3801" i="15"/>
  <c r="R3801" i="15"/>
  <c r="S3769" i="15"/>
  <c r="R3769" i="15"/>
  <c r="S3383" i="15"/>
  <c r="S3480" i="15"/>
  <c r="S2729" i="15"/>
  <c r="S2950" i="15"/>
  <c r="S2869" i="15"/>
  <c r="S2261" i="15"/>
  <c r="R2308" i="15"/>
  <c r="Q2306" i="15"/>
  <c r="S2308" i="15"/>
  <c r="S2171" i="15"/>
  <c r="R2171" i="15"/>
  <c r="S2283" i="15"/>
  <c r="R2283" i="15"/>
  <c r="S1985" i="15"/>
  <c r="R1985" i="15"/>
  <c r="S1651" i="15"/>
  <c r="S1501" i="15"/>
  <c r="S1663" i="15"/>
  <c r="S1545" i="15"/>
  <c r="S1691" i="15"/>
  <c r="S1589" i="15"/>
  <c r="S1461" i="15"/>
  <c r="S959" i="15"/>
  <c r="S1052" i="15"/>
  <c r="S1056" i="15"/>
  <c r="S800" i="15"/>
  <c r="R800" i="15"/>
  <c r="S860" i="15"/>
  <c r="S735" i="15"/>
  <c r="R735" i="15"/>
  <c r="S6510" i="15"/>
  <c r="S6164" i="15"/>
  <c r="R6164" i="15"/>
  <c r="S6208" i="15"/>
  <c r="R6208" i="15"/>
  <c r="S6092" i="15"/>
  <c r="R6092" i="15"/>
  <c r="S6103" i="15"/>
  <c r="R6103" i="15"/>
  <c r="S4598" i="15"/>
  <c r="S3686" i="15"/>
  <c r="R3686" i="15"/>
  <c r="S3265" i="15"/>
  <c r="R3265" i="15"/>
  <c r="R3404" i="15"/>
  <c r="S3184" i="15"/>
  <c r="R3184" i="15"/>
  <c r="R3422" i="15"/>
  <c r="R3377" i="15"/>
  <c r="S2190" i="15"/>
  <c r="R2190" i="15"/>
  <c r="S2241" i="15"/>
  <c r="R2262" i="15"/>
  <c r="S2262" i="15"/>
  <c r="S2025" i="15"/>
  <c r="R2025" i="15"/>
  <c r="S727" i="15"/>
  <c r="R727" i="15"/>
  <c r="S671" i="15"/>
  <c r="R671" i="15"/>
  <c r="S606" i="15"/>
  <c r="R606" i="15"/>
  <c r="S591" i="15"/>
  <c r="R591" i="15"/>
  <c r="R6743" i="15"/>
  <c r="S6743" i="15"/>
  <c r="S6569" i="15"/>
  <c r="S6275" i="15"/>
  <c r="R6169" i="15"/>
  <c r="S6231" i="15"/>
  <c r="S6197" i="15"/>
  <c r="R6197" i="15"/>
  <c r="S6012" i="15"/>
  <c r="R6012" i="15"/>
  <c r="S6181" i="15"/>
  <c r="S5996" i="15"/>
  <c r="R5951" i="15"/>
  <c r="S5801" i="15"/>
  <c r="R5801" i="15"/>
  <c r="S5438" i="15"/>
  <c r="R5438" i="15"/>
  <c r="S5856" i="15"/>
  <c r="S4610" i="15"/>
  <c r="S4637" i="15"/>
  <c r="S4352" i="15"/>
  <c r="R4352" i="15"/>
  <c r="S4489" i="15"/>
  <c r="S3910" i="15"/>
  <c r="S3852" i="15"/>
  <c r="R3852" i="15"/>
  <c r="S3775" i="15"/>
  <c r="R3775" i="15"/>
  <c r="S3828" i="15"/>
  <c r="R3828" i="15"/>
  <c r="S3832" i="15"/>
  <c r="R3832" i="15"/>
  <c r="S3741" i="15"/>
  <c r="R3741" i="15"/>
  <c r="S3306" i="15"/>
  <c r="S3254" i="15"/>
  <c r="R3254" i="15"/>
  <c r="S3714" i="15"/>
  <c r="S3283" i="15"/>
  <c r="R3283" i="15"/>
  <c r="S3162" i="15"/>
  <c r="R3162" i="15"/>
  <c r="S3295" i="15"/>
  <c r="S3207" i="15"/>
  <c r="R3207" i="15"/>
  <c r="S3131" i="15"/>
  <c r="R3131" i="15"/>
  <c r="S2877" i="15"/>
  <c r="S2819" i="15"/>
  <c r="S2517" i="15"/>
  <c r="R2517" i="15"/>
  <c r="S2255" i="15"/>
  <c r="S2001" i="15"/>
  <c r="R2001" i="15"/>
  <c r="S1597" i="15"/>
  <c r="S1469" i="15"/>
  <c r="S1711" i="15"/>
  <c r="S1513" i="15"/>
  <c r="S1557" i="15"/>
  <c r="S830" i="15"/>
  <c r="S864" i="15"/>
  <c r="S1221" i="15"/>
  <c r="S778" i="15"/>
  <c r="R778" i="15"/>
  <c r="S1096" i="15"/>
  <c r="S721" i="15"/>
  <c r="R721" i="15"/>
  <c r="R6754" i="15"/>
  <c r="S6754" i="15"/>
  <c r="R6890" i="15"/>
  <c r="S6890" i="15"/>
  <c r="S6827" i="15"/>
  <c r="R6827" i="15"/>
  <c r="S6767" i="15"/>
  <c r="R6767" i="15"/>
  <c r="S6553" i="15"/>
  <c r="R6143" i="15"/>
  <c r="S6143" i="15"/>
  <c r="S6185" i="15"/>
  <c r="R6185" i="15"/>
  <c r="S6004" i="15"/>
  <c r="S5900" i="15"/>
  <c r="S5941" i="15"/>
  <c r="S5824" i="15"/>
  <c r="R5824" i="15"/>
  <c r="R5868" i="15"/>
  <c r="S5868" i="15"/>
  <c r="S5454" i="15"/>
  <c r="R5454" i="15"/>
  <c r="Q5543" i="15"/>
  <c r="R5292" i="15"/>
  <c r="S5292" i="15"/>
  <c r="S5332" i="15"/>
  <c r="R5332" i="15"/>
  <c r="R5296" i="15"/>
  <c r="S5296" i="15"/>
  <c r="S4390" i="15"/>
  <c r="R4390" i="15"/>
  <c r="S3749" i="15"/>
  <c r="R3749" i="15"/>
  <c r="S3761" i="15"/>
  <c r="R3761" i="15"/>
  <c r="S3675" i="15"/>
  <c r="R3675" i="15"/>
  <c r="S3422" i="15"/>
  <c r="S3682" i="15"/>
  <c r="S3261" i="15"/>
  <c r="R3261" i="15"/>
  <c r="S3192" i="15"/>
  <c r="S2717" i="15"/>
  <c r="S2861" i="15"/>
  <c r="S2873" i="15"/>
  <c r="S3279" i="15"/>
  <c r="S2287" i="15"/>
  <c r="S2295" i="15"/>
  <c r="S2249" i="15"/>
  <c r="S2279" i="15"/>
  <c r="S2041" i="15"/>
  <c r="R2041" i="15"/>
  <c r="S1977" i="15"/>
  <c r="R1977" i="15"/>
  <c r="S1581" i="15"/>
  <c r="S1625" i="15"/>
  <c r="S1497" i="15"/>
  <c r="S1541" i="15"/>
  <c r="S936" i="15"/>
  <c r="S1037" i="15"/>
  <c r="S1213" i="15"/>
  <c r="R6311" i="15"/>
  <c r="S6311" i="15"/>
  <c r="S6468" i="15"/>
  <c r="S6679" i="15"/>
  <c r="S6671" i="15"/>
  <c r="S6924" i="15"/>
  <c r="S6862" i="15"/>
  <c r="R6862" i="15"/>
  <c r="S6866" i="15"/>
  <c r="S6810" i="15"/>
  <c r="R6810" i="15"/>
  <c r="S6686" i="15"/>
  <c r="S6714" i="15"/>
  <c r="S6362" i="15"/>
  <c r="R6669" i="15"/>
  <c r="S6669" i="15"/>
  <c r="S6139" i="15"/>
  <c r="R6139" i="15"/>
  <c r="R6101" i="15"/>
  <c r="S6101" i="15"/>
  <c r="S5813" i="15"/>
  <c r="R5813" i="15"/>
  <c r="S5406" i="15"/>
  <c r="R5406" i="15"/>
  <c r="S5782" i="15"/>
  <c r="S5446" i="15"/>
  <c r="R5446" i="15"/>
  <c r="S5442" i="15"/>
  <c r="S4992" i="15"/>
  <c r="S4579" i="15"/>
  <c r="S4645" i="15"/>
  <c r="S4457" i="15"/>
  <c r="S4543" i="15"/>
  <c r="S4497" i="15"/>
  <c r="S4429" i="15"/>
  <c r="S4308" i="15"/>
  <c r="S4025" i="15"/>
  <c r="S3864" i="15"/>
  <c r="R3864" i="15"/>
  <c r="S3785" i="15"/>
  <c r="R3785" i="15"/>
  <c r="S3698" i="15"/>
  <c r="R3698" i="15"/>
  <c r="S3671" i="15"/>
  <c r="R3367" i="15"/>
  <c r="S3232" i="15"/>
  <c r="R3232" i="15"/>
  <c r="S3250" i="15"/>
  <c r="R3250" i="15"/>
  <c r="S3097" i="15"/>
  <c r="R3097" i="15"/>
  <c r="S3348" i="15"/>
  <c r="S3196" i="15"/>
  <c r="R3196" i="15"/>
  <c r="S3109" i="15"/>
  <c r="R3109" i="15"/>
  <c r="S2845" i="15"/>
  <c r="S2857" i="15"/>
  <c r="S2896" i="15"/>
  <c r="R2896" i="15"/>
  <c r="S2787" i="15"/>
  <c r="S2533" i="15"/>
  <c r="R2533" i="15"/>
  <c r="S2351" i="15"/>
  <c r="S2211" i="15"/>
  <c r="R2211" i="15"/>
  <c r="S2017" i="15"/>
  <c r="R2017" i="15"/>
  <c r="S2113" i="15"/>
  <c r="S1565" i="15"/>
  <c r="S1609" i="15"/>
  <c r="S1481" i="15"/>
  <c r="S1525" i="15"/>
  <c r="S814" i="15"/>
  <c r="S1084" i="15"/>
  <c r="S1269" i="15"/>
  <c r="S940" i="15"/>
  <c r="S856" i="15"/>
  <c r="S707" i="15"/>
  <c r="R707" i="15"/>
  <c r="S617" i="15"/>
  <c r="R617" i="15"/>
  <c r="S643" i="15"/>
  <c r="R6381" i="15" l="1"/>
  <c r="S6347" i="15"/>
  <c r="S14" i="11"/>
  <c r="Q2537" i="15"/>
  <c r="S2537" i="15" s="1"/>
  <c r="F11" i="9"/>
  <c r="Q438" i="15"/>
  <c r="R438" i="15" s="1"/>
  <c r="R648" i="15"/>
  <c r="R3815" i="15"/>
  <c r="R4963" i="15"/>
  <c r="R1891" i="15"/>
  <c r="S2654" i="15"/>
  <c r="R5918" i="15"/>
  <c r="R440" i="15"/>
  <c r="R5980" i="15"/>
  <c r="S1702" i="15"/>
  <c r="S6369" i="15"/>
  <c r="S3370" i="15"/>
  <c r="S2673" i="15"/>
  <c r="S2710" i="15"/>
  <c r="R2674" i="15"/>
  <c r="S3487" i="15"/>
  <c r="R5526" i="15"/>
  <c r="S2560" i="15"/>
  <c r="R2502" i="15"/>
  <c r="S6909" i="15"/>
  <c r="R6909" i="15"/>
  <c r="S6905" i="15"/>
  <c r="R6905" i="15"/>
  <c r="S6904" i="15"/>
  <c r="S5638" i="15"/>
  <c r="R5598" i="15"/>
  <c r="R4130" i="15"/>
  <c r="R5039" i="15"/>
  <c r="R5000" i="15"/>
  <c r="R5924" i="15"/>
  <c r="S2478" i="15"/>
  <c r="S1893" i="15"/>
  <c r="S3502" i="15"/>
  <c r="R6058" i="15"/>
  <c r="S466" i="15"/>
  <c r="S2747" i="15"/>
  <c r="R2128" i="15"/>
  <c r="S421" i="15"/>
  <c r="S2745" i="15"/>
  <c r="R2693" i="15"/>
  <c r="R3817" i="15"/>
  <c r="R2447" i="15"/>
  <c r="S1890" i="15"/>
  <c r="R2684" i="15"/>
  <c r="R5913" i="15"/>
  <c r="R1753" i="15"/>
  <c r="S2471" i="15"/>
  <c r="R575" i="15"/>
  <c r="R4758" i="15"/>
  <c r="R1861" i="15"/>
  <c r="S2052" i="15"/>
  <c r="S1857" i="15"/>
  <c r="R2174" i="15"/>
  <c r="S396" i="15"/>
  <c r="R1882" i="15"/>
  <c r="R1274" i="15"/>
  <c r="R4524" i="15"/>
  <c r="R4510" i="15"/>
  <c r="R5051" i="15"/>
  <c r="S6573" i="15"/>
  <c r="S692" i="15"/>
  <c r="R3398" i="15"/>
  <c r="R654" i="15"/>
  <c r="S6613" i="15"/>
  <c r="S3810" i="15"/>
  <c r="R3267" i="15"/>
  <c r="R842" i="15"/>
  <c r="R3312" i="15"/>
  <c r="R2187" i="15"/>
  <c r="R2595" i="15"/>
  <c r="R6083" i="15"/>
  <c r="R1863" i="15"/>
  <c r="S1723" i="15"/>
  <c r="R1723" i="15"/>
  <c r="S1920" i="15"/>
  <c r="R4113" i="15"/>
  <c r="R1894" i="15"/>
  <c r="R3657" i="15"/>
  <c r="R5174" i="15"/>
  <c r="R4674" i="15"/>
  <c r="R1848" i="15"/>
  <c r="S6349" i="15"/>
  <c r="S4360" i="15"/>
  <c r="R5050" i="15"/>
  <c r="R3873" i="15"/>
  <c r="S2690" i="15"/>
  <c r="S6050" i="15"/>
  <c r="S475" i="15"/>
  <c r="S5961" i="15"/>
  <c r="S2591" i="15"/>
  <c r="S2450" i="15"/>
  <c r="S5568" i="15"/>
  <c r="R2048" i="15"/>
  <c r="R1726" i="15"/>
  <c r="R1151" i="15"/>
  <c r="S3820" i="15"/>
  <c r="S6199" i="15"/>
  <c r="S5819" i="15"/>
  <c r="S2663" i="15"/>
  <c r="R1883" i="15"/>
  <c r="R1725" i="15"/>
  <c r="S1633" i="15"/>
  <c r="R4924" i="15"/>
  <c r="R5112" i="15"/>
  <c r="R1168" i="15"/>
  <c r="S2680" i="15"/>
  <c r="R2466" i="15"/>
  <c r="S2898" i="15"/>
  <c r="R3515" i="15"/>
  <c r="R1766" i="15"/>
  <c r="R4167" i="15"/>
  <c r="S3563" i="15"/>
  <c r="R3504" i="15"/>
  <c r="S2481" i="15"/>
  <c r="R2496" i="15"/>
  <c r="S6765" i="15"/>
  <c r="R1803" i="15"/>
  <c r="R2054" i="15"/>
  <c r="S1298" i="15"/>
  <c r="R2546" i="15"/>
  <c r="S2687" i="15"/>
  <c r="R1183" i="15"/>
  <c r="R5612" i="15"/>
  <c r="R1389" i="15"/>
  <c r="R726" i="15"/>
  <c r="R3509" i="15"/>
  <c r="R678" i="15"/>
  <c r="R6098" i="15"/>
  <c r="S3024" i="15"/>
  <c r="S2053" i="15"/>
  <c r="R4778" i="15"/>
  <c r="R2688" i="15"/>
  <c r="S5560" i="15"/>
  <c r="R3221" i="15"/>
  <c r="R1289" i="15"/>
  <c r="R4546" i="15"/>
  <c r="R1148" i="15"/>
  <c r="S3129" i="15"/>
  <c r="R718" i="15"/>
  <c r="S2604" i="15"/>
  <c r="R6237" i="15"/>
  <c r="S69" i="15"/>
  <c r="S3316" i="15"/>
  <c r="R5025" i="15"/>
  <c r="R5084" i="15"/>
  <c r="R3402" i="15"/>
  <c r="R2785" i="15"/>
  <c r="R1918" i="15"/>
  <c r="R847" i="15"/>
  <c r="R5576" i="15"/>
  <c r="R2204" i="15"/>
  <c r="R2668" i="15"/>
  <c r="S2545" i="15"/>
  <c r="R1343" i="15"/>
  <c r="R1886" i="15"/>
  <c r="R5885" i="15"/>
  <c r="R2179" i="15"/>
  <c r="R423" i="15"/>
  <c r="R6955" i="15"/>
  <c r="R22" i="15"/>
  <c r="S3565" i="15"/>
  <c r="R370" i="15"/>
  <c r="R4175" i="15"/>
  <c r="S3246" i="15"/>
  <c r="S6718" i="15"/>
  <c r="S6616" i="15"/>
  <c r="S6277" i="15"/>
  <c r="R3329" i="15"/>
  <c r="R5591" i="15"/>
  <c r="S5591" i="15"/>
  <c r="R2731" i="15"/>
  <c r="S4121" i="15"/>
  <c r="R4121" i="15"/>
  <c r="R168" i="15"/>
  <c r="R129" i="15"/>
  <c r="S129" i="15"/>
  <c r="S1626" i="15"/>
  <c r="R1626" i="15"/>
  <c r="S2402" i="15"/>
  <c r="R2402" i="15"/>
  <c r="S3309" i="15"/>
  <c r="R3309" i="15"/>
  <c r="R2569" i="15"/>
  <c r="S2569" i="15"/>
  <c r="S2539" i="15"/>
  <c r="R2539" i="15"/>
  <c r="S449" i="15"/>
  <c r="R449" i="15"/>
  <c r="S3808" i="15"/>
  <c r="R3808" i="15"/>
  <c r="S5119" i="15"/>
  <c r="R5119" i="15"/>
  <c r="S3994" i="15"/>
  <c r="R3994" i="15"/>
  <c r="S2306" i="15"/>
  <c r="R2306" i="15"/>
  <c r="S6378" i="15"/>
  <c r="R6378" i="15"/>
  <c r="S613" i="15"/>
  <c r="R613" i="15"/>
  <c r="S596" i="15"/>
  <c r="R596" i="15"/>
  <c r="S3382" i="15"/>
  <c r="R3382" i="15"/>
  <c r="S666" i="15"/>
  <c r="R666" i="15"/>
  <c r="S2506" i="15"/>
  <c r="R2506" i="15"/>
  <c r="S4965" i="15"/>
  <c r="R4965" i="15"/>
  <c r="S3256" i="15"/>
  <c r="R3256" i="15"/>
  <c r="R5531" i="15"/>
  <c r="S5531" i="15"/>
  <c r="S5786" i="15"/>
  <c r="R5786" i="15"/>
  <c r="S6406" i="15"/>
  <c r="R6406" i="15"/>
  <c r="S859" i="15"/>
  <c r="R859" i="15"/>
  <c r="S4398" i="15"/>
  <c r="R4398" i="15"/>
  <c r="S3410" i="15"/>
  <c r="R3410" i="15"/>
  <c r="S5928" i="15"/>
  <c r="R5928" i="15"/>
  <c r="S2307" i="15"/>
  <c r="R2307" i="15"/>
  <c r="S3425" i="15"/>
  <c r="R3425" i="15"/>
  <c r="S484" i="15"/>
  <c r="R484" i="15"/>
  <c r="S1040" i="15"/>
  <c r="R1040" i="15"/>
  <c r="R3296" i="15"/>
  <c r="S3296" i="15"/>
  <c r="S2325" i="15"/>
  <c r="R2325" i="15"/>
  <c r="S6379" i="15"/>
  <c r="R6379" i="15"/>
  <c r="S3376" i="15"/>
  <c r="R3376" i="15"/>
  <c r="S4514" i="15"/>
  <c r="R4514" i="15"/>
  <c r="S3266" i="15"/>
  <c r="R3266" i="15"/>
  <c r="S6063" i="15"/>
  <c r="R6063" i="15"/>
  <c r="S6503" i="15"/>
  <c r="R6503" i="15"/>
  <c r="R6387" i="15"/>
  <c r="S6387" i="15"/>
  <c r="S3812" i="15"/>
  <c r="R3812" i="15"/>
  <c r="S639" i="15"/>
  <c r="R639" i="15"/>
  <c r="S3726" i="15"/>
  <c r="R3726" i="15"/>
  <c r="S5894" i="15"/>
  <c r="R5894" i="15"/>
  <c r="S3677" i="15"/>
  <c r="R3677" i="15"/>
  <c r="S4630" i="15"/>
  <c r="R4630" i="15"/>
  <c r="S1708" i="15"/>
  <c r="R1708" i="15"/>
  <c r="S2177" i="15"/>
  <c r="R2177" i="15"/>
  <c r="S5986" i="15"/>
  <c r="R5986" i="15"/>
  <c r="S3660" i="15"/>
  <c r="R3660" i="15"/>
  <c r="S963" i="15"/>
  <c r="R963" i="15"/>
  <c r="S3421" i="15"/>
  <c r="R3421" i="15"/>
  <c r="S3147" i="15"/>
  <c r="R3147" i="15"/>
  <c r="S5968" i="15"/>
  <c r="R5968" i="15"/>
  <c r="S6228" i="15"/>
  <c r="R6228" i="15"/>
  <c r="S6269" i="15"/>
  <c r="R6269" i="15"/>
  <c r="S1356" i="15"/>
  <c r="R1356" i="15"/>
  <c r="S958" i="15"/>
  <c r="R958" i="15"/>
  <c r="S4531" i="15"/>
  <c r="R4531" i="15"/>
  <c r="S5939" i="15"/>
  <c r="R5939" i="15"/>
  <c r="S6903" i="15"/>
  <c r="R6903" i="15"/>
  <c r="S3362" i="15"/>
  <c r="R3362" i="15"/>
  <c r="S2538" i="15"/>
  <c r="R2538" i="15"/>
  <c r="S4062" i="15"/>
  <c r="R4062" i="15"/>
  <c r="R852" i="15"/>
  <c r="S852" i="15"/>
  <c r="S2090" i="15"/>
  <c r="R2090" i="15"/>
  <c r="R3895" i="15"/>
  <c r="S3895" i="15"/>
  <c r="S3941" i="15"/>
  <c r="R3941" i="15"/>
  <c r="S6144" i="15"/>
  <c r="R6144" i="15"/>
  <c r="S6751" i="15"/>
  <c r="R6751" i="15"/>
  <c r="S5456" i="15"/>
  <c r="R5456" i="15"/>
  <c r="S5543" i="15"/>
  <c r="R5543" i="15"/>
  <c r="S3130" i="15"/>
  <c r="R3130" i="15"/>
  <c r="S4003" i="15"/>
  <c r="R4003" i="15"/>
  <c r="R2842" i="15"/>
  <c r="S2842" i="15"/>
  <c r="S4272" i="15"/>
  <c r="R4272" i="15"/>
  <c r="S6087" i="15"/>
  <c r="R6087" i="15"/>
  <c r="S6167" i="15"/>
  <c r="R6167" i="15"/>
  <c r="S795" i="15"/>
  <c r="R795" i="15"/>
  <c r="S2714" i="15"/>
  <c r="R2714" i="15"/>
  <c r="S2703" i="15"/>
  <c r="R2703" i="15"/>
  <c r="S5784" i="15"/>
  <c r="R5784" i="15"/>
  <c r="S706" i="15"/>
  <c r="R706" i="15"/>
  <c r="R5525" i="15"/>
  <c r="S5525" i="15"/>
  <c r="S2892" i="15"/>
  <c r="R2892" i="15"/>
  <c r="S5950" i="15"/>
  <c r="R5950" i="15"/>
  <c r="S3807" i="15"/>
  <c r="R3807" i="15"/>
  <c r="S6161" i="15"/>
  <c r="R6161" i="15"/>
  <c r="S2827" i="15"/>
  <c r="R2827" i="15"/>
  <c r="S6165" i="15"/>
  <c r="R6165" i="15"/>
  <c r="S6372" i="15"/>
  <c r="R6372" i="15"/>
  <c r="S3227" i="15"/>
  <c r="R3227" i="15"/>
  <c r="S6360" i="15"/>
  <c r="R6360" i="15"/>
  <c r="S4558" i="15"/>
  <c r="R4558" i="15"/>
  <c r="S6914" i="15"/>
  <c r="R6914" i="15"/>
  <c r="S6789" i="15"/>
  <c r="R6789" i="15"/>
  <c r="S2210" i="15"/>
  <c r="R2210" i="15"/>
  <c r="R6964" i="15"/>
  <c r="S6964" i="15"/>
  <c r="S2231" i="15"/>
  <c r="R2231" i="15"/>
  <c r="R2047" i="15"/>
  <c r="S2047" i="15"/>
  <c r="S1972" i="15"/>
  <c r="R1972" i="15"/>
  <c r="S6175" i="15"/>
  <c r="R6175" i="15"/>
  <c r="S3403" i="15"/>
  <c r="R3403" i="15"/>
  <c r="S5458" i="15"/>
  <c r="R5458" i="15"/>
  <c r="S2823" i="15"/>
  <c r="R2823" i="15"/>
  <c r="S3447" i="15"/>
  <c r="R3447" i="15"/>
  <c r="R2537" i="15" l="1"/>
  <c r="S438" i="15"/>
  <c r="S15" i="11"/>
  <c r="A20" i="13" l="1"/>
  <c r="A19" i="13"/>
  <c r="A18" i="13"/>
  <c r="A17" i="13"/>
  <c r="A16" i="13"/>
  <c r="A15" i="13"/>
  <c r="A14" i="13"/>
  <c r="A13" i="13"/>
  <c r="A12" i="13"/>
  <c r="A11" i="13"/>
  <c r="A10" i="13"/>
  <c r="A9" i="13"/>
  <c r="Q6" i="13"/>
  <c r="Q14" i="13" s="1"/>
  <c r="P6" i="13"/>
  <c r="P32" i="13" s="1"/>
  <c r="O6" i="13"/>
  <c r="O32" i="13" s="1"/>
  <c r="N6" i="13"/>
  <c r="N32" i="13" s="1"/>
  <c r="M6" i="13"/>
  <c r="M20" i="13" s="1"/>
  <c r="L6" i="13"/>
  <c r="L19" i="13" s="1"/>
  <c r="K6" i="13"/>
  <c r="K18" i="13" s="1"/>
  <c r="J6" i="13"/>
  <c r="J16" i="13" s="1"/>
  <c r="I6" i="13"/>
  <c r="H6" i="13"/>
  <c r="G6" i="13"/>
  <c r="G32" i="13" s="1"/>
  <c r="F6" i="13"/>
  <c r="F32" i="13" s="1"/>
  <c r="I3" i="13"/>
  <c r="M3" i="13" s="1"/>
  <c r="F7" i="13" s="1"/>
  <c r="F8" i="13" s="1"/>
  <c r="R139" i="12"/>
  <c r="A139" i="12"/>
  <c r="R138" i="12"/>
  <c r="A138" i="12"/>
  <c r="R137" i="12"/>
  <c r="A137" i="12"/>
  <c r="R136" i="12"/>
  <c r="A136" i="12"/>
  <c r="R135" i="12"/>
  <c r="A135" i="12"/>
  <c r="R134" i="12"/>
  <c r="A134" i="12"/>
  <c r="R133" i="12"/>
  <c r="A133" i="12"/>
  <c r="R132" i="12"/>
  <c r="A132" i="12"/>
  <c r="R131" i="12"/>
  <c r="A131" i="12"/>
  <c r="R130" i="12"/>
  <c r="A130" i="12"/>
  <c r="R129" i="12"/>
  <c r="A129" i="12"/>
  <c r="R128" i="12"/>
  <c r="A128" i="12"/>
  <c r="R125" i="12"/>
  <c r="A125" i="12"/>
  <c r="R124" i="12"/>
  <c r="A124" i="12"/>
  <c r="R123" i="12"/>
  <c r="A123" i="12"/>
  <c r="R122" i="12"/>
  <c r="A122" i="12"/>
  <c r="R121" i="12"/>
  <c r="A121" i="12"/>
  <c r="R120" i="12"/>
  <c r="A120" i="12"/>
  <c r="R119" i="12"/>
  <c r="A119" i="12"/>
  <c r="R118" i="12"/>
  <c r="A118" i="12"/>
  <c r="R117" i="12"/>
  <c r="A117" i="12"/>
  <c r="R116" i="12"/>
  <c r="A116" i="12"/>
  <c r="R115" i="12"/>
  <c r="A115" i="12"/>
  <c r="R114" i="12"/>
  <c r="A114" i="12"/>
  <c r="R111" i="12"/>
  <c r="A111" i="12"/>
  <c r="R110" i="12"/>
  <c r="A110" i="12"/>
  <c r="R109" i="12"/>
  <c r="A109" i="12"/>
  <c r="R108" i="12"/>
  <c r="A108" i="12"/>
  <c r="R107" i="12"/>
  <c r="A107" i="12"/>
  <c r="R106" i="12"/>
  <c r="A106" i="12"/>
  <c r="R105" i="12"/>
  <c r="A105" i="12"/>
  <c r="R104" i="12"/>
  <c r="A104" i="12"/>
  <c r="R103" i="12"/>
  <c r="A103" i="12"/>
  <c r="R102" i="12"/>
  <c r="A102" i="12"/>
  <c r="R101" i="12"/>
  <c r="A101" i="12"/>
  <c r="R100" i="12"/>
  <c r="A100" i="12"/>
  <c r="R97" i="12"/>
  <c r="A97" i="12"/>
  <c r="R96" i="12"/>
  <c r="A96" i="12"/>
  <c r="R95" i="12"/>
  <c r="A95" i="12"/>
  <c r="R94" i="12"/>
  <c r="A94" i="12"/>
  <c r="R93" i="12"/>
  <c r="A93" i="12"/>
  <c r="R92" i="12"/>
  <c r="A92" i="12"/>
  <c r="R91" i="12"/>
  <c r="A91" i="12"/>
  <c r="R90" i="12"/>
  <c r="A90" i="12"/>
  <c r="R89" i="12"/>
  <c r="A89" i="12"/>
  <c r="R88" i="12"/>
  <c r="A88" i="12"/>
  <c r="R87" i="12"/>
  <c r="A87" i="12"/>
  <c r="R86" i="12"/>
  <c r="A86" i="12"/>
  <c r="R83" i="12"/>
  <c r="A83" i="12"/>
  <c r="R82" i="12"/>
  <c r="A82" i="12"/>
  <c r="R81" i="12"/>
  <c r="A81" i="12"/>
  <c r="R80" i="12"/>
  <c r="A80" i="12"/>
  <c r="R79" i="12"/>
  <c r="A79" i="12"/>
  <c r="R78" i="12"/>
  <c r="A78" i="12"/>
  <c r="R77" i="12"/>
  <c r="A77" i="12"/>
  <c r="R76" i="12"/>
  <c r="A76" i="12"/>
  <c r="R75" i="12"/>
  <c r="A75" i="12"/>
  <c r="R74" i="12"/>
  <c r="A74" i="12"/>
  <c r="R73" i="12"/>
  <c r="A73" i="12"/>
  <c r="R72" i="12"/>
  <c r="A72" i="12"/>
  <c r="R69" i="12"/>
  <c r="A69" i="12"/>
  <c r="R68" i="12"/>
  <c r="A68" i="12"/>
  <c r="R67" i="12"/>
  <c r="A67" i="12"/>
  <c r="R66" i="12"/>
  <c r="A66" i="12"/>
  <c r="R65" i="12"/>
  <c r="A65" i="12"/>
  <c r="R64" i="12"/>
  <c r="A64" i="12"/>
  <c r="R63" i="12"/>
  <c r="A63" i="12"/>
  <c r="R62" i="12"/>
  <c r="A62" i="12"/>
  <c r="R61" i="12"/>
  <c r="A61" i="12"/>
  <c r="R60" i="12"/>
  <c r="A60" i="12"/>
  <c r="R59" i="12"/>
  <c r="A59" i="12"/>
  <c r="R58" i="12"/>
  <c r="A58" i="12"/>
  <c r="R55" i="12"/>
  <c r="A55" i="12"/>
  <c r="R54" i="12"/>
  <c r="A54" i="12"/>
  <c r="R53" i="12"/>
  <c r="A53" i="12"/>
  <c r="R52" i="12"/>
  <c r="A52" i="12"/>
  <c r="R51" i="12"/>
  <c r="A51" i="12"/>
  <c r="R50" i="12"/>
  <c r="A50" i="12"/>
  <c r="R49" i="12"/>
  <c r="A49" i="12"/>
  <c r="R48" i="12"/>
  <c r="A48" i="12"/>
  <c r="R47" i="12"/>
  <c r="A47" i="12"/>
  <c r="R46" i="12"/>
  <c r="A46" i="12"/>
  <c r="R45" i="12"/>
  <c r="A45" i="12"/>
  <c r="R44" i="12"/>
  <c r="A44" i="12"/>
  <c r="R41" i="12"/>
  <c r="A41" i="12"/>
  <c r="R40" i="12"/>
  <c r="A40" i="12"/>
  <c r="R39" i="12"/>
  <c r="A39" i="12"/>
  <c r="R38" i="12"/>
  <c r="A38" i="12"/>
  <c r="R37" i="12"/>
  <c r="A37" i="12"/>
  <c r="R36" i="12"/>
  <c r="A36" i="12"/>
  <c r="R35" i="12"/>
  <c r="A35" i="12"/>
  <c r="R34" i="12"/>
  <c r="A34" i="12"/>
  <c r="R33" i="12"/>
  <c r="A33" i="12"/>
  <c r="R32" i="12"/>
  <c r="A32" i="12"/>
  <c r="R31" i="12"/>
  <c r="A31" i="12"/>
  <c r="R30" i="12"/>
  <c r="A30" i="12"/>
  <c r="R27" i="12"/>
  <c r="A27" i="12"/>
  <c r="R26" i="12"/>
  <c r="A26" i="12"/>
  <c r="R25" i="12"/>
  <c r="A25" i="12"/>
  <c r="R24" i="12"/>
  <c r="A24" i="12"/>
  <c r="R23" i="12"/>
  <c r="A23" i="12"/>
  <c r="R22" i="12"/>
  <c r="A22" i="12"/>
  <c r="R21" i="12"/>
  <c r="A21" i="12"/>
  <c r="R20" i="12"/>
  <c r="A20" i="12"/>
  <c r="R19" i="12"/>
  <c r="A19" i="12"/>
  <c r="R18" i="12"/>
  <c r="A18" i="12"/>
  <c r="R17" i="12"/>
  <c r="A17" i="12"/>
  <c r="R16" i="12"/>
  <c r="A16" i="12"/>
  <c r="R13" i="12"/>
  <c r="A13" i="12"/>
  <c r="R12" i="12"/>
  <c r="A12" i="12"/>
  <c r="R11" i="12"/>
  <c r="A11" i="12"/>
  <c r="R10" i="12"/>
  <c r="A10" i="12"/>
  <c r="R9" i="12"/>
  <c r="A9" i="12"/>
  <c r="R8" i="12"/>
  <c r="A8" i="12"/>
  <c r="R7" i="12"/>
  <c r="A7" i="12"/>
  <c r="R6" i="12"/>
  <c r="A6" i="12"/>
  <c r="R5" i="12"/>
  <c r="A5" i="12"/>
  <c r="R4" i="12"/>
  <c r="A4" i="12"/>
  <c r="R3" i="12"/>
  <c r="A3" i="12"/>
  <c r="R2" i="12"/>
  <c r="A2" i="12"/>
  <c r="O20" i="11"/>
  <c r="A20" i="11"/>
  <c r="G20" i="11" s="1"/>
  <c r="A19" i="11"/>
  <c r="A18" i="11"/>
  <c r="O17" i="11"/>
  <c r="M17" i="11"/>
  <c r="L17" i="11"/>
  <c r="K17" i="11"/>
  <c r="A17" i="11"/>
  <c r="A16" i="11"/>
  <c r="O15" i="11"/>
  <c r="L15" i="11"/>
  <c r="K15" i="11"/>
  <c r="A15" i="11"/>
  <c r="A14" i="11"/>
  <c r="O13" i="11"/>
  <c r="M13" i="11"/>
  <c r="L13" i="11"/>
  <c r="A13" i="11"/>
  <c r="O12" i="11"/>
  <c r="A12" i="11"/>
  <c r="O11" i="11"/>
  <c r="N11" i="11"/>
  <c r="M11" i="11"/>
  <c r="L11" i="11"/>
  <c r="K11" i="11"/>
  <c r="A11" i="11"/>
  <c r="A10" i="11"/>
  <c r="M9" i="11"/>
  <c r="L9" i="11"/>
  <c r="A9" i="11"/>
  <c r="N8" i="11"/>
  <c r="M7" i="11"/>
  <c r="L7" i="11"/>
  <c r="Q6" i="11"/>
  <c r="Q9" i="11" s="1"/>
  <c r="P6" i="11"/>
  <c r="P14" i="11" s="1"/>
  <c r="O6" i="11"/>
  <c r="O18" i="11" s="1"/>
  <c r="N6" i="11"/>
  <c r="N17" i="11" s="1"/>
  <c r="M6" i="11"/>
  <c r="M20" i="11" s="1"/>
  <c r="L6" i="11"/>
  <c r="L20" i="11" s="1"/>
  <c r="K6" i="11"/>
  <c r="K19" i="11" s="1"/>
  <c r="J6" i="11"/>
  <c r="J16" i="11" s="1"/>
  <c r="I6" i="11"/>
  <c r="I15" i="11" s="1"/>
  <c r="H6" i="11"/>
  <c r="H14" i="11" s="1"/>
  <c r="G6" i="11"/>
  <c r="F6" i="11"/>
  <c r="S4" i="11"/>
  <c r="T3" i="11"/>
  <c r="K3" i="11"/>
  <c r="I3" i="11"/>
  <c r="T2" i="11"/>
  <c r="R139" i="10"/>
  <c r="A139" i="10"/>
  <c r="R138" i="10"/>
  <c r="A138" i="10"/>
  <c r="R137" i="10"/>
  <c r="A137" i="10"/>
  <c r="R136" i="10"/>
  <c r="A136" i="10"/>
  <c r="R135" i="10"/>
  <c r="A135" i="10"/>
  <c r="R134" i="10"/>
  <c r="A134" i="10"/>
  <c r="R133" i="10"/>
  <c r="A133" i="10"/>
  <c r="R132" i="10"/>
  <c r="A132" i="10"/>
  <c r="R131" i="10"/>
  <c r="A131" i="10"/>
  <c r="R130" i="10"/>
  <c r="A130" i="10"/>
  <c r="R129" i="10"/>
  <c r="A129" i="10"/>
  <c r="R128" i="10"/>
  <c r="A128" i="10"/>
  <c r="R125" i="10"/>
  <c r="A125" i="10"/>
  <c r="R124" i="10"/>
  <c r="A124" i="10"/>
  <c r="R123" i="10"/>
  <c r="A123" i="10"/>
  <c r="R122" i="10"/>
  <c r="A122" i="10"/>
  <c r="R121" i="10"/>
  <c r="A121" i="10"/>
  <c r="R120" i="10"/>
  <c r="A120" i="10"/>
  <c r="R119" i="10"/>
  <c r="A119" i="10"/>
  <c r="R118" i="10"/>
  <c r="A118" i="10"/>
  <c r="R117" i="10"/>
  <c r="A117" i="10"/>
  <c r="R116" i="10"/>
  <c r="A116" i="10"/>
  <c r="R115" i="10"/>
  <c r="A115" i="10"/>
  <c r="R114" i="10"/>
  <c r="A114" i="10"/>
  <c r="R111" i="10"/>
  <c r="A111" i="10"/>
  <c r="R110" i="10"/>
  <c r="A110" i="10"/>
  <c r="R109" i="10"/>
  <c r="A109" i="10"/>
  <c r="R108" i="10"/>
  <c r="A108" i="10"/>
  <c r="R107" i="10"/>
  <c r="A107" i="10"/>
  <c r="R106" i="10"/>
  <c r="A106" i="10"/>
  <c r="R105" i="10"/>
  <c r="A105" i="10"/>
  <c r="R104" i="10"/>
  <c r="A104" i="10"/>
  <c r="R103" i="10"/>
  <c r="A103" i="10"/>
  <c r="R102" i="10"/>
  <c r="A102" i="10"/>
  <c r="R101" i="10"/>
  <c r="A101" i="10"/>
  <c r="R100" i="10"/>
  <c r="A100" i="10"/>
  <c r="R97" i="10"/>
  <c r="A97" i="10"/>
  <c r="R96" i="10"/>
  <c r="A96" i="10"/>
  <c r="R95" i="10"/>
  <c r="A95" i="10"/>
  <c r="R94" i="10"/>
  <c r="A94" i="10"/>
  <c r="R93" i="10"/>
  <c r="A93" i="10"/>
  <c r="R92" i="10"/>
  <c r="A92" i="10"/>
  <c r="R91" i="10"/>
  <c r="A91" i="10"/>
  <c r="R90" i="10"/>
  <c r="A90" i="10"/>
  <c r="R89" i="10"/>
  <c r="A89" i="10"/>
  <c r="R88" i="10"/>
  <c r="A88" i="10"/>
  <c r="R87" i="10"/>
  <c r="A87" i="10"/>
  <c r="R86" i="10"/>
  <c r="A86" i="10"/>
  <c r="R83" i="10"/>
  <c r="A83" i="10"/>
  <c r="R82" i="10"/>
  <c r="A82" i="10"/>
  <c r="R81" i="10"/>
  <c r="A81" i="10"/>
  <c r="R80" i="10"/>
  <c r="A80" i="10"/>
  <c r="R79" i="10"/>
  <c r="A79" i="10"/>
  <c r="R78" i="10"/>
  <c r="A78" i="10"/>
  <c r="R77" i="10"/>
  <c r="A77" i="10"/>
  <c r="R76" i="10"/>
  <c r="A76" i="10"/>
  <c r="R75" i="10"/>
  <c r="A75" i="10"/>
  <c r="R74" i="10"/>
  <c r="A74" i="10"/>
  <c r="R73" i="10"/>
  <c r="A73" i="10"/>
  <c r="R72" i="10"/>
  <c r="A72" i="10"/>
  <c r="R69" i="10"/>
  <c r="A69" i="10"/>
  <c r="R68" i="10"/>
  <c r="A68" i="10"/>
  <c r="R67" i="10"/>
  <c r="A67" i="10"/>
  <c r="R66" i="10"/>
  <c r="A66" i="10"/>
  <c r="R65" i="10"/>
  <c r="A65" i="10"/>
  <c r="R64" i="10"/>
  <c r="A64" i="10"/>
  <c r="R63" i="10"/>
  <c r="A63" i="10"/>
  <c r="R62" i="10"/>
  <c r="A62" i="10"/>
  <c r="R61" i="10"/>
  <c r="A61" i="10"/>
  <c r="R60" i="10"/>
  <c r="A60" i="10"/>
  <c r="R59" i="10"/>
  <c r="A59" i="10"/>
  <c r="R58" i="10"/>
  <c r="A58" i="10"/>
  <c r="R55" i="10"/>
  <c r="A55" i="10"/>
  <c r="R54" i="10"/>
  <c r="A54" i="10"/>
  <c r="R53" i="10"/>
  <c r="A53" i="10"/>
  <c r="R52" i="10"/>
  <c r="A52" i="10"/>
  <c r="R51" i="10"/>
  <c r="A51" i="10"/>
  <c r="R50" i="10"/>
  <c r="A50" i="10"/>
  <c r="R49" i="10"/>
  <c r="A49" i="10"/>
  <c r="R48" i="10"/>
  <c r="A48" i="10"/>
  <c r="R47" i="10"/>
  <c r="A47" i="10"/>
  <c r="R46" i="10"/>
  <c r="A46" i="10"/>
  <c r="R45" i="10"/>
  <c r="A45" i="10"/>
  <c r="R44" i="10"/>
  <c r="A44" i="10"/>
  <c r="R41" i="10"/>
  <c r="A41" i="10"/>
  <c r="R40" i="10"/>
  <c r="A40" i="10"/>
  <c r="R39" i="10"/>
  <c r="A39" i="10"/>
  <c r="R38" i="10"/>
  <c r="A38" i="10"/>
  <c r="R37" i="10"/>
  <c r="A37" i="10"/>
  <c r="R36" i="10"/>
  <c r="A36" i="10"/>
  <c r="R35" i="10"/>
  <c r="A35" i="10"/>
  <c r="R34" i="10"/>
  <c r="A34" i="10"/>
  <c r="R33" i="10"/>
  <c r="A33" i="10"/>
  <c r="R32" i="10"/>
  <c r="A32" i="10"/>
  <c r="R31" i="10"/>
  <c r="A31" i="10"/>
  <c r="R30" i="10"/>
  <c r="A30" i="10"/>
  <c r="R27" i="10"/>
  <c r="A27" i="10"/>
  <c r="R26" i="10"/>
  <c r="A26" i="10"/>
  <c r="R25" i="10"/>
  <c r="A25" i="10"/>
  <c r="R24" i="10"/>
  <c r="A24" i="10"/>
  <c r="R23" i="10"/>
  <c r="A23" i="10"/>
  <c r="R22" i="10"/>
  <c r="A22" i="10"/>
  <c r="R21" i="10"/>
  <c r="A21" i="10"/>
  <c r="R20" i="10"/>
  <c r="A20" i="10"/>
  <c r="R19" i="10"/>
  <c r="A19" i="10"/>
  <c r="R18" i="10"/>
  <c r="A18" i="10"/>
  <c r="R17" i="10"/>
  <c r="A17" i="10"/>
  <c r="R16" i="10"/>
  <c r="A16" i="10"/>
  <c r="R13" i="10"/>
  <c r="A13" i="10"/>
  <c r="R12" i="10"/>
  <c r="A12" i="10"/>
  <c r="R11" i="10"/>
  <c r="A11" i="10"/>
  <c r="R10" i="10"/>
  <c r="A10" i="10"/>
  <c r="R9" i="10"/>
  <c r="A9" i="10"/>
  <c r="R8" i="10"/>
  <c r="A8" i="10"/>
  <c r="R7" i="10"/>
  <c r="A7" i="10"/>
  <c r="G12" i="11" s="1"/>
  <c r="R6" i="10"/>
  <c r="A6" i="10"/>
  <c r="R5" i="10"/>
  <c r="A5" i="10"/>
  <c r="R4" i="10"/>
  <c r="A4" i="10"/>
  <c r="R3" i="10"/>
  <c r="A3" i="10"/>
  <c r="R2" i="10"/>
  <c r="R141" i="10" s="1"/>
  <c r="A2" i="10"/>
  <c r="F27" i="11" s="1"/>
  <c r="F20" i="9"/>
  <c r="G11" i="9"/>
  <c r="J15" i="13" l="1"/>
  <c r="K9" i="13"/>
  <c r="G10" i="9"/>
  <c r="J17" i="13"/>
  <c r="K16" i="13"/>
  <c r="K17" i="13"/>
  <c r="N10" i="11"/>
  <c r="K12" i="11"/>
  <c r="L16" i="11"/>
  <c r="L19" i="11"/>
  <c r="L32" i="11"/>
  <c r="H18" i="11"/>
  <c r="L10" i="11"/>
  <c r="M10" i="11"/>
  <c r="K16" i="11"/>
  <c r="K32" i="11"/>
  <c r="F20" i="11"/>
  <c r="W20" i="11" s="1"/>
  <c r="K9" i="11"/>
  <c r="L12" i="11"/>
  <c r="M19" i="11"/>
  <c r="M32" i="11"/>
  <c r="K20" i="11"/>
  <c r="K10" i="11"/>
  <c r="M3" i="11"/>
  <c r="F7" i="11" s="1"/>
  <c r="F8" i="11" s="1"/>
  <c r="G7" i="11" s="1"/>
  <c r="G8" i="11" s="1"/>
  <c r="H7" i="11" s="1"/>
  <c r="H8" i="11" s="1"/>
  <c r="I7" i="11" s="1"/>
  <c r="I8" i="11" s="1"/>
  <c r="J7" i="11" s="1"/>
  <c r="J8" i="11" s="1"/>
  <c r="K7" i="11" s="1"/>
  <c r="K8" i="11" s="1"/>
  <c r="N20" i="13"/>
  <c r="L11" i="13"/>
  <c r="N12" i="13"/>
  <c r="O13" i="13"/>
  <c r="O20" i="13"/>
  <c r="J9" i="13"/>
  <c r="K10" i="13"/>
  <c r="M11" i="13"/>
  <c r="O12" i="13"/>
  <c r="M19" i="13"/>
  <c r="L7" i="13"/>
  <c r="L10" i="13"/>
  <c r="N11" i="13"/>
  <c r="N19" i="13"/>
  <c r="F22" i="13"/>
  <c r="M7" i="13"/>
  <c r="L9" i="13"/>
  <c r="M10" i="13"/>
  <c r="L18" i="13"/>
  <c r="N7" i="13"/>
  <c r="N9" i="13"/>
  <c r="M18" i="13"/>
  <c r="F26" i="13"/>
  <c r="L17" i="13"/>
  <c r="M12" i="13"/>
  <c r="N13" i="13"/>
  <c r="Q32" i="13"/>
  <c r="I45" i="11"/>
  <c r="I46" i="11"/>
  <c r="H43" i="11"/>
  <c r="H44" i="11"/>
  <c r="P44" i="11"/>
  <c r="P43" i="11"/>
  <c r="F23" i="11"/>
  <c r="I13" i="11"/>
  <c r="P18" i="11"/>
  <c r="I17" i="11"/>
  <c r="I19" i="11"/>
  <c r="I16" i="11"/>
  <c r="I32" i="11"/>
  <c r="I10" i="11"/>
  <c r="I20" i="11"/>
  <c r="I11" i="11"/>
  <c r="I12" i="11"/>
  <c r="H12" i="11"/>
  <c r="P8" i="11"/>
  <c r="N12" i="11"/>
  <c r="J14" i="11"/>
  <c r="K46" i="11"/>
  <c r="K45" i="11"/>
  <c r="H13" i="11"/>
  <c r="L46" i="11"/>
  <c r="I14" i="11"/>
  <c r="Q18" i="11"/>
  <c r="N32" i="11"/>
  <c r="N13" i="11"/>
  <c r="N18" i="11"/>
  <c r="N15" i="11"/>
  <c r="N16" i="11"/>
  <c r="N19" i="11"/>
  <c r="N9" i="11"/>
  <c r="Q8" i="11"/>
  <c r="N14" i="11"/>
  <c r="L45" i="11"/>
  <c r="N20" i="11"/>
  <c r="J18" i="11"/>
  <c r="J32" i="11"/>
  <c r="J9" i="11"/>
  <c r="J20" i="11"/>
  <c r="J17" i="11"/>
  <c r="J11" i="11"/>
  <c r="J12" i="11"/>
  <c r="J13" i="11"/>
  <c r="F14" i="11"/>
  <c r="I18" i="11"/>
  <c r="J15" i="11"/>
  <c r="F32" i="11"/>
  <c r="F25" i="11"/>
  <c r="F21" i="11"/>
  <c r="F22" i="11"/>
  <c r="F18" i="11"/>
  <c r="F13" i="11"/>
  <c r="F26" i="11"/>
  <c r="F15" i="11"/>
  <c r="F19" i="11"/>
  <c r="F16" i="11"/>
  <c r="F24" i="11"/>
  <c r="F9" i="11"/>
  <c r="G14" i="11"/>
  <c r="N7" i="11"/>
  <c r="F10" i="11"/>
  <c r="F11" i="11"/>
  <c r="P12" i="11"/>
  <c r="P13" i="11"/>
  <c r="O45" i="11"/>
  <c r="J19" i="11"/>
  <c r="Q17" i="11"/>
  <c r="Q19" i="11"/>
  <c r="Q16" i="11"/>
  <c r="Q32" i="11"/>
  <c r="Q10" i="11"/>
  <c r="Q7" i="11"/>
  <c r="Q11" i="11"/>
  <c r="Q20" i="11"/>
  <c r="Q12" i="11"/>
  <c r="G15" i="11"/>
  <c r="T4" i="11"/>
  <c r="H15" i="11"/>
  <c r="H19" i="11"/>
  <c r="H16" i="11"/>
  <c r="H32" i="11"/>
  <c r="H9" i="11"/>
  <c r="H17" i="11"/>
  <c r="H10" i="11"/>
  <c r="H20" i="11"/>
  <c r="H11" i="11"/>
  <c r="P16" i="11"/>
  <c r="P15" i="11"/>
  <c r="P19" i="11"/>
  <c r="P9" i="11"/>
  <c r="P32" i="11"/>
  <c r="P10" i="11"/>
  <c r="P7" i="11"/>
  <c r="P17" i="11"/>
  <c r="P11" i="11"/>
  <c r="I9" i="11"/>
  <c r="J10" i="11"/>
  <c r="G11" i="11"/>
  <c r="F12" i="11"/>
  <c r="Q13" i="11"/>
  <c r="Q14" i="11"/>
  <c r="Q15" i="11"/>
  <c r="G18" i="11"/>
  <c r="P20" i="11"/>
  <c r="G13" i="11"/>
  <c r="F17" i="11"/>
  <c r="O7" i="11"/>
  <c r="G10" i="11"/>
  <c r="O10" i="11"/>
  <c r="K14" i="11"/>
  <c r="M16" i="11"/>
  <c r="G17" i="11"/>
  <c r="K18" i="11"/>
  <c r="O32" i="11"/>
  <c r="P13" i="13"/>
  <c r="L8" i="11"/>
  <c r="G9" i="11"/>
  <c r="O9" i="11"/>
  <c r="K13" i="11"/>
  <c r="L14" i="11"/>
  <c r="M15" i="11"/>
  <c r="L18" i="11"/>
  <c r="O19" i="11"/>
  <c r="G32" i="11"/>
  <c r="M8" i="11"/>
  <c r="M14" i="11"/>
  <c r="G16" i="11"/>
  <c r="O16" i="11"/>
  <c r="M18" i="11"/>
  <c r="G19" i="11"/>
  <c r="H32" i="13"/>
  <c r="P15" i="13"/>
  <c r="P16" i="13"/>
  <c r="P17" i="13"/>
  <c r="P9" i="13"/>
  <c r="P18" i="13"/>
  <c r="P10" i="13"/>
  <c r="P7" i="13"/>
  <c r="P19" i="13"/>
  <c r="P11" i="13"/>
  <c r="P20" i="13"/>
  <c r="P12" i="13"/>
  <c r="P8" i="13"/>
  <c r="P14" i="13"/>
  <c r="O46" i="11"/>
  <c r="I32" i="13"/>
  <c r="Q16" i="13"/>
  <c r="Q17" i="13"/>
  <c r="Q9" i="13"/>
  <c r="Q18" i="13"/>
  <c r="Q10" i="13"/>
  <c r="Q7" i="13"/>
  <c r="Q19" i="13"/>
  <c r="Q11" i="13"/>
  <c r="Q20" i="13"/>
  <c r="Q12" i="13"/>
  <c r="Q13" i="13"/>
  <c r="Q8" i="13"/>
  <c r="Q15" i="13"/>
  <c r="O8" i="11"/>
  <c r="M12" i="11"/>
  <c r="O14" i="11"/>
  <c r="R141" i="12"/>
  <c r="M9" i="13"/>
  <c r="N10" i="13"/>
  <c r="O11" i="13"/>
  <c r="J14" i="13"/>
  <c r="K15" i="13"/>
  <c r="L16" i="13"/>
  <c r="M17" i="13"/>
  <c r="N18" i="13"/>
  <c r="O19" i="13"/>
  <c r="F23" i="13"/>
  <c r="F27" i="13"/>
  <c r="J32" i="13"/>
  <c r="G7" i="13"/>
  <c r="G8" i="13" s="1"/>
  <c r="H7" i="13" s="1"/>
  <c r="H8" i="13" s="1"/>
  <c r="I7" i="13" s="1"/>
  <c r="I8" i="13" s="1"/>
  <c r="J7" i="13" s="1"/>
  <c r="J8" i="13" s="1"/>
  <c r="K7" i="13" s="1"/>
  <c r="K8" i="13" s="1"/>
  <c r="O7" i="13"/>
  <c r="O10" i="13"/>
  <c r="J13" i="13"/>
  <c r="K14" i="13"/>
  <c r="L15" i="13"/>
  <c r="M16" i="13"/>
  <c r="N17" i="13"/>
  <c r="O18" i="13"/>
  <c r="K32" i="13"/>
  <c r="L8" i="13"/>
  <c r="O9" i="13"/>
  <c r="J12" i="13"/>
  <c r="K13" i="13"/>
  <c r="L14" i="13"/>
  <c r="M15" i="13"/>
  <c r="N16" i="13"/>
  <c r="O17" i="13"/>
  <c r="J20" i="13"/>
  <c r="F24" i="13"/>
  <c r="L32" i="13"/>
  <c r="M8" i="13"/>
  <c r="J11" i="13"/>
  <c r="K12" i="13"/>
  <c r="L13" i="13"/>
  <c r="M14" i="13"/>
  <c r="N15" i="13"/>
  <c r="O16" i="13"/>
  <c r="J19" i="13"/>
  <c r="K20" i="13"/>
  <c r="M32" i="13"/>
  <c r="N8" i="13"/>
  <c r="J10" i="13"/>
  <c r="K11" i="13"/>
  <c r="L12" i="13"/>
  <c r="M13" i="13"/>
  <c r="N14" i="13"/>
  <c r="O15" i="13"/>
  <c r="J18" i="13"/>
  <c r="K19" i="13"/>
  <c r="L20" i="13"/>
  <c r="F21" i="13"/>
  <c r="F25" i="13"/>
  <c r="O8" i="13"/>
  <c r="O14" i="13"/>
  <c r="W14" i="13" l="1"/>
  <c r="W11" i="13"/>
  <c r="W13" i="13"/>
  <c r="W20" i="13"/>
  <c r="O44" i="11"/>
  <c r="O43" i="11"/>
  <c r="W12" i="11"/>
  <c r="N45" i="11"/>
  <c r="N46" i="11"/>
  <c r="G44" i="11"/>
  <c r="G43" i="11"/>
  <c r="W15" i="13"/>
  <c r="W13" i="11"/>
  <c r="N44" i="11"/>
  <c r="N43" i="11"/>
  <c r="J43" i="11"/>
  <c r="J44" i="11"/>
  <c r="G46" i="11"/>
  <c r="G45" i="11"/>
  <c r="I43" i="11"/>
  <c r="I44" i="11"/>
  <c r="W16" i="13"/>
  <c r="P45" i="11"/>
  <c r="P46" i="11"/>
  <c r="W18" i="11"/>
  <c r="W17" i="11"/>
  <c r="W19" i="13"/>
  <c r="M46" i="11"/>
  <c r="M45" i="11"/>
  <c r="W9" i="11"/>
  <c r="W10" i="13"/>
  <c r="L43" i="11"/>
  <c r="L44" i="11"/>
  <c r="Q45" i="11"/>
  <c r="Q46" i="11"/>
  <c r="W11" i="11"/>
  <c r="F44" i="11"/>
  <c r="W14" i="11"/>
  <c r="F43" i="11"/>
  <c r="W17" i="13"/>
  <c r="K43" i="11"/>
  <c r="K44" i="11"/>
  <c r="F45" i="11"/>
  <c r="F46" i="11"/>
  <c r="W15" i="11"/>
  <c r="W18" i="13"/>
  <c r="Q43" i="11"/>
  <c r="Q44" i="11"/>
  <c r="H45" i="11"/>
  <c r="H46" i="11"/>
  <c r="W10" i="11"/>
  <c r="W16" i="11"/>
  <c r="J45" i="11"/>
  <c r="J46" i="11"/>
  <c r="W12" i="13"/>
  <c r="W9" i="13"/>
  <c r="M44" i="11"/>
  <c r="M43" i="11"/>
  <c r="W19" i="11"/>
  <c r="S46" i="11" l="1"/>
  <c r="R46" i="11"/>
  <c r="S45" i="11"/>
  <c r="R45" i="11"/>
  <c r="R44" i="11"/>
  <c r="S44" i="11"/>
  <c r="S43" i="11"/>
  <c r="R43" i="11"/>
  <c r="B24" i="8" l="1"/>
  <c r="C2" i="8" s="1"/>
  <c r="C6" i="8" s="1"/>
  <c r="B13" i="8" s="1"/>
  <c r="B15" i="8" s="1"/>
  <c r="E13" i="15" s="1"/>
  <c r="F1210" i="15" s="1"/>
  <c r="C13" i="8"/>
  <c r="B17" i="8" s="1"/>
  <c r="H1210" i="15" l="1"/>
  <c r="N1210" i="15"/>
  <c r="I1210" i="15"/>
  <c r="F6821" i="15"/>
  <c r="F3620" i="15"/>
  <c r="H3620" i="15" s="1"/>
  <c r="F6819" i="15"/>
  <c r="H6819" i="15" s="1"/>
  <c r="F6817" i="15"/>
  <c r="H6817" i="15" s="1"/>
  <c r="F6813" i="15"/>
  <c r="H6813" i="15" s="1"/>
  <c r="F3623" i="15"/>
  <c r="H3623" i="15" s="1"/>
  <c r="F1209" i="15"/>
  <c r="H1209" i="15" s="1"/>
  <c r="F5724" i="15"/>
  <c r="F6815" i="15"/>
  <c r="H6815" i="15" s="1"/>
  <c r="F3618" i="15"/>
  <c r="H3618" i="15" s="1"/>
  <c r="F132" i="15"/>
  <c r="H132" i="15" s="1"/>
  <c r="F6531" i="15"/>
  <c r="H6531" i="15" s="1"/>
  <c r="F5723" i="15"/>
  <c r="H5723" i="15" s="1"/>
  <c r="F3621" i="15"/>
  <c r="H3621" i="15" s="1"/>
  <c r="F3616" i="15"/>
  <c r="H3616" i="15" s="1"/>
  <c r="F2254" i="15"/>
  <c r="H2254" i="15" s="1"/>
  <c r="F2252" i="15"/>
  <c r="H2252" i="15" s="1"/>
  <c r="F133" i="15"/>
  <c r="F3625" i="15"/>
  <c r="F3624" i="15"/>
  <c r="H3624" i="15" s="1"/>
  <c r="F2253" i="15"/>
  <c r="H2253" i="15" s="1"/>
  <c r="F6820" i="15"/>
  <c r="H6820" i="15" s="1"/>
  <c r="F6818" i="15"/>
  <c r="H6818" i="15" s="1"/>
  <c r="F3619" i="15"/>
  <c r="H3619" i="15" s="1"/>
  <c r="F1208" i="15"/>
  <c r="H1208" i="15" s="1"/>
  <c r="F6816" i="15"/>
  <c r="H6816" i="15" s="1"/>
  <c r="F3617" i="15"/>
  <c r="H3617" i="15" s="1"/>
  <c r="F7002" i="15"/>
  <c r="H7002" i="15" s="1"/>
  <c r="F3622" i="15"/>
  <c r="H3622" i="15" s="1"/>
  <c r="F6915" i="15"/>
  <c r="F6906" i="15"/>
  <c r="F6908" i="15"/>
  <c r="F6907" i="15"/>
  <c r="F6177" i="15"/>
  <c r="N6177" i="15" s="1"/>
  <c r="F6750" i="15"/>
  <c r="F5523" i="15"/>
  <c r="F5515" i="15"/>
  <c r="F5507" i="15"/>
  <c r="F5499" i="15"/>
  <c r="F5491" i="15"/>
  <c r="F5483" i="15"/>
  <c r="F5475" i="15"/>
  <c r="F5467" i="15"/>
  <c r="F5522" i="15"/>
  <c r="F5514" i="15"/>
  <c r="F5506" i="15"/>
  <c r="F5498" i="15"/>
  <c r="F5490" i="15"/>
  <c r="F5482" i="15"/>
  <c r="F5474" i="15"/>
  <c r="F5466" i="15"/>
  <c r="F5521" i="15"/>
  <c r="F5513" i="15"/>
  <c r="F5505" i="15"/>
  <c r="F5497" i="15"/>
  <c r="F5489" i="15"/>
  <c r="F5481" i="15"/>
  <c r="F5473" i="15"/>
  <c r="F5465" i="15"/>
  <c r="F5520" i="15"/>
  <c r="F5512" i="15"/>
  <c r="F5504" i="15"/>
  <c r="F5496" i="15"/>
  <c r="F5488" i="15"/>
  <c r="F5480" i="15"/>
  <c r="F5472" i="15"/>
  <c r="F5464" i="15"/>
  <c r="F5519" i="15"/>
  <c r="F5511" i="15"/>
  <c r="F5503" i="15"/>
  <c r="F5495" i="15"/>
  <c r="F5487" i="15"/>
  <c r="F5479" i="15"/>
  <c r="F5471" i="15"/>
  <c r="F5463" i="15"/>
  <c r="F5518" i="15"/>
  <c r="F5510" i="15"/>
  <c r="F5502" i="15"/>
  <c r="F5494" i="15"/>
  <c r="F5486" i="15"/>
  <c r="F5478" i="15"/>
  <c r="F5470" i="15"/>
  <c r="F5517" i="15"/>
  <c r="F5509" i="15"/>
  <c r="F5501" i="15"/>
  <c r="F5493" i="15"/>
  <c r="F5485" i="15"/>
  <c r="F5477" i="15"/>
  <c r="F5469" i="15"/>
  <c r="F5516" i="15"/>
  <c r="F5508" i="15"/>
  <c r="F5500" i="15"/>
  <c r="F5492" i="15"/>
  <c r="F5484" i="15"/>
  <c r="F5476" i="15"/>
  <c r="F5468" i="15"/>
  <c r="F2830" i="15"/>
  <c r="F2828" i="15"/>
  <c r="F2829" i="15"/>
  <c r="F2164" i="15"/>
  <c r="F2156" i="15"/>
  <c r="F2148" i="15"/>
  <c r="F2140" i="15"/>
  <c r="F2163" i="15"/>
  <c r="F2155" i="15"/>
  <c r="F2147" i="15"/>
  <c r="F2139" i="15"/>
  <c r="F2162" i="15"/>
  <c r="F2154" i="15"/>
  <c r="F2146" i="15"/>
  <c r="F2138" i="15"/>
  <c r="F2161" i="15"/>
  <c r="F2153" i="15"/>
  <c r="F2145" i="15"/>
  <c r="F2137" i="15"/>
  <c r="F2160" i="15"/>
  <c r="F2152" i="15"/>
  <c r="F2144" i="15"/>
  <c r="F2136" i="15"/>
  <c r="F2159" i="15"/>
  <c r="F2151" i="15"/>
  <c r="F2143" i="15"/>
  <c r="F2135" i="15"/>
  <c r="F2158" i="15"/>
  <c r="F2150" i="15"/>
  <c r="F2142" i="15"/>
  <c r="F2134" i="15"/>
  <c r="F2157" i="15"/>
  <c r="F2149" i="15"/>
  <c r="F2141" i="15"/>
  <c r="F2133" i="15"/>
  <c r="F1824" i="15"/>
  <c r="F1823" i="15"/>
  <c r="F1822" i="15"/>
  <c r="F1821" i="15"/>
  <c r="F1820" i="15"/>
  <c r="F1819" i="15"/>
  <c r="F1818" i="15"/>
  <c r="F1817" i="15"/>
  <c r="F1816" i="15"/>
  <c r="F1815" i="15"/>
  <c r="F1814" i="15"/>
  <c r="F1813" i="15"/>
  <c r="F1812" i="15"/>
  <c r="F1811" i="15"/>
  <c r="F1810" i="15"/>
  <c r="F1809" i="15"/>
  <c r="F1808" i="15"/>
  <c r="F1807" i="15"/>
  <c r="F1806" i="15"/>
  <c r="H1806" i="15" s="1"/>
  <c r="F1805" i="15"/>
  <c r="F2312" i="15"/>
  <c r="F127" i="15"/>
  <c r="N127" i="15" s="1"/>
  <c r="F126" i="15"/>
  <c r="H126" i="15" s="1"/>
  <c r="F124" i="15"/>
  <c r="F99" i="15"/>
  <c r="F71" i="15"/>
  <c r="F41" i="15"/>
  <c r="F109" i="15"/>
  <c r="F82" i="15"/>
  <c r="F75" i="15"/>
  <c r="F72" i="15"/>
  <c r="F63" i="15"/>
  <c r="H63" i="15" s="1"/>
  <c r="F57" i="15"/>
  <c r="F24" i="15"/>
  <c r="F93" i="15"/>
  <c r="F91" i="15"/>
  <c r="F67" i="15"/>
  <c r="F26" i="15"/>
  <c r="F105" i="15"/>
  <c r="F95" i="15"/>
  <c r="F85" i="15"/>
  <c r="F83" i="15"/>
  <c r="F73" i="15"/>
  <c r="F37" i="15"/>
  <c r="F28" i="15"/>
  <c r="F119" i="15"/>
  <c r="H119" i="15" s="1"/>
  <c r="F97" i="15"/>
  <c r="F87" i="15"/>
  <c r="F64" i="15"/>
  <c r="F60" i="15"/>
  <c r="F53" i="15"/>
  <c r="F33" i="15"/>
  <c r="F121" i="15"/>
  <c r="H121" i="15" s="1"/>
  <c r="F89" i="15"/>
  <c r="F70" i="15"/>
  <c r="F68" i="15"/>
  <c r="F65" i="15"/>
  <c r="F49" i="15"/>
  <c r="F123" i="15"/>
  <c r="F117" i="15"/>
  <c r="F98" i="15"/>
  <c r="F74" i="15"/>
  <c r="F62" i="15"/>
  <c r="F29" i="15"/>
  <c r="L13" i="15"/>
  <c r="F113" i="15"/>
  <c r="F90" i="15"/>
  <c r="F66" i="15"/>
  <c r="F45" i="15"/>
  <c r="F752" i="15"/>
  <c r="F608" i="15"/>
  <c r="F650" i="15"/>
  <c r="F6966" i="15"/>
  <c r="F6973" i="15"/>
  <c r="F6968" i="15"/>
  <c r="F6940" i="15"/>
  <c r="F6873" i="15"/>
  <c r="F6924" i="15"/>
  <c r="F6890" i="15"/>
  <c r="F6793" i="15"/>
  <c r="F6942" i="15"/>
  <c r="F6930" i="15"/>
  <c r="F6795" i="15"/>
  <c r="F6748" i="15"/>
  <c r="F6866" i="15"/>
  <c r="F6781" i="15"/>
  <c r="F6746" i="15"/>
  <c r="F6758" i="15"/>
  <c r="F6694" i="15"/>
  <c r="F6802" i="15"/>
  <c r="F6713" i="15"/>
  <c r="F6785" i="15"/>
  <c r="F6726" i="15"/>
  <c r="F610" i="15"/>
  <c r="F6969" i="15"/>
  <c r="F6972" i="15"/>
  <c r="F6939" i="15"/>
  <c r="F6869" i="15"/>
  <c r="F6887" i="15"/>
  <c r="F6927" i="15"/>
  <c r="F6919" i="15"/>
  <c r="F6871" i="15"/>
  <c r="F6786" i="15"/>
  <c r="F6929" i="15"/>
  <c r="F6922" i="15"/>
  <c r="F611" i="15"/>
  <c r="F6965" i="15"/>
  <c r="F6936" i="15"/>
  <c r="F6938" i="15"/>
  <c r="F6865" i="15"/>
  <c r="F6880" i="15"/>
  <c r="F6918" i="15"/>
  <c r="F6892" i="15"/>
  <c r="F6864" i="15"/>
  <c r="F6941" i="15"/>
  <c r="F6925" i="15"/>
  <c r="F6779" i="15"/>
  <c r="F577" i="15"/>
  <c r="F615" i="15"/>
  <c r="F669" i="15"/>
  <c r="F6935" i="15"/>
  <c r="F6937" i="15"/>
  <c r="F6861" i="15"/>
  <c r="F6917" i="15"/>
  <c r="F6884" i="15"/>
  <c r="F6858" i="15"/>
  <c r="F6883" i="15"/>
  <c r="F6921" i="15"/>
  <c r="F617" i="15"/>
  <c r="F6934" i="15"/>
  <c r="F6889" i="15"/>
  <c r="F6857" i="15"/>
  <c r="F6932" i="15"/>
  <c r="F6893" i="15"/>
  <c r="F6878" i="15"/>
  <c r="F6809" i="15"/>
  <c r="F6876" i="15"/>
  <c r="F6888" i="15"/>
  <c r="F6868" i="15"/>
  <c r="F6771" i="15"/>
  <c r="F6732" i="15"/>
  <c r="F6811" i="15"/>
  <c r="F6761" i="15"/>
  <c r="F6810" i="15"/>
  <c r="F6710" i="15"/>
  <c r="F6678" i="15"/>
  <c r="F6743" i="15"/>
  <c r="F6697" i="15"/>
  <c r="F6741" i="15"/>
  <c r="F6607" i="15"/>
  <c r="F6790" i="15"/>
  <c r="F6782" i="15"/>
  <c r="F6772" i="15"/>
  <c r="F6646" i="15"/>
  <c r="F6493" i="15"/>
  <c r="F6461" i="15"/>
  <c r="F6429" i="15"/>
  <c r="F6654" i="15"/>
  <c r="F6510" i="15"/>
  <c r="F6476" i="15"/>
  <c r="F6444" i="15"/>
  <c r="F6412" i="15"/>
  <c r="F6382" i="15"/>
  <c r="F6719" i="15"/>
  <c r="F6662" i="15"/>
  <c r="F6589" i="15"/>
  <c r="F6524" i="15"/>
  <c r="F6495" i="15"/>
  <c r="F6463" i="15"/>
  <c r="F6730" i="15"/>
  <c r="F6596" i="15"/>
  <c r="F6399" i="15"/>
  <c r="F6652" i="15"/>
  <c r="F6520" i="15"/>
  <c r="F6687" i="15"/>
  <c r="F6598" i="15"/>
  <c r="F6356" i="15"/>
  <c r="F6422" i="15"/>
  <c r="F6344" i="15"/>
  <c r="F6584" i="15"/>
  <c r="H6584" i="15" s="1"/>
  <c r="F6305" i="15"/>
  <c r="F6380" i="15"/>
  <c r="F6684" i="15"/>
  <c r="F6575" i="15"/>
  <c r="F6403" i="15"/>
  <c r="F6336" i="15"/>
  <c r="F6411" i="15"/>
  <c r="F6271" i="15"/>
  <c r="F6318" i="15"/>
  <c r="F6270" i="15"/>
  <c r="F6232" i="15"/>
  <c r="F6303" i="15"/>
  <c r="F6595" i="15"/>
  <c r="F6275" i="15"/>
  <c r="F6235" i="15"/>
  <c r="F6376" i="15"/>
  <c r="F6285" i="15"/>
  <c r="F6370" i="15"/>
  <c r="F6262" i="15"/>
  <c r="F6227" i="15"/>
  <c r="F6192" i="15"/>
  <c r="F6153" i="15"/>
  <c r="F6123" i="15"/>
  <c r="F6508" i="15"/>
  <c r="F6248" i="15"/>
  <c r="F6128" i="15"/>
  <c r="F6309" i="15"/>
  <c r="F6213" i="15"/>
  <c r="F6173" i="15"/>
  <c r="F6178" i="15"/>
  <c r="F584" i="15"/>
  <c r="F618" i="15"/>
  <c r="F677" i="15"/>
  <c r="F6933" i="15"/>
  <c r="F6885" i="15"/>
  <c r="F6923" i="15"/>
  <c r="F6879" i="15"/>
  <c r="F6928" i="15"/>
  <c r="F6805" i="15"/>
  <c r="F6870" i="15"/>
  <c r="F6882" i="15"/>
  <c r="F6860" i="15"/>
  <c r="F6768" i="15"/>
  <c r="F6728" i="15"/>
  <c r="F6804" i="15"/>
  <c r="F6757" i="15"/>
  <c r="F6808" i="15"/>
  <c r="F6706" i="15"/>
  <c r="F6674" i="15"/>
  <c r="F6733" i="15"/>
  <c r="F6693" i="15"/>
  <c r="F6737" i="15"/>
  <c r="F6796" i="15"/>
  <c r="F6760" i="15"/>
  <c r="F6791" i="15"/>
  <c r="F6749" i="15"/>
  <c r="F6645" i="15"/>
  <c r="F6489" i="15"/>
  <c r="F6457" i="15"/>
  <c r="F6425" i="15"/>
  <c r="F6653" i="15"/>
  <c r="F6506" i="15"/>
  <c r="F6472" i="15"/>
  <c r="F6440" i="15"/>
  <c r="F6408" i="15"/>
  <c r="F6374" i="15"/>
  <c r="F6715" i="15"/>
  <c r="F6661" i="15"/>
  <c r="F6588" i="15"/>
  <c r="F6523" i="15"/>
  <c r="F6491" i="15"/>
  <c r="F6459" i="15"/>
  <c r="F6685" i="15"/>
  <c r="F6590" i="15"/>
  <c r="F6392" i="15"/>
  <c r="F6639" i="15"/>
  <c r="F6498" i="15"/>
  <c r="F6672" i="15"/>
  <c r="F6579" i="15"/>
  <c r="F6745" i="15"/>
  <c r="F6415" i="15"/>
  <c r="F6343" i="15"/>
  <c r="F6486" i="15"/>
  <c r="F6642" i="15"/>
  <c r="F6358" i="15"/>
  <c r="F6636" i="15"/>
  <c r="F6482" i="15"/>
  <c r="F6385" i="15"/>
  <c r="F6335" i="15"/>
  <c r="F6390" i="15"/>
  <c r="F6266" i="15"/>
  <c r="F6301" i="15"/>
  <c r="F6259" i="15"/>
  <c r="F6225" i="15"/>
  <c r="F6302" i="15"/>
  <c r="F6363" i="15"/>
  <c r="F6264" i="15"/>
  <c r="F6231" i="15"/>
  <c r="F6341" i="15"/>
  <c r="F6279" i="15"/>
  <c r="F6354" i="15"/>
  <c r="F6257" i="15"/>
  <c r="F6223" i="15"/>
  <c r="F6188" i="15"/>
  <c r="F6149" i="15"/>
  <c r="F6119" i="15"/>
  <c r="F6398" i="15"/>
  <c r="F6222" i="15"/>
  <c r="F6971" i="15"/>
  <c r="F6974" i="15"/>
  <c r="F6881" i="15"/>
  <c r="F6931" i="15"/>
  <c r="F6916" i="15"/>
  <c r="F6872" i="15"/>
  <c r="F6920" i="15"/>
  <c r="F6801" i="15"/>
  <c r="F6944" i="15"/>
  <c r="F6946" i="15"/>
  <c r="F6859" i="15"/>
  <c r="F6759" i="15"/>
  <c r="F6724" i="15"/>
  <c r="F6798" i="15"/>
  <c r="F6753" i="15"/>
  <c r="F6800" i="15"/>
  <c r="F6702" i="15"/>
  <c r="F6670" i="15"/>
  <c r="F6720" i="15"/>
  <c r="F6689" i="15"/>
  <c r="F6731" i="15"/>
  <c r="F6803" i="15"/>
  <c r="F6704" i="15"/>
  <c r="F6788" i="15"/>
  <c r="F6735" i="15"/>
  <c r="F6519" i="15"/>
  <c r="F6485" i="15"/>
  <c r="F6453" i="15"/>
  <c r="F6421" i="15"/>
  <c r="F6624" i="15"/>
  <c r="F6500" i="15"/>
  <c r="F6468" i="15"/>
  <c r="F6436" i="15"/>
  <c r="F6405" i="15"/>
  <c r="F6366" i="15"/>
  <c r="F6700" i="15"/>
  <c r="F6632" i="15"/>
  <c r="F6587" i="15"/>
  <c r="F6522" i="15"/>
  <c r="F6487" i="15"/>
  <c r="F6455" i="15"/>
  <c r="F6666" i="15"/>
  <c r="F6512" i="15"/>
  <c r="F6375" i="15"/>
  <c r="F6633" i="15"/>
  <c r="F6466" i="15"/>
  <c r="F6668" i="15"/>
  <c r="F6528" i="15"/>
  <c r="F6711" i="15"/>
  <c r="F6414" i="15"/>
  <c r="F6313" i="15"/>
  <c r="F6450" i="15"/>
  <c r="F6529" i="15"/>
  <c r="F6357" i="15"/>
  <c r="F6635" i="15"/>
  <c r="F6478" i="15"/>
  <c r="F6384" i="15"/>
  <c r="F6317" i="15"/>
  <c r="F6322" i="15"/>
  <c r="F6260" i="15"/>
  <c r="F6300" i="15"/>
  <c r="F6255" i="15"/>
  <c r="F6676" i="15"/>
  <c r="F6293" i="15"/>
  <c r="F6350" i="15"/>
  <c r="F6258" i="15"/>
  <c r="F6224" i="15"/>
  <c r="F6334" i="15"/>
  <c r="F6274" i="15"/>
  <c r="F6342" i="15"/>
  <c r="F6253" i="15"/>
  <c r="F6219" i="15"/>
  <c r="F6184" i="15"/>
  <c r="F6797" i="15"/>
  <c r="F6744" i="15"/>
  <c r="F6777" i="15"/>
  <c r="F6747" i="15"/>
  <c r="F6780" i="15"/>
  <c r="F6807" i="15"/>
  <c r="F6692" i="15"/>
  <c r="F6603" i="15"/>
  <c r="H6603" i="15" s="1"/>
  <c r="F6671" i="15"/>
  <c r="F6481" i="15"/>
  <c r="F6437" i="15"/>
  <c r="F6622" i="15"/>
  <c r="F6480" i="15"/>
  <c r="F6424" i="15"/>
  <c r="F6943" i="15"/>
  <c r="F6740" i="15"/>
  <c r="F6773" i="15"/>
  <c r="F6722" i="15"/>
  <c r="F6769" i="15"/>
  <c r="F6778" i="15"/>
  <c r="H6778" i="15" s="1"/>
  <c r="F6681" i="15"/>
  <c r="F6767" i="15"/>
  <c r="F6648" i="15"/>
  <c r="F6477" i="15"/>
  <c r="F6433" i="15"/>
  <c r="F6621" i="15"/>
  <c r="F6464" i="15"/>
  <c r="F6420" i="15"/>
  <c r="F6945" i="15"/>
  <c r="F6736" i="15"/>
  <c r="F6766" i="15"/>
  <c r="F6714" i="15"/>
  <c r="F6754" i="15"/>
  <c r="F6774" i="15"/>
  <c r="F6675" i="15"/>
  <c r="F6792" i="15"/>
  <c r="F6647" i="15"/>
  <c r="F6473" i="15"/>
  <c r="F6417" i="15"/>
  <c r="F6518" i="15"/>
  <c r="F6460" i="15"/>
  <c r="F6416" i="15"/>
  <c r="F6355" i="15"/>
  <c r="F6631" i="15"/>
  <c r="F6526" i="15"/>
  <c r="F6479" i="15"/>
  <c r="F6756" i="15"/>
  <c r="F6434" i="15"/>
  <c r="F6617" i="15"/>
  <c r="F6721" i="15"/>
  <c r="F6442" i="15"/>
  <c r="F6423" i="15"/>
  <c r="F6628" i="15"/>
  <c r="F6504" i="15"/>
  <c r="F6327" i="15"/>
  <c r="F6438" i="15"/>
  <c r="F6337" i="15"/>
  <c r="F6296" i="15"/>
  <c r="F6299" i="15"/>
  <c r="F6239" i="15"/>
  <c r="F6280" i="15"/>
  <c r="F6286" i="15"/>
  <c r="F6212" i="15"/>
  <c r="F6263" i="15"/>
  <c r="F6278" i="15"/>
  <c r="F6211" i="15"/>
  <c r="F6157" i="15"/>
  <c r="F6707" i="15"/>
  <c r="F6268" i="15"/>
  <c r="F6133" i="15"/>
  <c r="F6283" i="15"/>
  <c r="F6208" i="15"/>
  <c r="F6132" i="15"/>
  <c r="F6202" i="15"/>
  <c r="F6155" i="15"/>
  <c r="F6200" i="15"/>
  <c r="F6135" i="15"/>
  <c r="F6122" i="15"/>
  <c r="F6086" i="15"/>
  <c r="F6047" i="15"/>
  <c r="F6015" i="15"/>
  <c r="F6061" i="15"/>
  <c r="F6103" i="15"/>
  <c r="F5995" i="15"/>
  <c r="F5954" i="15"/>
  <c r="F5914" i="15"/>
  <c r="F6077" i="15"/>
  <c r="F6154" i="15"/>
  <c r="F6091" i="15"/>
  <c r="F6006" i="15"/>
  <c r="F6085" i="15"/>
  <c r="F6136" i="15"/>
  <c r="F6029" i="15"/>
  <c r="F5972" i="15"/>
  <c r="F5927" i="15"/>
  <c r="F5889" i="15"/>
  <c r="F5920" i="15"/>
  <c r="F6081" i="15"/>
  <c r="F6109" i="15"/>
  <c r="F5969" i="15"/>
  <c r="F5936" i="15"/>
  <c r="F5916" i="15"/>
  <c r="F5901" i="15"/>
  <c r="F5855" i="15"/>
  <c r="F5823" i="15"/>
  <c r="F5788" i="15"/>
  <c r="F5810" i="15"/>
  <c r="F5862" i="15"/>
  <c r="F5721" i="15"/>
  <c r="F5689" i="15"/>
  <c r="F5657" i="15"/>
  <c r="F5622" i="15"/>
  <c r="F6877" i="15"/>
  <c r="F6875" i="15"/>
  <c r="F6886" i="15"/>
  <c r="F6926" i="15"/>
  <c r="F6784" i="15"/>
  <c r="F6874" i="15"/>
  <c r="F6738" i="15"/>
  <c r="F6686" i="15"/>
  <c r="F6705" i="15"/>
  <c r="F6696" i="15"/>
  <c r="F6680" i="15"/>
  <c r="F6734" i="15"/>
  <c r="F6507" i="15"/>
  <c r="F6449" i="15"/>
  <c r="F6656" i="15"/>
  <c r="F6492" i="15"/>
  <c r="F6448" i="15"/>
  <c r="F6393" i="15"/>
  <c r="F6695" i="15"/>
  <c r="F6615" i="15"/>
  <c r="F6513" i="15"/>
  <c r="F6467" i="15"/>
  <c r="F6638" i="15"/>
  <c r="F6368" i="15"/>
  <c r="F6578" i="15"/>
  <c r="F6640" i="15"/>
  <c r="F6402" i="15"/>
  <c r="F6394" i="15"/>
  <c r="F6446" i="15"/>
  <c r="F6409" i="15"/>
  <c r="F6604" i="15"/>
  <c r="F6404" i="15"/>
  <c r="F6637" i="15"/>
  <c r="F6594" i="15"/>
  <c r="F6294" i="15"/>
  <c r="F6626" i="15"/>
  <c r="F6600" i="15"/>
  <c r="F6246" i="15"/>
  <c r="F6333" i="15"/>
  <c r="F6601" i="15"/>
  <c r="F6245" i="15"/>
  <c r="F6196" i="15"/>
  <c r="F6138" i="15"/>
  <c r="H6138" i="15" s="1"/>
  <c r="F6576" i="15"/>
  <c r="F6218" i="15"/>
  <c r="F6179" i="15"/>
  <c r="F6261" i="15"/>
  <c r="F6197" i="15"/>
  <c r="F6233" i="15"/>
  <c r="F6191" i="15"/>
  <c r="F6125" i="15"/>
  <c r="F6182" i="15"/>
  <c r="F6181" i="15"/>
  <c r="F6104" i="15"/>
  <c r="F6071" i="15"/>
  <c r="F6035" i="15"/>
  <c r="F6003" i="15"/>
  <c r="F6034" i="15"/>
  <c r="F6046" i="15"/>
  <c r="F5982" i="15"/>
  <c r="F5937" i="15"/>
  <c r="F5903" i="15"/>
  <c r="F6059" i="15"/>
  <c r="F6120" i="15"/>
  <c r="F6054" i="15"/>
  <c r="F5990" i="15"/>
  <c r="F6099" i="15"/>
  <c r="F6073" i="15"/>
  <c r="F5997" i="15"/>
  <c r="F5951" i="15"/>
  <c r="F5908" i="15"/>
  <c r="F5977" i="15"/>
  <c r="F5974" i="15"/>
  <c r="F6002" i="15"/>
  <c r="F5909" i="15"/>
  <c r="F5892" i="15"/>
  <c r="F6010" i="15"/>
  <c r="F6074" i="15"/>
  <c r="F5875" i="15"/>
  <c r="F6742" i="15"/>
  <c r="F6709" i="15"/>
  <c r="F6688" i="15"/>
  <c r="F6511" i="15"/>
  <c r="F6752" i="15"/>
  <c r="F6891" i="15"/>
  <c r="F6862" i="15"/>
  <c r="F6701" i="15"/>
  <c r="F6673" i="15"/>
  <c r="F6501" i="15"/>
  <c r="F6655" i="15"/>
  <c r="F6432" i="15"/>
  <c r="F6351" i="15"/>
  <c r="F6614" i="15"/>
  <c r="F6499" i="15"/>
  <c r="F6650" i="15"/>
  <c r="F6364" i="15"/>
  <c r="F6391" i="15"/>
  <c r="F6426" i="15"/>
  <c r="F6352" i="15"/>
  <c r="F6348" i="15"/>
  <c r="F6321" i="15"/>
  <c r="F6383" i="15"/>
  <c r="F6312" i="15"/>
  <c r="F6856" i="15"/>
  <c r="F6799" i="15"/>
  <c r="F6794" i="15"/>
  <c r="F6667" i="15"/>
  <c r="F6497" i="15"/>
  <c r="F6623" i="15"/>
  <c r="F6428" i="15"/>
  <c r="F6727" i="15"/>
  <c r="F6586" i="15"/>
  <c r="F6775" i="15"/>
  <c r="F6698" i="15"/>
  <c r="F6729" i="15"/>
  <c r="F6776" i="15"/>
  <c r="H6776" i="15" s="1"/>
  <c r="F6469" i="15"/>
  <c r="F6514" i="15"/>
  <c r="F6401" i="15"/>
  <c r="F6691" i="15"/>
  <c r="F6574" i="15"/>
  <c r="F6475" i="15"/>
  <c r="F6625" i="15"/>
  <c r="F6723" i="15"/>
  <c r="F6716" i="15"/>
  <c r="F6679" i="15"/>
  <c r="F6306" i="15"/>
  <c r="F6470" i="15"/>
  <c r="F6599" i="15"/>
  <c r="F6365" i="15"/>
  <c r="F6288" i="15"/>
  <c r="F6281" i="15"/>
  <c r="F6304" i="15"/>
  <c r="F6254" i="15"/>
  <c r="F6326" i="15"/>
  <c r="F6291" i="15"/>
  <c r="F6207" i="15"/>
  <c r="F6755" i="15"/>
  <c r="F6690" i="15"/>
  <c r="F6712" i="15"/>
  <c r="F6739" i="15"/>
  <c r="F6465" i="15"/>
  <c r="F6496" i="15"/>
  <c r="F6397" i="15"/>
  <c r="F6677" i="15"/>
  <c r="F6527" i="15"/>
  <c r="F6471" i="15"/>
  <c r="F6610" i="15"/>
  <c r="F6699" i="15"/>
  <c r="F6657" i="15"/>
  <c r="F6649" i="15"/>
  <c r="F6658" i="15"/>
  <c r="F6462" i="15"/>
  <c r="F6593" i="15"/>
  <c r="F6338" i="15"/>
  <c r="F6282" i="15"/>
  <c r="F6251" i="15"/>
  <c r="F6287" i="15"/>
  <c r="F6250" i="15"/>
  <c r="F6325" i="15"/>
  <c r="F6284" i="15"/>
  <c r="F6203" i="15"/>
  <c r="F6130" i="15"/>
  <c r="F6290" i="15"/>
  <c r="F6186" i="15"/>
  <c r="F6221" i="15"/>
  <c r="F6150" i="15"/>
  <c r="F6193" i="15"/>
  <c r="F6244" i="15"/>
  <c r="F6141" i="15"/>
  <c r="F6110" i="15"/>
  <c r="F6060" i="15"/>
  <c r="F6019" i="15"/>
  <c r="F6041" i="15"/>
  <c r="F6021" i="15"/>
  <c r="F5962" i="15"/>
  <c r="F5907" i="15"/>
  <c r="F6033" i="15"/>
  <c r="F6102" i="15"/>
  <c r="F5994" i="15"/>
  <c r="F6088" i="15"/>
  <c r="F6048" i="15"/>
  <c r="F5957" i="15"/>
  <c r="F5900" i="15"/>
  <c r="F5931" i="15"/>
  <c r="F6036" i="15"/>
  <c r="F6037" i="15"/>
  <c r="F5989" i="15"/>
  <c r="F5891" i="15"/>
  <c r="F5867" i="15"/>
  <c r="F5831" i="15"/>
  <c r="F5792" i="15"/>
  <c r="F5803" i="15"/>
  <c r="F5833" i="15"/>
  <c r="F5709" i="15"/>
  <c r="F5673" i="15"/>
  <c r="F5634" i="15"/>
  <c r="F5845" i="15"/>
  <c r="F5897" i="15"/>
  <c r="F5807" i="15"/>
  <c r="F5696" i="15"/>
  <c r="F5664" i="15"/>
  <c r="F5633" i="15"/>
  <c r="F5857" i="15"/>
  <c r="F5607" i="15"/>
  <c r="F5799" i="15"/>
  <c r="F6806" i="15"/>
  <c r="F6682" i="15"/>
  <c r="F6683" i="15"/>
  <c r="F6725" i="15"/>
  <c r="F6445" i="15"/>
  <c r="F6488" i="15"/>
  <c r="F6389" i="15"/>
  <c r="F6664" i="15"/>
  <c r="F6525" i="15"/>
  <c r="F6451" i="15"/>
  <c r="F6490" i="15"/>
  <c r="F6597" i="15"/>
  <c r="F6634" i="15"/>
  <c r="F6620" i="15"/>
  <c r="F6627" i="15"/>
  <c r="F6400" i="15"/>
  <c r="F6592" i="15"/>
  <c r="F6660" i="15"/>
  <c r="F6494" i="15"/>
  <c r="F6247" i="15"/>
  <c r="F6276" i="15"/>
  <c r="F6242" i="15"/>
  <c r="F6320" i="15"/>
  <c r="F6273" i="15"/>
  <c r="F6180" i="15"/>
  <c r="F6127" i="15"/>
  <c r="F6407" i="15"/>
  <c r="F6174" i="15"/>
  <c r="F6217" i="15"/>
  <c r="F6126" i="15"/>
  <c r="F6183" i="15"/>
  <c r="F6256" i="15"/>
  <c r="F6454" i="15"/>
  <c r="F6100" i="15"/>
  <c r="F6057" i="15"/>
  <c r="F6011" i="15"/>
  <c r="F6028" i="15"/>
  <c r="F6014" i="15"/>
  <c r="F5944" i="15"/>
  <c r="F5899" i="15"/>
  <c r="F6026" i="15"/>
  <c r="F6082" i="15"/>
  <c r="F5981" i="15"/>
  <c r="F6084" i="15"/>
  <c r="F6022" i="15"/>
  <c r="F5941" i="15"/>
  <c r="F5896" i="15"/>
  <c r="F5898" i="15"/>
  <c r="F6001" i="15"/>
  <c r="F6018" i="15"/>
  <c r="F5917" i="15"/>
  <c r="F6024" i="15"/>
  <c r="F5863" i="15"/>
  <c r="F5827" i="15"/>
  <c r="F5882" i="15"/>
  <c r="F5797" i="15"/>
  <c r="F5826" i="15"/>
  <c r="F5705" i="15"/>
  <c r="F5669" i="15"/>
  <c r="F5630" i="15"/>
  <c r="F5838" i="15"/>
  <c r="F5887" i="15"/>
  <c r="F5801" i="15"/>
  <c r="F5692" i="15"/>
  <c r="F5660" i="15"/>
  <c r="F5629" i="15"/>
  <c r="F5856" i="15"/>
  <c r="F5603" i="15"/>
  <c r="F5793" i="15"/>
  <c r="F5691" i="15"/>
  <c r="F5659" i="15"/>
  <c r="F5628" i="15"/>
  <c r="F5852" i="15"/>
  <c r="F5595" i="15"/>
  <c r="F5559" i="15"/>
  <c r="F5462" i="15"/>
  <c r="F5425" i="15"/>
  <c r="F5393" i="15"/>
  <c r="F5873" i="15"/>
  <c r="F5791" i="15"/>
  <c r="F5690" i="15"/>
  <c r="F5658" i="15"/>
  <c r="F5623" i="15"/>
  <c r="F5542" i="15"/>
  <c r="F5371" i="15"/>
  <c r="F6967" i="15"/>
  <c r="F6867" i="15"/>
  <c r="F6863" i="15"/>
  <c r="F6708" i="15"/>
  <c r="F6703" i="15"/>
  <c r="F6441" i="15"/>
  <c r="F6605" i="15"/>
  <c r="F6359" i="15"/>
  <c r="F6447" i="15"/>
  <c r="F6591" i="15"/>
  <c r="F6609" i="15"/>
  <c r="F6330" i="15"/>
  <c r="F6659" i="15"/>
  <c r="F6295" i="15"/>
  <c r="F6332" i="15"/>
  <c r="F6314" i="15"/>
  <c r="F6230" i="15"/>
  <c r="F6115" i="15"/>
  <c r="F6210" i="15"/>
  <c r="F6267" i="15"/>
  <c r="F6252" i="15"/>
  <c r="F6164" i="15"/>
  <c r="F6162" i="15"/>
  <c r="F6097" i="15"/>
  <c r="F6039" i="15"/>
  <c r="F6072" i="15"/>
  <c r="F6008" i="15"/>
  <c r="F5929" i="15"/>
  <c r="F6064" i="15"/>
  <c r="F6076" i="15"/>
  <c r="F6090" i="15"/>
  <c r="F6062" i="15"/>
  <c r="F5938" i="15"/>
  <c r="F6012" i="15"/>
  <c r="F5919" i="15"/>
  <c r="F6017" i="15"/>
  <c r="F5996" i="15"/>
  <c r="F5879" i="15"/>
  <c r="F5816" i="15"/>
  <c r="F5849" i="15"/>
  <c r="F5876" i="15"/>
  <c r="F5701" i="15"/>
  <c r="F5653" i="15"/>
  <c r="F5861" i="15"/>
  <c r="F5878" i="15"/>
  <c r="F5712" i="15"/>
  <c r="F5672" i="15"/>
  <c r="F5625" i="15"/>
  <c r="F5824" i="15"/>
  <c r="F5836" i="15"/>
  <c r="F5695" i="15"/>
  <c r="F5655" i="15"/>
  <c r="F5620" i="15"/>
  <c r="F5818" i="15"/>
  <c r="F5573" i="15"/>
  <c r="F5536" i="15"/>
  <c r="F5433" i="15"/>
  <c r="F5397" i="15"/>
  <c r="F5866" i="15"/>
  <c r="F5714" i="15"/>
  <c r="F5678" i="15"/>
  <c r="F5642" i="15"/>
  <c r="F5561" i="15"/>
  <c r="F5396" i="15"/>
  <c r="F5343" i="15"/>
  <c r="F5311" i="15"/>
  <c r="F5279" i="15"/>
  <c r="F5545" i="15"/>
  <c r="F5402" i="15"/>
  <c r="F5454" i="15"/>
  <c r="F5382" i="15"/>
  <c r="F5342" i="15"/>
  <c r="F5426" i="15"/>
  <c r="F5563" i="15"/>
  <c r="F5419" i="15"/>
  <c r="F5361" i="15"/>
  <c r="F5329" i="15"/>
  <c r="F5297" i="15"/>
  <c r="F5460" i="15"/>
  <c r="F5587" i="15"/>
  <c r="F5443" i="15"/>
  <c r="F5368" i="15"/>
  <c r="F5336" i="15"/>
  <c r="F5304" i="15"/>
  <c r="F5558" i="15"/>
  <c r="F5416" i="15"/>
  <c r="F5265" i="15"/>
  <c r="F6515" i="15"/>
  <c r="F6663" i="15"/>
  <c r="F6443" i="15"/>
  <c r="F6577" i="15"/>
  <c r="F6396" i="15"/>
  <c r="F6329" i="15"/>
  <c r="F6580" i="15"/>
  <c r="F6243" i="15"/>
  <c r="F6324" i="15"/>
  <c r="F6644" i="15"/>
  <c r="F6215" i="15"/>
  <c r="F6665" i="15"/>
  <c r="F6158" i="15"/>
  <c r="F6240" i="15"/>
  <c r="F6229" i="15"/>
  <c r="F6148" i="15"/>
  <c r="F6147" i="15"/>
  <c r="F6093" i="15"/>
  <c r="F6031" i="15"/>
  <c r="F6056" i="15"/>
  <c r="F5991" i="15"/>
  <c r="F5926" i="15"/>
  <c r="F6055" i="15"/>
  <c r="F6045" i="15"/>
  <c r="F6069" i="15"/>
  <c r="F6051" i="15"/>
  <c r="F5934" i="15"/>
  <c r="F5964" i="15"/>
  <c r="F6042" i="15"/>
  <c r="F5925" i="15"/>
  <c r="F5993" i="15"/>
  <c r="F5871" i="15"/>
  <c r="F5812" i="15"/>
  <c r="F5848" i="15"/>
  <c r="F5846" i="15"/>
  <c r="F5697" i="15"/>
  <c r="F5649" i="15"/>
  <c r="F5860" i="15"/>
  <c r="F5877" i="15"/>
  <c r="F5708" i="15"/>
  <c r="F5668" i="15"/>
  <c r="F5621" i="15"/>
  <c r="F5813" i="15"/>
  <c r="F5806" i="15"/>
  <c r="F5687" i="15"/>
  <c r="F5651" i="15"/>
  <c r="F5616" i="15"/>
  <c r="F5811" i="15"/>
  <c r="F5569" i="15"/>
  <c r="F5532" i="15"/>
  <c r="F5429" i="15"/>
  <c r="F5389" i="15"/>
  <c r="F5850" i="15"/>
  <c r="F5710" i="15"/>
  <c r="F5674" i="15"/>
  <c r="F5635" i="15"/>
  <c r="F5554" i="15"/>
  <c r="F5390" i="15"/>
  <c r="F5339" i="15"/>
  <c r="F5307" i="15"/>
  <c r="F5275" i="15"/>
  <c r="F5538" i="15"/>
  <c r="F5383" i="15"/>
  <c r="F5452" i="15"/>
  <c r="F5370" i="15"/>
  <c r="F5338" i="15"/>
  <c r="F5407" i="15"/>
  <c r="F5556" i="15"/>
  <c r="F5412" i="15"/>
  <c r="F5357" i="15"/>
  <c r="F5325" i="15"/>
  <c r="F5293" i="15"/>
  <c r="F5450" i="15"/>
  <c r="F5582" i="15"/>
  <c r="F5436" i="15"/>
  <c r="F5364" i="15"/>
  <c r="F5332" i="15"/>
  <c r="F5300" i="15"/>
  <c r="F5553" i="15"/>
  <c r="F5410" i="15"/>
  <c r="F5258" i="15"/>
  <c r="F6783" i="15"/>
  <c r="F6630" i="15"/>
  <c r="F6762" i="15"/>
  <c r="F6430" i="15"/>
  <c r="F6395" i="15"/>
  <c r="F6328" i="15"/>
  <c r="F6516" i="15"/>
  <c r="F6236" i="15"/>
  <c r="F6292" i="15"/>
  <c r="F6641" i="15"/>
  <c r="F6172" i="15"/>
  <c r="F6619" i="15"/>
  <c r="F6140" i="15"/>
  <c r="F6209" i="15"/>
  <c r="F6226" i="15"/>
  <c r="F6143" i="15"/>
  <c r="F6187" i="15"/>
  <c r="F6089" i="15"/>
  <c r="F6027" i="15"/>
  <c r="F6009" i="15"/>
  <c r="F5987" i="15"/>
  <c r="F5921" i="15"/>
  <c r="F6020" i="15"/>
  <c r="F6038" i="15"/>
  <c r="F6044" i="15"/>
  <c r="F6016" i="15"/>
  <c r="F5930" i="15"/>
  <c r="F5959" i="15"/>
  <c r="H5959" i="15" s="1"/>
  <c r="F5973" i="15"/>
  <c r="F5906" i="15"/>
  <c r="F5935" i="15"/>
  <c r="F5859" i="15"/>
  <c r="F5808" i="15"/>
  <c r="F5840" i="15"/>
  <c r="F5820" i="15"/>
  <c r="F5693" i="15"/>
  <c r="F5645" i="15"/>
  <c r="F5832" i="15"/>
  <c r="F5858" i="15"/>
  <c r="F5704" i="15"/>
  <c r="F5656" i="15"/>
  <c r="F5617" i="15"/>
  <c r="F5794" i="15"/>
  <c r="F5719" i="15"/>
  <c r="F5683" i="15"/>
  <c r="F5647" i="15"/>
  <c r="F5872" i="15"/>
  <c r="F5805" i="15"/>
  <c r="F5566" i="15"/>
  <c r="F5529" i="15"/>
  <c r="F5421" i="15"/>
  <c r="F5385" i="15"/>
  <c r="F5841" i="15"/>
  <c r="F5706" i="15"/>
  <c r="F5670" i="15"/>
  <c r="F5631" i="15"/>
  <c r="F5549" i="15"/>
  <c r="F5367" i="15"/>
  <c r="F5335" i="15"/>
  <c r="F5303" i="15"/>
  <c r="F5271" i="15"/>
  <c r="F5455" i="15"/>
  <c r="F5376" i="15"/>
  <c r="F5446" i="15"/>
  <c r="F5366" i="15"/>
  <c r="F5592" i="15"/>
  <c r="F5400" i="15"/>
  <c r="F5535" i="15"/>
  <c r="F5406" i="15"/>
  <c r="F5353" i="15"/>
  <c r="F5321" i="15"/>
  <c r="F5596" i="15"/>
  <c r="F5431" i="15"/>
  <c r="F5575" i="15"/>
  <c r="F5430" i="15"/>
  <c r="F5360" i="15"/>
  <c r="F5328" i="15"/>
  <c r="F5599" i="15"/>
  <c r="F5544" i="15"/>
  <c r="F5391" i="15"/>
  <c r="F5253" i="15"/>
  <c r="F5221" i="15"/>
  <c r="F5189" i="15"/>
  <c r="F5154" i="15"/>
  <c r="F5122" i="15"/>
  <c r="F5085" i="15"/>
  <c r="F5054" i="15"/>
  <c r="F5018" i="15"/>
  <c r="F4987" i="15"/>
  <c r="F5302" i="15"/>
  <c r="F5236" i="15"/>
  <c r="F5204" i="15"/>
  <c r="F5173" i="15"/>
  <c r="F5141" i="15"/>
  <c r="F5104" i="15"/>
  <c r="F5069" i="15"/>
  <c r="F5032" i="15"/>
  <c r="F5256" i="15"/>
  <c r="F5268" i="15"/>
  <c r="F5227" i="15"/>
  <c r="F5195" i="15"/>
  <c r="F5164" i="15"/>
  <c r="F6484" i="15"/>
  <c r="F6629" i="15"/>
  <c r="F6643" i="15"/>
  <c r="F6373" i="15"/>
  <c r="F6345" i="15"/>
  <c r="F6606" i="15"/>
  <c r="F6297" i="15"/>
  <c r="F6669" i="15"/>
  <c r="F6238" i="15"/>
  <c r="F6427" i="15"/>
  <c r="F6168" i="15"/>
  <c r="F6521" i="15"/>
  <c r="F6308" i="15"/>
  <c r="F6206" i="15"/>
  <c r="F6205" i="15"/>
  <c r="F6118" i="15"/>
  <c r="F6169" i="15"/>
  <c r="F6079" i="15"/>
  <c r="F6023" i="15"/>
  <c r="F6137" i="15"/>
  <c r="F5979" i="15"/>
  <c r="F5911" i="15"/>
  <c r="F6131" i="15"/>
  <c r="F6032" i="15"/>
  <c r="F6095" i="15"/>
  <c r="F5992" i="15"/>
  <c r="F5915" i="15"/>
  <c r="F5943" i="15"/>
  <c r="F5952" i="15"/>
  <c r="F5886" i="15"/>
  <c r="F5902" i="15"/>
  <c r="F5851" i="15"/>
  <c r="F5804" i="15"/>
  <c r="F5821" i="15"/>
  <c r="F5815" i="15"/>
  <c r="F5685" i="15"/>
  <c r="F5641" i="15"/>
  <c r="F5802" i="15"/>
  <c r="F5844" i="15"/>
  <c r="F5700" i="15"/>
  <c r="F5652" i="15"/>
  <c r="F5613" i="15"/>
  <c r="F5787" i="15"/>
  <c r="F5715" i="15"/>
  <c r="F5679" i="15"/>
  <c r="F5643" i="15"/>
  <c r="F5869" i="15"/>
  <c r="F5606" i="15"/>
  <c r="F5562" i="15"/>
  <c r="F5453" i="15"/>
  <c r="F5417" i="15"/>
  <c r="F5381" i="15"/>
  <c r="F5834" i="15"/>
  <c r="F5702" i="15"/>
  <c r="F5666" i="15"/>
  <c r="F5627" i="15"/>
  <c r="F5528" i="15"/>
  <c r="F5363" i="15"/>
  <c r="F5331" i="15"/>
  <c r="F5299" i="15"/>
  <c r="F5267" i="15"/>
  <c r="F5447" i="15"/>
  <c r="F5589" i="15"/>
  <c r="F5427" i="15"/>
  <c r="F5362" i="15"/>
  <c r="F5585" i="15"/>
  <c r="F5394" i="15"/>
  <c r="F5524" i="15"/>
  <c r="F5387" i="15"/>
  <c r="F5349" i="15"/>
  <c r="F5317" i="15"/>
  <c r="F5593" i="15"/>
  <c r="F5424" i="15"/>
  <c r="F5564" i="15"/>
  <c r="F5411" i="15"/>
  <c r="F5356" i="15"/>
  <c r="F5324" i="15"/>
  <c r="F5597" i="15"/>
  <c r="F5537" i="15"/>
  <c r="F5384" i="15"/>
  <c r="F5249" i="15"/>
  <c r="F5217" i="15"/>
  <c r="F5185" i="15"/>
  <c r="F5150" i="15"/>
  <c r="F5116" i="15"/>
  <c r="F6456" i="15"/>
  <c r="F6517" i="15"/>
  <c r="F6458" i="15"/>
  <c r="F6618" i="15"/>
  <c r="F6585" i="15"/>
  <c r="F6439" i="15"/>
  <c r="F6339" i="15"/>
  <c r="F6581" i="15"/>
  <c r="F6220" i="15"/>
  <c r="F6315" i="15"/>
  <c r="F6163" i="15"/>
  <c r="F6316" i="15"/>
  <c r="F6151" i="15"/>
  <c r="F6198" i="15"/>
  <c r="F6204" i="15"/>
  <c r="F6201" i="15"/>
  <c r="F6159" i="15"/>
  <c r="F6075" i="15"/>
  <c r="F6007" i="15"/>
  <c r="F6124" i="15"/>
  <c r="H6124" i="15" s="1"/>
  <c r="F5975" i="15"/>
  <c r="F5895" i="15"/>
  <c r="F6121" i="15"/>
  <c r="F6013" i="15"/>
  <c r="F6080" i="15"/>
  <c r="F5988" i="15"/>
  <c r="F5912" i="15"/>
  <c r="F5998" i="15"/>
  <c r="F5910" i="15"/>
  <c r="F6030" i="15"/>
  <c r="F5978" i="15"/>
  <c r="F5847" i="15"/>
  <c r="F5800" i="15"/>
  <c r="F5611" i="15"/>
  <c r="F5809" i="15"/>
  <c r="F5681" i="15"/>
  <c r="F5626" i="15"/>
  <c r="F5795" i="15"/>
  <c r="F5825" i="15"/>
  <c r="F5688" i="15"/>
  <c r="F5648" i="15"/>
  <c r="F5608" i="15"/>
  <c r="F5880" i="15"/>
  <c r="F5711" i="15"/>
  <c r="F5675" i="15"/>
  <c r="F5639" i="15"/>
  <c r="F5868" i="15"/>
  <c r="F5602" i="15"/>
  <c r="F5555" i="15"/>
  <c r="F5449" i="15"/>
  <c r="F5413" i="15"/>
  <c r="F5377" i="15"/>
  <c r="F5828" i="15"/>
  <c r="F5698" i="15"/>
  <c r="F5662" i="15"/>
  <c r="F5619" i="15"/>
  <c r="F5435" i="15"/>
  <c r="F5359" i="15"/>
  <c r="F5327" i="15"/>
  <c r="F5295" i="15"/>
  <c r="F5263" i="15"/>
  <c r="F5440" i="15"/>
  <c r="F5546" i="15"/>
  <c r="F5420" i="15"/>
  <c r="F5358" i="15"/>
  <c r="F5567" i="15"/>
  <c r="F5375" i="15"/>
  <c r="F5461" i="15"/>
  <c r="F5380" i="15"/>
  <c r="F5345" i="15"/>
  <c r="F5313" i="15"/>
  <c r="F5586" i="15"/>
  <c r="F5418" i="15"/>
  <c r="F5557" i="15"/>
  <c r="F5404" i="15"/>
  <c r="F5352" i="15"/>
  <c r="F5320" i="15"/>
  <c r="F5583" i="15"/>
  <c r="F5527" i="15"/>
  <c r="F5378" i="15"/>
  <c r="F5245" i="15"/>
  <c r="F5213" i="15"/>
  <c r="F5181" i="15"/>
  <c r="F5146" i="15"/>
  <c r="F5109" i="15"/>
  <c r="F6970" i="15"/>
  <c r="F6452" i="15"/>
  <c r="F6509" i="15"/>
  <c r="F6418" i="15"/>
  <c r="F6608" i="15"/>
  <c r="F6435" i="15"/>
  <c r="F6431" i="15"/>
  <c r="F6331" i="15"/>
  <c r="F6319" i="15"/>
  <c r="F6216" i="15"/>
  <c r="F6249" i="15"/>
  <c r="F6145" i="15"/>
  <c r="F6307" i="15"/>
  <c r="F6139" i="15"/>
  <c r="F6195" i="15"/>
  <c r="F6194" i="15"/>
  <c r="F6190" i="15"/>
  <c r="F6152" i="15"/>
  <c r="F6067" i="15"/>
  <c r="F5999" i="15"/>
  <c r="F6092" i="15"/>
  <c r="F5971" i="15"/>
  <c r="F6117" i="15"/>
  <c r="F6113" i="15"/>
  <c r="F6000" i="15"/>
  <c r="F6108" i="15"/>
  <c r="F5983" i="15"/>
  <c r="F5904" i="15"/>
  <c r="F5958" i="15"/>
  <c r="F6052" i="15"/>
  <c r="F6004" i="15"/>
  <c r="F5965" i="15"/>
  <c r="F5843" i="15"/>
  <c r="F5796" i="15"/>
  <c r="F5605" i="15"/>
  <c r="F5790" i="15"/>
  <c r="F5677" i="15"/>
  <c r="F5618" i="15"/>
  <c r="F5789" i="15"/>
  <c r="F5814" i="15"/>
  <c r="F5684" i="15"/>
  <c r="F5644" i="15"/>
  <c r="F5888" i="15"/>
  <c r="F5870" i="15"/>
  <c r="F5707" i="15"/>
  <c r="F5671" i="15"/>
  <c r="F5636" i="15"/>
  <c r="F5853" i="15"/>
  <c r="F5588" i="15"/>
  <c r="F5551" i="15"/>
  <c r="F5445" i="15"/>
  <c r="F5409" i="15"/>
  <c r="F5373" i="15"/>
  <c r="F5817" i="15"/>
  <c r="F5694" i="15"/>
  <c r="F5654" i="15"/>
  <c r="F5615" i="15"/>
  <c r="F5428" i="15"/>
  <c r="F5355" i="15"/>
  <c r="F5323" i="15"/>
  <c r="F5291" i="15"/>
  <c r="F5259" i="15"/>
  <c r="F5434" i="15"/>
  <c r="F5539" i="15"/>
  <c r="F5414" i="15"/>
  <c r="F5354" i="15"/>
  <c r="F5534" i="15"/>
  <c r="F5590" i="15"/>
  <c r="F5451" i="15"/>
  <c r="F5374" i="15"/>
  <c r="F5341" i="15"/>
  <c r="F5309" i="15"/>
  <c r="F5577" i="15"/>
  <c r="F5399" i="15"/>
  <c r="F5548" i="15"/>
  <c r="F5398" i="15"/>
  <c r="F5348" i="15"/>
  <c r="F5316" i="15"/>
  <c r="F5578" i="15"/>
  <c r="F5448" i="15"/>
  <c r="F5322" i="15"/>
  <c r="F5241" i="15"/>
  <c r="F5209" i="15"/>
  <c r="F5177" i="15"/>
  <c r="F5142" i="15"/>
  <c r="F5105" i="15"/>
  <c r="F5074" i="15"/>
  <c r="F5040" i="15"/>
  <c r="F5006" i="15"/>
  <c r="F5277" i="15"/>
  <c r="F5257" i="15"/>
  <c r="F5224" i="15"/>
  <c r="F5192" i="15"/>
  <c r="F5161" i="15"/>
  <c r="F5129" i="15"/>
  <c r="F5092" i="15"/>
  <c r="F5057" i="15"/>
  <c r="F5017" i="15"/>
  <c r="F5298" i="15"/>
  <c r="F5247" i="15"/>
  <c r="F5215" i="15"/>
  <c r="F5183" i="15"/>
  <c r="F5152" i="15"/>
  <c r="F5120" i="15"/>
  <c r="F5087" i="15"/>
  <c r="F5052" i="15"/>
  <c r="F5016" i="15"/>
  <c r="F4981" i="15"/>
  <c r="F5310" i="15"/>
  <c r="F5246" i="15"/>
  <c r="F5214" i="15"/>
  <c r="F5182" i="15"/>
  <c r="F5147" i="15"/>
  <c r="F5113" i="15"/>
  <c r="F5083" i="15"/>
  <c r="F5049" i="15"/>
  <c r="F5019" i="15"/>
  <c r="F4984" i="15"/>
  <c r="F4959" i="15"/>
  <c r="F4928" i="15"/>
  <c r="F4893" i="15"/>
  <c r="F4861" i="15"/>
  <c r="F4829" i="15"/>
  <c r="F4797" i="15"/>
  <c r="F4762" i="15"/>
  <c r="F4727" i="15"/>
  <c r="F4695" i="15"/>
  <c r="F4664" i="15"/>
  <c r="F6787" i="15"/>
  <c r="F6386" i="15"/>
  <c r="F6505" i="15"/>
  <c r="F6410" i="15"/>
  <c r="F6474" i="15"/>
  <c r="F6361" i="15"/>
  <c r="F6419" i="15"/>
  <c r="F6323" i="15"/>
  <c r="F6265" i="15"/>
  <c r="F6582" i="15"/>
  <c r="F6241" i="15"/>
  <c r="F6142" i="15"/>
  <c r="F6289" i="15"/>
  <c r="F6310" i="15"/>
  <c r="F6185" i="15"/>
  <c r="F6176" i="15"/>
  <c r="F6189" i="15"/>
  <c r="F6146" i="15"/>
  <c r="F6053" i="15"/>
  <c r="F6107" i="15"/>
  <c r="F6065" i="15"/>
  <c r="F5940" i="15"/>
  <c r="F6114" i="15"/>
  <c r="F6112" i="15"/>
  <c r="H6112" i="15" s="1"/>
  <c r="F6101" i="15"/>
  <c r="F6094" i="15"/>
  <c r="F5976" i="15"/>
  <c r="F5893" i="15"/>
  <c r="F5953" i="15"/>
  <c r="F5970" i="15"/>
  <c r="F5905" i="15"/>
  <c r="F5932" i="15"/>
  <c r="F5839" i="15"/>
  <c r="F5865" i="15"/>
  <c r="F5601" i="15"/>
  <c r="F5717" i="15"/>
  <c r="F5665" i="15"/>
  <c r="F5614" i="15"/>
  <c r="F5609" i="15"/>
  <c r="F5720" i="15"/>
  <c r="F5680" i="15"/>
  <c r="F5640" i="15"/>
  <c r="F5837" i="15"/>
  <c r="F5854" i="15"/>
  <c r="F5703" i="15"/>
  <c r="F6353" i="15"/>
  <c r="F6134" i="15"/>
  <c r="F6078" i="15"/>
  <c r="F6025" i="15"/>
  <c r="F5713" i="15"/>
  <c r="F5842" i="15"/>
  <c r="F5584" i="15"/>
  <c r="F5881" i="15"/>
  <c r="F5579" i="15"/>
  <c r="F5287" i="15"/>
  <c r="F5395" i="15"/>
  <c r="F5444" i="15"/>
  <c r="F5570" i="15"/>
  <c r="F5344" i="15"/>
  <c r="F5306" i="15"/>
  <c r="F5197" i="15"/>
  <c r="F5130" i="15"/>
  <c r="F5070" i="15"/>
  <c r="F5029" i="15"/>
  <c r="F4983" i="15"/>
  <c r="F5252" i="15"/>
  <c r="F5212" i="15"/>
  <c r="F5169" i="15"/>
  <c r="F5125" i="15"/>
  <c r="F5077" i="15"/>
  <c r="F6413" i="15"/>
  <c r="F6214" i="15"/>
  <c r="F6040" i="15"/>
  <c r="F5942" i="15"/>
  <c r="F5661" i="15"/>
  <c r="F5699" i="15"/>
  <c r="F5580" i="15"/>
  <c r="F5874" i="15"/>
  <c r="F5572" i="15"/>
  <c r="F5283" i="15"/>
  <c r="F5388" i="15"/>
  <c r="F5438" i="15"/>
  <c r="F5552" i="15"/>
  <c r="F5340" i="15"/>
  <c r="F5294" i="15"/>
  <c r="F5193" i="15"/>
  <c r="F5126" i="15"/>
  <c r="F5066" i="15"/>
  <c r="F5022" i="15"/>
  <c r="F4979" i="15"/>
  <c r="F5248" i="15"/>
  <c r="F5208" i="15"/>
  <c r="F5165" i="15"/>
  <c r="F6311" i="15"/>
  <c r="F6272" i="15"/>
  <c r="F5933" i="15"/>
  <c r="F6068" i="15"/>
  <c r="F5610" i="15"/>
  <c r="F5667" i="15"/>
  <c r="F5547" i="15"/>
  <c r="F5798" i="15"/>
  <c r="F5422" i="15"/>
  <c r="F5600" i="15"/>
  <c r="F5350" i="15"/>
  <c r="F5369" i="15"/>
  <c r="F5392" i="15"/>
  <c r="F5312" i="15"/>
  <c r="F5237" i="15"/>
  <c r="F5170" i="15"/>
  <c r="F5101" i="15"/>
  <c r="F5062" i="15"/>
  <c r="F5014" i="15"/>
  <c r="F5270" i="15"/>
  <c r="F5244" i="15"/>
  <c r="F5200" i="15"/>
  <c r="F5157" i="15"/>
  <c r="F5115" i="15"/>
  <c r="F5065" i="15"/>
  <c r="F5013" i="15"/>
  <c r="F5282" i="15"/>
  <c r="F6651" i="15"/>
  <c r="F6156" i="15"/>
  <c r="F6070" i="15"/>
  <c r="F6005" i="15"/>
  <c r="F5604" i="15"/>
  <c r="F5663" i="15"/>
  <c r="F5540" i="15"/>
  <c r="F5718" i="15"/>
  <c r="F5403" i="15"/>
  <c r="F5550" i="15"/>
  <c r="F5346" i="15"/>
  <c r="F5365" i="15"/>
  <c r="F5386" i="15"/>
  <c r="F5308" i="15"/>
  <c r="F5233" i="15"/>
  <c r="F5166" i="15"/>
  <c r="F5097" i="15"/>
  <c r="F5058" i="15"/>
  <c r="F5010" i="15"/>
  <c r="F5264" i="15"/>
  <c r="F5240" i="15"/>
  <c r="F5196" i="15"/>
  <c r="F5153" i="15"/>
  <c r="F5108" i="15"/>
  <c r="F5061" i="15"/>
  <c r="F5009" i="15"/>
  <c r="F5274" i="15"/>
  <c r="F6298" i="15"/>
  <c r="F6171" i="15"/>
  <c r="F6111" i="15"/>
  <c r="F5890" i="15"/>
  <c r="F5716" i="15"/>
  <c r="F5632" i="15"/>
  <c r="F5441" i="15"/>
  <c r="F5686" i="15"/>
  <c r="F5351" i="15"/>
  <c r="F5415" i="15"/>
  <c r="F5439" i="15"/>
  <c r="F5337" i="15"/>
  <c r="F5541" i="15"/>
  <c r="F5571" i="15"/>
  <c r="F5229" i="15"/>
  <c r="F5162" i="15"/>
  <c r="F5093" i="15"/>
  <c r="F5048" i="15"/>
  <c r="F5002" i="15"/>
  <c r="F5334" i="15"/>
  <c r="F5232" i="15"/>
  <c r="F5188" i="15"/>
  <c r="F5149" i="15"/>
  <c r="F5100" i="15"/>
  <c r="F5053" i="15"/>
  <c r="F5269" i="15"/>
  <c r="F5255" i="15"/>
  <c r="F6717" i="15"/>
  <c r="F6340" i="15"/>
  <c r="F6170" i="15"/>
  <c r="F6096" i="15"/>
  <c r="F5835" i="15"/>
  <c r="F5676" i="15"/>
  <c r="F5624" i="15"/>
  <c r="F5437" i="15"/>
  <c r="F5682" i="15"/>
  <c r="F5347" i="15"/>
  <c r="F5408" i="15"/>
  <c r="F5432" i="15"/>
  <c r="F5333" i="15"/>
  <c r="F5459" i="15"/>
  <c r="F5565" i="15"/>
  <c r="F5225" i="15"/>
  <c r="F5158" i="15"/>
  <c r="F5089" i="15"/>
  <c r="F5044" i="15"/>
  <c r="F4999" i="15"/>
  <c r="F5318" i="15"/>
  <c r="F5228" i="15"/>
  <c r="F5184" i="15"/>
  <c r="F5145" i="15"/>
  <c r="F5096" i="15"/>
  <c r="F5047" i="15"/>
  <c r="F5262" i="15"/>
  <c r="F6362" i="15"/>
  <c r="F6388" i="15"/>
  <c r="F6116" i="15"/>
  <c r="F6066" i="15"/>
  <c r="F5864" i="15"/>
  <c r="F5637" i="15"/>
  <c r="F5829" i="15"/>
  <c r="F5405" i="15"/>
  <c r="F5650" i="15"/>
  <c r="F5319" i="15"/>
  <c r="F5533" i="15"/>
  <c r="F5581" i="15"/>
  <c r="F5305" i="15"/>
  <c r="F5379" i="15"/>
  <c r="F5442" i="15"/>
  <c r="F5205" i="15"/>
  <c r="F5138" i="15"/>
  <c r="F5082" i="15"/>
  <c r="F5037" i="15"/>
  <c r="F4995" i="15"/>
  <c r="F5296" i="15"/>
  <c r="F5220" i="15"/>
  <c r="F5180" i="15"/>
  <c r="F5137" i="15"/>
  <c r="F5088" i="15"/>
  <c r="F5043" i="15"/>
  <c r="F5330" i="15"/>
  <c r="F5243" i="15"/>
  <c r="F5203" i="15"/>
  <c r="F5160" i="15"/>
  <c r="F5124" i="15"/>
  <c r="F5080" i="15"/>
  <c r="F5042" i="15"/>
  <c r="F5004" i="15"/>
  <c r="F5281" i="15"/>
  <c r="F5260" i="15"/>
  <c r="F5222" i="15"/>
  <c r="F5186" i="15"/>
  <c r="F5143" i="15"/>
  <c r="F5106" i="15"/>
  <c r="F5071" i="15"/>
  <c r="F5034" i="15"/>
  <c r="F4996" i="15"/>
  <c r="F4973" i="15"/>
  <c r="F4932" i="15"/>
  <c r="F4889" i="15"/>
  <c r="F4853" i="15"/>
  <c r="F4817" i="15"/>
  <c r="F4781" i="15"/>
  <c r="F4739" i="15"/>
  <c r="F4703" i="15"/>
  <c r="F4668" i="15"/>
  <c r="F4632" i="15"/>
  <c r="F4601" i="15"/>
  <c r="F5005" i="15"/>
  <c r="F4950" i="15"/>
  <c r="F4916" i="15"/>
  <c r="F4884" i="15"/>
  <c r="F4852" i="15"/>
  <c r="F4820" i="15"/>
  <c r="F4788" i="15"/>
  <c r="F4754" i="15"/>
  <c r="F4722" i="15"/>
  <c r="F4690" i="15"/>
  <c r="F4961" i="15"/>
  <c r="F4926" i="15"/>
  <c r="F4895" i="15"/>
  <c r="F4863" i="15"/>
  <c r="F4831" i="15"/>
  <c r="F4799" i="15"/>
  <c r="F4768" i="15"/>
  <c r="F4737" i="15"/>
  <c r="F4705" i="15"/>
  <c r="F4670" i="15"/>
  <c r="F4638" i="15"/>
  <c r="F4603" i="15"/>
  <c r="F4966" i="15"/>
  <c r="F4929" i="15"/>
  <c r="F4898" i="15"/>
  <c r="F4866" i="15"/>
  <c r="F4834" i="15"/>
  <c r="F4802" i="15"/>
  <c r="F4767" i="15"/>
  <c r="F4736" i="15"/>
  <c r="F4704" i="15"/>
  <c r="F5963" i="15"/>
  <c r="F5574" i="15"/>
  <c r="F4991" i="15"/>
  <c r="F5036" i="15"/>
  <c r="F5235" i="15"/>
  <c r="F5187" i="15"/>
  <c r="F5140" i="15"/>
  <c r="F5099" i="15"/>
  <c r="F5056" i="15"/>
  <c r="F5008" i="15"/>
  <c r="F5280" i="15"/>
  <c r="F5250" i="15"/>
  <c r="F5206" i="15"/>
  <c r="F5163" i="15"/>
  <c r="F5123" i="15"/>
  <c r="F5079" i="15"/>
  <c r="F5038" i="15"/>
  <c r="F4992" i="15"/>
  <c r="F4955" i="15"/>
  <c r="F4913" i="15"/>
  <c r="F4873" i="15"/>
  <c r="F4833" i="15"/>
  <c r="F4789" i="15"/>
  <c r="F4743" i="15"/>
  <c r="F4699" i="15"/>
  <c r="F4656" i="15"/>
  <c r="F4621" i="15"/>
  <c r="F4585" i="15"/>
  <c r="F4962" i="15"/>
  <c r="F4927" i="15"/>
  <c r="F4888" i="15"/>
  <c r="F4848" i="15"/>
  <c r="F4812" i="15"/>
  <c r="F4777" i="15"/>
  <c r="F4738" i="15"/>
  <c r="F4702" i="15"/>
  <c r="F4967" i="15"/>
  <c r="F4930" i="15"/>
  <c r="F4891" i="15"/>
  <c r="F4855" i="15"/>
  <c r="F4819" i="15"/>
  <c r="F4783" i="15"/>
  <c r="F4749" i="15"/>
  <c r="F4713" i="15"/>
  <c r="F4677" i="15"/>
  <c r="F4634" i="15"/>
  <c r="F4595" i="15"/>
  <c r="F4952" i="15"/>
  <c r="F4914" i="15"/>
  <c r="F4878" i="15"/>
  <c r="F4842" i="15"/>
  <c r="F4806" i="15"/>
  <c r="F4763" i="15"/>
  <c r="F4728" i="15"/>
  <c r="F4692" i="15"/>
  <c r="F4661" i="15"/>
  <c r="F4626" i="15"/>
  <c r="F4594" i="15"/>
  <c r="F4628" i="15"/>
  <c r="F4562" i="15"/>
  <c r="F4529" i="15"/>
  <c r="F4494" i="15"/>
  <c r="F4462" i="15"/>
  <c r="F4430" i="15"/>
  <c r="F4395" i="15"/>
  <c r="F4363" i="15"/>
  <c r="F4325" i="15"/>
  <c r="F4293" i="15"/>
  <c r="F4604" i="15"/>
  <c r="F4550" i="15"/>
  <c r="F4501" i="15"/>
  <c r="F4469" i="15"/>
  <c r="F4437" i="15"/>
  <c r="F4405" i="15"/>
  <c r="F4370" i="15"/>
  <c r="F4332" i="15"/>
  <c r="F4300" i="15"/>
  <c r="F4612" i="15"/>
  <c r="F4568" i="15"/>
  <c r="F4534" i="15"/>
  <c r="F4492" i="15"/>
  <c r="F4460" i="15"/>
  <c r="F4428" i="15"/>
  <c r="F4397" i="15"/>
  <c r="F4365" i="15"/>
  <c r="F5594" i="15"/>
  <c r="F5301" i="15"/>
  <c r="F5276" i="15"/>
  <c r="F5028" i="15"/>
  <c r="F5231" i="15"/>
  <c r="F5179" i="15"/>
  <c r="F5136" i="15"/>
  <c r="F5095" i="15"/>
  <c r="F5046" i="15"/>
  <c r="F4997" i="15"/>
  <c r="F5261" i="15"/>
  <c r="F5242" i="15"/>
  <c r="F5202" i="15"/>
  <c r="F5159" i="15"/>
  <c r="F5117" i="15"/>
  <c r="F5075" i="15"/>
  <c r="F5030" i="15"/>
  <c r="F4988" i="15"/>
  <c r="F4951" i="15"/>
  <c r="F4909" i="15"/>
  <c r="F4869" i="15"/>
  <c r="F4825" i="15"/>
  <c r="F4785" i="15"/>
  <c r="F4735" i="15"/>
  <c r="F4691" i="15"/>
  <c r="F4652" i="15"/>
  <c r="F4617" i="15"/>
  <c r="F4581" i="15"/>
  <c r="F4958" i="15"/>
  <c r="F4920" i="15"/>
  <c r="F4880" i="15"/>
  <c r="F4844" i="15"/>
  <c r="F4808" i="15"/>
  <c r="F4773" i="15"/>
  <c r="F4734" i="15"/>
  <c r="F4698" i="15"/>
  <c r="F4964" i="15"/>
  <c r="F4923" i="15"/>
  <c r="F4887" i="15"/>
  <c r="F4851" i="15"/>
  <c r="F4815" i="15"/>
  <c r="F4779" i="15"/>
  <c r="F4745" i="15"/>
  <c r="F4709" i="15"/>
  <c r="F4666" i="15"/>
  <c r="F4627" i="15"/>
  <c r="F4591" i="15"/>
  <c r="F4948" i="15"/>
  <c r="F4910" i="15"/>
  <c r="F4874" i="15"/>
  <c r="F4838" i="15"/>
  <c r="F4798" i="15"/>
  <c r="F4759" i="15"/>
  <c r="F4724" i="15"/>
  <c r="F4688" i="15"/>
  <c r="F4657" i="15"/>
  <c r="F4622" i="15"/>
  <c r="F4590" i="15"/>
  <c r="F4596" i="15"/>
  <c r="F4555" i="15"/>
  <c r="F4525" i="15"/>
  <c r="F4490" i="15"/>
  <c r="F4458" i="15"/>
  <c r="F4426" i="15"/>
  <c r="F4391" i="15"/>
  <c r="F4357" i="15"/>
  <c r="F4321" i="15"/>
  <c r="F4289" i="15"/>
  <c r="F4655" i="15"/>
  <c r="F4543" i="15"/>
  <c r="F4497" i="15"/>
  <c r="F4465" i="15"/>
  <c r="F4433" i="15"/>
  <c r="F4401" i="15"/>
  <c r="F4366" i="15"/>
  <c r="F4328" i="15"/>
  <c r="F4296" i="15"/>
  <c r="F4580" i="15"/>
  <c r="F4564" i="15"/>
  <c r="F4527" i="15"/>
  <c r="F4488" i="15"/>
  <c r="F5830" i="15"/>
  <c r="F5372" i="15"/>
  <c r="F5216" i="15"/>
  <c r="F5021" i="15"/>
  <c r="F5223" i="15"/>
  <c r="F5175" i="15"/>
  <c r="F5132" i="15"/>
  <c r="F5091" i="15"/>
  <c r="F5035" i="15"/>
  <c r="F4993" i="15"/>
  <c r="F5326" i="15"/>
  <c r="F5238" i="15"/>
  <c r="F5198" i="15"/>
  <c r="F5155" i="15"/>
  <c r="F5110" i="15"/>
  <c r="F5067" i="15"/>
  <c r="F5026" i="15"/>
  <c r="F4980" i="15"/>
  <c r="F4947" i="15"/>
  <c r="F4905" i="15"/>
  <c r="F4865" i="15"/>
  <c r="F4821" i="15"/>
  <c r="F4774" i="15"/>
  <c r="F4731" i="15"/>
  <c r="F4687" i="15"/>
  <c r="F4648" i="15"/>
  <c r="F4613" i="15"/>
  <c r="F5001" i="15"/>
  <c r="F4954" i="15"/>
  <c r="F4912" i="15"/>
  <c r="F4876" i="15"/>
  <c r="F4840" i="15"/>
  <c r="F4804" i="15"/>
  <c r="F4769" i="15"/>
  <c r="F4730" i="15"/>
  <c r="F4694" i="15"/>
  <c r="F4957" i="15"/>
  <c r="F4919" i="15"/>
  <c r="F4883" i="15"/>
  <c r="F4847" i="15"/>
  <c r="F4811" i="15"/>
  <c r="F4776" i="15"/>
  <c r="F4741" i="15"/>
  <c r="F4701" i="15"/>
  <c r="F4662" i="15"/>
  <c r="F4623" i="15"/>
  <c r="F4587" i="15"/>
  <c r="F4944" i="15"/>
  <c r="F4906" i="15"/>
  <c r="F4870" i="15"/>
  <c r="F4830" i="15"/>
  <c r="F4794" i="15"/>
  <c r="F4756" i="15"/>
  <c r="F4720" i="15"/>
  <c r="F4684" i="15"/>
  <c r="F4653" i="15"/>
  <c r="F4618" i="15"/>
  <c r="F4586" i="15"/>
  <c r="F4576" i="15"/>
  <c r="F4551" i="15"/>
  <c r="F4522" i="15"/>
  <c r="F4486" i="15"/>
  <c r="F4454" i="15"/>
  <c r="F4422" i="15"/>
  <c r="F4387" i="15"/>
  <c r="F4353" i="15"/>
  <c r="F4317" i="15"/>
  <c r="F4285" i="15"/>
  <c r="F4608" i="15"/>
  <c r="F4539" i="15"/>
  <c r="F4493" i="15"/>
  <c r="F4461" i="15"/>
  <c r="F4429" i="15"/>
  <c r="F4394" i="15"/>
  <c r="F4362" i="15"/>
  <c r="F4324" i="15"/>
  <c r="F4292" i="15"/>
  <c r="F4579" i="15"/>
  <c r="F4560" i="15"/>
  <c r="F4520" i="15"/>
  <c r="F4484" i="15"/>
  <c r="F4452" i="15"/>
  <c r="F4420" i="15"/>
  <c r="F4389" i="15"/>
  <c r="F4355" i="15"/>
  <c r="F4319" i="15"/>
  <c r="F4287" i="15"/>
  <c r="F4588" i="15"/>
  <c r="F4376" i="15"/>
  <c r="F4250" i="15"/>
  <c r="F5822" i="15"/>
  <c r="F5423" i="15"/>
  <c r="F5176" i="15"/>
  <c r="F5314" i="15"/>
  <c r="F5219" i="15"/>
  <c r="F5172" i="15"/>
  <c r="F5128" i="15"/>
  <c r="F5076" i="15"/>
  <c r="F5031" i="15"/>
  <c r="F4989" i="15"/>
  <c r="F5292" i="15"/>
  <c r="F5234" i="15"/>
  <c r="F5194" i="15"/>
  <c r="F5151" i="15"/>
  <c r="F5102" i="15"/>
  <c r="F5063" i="15"/>
  <c r="F5023" i="15"/>
  <c r="F5278" i="15"/>
  <c r="F4943" i="15"/>
  <c r="F4901" i="15"/>
  <c r="F4857" i="15"/>
  <c r="F4813" i="15"/>
  <c r="F4770" i="15"/>
  <c r="F4723" i="15"/>
  <c r="F4683" i="15"/>
  <c r="F4644" i="15"/>
  <c r="F4609" i="15"/>
  <c r="F4986" i="15"/>
  <c r="F4946" i="15"/>
  <c r="F4908" i="15"/>
  <c r="F4872" i="15"/>
  <c r="F4836" i="15"/>
  <c r="F4800" i="15"/>
  <c r="F4765" i="15"/>
  <c r="F4726" i="15"/>
  <c r="F4686" i="15"/>
  <c r="F4953" i="15"/>
  <c r="F4915" i="15"/>
  <c r="F4879" i="15"/>
  <c r="F4843" i="15"/>
  <c r="F4807" i="15"/>
  <c r="F4772" i="15"/>
  <c r="F4733" i="15"/>
  <c r="F4697" i="15"/>
  <c r="F4658" i="15"/>
  <c r="F4619" i="15"/>
  <c r="F4583" i="15"/>
  <c r="F4940" i="15"/>
  <c r="F4902" i="15"/>
  <c r="F4862" i="15"/>
  <c r="F4826" i="15"/>
  <c r="F4790" i="15"/>
  <c r="F4752" i="15"/>
  <c r="F4716" i="15"/>
  <c r="F4680" i="15"/>
  <c r="F4649" i="15"/>
  <c r="F4614" i="15"/>
  <c r="F4582" i="15"/>
  <c r="F4647" i="15"/>
  <c r="F4547" i="15"/>
  <c r="F4518" i="15"/>
  <c r="F4482" i="15"/>
  <c r="F4450" i="15"/>
  <c r="F4418" i="15"/>
  <c r="F4383" i="15"/>
  <c r="F4349" i="15"/>
  <c r="F4313" i="15"/>
  <c r="F4281" i="15"/>
  <c r="F4573" i="15"/>
  <c r="F4535" i="15"/>
  <c r="F4489" i="15"/>
  <c r="F4457" i="15"/>
  <c r="F4425" i="15"/>
  <c r="F4390" i="15"/>
  <c r="F4356" i="15"/>
  <c r="F4320" i="15"/>
  <c r="F4288" i="15"/>
  <c r="F4663" i="15"/>
  <c r="F4557" i="15"/>
  <c r="F4516" i="15"/>
  <c r="F4480" i="15"/>
  <c r="F4448" i="15"/>
  <c r="F4416" i="15"/>
  <c r="F4385" i="15"/>
  <c r="F4351" i="15"/>
  <c r="F5401" i="15"/>
  <c r="F5201" i="15"/>
  <c r="F5133" i="15"/>
  <c r="F5286" i="15"/>
  <c r="F5211" i="15"/>
  <c r="F5168" i="15"/>
  <c r="F5114" i="15"/>
  <c r="F5072" i="15"/>
  <c r="F5027" i="15"/>
  <c r="F4985" i="15"/>
  <c r="F5289" i="15"/>
  <c r="F5230" i="15"/>
  <c r="F5190" i="15"/>
  <c r="F5139" i="15"/>
  <c r="F5098" i="15"/>
  <c r="F5059" i="15"/>
  <c r="F5015" i="15"/>
  <c r="F5272" i="15"/>
  <c r="F4939" i="15"/>
  <c r="F4897" i="15"/>
  <c r="F4849" i="15"/>
  <c r="F4809" i="15"/>
  <c r="F4766" i="15"/>
  <c r="F4719" i="15"/>
  <c r="F4679" i="15"/>
  <c r="F4640" i="15"/>
  <c r="F4605" i="15"/>
  <c r="F4990" i="15"/>
  <c r="F4942" i="15"/>
  <c r="F4904" i="15"/>
  <c r="F4868" i="15"/>
  <c r="F4832" i="15"/>
  <c r="F4796" i="15"/>
  <c r="F4761" i="15"/>
  <c r="F4718" i="15"/>
  <c r="F4994" i="15"/>
  <c r="F4949" i="15"/>
  <c r="F4911" i="15"/>
  <c r="F4875" i="15"/>
  <c r="F4839" i="15"/>
  <c r="F4803" i="15"/>
  <c r="F4764" i="15"/>
  <c r="F4729" i="15"/>
  <c r="F4693" i="15"/>
  <c r="F4654" i="15"/>
  <c r="F4615" i="15"/>
  <c r="F4974" i="15"/>
  <c r="F4936" i="15"/>
  <c r="F4894" i="15"/>
  <c r="F4858" i="15"/>
  <c r="F4822" i="15"/>
  <c r="F4786" i="15"/>
  <c r="F4748" i="15"/>
  <c r="F4712" i="15"/>
  <c r="F4676" i="15"/>
  <c r="F4645" i="15"/>
  <c r="F4610" i="15"/>
  <c r="F4578" i="15"/>
  <c r="F4600" i="15"/>
  <c r="F4544" i="15"/>
  <c r="F4511" i="15"/>
  <c r="F4478" i="15"/>
  <c r="F4446" i="15"/>
  <c r="F4414" i="15"/>
  <c r="F4379" i="15"/>
  <c r="F4345" i="15"/>
  <c r="F4309" i="15"/>
  <c r="F4277" i="15"/>
  <c r="F4569" i="15"/>
  <c r="F4528" i="15"/>
  <c r="F4485" i="15"/>
  <c r="F4453" i="15"/>
  <c r="F4421" i="15"/>
  <c r="F4386" i="15"/>
  <c r="F4352" i="15"/>
  <c r="F4316" i="15"/>
  <c r="F4284" i="15"/>
  <c r="F4631" i="15"/>
  <c r="F4553" i="15"/>
  <c r="F4513" i="15"/>
  <c r="F4476" i="15"/>
  <c r="F4444" i="15"/>
  <c r="F4412" i="15"/>
  <c r="F4381" i="15"/>
  <c r="F4347" i="15"/>
  <c r="F4311" i="15"/>
  <c r="F4279" i="15"/>
  <c r="F4533" i="15"/>
  <c r="F4334" i="15"/>
  <c r="F4242" i="15"/>
  <c r="F4210" i="15"/>
  <c r="F4178" i="15"/>
  <c r="F4140" i="15"/>
  <c r="F4107" i="15"/>
  <c r="F4075" i="15"/>
  <c r="F4044" i="15"/>
  <c r="F4012" i="15"/>
  <c r="F3975" i="15"/>
  <c r="F4571" i="15"/>
  <c r="F4639" i="15"/>
  <c r="F4265" i="15"/>
  <c r="F6483" i="15"/>
  <c r="F5646" i="15"/>
  <c r="F5134" i="15"/>
  <c r="F5121" i="15"/>
  <c r="F5284" i="15"/>
  <c r="F5207" i="15"/>
  <c r="F5156" i="15"/>
  <c r="F5111" i="15"/>
  <c r="F5068" i="15"/>
  <c r="F5024" i="15"/>
  <c r="F5290" i="15"/>
  <c r="F5273" i="15"/>
  <c r="F5226" i="15"/>
  <c r="F5178" i="15"/>
  <c r="F5135" i="15"/>
  <c r="F5094" i="15"/>
  <c r="F5055" i="15"/>
  <c r="F5011" i="15"/>
  <c r="F4982" i="15"/>
  <c r="F4935" i="15"/>
  <c r="F4885" i="15"/>
  <c r="F4845" i="15"/>
  <c r="F4805" i="15"/>
  <c r="F4755" i="15"/>
  <c r="F4715" i="15"/>
  <c r="F4675" i="15"/>
  <c r="F4636" i="15"/>
  <c r="F4597" i="15"/>
  <c r="F4976" i="15"/>
  <c r="F4938" i="15"/>
  <c r="F4900" i="15"/>
  <c r="F4864" i="15"/>
  <c r="F4828" i="15"/>
  <c r="F4792" i="15"/>
  <c r="F4750" i="15"/>
  <c r="F4714" i="15"/>
  <c r="F4998" i="15"/>
  <c r="F4945" i="15"/>
  <c r="F4907" i="15"/>
  <c r="F4871" i="15"/>
  <c r="F4835" i="15"/>
  <c r="F4795" i="15"/>
  <c r="F4760" i="15"/>
  <c r="F4725" i="15"/>
  <c r="F4689" i="15"/>
  <c r="F4650" i="15"/>
  <c r="F4611" i="15"/>
  <c r="F4970" i="15"/>
  <c r="F4925" i="15"/>
  <c r="F4890" i="15"/>
  <c r="F4854" i="15"/>
  <c r="F4818" i="15"/>
  <c r="F4782" i="15"/>
  <c r="F4744" i="15"/>
  <c r="F4708" i="15"/>
  <c r="F4673" i="15"/>
  <c r="F4641" i="15"/>
  <c r="F4606" i="15"/>
  <c r="F4574" i="15"/>
  <c r="F4575" i="15"/>
  <c r="F4540" i="15"/>
  <c r="F4508" i="15"/>
  <c r="F4474" i="15"/>
  <c r="F4442" i="15"/>
  <c r="F4410" i="15"/>
  <c r="F4375" i="15"/>
  <c r="F4341" i="15"/>
  <c r="F4305" i="15"/>
  <c r="F4273" i="15"/>
  <c r="F4565" i="15"/>
  <c r="F4521" i="15"/>
  <c r="F4481" i="15"/>
  <c r="F4449" i="15"/>
  <c r="F4417" i="15"/>
  <c r="F4382" i="15"/>
  <c r="F4348" i="15"/>
  <c r="F4312" i="15"/>
  <c r="F4280" i="15"/>
  <c r="F4616" i="15"/>
  <c r="F4549" i="15"/>
  <c r="F4506" i="15"/>
  <c r="F4472" i="15"/>
  <c r="F4440" i="15"/>
  <c r="F4408" i="15"/>
  <c r="F4377" i="15"/>
  <c r="F4343" i="15"/>
  <c r="F6234" i="15"/>
  <c r="F5315" i="15"/>
  <c r="F5078" i="15"/>
  <c r="F5081" i="15"/>
  <c r="F5251" i="15"/>
  <c r="F5199" i="15"/>
  <c r="F5148" i="15"/>
  <c r="F5107" i="15"/>
  <c r="F5064" i="15"/>
  <c r="F5020" i="15"/>
  <c r="F5288" i="15"/>
  <c r="F5266" i="15"/>
  <c r="F5218" i="15"/>
  <c r="F5171" i="15"/>
  <c r="F5131" i="15"/>
  <c r="F5090" i="15"/>
  <c r="F5045" i="15"/>
  <c r="F5007" i="15"/>
  <c r="F4977" i="15"/>
  <c r="F4921" i="15"/>
  <c r="F4881" i="15"/>
  <c r="F4841" i="15"/>
  <c r="F4801" i="15"/>
  <c r="F4751" i="15"/>
  <c r="F4711" i="15"/>
  <c r="F4672" i="15"/>
  <c r="F4629" i="15"/>
  <c r="F4593" i="15"/>
  <c r="F4972" i="15"/>
  <c r="F4934" i="15"/>
  <c r="F4896" i="15"/>
  <c r="F4860" i="15"/>
  <c r="F4824" i="15"/>
  <c r="F4784" i="15"/>
  <c r="F4746" i="15"/>
  <c r="F4710" i="15"/>
  <c r="F4975" i="15"/>
  <c r="F4941" i="15"/>
  <c r="F4903" i="15"/>
  <c r="F4867" i="15"/>
  <c r="F4827" i="15"/>
  <c r="F4791" i="15"/>
  <c r="F4757" i="15"/>
  <c r="F4721" i="15"/>
  <c r="F4685" i="15"/>
  <c r="F4646" i="15"/>
  <c r="F4607" i="15"/>
  <c r="F4960" i="15"/>
  <c r="F4922" i="15"/>
  <c r="F4886" i="15"/>
  <c r="F4850" i="15"/>
  <c r="F4814" i="15"/>
  <c r="F4775" i="15"/>
  <c r="F4740" i="15"/>
  <c r="F4700" i="15"/>
  <c r="F4669" i="15"/>
  <c r="F4637" i="15"/>
  <c r="F4602" i="15"/>
  <c r="F4978" i="15"/>
  <c r="F4570" i="15"/>
  <c r="F4536" i="15"/>
  <c r="F4504" i="15"/>
  <c r="F4470" i="15"/>
  <c r="F4438" i="15"/>
  <c r="F4406" i="15"/>
  <c r="F4371" i="15"/>
  <c r="F4333" i="15"/>
  <c r="F4301" i="15"/>
  <c r="F4270" i="15"/>
  <c r="F4561" i="15"/>
  <c r="F4517" i="15"/>
  <c r="F4477" i="15"/>
  <c r="F4445" i="15"/>
  <c r="F4413" i="15"/>
  <c r="F4378" i="15"/>
  <c r="F4344" i="15"/>
  <c r="F4308" i="15"/>
  <c r="F4276" i="15"/>
  <c r="F4584" i="15"/>
  <c r="F4542" i="15"/>
  <c r="F4500" i="15"/>
  <c r="F4468" i="15"/>
  <c r="F4436" i="15"/>
  <c r="F4404" i="15"/>
  <c r="F4373" i="15"/>
  <c r="F4335" i="15"/>
  <c r="F4303" i="15"/>
  <c r="F4678" i="15"/>
  <c r="F4467" i="15"/>
  <c r="F4266" i="15"/>
  <c r="F4234" i="15"/>
  <c r="F4202" i="15"/>
  <c r="F4164" i="15"/>
  <c r="F4132" i="15"/>
  <c r="F4099" i="15"/>
  <c r="F4067" i="15"/>
  <c r="F4036" i="15"/>
  <c r="F4004" i="15"/>
  <c r="F3967" i="15"/>
  <c r="F4523" i="15"/>
  <c r="F4541" i="15"/>
  <c r="F4257" i="15"/>
  <c r="F4225" i="15"/>
  <c r="F4193" i="15"/>
  <c r="F4159" i="15"/>
  <c r="F4128" i="15"/>
  <c r="F4090" i="15"/>
  <c r="F4483" i="15"/>
  <c r="F4314" i="15"/>
  <c r="F4396" i="15"/>
  <c r="F4264" i="15"/>
  <c r="F4232" i="15"/>
  <c r="F4200" i="15"/>
  <c r="F4169" i="15"/>
  <c r="F4138" i="15"/>
  <c r="F4101" i="15"/>
  <c r="F4069" i="15"/>
  <c r="F4034" i="15"/>
  <c r="F4000" i="15"/>
  <c r="F4491" i="15"/>
  <c r="F4509" i="15"/>
  <c r="F4259" i="15"/>
  <c r="F4227" i="15"/>
  <c r="F4195" i="15"/>
  <c r="F4161" i="15"/>
  <c r="F4126" i="15"/>
  <c r="F4096" i="15"/>
  <c r="F4064" i="15"/>
  <c r="F4033" i="15"/>
  <c r="F3999" i="15"/>
  <c r="F3968" i="15"/>
  <c r="F3933" i="15"/>
  <c r="F3901" i="15"/>
  <c r="F4427" i="15"/>
  <c r="F3969" i="15"/>
  <c r="F3966" i="15"/>
  <c r="F3887" i="15"/>
  <c r="F3856" i="15"/>
  <c r="F3824" i="15"/>
  <c r="F3918" i="15"/>
  <c r="F3911" i="15"/>
  <c r="F3874" i="15"/>
  <c r="F3843" i="15"/>
  <c r="F3806" i="15"/>
  <c r="F3774" i="15"/>
  <c r="F3946" i="15"/>
  <c r="F3974" i="15"/>
  <c r="F3893" i="15"/>
  <c r="F3957" i="15"/>
  <c r="F3970" i="15"/>
  <c r="F3884" i="15"/>
  <c r="F3849" i="15"/>
  <c r="F3818" i="15"/>
  <c r="F3776" i="15"/>
  <c r="F3744" i="15"/>
  <c r="F3713" i="15"/>
  <c r="F3681" i="15"/>
  <c r="F3805" i="15"/>
  <c r="F3712" i="15"/>
  <c r="F3826" i="15"/>
  <c r="F3729" i="15"/>
  <c r="F3608" i="15"/>
  <c r="F3576" i="15"/>
  <c r="F3540" i="15"/>
  <c r="F3506" i="15"/>
  <c r="F3463" i="15"/>
  <c r="F3428" i="15"/>
  <c r="F3380" i="15"/>
  <c r="F3339" i="15"/>
  <c r="F3813" i="15"/>
  <c r="F5073" i="15"/>
  <c r="F5254" i="15"/>
  <c r="F4917" i="15"/>
  <c r="F4589" i="15"/>
  <c r="F4706" i="15"/>
  <c r="F4717" i="15"/>
  <c r="F4810" i="15"/>
  <c r="F4566" i="15"/>
  <c r="F4297" i="15"/>
  <c r="F4336" i="15"/>
  <c r="F4432" i="15"/>
  <c r="F4323" i="15"/>
  <c r="F4667" i="15"/>
  <c r="F4358" i="15"/>
  <c r="F4226" i="15"/>
  <c r="F4186" i="15"/>
  <c r="F4136" i="15"/>
  <c r="F4091" i="15"/>
  <c r="F4052" i="15"/>
  <c r="F4008" i="15"/>
  <c r="F3959" i="15"/>
  <c r="F4306" i="15"/>
  <c r="F4261" i="15"/>
  <c r="F4221" i="15"/>
  <c r="F4185" i="15"/>
  <c r="F4147" i="15"/>
  <c r="F4106" i="15"/>
  <c r="F4682" i="15"/>
  <c r="F4399" i="15"/>
  <c r="F4439" i="15"/>
  <c r="F4260" i="15"/>
  <c r="F4224" i="15"/>
  <c r="F4188" i="15"/>
  <c r="F4154" i="15"/>
  <c r="F4116" i="15"/>
  <c r="F4077" i="15"/>
  <c r="F4038" i="15"/>
  <c r="F3996" i="15"/>
  <c r="F4346" i="15"/>
  <c r="F4350" i="15"/>
  <c r="F4243" i="15"/>
  <c r="F4207" i="15"/>
  <c r="F4168" i="15"/>
  <c r="F4133" i="15"/>
  <c r="F4092" i="15"/>
  <c r="F4057" i="15"/>
  <c r="F4021" i="15"/>
  <c r="F3984" i="15"/>
  <c r="F3948" i="15"/>
  <c r="F3909" i="15"/>
  <c r="F4435" i="15"/>
  <c r="F3953" i="15"/>
  <c r="F5239" i="15"/>
  <c r="F5210" i="15"/>
  <c r="F4877" i="15"/>
  <c r="F4968" i="15"/>
  <c r="F4971" i="15"/>
  <c r="F4681" i="15"/>
  <c r="F4771" i="15"/>
  <c r="F4532" i="15"/>
  <c r="F4651" i="15"/>
  <c r="F4304" i="15"/>
  <c r="F4424" i="15"/>
  <c r="F4315" i="15"/>
  <c r="F4635" i="15"/>
  <c r="F4302" i="15"/>
  <c r="F4222" i="15"/>
  <c r="F4182" i="15"/>
  <c r="F4129" i="15"/>
  <c r="F4087" i="15"/>
  <c r="F4048" i="15"/>
  <c r="F3998" i="15"/>
  <c r="F3955" i="15"/>
  <c r="F4274" i="15"/>
  <c r="F4253" i="15"/>
  <c r="F4217" i="15"/>
  <c r="F4181" i="15"/>
  <c r="F4143" i="15"/>
  <c r="F4102" i="15"/>
  <c r="F4530" i="15"/>
  <c r="F4364" i="15"/>
  <c r="F4388" i="15"/>
  <c r="F4256" i="15"/>
  <c r="F4220" i="15"/>
  <c r="F4184" i="15"/>
  <c r="F4150" i="15"/>
  <c r="F4109" i="15"/>
  <c r="F4073" i="15"/>
  <c r="F4030" i="15"/>
  <c r="F3993" i="15"/>
  <c r="F4322" i="15"/>
  <c r="F4326" i="15"/>
  <c r="F4239" i="15"/>
  <c r="F4203" i="15"/>
  <c r="F4165" i="15"/>
  <c r="F4122" i="15"/>
  <c r="F4088" i="15"/>
  <c r="F4053" i="15"/>
  <c r="F4017" i="15"/>
  <c r="F3980" i="15"/>
  <c r="F3944" i="15"/>
  <c r="F3905" i="15"/>
  <c r="F4419" i="15"/>
  <c r="F3939" i="15"/>
  <c r="F3938" i="15"/>
  <c r="F3872" i="15"/>
  <c r="F3836" i="15"/>
  <c r="F3931" i="15"/>
  <c r="F3930" i="15"/>
  <c r="F3871" i="15"/>
  <c r="F3835" i="15"/>
  <c r="F3794" i="15"/>
  <c r="F4015" i="15"/>
  <c r="F4019" i="15"/>
  <c r="F3903" i="15"/>
  <c r="F3973" i="15"/>
  <c r="F3954" i="15"/>
  <c r="F3876" i="15"/>
  <c r="F3837" i="15"/>
  <c r="F3792" i="15"/>
  <c r="F3756" i="15"/>
  <c r="F3721" i="15"/>
  <c r="F3685" i="15"/>
  <c r="F3789" i="15"/>
  <c r="F3687" i="15"/>
  <c r="F3787" i="15"/>
  <c r="F3692" i="15"/>
  <c r="F3588" i="15"/>
  <c r="F3548" i="15"/>
  <c r="F3513" i="15"/>
  <c r="F3459" i="15"/>
  <c r="F3414" i="15"/>
  <c r="F3359" i="15"/>
  <c r="F3881" i="15"/>
  <c r="F3747" i="15"/>
  <c r="F3866" i="15"/>
  <c r="F3727" i="15"/>
  <c r="F5191" i="15"/>
  <c r="F5167" i="15"/>
  <c r="F4837" i="15"/>
  <c r="F4931" i="15"/>
  <c r="F4937" i="15"/>
  <c r="H4937" i="15" s="1"/>
  <c r="F4642" i="15"/>
  <c r="F4732" i="15"/>
  <c r="F4498" i="15"/>
  <c r="F4554" i="15"/>
  <c r="F4659" i="15"/>
  <c r="F4400" i="15"/>
  <c r="F4307" i="15"/>
  <c r="F4620" i="15"/>
  <c r="F4262" i="15"/>
  <c r="F4218" i="15"/>
  <c r="F4171" i="15"/>
  <c r="F4125" i="15"/>
  <c r="F4083" i="15"/>
  <c r="F4040" i="15"/>
  <c r="F3991" i="15"/>
  <c r="F3951" i="15"/>
  <c r="F4559" i="15"/>
  <c r="F4249" i="15"/>
  <c r="F4213" i="15"/>
  <c r="F4177" i="15"/>
  <c r="F4139" i="15"/>
  <c r="F4098" i="15"/>
  <c r="F4512" i="15"/>
  <c r="F4282" i="15"/>
  <c r="F4380" i="15"/>
  <c r="F4252" i="15"/>
  <c r="F4216" i="15"/>
  <c r="F4180" i="15"/>
  <c r="F4146" i="15"/>
  <c r="F4105" i="15"/>
  <c r="F4065" i="15"/>
  <c r="F4026" i="15"/>
  <c r="F3989" i="15"/>
  <c r="F4290" i="15"/>
  <c r="F4294" i="15"/>
  <c r="F4235" i="15"/>
  <c r="F4199" i="15"/>
  <c r="F4157" i="15"/>
  <c r="F4119" i="15"/>
  <c r="F4084" i="15"/>
  <c r="F4049" i="15"/>
  <c r="F4013" i="15"/>
  <c r="F3976" i="15"/>
  <c r="F3937" i="15"/>
  <c r="F3897" i="15"/>
  <c r="F4411" i="15"/>
  <c r="F3932" i="15"/>
  <c r="F3919" i="15"/>
  <c r="F3868" i="15"/>
  <c r="F3832" i="15"/>
  <c r="F5144" i="15"/>
  <c r="F5127" i="15"/>
  <c r="F4793" i="15"/>
  <c r="F4892" i="15"/>
  <c r="F4899" i="15"/>
  <c r="F4599" i="15"/>
  <c r="F4696" i="15"/>
  <c r="F4466" i="15"/>
  <c r="F4507" i="15"/>
  <c r="F4572" i="15"/>
  <c r="F4393" i="15"/>
  <c r="F4299" i="15"/>
  <c r="F4577" i="15"/>
  <c r="F4258" i="15"/>
  <c r="F4214" i="15"/>
  <c r="F4160" i="15"/>
  <c r="F4118" i="15"/>
  <c r="F4079" i="15"/>
  <c r="F4032" i="15"/>
  <c r="F3987" i="15"/>
  <c r="F4592" i="15"/>
  <c r="F4495" i="15"/>
  <c r="F4245" i="15"/>
  <c r="F4209" i="15"/>
  <c r="F4174" i="15"/>
  <c r="F4135" i="15"/>
  <c r="F4094" i="15"/>
  <c r="F4443" i="15"/>
  <c r="F4271" i="15"/>
  <c r="F4368" i="15"/>
  <c r="F4248" i="15"/>
  <c r="F4212" i="15"/>
  <c r="F4176" i="15"/>
  <c r="F4142" i="15"/>
  <c r="F4097" i="15"/>
  <c r="F4058" i="15"/>
  <c r="F4022" i="15"/>
  <c r="F3985" i="15"/>
  <c r="F4624" i="15"/>
  <c r="F4267" i="15"/>
  <c r="F4231" i="15"/>
  <c r="F4191" i="15"/>
  <c r="F4153" i="15"/>
  <c r="F4115" i="15"/>
  <c r="F4080" i="15"/>
  <c r="F4045" i="15"/>
  <c r="F4009" i="15"/>
  <c r="F3972" i="15"/>
  <c r="F3929" i="15"/>
  <c r="F4563" i="15"/>
  <c r="F4403" i="15"/>
  <c r="F3926" i="15"/>
  <c r="F3912" i="15"/>
  <c r="F3864" i="15"/>
  <c r="F3828" i="15"/>
  <c r="F4043" i="15"/>
  <c r="F3898" i="15"/>
  <c r="F5103" i="15"/>
  <c r="F5086" i="15"/>
  <c r="F4747" i="15"/>
  <c r="F4856" i="15"/>
  <c r="F4859" i="15"/>
  <c r="F4956" i="15"/>
  <c r="F4665" i="15"/>
  <c r="F4434" i="15"/>
  <c r="F4473" i="15"/>
  <c r="F4538" i="15"/>
  <c r="F4369" i="15"/>
  <c r="F4295" i="15"/>
  <c r="F4487" i="15"/>
  <c r="F4254" i="15"/>
  <c r="F4206" i="15"/>
  <c r="F4156" i="15"/>
  <c r="F4114" i="15"/>
  <c r="F4071" i="15"/>
  <c r="F4028" i="15"/>
  <c r="F3983" i="15"/>
  <c r="F4552" i="15"/>
  <c r="F4447" i="15"/>
  <c r="F4241" i="15"/>
  <c r="F4205" i="15"/>
  <c r="F4170" i="15"/>
  <c r="F4131" i="15"/>
  <c r="F4086" i="15"/>
  <c r="F4431" i="15"/>
  <c r="F4567" i="15"/>
  <c r="F4342" i="15"/>
  <c r="H4342" i="15" s="1"/>
  <c r="F4244" i="15"/>
  <c r="F4208" i="15"/>
  <c r="F4173" i="15"/>
  <c r="F4134" i="15"/>
  <c r="F4093" i="15"/>
  <c r="F4054" i="15"/>
  <c r="F4018" i="15"/>
  <c r="F3981" i="15"/>
  <c r="F4556" i="15"/>
  <c r="F4263" i="15"/>
  <c r="F4223" i="15"/>
  <c r="F4187" i="15"/>
  <c r="F4149" i="15"/>
  <c r="F4112" i="15"/>
  <c r="F4076" i="15"/>
  <c r="F4041" i="15"/>
  <c r="F4005" i="15"/>
  <c r="F3964" i="15"/>
  <c r="F3925" i="15"/>
  <c r="F4545" i="15"/>
  <c r="F4354" i="15"/>
  <c r="F3907" i="15"/>
  <c r="F3906" i="15"/>
  <c r="F3860" i="15"/>
  <c r="F4039" i="15"/>
  <c r="F4011" i="15"/>
  <c r="F3894" i="15"/>
  <c r="F3859" i="15"/>
  <c r="F3823" i="15"/>
  <c r="F6043" i="15"/>
  <c r="F5060" i="15"/>
  <c r="F5041" i="15"/>
  <c r="F4707" i="15"/>
  <c r="F4816" i="15"/>
  <c r="F4823" i="15"/>
  <c r="F4918" i="15"/>
  <c r="F4633" i="15"/>
  <c r="F4402" i="15"/>
  <c r="F4441" i="15"/>
  <c r="F4496" i="15"/>
  <c r="F4361" i="15"/>
  <c r="F4291" i="15"/>
  <c r="F4455" i="15"/>
  <c r="F4246" i="15"/>
  <c r="F4198" i="15"/>
  <c r="F4152" i="15"/>
  <c r="F4111" i="15"/>
  <c r="F4063" i="15"/>
  <c r="F4024" i="15"/>
  <c r="F3979" i="15"/>
  <c r="F4505" i="15"/>
  <c r="H4505" i="15" s="1"/>
  <c r="F4310" i="15"/>
  <c r="F4237" i="15"/>
  <c r="F4201" i="15"/>
  <c r="F4163" i="15"/>
  <c r="F4124" i="15"/>
  <c r="F4082" i="15"/>
  <c r="F4423" i="15"/>
  <c r="F4548" i="15"/>
  <c r="F4318" i="15"/>
  <c r="F4240" i="15"/>
  <c r="F4204" i="15"/>
  <c r="F4166" i="15"/>
  <c r="F4127" i="15"/>
  <c r="F4089" i="15"/>
  <c r="F4050" i="15"/>
  <c r="F4014" i="15"/>
  <c r="F4671" i="15"/>
  <c r="F4526" i="15"/>
  <c r="F4255" i="15"/>
  <c r="F4219" i="15"/>
  <c r="F4183" i="15"/>
  <c r="F4145" i="15"/>
  <c r="F4108" i="15"/>
  <c r="F4072" i="15"/>
  <c r="F4037" i="15"/>
  <c r="F3995" i="15"/>
  <c r="F3960" i="15"/>
  <c r="F3921" i="15"/>
  <c r="F4515" i="15"/>
  <c r="F4330" i="15"/>
  <c r="F3900" i="15"/>
  <c r="F3891" i="15"/>
  <c r="F5530" i="15"/>
  <c r="F5012" i="15"/>
  <c r="F5003" i="15"/>
  <c r="F4660" i="15"/>
  <c r="F4780" i="15"/>
  <c r="F4787" i="15"/>
  <c r="F4882" i="15"/>
  <c r="F4598" i="15"/>
  <c r="F4367" i="15"/>
  <c r="F4409" i="15"/>
  <c r="F4464" i="15"/>
  <c r="F4331" i="15"/>
  <c r="F4283" i="15"/>
  <c r="F4392" i="15"/>
  <c r="F4238" i="15"/>
  <c r="F4194" i="15"/>
  <c r="F4148" i="15"/>
  <c r="F4103" i="15"/>
  <c r="F4060" i="15"/>
  <c r="F4020" i="15"/>
  <c r="F3971" i="15"/>
  <c r="F4475" i="15"/>
  <c r="F4278" i="15"/>
  <c r="F4233" i="15"/>
  <c r="F4197" i="15"/>
  <c r="F4155" i="15"/>
  <c r="F4117" i="15"/>
  <c r="F4078" i="15"/>
  <c r="F4415" i="15"/>
  <c r="F4519" i="15"/>
  <c r="F4286" i="15"/>
  <c r="F4236" i="15"/>
  <c r="F4196" i="15"/>
  <c r="F4162" i="15"/>
  <c r="F4123" i="15"/>
  <c r="F4085" i="15"/>
  <c r="F4046" i="15"/>
  <c r="F4010" i="15"/>
  <c r="F4537" i="15"/>
  <c r="F4479" i="15"/>
  <c r="F4251" i="15"/>
  <c r="F4215" i="15"/>
  <c r="F4179" i="15"/>
  <c r="F4141" i="15"/>
  <c r="F4104" i="15"/>
  <c r="F4068" i="15"/>
  <c r="F4029" i="15"/>
  <c r="F3992" i="15"/>
  <c r="F3956" i="15"/>
  <c r="F3917" i="15"/>
  <c r="F4499" i="15"/>
  <c r="F4298" i="15"/>
  <c r="F4035" i="15"/>
  <c r="F3883" i="15"/>
  <c r="F3848" i="15"/>
  <c r="F3965" i="15"/>
  <c r="F3978" i="15"/>
  <c r="F3886" i="15"/>
  <c r="F3851" i="15"/>
  <c r="F3811" i="15"/>
  <c r="F3770" i="15"/>
  <c r="F3916" i="15"/>
  <c r="F3935" i="15"/>
  <c r="F4055" i="15"/>
  <c r="F4070" i="15"/>
  <c r="F3892" i="15"/>
  <c r="F3853" i="15"/>
  <c r="F3804" i="15"/>
  <c r="F3768" i="15"/>
  <c r="F3732" i="15"/>
  <c r="F3697" i="15"/>
  <c r="F3902" i="15"/>
  <c r="F3730" i="15"/>
  <c r="F3858" i="15"/>
  <c r="F3724" i="15"/>
  <c r="F3600" i="15"/>
  <c r="F3560" i="15"/>
  <c r="F3524" i="15"/>
  <c r="F3475" i="15"/>
  <c r="F3436" i="15"/>
  <c r="F3386" i="15"/>
  <c r="F3335" i="15"/>
  <c r="F3785" i="15"/>
  <c r="F3679" i="15"/>
  <c r="F3759" i="15"/>
  <c r="F3684" i="15"/>
  <c r="F3595" i="15"/>
  <c r="F3559" i="15"/>
  <c r="F3527" i="15"/>
  <c r="F3838" i="15"/>
  <c r="F3703" i="15"/>
  <c r="F3745" i="15"/>
  <c r="F3610" i="15"/>
  <c r="F3578" i="15"/>
  <c r="F3542" i="15"/>
  <c r="F3508" i="15"/>
  <c r="F3469" i="15"/>
  <c r="F3438" i="15"/>
  <c r="F4625" i="15"/>
  <c r="F4327" i="15"/>
  <c r="F4016" i="15"/>
  <c r="F4074" i="15"/>
  <c r="F4081" i="15"/>
  <c r="F4137" i="15"/>
  <c r="F4031" i="15"/>
  <c r="F4007" i="15"/>
  <c r="F3890" i="15"/>
  <c r="F3831" i="15"/>
  <c r="F3778" i="15"/>
  <c r="F4051" i="15"/>
  <c r="F3889" i="15"/>
  <c r="F3908" i="15"/>
  <c r="F3880" i="15"/>
  <c r="F3829" i="15"/>
  <c r="F3772" i="15"/>
  <c r="F3725" i="15"/>
  <c r="F3670" i="15"/>
  <c r="F3749" i="15"/>
  <c r="F3803" i="15"/>
  <c r="F3675" i="15"/>
  <c r="F3568" i="15"/>
  <c r="F3516" i="15"/>
  <c r="F3451" i="15"/>
  <c r="F3390" i="15"/>
  <c r="F3899" i="15"/>
  <c r="F3711" i="15"/>
  <c r="F3767" i="15"/>
  <c r="F3673" i="15"/>
  <c r="F3583" i="15"/>
  <c r="F3543" i="15"/>
  <c r="F3500" i="15"/>
  <c r="F3733" i="15"/>
  <c r="F3751" i="15"/>
  <c r="F3606" i="15"/>
  <c r="F3570" i="15"/>
  <c r="F3530" i="15"/>
  <c r="F3488" i="15"/>
  <c r="F3449" i="15"/>
  <c r="F3416" i="15"/>
  <c r="F3384" i="15"/>
  <c r="F3353" i="15"/>
  <c r="F3318" i="15"/>
  <c r="F3846" i="15"/>
  <c r="F3720" i="15"/>
  <c r="F3775" i="15"/>
  <c r="F3613" i="15"/>
  <c r="F3581" i="15"/>
  <c r="F3545" i="15"/>
  <c r="F3514" i="15"/>
  <c r="F3468" i="15"/>
  <c r="F3437" i="15"/>
  <c r="F3404" i="15"/>
  <c r="F3363" i="15"/>
  <c r="F3332" i="15"/>
  <c r="F3290" i="15"/>
  <c r="F3253" i="15"/>
  <c r="F3214" i="15"/>
  <c r="F3179" i="15"/>
  <c r="F3146" i="15"/>
  <c r="F3112" i="15"/>
  <c r="F3082" i="15"/>
  <c r="F3462" i="15"/>
  <c r="F3262" i="15"/>
  <c r="F3156" i="15"/>
  <c r="F3090" i="15"/>
  <c r="F3308" i="15"/>
  <c r="F3197" i="15"/>
  <c r="F3097" i="15"/>
  <c r="F3035" i="15"/>
  <c r="F3000" i="15"/>
  <c r="F2968" i="15"/>
  <c r="F2931" i="15"/>
  <c r="F2899" i="15"/>
  <c r="F2864" i="15"/>
  <c r="F2831" i="15"/>
  <c r="F2752" i="15"/>
  <c r="F2716" i="15"/>
  <c r="F3327" i="15"/>
  <c r="F3220" i="15"/>
  <c r="F3148" i="15"/>
  <c r="F3081" i="15"/>
  <c r="H3081" i="15" s="1"/>
  <c r="F3379" i="15"/>
  <c r="F3259" i="15"/>
  <c r="F4742" i="15"/>
  <c r="F4275" i="15"/>
  <c r="F3963" i="15"/>
  <c r="F4407" i="15"/>
  <c r="F4042" i="15"/>
  <c r="F4100" i="15"/>
  <c r="F3950" i="15"/>
  <c r="F3949" i="15"/>
  <c r="F3882" i="15"/>
  <c r="F3827" i="15"/>
  <c r="F3766" i="15"/>
  <c r="F3997" i="15"/>
  <c r="F3885" i="15"/>
  <c r="F4059" i="15"/>
  <c r="F3869" i="15"/>
  <c r="F3825" i="15"/>
  <c r="F3764" i="15"/>
  <c r="F3717" i="15"/>
  <c r="F3666" i="15"/>
  <c r="F3719" i="15"/>
  <c r="F3771" i="15"/>
  <c r="F3612" i="15"/>
  <c r="F3556" i="15"/>
  <c r="F3501" i="15"/>
  <c r="F3444" i="15"/>
  <c r="F3373" i="15"/>
  <c r="F3862" i="15"/>
  <c r="F3704" i="15"/>
  <c r="F3753" i="15"/>
  <c r="F3667" i="15"/>
  <c r="F3579" i="15"/>
  <c r="F3539" i="15"/>
  <c r="F3496" i="15"/>
  <c r="F3722" i="15"/>
  <c r="F3715" i="15"/>
  <c r="F3602" i="15"/>
  <c r="F3566" i="15"/>
  <c r="F3526" i="15"/>
  <c r="F3485" i="15"/>
  <c r="H3485" i="15" s="1"/>
  <c r="F3446" i="15"/>
  <c r="F3412" i="15"/>
  <c r="F3378" i="15"/>
  <c r="F3349" i="15"/>
  <c r="F3306" i="15"/>
  <c r="F3816" i="15"/>
  <c r="F3714" i="15"/>
  <c r="F3750" i="15"/>
  <c r="F3609" i="15"/>
  <c r="F3577" i="15"/>
  <c r="F3541" i="15"/>
  <c r="F3510" i="15"/>
  <c r="F3464" i="15"/>
  <c r="F3433" i="15"/>
  <c r="F3395" i="15"/>
  <c r="F3360" i="15"/>
  <c r="F3325" i="15"/>
  <c r="F3286" i="15"/>
  <c r="F3249" i="15"/>
  <c r="F3210" i="15"/>
  <c r="F3175" i="15"/>
  <c r="F3142" i="15"/>
  <c r="F3108" i="15"/>
  <c r="F3078" i="15"/>
  <c r="F3454" i="15"/>
  <c r="F3251" i="15"/>
  <c r="F3150" i="15"/>
  <c r="F3083" i="15"/>
  <c r="F3283" i="15"/>
  <c r="F3190" i="15"/>
  <c r="F3031" i="15"/>
  <c r="F2996" i="15"/>
  <c r="F2964" i="15"/>
  <c r="F2927" i="15"/>
  <c r="F2896" i="15"/>
  <c r="F2860" i="15"/>
  <c r="F2780" i="15"/>
  <c r="F2748" i="15"/>
  <c r="F2713" i="15"/>
  <c r="F3307" i="15"/>
  <c r="F3213" i="15"/>
  <c r="F3144" i="15"/>
  <c r="F3075" i="15"/>
  <c r="F3372" i="15"/>
  <c r="F3255" i="15"/>
  <c r="F3154" i="15"/>
  <c r="F3070" i="15"/>
  <c r="F3026" i="15"/>
  <c r="F2995" i="15"/>
  <c r="F2963" i="15"/>
  <c r="F2926" i="15"/>
  <c r="F3466" i="15"/>
  <c r="F3289" i="15"/>
  <c r="F3201" i="15"/>
  <c r="F3369" i="15"/>
  <c r="F3258" i="15"/>
  <c r="F3174" i="15"/>
  <c r="F3113" i="15"/>
  <c r="F3045" i="15"/>
  <c r="F3014" i="15"/>
  <c r="F2982" i="15"/>
  <c r="F2945" i="15"/>
  <c r="F3400" i="15"/>
  <c r="F3257" i="15"/>
  <c r="F3106" i="15"/>
  <c r="F3492" i="15"/>
  <c r="H3492" i="15" s="1"/>
  <c r="F3209" i="15"/>
  <c r="F3133" i="15"/>
  <c r="F3055" i="15"/>
  <c r="F3021" i="15"/>
  <c r="F2989" i="15"/>
  <c r="F2957" i="15"/>
  <c r="F2920" i="15"/>
  <c r="F2885" i="15"/>
  <c r="F2853" i="15"/>
  <c r="F2769" i="15"/>
  <c r="F2736" i="15"/>
  <c r="F2895" i="15"/>
  <c r="F4753" i="15"/>
  <c r="F4384" i="15"/>
  <c r="F4451" i="15"/>
  <c r="F4471" i="15"/>
  <c r="F4006" i="15"/>
  <c r="F4061" i="15"/>
  <c r="F3942" i="15"/>
  <c r="F3947" i="15"/>
  <c r="F3878" i="15"/>
  <c r="F3814" i="15"/>
  <c r="F4047" i="15"/>
  <c r="F3990" i="15"/>
  <c r="F4066" i="15"/>
  <c r="F4027" i="15"/>
  <c r="F3865" i="15"/>
  <c r="F3821" i="15"/>
  <c r="F3760" i="15"/>
  <c r="F3709" i="15"/>
  <c r="F3662" i="15"/>
  <c r="F3706" i="15"/>
  <c r="F3761" i="15"/>
  <c r="F3604" i="15"/>
  <c r="F3552" i="15"/>
  <c r="F3497" i="15"/>
  <c r="F3440" i="15"/>
  <c r="F3366" i="15"/>
  <c r="F3830" i="15"/>
  <c r="F3698" i="15"/>
  <c r="F3734" i="15"/>
  <c r="F3611" i="15"/>
  <c r="F3575" i="15"/>
  <c r="F3535" i="15"/>
  <c r="F3870" i="15"/>
  <c r="F3696" i="15"/>
  <c r="F3708" i="15"/>
  <c r="F3598" i="15"/>
  <c r="F3558" i="15"/>
  <c r="F3522" i="15"/>
  <c r="F3477" i="15"/>
  <c r="F3442" i="15"/>
  <c r="F3409" i="15"/>
  <c r="F3375" i="15"/>
  <c r="F3345" i="15"/>
  <c r="F3302" i="15"/>
  <c r="F3793" i="15"/>
  <c r="F3695" i="15"/>
  <c r="F3743" i="15"/>
  <c r="F3605" i="15"/>
  <c r="F3573" i="15"/>
  <c r="F3537" i="15"/>
  <c r="F3507" i="15"/>
  <c r="F3460" i="15"/>
  <c r="F3429" i="15"/>
  <c r="F3391" i="15"/>
  <c r="F3356" i="15"/>
  <c r="F3321" i="15"/>
  <c r="F3282" i="15"/>
  <c r="F3242" i="15"/>
  <c r="H3242" i="15" s="1"/>
  <c r="F3203" i="15"/>
  <c r="F3171" i="15"/>
  <c r="F3138" i="15"/>
  <c r="F3104" i="15"/>
  <c r="F3074" i="15"/>
  <c r="F3397" i="15"/>
  <c r="F3229" i="15"/>
  <c r="F3145" i="15"/>
  <c r="F3066" i="15"/>
  <c r="F3261" i="15"/>
  <c r="F3184" i="15"/>
  <c r="F3027" i="15"/>
  <c r="F2992" i="15"/>
  <c r="F2960" i="15"/>
  <c r="F2923" i="15"/>
  <c r="F2888" i="15"/>
  <c r="F2856" i="15"/>
  <c r="F2776" i="15"/>
  <c r="F2743" i="15"/>
  <c r="F2706" i="15"/>
  <c r="F3293" i="15"/>
  <c r="F3207" i="15"/>
  <c r="F3137" i="15"/>
  <c r="F3065" i="15"/>
  <c r="F3354" i="15"/>
  <c r="F3248" i="15"/>
  <c r="F3143" i="15"/>
  <c r="F3064" i="15"/>
  <c r="F3023" i="15"/>
  <c r="F2991" i="15"/>
  <c r="F2959" i="15"/>
  <c r="F2922" i="15"/>
  <c r="F3458" i="15"/>
  <c r="F3268" i="15"/>
  <c r="F3194" i="15"/>
  <c r="F3080" i="15"/>
  <c r="F4846" i="15"/>
  <c r="F4230" i="15"/>
  <c r="F4269" i="15"/>
  <c r="F4268" i="15"/>
  <c r="F4372" i="15"/>
  <c r="F4025" i="15"/>
  <c r="F3879" i="15"/>
  <c r="F3924" i="15"/>
  <c r="F3867" i="15"/>
  <c r="F3802" i="15"/>
  <c r="F3986" i="15"/>
  <c r="F3958" i="15"/>
  <c r="F4023" i="15"/>
  <c r="F3943" i="15"/>
  <c r="F3861" i="15"/>
  <c r="F3800" i="15"/>
  <c r="F3752" i="15"/>
  <c r="F3705" i="15"/>
  <c r="F3854" i="15"/>
  <c r="F3680" i="15"/>
  <c r="F3742" i="15"/>
  <c r="F3596" i="15"/>
  <c r="F3544" i="15"/>
  <c r="F3493" i="15"/>
  <c r="F3432" i="15"/>
  <c r="F3355" i="15"/>
  <c r="F3819" i="15"/>
  <c r="F3668" i="15"/>
  <c r="F3723" i="15"/>
  <c r="F3607" i="15"/>
  <c r="F3571" i="15"/>
  <c r="F3531" i="15"/>
  <c r="F3797" i="15"/>
  <c r="F3690" i="15"/>
  <c r="F3702" i="15"/>
  <c r="F3594" i="15"/>
  <c r="F3554" i="15"/>
  <c r="F3518" i="15"/>
  <c r="F3473" i="15"/>
  <c r="F3434" i="15"/>
  <c r="F3405" i="15"/>
  <c r="F3371" i="15"/>
  <c r="F3341" i="15"/>
  <c r="F3298" i="15"/>
  <c r="F3777" i="15"/>
  <c r="F3688" i="15"/>
  <c r="F3737" i="15"/>
  <c r="F3601" i="15"/>
  <c r="F3569" i="15"/>
  <c r="F3533" i="15"/>
  <c r="F3498" i="15"/>
  <c r="F3456" i="15"/>
  <c r="F3422" i="15"/>
  <c r="F3387" i="15"/>
  <c r="F3352" i="15"/>
  <c r="F3317" i="15"/>
  <c r="F3278" i="15"/>
  <c r="F3238" i="15"/>
  <c r="H3238" i="15" s="1"/>
  <c r="F3199" i="15"/>
  <c r="F3167" i="15"/>
  <c r="F3134" i="15"/>
  <c r="F3100" i="15"/>
  <c r="F3067" i="15"/>
  <c r="F3342" i="15"/>
  <c r="F3215" i="15"/>
  <c r="H3215" i="15" s="1"/>
  <c r="F3139" i="15"/>
  <c r="F3060" i="15"/>
  <c r="H3060" i="15" s="1"/>
  <c r="F3250" i="15"/>
  <c r="F3165" i="15"/>
  <c r="F3076" i="15"/>
  <c r="F3020" i="15"/>
  <c r="F2988" i="15"/>
  <c r="F2956" i="15"/>
  <c r="F2919" i="15"/>
  <c r="F2884" i="15"/>
  <c r="F2852" i="15"/>
  <c r="F2772" i="15"/>
  <c r="F2739" i="15"/>
  <c r="F2699" i="15"/>
  <c r="F3276" i="15"/>
  <c r="F3202" i="15"/>
  <c r="F3131" i="15"/>
  <c r="F3058" i="15"/>
  <c r="F3324" i="15"/>
  <c r="F3233" i="15"/>
  <c r="F3127" i="15"/>
  <c r="F3050" i="15"/>
  <c r="F3019" i="15"/>
  <c r="F2987" i="15"/>
  <c r="F2953" i="15"/>
  <c r="F4643" i="15"/>
  <c r="F4190" i="15"/>
  <c r="F4229" i="15"/>
  <c r="F4228" i="15"/>
  <c r="F4463" i="15"/>
  <c r="F3988" i="15"/>
  <c r="F3875" i="15"/>
  <c r="F3982" i="15"/>
  <c r="F3863" i="15"/>
  <c r="F3798" i="15"/>
  <c r="F3977" i="15"/>
  <c r="F3945" i="15"/>
  <c r="F4001" i="15"/>
  <c r="F3927" i="15"/>
  <c r="F3857" i="15"/>
  <c r="F3796" i="15"/>
  <c r="F3748" i="15"/>
  <c r="F3701" i="15"/>
  <c r="F3822" i="15"/>
  <c r="F3676" i="15"/>
  <c r="F3735" i="15"/>
  <c r="F3592" i="15"/>
  <c r="F3536" i="15"/>
  <c r="F3479" i="15"/>
  <c r="F3418" i="15"/>
  <c r="F3351" i="15"/>
  <c r="F3801" i="15"/>
  <c r="F3661" i="15"/>
  <c r="F3716" i="15"/>
  <c r="F3603" i="15"/>
  <c r="F3567" i="15"/>
  <c r="F3523" i="15"/>
  <c r="F3781" i="15"/>
  <c r="F3842" i="15"/>
  <c r="F3683" i="15"/>
  <c r="F3590" i="15"/>
  <c r="F3550" i="15"/>
  <c r="F3511" i="15"/>
  <c r="F3465" i="15"/>
  <c r="F3430" i="15"/>
  <c r="F3399" i="15"/>
  <c r="F3368" i="15"/>
  <c r="F3337" i="15"/>
  <c r="F3295" i="15"/>
  <c r="F3763" i="15"/>
  <c r="F3682" i="15"/>
  <c r="F3707" i="15"/>
  <c r="F3597" i="15"/>
  <c r="F3561" i="15"/>
  <c r="F3529" i="15"/>
  <c r="F3494" i="15"/>
  <c r="F3452" i="15"/>
  <c r="F3419" i="15"/>
  <c r="F3383" i="15"/>
  <c r="F3348" i="15"/>
  <c r="F3305" i="15"/>
  <c r="F3274" i="15"/>
  <c r="F3235" i="15"/>
  <c r="F3195" i="15"/>
  <c r="F3161" i="15"/>
  <c r="F3128" i="15"/>
  <c r="F3063" i="15"/>
  <c r="F3313" i="15"/>
  <c r="F3204" i="15"/>
  <c r="F3123" i="15"/>
  <c r="F2948" i="15"/>
  <c r="F3240" i="15"/>
  <c r="H3240" i="15" s="1"/>
  <c r="F3162" i="15"/>
  <c r="F3051" i="15"/>
  <c r="F3016" i="15"/>
  <c r="F2984" i="15"/>
  <c r="F2947" i="15"/>
  <c r="F2915" i="15"/>
  <c r="F2880" i="15"/>
  <c r="F2848" i="15"/>
  <c r="F2768" i="15"/>
  <c r="F2735" i="15"/>
  <c r="F3431" i="15"/>
  <c r="F3269" i="15"/>
  <c r="F3196" i="15"/>
  <c r="F3122" i="15"/>
  <c r="F3486" i="15"/>
  <c r="F3304" i="15"/>
  <c r="F3219" i="15"/>
  <c r="F3121" i="15"/>
  <c r="F3046" i="15"/>
  <c r="F3015" i="15"/>
  <c r="F2983" i="15"/>
  <c r="F2946" i="15"/>
  <c r="F5033" i="15"/>
  <c r="F4329" i="15"/>
  <c r="F4144" i="15"/>
  <c r="F4189" i="15"/>
  <c r="F4192" i="15"/>
  <c r="F4247" i="15"/>
  <c r="F3952" i="15"/>
  <c r="F3852" i="15"/>
  <c r="F3962" i="15"/>
  <c r="F3855" i="15"/>
  <c r="F3790" i="15"/>
  <c r="F3961" i="15"/>
  <c r="F3928" i="15"/>
  <c r="F3940" i="15"/>
  <c r="F3920" i="15"/>
  <c r="F3845" i="15"/>
  <c r="F3788" i="15"/>
  <c r="F3740" i="15"/>
  <c r="F3693" i="15"/>
  <c r="F3773" i="15"/>
  <c r="F3669" i="15"/>
  <c r="F3718" i="15"/>
  <c r="F3584" i="15"/>
  <c r="F3532" i="15"/>
  <c r="F3471" i="15"/>
  <c r="F3407" i="15"/>
  <c r="F3347" i="15"/>
  <c r="F3769" i="15"/>
  <c r="F3834" i="15"/>
  <c r="F3710" i="15"/>
  <c r="F3599" i="15"/>
  <c r="F3555" i="15"/>
  <c r="F3519" i="15"/>
  <c r="F3765" i="15"/>
  <c r="F3795" i="15"/>
  <c r="F3672" i="15"/>
  <c r="F3586" i="15"/>
  <c r="F3546" i="15"/>
  <c r="F3499" i="15"/>
  <c r="F3461" i="15"/>
  <c r="F3426" i="15"/>
  <c r="F3396" i="15"/>
  <c r="F3364" i="15"/>
  <c r="F3333" i="15"/>
  <c r="F3291" i="15"/>
  <c r="F3757" i="15"/>
  <c r="F3671" i="15"/>
  <c r="F3700" i="15"/>
  <c r="F3593" i="15"/>
  <c r="F3557" i="15"/>
  <c r="F3525" i="15"/>
  <c r="F3480" i="15"/>
  <c r="F3448" i="15"/>
  <c r="F3415" i="15"/>
  <c r="F3377" i="15"/>
  <c r="F3344" i="15"/>
  <c r="F3301" i="15"/>
  <c r="F3270" i="15"/>
  <c r="F3231" i="15"/>
  <c r="F3191" i="15"/>
  <c r="F3157" i="15"/>
  <c r="F3124" i="15"/>
  <c r="F3059" i="15"/>
  <c r="F3284" i="15"/>
  <c r="F3185" i="15"/>
  <c r="F3117" i="15"/>
  <c r="F3427" i="15"/>
  <c r="F3234" i="15"/>
  <c r="F3132" i="15"/>
  <c r="F3047" i="15"/>
  <c r="F3012" i="15"/>
  <c r="F2980" i="15"/>
  <c r="F2943" i="15"/>
  <c r="F2911" i="15"/>
  <c r="F2876" i="15"/>
  <c r="F2844" i="15"/>
  <c r="F2764" i="15"/>
  <c r="F2728" i="15"/>
  <c r="F3413" i="15"/>
  <c r="F3245" i="15"/>
  <c r="F3177" i="15"/>
  <c r="F3115" i="15"/>
  <c r="F3435" i="15"/>
  <c r="F3292" i="15"/>
  <c r="F3189" i="15"/>
  <c r="F3102" i="15"/>
  <c r="F3042" i="15"/>
  <c r="F3011" i="15"/>
  <c r="F2979" i="15"/>
  <c r="F2942" i="15"/>
  <c r="F2910" i="15"/>
  <c r="F3358" i="15"/>
  <c r="F3244" i="15"/>
  <c r="F3136" i="15"/>
  <c r="F3489" i="15"/>
  <c r="F3300" i="15"/>
  <c r="F3217" i="15"/>
  <c r="F3141" i="15"/>
  <c r="F3062" i="15"/>
  <c r="F3029" i="15"/>
  <c r="F2998" i="15"/>
  <c r="F2966" i="15"/>
  <c r="F2929" i="15"/>
  <c r="F3299" i="15"/>
  <c r="F3186" i="15"/>
  <c r="F3092" i="15"/>
  <c r="F3272" i="15"/>
  <c r="F3173" i="15"/>
  <c r="F3040" i="15"/>
  <c r="F3005" i="15"/>
  <c r="F2973" i="15"/>
  <c r="F2936" i="15"/>
  <c r="F2904" i="15"/>
  <c r="F2869" i="15"/>
  <c r="F2832" i="15"/>
  <c r="F2753" i="15"/>
  <c r="F2721" i="15"/>
  <c r="F2767" i="15"/>
  <c r="F2651" i="15"/>
  <c r="F2596" i="15"/>
  <c r="F2558" i="15"/>
  <c r="F2486" i="15"/>
  <c r="F2454" i="15"/>
  <c r="F2416" i="15"/>
  <c r="F2382" i="15"/>
  <c r="F2350" i="15"/>
  <c r="F2319" i="15"/>
  <c r="F2867" i="15"/>
  <c r="F2711" i="15"/>
  <c r="F2779" i="15"/>
  <c r="F2648" i="15"/>
  <c r="F2587" i="15"/>
  <c r="F2553" i="15"/>
  <c r="F2468" i="15"/>
  <c r="F2431" i="15"/>
  <c r="F2397" i="15"/>
  <c r="F2365" i="15"/>
  <c r="F2847" i="15"/>
  <c r="F2614" i="15"/>
  <c r="F2833" i="15"/>
  <c r="F2658" i="15"/>
  <c r="F2627" i="15"/>
  <c r="F2582" i="15"/>
  <c r="F2548" i="15"/>
  <c r="F2467" i="15"/>
  <c r="F2438" i="15"/>
  <c r="F5285" i="15"/>
  <c r="F4374" i="15"/>
  <c r="F4095" i="15"/>
  <c r="F4151" i="15"/>
  <c r="F4158" i="15"/>
  <c r="F4211" i="15"/>
  <c r="F3913" i="15"/>
  <c r="F3844" i="15"/>
  <c r="F3936" i="15"/>
  <c r="F3847" i="15"/>
  <c r="F3786" i="15"/>
  <c r="F3923" i="15"/>
  <c r="F3922" i="15"/>
  <c r="F3934" i="15"/>
  <c r="F3914" i="15"/>
  <c r="F3841" i="15"/>
  <c r="F3784" i="15"/>
  <c r="F3736" i="15"/>
  <c r="F3689" i="15"/>
  <c r="F3762" i="15"/>
  <c r="F3663" i="15"/>
  <c r="F3699" i="15"/>
  <c r="F3580" i="15"/>
  <c r="F3528" i="15"/>
  <c r="F3467" i="15"/>
  <c r="F3401" i="15"/>
  <c r="F3343" i="15"/>
  <c r="F3754" i="15"/>
  <c r="F3799" i="15"/>
  <c r="F3691" i="15"/>
  <c r="F3591" i="15"/>
  <c r="F3551" i="15"/>
  <c r="F3512" i="15"/>
  <c r="F3746" i="15"/>
  <c r="F3779" i="15"/>
  <c r="F3665" i="15"/>
  <c r="F3582" i="15"/>
  <c r="F3538" i="15"/>
  <c r="F3495" i="15"/>
  <c r="F3457" i="15"/>
  <c r="F3423" i="15"/>
  <c r="F3392" i="15"/>
  <c r="F3361" i="15"/>
  <c r="F3326" i="15"/>
  <c r="F3287" i="15"/>
  <c r="F3738" i="15"/>
  <c r="F3850" i="15"/>
  <c r="F3694" i="15"/>
  <c r="F3589" i="15"/>
  <c r="F3553" i="15"/>
  <c r="F3521" i="15"/>
  <c r="F3476" i="15"/>
  <c r="F3445" i="15"/>
  <c r="F3411" i="15"/>
  <c r="F3374" i="15"/>
  <c r="F3340" i="15"/>
  <c r="F3297" i="15"/>
  <c r="F3264" i="15"/>
  <c r="F3225" i="15"/>
  <c r="F3187" i="15"/>
  <c r="F3153" i="15"/>
  <c r="F3120" i="15"/>
  <c r="F3095" i="15"/>
  <c r="F3478" i="15"/>
  <c r="F3277" i="15"/>
  <c r="F3178" i="15"/>
  <c r="F3098" i="15"/>
  <c r="F3346" i="15"/>
  <c r="F3228" i="15"/>
  <c r="F3110" i="15"/>
  <c r="F3043" i="15"/>
  <c r="F3008" i="15"/>
  <c r="F2976" i="15"/>
  <c r="F2939" i="15"/>
  <c r="F2907" i="15"/>
  <c r="F2872" i="15"/>
  <c r="F2839" i="15"/>
  <c r="F2760" i="15"/>
  <c r="F2724" i="15"/>
  <c r="F3406" i="15"/>
  <c r="F3239" i="15"/>
  <c r="F3170" i="15"/>
  <c r="F3109" i="15"/>
  <c r="F3424" i="15"/>
  <c r="F3281" i="15"/>
  <c r="F3182" i="15"/>
  <c r="F3038" i="15"/>
  <c r="F3007" i="15"/>
  <c r="F2975" i="15"/>
  <c r="F2938" i="15"/>
  <c r="F2906" i="15"/>
  <c r="F3323" i="15"/>
  <c r="F3232" i="15"/>
  <c r="F3114" i="15"/>
  <c r="F3450" i="15"/>
  <c r="F3288" i="15"/>
  <c r="F3211" i="15"/>
  <c r="F3135" i="15"/>
  <c r="F3056" i="15"/>
  <c r="F3025" i="15"/>
  <c r="F2994" i="15"/>
  <c r="F2962" i="15"/>
  <c r="F2925" i="15"/>
  <c r="F3285" i="15"/>
  <c r="F3180" i="15"/>
  <c r="F3072" i="15"/>
  <c r="F3241" i="15"/>
  <c r="F3166" i="15"/>
  <c r="F3084" i="15"/>
  <c r="F3036" i="15"/>
  <c r="F3001" i="15"/>
  <c r="F2969" i="15"/>
  <c r="F2932" i="15"/>
  <c r="F2900" i="15"/>
  <c r="F2865" i="15"/>
  <c r="F2781" i="15"/>
  <c r="F2749" i="15"/>
  <c r="F2717" i="15"/>
  <c r="F2751" i="15"/>
  <c r="F2637" i="15"/>
  <c r="F2588" i="15"/>
  <c r="F2554" i="15"/>
  <c r="F2482" i="15"/>
  <c r="F2444" i="15"/>
  <c r="F2412" i="15"/>
  <c r="F2378" i="15"/>
  <c r="F2346" i="15"/>
  <c r="F2315" i="15"/>
  <c r="F2851" i="15"/>
  <c r="F2650" i="15"/>
  <c r="F2763" i="15"/>
  <c r="F2647" i="15"/>
  <c r="F2583" i="15"/>
  <c r="F2549" i="15"/>
  <c r="F4110" i="15"/>
  <c r="F3910" i="15"/>
  <c r="F3755" i="15"/>
  <c r="F3741" i="15"/>
  <c r="F3614" i="15"/>
  <c r="F3322" i="15"/>
  <c r="F3472" i="15"/>
  <c r="F3183" i="15"/>
  <c r="F3328" i="15"/>
  <c r="F2868" i="15"/>
  <c r="F3417" i="15"/>
  <c r="F3003" i="15"/>
  <c r="F2902" i="15"/>
  <c r="F3223" i="15"/>
  <c r="F3443" i="15"/>
  <c r="F3243" i="15"/>
  <c r="F3119" i="15"/>
  <c r="F3033" i="15"/>
  <c r="F2978" i="15"/>
  <c r="F2921" i="15"/>
  <c r="F3230" i="15"/>
  <c r="F2950" i="15"/>
  <c r="F3192" i="15"/>
  <c r="F3052" i="15"/>
  <c r="F2997" i="15"/>
  <c r="F2944" i="15"/>
  <c r="F2893" i="15"/>
  <c r="F2836" i="15"/>
  <c r="F2732" i="15"/>
  <c r="F2734" i="15"/>
  <c r="F2621" i="15"/>
  <c r="F2565" i="15"/>
  <c r="F2479" i="15"/>
  <c r="F2432" i="15"/>
  <c r="F2390" i="15"/>
  <c r="F2342" i="15"/>
  <c r="F2244" i="15"/>
  <c r="F2733" i="15"/>
  <c r="F2718" i="15"/>
  <c r="F2631" i="15"/>
  <c r="F2564" i="15"/>
  <c r="F2465" i="15"/>
  <c r="F2423" i="15"/>
  <c r="F2385" i="15"/>
  <c r="F2883" i="15"/>
  <c r="F2659" i="15"/>
  <c r="F2862" i="15"/>
  <c r="F2667" i="15"/>
  <c r="F2613" i="15"/>
  <c r="F2574" i="15"/>
  <c r="F2499" i="15"/>
  <c r="F2452" i="15"/>
  <c r="F2418" i="15"/>
  <c r="F2384" i="15"/>
  <c r="F2352" i="15"/>
  <c r="F2317" i="15"/>
  <c r="F2227" i="15"/>
  <c r="F2758" i="15"/>
  <c r="F2685" i="15"/>
  <c r="F2771" i="15"/>
  <c r="F2665" i="15"/>
  <c r="F2610" i="15"/>
  <c r="F2566" i="15"/>
  <c r="F2498" i="15"/>
  <c r="F2470" i="15"/>
  <c r="F2437" i="15"/>
  <c r="F2405" i="15"/>
  <c r="F2371" i="15"/>
  <c r="F2339" i="15"/>
  <c r="F2308" i="15"/>
  <c r="F2222" i="15"/>
  <c r="F2182" i="15"/>
  <c r="F2905" i="15"/>
  <c r="F2675" i="15"/>
  <c r="F2592" i="15"/>
  <c r="F1959" i="15"/>
  <c r="F1927" i="15"/>
  <c r="F1878" i="15"/>
  <c r="F1836" i="15"/>
  <c r="F2181" i="15"/>
  <c r="F2095" i="15"/>
  <c r="F2064" i="15"/>
  <c r="F2050" i="15"/>
  <c r="F1800" i="15"/>
  <c r="F1762" i="15"/>
  <c r="F1731" i="15"/>
  <c r="F1698" i="15"/>
  <c r="F1666" i="15"/>
  <c r="F1627" i="15"/>
  <c r="F1596" i="15"/>
  <c r="F1564" i="15"/>
  <c r="F1532" i="15"/>
  <c r="F1500" i="15"/>
  <c r="F1468" i="15"/>
  <c r="F2117" i="15"/>
  <c r="F1946" i="15"/>
  <c r="F1913" i="15"/>
  <c r="F1865" i="15"/>
  <c r="F1825" i="15"/>
  <c r="F2131" i="15"/>
  <c r="F2079" i="15"/>
  <c r="F1783" i="15"/>
  <c r="F1742" i="15"/>
  <c r="F4120" i="15"/>
  <c r="F3896" i="15"/>
  <c r="F3809" i="15"/>
  <c r="F3783" i="15"/>
  <c r="F3574" i="15"/>
  <c r="F3877" i="15"/>
  <c r="F3441" i="15"/>
  <c r="F3149" i="15"/>
  <c r="F3208" i="15"/>
  <c r="F2835" i="15"/>
  <c r="F3275" i="15"/>
  <c r="F2999" i="15"/>
  <c r="F3474" i="15"/>
  <c r="F3212" i="15"/>
  <c r="F3385" i="15"/>
  <c r="F3222" i="15"/>
  <c r="F3093" i="15"/>
  <c r="F3022" i="15"/>
  <c r="F2974" i="15"/>
  <c r="F2917" i="15"/>
  <c r="F3193" i="15"/>
  <c r="F3393" i="15"/>
  <c r="F3151" i="15"/>
  <c r="F3048" i="15"/>
  <c r="F2993" i="15"/>
  <c r="F2940" i="15"/>
  <c r="F2881" i="15"/>
  <c r="F2777" i="15"/>
  <c r="F2729" i="15"/>
  <c r="F2722" i="15"/>
  <c r="F2620" i="15"/>
  <c r="F2561" i="15"/>
  <c r="F2476" i="15"/>
  <c r="F2428" i="15"/>
  <c r="F2386" i="15"/>
  <c r="F2338" i="15"/>
  <c r="F2240" i="15"/>
  <c r="F2719" i="15"/>
  <c r="F2689" i="15"/>
  <c r="F2617" i="15"/>
  <c r="F2557" i="15"/>
  <c r="F2461" i="15"/>
  <c r="F2419" i="15"/>
  <c r="F2381" i="15"/>
  <c r="F2882" i="15"/>
  <c r="F2646" i="15"/>
  <c r="F2846" i="15"/>
  <c r="F2657" i="15"/>
  <c r="F2612" i="15"/>
  <c r="F2570" i="15"/>
  <c r="F2492" i="15"/>
  <c r="F2449" i="15"/>
  <c r="F2414" i="15"/>
  <c r="F2380" i="15"/>
  <c r="F2348" i="15"/>
  <c r="F2313" i="15"/>
  <c r="F2223" i="15"/>
  <c r="F2741" i="15"/>
  <c r="F2666" i="15"/>
  <c r="F2755" i="15"/>
  <c r="F2664" i="15"/>
  <c r="F2598" i="15"/>
  <c r="F2562" i="15"/>
  <c r="F2495" i="15"/>
  <c r="F2463" i="15"/>
  <c r="F2433" i="15"/>
  <c r="F2399" i="15"/>
  <c r="F2367" i="15"/>
  <c r="F2335" i="15"/>
  <c r="F2249" i="15"/>
  <c r="F2218" i="15"/>
  <c r="F2170" i="15"/>
  <c r="F2871" i="15"/>
  <c r="F2672" i="15"/>
  <c r="F2349" i="15"/>
  <c r="F1955" i="15"/>
  <c r="F1923" i="15"/>
  <c r="F1874" i="15"/>
  <c r="F1832" i="15"/>
  <c r="F2175" i="15"/>
  <c r="F2091" i="15"/>
  <c r="F2060" i="15"/>
  <c r="F1826" i="15"/>
  <c r="F1796" i="15"/>
  <c r="F1758" i="15"/>
  <c r="F1727" i="15"/>
  <c r="F1694" i="15"/>
  <c r="F1662" i="15"/>
  <c r="F1624" i="15"/>
  <c r="F1592" i="15"/>
  <c r="F1560" i="15"/>
  <c r="F1528" i="15"/>
  <c r="F1496" i="15"/>
  <c r="F1464" i="15"/>
  <c r="F4172" i="15"/>
  <c r="F3915" i="15"/>
  <c r="F3686" i="15"/>
  <c r="F3678" i="15"/>
  <c r="F3534" i="15"/>
  <c r="F3731" i="15"/>
  <c r="F3408" i="15"/>
  <c r="F3116" i="15"/>
  <c r="F3103" i="15"/>
  <c r="F2756" i="15"/>
  <c r="F3176" i="15"/>
  <c r="F2971" i="15"/>
  <c r="F3439" i="15"/>
  <c r="F3188" i="15"/>
  <c r="F3330" i="15"/>
  <c r="F3200" i="15"/>
  <c r="F3079" i="15"/>
  <c r="F3018" i="15"/>
  <c r="F2970" i="15"/>
  <c r="F3389" i="15"/>
  <c r="F3158" i="15"/>
  <c r="F3338" i="15"/>
  <c r="F3140" i="15"/>
  <c r="F3044" i="15"/>
  <c r="F2985" i="15"/>
  <c r="F2928" i="15"/>
  <c r="F2877" i="15"/>
  <c r="F2773" i="15"/>
  <c r="F2725" i="15"/>
  <c r="F2712" i="15"/>
  <c r="F2619" i="15"/>
  <c r="F2550" i="15"/>
  <c r="F2472" i="15"/>
  <c r="F2424" i="15"/>
  <c r="F2374" i="15"/>
  <c r="F2334" i="15"/>
  <c r="F2236" i="15"/>
  <c r="F2634" i="15"/>
  <c r="F2662" i="15"/>
  <c r="F2616" i="15"/>
  <c r="F2540" i="15"/>
  <c r="F2457" i="15"/>
  <c r="F2415" i="15"/>
  <c r="F2377" i="15"/>
  <c r="F2879" i="15"/>
  <c r="F2630" i="15"/>
  <c r="F2775" i="15"/>
  <c r="F2656" i="15"/>
  <c r="F2611" i="15"/>
  <c r="F2567" i="15"/>
  <c r="F2488" i="15"/>
  <c r="F2446" i="15"/>
  <c r="F2410" i="15"/>
  <c r="F2376" i="15"/>
  <c r="F2344" i="15"/>
  <c r="F2309" i="15"/>
  <c r="F2219" i="15"/>
  <c r="F2727" i="15"/>
  <c r="F2655" i="15"/>
  <c r="F2738" i="15"/>
  <c r="F2641" i="15"/>
  <c r="F2593" i="15"/>
  <c r="F2559" i="15"/>
  <c r="F2491" i="15"/>
  <c r="F2459" i="15"/>
  <c r="F2429" i="15"/>
  <c r="F2395" i="15"/>
  <c r="F2363" i="15"/>
  <c r="F2331" i="15"/>
  <c r="F2245" i="15"/>
  <c r="F2214" i="15"/>
  <c r="F2166" i="15"/>
  <c r="F2855" i="15"/>
  <c r="F2671" i="15"/>
  <c r="F2247" i="15"/>
  <c r="F1951" i="15"/>
  <c r="F1914" i="15"/>
  <c r="F1870" i="15"/>
  <c r="F1827" i="15"/>
  <c r="F2171" i="15"/>
  <c r="F2088" i="15"/>
  <c r="F2056" i="15"/>
  <c r="F1792" i="15"/>
  <c r="F1754" i="15"/>
  <c r="F1722" i="15"/>
  <c r="F1690" i="15"/>
  <c r="F1658" i="15"/>
  <c r="F1620" i="15"/>
  <c r="F1588" i="15"/>
  <c r="F1556" i="15"/>
  <c r="F1524" i="15"/>
  <c r="F1492" i="15"/>
  <c r="F1460" i="15"/>
  <c r="F1970" i="15"/>
  <c r="F1938" i="15"/>
  <c r="F1905" i="15"/>
  <c r="F1853" i="15"/>
  <c r="F2318" i="15"/>
  <c r="F2106" i="15"/>
  <c r="F2071" i="15"/>
  <c r="F4459" i="15"/>
  <c r="F3888" i="15"/>
  <c r="F3572" i="15"/>
  <c r="F3587" i="15"/>
  <c r="F3491" i="15"/>
  <c r="F3791" i="15"/>
  <c r="F3367" i="15"/>
  <c r="F3091" i="15"/>
  <c r="H3091" i="15" s="1"/>
  <c r="F3039" i="15"/>
  <c r="F2720" i="15"/>
  <c r="F3160" i="15"/>
  <c r="F2967" i="15"/>
  <c r="F3365" i="15"/>
  <c r="F3169" i="15"/>
  <c r="F3320" i="15"/>
  <c r="F3181" i="15"/>
  <c r="H3181" i="15" s="1"/>
  <c r="F3069" i="15"/>
  <c r="F3010" i="15"/>
  <c r="F2958" i="15"/>
  <c r="F3334" i="15"/>
  <c r="F3125" i="15"/>
  <c r="F3314" i="15"/>
  <c r="F3118" i="15"/>
  <c r="F3032" i="15"/>
  <c r="F2981" i="15"/>
  <c r="F2924" i="15"/>
  <c r="F2873" i="15"/>
  <c r="F2765" i="15"/>
  <c r="F2707" i="15"/>
  <c r="F2704" i="15"/>
  <c r="F2608" i="15"/>
  <c r="F2541" i="15"/>
  <c r="F2469" i="15"/>
  <c r="F2420" i="15"/>
  <c r="F2370" i="15"/>
  <c r="F2330" i="15"/>
  <c r="F2232" i="15"/>
  <c r="F2618" i="15"/>
  <c r="F2661" i="15"/>
  <c r="F2615" i="15"/>
  <c r="F2500" i="15"/>
  <c r="F2453" i="15"/>
  <c r="F2411" i="15"/>
  <c r="F2373" i="15"/>
  <c r="F2863" i="15"/>
  <c r="F2606" i="15"/>
  <c r="F2759" i="15"/>
  <c r="F2645" i="15"/>
  <c r="F2605" i="15"/>
  <c r="F2563" i="15"/>
  <c r="F2484" i="15"/>
  <c r="F2442" i="15"/>
  <c r="F2406" i="15"/>
  <c r="F2372" i="15"/>
  <c r="F2340" i="15"/>
  <c r="F2250" i="15"/>
  <c r="F2952" i="15"/>
  <c r="F2709" i="15"/>
  <c r="F2642" i="15"/>
  <c r="F2726" i="15"/>
  <c r="F2640" i="15"/>
  <c r="F2589" i="15"/>
  <c r="F2555" i="15"/>
  <c r="F2487" i="15"/>
  <c r="F2455" i="15"/>
  <c r="F2425" i="15"/>
  <c r="F2391" i="15"/>
  <c r="F2359" i="15"/>
  <c r="F2327" i="15"/>
  <c r="F2241" i="15"/>
  <c r="F2201" i="15"/>
  <c r="F2130" i="15"/>
  <c r="F2770" i="15"/>
  <c r="F2670" i="15"/>
  <c r="F2225" i="15"/>
  <c r="F1947" i="15"/>
  <c r="F1910" i="15"/>
  <c r="F1866" i="15"/>
  <c r="F2329" i="15"/>
  <c r="F2118" i="15"/>
  <c r="F2084" i="15"/>
  <c r="F1788" i="15"/>
  <c r="F1751" i="15"/>
  <c r="F1718" i="15"/>
  <c r="F1686" i="15"/>
  <c r="F1654" i="15"/>
  <c r="H1654" i="15" s="1"/>
  <c r="F1616" i="15"/>
  <c r="F1584" i="15"/>
  <c r="F1552" i="15"/>
  <c r="F1520" i="15"/>
  <c r="F1488" i="15"/>
  <c r="F2341" i="15"/>
  <c r="F1966" i="15"/>
  <c r="F1934" i="15"/>
  <c r="F1901" i="15"/>
  <c r="F3840" i="15"/>
  <c r="F3833" i="15"/>
  <c r="F3520" i="15"/>
  <c r="F3547" i="15"/>
  <c r="F3453" i="15"/>
  <c r="F3664" i="15"/>
  <c r="F3336" i="15"/>
  <c r="F3470" i="15"/>
  <c r="F3004" i="15"/>
  <c r="F3350" i="15"/>
  <c r="F3094" i="15"/>
  <c r="F2934" i="15"/>
  <c r="F3311" i="15"/>
  <c r="F3107" i="15"/>
  <c r="F3310" i="15"/>
  <c r="F3168" i="15"/>
  <c r="F3053" i="15"/>
  <c r="F3006" i="15"/>
  <c r="F2951" i="15"/>
  <c r="F3319" i="15"/>
  <c r="F3099" i="15"/>
  <c r="F3236" i="15"/>
  <c r="F3111" i="15"/>
  <c r="F3028" i="15"/>
  <c r="F2977" i="15"/>
  <c r="F2916" i="15"/>
  <c r="F2861" i="15"/>
  <c r="F2761" i="15"/>
  <c r="F2700" i="15"/>
  <c r="F2681" i="15"/>
  <c r="F2584" i="15"/>
  <c r="F2503" i="15"/>
  <c r="F2462" i="15"/>
  <c r="F2408" i="15"/>
  <c r="F2366" i="15"/>
  <c r="F2326" i="15"/>
  <c r="F2838" i="15"/>
  <c r="F2607" i="15"/>
  <c r="F2660" i="15"/>
  <c r="F2579" i="15"/>
  <c r="F2493" i="15"/>
  <c r="F2443" i="15"/>
  <c r="F2407" i="15"/>
  <c r="F2369" i="15"/>
  <c r="F2834" i="15"/>
  <c r="F2600" i="15"/>
  <c r="F2742" i="15"/>
  <c r="F2644" i="15"/>
  <c r="F2599" i="15"/>
  <c r="F2556" i="15"/>
  <c r="F2474" i="15"/>
  <c r="F2434" i="15"/>
  <c r="F2400" i="15"/>
  <c r="F2368" i="15"/>
  <c r="F2336" i="15"/>
  <c r="F2246" i="15"/>
  <c r="F2875" i="15"/>
  <c r="F2701" i="15"/>
  <c r="F2626" i="15"/>
  <c r="F2708" i="15"/>
  <c r="F2639" i="15"/>
  <c r="F2585" i="15"/>
  <c r="F2551" i="15"/>
  <c r="F2483" i="15"/>
  <c r="F2451" i="15"/>
  <c r="F2421" i="15"/>
  <c r="F2387" i="15"/>
  <c r="F2355" i="15"/>
  <c r="F2324" i="15"/>
  <c r="F2237" i="15"/>
  <c r="F2197" i="15"/>
  <c r="F2120" i="15"/>
  <c r="F2754" i="15"/>
  <c r="F2638" i="15"/>
  <c r="F2172" i="15"/>
  <c r="F1943" i="15"/>
  <c r="F1906" i="15"/>
  <c r="F1854" i="15"/>
  <c r="F2224" i="15"/>
  <c r="F2111" i="15"/>
  <c r="F2080" i="15"/>
  <c r="F1784" i="15"/>
  <c r="F1747" i="15"/>
  <c r="F1714" i="15"/>
  <c r="F1682" i="15"/>
  <c r="F1650" i="15"/>
  <c r="F1612" i="15"/>
  <c r="F1580" i="15"/>
  <c r="F1548" i="15"/>
  <c r="F1516" i="15"/>
  <c r="F1484" i="15"/>
  <c r="F2221" i="15"/>
  <c r="F1962" i="15"/>
  <c r="F1930" i="15"/>
  <c r="F1897" i="15"/>
  <c r="F1843" i="15"/>
  <c r="F4969" i="15"/>
  <c r="F3904" i="15"/>
  <c r="F3780" i="15"/>
  <c r="F3455" i="15"/>
  <c r="F3505" i="15"/>
  <c r="F3420" i="15"/>
  <c r="F3585" i="15"/>
  <c r="F3294" i="15"/>
  <c r="F3271" i="15"/>
  <c r="F2972" i="15"/>
  <c r="F3224" i="15"/>
  <c r="F3088" i="15"/>
  <c r="F2930" i="15"/>
  <c r="F3303" i="15"/>
  <c r="F3101" i="15"/>
  <c r="H3101" i="15" s="1"/>
  <c r="F3280" i="15"/>
  <c r="F3159" i="15"/>
  <c r="F3049" i="15"/>
  <c r="F3002" i="15"/>
  <c r="F2941" i="15"/>
  <c r="F3279" i="15"/>
  <c r="F3216" i="15"/>
  <c r="F3105" i="15"/>
  <c r="F3017" i="15"/>
  <c r="F2965" i="15"/>
  <c r="H2965" i="15" s="1"/>
  <c r="F2912" i="15"/>
  <c r="F2857" i="15"/>
  <c r="F2757" i="15"/>
  <c r="F2894" i="15"/>
  <c r="F2669" i="15"/>
  <c r="F2580" i="15"/>
  <c r="F2497" i="15"/>
  <c r="F2458" i="15"/>
  <c r="F2404" i="15"/>
  <c r="F2362" i="15"/>
  <c r="F2323" i="15"/>
  <c r="F2782" i="15"/>
  <c r="F2866" i="15"/>
  <c r="F2649" i="15"/>
  <c r="F2575" i="15"/>
  <c r="F2489" i="15"/>
  <c r="F2439" i="15"/>
  <c r="F2403" i="15"/>
  <c r="F2361" i="15"/>
  <c r="F2778" i="15"/>
  <c r="F2887" i="15"/>
  <c r="F2730" i="15"/>
  <c r="F2643" i="15"/>
  <c r="F2590" i="15"/>
  <c r="F2552" i="15"/>
  <c r="F2464" i="15"/>
  <c r="F2430" i="15"/>
  <c r="F2396" i="15"/>
  <c r="F2364" i="15"/>
  <c r="F2332" i="15"/>
  <c r="F2242" i="15"/>
  <c r="F2859" i="15"/>
  <c r="F2697" i="15"/>
  <c r="F2594" i="15"/>
  <c r="F2694" i="15"/>
  <c r="F2625" i="15"/>
  <c r="F2581" i="15"/>
  <c r="F2547" i="15"/>
  <c r="F2480" i="15"/>
  <c r="F2448" i="15"/>
  <c r="F2417" i="15"/>
  <c r="F2383" i="15"/>
  <c r="F2351" i="15"/>
  <c r="F2320" i="15"/>
  <c r="F2233" i="15"/>
  <c r="F2193" i="15"/>
  <c r="F2116" i="15"/>
  <c r="F2737" i="15"/>
  <c r="F2622" i="15"/>
  <c r="F2165" i="15"/>
  <c r="F1939" i="15"/>
  <c r="F1902" i="15"/>
  <c r="F1850" i="15"/>
  <c r="F2212" i="15"/>
  <c r="F2107" i="15"/>
  <c r="F2076" i="15"/>
  <c r="F1780" i="15"/>
  <c r="F1743" i="15"/>
  <c r="F1710" i="15"/>
  <c r="F1678" i="15"/>
  <c r="F1643" i="15"/>
  <c r="F1608" i="15"/>
  <c r="F1576" i="15"/>
  <c r="F1544" i="15"/>
  <c r="F1512" i="15"/>
  <c r="F1480" i="15"/>
  <c r="F2211" i="15"/>
  <c r="F1958" i="15"/>
  <c r="F1926" i="15"/>
  <c r="F1877" i="15"/>
  <c r="F1839" i="15"/>
  <c r="F2191" i="15"/>
  <c r="F2094" i="15"/>
  <c r="F2059" i="15"/>
  <c r="F1795" i="15"/>
  <c r="F1757" i="15"/>
  <c r="F1721" i="15"/>
  <c r="F2185" i="15"/>
  <c r="F1949" i="15"/>
  <c r="F1916" i="15"/>
  <c r="F1872" i="15"/>
  <c r="F1838" i="15"/>
  <c r="F2168" i="15"/>
  <c r="F2086" i="15"/>
  <c r="F1794" i="15"/>
  <c r="F1756" i="15"/>
  <c r="F1716" i="15"/>
  <c r="F1676" i="15"/>
  <c r="F2184" i="15"/>
  <c r="F1952" i="15"/>
  <c r="F1915" i="15"/>
  <c r="F1871" i="15"/>
  <c r="F1833" i="15"/>
  <c r="F2194" i="15"/>
  <c r="F2096" i="15"/>
  <c r="F2065" i="15"/>
  <c r="F1887" i="15"/>
  <c r="F1771" i="15"/>
  <c r="F1736" i="15"/>
  <c r="F1695" i="15"/>
  <c r="F1663" i="15"/>
  <c r="F1628" i="15"/>
  <c r="F1597" i="15"/>
  <c r="F1565" i="15"/>
  <c r="F1533" i="15"/>
  <c r="F1501" i="15"/>
  <c r="F1469" i="15"/>
  <c r="F1660" i="15"/>
  <c r="H1660" i="15" s="1"/>
  <c r="F1510" i="15"/>
  <c r="F1657" i="15"/>
  <c r="F1523" i="15"/>
  <c r="F1436" i="15"/>
  <c r="F1404" i="15"/>
  <c r="F1336" i="15"/>
  <c r="F1305" i="15"/>
  <c r="F1188" i="15"/>
  <c r="F1155" i="15"/>
  <c r="F1119" i="15"/>
  <c r="F1087" i="15"/>
  <c r="F1055" i="15"/>
  <c r="F1020" i="15"/>
  <c r="F988" i="15"/>
  <c r="F951" i="15"/>
  <c r="F913" i="15"/>
  <c r="F854" i="15"/>
  <c r="F817" i="15"/>
  <c r="F1586" i="15"/>
  <c r="F1458" i="15"/>
  <c r="F1599" i="15"/>
  <c r="F1471" i="15"/>
  <c r="F4456" i="15"/>
  <c r="F3839" i="15"/>
  <c r="F3728" i="15"/>
  <c r="F3394" i="15"/>
  <c r="F3739" i="15"/>
  <c r="F3388" i="15"/>
  <c r="F3549" i="15"/>
  <c r="F3260" i="15"/>
  <c r="F3172" i="15"/>
  <c r="F2935" i="15"/>
  <c r="F3155" i="15"/>
  <c r="F3034" i="15"/>
  <c r="F2918" i="15"/>
  <c r="F3265" i="15"/>
  <c r="F3073" i="15"/>
  <c r="F3273" i="15"/>
  <c r="F3152" i="15"/>
  <c r="F3041" i="15"/>
  <c r="F2990" i="15"/>
  <c r="F2937" i="15"/>
  <c r="F3263" i="15"/>
  <c r="F3205" i="15"/>
  <c r="F3077" i="15"/>
  <c r="F3013" i="15"/>
  <c r="F2961" i="15"/>
  <c r="F2908" i="15"/>
  <c r="F2849" i="15"/>
  <c r="F2744" i="15"/>
  <c r="F2870" i="15"/>
  <c r="F2636" i="15"/>
  <c r="F2576" i="15"/>
  <c r="F2494" i="15"/>
  <c r="F2440" i="15"/>
  <c r="F2398" i="15"/>
  <c r="F2358" i="15"/>
  <c r="F2311" i="15"/>
  <c r="F2766" i="15"/>
  <c r="F2850" i="15"/>
  <c r="F2633" i="15"/>
  <c r="F2571" i="15"/>
  <c r="F2485" i="15"/>
  <c r="F2435" i="15"/>
  <c r="F2393" i="15"/>
  <c r="F2909" i="15"/>
  <c r="F2762" i="15"/>
  <c r="F2886" i="15"/>
  <c r="F2702" i="15"/>
  <c r="F2629" i="15"/>
  <c r="F2586" i="15"/>
  <c r="F2543" i="15"/>
  <c r="F2460" i="15"/>
  <c r="F2426" i="15"/>
  <c r="F2392" i="15"/>
  <c r="F2360" i="15"/>
  <c r="F2328" i="15"/>
  <c r="F2238" i="15"/>
  <c r="F2843" i="15"/>
  <c r="F2696" i="15"/>
  <c r="F2874" i="15"/>
  <c r="F2691" i="15"/>
  <c r="F2624" i="15"/>
  <c r="F2577" i="15"/>
  <c r="F2542" i="15"/>
  <c r="F2477" i="15"/>
  <c r="F2445" i="15"/>
  <c r="F2413" i="15"/>
  <c r="F2379" i="15"/>
  <c r="F2347" i="15"/>
  <c r="F2316" i="15"/>
  <c r="F2230" i="15"/>
  <c r="F2189" i="15"/>
  <c r="F2112" i="15"/>
  <c r="F2723" i="15"/>
  <c r="F2609" i="15"/>
  <c r="F1967" i="15"/>
  <c r="F1935" i="15"/>
  <c r="F1898" i="15"/>
  <c r="F1844" i="15"/>
  <c r="F2199" i="15"/>
  <c r="F2103" i="15"/>
  <c r="F2072" i="15"/>
  <c r="F1774" i="15"/>
  <c r="F1739" i="15"/>
  <c r="F1707" i="15"/>
  <c r="F1674" i="15"/>
  <c r="F1639" i="15"/>
  <c r="F1604" i="15"/>
  <c r="F1572" i="15"/>
  <c r="F1540" i="15"/>
  <c r="F1508" i="15"/>
  <c r="F1476" i="15"/>
  <c r="F2198" i="15"/>
  <c r="F1954" i="15"/>
  <c r="F1922" i="15"/>
  <c r="F1873" i="15"/>
  <c r="F1835" i="15"/>
  <c r="F2180" i="15"/>
  <c r="F2087" i="15"/>
  <c r="F2055" i="15"/>
  <c r="F1791" i="15"/>
  <c r="F1750" i="15"/>
  <c r="F1717" i="15"/>
  <c r="F2122" i="15"/>
  <c r="F1945" i="15"/>
  <c r="F1912" i="15"/>
  <c r="F1868" i="15"/>
  <c r="F1834" i="15"/>
  <c r="F2129" i="15"/>
  <c r="F2082" i="15"/>
  <c r="F1790" i="15"/>
  <c r="F1749" i="15"/>
  <c r="F1712" i="15"/>
  <c r="F1672" i="15"/>
  <c r="F2173" i="15"/>
  <c r="F1948" i="15"/>
  <c r="F1911" i="15"/>
  <c r="F1867" i="15"/>
  <c r="F1829" i="15"/>
  <c r="F2183" i="15"/>
  <c r="F2092" i="15"/>
  <c r="F2061" i="15"/>
  <c r="F1884" i="15"/>
  <c r="F1801" i="15"/>
  <c r="F1763" i="15"/>
  <c r="F1732" i="15"/>
  <c r="F1691" i="15"/>
  <c r="F1659" i="15"/>
  <c r="F1625" i="15"/>
  <c r="F1593" i="15"/>
  <c r="F1561" i="15"/>
  <c r="F1529" i="15"/>
  <c r="F1497" i="15"/>
  <c r="F1465" i="15"/>
  <c r="F1622" i="15"/>
  <c r="F1494" i="15"/>
  <c r="F1645" i="15"/>
  <c r="F1507" i="15"/>
  <c r="F1432" i="15"/>
  <c r="F1400" i="15"/>
  <c r="F1332" i="15"/>
  <c r="F1301" i="15"/>
  <c r="F1184" i="15"/>
  <c r="F1147" i="15"/>
  <c r="F3331" i="15"/>
  <c r="F3030" i="15"/>
  <c r="F2933" i="15"/>
  <c r="F2845" i="15"/>
  <c r="F2354" i="15"/>
  <c r="F2389" i="15"/>
  <c r="F2456" i="15"/>
  <c r="F2858" i="15"/>
  <c r="F2375" i="15"/>
  <c r="F1963" i="15"/>
  <c r="F1600" i="15"/>
  <c r="F1942" i="15"/>
  <c r="F2310" i="15"/>
  <c r="F2067" i="15"/>
  <c r="F1773" i="15"/>
  <c r="F1713" i="15"/>
  <c r="F1965" i="15"/>
  <c r="F1925" i="15"/>
  <c r="F1864" i="15"/>
  <c r="F2235" i="15"/>
  <c r="F2097" i="15"/>
  <c r="F1888" i="15"/>
  <c r="F1786" i="15"/>
  <c r="F1737" i="15"/>
  <c r="F1684" i="15"/>
  <c r="F2167" i="15"/>
  <c r="F1936" i="15"/>
  <c r="F1879" i="15"/>
  <c r="F2337" i="15"/>
  <c r="F2113" i="15"/>
  <c r="F2073" i="15"/>
  <c r="F1759" i="15"/>
  <c r="F1715" i="15"/>
  <c r="F1671" i="15"/>
  <c r="F1621" i="15"/>
  <c r="F1581" i="15"/>
  <c r="F1541" i="15"/>
  <c r="F1493" i="15"/>
  <c r="F1453" i="15"/>
  <c r="F1542" i="15"/>
  <c r="F1619" i="15"/>
  <c r="F1459" i="15"/>
  <c r="F1412" i="15"/>
  <c r="F1328" i="15"/>
  <c r="F1279" i="15"/>
  <c r="F1163" i="15"/>
  <c r="F1115" i="15"/>
  <c r="F1079" i="15"/>
  <c r="F1043" i="15"/>
  <c r="F1004" i="15"/>
  <c r="F968" i="15"/>
  <c r="F927" i="15"/>
  <c r="F863" i="15"/>
  <c r="F813" i="15"/>
  <c r="F1554" i="15"/>
  <c r="F1669" i="15"/>
  <c r="F1535" i="15"/>
  <c r="F1431" i="15"/>
  <c r="F1399" i="15"/>
  <c r="F1327" i="15"/>
  <c r="F1297" i="15"/>
  <c r="F1187" i="15"/>
  <c r="F1154" i="15"/>
  <c r="F1118" i="15"/>
  <c r="F1598" i="15"/>
  <c r="F1470" i="15"/>
  <c r="F1611" i="15"/>
  <c r="F1483" i="15"/>
  <c r="F1418" i="15"/>
  <c r="F1349" i="15"/>
  <c r="F1318" i="15"/>
  <c r="F1198" i="15"/>
  <c r="F1161" i="15"/>
  <c r="F1125" i="15"/>
  <c r="F1093" i="15"/>
  <c r="F1061" i="15"/>
  <c r="F1030" i="15"/>
  <c r="F998" i="15"/>
  <c r="F1664" i="15"/>
  <c r="F1530" i="15"/>
  <c r="F1689" i="15"/>
  <c r="F1527" i="15"/>
  <c r="F1433" i="15"/>
  <c r="F1401" i="15"/>
  <c r="F1337" i="15"/>
  <c r="F1302" i="15"/>
  <c r="F1179" i="15"/>
  <c r="F1140" i="15"/>
  <c r="F1108" i="15"/>
  <c r="F1076" i="15"/>
  <c r="F1044" i="15"/>
  <c r="F1009" i="15"/>
  <c r="F977" i="15"/>
  <c r="F944" i="15"/>
  <c r="F900" i="15"/>
  <c r="F851" i="15"/>
  <c r="F814" i="15"/>
  <c r="F1275" i="15"/>
  <c r="F925" i="15"/>
  <c r="F824" i="15"/>
  <c r="F754" i="15"/>
  <c r="F721" i="15"/>
  <c r="F671" i="15"/>
  <c r="F631" i="15"/>
  <c r="F971" i="15"/>
  <c r="F823" i="15"/>
  <c r="F953" i="15"/>
  <c r="F879" i="15"/>
  <c r="F773" i="15"/>
  <c r="F738" i="15"/>
  <c r="F700" i="15"/>
  <c r="F1070" i="15"/>
  <c r="F858" i="15"/>
  <c r="F1042" i="15"/>
  <c r="F919" i="15"/>
  <c r="F782" i="15"/>
  <c r="F1035" i="15"/>
  <c r="F885" i="15"/>
  <c r="F1281" i="15"/>
  <c r="F904" i="15"/>
  <c r="F872" i="15"/>
  <c r="F787" i="15"/>
  <c r="F751" i="15"/>
  <c r="F715" i="15"/>
  <c r="F672" i="15"/>
  <c r="F632" i="15"/>
  <c r="F597" i="15"/>
  <c r="F1086" i="15"/>
  <c r="F912" i="15"/>
  <c r="F786" i="15"/>
  <c r="F43" i="15"/>
  <c r="F94" i="15"/>
  <c r="F120" i="15"/>
  <c r="F180" i="15"/>
  <c r="F212" i="15"/>
  <c r="F244" i="15"/>
  <c r="F276" i="15"/>
  <c r="F308" i="15"/>
  <c r="F340" i="15"/>
  <c r="F373" i="15"/>
  <c r="F408" i="15"/>
  <c r="F442" i="15"/>
  <c r="F479" i="15"/>
  <c r="F510" i="15"/>
  <c r="F542" i="15"/>
  <c r="F612" i="15"/>
  <c r="F48" i="15"/>
  <c r="F128" i="15"/>
  <c r="F177" i="15"/>
  <c r="F209" i="15"/>
  <c r="F241" i="15"/>
  <c r="F273" i="15"/>
  <c r="F305" i="15"/>
  <c r="F337" i="15"/>
  <c r="F374" i="15"/>
  <c r="F401" i="15"/>
  <c r="F434" i="15"/>
  <c r="F462" i="15"/>
  <c r="F491" i="15"/>
  <c r="F3758" i="15"/>
  <c r="F2914" i="15"/>
  <c r="F3252" i="15"/>
  <c r="F2740" i="15"/>
  <c r="F2248" i="15"/>
  <c r="F2901" i="15"/>
  <c r="F2422" i="15"/>
  <c r="F2676" i="15"/>
  <c r="F2343" i="15"/>
  <c r="F1931" i="15"/>
  <c r="F1568" i="15"/>
  <c r="F1917" i="15"/>
  <c r="F2220" i="15"/>
  <c r="F2063" i="15"/>
  <c r="F1768" i="15"/>
  <c r="F2333" i="15"/>
  <c r="F1961" i="15"/>
  <c r="F1921" i="15"/>
  <c r="F1859" i="15"/>
  <c r="F2216" i="15"/>
  <c r="F2093" i="15"/>
  <c r="F1885" i="15"/>
  <c r="F1782" i="15"/>
  <c r="F1733" i="15"/>
  <c r="F1680" i="15"/>
  <c r="F2114" i="15"/>
  <c r="F1932" i="15"/>
  <c r="F1875" i="15"/>
  <c r="F2314" i="15"/>
  <c r="F2108" i="15"/>
  <c r="F2069" i="15"/>
  <c r="F1755" i="15"/>
  <c r="F1711" i="15"/>
  <c r="F1667" i="15"/>
  <c r="F1617" i="15"/>
  <c r="F1577" i="15"/>
  <c r="F1537" i="15"/>
  <c r="F1489" i="15"/>
  <c r="F1449" i="15"/>
  <c r="F1526" i="15"/>
  <c r="F1603" i="15"/>
  <c r="F1452" i="15"/>
  <c r="F1408" i="15"/>
  <c r="F1324" i="15"/>
  <c r="F1200" i="15"/>
  <c r="F1159" i="15"/>
  <c r="F1111" i="15"/>
  <c r="F1075" i="15"/>
  <c r="F1036" i="15"/>
  <c r="F1000" i="15"/>
  <c r="F964" i="15"/>
  <c r="F921" i="15"/>
  <c r="F850" i="15"/>
  <c r="F806" i="15"/>
  <c r="F1538" i="15"/>
  <c r="F1653" i="15"/>
  <c r="F1519" i="15"/>
  <c r="F1427" i="15"/>
  <c r="F1395" i="15"/>
  <c r="F1323" i="15"/>
  <c r="F1293" i="15"/>
  <c r="F1181" i="15"/>
  <c r="F1146" i="15"/>
  <c r="F1114" i="15"/>
  <c r="F1582" i="15"/>
  <c r="F1456" i="15"/>
  <c r="F1595" i="15"/>
  <c r="F1467" i="15"/>
  <c r="F1414" i="15"/>
  <c r="F1345" i="15"/>
  <c r="F1314" i="15"/>
  <c r="F1194" i="15"/>
  <c r="F1157" i="15"/>
  <c r="F1121" i="15"/>
  <c r="F1089" i="15"/>
  <c r="F1057" i="15"/>
  <c r="F1026" i="15"/>
  <c r="F994" i="15"/>
  <c r="F1648" i="15"/>
  <c r="F1514" i="15"/>
  <c r="F1661" i="15"/>
  <c r="F1511" i="15"/>
  <c r="F1429" i="15"/>
  <c r="F1397" i="15"/>
  <c r="F1333" i="15"/>
  <c r="F1295" i="15"/>
  <c r="F1175" i="15"/>
  <c r="F1136" i="15"/>
  <c r="F1104" i="15"/>
  <c r="F1072" i="15"/>
  <c r="F1037" i="15"/>
  <c r="F1005" i="15"/>
  <c r="F973" i="15"/>
  <c r="F940" i="15"/>
  <c r="F892" i="15"/>
  <c r="F844" i="15"/>
  <c r="F807" i="15"/>
  <c r="F1090" i="15"/>
  <c r="F914" i="15"/>
  <c r="F800" i="15"/>
  <c r="F750" i="15"/>
  <c r="F714" i="15"/>
  <c r="H714" i="15" s="1"/>
  <c r="F667" i="15"/>
  <c r="F627" i="15"/>
  <c r="F954" i="15"/>
  <c r="F784" i="15"/>
  <c r="F937" i="15"/>
  <c r="F878" i="15"/>
  <c r="F769" i="15"/>
  <c r="F734" i="15"/>
  <c r="F696" i="15"/>
  <c r="F1027" i="15"/>
  <c r="F848" i="15"/>
  <c r="F1031" i="15"/>
  <c r="F918" i="15"/>
  <c r="F776" i="15"/>
  <c r="F1003" i="15"/>
  <c r="F873" i="15"/>
  <c r="F1278" i="15"/>
  <c r="F903" i="15"/>
  <c r="F871" i="15"/>
  <c r="F780" i="15"/>
  <c r="F747" i="15"/>
  <c r="F712" i="15"/>
  <c r="F668" i="15"/>
  <c r="F628" i="15"/>
  <c r="F594" i="15"/>
  <c r="F1054" i="15"/>
  <c r="F908" i="15"/>
  <c r="F47" i="15"/>
  <c r="F184" i="15"/>
  <c r="F216" i="15"/>
  <c r="F248" i="15"/>
  <c r="F280" i="15"/>
  <c r="F312" i="15"/>
  <c r="F344" i="15"/>
  <c r="F377" i="15"/>
  <c r="F412" i="15"/>
  <c r="F446" i="15"/>
  <c r="F483" i="15"/>
  <c r="F514" i="15"/>
  <c r="F546" i="15"/>
  <c r="F52" i="15"/>
  <c r="F102" i="15"/>
  <c r="H102" i="15" s="1"/>
  <c r="F181" i="15"/>
  <c r="F213" i="15"/>
  <c r="F3357" i="15"/>
  <c r="F3254" i="15"/>
  <c r="F3068" i="15"/>
  <c r="F2854" i="15"/>
  <c r="F2750" i="15"/>
  <c r="F2715" i="15"/>
  <c r="F2388" i="15"/>
  <c r="F2623" i="15"/>
  <c r="F1892" i="15"/>
  <c r="F1536" i="15"/>
  <c r="F1909" i="15"/>
  <c r="F2169" i="15"/>
  <c r="F1761" i="15"/>
  <c r="F2217" i="15"/>
  <c r="F1957" i="15"/>
  <c r="F1908" i="15"/>
  <c r="F1856" i="15"/>
  <c r="F2215" i="15"/>
  <c r="F2078" i="15"/>
  <c r="F1778" i="15"/>
  <c r="F1729" i="15"/>
  <c r="F2357" i="15"/>
  <c r="F1968" i="15"/>
  <c r="F1928" i="15"/>
  <c r="F1858" i="15"/>
  <c r="F2243" i="15"/>
  <c r="F2104" i="15"/>
  <c r="F2057" i="15"/>
  <c r="F1797" i="15"/>
  <c r="F1752" i="15"/>
  <c r="F1704" i="15"/>
  <c r="F1655" i="15"/>
  <c r="F1613" i="15"/>
  <c r="F1573" i="15"/>
  <c r="F1525" i="15"/>
  <c r="F1485" i="15"/>
  <c r="F1445" i="15"/>
  <c r="F1478" i="15"/>
  <c r="F1587" i="15"/>
  <c r="F1446" i="15"/>
  <c r="F1396" i="15"/>
  <c r="F1320" i="15"/>
  <c r="F1196" i="15"/>
  <c r="F1143" i="15"/>
  <c r="F1107" i="15"/>
  <c r="F1071" i="15"/>
  <c r="F1032" i="15"/>
  <c r="F996" i="15"/>
  <c r="F955" i="15"/>
  <c r="F906" i="15"/>
  <c r="F843" i="15"/>
  <c r="F802" i="15"/>
  <c r="F1522" i="15"/>
  <c r="F1641" i="15"/>
  <c r="F1503" i="15"/>
  <c r="F1423" i="15"/>
  <c r="F1354" i="15"/>
  <c r="F1319" i="15"/>
  <c r="F1283" i="15"/>
  <c r="F1177" i="15"/>
  <c r="F1142" i="15"/>
  <c r="F1110" i="15"/>
  <c r="F1566" i="15"/>
  <c r="F1450" i="15"/>
  <c r="F1579" i="15"/>
  <c r="F1443" i="15"/>
  <c r="F1410" i="15"/>
  <c r="F1342" i="15"/>
  <c r="F1307" i="15"/>
  <c r="F1190" i="15"/>
  <c r="F1153" i="15"/>
  <c r="F1117" i="15"/>
  <c r="F1085" i="15"/>
  <c r="F1053" i="15"/>
  <c r="F1022" i="15"/>
  <c r="F990" i="15"/>
  <c r="F1634" i="15"/>
  <c r="F1498" i="15"/>
  <c r="F1623" i="15"/>
  <c r="F1495" i="15"/>
  <c r="F1425" i="15"/>
  <c r="F1393" i="15"/>
  <c r="F1329" i="15"/>
  <c r="F1291" i="15"/>
  <c r="F1171" i="15"/>
  <c r="F1132" i="15"/>
  <c r="F1100" i="15"/>
  <c r="F1068" i="15"/>
  <c r="F1033" i="15"/>
  <c r="F1001" i="15"/>
  <c r="F969" i="15"/>
  <c r="F936" i="15"/>
  <c r="F884" i="15"/>
  <c r="F838" i="15"/>
  <c r="F803" i="15"/>
  <c r="F1058" i="15"/>
  <c r="F911" i="15"/>
  <c r="F779" i="15"/>
  <c r="F746" i="15"/>
  <c r="F711" i="15"/>
  <c r="F664" i="15"/>
  <c r="F623" i="15"/>
  <c r="F938" i="15"/>
  <c r="F1276" i="15"/>
  <c r="F899" i="15"/>
  <c r="F857" i="15"/>
  <c r="F765" i="15"/>
  <c r="F730" i="15"/>
  <c r="F674" i="15"/>
  <c r="F995" i="15"/>
  <c r="F835" i="15"/>
  <c r="F999" i="15"/>
  <c r="F917" i="15"/>
  <c r="F772" i="15"/>
  <c r="F960" i="15"/>
  <c r="F869" i="15"/>
  <c r="F1082" i="15"/>
  <c r="F902" i="15"/>
  <c r="F870" i="15"/>
  <c r="F775" i="15"/>
  <c r="F744" i="15"/>
  <c r="F708" i="15"/>
  <c r="F665" i="15"/>
  <c r="F624" i="15"/>
  <c r="F590" i="15"/>
  <c r="F1011" i="15"/>
  <c r="F862" i="15"/>
  <c r="F51" i="15"/>
  <c r="F101" i="15"/>
  <c r="F188" i="15"/>
  <c r="F220" i="15"/>
  <c r="F252" i="15"/>
  <c r="F284" i="15"/>
  <c r="F316" i="15"/>
  <c r="F348" i="15"/>
  <c r="F381" i="15"/>
  <c r="F416" i="15"/>
  <c r="F453" i="15"/>
  <c r="F486" i="15"/>
  <c r="F518" i="15"/>
  <c r="F550" i="15"/>
  <c r="F699" i="15"/>
  <c r="F569" i="15"/>
  <c r="F27" i="15"/>
  <c r="F56" i="15"/>
  <c r="F108" i="15"/>
  <c r="F158" i="15"/>
  <c r="H158" i="15" s="1"/>
  <c r="F185" i="15"/>
  <c r="F217" i="15"/>
  <c r="F249" i="15"/>
  <c r="F281" i="15"/>
  <c r="F313" i="15"/>
  <c r="F3517" i="15"/>
  <c r="F3057" i="15"/>
  <c r="F3198" i="15"/>
  <c r="F2635" i="15"/>
  <c r="F2837" i="15"/>
  <c r="F2878" i="15"/>
  <c r="F2356" i="15"/>
  <c r="F2573" i="15"/>
  <c r="F2226" i="15"/>
  <c r="F1840" i="15"/>
  <c r="F1770" i="15"/>
  <c r="F1504" i="15"/>
  <c r="F1869" i="15"/>
  <c r="F2110" i="15"/>
  <c r="F1746" i="15"/>
  <c r="F2203" i="15"/>
  <c r="F1953" i="15"/>
  <c r="F1904" i="15"/>
  <c r="F1852" i="15"/>
  <c r="F2202" i="15"/>
  <c r="F2074" i="15"/>
  <c r="F1772" i="15"/>
  <c r="F1720" i="15"/>
  <c r="F2322" i="15"/>
  <c r="F1964" i="15"/>
  <c r="F1924" i="15"/>
  <c r="F1855" i="15"/>
  <c r="F2228" i="15"/>
  <c r="F2100" i="15"/>
  <c r="F1793" i="15"/>
  <c r="H1793" i="15" s="1"/>
  <c r="F1748" i="15"/>
  <c r="F1699" i="15"/>
  <c r="F1651" i="15"/>
  <c r="F1609" i="15"/>
  <c r="F1569" i="15"/>
  <c r="F1521" i="15"/>
  <c r="F1481" i="15"/>
  <c r="F1693" i="15"/>
  <c r="F1462" i="15"/>
  <c r="F1571" i="15"/>
  <c r="F1440" i="15"/>
  <c r="F1392" i="15"/>
  <c r="F1316" i="15"/>
  <c r="F1192" i="15"/>
  <c r="F1139" i="15"/>
  <c r="F1103" i="15"/>
  <c r="F1067" i="15"/>
  <c r="F1028" i="15"/>
  <c r="F992" i="15"/>
  <c r="F947" i="15"/>
  <c r="F898" i="15"/>
  <c r="F837" i="15"/>
  <c r="F1656" i="15"/>
  <c r="F1506" i="15"/>
  <c r="F1629" i="15"/>
  <c r="F1487" i="15"/>
  <c r="F1419" i="15"/>
  <c r="F1350" i="15"/>
  <c r="F1315" i="15"/>
  <c r="F1277" i="15"/>
  <c r="F1173" i="15"/>
  <c r="F1138" i="15"/>
  <c r="F1677" i="15"/>
  <c r="F1550" i="15"/>
  <c r="F1767" i="15"/>
  <c r="F1563" i="15"/>
  <c r="F1438" i="15"/>
  <c r="F1406" i="15"/>
  <c r="F1338" i="15"/>
  <c r="F1303" i="15"/>
  <c r="F1186" i="15"/>
  <c r="F1145" i="15"/>
  <c r="F1113" i="15"/>
  <c r="F1081" i="15"/>
  <c r="F1049" i="15"/>
  <c r="F1018" i="15"/>
  <c r="F986" i="15"/>
  <c r="F1610" i="15"/>
  <c r="H1610" i="15" s="1"/>
  <c r="F1482" i="15"/>
  <c r="F1607" i="15"/>
  <c r="F1479" i="15"/>
  <c r="F1421" i="15"/>
  <c r="F1390" i="15"/>
  <c r="F1325" i="15"/>
  <c r="F1201" i="15"/>
  <c r="F1164" i="15"/>
  <c r="F1128" i="15"/>
  <c r="F1096" i="15"/>
  <c r="F1064" i="15"/>
  <c r="F1029" i="15"/>
  <c r="F997" i="15"/>
  <c r="F965" i="15"/>
  <c r="F932" i="15"/>
  <c r="F876" i="15"/>
  <c r="F834" i="15"/>
  <c r="F799" i="15"/>
  <c r="F1015" i="15"/>
  <c r="F910" i="15"/>
  <c r="F774" i="15"/>
  <c r="F743" i="15"/>
  <c r="F707" i="15"/>
  <c r="F660" i="15"/>
  <c r="F619" i="15"/>
  <c r="F897" i="15"/>
  <c r="F1098" i="15"/>
  <c r="F896" i="15"/>
  <c r="F849" i="15"/>
  <c r="F761" i="15"/>
  <c r="F724" i="15"/>
  <c r="F670" i="15"/>
  <c r="F967" i="15"/>
  <c r="F819" i="15"/>
  <c r="F966" i="15"/>
  <c r="F832" i="15"/>
  <c r="F768" i="15"/>
  <c r="F946" i="15"/>
  <c r="F866" i="15"/>
  <c r="F1050" i="15"/>
  <c r="F891" i="15"/>
  <c r="F865" i="15"/>
  <c r="F771" i="15"/>
  <c r="F740" i="15"/>
  <c r="F702" i="15"/>
  <c r="F661" i="15"/>
  <c r="F620" i="15"/>
  <c r="F586" i="15"/>
  <c r="F979" i="15"/>
  <c r="F855" i="15"/>
  <c r="F25" i="15"/>
  <c r="F55" i="15"/>
  <c r="F157" i="15"/>
  <c r="F192" i="15"/>
  <c r="F224" i="15"/>
  <c r="F256" i="15"/>
  <c r="F288" i="15"/>
  <c r="F320" i="15"/>
  <c r="F352" i="15"/>
  <c r="F385" i="15"/>
  <c r="F422" i="15"/>
  <c r="F457" i="15"/>
  <c r="F490" i="15"/>
  <c r="F522" i="15"/>
  <c r="F554" i="15"/>
  <c r="F579" i="15"/>
  <c r="F719" i="15"/>
  <c r="F112" i="15"/>
  <c r="F162" i="15"/>
  <c r="F189" i="15"/>
  <c r="F221" i="15"/>
  <c r="F3218" i="15"/>
  <c r="F3247" i="15"/>
  <c r="F3061" i="15"/>
  <c r="F2572" i="15"/>
  <c r="F2632" i="15"/>
  <c r="F2698" i="15"/>
  <c r="F2321" i="15"/>
  <c r="F2504" i="15"/>
  <c r="F2186" i="15"/>
  <c r="F2192" i="15"/>
  <c r="F1735" i="15"/>
  <c r="F1472" i="15"/>
  <c r="F1860" i="15"/>
  <c r="F2102" i="15"/>
  <c r="F1738" i="15"/>
  <c r="F2196" i="15"/>
  <c r="F1941" i="15"/>
  <c r="F1900" i="15"/>
  <c r="F1846" i="15"/>
  <c r="F2121" i="15"/>
  <c r="F2070" i="15"/>
  <c r="F1764" i="15"/>
  <c r="F1705" i="15"/>
  <c r="F2239" i="15"/>
  <c r="F1960" i="15"/>
  <c r="F1907" i="15"/>
  <c r="F1851" i="15"/>
  <c r="F2213" i="15"/>
  <c r="F2089" i="15"/>
  <c r="F1828" i="15"/>
  <c r="F1789" i="15"/>
  <c r="F1744" i="15"/>
  <c r="F1687" i="15"/>
  <c r="F1647" i="15"/>
  <c r="F1605" i="15"/>
  <c r="F1557" i="15"/>
  <c r="F1517" i="15"/>
  <c r="F1477" i="15"/>
  <c r="F1606" i="15"/>
  <c r="F1447" i="15"/>
  <c r="F1555" i="15"/>
  <c r="F1428" i="15"/>
  <c r="F1355" i="15"/>
  <c r="F1312" i="15"/>
  <c r="F1178" i="15"/>
  <c r="F1135" i="15"/>
  <c r="F1099" i="15"/>
  <c r="F1063" i="15"/>
  <c r="F1024" i="15"/>
  <c r="F984" i="15"/>
  <c r="F943" i="15"/>
  <c r="F890" i="15"/>
  <c r="F833" i="15"/>
  <c r="F1642" i="15"/>
  <c r="F1490" i="15"/>
  <c r="F1615" i="15"/>
  <c r="F1451" i="15"/>
  <c r="F1415" i="15"/>
  <c r="F1346" i="15"/>
  <c r="F1311" i="15"/>
  <c r="F1203" i="15"/>
  <c r="F1169" i="15"/>
  <c r="F1134" i="15"/>
  <c r="F1668" i="15"/>
  <c r="F1534" i="15"/>
  <c r="F1681" i="15"/>
  <c r="F1547" i="15"/>
  <c r="F1434" i="15"/>
  <c r="F1402" i="15"/>
  <c r="F1334" i="15"/>
  <c r="F1299" i="15"/>
  <c r="F1180" i="15"/>
  <c r="F1141" i="15"/>
  <c r="F1109" i="15"/>
  <c r="F1077" i="15"/>
  <c r="F1045" i="15"/>
  <c r="F1014" i="15"/>
  <c r="F982" i="15"/>
  <c r="F1594" i="15"/>
  <c r="F1466" i="15"/>
  <c r="F1591" i="15"/>
  <c r="F1463" i="15"/>
  <c r="F1417" i="15"/>
  <c r="F1352" i="15"/>
  <c r="F1321" i="15"/>
  <c r="F1197" i="15"/>
  <c r="F1160" i="15"/>
  <c r="F1124" i="15"/>
  <c r="F1092" i="15"/>
  <c r="F1060" i="15"/>
  <c r="F1025" i="15"/>
  <c r="F993" i="15"/>
  <c r="F959" i="15"/>
  <c r="F928" i="15"/>
  <c r="F868" i="15"/>
  <c r="F830" i="15"/>
  <c r="F789" i="15"/>
  <c r="F983" i="15"/>
  <c r="F909" i="15"/>
  <c r="F770" i="15"/>
  <c r="F739" i="15"/>
  <c r="F701" i="15"/>
  <c r="F656" i="15"/>
  <c r="F1094" i="15"/>
  <c r="F893" i="15"/>
  <c r="F1066" i="15"/>
  <c r="F895" i="15"/>
  <c r="F836" i="15"/>
  <c r="F757" i="15"/>
  <c r="F720" i="15"/>
  <c r="F663" i="15"/>
  <c r="F950" i="15"/>
  <c r="F809" i="15"/>
  <c r="F961" i="15"/>
  <c r="F816" i="15"/>
  <c r="F764" i="15"/>
  <c r="F930" i="15"/>
  <c r="F831" i="15"/>
  <c r="F1039" i="15"/>
  <c r="F888" i="15"/>
  <c r="F853" i="15"/>
  <c r="F767" i="15"/>
  <c r="F736" i="15"/>
  <c r="F698" i="15"/>
  <c r="F657" i="15"/>
  <c r="F616" i="15"/>
  <c r="F582" i="15"/>
  <c r="F975" i="15"/>
  <c r="F846" i="15"/>
  <c r="F59" i="15"/>
  <c r="F107" i="15"/>
  <c r="F161" i="15"/>
  <c r="F196" i="15"/>
  <c r="F228" i="15"/>
  <c r="F260" i="15"/>
  <c r="F292" i="15"/>
  <c r="F324" i="15"/>
  <c r="F356" i="15"/>
  <c r="F389" i="15"/>
  <c r="F425" i="15"/>
  <c r="F461" i="15"/>
  <c r="F494" i="15"/>
  <c r="F526" i="15"/>
  <c r="F558" i="15"/>
  <c r="F716" i="15"/>
  <c r="F585" i="15"/>
  <c r="F32" i="15"/>
  <c r="F88" i="15"/>
  <c r="F116" i="15"/>
  <c r="F166" i="15"/>
  <c r="F193" i="15"/>
  <c r="F225" i="15"/>
  <c r="F257" i="15"/>
  <c r="F4056" i="15"/>
  <c r="F3126" i="15"/>
  <c r="F3009" i="15"/>
  <c r="F2490" i="15"/>
  <c r="F2568" i="15"/>
  <c r="F2628" i="15"/>
  <c r="F2234" i="15"/>
  <c r="F2473" i="15"/>
  <c r="F2913" i="15"/>
  <c r="F2099" i="15"/>
  <c r="F1703" i="15"/>
  <c r="F2132" i="15"/>
  <c r="F1849" i="15"/>
  <c r="F2098" i="15"/>
  <c r="F1799" i="15"/>
  <c r="F1734" i="15"/>
  <c r="F2190" i="15"/>
  <c r="F1937" i="15"/>
  <c r="F1896" i="15"/>
  <c r="F1842" i="15"/>
  <c r="F2109" i="15"/>
  <c r="F2066" i="15"/>
  <c r="F1760" i="15"/>
  <c r="F1696" i="15"/>
  <c r="F2229" i="15"/>
  <c r="F1956" i="15"/>
  <c r="F1903" i="15"/>
  <c r="F1845" i="15"/>
  <c r="F2200" i="15"/>
  <c r="F2085" i="15"/>
  <c r="F1785" i="15"/>
  <c r="F1740" i="15"/>
  <c r="F1683" i="15"/>
  <c r="F1644" i="15"/>
  <c r="F1601" i="15"/>
  <c r="F1553" i="15"/>
  <c r="F1513" i="15"/>
  <c r="F1473" i="15"/>
  <c r="F1590" i="15"/>
  <c r="F1280" i="15"/>
  <c r="F1539" i="15"/>
  <c r="F1424" i="15"/>
  <c r="F1351" i="15"/>
  <c r="F1309" i="15"/>
  <c r="F1174" i="15"/>
  <c r="F1131" i="15"/>
  <c r="F1095" i="15"/>
  <c r="F1059" i="15"/>
  <c r="F1016" i="15"/>
  <c r="F980" i="15"/>
  <c r="F939" i="15"/>
  <c r="F882" i="15"/>
  <c r="F829" i="15"/>
  <c r="F1618" i="15"/>
  <c r="F1474" i="15"/>
  <c r="F1583" i="15"/>
  <c r="F1444" i="15"/>
  <c r="F1411" i="15"/>
  <c r="F1339" i="15"/>
  <c r="H1339" i="15" s="1"/>
  <c r="F1308" i="15"/>
  <c r="F1199" i="15"/>
  <c r="F1166" i="15"/>
  <c r="F1130" i="15"/>
  <c r="F1652" i="15"/>
  <c r="F1518" i="15"/>
  <c r="F1665" i="15"/>
  <c r="F1531" i="15"/>
  <c r="F1430" i="15"/>
  <c r="F1398" i="15"/>
  <c r="F1330" i="15"/>
  <c r="F1296" i="15"/>
  <c r="F1176" i="15"/>
  <c r="F1137" i="15"/>
  <c r="F1105" i="15"/>
  <c r="F1073" i="15"/>
  <c r="F1041" i="15"/>
  <c r="F1010" i="15"/>
  <c r="F978" i="15"/>
  <c r="F1578" i="15"/>
  <c r="F1455" i="15"/>
  <c r="F1575" i="15"/>
  <c r="F1454" i="15"/>
  <c r="F1413" i="15"/>
  <c r="F1348" i="15"/>
  <c r="F1317" i="15"/>
  <c r="F1193" i="15"/>
  <c r="F1156" i="15"/>
  <c r="F1120" i="15"/>
  <c r="F1088" i="15"/>
  <c r="F1056" i="15"/>
  <c r="F1021" i="15"/>
  <c r="F989" i="15"/>
  <c r="F956" i="15"/>
  <c r="F923" i="15"/>
  <c r="F864" i="15"/>
  <c r="F826" i="15"/>
  <c r="F785" i="15"/>
  <c r="F974" i="15"/>
  <c r="F861" i="15"/>
  <c r="F766" i="15"/>
  <c r="F735" i="15"/>
  <c r="F697" i="15"/>
  <c r="F646" i="15"/>
  <c r="F1062" i="15"/>
  <c r="F881" i="15"/>
  <c r="F1023" i="15"/>
  <c r="F894" i="15"/>
  <c r="F820" i="15"/>
  <c r="H820" i="15" s="1"/>
  <c r="F753" i="15"/>
  <c r="F717" i="15"/>
  <c r="F659" i="15"/>
  <c r="F934" i="15"/>
  <c r="F783" i="15"/>
  <c r="F949" i="15"/>
  <c r="F808" i="15"/>
  <c r="F760" i="15"/>
  <c r="F905" i="15"/>
  <c r="F815" i="15"/>
  <c r="F1007" i="15"/>
  <c r="F887" i="15"/>
  <c r="F828" i="15"/>
  <c r="F763" i="15"/>
  <c r="F732" i="15"/>
  <c r="F694" i="15"/>
  <c r="F649" i="15"/>
  <c r="F609" i="15"/>
  <c r="F578" i="15"/>
  <c r="F942" i="15"/>
  <c r="F827" i="15"/>
  <c r="F31" i="15"/>
  <c r="F86" i="15"/>
  <c r="F111" i="15"/>
  <c r="F165" i="15"/>
  <c r="F200" i="15"/>
  <c r="F232" i="15"/>
  <c r="F264" i="15"/>
  <c r="F296" i="15"/>
  <c r="F328" i="15"/>
  <c r="F360" i="15"/>
  <c r="F393" i="15"/>
  <c r="F429" i="15"/>
  <c r="F465" i="15"/>
  <c r="F498" i="15"/>
  <c r="F530" i="15"/>
  <c r="F562" i="15"/>
  <c r="F598" i="15"/>
  <c r="F36" i="15"/>
  <c r="F169" i="15"/>
  <c r="F197" i="15"/>
  <c r="F229" i="15"/>
  <c r="F261" i="15"/>
  <c r="F293" i="15"/>
  <c r="F325" i="15"/>
  <c r="F357" i="15"/>
  <c r="F394" i="15"/>
  <c r="F511" i="15"/>
  <c r="F543" i="15"/>
  <c r="F587" i="15"/>
  <c r="F741" i="15"/>
  <c r="F673" i="15"/>
  <c r="F182" i="15"/>
  <c r="F214" i="15"/>
  <c r="F246" i="15"/>
  <c r="F278" i="15"/>
  <c r="F310" i="15"/>
  <c r="F342" i="15"/>
  <c r="F375" i="15"/>
  <c r="F406" i="15"/>
  <c r="F448" i="15"/>
  <c r="F481" i="15"/>
  <c r="F516" i="15"/>
  <c r="F548" i="15"/>
  <c r="F589" i="15"/>
  <c r="F695" i="15"/>
  <c r="F641" i="15"/>
  <c r="F748" i="15"/>
  <c r="H748" i="15" s="1"/>
  <c r="F42" i="15"/>
  <c r="F106" i="15"/>
  <c r="F171" i="15"/>
  <c r="F203" i="15"/>
  <c r="F235" i="15"/>
  <c r="F267" i="15"/>
  <c r="F299" i="15"/>
  <c r="F331" i="15"/>
  <c r="F363" i="15"/>
  <c r="F399" i="15"/>
  <c r="F432" i="15"/>
  <c r="F464" i="15"/>
  <c r="F497" i="15"/>
  <c r="F529" i="15"/>
  <c r="F561" i="15"/>
  <c r="F621" i="15"/>
  <c r="F3782" i="15"/>
  <c r="F2903" i="15"/>
  <c r="F3037" i="15"/>
  <c r="F2949" i="15"/>
  <c r="F2436" i="15"/>
  <c r="F2475" i="15"/>
  <c r="F2578" i="15"/>
  <c r="F2774" i="15"/>
  <c r="F2441" i="15"/>
  <c r="F2705" i="15"/>
  <c r="F2068" i="15"/>
  <c r="F1670" i="15"/>
  <c r="F2049" i="15"/>
  <c r="F1831" i="15"/>
  <c r="F2083" i="15"/>
  <c r="F1787" i="15"/>
  <c r="F1730" i="15"/>
  <c r="F2115" i="15"/>
  <c r="F1933" i="15"/>
  <c r="F1880" i="15"/>
  <c r="F1830" i="15"/>
  <c r="F2105" i="15"/>
  <c r="F2062" i="15"/>
  <c r="F1802" i="15"/>
  <c r="F1745" i="15"/>
  <c r="F1692" i="15"/>
  <c r="F2195" i="15"/>
  <c r="F1944" i="15"/>
  <c r="F1899" i="15"/>
  <c r="F1841" i="15"/>
  <c r="F2176" i="15"/>
  <c r="F2081" i="15"/>
  <c r="F1781" i="15"/>
  <c r="F1728" i="15"/>
  <c r="F1679" i="15"/>
  <c r="F1640" i="15"/>
  <c r="F1589" i="15"/>
  <c r="F1549" i="15"/>
  <c r="F1509" i="15"/>
  <c r="F1461" i="15"/>
  <c r="F1574" i="15"/>
  <c r="F1706" i="15"/>
  <c r="F1491" i="15"/>
  <c r="F1420" i="15"/>
  <c r="F1347" i="15"/>
  <c r="F1294" i="15"/>
  <c r="F1170" i="15"/>
  <c r="F1127" i="15"/>
  <c r="F1091" i="15"/>
  <c r="F1051" i="15"/>
  <c r="F1012" i="15"/>
  <c r="F976" i="15"/>
  <c r="F935" i="15"/>
  <c r="F874" i="15"/>
  <c r="F825" i="15"/>
  <c r="F1602" i="15"/>
  <c r="F1769" i="15"/>
  <c r="F1567" i="15"/>
  <c r="F1439" i="15"/>
  <c r="F1407" i="15"/>
  <c r="F1335" i="15"/>
  <c r="F1304" i="15"/>
  <c r="F1195" i="15"/>
  <c r="F1162" i="15"/>
  <c r="F1126" i="15"/>
  <c r="F1638" i="15"/>
  <c r="F1502" i="15"/>
  <c r="F1649" i="15"/>
  <c r="F1515" i="15"/>
  <c r="F1426" i="15"/>
  <c r="F1394" i="15"/>
  <c r="F1326" i="15"/>
  <c r="F1292" i="15"/>
  <c r="F1172" i="15"/>
  <c r="F1133" i="15"/>
  <c r="F1101" i="15"/>
  <c r="F1069" i="15"/>
  <c r="F1038" i="15"/>
  <c r="F1006" i="15"/>
  <c r="F1709" i="15"/>
  <c r="F1562" i="15"/>
  <c r="F1448" i="15"/>
  <c r="F1559" i="15"/>
  <c r="F1441" i="15"/>
  <c r="F1409" i="15"/>
  <c r="F1344" i="15"/>
  <c r="F1313" i="15"/>
  <c r="F1189" i="15"/>
  <c r="F1152" i="15"/>
  <c r="F1116" i="15"/>
  <c r="F1084" i="15"/>
  <c r="F1052" i="15"/>
  <c r="F1017" i="15"/>
  <c r="F985" i="15"/>
  <c r="F952" i="15"/>
  <c r="F915" i="15"/>
  <c r="F860" i="15"/>
  <c r="F822" i="15"/>
  <c r="F781" i="15"/>
  <c r="F957" i="15"/>
  <c r="F845" i="15"/>
  <c r="F762" i="15"/>
  <c r="F731" i="15"/>
  <c r="F693" i="15"/>
  <c r="F642" i="15"/>
  <c r="F1019" i="15"/>
  <c r="F877" i="15"/>
  <c r="F991" i="15"/>
  <c r="F883" i="15"/>
  <c r="F798" i="15"/>
  <c r="F749" i="15"/>
  <c r="F710" i="15"/>
  <c r="F655" i="15"/>
  <c r="F920" i="15"/>
  <c r="F1106" i="15"/>
  <c r="F933" i="15"/>
  <c r="F797" i="15"/>
  <c r="F1078" i="15"/>
  <c r="F901" i="15"/>
  <c r="F805" i="15"/>
  <c r="F945" i="15"/>
  <c r="F886" i="15"/>
  <c r="F812" i="15"/>
  <c r="F759" i="15"/>
  <c r="F728" i="15"/>
  <c r="F679" i="15"/>
  <c r="F643" i="15"/>
  <c r="F605" i="15"/>
  <c r="F571" i="15"/>
  <c r="F926" i="15"/>
  <c r="F811" i="15"/>
  <c r="F35" i="15"/>
  <c r="F115" i="15"/>
  <c r="F172" i="15"/>
  <c r="F204" i="15"/>
  <c r="F236" i="15"/>
  <c r="F268" i="15"/>
  <c r="F300" i="15"/>
  <c r="F332" i="15"/>
  <c r="F364" i="15"/>
  <c r="F400" i="15"/>
  <c r="F433" i="15"/>
  <c r="F468" i="15"/>
  <c r="F502" i="15"/>
  <c r="F534" i="15"/>
  <c r="F568" i="15"/>
  <c r="F658" i="15"/>
  <c r="F756" i="15"/>
  <c r="F599" i="15"/>
  <c r="F40" i="15"/>
  <c r="F122" i="15"/>
  <c r="F201" i="15"/>
  <c r="F233" i="15"/>
  <c r="F265" i="15"/>
  <c r="F297" i="15"/>
  <c r="F329" i="15"/>
  <c r="F361" i="15"/>
  <c r="F397" i="15"/>
  <c r="F426" i="15"/>
  <c r="F454" i="15"/>
  <c r="F480" i="15"/>
  <c r="F515" i="15"/>
  <c r="F547" i="15"/>
  <c r="F588" i="15"/>
  <c r="F600" i="15"/>
  <c r="F155" i="15"/>
  <c r="H155" i="15" s="1"/>
  <c r="F186" i="15"/>
  <c r="F218" i="15"/>
  <c r="F250" i="15"/>
  <c r="F282" i="15"/>
  <c r="F314" i="15"/>
  <c r="F346" i="15"/>
  <c r="F379" i="15"/>
  <c r="F410" i="15"/>
  <c r="F451" i="15"/>
  <c r="F488" i="15"/>
  <c r="F520" i="15"/>
  <c r="F552" i="15"/>
  <c r="F591" i="15"/>
  <c r="F703" i="15"/>
  <c r="F614" i="15"/>
  <c r="F46" i="15"/>
  <c r="F110" i="15"/>
  <c r="F175" i="15"/>
  <c r="F207" i="15"/>
  <c r="F239" i="15"/>
  <c r="F271" i="15"/>
  <c r="F303" i="15"/>
  <c r="F335" i="15"/>
  <c r="F369" i="15"/>
  <c r="F403" i="15"/>
  <c r="F436" i="15"/>
  <c r="F467" i="15"/>
  <c r="F501" i="15"/>
  <c r="F533" i="15"/>
  <c r="F566" i="15"/>
  <c r="F622" i="15"/>
  <c r="F2897" i="15"/>
  <c r="F1635" i="15"/>
  <c r="F1969" i="15"/>
  <c r="F1798" i="15"/>
  <c r="F2077" i="15"/>
  <c r="F1585" i="15"/>
  <c r="F1340" i="15"/>
  <c r="F931" i="15"/>
  <c r="F1331" i="15"/>
  <c r="F1499" i="15"/>
  <c r="F1065" i="15"/>
  <c r="F1405" i="15"/>
  <c r="F1013" i="15"/>
  <c r="F840" i="15"/>
  <c r="F880" i="15"/>
  <c r="F788" i="15"/>
  <c r="F722" i="15"/>
  <c r="F39" i="15"/>
  <c r="F240" i="15"/>
  <c r="F506" i="15"/>
  <c r="F173" i="15"/>
  <c r="F289" i="15"/>
  <c r="F349" i="15"/>
  <c r="F405" i="15"/>
  <c r="F447" i="15"/>
  <c r="F527" i="15"/>
  <c r="F602" i="15"/>
  <c r="F167" i="15"/>
  <c r="F206" i="15"/>
  <c r="F254" i="15"/>
  <c r="F294" i="15"/>
  <c r="F334" i="15"/>
  <c r="F383" i="15"/>
  <c r="F427" i="15"/>
  <c r="F474" i="15"/>
  <c r="F524" i="15"/>
  <c r="F645" i="15"/>
  <c r="F23" i="15"/>
  <c r="F84" i="15"/>
  <c r="F164" i="15"/>
  <c r="F215" i="15"/>
  <c r="F255" i="15"/>
  <c r="F295" i="15"/>
  <c r="F343" i="15"/>
  <c r="F384" i="15"/>
  <c r="F428" i="15"/>
  <c r="F478" i="15"/>
  <c r="F517" i="15"/>
  <c r="F557" i="15"/>
  <c r="F2394" i="15"/>
  <c r="F1950" i="15"/>
  <c r="F1929" i="15"/>
  <c r="F1741" i="15"/>
  <c r="F1545" i="15"/>
  <c r="F1290" i="15"/>
  <c r="F867" i="15"/>
  <c r="F1300" i="15"/>
  <c r="F1422" i="15"/>
  <c r="F1034" i="15"/>
  <c r="F1341" i="15"/>
  <c r="F981" i="15"/>
  <c r="F758" i="15"/>
  <c r="F777" i="15"/>
  <c r="F1046" i="15"/>
  <c r="F676" i="15"/>
  <c r="F272" i="15"/>
  <c r="F538" i="15"/>
  <c r="F205" i="15"/>
  <c r="F301" i="15"/>
  <c r="F353" i="15"/>
  <c r="F409" i="15"/>
  <c r="F450" i="15"/>
  <c r="F487" i="15"/>
  <c r="F531" i="15"/>
  <c r="F580" i="15"/>
  <c r="F603" i="15"/>
  <c r="F170" i="15"/>
  <c r="F210" i="15"/>
  <c r="F258" i="15"/>
  <c r="F298" i="15"/>
  <c r="F338" i="15"/>
  <c r="F387" i="15"/>
  <c r="F431" i="15"/>
  <c r="F477" i="15"/>
  <c r="F528" i="15"/>
  <c r="F565" i="15"/>
  <c r="F662" i="15"/>
  <c r="F92" i="15"/>
  <c r="F179" i="15"/>
  <c r="F219" i="15"/>
  <c r="F259" i="15"/>
  <c r="F307" i="15"/>
  <c r="F347" i="15"/>
  <c r="F388" i="15"/>
  <c r="F482" i="15"/>
  <c r="F521" i="15"/>
  <c r="F2427" i="15"/>
  <c r="F2353" i="15"/>
  <c r="F1876" i="15"/>
  <c r="F1688" i="15"/>
  <c r="F1505" i="15"/>
  <c r="F1167" i="15"/>
  <c r="F821" i="15"/>
  <c r="H821" i="15" s="1"/>
  <c r="F1191" i="15"/>
  <c r="F1353" i="15"/>
  <c r="F1002" i="15"/>
  <c r="F1306" i="15"/>
  <c r="F948" i="15"/>
  <c r="F727" i="15"/>
  <c r="F742" i="15"/>
  <c r="F889" i="15"/>
  <c r="F636" i="15"/>
  <c r="F304" i="15"/>
  <c r="F574" i="15"/>
  <c r="F44" i="15"/>
  <c r="F237" i="15"/>
  <c r="F309" i="15"/>
  <c r="F365" i="15"/>
  <c r="F413" i="15"/>
  <c r="F495" i="15"/>
  <c r="F535" i="15"/>
  <c r="F633" i="15"/>
  <c r="F174" i="15"/>
  <c r="F222" i="15"/>
  <c r="F262" i="15"/>
  <c r="F302" i="15"/>
  <c r="F350" i="15"/>
  <c r="F391" i="15"/>
  <c r="F435" i="15"/>
  <c r="F492" i="15"/>
  <c r="F532" i="15"/>
  <c r="F581" i="15"/>
  <c r="F30" i="15"/>
  <c r="F100" i="15"/>
  <c r="F183" i="15"/>
  <c r="F223" i="15"/>
  <c r="F263" i="15"/>
  <c r="F311" i="15"/>
  <c r="F351" i="15"/>
  <c r="F392" i="15"/>
  <c r="F441" i="15"/>
  <c r="F485" i="15"/>
  <c r="F525" i="15"/>
  <c r="F573" i="15"/>
  <c r="F2119" i="15"/>
  <c r="F472" i="15"/>
  <c r="F563" i="15"/>
  <c r="F163" i="15"/>
  <c r="F512" i="15"/>
  <c r="F607" i="15"/>
  <c r="F291" i="15"/>
  <c r="F553" i="15"/>
  <c r="F2505" i="15"/>
  <c r="F2075" i="15"/>
  <c r="F2345" i="15"/>
  <c r="F2188" i="15"/>
  <c r="F1457" i="15"/>
  <c r="F1123" i="15"/>
  <c r="F1570" i="15"/>
  <c r="F1158" i="15"/>
  <c r="F1322" i="15"/>
  <c r="F1685" i="15"/>
  <c r="F1185" i="15"/>
  <c r="F907" i="15"/>
  <c r="F675" i="15"/>
  <c r="F704" i="15"/>
  <c r="F796" i="15"/>
  <c r="F601" i="15"/>
  <c r="F336" i="15"/>
  <c r="F245" i="15"/>
  <c r="F317" i="15"/>
  <c r="F378" i="15"/>
  <c r="F417" i="15"/>
  <c r="F458" i="15"/>
  <c r="F499" i="15"/>
  <c r="F539" i="15"/>
  <c r="F778" i="15"/>
  <c r="F634" i="15"/>
  <c r="F178" i="15"/>
  <c r="F226" i="15"/>
  <c r="F266" i="15"/>
  <c r="F306" i="15"/>
  <c r="F354" i="15"/>
  <c r="F395" i="15"/>
  <c r="F444" i="15"/>
  <c r="F496" i="15"/>
  <c r="F536" i="15"/>
  <c r="F572" i="15"/>
  <c r="F34" i="15"/>
  <c r="F114" i="15"/>
  <c r="F187" i="15"/>
  <c r="F227" i="15"/>
  <c r="F275" i="15"/>
  <c r="F315" i="15"/>
  <c r="F355" i="15"/>
  <c r="F407" i="15"/>
  <c r="F445" i="15"/>
  <c r="F489" i="15"/>
  <c r="F537" i="15"/>
  <c r="F583" i="15"/>
  <c r="F729" i="15"/>
  <c r="F755" i="15"/>
  <c r="F242" i="15"/>
  <c r="F330" i="15"/>
  <c r="F470" i="15"/>
  <c r="F160" i="15"/>
  <c r="F339" i="15"/>
  <c r="F471" i="15"/>
  <c r="F2695" i="15"/>
  <c r="F2101" i="15"/>
  <c r="F1940" i="15"/>
  <c r="F1777" i="15"/>
  <c r="F1558" i="15"/>
  <c r="F1083" i="15"/>
  <c r="F1673" i="15"/>
  <c r="F1122" i="15"/>
  <c r="F1202" i="15"/>
  <c r="F1546" i="15"/>
  <c r="F1144" i="15"/>
  <c r="F856" i="15"/>
  <c r="F635" i="15"/>
  <c r="F1102" i="15"/>
  <c r="F929" i="15"/>
  <c r="F567" i="15"/>
  <c r="F96" i="15"/>
  <c r="F253" i="15"/>
  <c r="F321" i="15"/>
  <c r="F382" i="15"/>
  <c r="F503" i="15"/>
  <c r="F551" i="15"/>
  <c r="F564" i="15"/>
  <c r="F190" i="15"/>
  <c r="F230" i="15"/>
  <c r="F270" i="15"/>
  <c r="F318" i="15"/>
  <c r="F358" i="15"/>
  <c r="F398" i="15"/>
  <c r="F455" i="15"/>
  <c r="F500" i="15"/>
  <c r="F540" i="15"/>
  <c r="F592" i="15"/>
  <c r="F576" i="15"/>
  <c r="F625" i="15"/>
  <c r="F709" i="15"/>
  <c r="F38" i="15"/>
  <c r="F118" i="15"/>
  <c r="F191" i="15"/>
  <c r="F231" i="15"/>
  <c r="F279" i="15"/>
  <c r="F319" i="15"/>
  <c r="F359" i="15"/>
  <c r="F411" i="15"/>
  <c r="F452" i="15"/>
  <c r="F493" i="15"/>
  <c r="F541" i="15"/>
  <c r="F737" i="15"/>
  <c r="F1403" i="15"/>
  <c r="F476" i="15"/>
  <c r="F418" i="15"/>
  <c r="F58" i="15"/>
  <c r="F513" i="15"/>
  <c r="F3674" i="15"/>
  <c r="F2409" i="15"/>
  <c r="F2058" i="15"/>
  <c r="F1895" i="15"/>
  <c r="F1719" i="15"/>
  <c r="F1697" i="15"/>
  <c r="F1047" i="15"/>
  <c r="F1551" i="15"/>
  <c r="F1614" i="15"/>
  <c r="F1165" i="15"/>
  <c r="F1442" i="15"/>
  <c r="F1112" i="15"/>
  <c r="F818" i="15"/>
  <c r="F987" i="15"/>
  <c r="F916" i="15"/>
  <c r="F875" i="15"/>
  <c r="F924" i="15"/>
  <c r="F404" i="15"/>
  <c r="F269" i="15"/>
  <c r="F333" i="15"/>
  <c r="F386" i="15"/>
  <c r="F430" i="15"/>
  <c r="F469" i="15"/>
  <c r="F507" i="15"/>
  <c r="F555" i="15"/>
  <c r="F194" i="15"/>
  <c r="F234" i="15"/>
  <c r="F274" i="15"/>
  <c r="F322" i="15"/>
  <c r="F362" i="15"/>
  <c r="F402" i="15"/>
  <c r="F459" i="15"/>
  <c r="F504" i="15"/>
  <c r="F544" i="15"/>
  <c r="F629" i="15"/>
  <c r="F604" i="15"/>
  <c r="F626" i="15"/>
  <c r="F723" i="15"/>
  <c r="F50" i="15"/>
  <c r="F195" i="15"/>
  <c r="F243" i="15"/>
  <c r="F283" i="15"/>
  <c r="F323" i="15"/>
  <c r="F372" i="15"/>
  <c r="F415" i="15"/>
  <c r="F456" i="15"/>
  <c r="F505" i="15"/>
  <c r="F545" i="15"/>
  <c r="F593" i="15"/>
  <c r="F2986" i="15"/>
  <c r="F1724" i="15"/>
  <c r="F1636" i="15"/>
  <c r="F1416" i="15"/>
  <c r="F972" i="15"/>
  <c r="F1637" i="15"/>
  <c r="F1097" i="15"/>
  <c r="F1048" i="15"/>
  <c r="F941" i="15"/>
  <c r="F970" i="15"/>
  <c r="F208" i="15"/>
  <c r="F285" i="15"/>
  <c r="F443" i="15"/>
  <c r="F638" i="15"/>
  <c r="F202" i="15"/>
  <c r="F371" i="15"/>
  <c r="F644" i="15"/>
  <c r="F211" i="15"/>
  <c r="F380" i="15"/>
  <c r="F3089" i="15"/>
  <c r="H3089" i="15" s="1"/>
  <c r="F2597" i="15"/>
  <c r="F1779" i="15"/>
  <c r="F1837" i="15"/>
  <c r="F1675" i="15"/>
  <c r="F1475" i="15"/>
  <c r="F1008" i="15"/>
  <c r="F1435" i="15"/>
  <c r="F1486" i="15"/>
  <c r="F1129" i="15"/>
  <c r="F1543" i="15"/>
  <c r="F1080" i="15"/>
  <c r="F1282" i="15"/>
  <c r="F839" i="15"/>
  <c r="F1074" i="15"/>
  <c r="F804" i="15"/>
  <c r="F801" i="15"/>
  <c r="F176" i="15"/>
  <c r="F437" i="15"/>
  <c r="F277" i="15"/>
  <c r="F341" i="15"/>
  <c r="F390" i="15"/>
  <c r="F473" i="15"/>
  <c r="F519" i="15"/>
  <c r="F559" i="15"/>
  <c r="F637" i="15"/>
  <c r="F570" i="15"/>
  <c r="F159" i="15"/>
  <c r="F198" i="15"/>
  <c r="F238" i="15"/>
  <c r="F286" i="15"/>
  <c r="F326" i="15"/>
  <c r="F368" i="15"/>
  <c r="H368" i="15" s="1"/>
  <c r="F414" i="15"/>
  <c r="F463" i="15"/>
  <c r="F508" i="15"/>
  <c r="F556" i="15"/>
  <c r="F630" i="15"/>
  <c r="F606" i="15"/>
  <c r="F640" i="15"/>
  <c r="F54" i="15"/>
  <c r="F156" i="15"/>
  <c r="F199" i="15"/>
  <c r="F247" i="15"/>
  <c r="F287" i="15"/>
  <c r="F327" i="15"/>
  <c r="F376" i="15"/>
  <c r="F419" i="15"/>
  <c r="F460" i="15"/>
  <c r="F509" i="15"/>
  <c r="F549" i="15"/>
  <c r="F595" i="15"/>
  <c r="F1437" i="15"/>
  <c r="F922" i="15"/>
  <c r="F345" i="15"/>
  <c r="F523" i="15"/>
  <c r="F733" i="15"/>
  <c r="F290" i="15"/>
  <c r="F560" i="15"/>
  <c r="F251" i="15"/>
  <c r="F424" i="15"/>
  <c r="J4937" i="15" l="1"/>
  <c r="M4937" i="15"/>
  <c r="O4937" i="15" s="1"/>
  <c r="R4937" i="15" s="1"/>
  <c r="M3622" i="15"/>
  <c r="O3622" i="15" s="1"/>
  <c r="R3622" i="15" s="1"/>
  <c r="J3622" i="15"/>
  <c r="M5723" i="15"/>
  <c r="O5723" i="15" s="1"/>
  <c r="R5723" i="15" s="1"/>
  <c r="J5723" i="15"/>
  <c r="M6813" i="15"/>
  <c r="O6813" i="15" s="1"/>
  <c r="R6813" i="15" s="1"/>
  <c r="J6813" i="15"/>
  <c r="M6603" i="15"/>
  <c r="O6603" i="15" s="1"/>
  <c r="J6603" i="15"/>
  <c r="Q6602" i="15" s="1"/>
  <c r="M7002" i="15"/>
  <c r="O7002" i="15" s="1"/>
  <c r="J7002" i="15"/>
  <c r="J3624" i="15"/>
  <c r="M3624" i="15"/>
  <c r="O3624" i="15" s="1"/>
  <c r="R3624" i="15" s="1"/>
  <c r="M6531" i="15"/>
  <c r="O6531" i="15" s="1"/>
  <c r="R6531" i="15" s="1"/>
  <c r="J6531" i="15"/>
  <c r="M6817" i="15"/>
  <c r="O6817" i="15" s="1"/>
  <c r="R6817" i="15" s="1"/>
  <c r="J6817" i="15"/>
  <c r="S6817" i="15" s="1"/>
  <c r="M5959" i="15"/>
  <c r="O5959" i="15" s="1"/>
  <c r="J5959" i="15"/>
  <c r="M3617" i="15"/>
  <c r="O3617" i="15" s="1"/>
  <c r="J3617" i="15"/>
  <c r="M6819" i="15"/>
  <c r="O6819" i="15" s="1"/>
  <c r="R6819" i="15" s="1"/>
  <c r="J6819" i="15"/>
  <c r="M6816" i="15"/>
  <c r="O6816" i="15" s="1"/>
  <c r="R6816" i="15" s="1"/>
  <c r="J6816" i="15"/>
  <c r="S6816" i="15" s="1"/>
  <c r="M3618" i="15"/>
  <c r="O3618" i="15" s="1"/>
  <c r="R3618" i="15" s="1"/>
  <c r="J3618" i="15"/>
  <c r="M3620" i="15"/>
  <c r="O3620" i="15" s="1"/>
  <c r="R3620" i="15" s="1"/>
  <c r="J3620" i="15"/>
  <c r="S3620" i="15" s="1"/>
  <c r="J4505" i="15"/>
  <c r="M4505" i="15"/>
  <c r="O4505" i="15" s="1"/>
  <c r="R4505" i="15" s="1"/>
  <c r="J6815" i="15"/>
  <c r="M6815" i="15"/>
  <c r="O6815" i="15" s="1"/>
  <c r="R6815" i="15" s="1"/>
  <c r="J6776" i="15"/>
  <c r="M6776" i="15"/>
  <c r="O6776" i="15" s="1"/>
  <c r="R6776" i="15" s="1"/>
  <c r="M6778" i="15"/>
  <c r="O6778" i="15" s="1"/>
  <c r="R6778" i="15" s="1"/>
  <c r="J6778" i="15"/>
  <c r="S6778" i="15" s="1"/>
  <c r="J3619" i="15"/>
  <c r="M3619" i="15"/>
  <c r="O3619" i="15" s="1"/>
  <c r="R3619" i="15" s="1"/>
  <c r="M6112" i="15"/>
  <c r="O6112" i="15" s="1"/>
  <c r="R6112" i="15" s="1"/>
  <c r="J6112" i="15"/>
  <c r="M6138" i="15"/>
  <c r="O6138" i="15" s="1"/>
  <c r="R6138" i="15" s="1"/>
  <c r="J6138" i="15"/>
  <c r="M6584" i="15"/>
  <c r="O6584" i="15" s="1"/>
  <c r="J6584" i="15"/>
  <c r="M6818" i="15"/>
  <c r="O6818" i="15" s="1"/>
  <c r="R6818" i="15" s="1"/>
  <c r="J6818" i="15"/>
  <c r="J3616" i="15"/>
  <c r="M3616" i="15"/>
  <c r="O3616" i="15" s="1"/>
  <c r="R3616" i="15" s="1"/>
  <c r="J4342" i="15"/>
  <c r="M4342" i="15"/>
  <c r="O4342" i="15" s="1"/>
  <c r="M6124" i="15"/>
  <c r="O6124" i="15" s="1"/>
  <c r="R6124" i="15" s="1"/>
  <c r="J6124" i="15"/>
  <c r="S6124" i="15" s="1"/>
  <c r="J6820" i="15"/>
  <c r="M6820" i="15"/>
  <c r="O6820" i="15" s="1"/>
  <c r="R6820" i="15" s="1"/>
  <c r="M3621" i="15"/>
  <c r="O3621" i="15" s="1"/>
  <c r="R3621" i="15" s="1"/>
  <c r="J3621" i="15"/>
  <c r="S3621" i="15" s="1"/>
  <c r="M3623" i="15"/>
  <c r="O3623" i="15" s="1"/>
  <c r="J3623" i="15"/>
  <c r="M714" i="15"/>
  <c r="O714" i="15" s="1"/>
  <c r="J714" i="15"/>
  <c r="M1654" i="15"/>
  <c r="O1654" i="15" s="1"/>
  <c r="R1654" i="15" s="1"/>
  <c r="J1654" i="15"/>
  <c r="M158" i="15"/>
  <c r="O158" i="15" s="1"/>
  <c r="R158" i="15" s="1"/>
  <c r="J158" i="15"/>
  <c r="J3215" i="15"/>
  <c r="M3215" i="15"/>
  <c r="O3215" i="15" s="1"/>
  <c r="R3215" i="15" s="1"/>
  <c r="M2253" i="15"/>
  <c r="O2253" i="15" s="1"/>
  <c r="R2253" i="15" s="1"/>
  <c r="J2253" i="15"/>
  <c r="M821" i="15"/>
  <c r="O821" i="15" s="1"/>
  <c r="J821" i="15"/>
  <c r="J820" i="15"/>
  <c r="M820" i="15"/>
  <c r="O820" i="15" s="1"/>
  <c r="M1660" i="15"/>
  <c r="O1660" i="15" s="1"/>
  <c r="R1660" i="15" s="1"/>
  <c r="J1660" i="15"/>
  <c r="M1339" i="15"/>
  <c r="O1339" i="15" s="1"/>
  <c r="J1339" i="15"/>
  <c r="M3101" i="15"/>
  <c r="O3101" i="15" s="1"/>
  <c r="R3101" i="15" s="1"/>
  <c r="J3101" i="15"/>
  <c r="M3492" i="15"/>
  <c r="O3492" i="15" s="1"/>
  <c r="R3492" i="15" s="1"/>
  <c r="J3492" i="15"/>
  <c r="J1208" i="15"/>
  <c r="M1208" i="15"/>
  <c r="O1208" i="15" s="1"/>
  <c r="R1208" i="15" s="1"/>
  <c r="M2252" i="15"/>
  <c r="O2252" i="15" s="1"/>
  <c r="J2252" i="15"/>
  <c r="M155" i="15"/>
  <c r="O155" i="15" s="1"/>
  <c r="J155" i="15"/>
  <c r="M3240" i="15"/>
  <c r="O3240" i="15" s="1"/>
  <c r="R3240" i="15" s="1"/>
  <c r="J3240" i="15"/>
  <c r="M2254" i="15"/>
  <c r="O2254" i="15" s="1"/>
  <c r="R2254" i="15" s="1"/>
  <c r="J2254" i="15"/>
  <c r="M3238" i="15"/>
  <c r="O3238" i="15" s="1"/>
  <c r="R3238" i="15" s="1"/>
  <c r="J3238" i="15"/>
  <c r="M748" i="15"/>
  <c r="O748" i="15" s="1"/>
  <c r="R748" i="15" s="1"/>
  <c r="J748" i="15"/>
  <c r="J1610" i="15"/>
  <c r="M1610" i="15"/>
  <c r="O1610" i="15" s="1"/>
  <c r="M1793" i="15"/>
  <c r="O1793" i="15" s="1"/>
  <c r="R1793" i="15" s="1"/>
  <c r="J1793" i="15"/>
  <c r="M2965" i="15"/>
  <c r="O2965" i="15" s="1"/>
  <c r="J2965" i="15"/>
  <c r="M3181" i="15"/>
  <c r="O3181" i="15" s="1"/>
  <c r="J3181" i="15"/>
  <c r="M3091" i="15"/>
  <c r="O3091" i="15" s="1"/>
  <c r="R3091" i="15" s="1"/>
  <c r="J3091" i="15"/>
  <c r="M3242" i="15"/>
  <c r="O3242" i="15" s="1"/>
  <c r="R3242" i="15" s="1"/>
  <c r="J3242" i="15"/>
  <c r="M3485" i="15"/>
  <c r="O3485" i="15" s="1"/>
  <c r="R3485" i="15" s="1"/>
  <c r="J3485" i="15"/>
  <c r="M1209" i="15"/>
  <c r="O1209" i="15" s="1"/>
  <c r="J1209" i="15"/>
  <c r="M368" i="15"/>
  <c r="O368" i="15" s="1"/>
  <c r="J368" i="15"/>
  <c r="M3089" i="15"/>
  <c r="O3089" i="15" s="1"/>
  <c r="R3089" i="15" s="1"/>
  <c r="J3089" i="15"/>
  <c r="M3060" i="15"/>
  <c r="O3060" i="15" s="1"/>
  <c r="R3060" i="15" s="1"/>
  <c r="J3060" i="15"/>
  <c r="J3081" i="15"/>
  <c r="M3081" i="15"/>
  <c r="O3081" i="15" s="1"/>
  <c r="R3081" i="15" s="1"/>
  <c r="M1806" i="15"/>
  <c r="O1806" i="15" s="1"/>
  <c r="R1806" i="15" s="1"/>
  <c r="J1806" i="15"/>
  <c r="J1210" i="15"/>
  <c r="M1210" i="15"/>
  <c r="O1210" i="15" s="1"/>
  <c r="R1210" i="15" s="1"/>
  <c r="M121" i="15"/>
  <c r="O121" i="15" s="1"/>
  <c r="R121" i="15" s="1"/>
  <c r="J121" i="15"/>
  <c r="J102" i="15"/>
  <c r="M102" i="15"/>
  <c r="O102" i="15" s="1"/>
  <c r="R102" i="15" s="1"/>
  <c r="M63" i="15"/>
  <c r="O63" i="15" s="1"/>
  <c r="J63" i="15"/>
  <c r="M132" i="15"/>
  <c r="O132" i="15" s="1"/>
  <c r="R132" i="15" s="1"/>
  <c r="J132" i="15"/>
  <c r="M126" i="15"/>
  <c r="O126" i="15" s="1"/>
  <c r="R126" i="15" s="1"/>
  <c r="J126" i="15"/>
  <c r="J119" i="15"/>
  <c r="M119" i="15"/>
  <c r="O119" i="15" s="1"/>
  <c r="R119" i="15" s="1"/>
  <c r="I3619" i="15"/>
  <c r="N3619" i="15"/>
  <c r="I2254" i="15"/>
  <c r="N2254" i="15"/>
  <c r="N5724" i="15"/>
  <c r="I5724" i="15"/>
  <c r="N6818" i="15"/>
  <c r="I6818" i="15"/>
  <c r="N3616" i="15"/>
  <c r="I3616" i="15"/>
  <c r="N1209" i="15"/>
  <c r="I1209" i="15"/>
  <c r="I6820" i="15"/>
  <c r="N6820" i="15"/>
  <c r="I3621" i="15"/>
  <c r="N3621" i="15"/>
  <c r="I3623" i="15"/>
  <c r="N3623" i="15"/>
  <c r="N3622" i="15"/>
  <c r="I3622" i="15"/>
  <c r="I2253" i="15"/>
  <c r="N2253" i="15"/>
  <c r="N5723" i="15"/>
  <c r="I5723" i="15"/>
  <c r="N6813" i="15"/>
  <c r="I6813" i="15"/>
  <c r="I7002" i="15"/>
  <c r="N7002" i="15"/>
  <c r="N3624" i="15"/>
  <c r="I3624" i="15"/>
  <c r="I6531" i="15"/>
  <c r="N6531" i="15"/>
  <c r="I6817" i="15"/>
  <c r="N6817" i="15"/>
  <c r="I3617" i="15"/>
  <c r="N3617" i="15"/>
  <c r="N3625" i="15"/>
  <c r="I3625" i="15"/>
  <c r="I132" i="15"/>
  <c r="N132" i="15"/>
  <c r="I6819" i="15"/>
  <c r="N6819" i="15"/>
  <c r="I6816" i="15"/>
  <c r="N6816" i="15"/>
  <c r="I133" i="15"/>
  <c r="N133" i="15"/>
  <c r="I3618" i="15"/>
  <c r="N3618" i="15"/>
  <c r="N3620" i="15"/>
  <c r="I3620" i="15"/>
  <c r="N1208" i="15"/>
  <c r="I1208" i="15"/>
  <c r="I2252" i="15"/>
  <c r="N2252" i="15"/>
  <c r="I6815" i="15"/>
  <c r="N6815" i="15"/>
  <c r="N6821" i="15"/>
  <c r="I6821" i="15"/>
  <c r="E7049" i="15"/>
  <c r="N6915" i="15"/>
  <c r="I6915" i="15"/>
  <c r="I6908" i="15"/>
  <c r="N6908" i="15"/>
  <c r="N6906" i="15"/>
  <c r="I6906" i="15"/>
  <c r="I6907" i="15"/>
  <c r="N6907" i="15"/>
  <c r="I6177" i="15"/>
  <c r="I6750" i="15"/>
  <c r="N6750" i="15"/>
  <c r="N5508" i="15"/>
  <c r="I5508" i="15"/>
  <c r="N5517" i="15"/>
  <c r="I5517" i="15"/>
  <c r="I5463" i="15"/>
  <c r="N5463" i="15"/>
  <c r="I5464" i="15"/>
  <c r="N5464" i="15"/>
  <c r="I5465" i="15"/>
  <c r="N5465" i="15"/>
  <c r="I5466" i="15"/>
  <c r="N5466" i="15"/>
  <c r="N5467" i="15"/>
  <c r="I5467" i="15"/>
  <c r="N5516" i="15"/>
  <c r="I5516" i="15"/>
  <c r="N5470" i="15"/>
  <c r="I5470" i="15"/>
  <c r="I5471" i="15"/>
  <c r="N5471" i="15"/>
  <c r="I5472" i="15"/>
  <c r="N5472" i="15"/>
  <c r="I5473" i="15"/>
  <c r="N5473" i="15"/>
  <c r="I5474" i="15"/>
  <c r="N5474" i="15"/>
  <c r="N5475" i="15"/>
  <c r="I5475" i="15"/>
  <c r="N5469" i="15"/>
  <c r="I5469" i="15"/>
  <c r="N5478" i="15"/>
  <c r="I5478" i="15"/>
  <c r="I5479" i="15"/>
  <c r="N5479" i="15"/>
  <c r="I5480" i="15"/>
  <c r="N5480" i="15"/>
  <c r="I5481" i="15"/>
  <c r="N5481" i="15"/>
  <c r="I5482" i="15"/>
  <c r="N5482" i="15"/>
  <c r="N5483" i="15"/>
  <c r="I5483" i="15"/>
  <c r="N5468" i="15"/>
  <c r="I5468" i="15"/>
  <c r="N5477" i="15"/>
  <c r="I5477" i="15"/>
  <c r="N5486" i="15"/>
  <c r="I5486" i="15"/>
  <c r="I5487" i="15"/>
  <c r="N5487" i="15"/>
  <c r="I5488" i="15"/>
  <c r="N5488" i="15"/>
  <c r="I5489" i="15"/>
  <c r="N5489" i="15"/>
  <c r="I5490" i="15"/>
  <c r="N5490" i="15"/>
  <c r="N5491" i="15"/>
  <c r="I5491" i="15"/>
  <c r="N5476" i="15"/>
  <c r="I5476" i="15"/>
  <c r="N5485" i="15"/>
  <c r="I5485" i="15"/>
  <c r="N5494" i="15"/>
  <c r="I5494" i="15"/>
  <c r="I5495" i="15"/>
  <c r="N5495" i="15"/>
  <c r="I5496" i="15"/>
  <c r="N5496" i="15"/>
  <c r="I5497" i="15"/>
  <c r="N5497" i="15"/>
  <c r="I5498" i="15"/>
  <c r="N5498" i="15"/>
  <c r="N5499" i="15"/>
  <c r="I5499" i="15"/>
  <c r="N5484" i="15"/>
  <c r="I5484" i="15"/>
  <c r="N5493" i="15"/>
  <c r="I5493" i="15"/>
  <c r="N5502" i="15"/>
  <c r="I5502" i="15"/>
  <c r="I5503" i="15"/>
  <c r="N5503" i="15"/>
  <c r="I5504" i="15"/>
  <c r="N5504" i="15"/>
  <c r="I5505" i="15"/>
  <c r="N5505" i="15"/>
  <c r="I5506" i="15"/>
  <c r="N5506" i="15"/>
  <c r="N5507" i="15"/>
  <c r="I5507" i="15"/>
  <c r="N5492" i="15"/>
  <c r="I5492" i="15"/>
  <c r="N5501" i="15"/>
  <c r="I5501" i="15"/>
  <c r="N5510" i="15"/>
  <c r="I5510" i="15"/>
  <c r="I5511" i="15"/>
  <c r="N5511" i="15"/>
  <c r="I5512" i="15"/>
  <c r="N5512" i="15"/>
  <c r="I5513" i="15"/>
  <c r="N5513" i="15"/>
  <c r="I5514" i="15"/>
  <c r="N5514" i="15"/>
  <c r="N5515" i="15"/>
  <c r="I5515" i="15"/>
  <c r="N5500" i="15"/>
  <c r="I5500" i="15"/>
  <c r="N5509" i="15"/>
  <c r="I5509" i="15"/>
  <c r="N5518" i="15"/>
  <c r="I5518" i="15"/>
  <c r="I5519" i="15"/>
  <c r="N5519" i="15"/>
  <c r="I5520" i="15"/>
  <c r="N5520" i="15"/>
  <c r="I5521" i="15"/>
  <c r="N5521" i="15"/>
  <c r="I5522" i="15"/>
  <c r="N5522" i="15"/>
  <c r="N5523" i="15"/>
  <c r="I5523" i="15"/>
  <c r="N2829" i="15"/>
  <c r="I2829" i="15"/>
  <c r="I2828" i="15"/>
  <c r="N2828" i="15"/>
  <c r="I2830" i="15"/>
  <c r="N2830" i="15"/>
  <c r="N2133" i="15"/>
  <c r="I2133" i="15"/>
  <c r="N2135" i="15"/>
  <c r="I2135" i="15"/>
  <c r="I2137" i="15"/>
  <c r="N2137" i="15"/>
  <c r="I2139" i="15"/>
  <c r="N2139" i="15"/>
  <c r="N2141" i="15"/>
  <c r="I2141" i="15"/>
  <c r="N2143" i="15"/>
  <c r="I2143" i="15"/>
  <c r="I2145" i="15"/>
  <c r="N2145" i="15"/>
  <c r="I2147" i="15"/>
  <c r="N2147" i="15"/>
  <c r="N2149" i="15"/>
  <c r="I2149" i="15"/>
  <c r="N2151" i="15"/>
  <c r="I2151" i="15"/>
  <c r="I2153" i="15"/>
  <c r="N2153" i="15"/>
  <c r="I2155" i="15"/>
  <c r="N2155" i="15"/>
  <c r="N2157" i="15"/>
  <c r="I2157" i="15"/>
  <c r="N2159" i="15"/>
  <c r="I2159" i="15"/>
  <c r="I2161" i="15"/>
  <c r="N2161" i="15"/>
  <c r="I2163" i="15"/>
  <c r="N2163" i="15"/>
  <c r="N2134" i="15"/>
  <c r="I2134" i="15"/>
  <c r="I2136" i="15"/>
  <c r="N2136" i="15"/>
  <c r="I2138" i="15"/>
  <c r="N2138" i="15"/>
  <c r="N2140" i="15"/>
  <c r="I2140" i="15"/>
  <c r="N2142" i="15"/>
  <c r="I2142" i="15"/>
  <c r="I2144" i="15"/>
  <c r="N2144" i="15"/>
  <c r="I2146" i="15"/>
  <c r="N2146" i="15"/>
  <c r="N2148" i="15"/>
  <c r="I2148" i="15"/>
  <c r="N2150" i="15"/>
  <c r="I2150" i="15"/>
  <c r="I2152" i="15"/>
  <c r="N2152" i="15"/>
  <c r="I2154" i="15"/>
  <c r="N2154" i="15"/>
  <c r="N2156" i="15"/>
  <c r="I2156" i="15"/>
  <c r="N2158" i="15"/>
  <c r="I2158" i="15"/>
  <c r="I2160" i="15"/>
  <c r="N2160" i="15"/>
  <c r="I2162" i="15"/>
  <c r="N2162" i="15"/>
  <c r="N2164" i="15"/>
  <c r="I2164" i="15"/>
  <c r="N1809" i="15"/>
  <c r="I1809" i="15"/>
  <c r="N1817" i="15"/>
  <c r="I1817" i="15"/>
  <c r="N1810" i="15"/>
  <c r="I1810" i="15"/>
  <c r="N1818" i="15"/>
  <c r="I1818" i="15"/>
  <c r="N1811" i="15"/>
  <c r="I1811" i="15"/>
  <c r="N1819" i="15"/>
  <c r="I1819" i="15"/>
  <c r="N1812" i="15"/>
  <c r="I1812" i="15"/>
  <c r="N1820" i="15"/>
  <c r="I1820" i="15"/>
  <c r="N1805" i="15"/>
  <c r="I1805" i="15"/>
  <c r="N1813" i="15"/>
  <c r="I1813" i="15"/>
  <c r="N1821" i="15"/>
  <c r="I1821" i="15"/>
  <c r="N1806" i="15"/>
  <c r="I1806" i="15"/>
  <c r="N1814" i="15"/>
  <c r="I1814" i="15"/>
  <c r="N1822" i="15"/>
  <c r="I1822" i="15"/>
  <c r="N1807" i="15"/>
  <c r="I1807" i="15"/>
  <c r="N1815" i="15"/>
  <c r="I1815" i="15"/>
  <c r="N1823" i="15"/>
  <c r="I1823" i="15"/>
  <c r="N1808" i="15"/>
  <c r="I1808" i="15"/>
  <c r="N1816" i="15"/>
  <c r="I1816" i="15"/>
  <c r="N1824" i="15"/>
  <c r="I1824" i="15"/>
  <c r="I127" i="15"/>
  <c r="I126" i="15"/>
  <c r="N126" i="15"/>
  <c r="I922" i="15"/>
  <c r="N922" i="15"/>
  <c r="N376" i="15"/>
  <c r="I376" i="15"/>
  <c r="N606" i="15"/>
  <c r="I606" i="15"/>
  <c r="I286" i="15"/>
  <c r="N286" i="15"/>
  <c r="N473" i="15"/>
  <c r="I473" i="15"/>
  <c r="I1074" i="15"/>
  <c r="N1074" i="15"/>
  <c r="N1008" i="15"/>
  <c r="I1008" i="15"/>
  <c r="N380" i="15"/>
  <c r="I380" i="15"/>
  <c r="N208" i="15"/>
  <c r="I208" i="15"/>
  <c r="N1636" i="15"/>
  <c r="I1636" i="15"/>
  <c r="N372" i="15"/>
  <c r="I372" i="15"/>
  <c r="I604" i="15"/>
  <c r="N604" i="15"/>
  <c r="I274" i="15"/>
  <c r="N274" i="15"/>
  <c r="I333" i="15"/>
  <c r="N333" i="15"/>
  <c r="N1112" i="15"/>
  <c r="I1112" i="15"/>
  <c r="I1895" i="15"/>
  <c r="N1895" i="15"/>
  <c r="N476" i="15"/>
  <c r="I476" i="15"/>
  <c r="N319" i="15"/>
  <c r="I319" i="15"/>
  <c r="I576" i="15"/>
  <c r="N576" i="15"/>
  <c r="I270" i="15"/>
  <c r="N270" i="15"/>
  <c r="I253" i="15"/>
  <c r="N253" i="15"/>
  <c r="I1546" i="15"/>
  <c r="N1546" i="15"/>
  <c r="I2101" i="15"/>
  <c r="N2101" i="15"/>
  <c r="I242" i="15"/>
  <c r="N242" i="15"/>
  <c r="N407" i="15"/>
  <c r="I407" i="15"/>
  <c r="I572" i="15"/>
  <c r="N572" i="15"/>
  <c r="I226" i="15"/>
  <c r="N226" i="15"/>
  <c r="I378" i="15"/>
  <c r="N378" i="15"/>
  <c r="N907" i="15"/>
  <c r="I907" i="15"/>
  <c r="N512" i="15"/>
  <c r="I512" i="15"/>
  <c r="N441" i="15"/>
  <c r="I441" i="15"/>
  <c r="N30" i="15"/>
  <c r="I30" i="15"/>
  <c r="I262" i="15"/>
  <c r="N262" i="15"/>
  <c r="I309" i="15"/>
  <c r="N309" i="15"/>
  <c r="I727" i="15"/>
  <c r="N727" i="15"/>
  <c r="I1505" i="15"/>
  <c r="N1505" i="15"/>
  <c r="N388" i="15"/>
  <c r="I388" i="15"/>
  <c r="N565" i="15"/>
  <c r="I565" i="15"/>
  <c r="N210" i="15"/>
  <c r="I210" i="15"/>
  <c r="N353" i="15"/>
  <c r="I353" i="15"/>
  <c r="N758" i="15"/>
  <c r="I758" i="15"/>
  <c r="I1545" i="15"/>
  <c r="N1545" i="15"/>
  <c r="I478" i="15"/>
  <c r="N478" i="15"/>
  <c r="I84" i="15"/>
  <c r="N84" i="15"/>
  <c r="N294" i="15"/>
  <c r="I294" i="15"/>
  <c r="I349" i="15"/>
  <c r="N349" i="15"/>
  <c r="N880" i="15"/>
  <c r="I880" i="15"/>
  <c r="I1340" i="15"/>
  <c r="N1340" i="15"/>
  <c r="I566" i="15"/>
  <c r="N566" i="15"/>
  <c r="I303" i="15"/>
  <c r="N303" i="15"/>
  <c r="N703" i="15"/>
  <c r="I703" i="15"/>
  <c r="I346" i="15"/>
  <c r="N346" i="15"/>
  <c r="N588" i="15"/>
  <c r="I588" i="15"/>
  <c r="I329" i="15"/>
  <c r="N329" i="15"/>
  <c r="I756" i="15"/>
  <c r="N756" i="15"/>
  <c r="N364" i="15"/>
  <c r="I364" i="15"/>
  <c r="I35" i="15"/>
  <c r="N35" i="15"/>
  <c r="N759" i="15"/>
  <c r="I759" i="15"/>
  <c r="I933" i="15"/>
  <c r="N933" i="15"/>
  <c r="I991" i="15"/>
  <c r="N991" i="15"/>
  <c r="N957" i="15"/>
  <c r="I957" i="15"/>
  <c r="N1052" i="15"/>
  <c r="I1052" i="15"/>
  <c r="N1441" i="15"/>
  <c r="I1441" i="15"/>
  <c r="I1101" i="15"/>
  <c r="N1101" i="15"/>
  <c r="N1649" i="15"/>
  <c r="I1649" i="15"/>
  <c r="I1407" i="15"/>
  <c r="N1407" i="15"/>
  <c r="N976" i="15"/>
  <c r="I976" i="15"/>
  <c r="N1420" i="15"/>
  <c r="I1420" i="15"/>
  <c r="I1640" i="15"/>
  <c r="N1640" i="15"/>
  <c r="N2176" i="15"/>
  <c r="I2176" i="15"/>
  <c r="N1730" i="15"/>
  <c r="I1730" i="15"/>
  <c r="N2068" i="15"/>
  <c r="I2068" i="15"/>
  <c r="N3037" i="15"/>
  <c r="I3037" i="15"/>
  <c r="N432" i="15"/>
  <c r="I432" i="15"/>
  <c r="N171" i="15"/>
  <c r="I171" i="15"/>
  <c r="I516" i="15"/>
  <c r="N516" i="15"/>
  <c r="I246" i="15"/>
  <c r="N246" i="15"/>
  <c r="I394" i="15"/>
  <c r="N394" i="15"/>
  <c r="I36" i="15"/>
  <c r="N36" i="15"/>
  <c r="N360" i="15"/>
  <c r="I360" i="15"/>
  <c r="N86" i="15"/>
  <c r="I86" i="15"/>
  <c r="I732" i="15"/>
  <c r="N732" i="15"/>
  <c r="I808" i="15"/>
  <c r="N808" i="15"/>
  <c r="I894" i="15"/>
  <c r="N894" i="15"/>
  <c r="N861" i="15"/>
  <c r="I861" i="15"/>
  <c r="I1021" i="15"/>
  <c r="N1021" i="15"/>
  <c r="N1413" i="15"/>
  <c r="I1413" i="15"/>
  <c r="I1073" i="15"/>
  <c r="N1073" i="15"/>
  <c r="N1531" i="15"/>
  <c r="I1531" i="15"/>
  <c r="N1339" i="15"/>
  <c r="I1339" i="15"/>
  <c r="N939" i="15"/>
  <c r="I939" i="15"/>
  <c r="I1351" i="15"/>
  <c r="N1351" i="15"/>
  <c r="N1601" i="15"/>
  <c r="I1601" i="15"/>
  <c r="N2085" i="15"/>
  <c r="I2085" i="15"/>
  <c r="N2190" i="15"/>
  <c r="I2190" i="15"/>
  <c r="N1703" i="15"/>
  <c r="I1703" i="15"/>
  <c r="I3009" i="15"/>
  <c r="N3009" i="15"/>
  <c r="I116" i="15"/>
  <c r="N116" i="15"/>
  <c r="N461" i="15"/>
  <c r="I461" i="15"/>
  <c r="N196" i="15"/>
  <c r="I196" i="15"/>
  <c r="N657" i="15"/>
  <c r="I657" i="15"/>
  <c r="N930" i="15"/>
  <c r="I930" i="15"/>
  <c r="I757" i="15"/>
  <c r="N757" i="15"/>
  <c r="I739" i="15"/>
  <c r="N739" i="15"/>
  <c r="N959" i="15"/>
  <c r="I959" i="15"/>
  <c r="I1321" i="15"/>
  <c r="N1321" i="15"/>
  <c r="N1014" i="15"/>
  <c r="I1014" i="15"/>
  <c r="N1402" i="15"/>
  <c r="I1402" i="15"/>
  <c r="I1203" i="15"/>
  <c r="N1203" i="15"/>
  <c r="I833" i="15"/>
  <c r="N833" i="15"/>
  <c r="N1178" i="15"/>
  <c r="I1178" i="15"/>
  <c r="I1517" i="15"/>
  <c r="N1517" i="15"/>
  <c r="I1705" i="15"/>
  <c r="N1705" i="15"/>
  <c r="I1900" i="15"/>
  <c r="N1900" i="15"/>
  <c r="N1860" i="15"/>
  <c r="I1860" i="15"/>
  <c r="N2632" i="15"/>
  <c r="I2632" i="15"/>
  <c r="N112" i="15"/>
  <c r="I112" i="15"/>
  <c r="I385" i="15"/>
  <c r="N385" i="15"/>
  <c r="N55" i="15"/>
  <c r="I55" i="15"/>
  <c r="I740" i="15"/>
  <c r="N740" i="15"/>
  <c r="I832" i="15"/>
  <c r="N832" i="15"/>
  <c r="I896" i="15"/>
  <c r="N896" i="15"/>
  <c r="I910" i="15"/>
  <c r="N910" i="15"/>
  <c r="I1029" i="15"/>
  <c r="N1029" i="15"/>
  <c r="N1421" i="15"/>
  <c r="I1421" i="15"/>
  <c r="N1081" i="15"/>
  <c r="I1081" i="15"/>
  <c r="I1563" i="15"/>
  <c r="N1563" i="15"/>
  <c r="N1350" i="15"/>
  <c r="I1350" i="15"/>
  <c r="N947" i="15"/>
  <c r="I947" i="15"/>
  <c r="I1392" i="15"/>
  <c r="N1392" i="15"/>
  <c r="N1609" i="15"/>
  <c r="I1609" i="15"/>
  <c r="I2100" i="15"/>
  <c r="N2100" i="15"/>
  <c r="I2203" i="15"/>
  <c r="N2203" i="15"/>
  <c r="I1770" i="15"/>
  <c r="N1770" i="15"/>
  <c r="N3198" i="15"/>
  <c r="I3198" i="15"/>
  <c r="I158" i="15"/>
  <c r="N158" i="15"/>
  <c r="N486" i="15"/>
  <c r="I486" i="15"/>
  <c r="N220" i="15"/>
  <c r="I220" i="15"/>
  <c r="N665" i="15"/>
  <c r="I665" i="15"/>
  <c r="I960" i="15"/>
  <c r="N960" i="15"/>
  <c r="N765" i="15"/>
  <c r="I765" i="15"/>
  <c r="I746" i="15"/>
  <c r="N746" i="15"/>
  <c r="I969" i="15"/>
  <c r="N969" i="15"/>
  <c r="N1329" i="15"/>
  <c r="I1329" i="15"/>
  <c r="I1022" i="15"/>
  <c r="N1022" i="15"/>
  <c r="N1410" i="15"/>
  <c r="I1410" i="15"/>
  <c r="I1283" i="15"/>
  <c r="N1283" i="15"/>
  <c r="N843" i="15"/>
  <c r="I843" i="15"/>
  <c r="I1196" i="15"/>
  <c r="N1196" i="15"/>
  <c r="N1525" i="15"/>
  <c r="I1525" i="15"/>
  <c r="N1729" i="15"/>
  <c r="I1729" i="15"/>
  <c r="I1908" i="15"/>
  <c r="N1908" i="15"/>
  <c r="I1909" i="15"/>
  <c r="N1909" i="15"/>
  <c r="I2750" i="15"/>
  <c r="N2750" i="15"/>
  <c r="N52" i="15"/>
  <c r="I52" i="15"/>
  <c r="N312" i="15"/>
  <c r="I312" i="15"/>
  <c r="N594" i="15"/>
  <c r="I594" i="15"/>
  <c r="I1278" i="15"/>
  <c r="N1278" i="15"/>
  <c r="I696" i="15"/>
  <c r="N696" i="15"/>
  <c r="I667" i="15"/>
  <c r="N667" i="15"/>
  <c r="N892" i="15"/>
  <c r="I892" i="15"/>
  <c r="N1175" i="15"/>
  <c r="I1175" i="15"/>
  <c r="N1648" i="15"/>
  <c r="I1648" i="15"/>
  <c r="N1314" i="15"/>
  <c r="I1314" i="15"/>
  <c r="I1146" i="15"/>
  <c r="N1146" i="15"/>
  <c r="I1538" i="15"/>
  <c r="N1538" i="15"/>
  <c r="I1111" i="15"/>
  <c r="N1111" i="15"/>
  <c r="N1449" i="15"/>
  <c r="I1449" i="15"/>
  <c r="N2114" i="15"/>
  <c r="I2114" i="15"/>
  <c r="N2216" i="15"/>
  <c r="I2216" i="15"/>
  <c r="I2063" i="15"/>
  <c r="N2063" i="15"/>
  <c r="I2422" i="15"/>
  <c r="N2422" i="15"/>
  <c r="I462" i="15"/>
  <c r="N462" i="15"/>
  <c r="I209" i="15"/>
  <c r="N209" i="15"/>
  <c r="N442" i="15"/>
  <c r="I442" i="15"/>
  <c r="I180" i="15"/>
  <c r="N180" i="15"/>
  <c r="I632" i="15"/>
  <c r="N632" i="15"/>
  <c r="I885" i="15"/>
  <c r="N885" i="15"/>
  <c r="I738" i="15"/>
  <c r="N738" i="15"/>
  <c r="N721" i="15"/>
  <c r="I721" i="15"/>
  <c r="N944" i="15"/>
  <c r="I944" i="15"/>
  <c r="I1302" i="15"/>
  <c r="N1302" i="15"/>
  <c r="I998" i="15"/>
  <c r="N998" i="15"/>
  <c r="I1349" i="15"/>
  <c r="N1349" i="15"/>
  <c r="I1187" i="15"/>
  <c r="N1187" i="15"/>
  <c r="N813" i="15"/>
  <c r="I813" i="15"/>
  <c r="I1163" i="15"/>
  <c r="N1163" i="15"/>
  <c r="I1493" i="15"/>
  <c r="N1493" i="15"/>
  <c r="N1684" i="15"/>
  <c r="I1684" i="15"/>
  <c r="N1864" i="15"/>
  <c r="I1864" i="15"/>
  <c r="I2310" i="15"/>
  <c r="N2310" i="15"/>
  <c r="N2389" i="15"/>
  <c r="I2389" i="15"/>
  <c r="N1301" i="15"/>
  <c r="I1301" i="15"/>
  <c r="I1465" i="15"/>
  <c r="N1465" i="15"/>
  <c r="N1732" i="15"/>
  <c r="I1732" i="15"/>
  <c r="I2183" i="15"/>
  <c r="N2183" i="15"/>
  <c r="I1749" i="15"/>
  <c r="N1749" i="15"/>
  <c r="N1834" i="15"/>
  <c r="I1834" i="15"/>
  <c r="N1922" i="15"/>
  <c r="I1922" i="15"/>
  <c r="N1639" i="15"/>
  <c r="I1639" i="15"/>
  <c r="I2609" i="15"/>
  <c r="N2609" i="15"/>
  <c r="I2413" i="15"/>
  <c r="N2413" i="15"/>
  <c r="I2696" i="15"/>
  <c r="N2696" i="15"/>
  <c r="I2543" i="15"/>
  <c r="N2543" i="15"/>
  <c r="I2435" i="15"/>
  <c r="N2435" i="15"/>
  <c r="N2398" i="15"/>
  <c r="I2398" i="15"/>
  <c r="I2908" i="15"/>
  <c r="N2908" i="15"/>
  <c r="N2990" i="15"/>
  <c r="I2990" i="15"/>
  <c r="I3155" i="15"/>
  <c r="N3155" i="15"/>
  <c r="I3728" i="15"/>
  <c r="N3728" i="15"/>
  <c r="I854" i="15"/>
  <c r="N854" i="15"/>
  <c r="N1155" i="15"/>
  <c r="I1155" i="15"/>
  <c r="I1510" i="15"/>
  <c r="N1510" i="15"/>
  <c r="I1663" i="15"/>
  <c r="N1663" i="15"/>
  <c r="I2065" i="15"/>
  <c r="N2065" i="15"/>
  <c r="N1676" i="15"/>
  <c r="I1676" i="15"/>
  <c r="I2086" i="15"/>
  <c r="N2086" i="15"/>
  <c r="I1757" i="15"/>
  <c r="N1757" i="15"/>
  <c r="N1839" i="15"/>
  <c r="I1839" i="15"/>
  <c r="I1576" i="15"/>
  <c r="N1576" i="15"/>
  <c r="I1939" i="15"/>
  <c r="N1939" i="15"/>
  <c r="I2351" i="15"/>
  <c r="N2351" i="15"/>
  <c r="N2694" i="15"/>
  <c r="I2694" i="15"/>
  <c r="N2430" i="15"/>
  <c r="I2430" i="15"/>
  <c r="I2361" i="15"/>
  <c r="N2361" i="15"/>
  <c r="I2323" i="15"/>
  <c r="N2323" i="15"/>
  <c r="N2757" i="15"/>
  <c r="I2757" i="15"/>
  <c r="N3279" i="15"/>
  <c r="I3279" i="15"/>
  <c r="N2930" i="15"/>
  <c r="I2930" i="15"/>
  <c r="N3505" i="15"/>
  <c r="I3505" i="15"/>
  <c r="I1962" i="15"/>
  <c r="N1962" i="15"/>
  <c r="N1682" i="15"/>
  <c r="I1682" i="15"/>
  <c r="I2080" i="15"/>
  <c r="N2080" i="15"/>
  <c r="N2754" i="15"/>
  <c r="I2754" i="15"/>
  <c r="N2451" i="15"/>
  <c r="I2451" i="15"/>
  <c r="N2875" i="15"/>
  <c r="I2875" i="15"/>
  <c r="I2599" i="15"/>
  <c r="N2599" i="15"/>
  <c r="I2493" i="15"/>
  <c r="N2493" i="15"/>
  <c r="N2462" i="15"/>
  <c r="I2462" i="15"/>
  <c r="I2977" i="15"/>
  <c r="N2977" i="15"/>
  <c r="I3053" i="15"/>
  <c r="N3053" i="15"/>
  <c r="N3004" i="15"/>
  <c r="I3004" i="15"/>
  <c r="I3840" i="15"/>
  <c r="N3840" i="15"/>
  <c r="I1584" i="15"/>
  <c r="N1584" i="15"/>
  <c r="N1947" i="15"/>
  <c r="I1947" i="15"/>
  <c r="N2359" i="15"/>
  <c r="I2359" i="15"/>
  <c r="N2726" i="15"/>
  <c r="I2726" i="15"/>
  <c r="N2442" i="15"/>
  <c r="I2442" i="15"/>
  <c r="I2373" i="15"/>
  <c r="N2373" i="15"/>
  <c r="I2330" i="15"/>
  <c r="N2330" i="15"/>
  <c r="I2765" i="15"/>
  <c r="N2765" i="15"/>
  <c r="N3334" i="15"/>
  <c r="I3334" i="15"/>
  <c r="I2967" i="15"/>
  <c r="N2967" i="15"/>
  <c r="I3587" i="15"/>
  <c r="N3587" i="15"/>
  <c r="I1905" i="15"/>
  <c r="N1905" i="15"/>
  <c r="N1620" i="15"/>
  <c r="I1620" i="15"/>
  <c r="N2247" i="15"/>
  <c r="I2247" i="15"/>
  <c r="I2395" i="15"/>
  <c r="N2395" i="15"/>
  <c r="I2655" i="15"/>
  <c r="N2655" i="15"/>
  <c r="I2488" i="15"/>
  <c r="N2488" i="15"/>
  <c r="N2415" i="15"/>
  <c r="I2415" i="15"/>
  <c r="N2374" i="15"/>
  <c r="I2374" i="15"/>
  <c r="N2877" i="15"/>
  <c r="I2877" i="15"/>
  <c r="N2970" i="15"/>
  <c r="I2970" i="15"/>
  <c r="I3176" i="15"/>
  <c r="N3176" i="15"/>
  <c r="I3686" i="15"/>
  <c r="N3686" i="15"/>
  <c r="N1624" i="15"/>
  <c r="I1624" i="15"/>
  <c r="N2349" i="15"/>
  <c r="I2349" i="15"/>
  <c r="I2399" i="15"/>
  <c r="N2399" i="15"/>
  <c r="I2666" i="15"/>
  <c r="N2666" i="15"/>
  <c r="I2492" i="15"/>
  <c r="N2492" i="15"/>
  <c r="I2419" i="15"/>
  <c r="N2419" i="15"/>
  <c r="N2386" i="15"/>
  <c r="I2386" i="15"/>
  <c r="I2881" i="15"/>
  <c r="N2881" i="15"/>
  <c r="N2974" i="15"/>
  <c r="I2974" i="15"/>
  <c r="I3275" i="15"/>
  <c r="N3275" i="15"/>
  <c r="I3809" i="15"/>
  <c r="N3809" i="15"/>
  <c r="N1468" i="15"/>
  <c r="I1468" i="15"/>
  <c r="N1731" i="15"/>
  <c r="I1731" i="15"/>
  <c r="N2181" i="15"/>
  <c r="I2181" i="15"/>
  <c r="I2182" i="15"/>
  <c r="N2182" i="15"/>
  <c r="I2498" i="15"/>
  <c r="N2498" i="15"/>
  <c r="I2317" i="15"/>
  <c r="N2317" i="15"/>
  <c r="I2667" i="15"/>
  <c r="N2667" i="15"/>
  <c r="N2631" i="15"/>
  <c r="I2631" i="15"/>
  <c r="N2565" i="15"/>
  <c r="I2565" i="15"/>
  <c r="N3052" i="15"/>
  <c r="I3052" i="15"/>
  <c r="N3243" i="15"/>
  <c r="I3243" i="15"/>
  <c r="N3183" i="15"/>
  <c r="I3183" i="15"/>
  <c r="I2549" i="15"/>
  <c r="N2549" i="15"/>
  <c r="N2378" i="15"/>
  <c r="I2378" i="15"/>
  <c r="I2717" i="15"/>
  <c r="N2717" i="15"/>
  <c r="N3036" i="15"/>
  <c r="I3036" i="15"/>
  <c r="N2962" i="15"/>
  <c r="I2962" i="15"/>
  <c r="I3114" i="15"/>
  <c r="N3114" i="15"/>
  <c r="N2724" i="15"/>
  <c r="I2724" i="15"/>
  <c r="I3043" i="15"/>
  <c r="N3043" i="15"/>
  <c r="I3095" i="15"/>
  <c r="N3095" i="15"/>
  <c r="N3374" i="15"/>
  <c r="I3374" i="15"/>
  <c r="I3850" i="15"/>
  <c r="N3850" i="15"/>
  <c r="N3495" i="15"/>
  <c r="I3495" i="15"/>
  <c r="I3591" i="15"/>
  <c r="N3591" i="15"/>
  <c r="I3580" i="15"/>
  <c r="N3580" i="15"/>
  <c r="I3914" i="15"/>
  <c r="N3914" i="15"/>
  <c r="N3913" i="15"/>
  <c r="I3913" i="15"/>
  <c r="I2467" i="15"/>
  <c r="N2467" i="15"/>
  <c r="N2365" i="15"/>
  <c r="I2365" i="15"/>
  <c r="I2711" i="15"/>
  <c r="N2711" i="15"/>
  <c r="N2558" i="15"/>
  <c r="I2558" i="15"/>
  <c r="N2904" i="15"/>
  <c r="I2904" i="15"/>
  <c r="N3092" i="15"/>
  <c r="I3092" i="15"/>
  <c r="N3141" i="15"/>
  <c r="I3141" i="15"/>
  <c r="I2942" i="15"/>
  <c r="N2942" i="15"/>
  <c r="I3115" i="15"/>
  <c r="N3115" i="15"/>
  <c r="I2911" i="15"/>
  <c r="N2911" i="15"/>
  <c r="N3117" i="15"/>
  <c r="I3117" i="15"/>
  <c r="N3231" i="15"/>
  <c r="I3231" i="15"/>
  <c r="I3525" i="15"/>
  <c r="N3525" i="15"/>
  <c r="I3364" i="15"/>
  <c r="N3364" i="15"/>
  <c r="N3795" i="15"/>
  <c r="I3795" i="15"/>
  <c r="I3347" i="15"/>
  <c r="N3347" i="15"/>
  <c r="N3693" i="15"/>
  <c r="I3693" i="15"/>
  <c r="I3790" i="15"/>
  <c r="N3790" i="15"/>
  <c r="N4144" i="15"/>
  <c r="I4144" i="15"/>
  <c r="I3219" i="15"/>
  <c r="N3219" i="15"/>
  <c r="N2768" i="15"/>
  <c r="I2768" i="15"/>
  <c r="I3162" i="15"/>
  <c r="N3162" i="15"/>
  <c r="I3128" i="15"/>
  <c r="N3128" i="15"/>
  <c r="I3419" i="15"/>
  <c r="N3419" i="15"/>
  <c r="N3763" i="15"/>
  <c r="I3763" i="15"/>
  <c r="N3550" i="15"/>
  <c r="I3550" i="15"/>
  <c r="N3716" i="15"/>
  <c r="I3716" i="15"/>
  <c r="N3735" i="15"/>
  <c r="I3735" i="15"/>
  <c r="N4001" i="15"/>
  <c r="I4001" i="15"/>
  <c r="N4463" i="15"/>
  <c r="I4463" i="15"/>
  <c r="I3050" i="15"/>
  <c r="N3050" i="15"/>
  <c r="N2699" i="15"/>
  <c r="I2699" i="15"/>
  <c r="I3020" i="15"/>
  <c r="N3020" i="15"/>
  <c r="N3067" i="15"/>
  <c r="I3067" i="15"/>
  <c r="I3352" i="15"/>
  <c r="N3352" i="15"/>
  <c r="N3737" i="15"/>
  <c r="I3737" i="15"/>
  <c r="N3473" i="15"/>
  <c r="I3473" i="15"/>
  <c r="N3571" i="15"/>
  <c r="I3571" i="15"/>
  <c r="I3544" i="15"/>
  <c r="N3544" i="15"/>
  <c r="I3861" i="15"/>
  <c r="N3861" i="15"/>
  <c r="I3879" i="15"/>
  <c r="N3879" i="15"/>
  <c r="I3194" i="15"/>
  <c r="N3194" i="15"/>
  <c r="I3143" i="15"/>
  <c r="N3143" i="15"/>
  <c r="I2743" i="15"/>
  <c r="N2743" i="15"/>
  <c r="N3104" i="15"/>
  <c r="I3104" i="15"/>
  <c r="N3391" i="15"/>
  <c r="I3391" i="15"/>
  <c r="N3695" i="15"/>
  <c r="I3695" i="15"/>
  <c r="N3522" i="15"/>
  <c r="I3522" i="15"/>
  <c r="I3611" i="15"/>
  <c r="N3611" i="15"/>
  <c r="N3604" i="15"/>
  <c r="I3604" i="15"/>
  <c r="N4027" i="15"/>
  <c r="I4027" i="15"/>
  <c r="N4061" i="15"/>
  <c r="I4061" i="15"/>
  <c r="I2769" i="15"/>
  <c r="N2769" i="15"/>
  <c r="I3133" i="15"/>
  <c r="N3133" i="15"/>
  <c r="I3014" i="15"/>
  <c r="N3014" i="15"/>
  <c r="N3289" i="15"/>
  <c r="I3289" i="15"/>
  <c r="N3255" i="15"/>
  <c r="I3255" i="15"/>
  <c r="N2780" i="15"/>
  <c r="I2780" i="15"/>
  <c r="N3190" i="15"/>
  <c r="I3190" i="15"/>
  <c r="N3142" i="15"/>
  <c r="I3142" i="15"/>
  <c r="N3433" i="15"/>
  <c r="I3433" i="15"/>
  <c r="I3816" i="15"/>
  <c r="N3816" i="15"/>
  <c r="N3566" i="15"/>
  <c r="I3566" i="15"/>
  <c r="N3753" i="15"/>
  <c r="I3753" i="15"/>
  <c r="N3771" i="15"/>
  <c r="I3771" i="15"/>
  <c r="N3885" i="15"/>
  <c r="I3885" i="15"/>
  <c r="I4042" i="15"/>
  <c r="N4042" i="15"/>
  <c r="N3148" i="15"/>
  <c r="I3148" i="15"/>
  <c r="N2931" i="15"/>
  <c r="I2931" i="15"/>
  <c r="I3156" i="15"/>
  <c r="N3156" i="15"/>
  <c r="I3253" i="15"/>
  <c r="N3253" i="15"/>
  <c r="N3545" i="15"/>
  <c r="I3545" i="15"/>
  <c r="I3384" i="15"/>
  <c r="N3384" i="15"/>
  <c r="I3733" i="15"/>
  <c r="N3733" i="15"/>
  <c r="I3390" i="15"/>
  <c r="N3390" i="15"/>
  <c r="N3725" i="15"/>
  <c r="I3725" i="15"/>
  <c r="I3831" i="15"/>
  <c r="N3831" i="15"/>
  <c r="N4327" i="15"/>
  <c r="I4327" i="15"/>
  <c r="N3745" i="15"/>
  <c r="I3745" i="15"/>
  <c r="I3679" i="15"/>
  <c r="N3679" i="15"/>
  <c r="I3600" i="15"/>
  <c r="N3600" i="15"/>
  <c r="I3804" i="15"/>
  <c r="N3804" i="15"/>
  <c r="N3811" i="15"/>
  <c r="I3811" i="15"/>
  <c r="N4298" i="15"/>
  <c r="I4298" i="15"/>
  <c r="N4141" i="15"/>
  <c r="I4141" i="15"/>
  <c r="I4085" i="15"/>
  <c r="N4085" i="15"/>
  <c r="N4078" i="15"/>
  <c r="I4078" i="15"/>
  <c r="N4020" i="15"/>
  <c r="I4020" i="15"/>
  <c r="I4331" i="15"/>
  <c r="N4331" i="15"/>
  <c r="I4660" i="15"/>
  <c r="N4660" i="15"/>
  <c r="N3921" i="15"/>
  <c r="I3921" i="15"/>
  <c r="N4219" i="15"/>
  <c r="I4219" i="15"/>
  <c r="I4166" i="15"/>
  <c r="N4166" i="15"/>
  <c r="N4163" i="15"/>
  <c r="I4163" i="15"/>
  <c r="I4111" i="15"/>
  <c r="N4111" i="15"/>
  <c r="I4441" i="15"/>
  <c r="N4441" i="15"/>
  <c r="N5060" i="15"/>
  <c r="I5060" i="15"/>
  <c r="N3906" i="15"/>
  <c r="I3906" i="15"/>
  <c r="N4076" i="15"/>
  <c r="I4076" i="15"/>
  <c r="N4018" i="15"/>
  <c r="I4018" i="15"/>
  <c r="N4567" i="15"/>
  <c r="I4567" i="15"/>
  <c r="I4552" i="15"/>
  <c r="N4552" i="15"/>
  <c r="I4487" i="15"/>
  <c r="N4487" i="15"/>
  <c r="I4859" i="15"/>
  <c r="N4859" i="15"/>
  <c r="I3864" i="15"/>
  <c r="N3864" i="15"/>
  <c r="I4045" i="15"/>
  <c r="N4045" i="15"/>
  <c r="I3985" i="15"/>
  <c r="N3985" i="15"/>
  <c r="I4368" i="15"/>
  <c r="N4368" i="15"/>
  <c r="N4495" i="15"/>
  <c r="I4495" i="15"/>
  <c r="N4258" i="15"/>
  <c r="I4258" i="15"/>
  <c r="I4599" i="15"/>
  <c r="N4599" i="15"/>
  <c r="N3919" i="15"/>
  <c r="I3919" i="15"/>
  <c r="N4084" i="15"/>
  <c r="I4084" i="15"/>
  <c r="N4026" i="15"/>
  <c r="I4026" i="15"/>
  <c r="I4282" i="15"/>
  <c r="N4282" i="15"/>
  <c r="I3951" i="15"/>
  <c r="N3951" i="15"/>
  <c r="I4620" i="15"/>
  <c r="N4620" i="15"/>
  <c r="I4937" i="15"/>
  <c r="N4937" i="15"/>
  <c r="N3881" i="15"/>
  <c r="I3881" i="15"/>
  <c r="I3787" i="15"/>
  <c r="N3787" i="15"/>
  <c r="N3876" i="15"/>
  <c r="I3876" i="15"/>
  <c r="N3871" i="15"/>
  <c r="I3871" i="15"/>
  <c r="N3905" i="15"/>
  <c r="I3905" i="15"/>
  <c r="N4203" i="15"/>
  <c r="I4203" i="15"/>
  <c r="I4150" i="15"/>
  <c r="N4150" i="15"/>
  <c r="N4143" i="15"/>
  <c r="I4143" i="15"/>
  <c r="N4087" i="15"/>
  <c r="I4087" i="15"/>
  <c r="N4304" i="15"/>
  <c r="I4304" i="15"/>
  <c r="N5210" i="15"/>
  <c r="I5210" i="15"/>
  <c r="I4057" i="15"/>
  <c r="N4057" i="15"/>
  <c r="N3996" i="15"/>
  <c r="I3996" i="15"/>
  <c r="N4439" i="15"/>
  <c r="I4439" i="15"/>
  <c r="N4306" i="15"/>
  <c r="I4306" i="15"/>
  <c r="N4358" i="15"/>
  <c r="I4358" i="15"/>
  <c r="I4717" i="15"/>
  <c r="N4717" i="15"/>
  <c r="I3380" i="15"/>
  <c r="N3380" i="15"/>
  <c r="I3826" i="15"/>
  <c r="N3826" i="15"/>
  <c r="N3849" i="15"/>
  <c r="I3849" i="15"/>
  <c r="N3806" i="15"/>
  <c r="I3806" i="15"/>
  <c r="I3966" i="15"/>
  <c r="N3966" i="15"/>
  <c r="N4064" i="15"/>
  <c r="I4064" i="15"/>
  <c r="N4491" i="15"/>
  <c r="I4491" i="15"/>
  <c r="I4232" i="15"/>
  <c r="N4232" i="15"/>
  <c r="I4193" i="15"/>
  <c r="N4193" i="15"/>
  <c r="N4067" i="15"/>
  <c r="I4067" i="15"/>
  <c r="N4678" i="15"/>
  <c r="I4678" i="15"/>
  <c r="N4542" i="15"/>
  <c r="I4542" i="15"/>
  <c r="I4477" i="15"/>
  <c r="N4477" i="15"/>
  <c r="I4438" i="15"/>
  <c r="N4438" i="15"/>
  <c r="N4669" i="15"/>
  <c r="I4669" i="15"/>
  <c r="I4960" i="15"/>
  <c r="N4960" i="15"/>
  <c r="I4867" i="15"/>
  <c r="N4867" i="15"/>
  <c r="I4860" i="15"/>
  <c r="N4860" i="15"/>
  <c r="I4751" i="15"/>
  <c r="N4751" i="15"/>
  <c r="I5090" i="15"/>
  <c r="N5090" i="15"/>
  <c r="N5107" i="15"/>
  <c r="I5107" i="15"/>
  <c r="I4343" i="15"/>
  <c r="N4343" i="15"/>
  <c r="I4280" i="15"/>
  <c r="N4280" i="15"/>
  <c r="N4565" i="15"/>
  <c r="I4565" i="15"/>
  <c r="N4508" i="15"/>
  <c r="I4508" i="15"/>
  <c r="N4744" i="15"/>
  <c r="I4744" i="15"/>
  <c r="N4650" i="15"/>
  <c r="I4650" i="15"/>
  <c r="I4945" i="15"/>
  <c r="N4945" i="15"/>
  <c r="I4938" i="15"/>
  <c r="N4938" i="15"/>
  <c r="N4845" i="15"/>
  <c r="I4845" i="15"/>
  <c r="N5178" i="15"/>
  <c r="I5178" i="15"/>
  <c r="I5207" i="15"/>
  <c r="N5207" i="15"/>
  <c r="N4571" i="15"/>
  <c r="I4571" i="15"/>
  <c r="N4210" i="15"/>
  <c r="I4210" i="15"/>
  <c r="N4412" i="15"/>
  <c r="I4412" i="15"/>
  <c r="N4352" i="15"/>
  <c r="I4352" i="15"/>
  <c r="N424" i="15"/>
  <c r="I424" i="15"/>
  <c r="N1437" i="15"/>
  <c r="I1437" i="15"/>
  <c r="N327" i="15"/>
  <c r="I327" i="15"/>
  <c r="N630" i="15"/>
  <c r="I630" i="15"/>
  <c r="N238" i="15"/>
  <c r="I238" i="15"/>
  <c r="I390" i="15"/>
  <c r="N390" i="15"/>
  <c r="I839" i="15"/>
  <c r="N839" i="15"/>
  <c r="I1475" i="15"/>
  <c r="N1475" i="15"/>
  <c r="N211" i="15"/>
  <c r="I211" i="15"/>
  <c r="I970" i="15"/>
  <c r="N970" i="15"/>
  <c r="N1724" i="15"/>
  <c r="I1724" i="15"/>
  <c r="N323" i="15"/>
  <c r="I323" i="15"/>
  <c r="I629" i="15"/>
  <c r="N629" i="15"/>
  <c r="I234" i="15"/>
  <c r="N234" i="15"/>
  <c r="I269" i="15"/>
  <c r="N269" i="15"/>
  <c r="N1442" i="15"/>
  <c r="I1442" i="15"/>
  <c r="N2058" i="15"/>
  <c r="I2058" i="15"/>
  <c r="I1403" i="15"/>
  <c r="N1403" i="15"/>
  <c r="N279" i="15"/>
  <c r="I279" i="15"/>
  <c r="N592" i="15"/>
  <c r="I592" i="15"/>
  <c r="I230" i="15"/>
  <c r="N230" i="15"/>
  <c r="I96" i="15"/>
  <c r="N96" i="15"/>
  <c r="N1202" i="15"/>
  <c r="I1202" i="15"/>
  <c r="N755" i="15"/>
  <c r="I755" i="15"/>
  <c r="I355" i="15"/>
  <c r="N355" i="15"/>
  <c r="I536" i="15"/>
  <c r="N536" i="15"/>
  <c r="I178" i="15"/>
  <c r="N178" i="15"/>
  <c r="N317" i="15"/>
  <c r="I317" i="15"/>
  <c r="N1185" i="15"/>
  <c r="I1185" i="15"/>
  <c r="N2188" i="15"/>
  <c r="I2188" i="15"/>
  <c r="N163" i="15"/>
  <c r="I163" i="15"/>
  <c r="N392" i="15"/>
  <c r="I392" i="15"/>
  <c r="I581" i="15"/>
  <c r="N581" i="15"/>
  <c r="I222" i="15"/>
  <c r="N222" i="15"/>
  <c r="I237" i="15"/>
  <c r="N237" i="15"/>
  <c r="I948" i="15"/>
  <c r="N948" i="15"/>
  <c r="N347" i="15"/>
  <c r="I347" i="15"/>
  <c r="I528" i="15"/>
  <c r="N528" i="15"/>
  <c r="N170" i="15"/>
  <c r="I170" i="15"/>
  <c r="N301" i="15"/>
  <c r="I301" i="15"/>
  <c r="N981" i="15"/>
  <c r="I981" i="15"/>
  <c r="N428" i="15"/>
  <c r="I428" i="15"/>
  <c r="C7042" i="15"/>
  <c r="C7043" i="15"/>
  <c r="N23" i="15"/>
  <c r="I23" i="15"/>
  <c r="I254" i="15"/>
  <c r="N254" i="15"/>
  <c r="I289" i="15"/>
  <c r="N289" i="15"/>
  <c r="I840" i="15"/>
  <c r="N840" i="15"/>
  <c r="I1585" i="15"/>
  <c r="N1585" i="15"/>
  <c r="N533" i="15"/>
  <c r="I533" i="15"/>
  <c r="N271" i="15"/>
  <c r="I271" i="15"/>
  <c r="N591" i="15"/>
  <c r="I591" i="15"/>
  <c r="I314" i="15"/>
  <c r="N314" i="15"/>
  <c r="N547" i="15"/>
  <c r="I547" i="15"/>
  <c r="N297" i="15"/>
  <c r="I297" i="15"/>
  <c r="N658" i="15"/>
  <c r="I658" i="15"/>
  <c r="N332" i="15"/>
  <c r="I332" i="15"/>
  <c r="N811" i="15"/>
  <c r="I811" i="15"/>
  <c r="N812" i="15"/>
  <c r="I812" i="15"/>
  <c r="I1106" i="15"/>
  <c r="N1106" i="15"/>
  <c r="N877" i="15"/>
  <c r="I877" i="15"/>
  <c r="N781" i="15"/>
  <c r="I781" i="15"/>
  <c r="N1084" i="15"/>
  <c r="I1084" i="15"/>
  <c r="N1559" i="15"/>
  <c r="I1559" i="15"/>
  <c r="N1133" i="15"/>
  <c r="I1133" i="15"/>
  <c r="I1502" i="15"/>
  <c r="N1502" i="15"/>
  <c r="I1439" i="15"/>
  <c r="N1439" i="15"/>
  <c r="N1012" i="15"/>
  <c r="I1012" i="15"/>
  <c r="I1491" i="15"/>
  <c r="N1491" i="15"/>
  <c r="N1679" i="15"/>
  <c r="I1679" i="15"/>
  <c r="N1841" i="15"/>
  <c r="I1841" i="15"/>
  <c r="N1787" i="15"/>
  <c r="I1787" i="15"/>
  <c r="I2705" i="15"/>
  <c r="N2705" i="15"/>
  <c r="I2903" i="15"/>
  <c r="N2903" i="15"/>
  <c r="N399" i="15"/>
  <c r="I399" i="15"/>
  <c r="N106" i="15"/>
  <c r="I106" i="15"/>
  <c r="I481" i="15"/>
  <c r="N481" i="15"/>
  <c r="I214" i="15"/>
  <c r="N214" i="15"/>
  <c r="N357" i="15"/>
  <c r="I357" i="15"/>
  <c r="N598" i="15"/>
  <c r="I598" i="15"/>
  <c r="N328" i="15"/>
  <c r="I328" i="15"/>
  <c r="I31" i="15"/>
  <c r="N31" i="15"/>
  <c r="I763" i="15"/>
  <c r="N763" i="15"/>
  <c r="I949" i="15"/>
  <c r="N949" i="15"/>
  <c r="I1023" i="15"/>
  <c r="N1023" i="15"/>
  <c r="N974" i="15"/>
  <c r="I974" i="15"/>
  <c r="N1056" i="15"/>
  <c r="I1056" i="15"/>
  <c r="N1454" i="15"/>
  <c r="I1454" i="15"/>
  <c r="I1105" i="15"/>
  <c r="N1105" i="15"/>
  <c r="N1665" i="15"/>
  <c r="I1665" i="15"/>
  <c r="I1411" i="15"/>
  <c r="N1411" i="15"/>
  <c r="I980" i="15"/>
  <c r="N980" i="15"/>
  <c r="N1424" i="15"/>
  <c r="I1424" i="15"/>
  <c r="I1644" i="15"/>
  <c r="N1644" i="15"/>
  <c r="N2200" i="15"/>
  <c r="I2200" i="15"/>
  <c r="I1734" i="15"/>
  <c r="N1734" i="15"/>
  <c r="I2099" i="15"/>
  <c r="N2099" i="15"/>
  <c r="N3126" i="15"/>
  <c r="I3126" i="15"/>
  <c r="N88" i="15"/>
  <c r="I88" i="15"/>
  <c r="N425" i="15"/>
  <c r="I425" i="15"/>
  <c r="N161" i="15"/>
  <c r="I161" i="15"/>
  <c r="N698" i="15"/>
  <c r="I698" i="15"/>
  <c r="I764" i="15"/>
  <c r="N764" i="15"/>
  <c r="I836" i="15"/>
  <c r="N836" i="15"/>
  <c r="N770" i="15"/>
  <c r="I770" i="15"/>
  <c r="I993" i="15"/>
  <c r="N993" i="15"/>
  <c r="I1352" i="15"/>
  <c r="N1352" i="15"/>
  <c r="N1045" i="15"/>
  <c r="I1045" i="15"/>
  <c r="N1434" i="15"/>
  <c r="I1434" i="15"/>
  <c r="N1311" i="15"/>
  <c r="I1311" i="15"/>
  <c r="N890" i="15"/>
  <c r="I890" i="15"/>
  <c r="N1312" i="15"/>
  <c r="I1312" i="15"/>
  <c r="N1557" i="15"/>
  <c r="I1557" i="15"/>
  <c r="I1764" i="15"/>
  <c r="N1764" i="15"/>
  <c r="I1941" i="15"/>
  <c r="N1941" i="15"/>
  <c r="I1472" i="15"/>
  <c r="N1472" i="15"/>
  <c r="N2572" i="15"/>
  <c r="I2572" i="15"/>
  <c r="N719" i="15"/>
  <c r="I719" i="15"/>
  <c r="N352" i="15"/>
  <c r="I352" i="15"/>
  <c r="N25" i="15"/>
  <c r="I25" i="15"/>
  <c r="N771" i="15"/>
  <c r="I771" i="15"/>
  <c r="I966" i="15"/>
  <c r="N966" i="15"/>
  <c r="I1098" i="15"/>
  <c r="N1098" i="15"/>
  <c r="N1015" i="15"/>
  <c r="I1015" i="15"/>
  <c r="N1064" i="15"/>
  <c r="I1064" i="15"/>
  <c r="N1479" i="15"/>
  <c r="I1479" i="15"/>
  <c r="I1113" i="15"/>
  <c r="N1113" i="15"/>
  <c r="I1767" i="15"/>
  <c r="N1767" i="15"/>
  <c r="N1419" i="15"/>
  <c r="I1419" i="15"/>
  <c r="I992" i="15"/>
  <c r="N992" i="15"/>
  <c r="N1440" i="15"/>
  <c r="I1440" i="15"/>
  <c r="I1651" i="15"/>
  <c r="N1651" i="15"/>
  <c r="N2228" i="15"/>
  <c r="I2228" i="15"/>
  <c r="N1746" i="15"/>
  <c r="I1746" i="15"/>
  <c r="N1840" i="15"/>
  <c r="I1840" i="15"/>
  <c r="N3057" i="15"/>
  <c r="I3057" i="15"/>
  <c r="N108" i="15"/>
  <c r="I108" i="15"/>
  <c r="N453" i="15"/>
  <c r="I453" i="15"/>
  <c r="N188" i="15"/>
  <c r="I188" i="15"/>
  <c r="N708" i="15"/>
  <c r="I708" i="15"/>
  <c r="I772" i="15"/>
  <c r="N772" i="15"/>
  <c r="I857" i="15"/>
  <c r="N857" i="15"/>
  <c r="N779" i="15"/>
  <c r="I779" i="15"/>
  <c r="I1001" i="15"/>
  <c r="N1001" i="15"/>
  <c r="N1393" i="15"/>
  <c r="I1393" i="15"/>
  <c r="I1053" i="15"/>
  <c r="N1053" i="15"/>
  <c r="N1443" i="15"/>
  <c r="I1443" i="15"/>
  <c r="N1319" i="15"/>
  <c r="I1319" i="15"/>
  <c r="N906" i="15"/>
  <c r="I906" i="15"/>
  <c r="I1320" i="15"/>
  <c r="N1320" i="15"/>
  <c r="N1573" i="15"/>
  <c r="I1573" i="15"/>
  <c r="N2057" i="15"/>
  <c r="I2057" i="15"/>
  <c r="N1778" i="15"/>
  <c r="I1778" i="15"/>
  <c r="I1957" i="15"/>
  <c r="N1957" i="15"/>
  <c r="N1536" i="15"/>
  <c r="I1536" i="15"/>
  <c r="I2854" i="15"/>
  <c r="N2854" i="15"/>
  <c r="I546" i="15"/>
  <c r="N546" i="15"/>
  <c r="I280" i="15"/>
  <c r="N280" i="15"/>
  <c r="N628" i="15"/>
  <c r="I628" i="15"/>
  <c r="N873" i="15"/>
  <c r="I873" i="15"/>
  <c r="I734" i="15"/>
  <c r="N734" i="15"/>
  <c r="N714" i="15"/>
  <c r="I714" i="15"/>
  <c r="I940" i="15"/>
  <c r="N940" i="15"/>
  <c r="N1295" i="15"/>
  <c r="I1295" i="15"/>
  <c r="N994" i="15"/>
  <c r="I994" i="15"/>
  <c r="I1345" i="15"/>
  <c r="N1345" i="15"/>
  <c r="N1181" i="15"/>
  <c r="I1181" i="15"/>
  <c r="N806" i="15"/>
  <c r="I806" i="15"/>
  <c r="I1159" i="15"/>
  <c r="N1159" i="15"/>
  <c r="I1489" i="15"/>
  <c r="N1489" i="15"/>
  <c r="I1680" i="15"/>
  <c r="N1680" i="15"/>
  <c r="I1859" i="15"/>
  <c r="N1859" i="15"/>
  <c r="I2220" i="15"/>
  <c r="N2220" i="15"/>
  <c r="N2901" i="15"/>
  <c r="I2901" i="15"/>
  <c r="I434" i="15"/>
  <c r="N434" i="15"/>
  <c r="I177" i="15"/>
  <c r="N177" i="15"/>
  <c r="N408" i="15"/>
  <c r="I408" i="15"/>
  <c r="I120" i="15"/>
  <c r="N120" i="15"/>
  <c r="I672" i="15"/>
  <c r="N672" i="15"/>
  <c r="N1035" i="15"/>
  <c r="I1035" i="15"/>
  <c r="N773" i="15"/>
  <c r="I773" i="15"/>
  <c r="N754" i="15"/>
  <c r="I754" i="15"/>
  <c r="N977" i="15"/>
  <c r="I977" i="15"/>
  <c r="I1337" i="15"/>
  <c r="N1337" i="15"/>
  <c r="I1030" i="15"/>
  <c r="N1030" i="15"/>
  <c r="N1418" i="15"/>
  <c r="I1418" i="15"/>
  <c r="N1297" i="15"/>
  <c r="I1297" i="15"/>
  <c r="N863" i="15"/>
  <c r="I863" i="15"/>
  <c r="I1279" i="15"/>
  <c r="N1279" i="15"/>
  <c r="N1541" i="15"/>
  <c r="I1541" i="15"/>
  <c r="N1737" i="15"/>
  <c r="I1737" i="15"/>
  <c r="I1925" i="15"/>
  <c r="N1925" i="15"/>
  <c r="I1942" i="15"/>
  <c r="N1942" i="15"/>
  <c r="N2354" i="15"/>
  <c r="I2354" i="15"/>
  <c r="I1332" i="15"/>
  <c r="N1332" i="15"/>
  <c r="I1497" i="15"/>
  <c r="N1497" i="15"/>
  <c r="I1763" i="15"/>
  <c r="N1763" i="15"/>
  <c r="N1829" i="15"/>
  <c r="I1829" i="15"/>
  <c r="N1790" i="15"/>
  <c r="I1790" i="15"/>
  <c r="N1868" i="15"/>
  <c r="I1868" i="15"/>
  <c r="I1954" i="15"/>
  <c r="N1954" i="15"/>
  <c r="I1674" i="15"/>
  <c r="N1674" i="15"/>
  <c r="N2072" i="15"/>
  <c r="I2072" i="15"/>
  <c r="N2723" i="15"/>
  <c r="I2723" i="15"/>
  <c r="N2445" i="15"/>
  <c r="I2445" i="15"/>
  <c r="N2843" i="15"/>
  <c r="I2843" i="15"/>
  <c r="I2586" i="15"/>
  <c r="N2586" i="15"/>
  <c r="N2485" i="15"/>
  <c r="I2485" i="15"/>
  <c r="N2440" i="15"/>
  <c r="I2440" i="15"/>
  <c r="I2961" i="15"/>
  <c r="N2961" i="15"/>
  <c r="N3041" i="15"/>
  <c r="I3041" i="15"/>
  <c r="I2935" i="15"/>
  <c r="N2935" i="15"/>
  <c r="I3839" i="15"/>
  <c r="N3839" i="15"/>
  <c r="N913" i="15"/>
  <c r="I913" i="15"/>
  <c r="I1188" i="15"/>
  <c r="N1188" i="15"/>
  <c r="I1660" i="15"/>
  <c r="N1660" i="15"/>
  <c r="N1695" i="15"/>
  <c r="I1695" i="15"/>
  <c r="N2096" i="15"/>
  <c r="I2096" i="15"/>
  <c r="I1716" i="15"/>
  <c r="N1716" i="15"/>
  <c r="I2168" i="15"/>
  <c r="N2168" i="15"/>
  <c r="N1795" i="15"/>
  <c r="I1795" i="15"/>
  <c r="I1877" i="15"/>
  <c r="N1877" i="15"/>
  <c r="N1608" i="15"/>
  <c r="I1608" i="15"/>
  <c r="N2165" i="15"/>
  <c r="I2165" i="15"/>
  <c r="I2383" i="15"/>
  <c r="N2383" i="15"/>
  <c r="N2594" i="15"/>
  <c r="I2594" i="15"/>
  <c r="I2464" i="15"/>
  <c r="N2464" i="15"/>
  <c r="N2403" i="15"/>
  <c r="I2403" i="15"/>
  <c r="N2362" i="15"/>
  <c r="I2362" i="15"/>
  <c r="N2857" i="15"/>
  <c r="I2857" i="15"/>
  <c r="I2941" i="15"/>
  <c r="N2941" i="15"/>
  <c r="I3088" i="15"/>
  <c r="N3088" i="15"/>
  <c r="I3455" i="15"/>
  <c r="N3455" i="15"/>
  <c r="I2221" i="15"/>
  <c r="N2221" i="15"/>
  <c r="I1714" i="15"/>
  <c r="N1714" i="15"/>
  <c r="I2111" i="15"/>
  <c r="N2111" i="15"/>
  <c r="N2120" i="15"/>
  <c r="I2120" i="15"/>
  <c r="N2483" i="15"/>
  <c r="I2483" i="15"/>
  <c r="N2246" i="15"/>
  <c r="I2246" i="15"/>
  <c r="N2644" i="15"/>
  <c r="I2644" i="15"/>
  <c r="I2579" i="15"/>
  <c r="N2579" i="15"/>
  <c r="N2503" i="15"/>
  <c r="I2503" i="15"/>
  <c r="N3028" i="15"/>
  <c r="I3028" i="15"/>
  <c r="N3168" i="15"/>
  <c r="I3168" i="15"/>
  <c r="I3470" i="15"/>
  <c r="N3470" i="15"/>
  <c r="I1901" i="15"/>
  <c r="N1901" i="15"/>
  <c r="I1616" i="15"/>
  <c r="N1616" i="15"/>
  <c r="N2225" i="15"/>
  <c r="I2225" i="15"/>
  <c r="I2391" i="15"/>
  <c r="N2391" i="15"/>
  <c r="I2642" i="15"/>
  <c r="N2642" i="15"/>
  <c r="I2484" i="15"/>
  <c r="N2484" i="15"/>
  <c r="I2411" i="15"/>
  <c r="N2411" i="15"/>
  <c r="I2370" i="15"/>
  <c r="N2370" i="15"/>
  <c r="I2873" i="15"/>
  <c r="N2873" i="15"/>
  <c r="N2958" i="15"/>
  <c r="I2958" i="15"/>
  <c r="N3160" i="15"/>
  <c r="I3160" i="15"/>
  <c r="I3572" i="15"/>
  <c r="N3572" i="15"/>
  <c r="I1938" i="15"/>
  <c r="N1938" i="15"/>
  <c r="N1658" i="15"/>
  <c r="I1658" i="15"/>
  <c r="I2056" i="15"/>
  <c r="N2056" i="15"/>
  <c r="N2671" i="15"/>
  <c r="I2671" i="15"/>
  <c r="N2429" i="15"/>
  <c r="I2429" i="15"/>
  <c r="N2727" i="15"/>
  <c r="I2727" i="15"/>
  <c r="N2567" i="15"/>
  <c r="I2567" i="15"/>
  <c r="I2457" i="15"/>
  <c r="N2457" i="15"/>
  <c r="N2424" i="15"/>
  <c r="I2424" i="15"/>
  <c r="I2928" i="15"/>
  <c r="N2928" i="15"/>
  <c r="N3018" i="15"/>
  <c r="I3018" i="15"/>
  <c r="N2756" i="15"/>
  <c r="I2756" i="15"/>
  <c r="N3915" i="15"/>
  <c r="I3915" i="15"/>
  <c r="N1662" i="15"/>
  <c r="I1662" i="15"/>
  <c r="I2060" i="15"/>
  <c r="N2060" i="15"/>
  <c r="N2672" i="15"/>
  <c r="I2672" i="15"/>
  <c r="N2433" i="15"/>
  <c r="I2433" i="15"/>
  <c r="N2741" i="15"/>
  <c r="I2741" i="15"/>
  <c r="I2570" i="15"/>
  <c r="N2570" i="15"/>
  <c r="N2461" i="15"/>
  <c r="I2461" i="15"/>
  <c r="N2428" i="15"/>
  <c r="I2428" i="15"/>
  <c r="N2940" i="15"/>
  <c r="I2940" i="15"/>
  <c r="N3022" i="15"/>
  <c r="I3022" i="15"/>
  <c r="I2835" i="15"/>
  <c r="N2835" i="15"/>
  <c r="N3896" i="15"/>
  <c r="I3896" i="15"/>
  <c r="I2079" i="15"/>
  <c r="N2079" i="15"/>
  <c r="I1500" i="15"/>
  <c r="N1500" i="15"/>
  <c r="I1762" i="15"/>
  <c r="N1762" i="15"/>
  <c r="N1836" i="15"/>
  <c r="I1836" i="15"/>
  <c r="I2222" i="15"/>
  <c r="N2222" i="15"/>
  <c r="N2566" i="15"/>
  <c r="I2566" i="15"/>
  <c r="N2352" i="15"/>
  <c r="I2352" i="15"/>
  <c r="I2862" i="15"/>
  <c r="N2862" i="15"/>
  <c r="N2718" i="15"/>
  <c r="I2718" i="15"/>
  <c r="I2621" i="15"/>
  <c r="N2621" i="15"/>
  <c r="N3192" i="15"/>
  <c r="I3192" i="15"/>
  <c r="I3443" i="15"/>
  <c r="N3443" i="15"/>
  <c r="N3472" i="15"/>
  <c r="I3472" i="15"/>
  <c r="I2583" i="15"/>
  <c r="N2583" i="15"/>
  <c r="I2412" i="15"/>
  <c r="N2412" i="15"/>
  <c r="I2749" i="15"/>
  <c r="N2749" i="15"/>
  <c r="N3084" i="15"/>
  <c r="I3084" i="15"/>
  <c r="N2994" i="15"/>
  <c r="I2994" i="15"/>
  <c r="I3232" i="15"/>
  <c r="N3232" i="15"/>
  <c r="I3182" i="15"/>
  <c r="N3182" i="15"/>
  <c r="I2760" i="15"/>
  <c r="N2760" i="15"/>
  <c r="I3110" i="15"/>
  <c r="N3110" i="15"/>
  <c r="N3120" i="15"/>
  <c r="I3120" i="15"/>
  <c r="I3411" i="15"/>
  <c r="N3411" i="15"/>
  <c r="N3738" i="15"/>
  <c r="I3738" i="15"/>
  <c r="N3538" i="15"/>
  <c r="I3538" i="15"/>
  <c r="I3691" i="15"/>
  <c r="N3691" i="15"/>
  <c r="I3699" i="15"/>
  <c r="N3699" i="15"/>
  <c r="N3934" i="15"/>
  <c r="I3934" i="15"/>
  <c r="N4211" i="15"/>
  <c r="I4211" i="15"/>
  <c r="N2548" i="15"/>
  <c r="I2548" i="15"/>
  <c r="I2397" i="15"/>
  <c r="N2397" i="15"/>
  <c r="N2867" i="15"/>
  <c r="I2867" i="15"/>
  <c r="I2596" i="15"/>
  <c r="N2596" i="15"/>
  <c r="I2936" i="15"/>
  <c r="N2936" i="15"/>
  <c r="I3186" i="15"/>
  <c r="N3186" i="15"/>
  <c r="I3217" i="15"/>
  <c r="N3217" i="15"/>
  <c r="I2979" i="15"/>
  <c r="N2979" i="15"/>
  <c r="N3177" i="15"/>
  <c r="I3177" i="15"/>
  <c r="N2943" i="15"/>
  <c r="I2943" i="15"/>
  <c r="I3185" i="15"/>
  <c r="N3185" i="15"/>
  <c r="N3270" i="15"/>
  <c r="I3270" i="15"/>
  <c r="I3557" i="15"/>
  <c r="N3557" i="15"/>
  <c r="I3396" i="15"/>
  <c r="N3396" i="15"/>
  <c r="I3765" i="15"/>
  <c r="N3765" i="15"/>
  <c r="I3407" i="15"/>
  <c r="N3407" i="15"/>
  <c r="I3740" i="15"/>
  <c r="N3740" i="15"/>
  <c r="I3855" i="15"/>
  <c r="N3855" i="15"/>
  <c r="N4329" i="15"/>
  <c r="I4329" i="15"/>
  <c r="I3304" i="15"/>
  <c r="N3304" i="15"/>
  <c r="I2848" i="15"/>
  <c r="N2848" i="15"/>
  <c r="I3240" i="15"/>
  <c r="N3240" i="15"/>
  <c r="I3161" i="15"/>
  <c r="N3161" i="15"/>
  <c r="N3452" i="15"/>
  <c r="I3452" i="15"/>
  <c r="I3295" i="15"/>
  <c r="N3295" i="15"/>
  <c r="I3590" i="15"/>
  <c r="N3590" i="15"/>
  <c r="I3661" i="15"/>
  <c r="N3661" i="15"/>
  <c r="N3676" i="15"/>
  <c r="I3676" i="15"/>
  <c r="N3945" i="15"/>
  <c r="I3945" i="15"/>
  <c r="I4228" i="15"/>
  <c r="N4228" i="15"/>
  <c r="I3127" i="15"/>
  <c r="N3127" i="15"/>
  <c r="N2739" i="15"/>
  <c r="I2739" i="15"/>
  <c r="I3076" i="15"/>
  <c r="N3076" i="15"/>
  <c r="N3100" i="15"/>
  <c r="I3100" i="15"/>
  <c r="N3387" i="15"/>
  <c r="I3387" i="15"/>
  <c r="N3688" i="15"/>
  <c r="I3688" i="15"/>
  <c r="I3518" i="15"/>
  <c r="N3518" i="15"/>
  <c r="I3607" i="15"/>
  <c r="N3607" i="15"/>
  <c r="I3596" i="15"/>
  <c r="N3596" i="15"/>
  <c r="N3943" i="15"/>
  <c r="I3943" i="15"/>
  <c r="N4025" i="15"/>
  <c r="I4025" i="15"/>
  <c r="I3268" i="15"/>
  <c r="N3268" i="15"/>
  <c r="I3248" i="15"/>
  <c r="N3248" i="15"/>
  <c r="I2776" i="15"/>
  <c r="N2776" i="15"/>
  <c r="I3184" i="15"/>
  <c r="N3184" i="15"/>
  <c r="I3138" i="15"/>
  <c r="N3138" i="15"/>
  <c r="I3429" i="15"/>
  <c r="N3429" i="15"/>
  <c r="N3793" i="15"/>
  <c r="I3793" i="15"/>
  <c r="N3558" i="15"/>
  <c r="I3558" i="15"/>
  <c r="N3734" i="15"/>
  <c r="I3734" i="15"/>
  <c r="I3761" i="15"/>
  <c r="N3761" i="15"/>
  <c r="N4066" i="15"/>
  <c r="I4066" i="15"/>
  <c r="I4006" i="15"/>
  <c r="N4006" i="15"/>
  <c r="N2853" i="15"/>
  <c r="I2853" i="15"/>
  <c r="N3209" i="15"/>
  <c r="I3209" i="15"/>
  <c r="N3045" i="15"/>
  <c r="I3045" i="15"/>
  <c r="I3466" i="15"/>
  <c r="N3466" i="15"/>
  <c r="I3372" i="15"/>
  <c r="N3372" i="15"/>
  <c r="I2860" i="15"/>
  <c r="N2860" i="15"/>
  <c r="I3283" i="15"/>
  <c r="N3283" i="15"/>
  <c r="I3175" i="15"/>
  <c r="N3175" i="15"/>
  <c r="I3464" i="15"/>
  <c r="N3464" i="15"/>
  <c r="I3306" i="15"/>
  <c r="N3306" i="15"/>
  <c r="I3602" i="15"/>
  <c r="N3602" i="15"/>
  <c r="N3704" i="15"/>
  <c r="I3704" i="15"/>
  <c r="N3719" i="15"/>
  <c r="I3719" i="15"/>
  <c r="N3997" i="15"/>
  <c r="I3997" i="15"/>
  <c r="I4407" i="15"/>
  <c r="N4407" i="15"/>
  <c r="I3220" i="15"/>
  <c r="N3220" i="15"/>
  <c r="I2968" i="15"/>
  <c r="N2968" i="15"/>
  <c r="N3262" i="15"/>
  <c r="I3262" i="15"/>
  <c r="I3290" i="15"/>
  <c r="N3290" i="15"/>
  <c r="N3581" i="15"/>
  <c r="I3581" i="15"/>
  <c r="I3416" i="15"/>
  <c r="N3416" i="15"/>
  <c r="I3500" i="15"/>
  <c r="N3500" i="15"/>
  <c r="N3451" i="15"/>
  <c r="I3451" i="15"/>
  <c r="N3772" i="15"/>
  <c r="I3772" i="15"/>
  <c r="I3890" i="15"/>
  <c r="N3890" i="15"/>
  <c r="N4625" i="15"/>
  <c r="I4625" i="15"/>
  <c r="I3703" i="15"/>
  <c r="N3703" i="15"/>
  <c r="I3785" i="15"/>
  <c r="N3785" i="15"/>
  <c r="I3724" i="15"/>
  <c r="N3724" i="15"/>
  <c r="N3853" i="15"/>
  <c r="I3853" i="15"/>
  <c r="N3851" i="15"/>
  <c r="I3851" i="15"/>
  <c r="N4499" i="15"/>
  <c r="I4499" i="15"/>
  <c r="I4179" i="15"/>
  <c r="N4179" i="15"/>
  <c r="N4123" i="15"/>
  <c r="I4123" i="15"/>
  <c r="I4117" i="15"/>
  <c r="N4117" i="15"/>
  <c r="I4060" i="15"/>
  <c r="N4060" i="15"/>
  <c r="I4464" i="15"/>
  <c r="N4464" i="15"/>
  <c r="I5003" i="15"/>
  <c r="N5003" i="15"/>
  <c r="I3960" i="15"/>
  <c r="N3960" i="15"/>
  <c r="I4255" i="15"/>
  <c r="N4255" i="15"/>
  <c r="N4204" i="15"/>
  <c r="I4204" i="15"/>
  <c r="I4201" i="15"/>
  <c r="N4201" i="15"/>
  <c r="I4152" i="15"/>
  <c r="N4152" i="15"/>
  <c r="N4402" i="15"/>
  <c r="I4402" i="15"/>
  <c r="N6043" i="15"/>
  <c r="I6043" i="15"/>
  <c r="N3907" i="15"/>
  <c r="I3907" i="15"/>
  <c r="I4112" i="15"/>
  <c r="N4112" i="15"/>
  <c r="N4054" i="15"/>
  <c r="I4054" i="15"/>
  <c r="I4431" i="15"/>
  <c r="N4431" i="15"/>
  <c r="I3983" i="15"/>
  <c r="N3983" i="15"/>
  <c r="N4295" i="15"/>
  <c r="I4295" i="15"/>
  <c r="I4856" i="15"/>
  <c r="N4856" i="15"/>
  <c r="I3912" i="15"/>
  <c r="N3912" i="15"/>
  <c r="I4080" i="15"/>
  <c r="N4080" i="15"/>
  <c r="N4022" i="15"/>
  <c r="I4022" i="15"/>
  <c r="I4271" i="15"/>
  <c r="N4271" i="15"/>
  <c r="N4592" i="15"/>
  <c r="I4592" i="15"/>
  <c r="N4577" i="15"/>
  <c r="I4577" i="15"/>
  <c r="I4899" i="15"/>
  <c r="N4899" i="15"/>
  <c r="N3932" i="15"/>
  <c r="I3932" i="15"/>
  <c r="N4119" i="15"/>
  <c r="I4119" i="15"/>
  <c r="N4065" i="15"/>
  <c r="I4065" i="15"/>
  <c r="N4512" i="15"/>
  <c r="I4512" i="15"/>
  <c r="N3991" i="15"/>
  <c r="I3991" i="15"/>
  <c r="I4307" i="15"/>
  <c r="N4307" i="15"/>
  <c r="I4931" i="15"/>
  <c r="N4931" i="15"/>
  <c r="I3359" i="15"/>
  <c r="N3359" i="15"/>
  <c r="N3687" i="15"/>
  <c r="I3687" i="15"/>
  <c r="I3954" i="15"/>
  <c r="N3954" i="15"/>
  <c r="N3930" i="15"/>
  <c r="I3930" i="15"/>
  <c r="N3944" i="15"/>
  <c r="I3944" i="15"/>
  <c r="I4239" i="15"/>
  <c r="N4239" i="15"/>
  <c r="N4184" i="15"/>
  <c r="I4184" i="15"/>
  <c r="N4181" i="15"/>
  <c r="I4181" i="15"/>
  <c r="N4129" i="15"/>
  <c r="I4129" i="15"/>
  <c r="I4651" i="15"/>
  <c r="N4651" i="15"/>
  <c r="N5239" i="15"/>
  <c r="I5239" i="15"/>
  <c r="N4092" i="15"/>
  <c r="I4092" i="15"/>
  <c r="I4038" i="15"/>
  <c r="N4038" i="15"/>
  <c r="I4399" i="15"/>
  <c r="N4399" i="15"/>
  <c r="I3959" i="15"/>
  <c r="N3959" i="15"/>
  <c r="N4667" i="15"/>
  <c r="I4667" i="15"/>
  <c r="N4706" i="15"/>
  <c r="I4706" i="15"/>
  <c r="N3428" i="15"/>
  <c r="I3428" i="15"/>
  <c r="I3712" i="15"/>
  <c r="N3712" i="15"/>
  <c r="I3884" i="15"/>
  <c r="N3884" i="15"/>
  <c r="I3843" i="15"/>
  <c r="N3843" i="15"/>
  <c r="I3969" i="15"/>
  <c r="N3969" i="15"/>
  <c r="N4096" i="15"/>
  <c r="I4096" i="15"/>
  <c r="I4000" i="15"/>
  <c r="N4000" i="15"/>
  <c r="N4264" i="15"/>
  <c r="I4264" i="15"/>
  <c r="N4225" i="15"/>
  <c r="I4225" i="15"/>
  <c r="N4099" i="15"/>
  <c r="I4099" i="15"/>
  <c r="I4303" i="15"/>
  <c r="N4303" i="15"/>
  <c r="I4584" i="15"/>
  <c r="N4584" i="15"/>
  <c r="N4517" i="15"/>
  <c r="I4517" i="15"/>
  <c r="N4470" i="15"/>
  <c r="I4470" i="15"/>
  <c r="N4700" i="15"/>
  <c r="I4700" i="15"/>
  <c r="I4607" i="15"/>
  <c r="N4607" i="15"/>
  <c r="I4903" i="15"/>
  <c r="N4903" i="15"/>
  <c r="I4896" i="15"/>
  <c r="N4896" i="15"/>
  <c r="I4801" i="15"/>
  <c r="N4801" i="15"/>
  <c r="N5131" i="15"/>
  <c r="I5131" i="15"/>
  <c r="I5148" i="15"/>
  <c r="N5148" i="15"/>
  <c r="N4377" i="15"/>
  <c r="I4377" i="15"/>
  <c r="N4312" i="15"/>
  <c r="I4312" i="15"/>
  <c r="N4273" i="15"/>
  <c r="I4273" i="15"/>
  <c r="N4540" i="15"/>
  <c r="I4540" i="15"/>
  <c r="I4782" i="15"/>
  <c r="N4782" i="15"/>
  <c r="N4689" i="15"/>
  <c r="I4689" i="15"/>
  <c r="I4998" i="15"/>
  <c r="N4998" i="15"/>
  <c r="I4976" i="15"/>
  <c r="N4976" i="15"/>
  <c r="N4885" i="15"/>
  <c r="I4885" i="15"/>
  <c r="I5226" i="15"/>
  <c r="N5226" i="15"/>
  <c r="N5284" i="15"/>
  <c r="I5284" i="15"/>
  <c r="I3975" i="15"/>
  <c r="N3975" i="15"/>
  <c r="N4242" i="15"/>
  <c r="I4242" i="15"/>
  <c r="N4444" i="15"/>
  <c r="I4444" i="15"/>
  <c r="I251" i="15"/>
  <c r="N251" i="15"/>
  <c r="N287" i="15"/>
  <c r="I287" i="15"/>
  <c r="I556" i="15"/>
  <c r="N556" i="15"/>
  <c r="I198" i="15"/>
  <c r="N198" i="15"/>
  <c r="I341" i="15"/>
  <c r="N341" i="15"/>
  <c r="I1282" i="15"/>
  <c r="N1282" i="15"/>
  <c r="N1675" i="15"/>
  <c r="I1675" i="15"/>
  <c r="N644" i="15"/>
  <c r="I644" i="15"/>
  <c r="N941" i="15"/>
  <c r="I941" i="15"/>
  <c r="I2986" i="15"/>
  <c r="N2986" i="15"/>
  <c r="N283" i="15"/>
  <c r="I283" i="15"/>
  <c r="I544" i="15"/>
  <c r="N544" i="15"/>
  <c r="N194" i="15"/>
  <c r="I194" i="15"/>
  <c r="N404" i="15"/>
  <c r="I404" i="15"/>
  <c r="N1165" i="15"/>
  <c r="I1165" i="15"/>
  <c r="N737" i="15"/>
  <c r="I737" i="15"/>
  <c r="I231" i="15"/>
  <c r="N231" i="15"/>
  <c r="I540" i="15"/>
  <c r="N540" i="15"/>
  <c r="N190" i="15"/>
  <c r="I190" i="15"/>
  <c r="I567" i="15"/>
  <c r="N567" i="15"/>
  <c r="N1122" i="15"/>
  <c r="I1122" i="15"/>
  <c r="I2695" i="15"/>
  <c r="N2695" i="15"/>
  <c r="N315" i="15"/>
  <c r="I315" i="15"/>
  <c r="I496" i="15"/>
  <c r="N496" i="15"/>
  <c r="I634" i="15"/>
  <c r="N634" i="15"/>
  <c r="I245" i="15"/>
  <c r="N245" i="15"/>
  <c r="N1685" i="15"/>
  <c r="I1685" i="15"/>
  <c r="N2345" i="15"/>
  <c r="I2345" i="15"/>
  <c r="I563" i="15"/>
  <c r="N563" i="15"/>
  <c r="N351" i="15"/>
  <c r="I351" i="15"/>
  <c r="I532" i="15"/>
  <c r="N532" i="15"/>
  <c r="I174" i="15"/>
  <c r="N174" i="15"/>
  <c r="N44" i="15"/>
  <c r="I44" i="15"/>
  <c r="I1306" i="15"/>
  <c r="N1306" i="15"/>
  <c r="I1688" i="15"/>
  <c r="N1688" i="15"/>
  <c r="N307" i="15"/>
  <c r="I307" i="15"/>
  <c r="N477" i="15"/>
  <c r="I477" i="15"/>
  <c r="I603" i="15"/>
  <c r="N603" i="15"/>
  <c r="I205" i="15"/>
  <c r="N205" i="15"/>
  <c r="I1341" i="15"/>
  <c r="N1341" i="15"/>
  <c r="I1741" i="15"/>
  <c r="N1741" i="15"/>
  <c r="I384" i="15"/>
  <c r="N384" i="15"/>
  <c r="I645" i="15"/>
  <c r="N645" i="15"/>
  <c r="I206" i="15"/>
  <c r="N206" i="15"/>
  <c r="N173" i="15"/>
  <c r="I173" i="15"/>
  <c r="I1013" i="15"/>
  <c r="N1013" i="15"/>
  <c r="I2077" i="15"/>
  <c r="N2077" i="15"/>
  <c r="N501" i="15"/>
  <c r="I501" i="15"/>
  <c r="N239" i="15"/>
  <c r="I239" i="15"/>
  <c r="I552" i="15"/>
  <c r="N552" i="15"/>
  <c r="I282" i="15"/>
  <c r="N282" i="15"/>
  <c r="I515" i="15"/>
  <c r="N515" i="15"/>
  <c r="I265" i="15"/>
  <c r="N265" i="15"/>
  <c r="N568" i="15"/>
  <c r="I568" i="15"/>
  <c r="N300" i="15"/>
  <c r="I300" i="15"/>
  <c r="N926" i="15"/>
  <c r="I926" i="15"/>
  <c r="N886" i="15"/>
  <c r="I886" i="15"/>
  <c r="I920" i="15"/>
  <c r="N920" i="15"/>
  <c r="I1019" i="15"/>
  <c r="N1019" i="15"/>
  <c r="I822" i="15"/>
  <c r="N822" i="15"/>
  <c r="I1116" i="15"/>
  <c r="N1116" i="15"/>
  <c r="N1448" i="15"/>
  <c r="I1448" i="15"/>
  <c r="I1172" i="15"/>
  <c r="N1172" i="15"/>
  <c r="I1638" i="15"/>
  <c r="N1638" i="15"/>
  <c r="I1567" i="15"/>
  <c r="N1567" i="15"/>
  <c r="I1051" i="15"/>
  <c r="N1051" i="15"/>
  <c r="I1706" i="15"/>
  <c r="N1706" i="15"/>
  <c r="N1728" i="15"/>
  <c r="I1728" i="15"/>
  <c r="I1899" i="15"/>
  <c r="N1899" i="15"/>
  <c r="N2062" i="15"/>
  <c r="I2062" i="15"/>
  <c r="I2441" i="15"/>
  <c r="N2441" i="15"/>
  <c r="I3782" i="15"/>
  <c r="N3782" i="15"/>
  <c r="N363" i="15"/>
  <c r="I363" i="15"/>
  <c r="I42" i="15"/>
  <c r="N42" i="15"/>
  <c r="N448" i="15"/>
  <c r="I448" i="15"/>
  <c r="N182" i="15"/>
  <c r="I182" i="15"/>
  <c r="I325" i="15"/>
  <c r="N325" i="15"/>
  <c r="I562" i="15"/>
  <c r="N562" i="15"/>
  <c r="I296" i="15"/>
  <c r="N296" i="15"/>
  <c r="I827" i="15"/>
  <c r="N827" i="15"/>
  <c r="I828" i="15"/>
  <c r="N828" i="15"/>
  <c r="N783" i="15"/>
  <c r="I783" i="15"/>
  <c r="N881" i="15"/>
  <c r="I881" i="15"/>
  <c r="I785" i="15"/>
  <c r="N785" i="15"/>
  <c r="I1088" i="15"/>
  <c r="N1088" i="15"/>
  <c r="I1575" i="15"/>
  <c r="N1575" i="15"/>
  <c r="N1137" i="15"/>
  <c r="I1137" i="15"/>
  <c r="N1518" i="15"/>
  <c r="I1518" i="15"/>
  <c r="N1444" i="15"/>
  <c r="I1444" i="15"/>
  <c r="N1016" i="15"/>
  <c r="I1016" i="15"/>
  <c r="I1539" i="15"/>
  <c r="N1539" i="15"/>
  <c r="N1683" i="15"/>
  <c r="I1683" i="15"/>
  <c r="N1845" i="15"/>
  <c r="I1845" i="15"/>
  <c r="I1799" i="15"/>
  <c r="N1799" i="15"/>
  <c r="N2913" i="15"/>
  <c r="I2913" i="15"/>
  <c r="I32" i="15"/>
  <c r="N32" i="15"/>
  <c r="N389" i="15"/>
  <c r="I389" i="15"/>
  <c r="I107" i="15"/>
  <c r="N107" i="15"/>
  <c r="N736" i="15"/>
  <c r="I736" i="15"/>
  <c r="I816" i="15"/>
  <c r="N816" i="15"/>
  <c r="N895" i="15"/>
  <c r="I895" i="15"/>
  <c r="N909" i="15"/>
  <c r="I909" i="15"/>
  <c r="I1025" i="15"/>
  <c r="N1025" i="15"/>
  <c r="N1417" i="15"/>
  <c r="I1417" i="15"/>
  <c r="N1077" i="15"/>
  <c r="I1077" i="15"/>
  <c r="N1547" i="15"/>
  <c r="I1547" i="15"/>
  <c r="N1346" i="15"/>
  <c r="I1346" i="15"/>
  <c r="N943" i="15"/>
  <c r="I943" i="15"/>
  <c r="I1355" i="15"/>
  <c r="N1355" i="15"/>
  <c r="I1605" i="15"/>
  <c r="N1605" i="15"/>
  <c r="N2089" i="15"/>
  <c r="I2089" i="15"/>
  <c r="N2196" i="15"/>
  <c r="I2196" i="15"/>
  <c r="N1735" i="15"/>
  <c r="I1735" i="15"/>
  <c r="I3061" i="15"/>
  <c r="N3061" i="15"/>
  <c r="N579" i="15"/>
  <c r="I579" i="15"/>
  <c r="N320" i="15"/>
  <c r="I320" i="15"/>
  <c r="I855" i="15"/>
  <c r="N855" i="15"/>
  <c r="N865" i="15"/>
  <c r="I865" i="15"/>
  <c r="N819" i="15"/>
  <c r="I819" i="15"/>
  <c r="I897" i="15"/>
  <c r="N897" i="15"/>
  <c r="I799" i="15"/>
  <c r="N799" i="15"/>
  <c r="I1096" i="15"/>
  <c r="N1096" i="15"/>
  <c r="I1607" i="15"/>
  <c r="N1607" i="15"/>
  <c r="I1145" i="15"/>
  <c r="N1145" i="15"/>
  <c r="I1550" i="15"/>
  <c r="N1550" i="15"/>
  <c r="I1487" i="15"/>
  <c r="N1487" i="15"/>
  <c r="I1028" i="15"/>
  <c r="N1028" i="15"/>
  <c r="I1571" i="15"/>
  <c r="N1571" i="15"/>
  <c r="N1699" i="15"/>
  <c r="I1699" i="15"/>
  <c r="N1855" i="15"/>
  <c r="I1855" i="15"/>
  <c r="N2226" i="15"/>
  <c r="I2226" i="15"/>
  <c r="I3517" i="15"/>
  <c r="N3517" i="15"/>
  <c r="I56" i="15"/>
  <c r="N56" i="15"/>
  <c r="I416" i="15"/>
  <c r="N416" i="15"/>
  <c r="I101" i="15"/>
  <c r="N101" i="15"/>
  <c r="I744" i="15"/>
  <c r="N744" i="15"/>
  <c r="N917" i="15"/>
  <c r="I917" i="15"/>
  <c r="N899" i="15"/>
  <c r="I899" i="15"/>
  <c r="I911" i="15"/>
  <c r="N911" i="15"/>
  <c r="N1033" i="15"/>
  <c r="I1033" i="15"/>
  <c r="I1425" i="15"/>
  <c r="N1425" i="15"/>
  <c r="I1085" i="15"/>
  <c r="N1085" i="15"/>
  <c r="I1579" i="15"/>
  <c r="N1579" i="15"/>
  <c r="I1354" i="15"/>
  <c r="N1354" i="15"/>
  <c r="N955" i="15"/>
  <c r="I955" i="15"/>
  <c r="I1396" i="15"/>
  <c r="N1396" i="15"/>
  <c r="I1613" i="15"/>
  <c r="N1613" i="15"/>
  <c r="N2104" i="15"/>
  <c r="I2104" i="15"/>
  <c r="I2217" i="15"/>
  <c r="N2217" i="15"/>
  <c r="N3068" i="15"/>
  <c r="I3068" i="15"/>
  <c r="N514" i="15"/>
  <c r="I514" i="15"/>
  <c r="N248" i="15"/>
  <c r="I248" i="15"/>
  <c r="N668" i="15"/>
  <c r="I668" i="15"/>
  <c r="N1003" i="15"/>
  <c r="I1003" i="15"/>
  <c r="N769" i="15"/>
  <c r="I769" i="15"/>
  <c r="N750" i="15"/>
  <c r="I750" i="15"/>
  <c r="N973" i="15"/>
  <c r="I973" i="15"/>
  <c r="I1333" i="15"/>
  <c r="N1333" i="15"/>
  <c r="I1026" i="15"/>
  <c r="N1026" i="15"/>
  <c r="N1414" i="15"/>
  <c r="I1414" i="15"/>
  <c r="N1293" i="15"/>
  <c r="I1293" i="15"/>
  <c r="I850" i="15"/>
  <c r="N850" i="15"/>
  <c r="N1200" i="15"/>
  <c r="I1200" i="15"/>
  <c r="I1537" i="15"/>
  <c r="N1537" i="15"/>
  <c r="I1733" i="15"/>
  <c r="N1733" i="15"/>
  <c r="I1921" i="15"/>
  <c r="N1921" i="15"/>
  <c r="I1917" i="15"/>
  <c r="N1917" i="15"/>
  <c r="N2248" i="15"/>
  <c r="I2248" i="15"/>
  <c r="N401" i="15"/>
  <c r="I401" i="15"/>
  <c r="I128" i="15"/>
  <c r="N128" i="15"/>
  <c r="N373" i="15"/>
  <c r="I373" i="15"/>
  <c r="N94" i="15"/>
  <c r="I94" i="15"/>
  <c r="N715" i="15"/>
  <c r="I715" i="15"/>
  <c r="I782" i="15"/>
  <c r="N782" i="15"/>
  <c r="N879" i="15"/>
  <c r="I879" i="15"/>
  <c r="N824" i="15"/>
  <c r="I824" i="15"/>
  <c r="N1009" i="15"/>
  <c r="I1009" i="15"/>
  <c r="N1401" i="15"/>
  <c r="I1401" i="15"/>
  <c r="I1061" i="15"/>
  <c r="N1061" i="15"/>
  <c r="N1483" i="15"/>
  <c r="I1483" i="15"/>
  <c r="I1327" i="15"/>
  <c r="N1327" i="15"/>
  <c r="N927" i="15"/>
  <c r="I927" i="15"/>
  <c r="N1328" i="15"/>
  <c r="I1328" i="15"/>
  <c r="I1581" i="15"/>
  <c r="N1581" i="15"/>
  <c r="N2073" i="15"/>
  <c r="I2073" i="15"/>
  <c r="I1786" i="15"/>
  <c r="N1786" i="15"/>
  <c r="I1965" i="15"/>
  <c r="N1965" i="15"/>
  <c r="I1600" i="15"/>
  <c r="N1600" i="15"/>
  <c r="I2845" i="15"/>
  <c r="N2845" i="15"/>
  <c r="I1400" i="15"/>
  <c r="N1400" i="15"/>
  <c r="N1529" i="15"/>
  <c r="I1529" i="15"/>
  <c r="I1801" i="15"/>
  <c r="N1801" i="15"/>
  <c r="N1867" i="15"/>
  <c r="I1867" i="15"/>
  <c r="I1912" i="15"/>
  <c r="N1912" i="15"/>
  <c r="I2198" i="15"/>
  <c r="N2198" i="15"/>
  <c r="I1707" i="15"/>
  <c r="N1707" i="15"/>
  <c r="I2103" i="15"/>
  <c r="N2103" i="15"/>
  <c r="I2112" i="15"/>
  <c r="N2112" i="15"/>
  <c r="N2477" i="15"/>
  <c r="I2477" i="15"/>
  <c r="N2238" i="15"/>
  <c r="I2238" i="15"/>
  <c r="I2629" i="15"/>
  <c r="N2629" i="15"/>
  <c r="I2571" i="15"/>
  <c r="N2571" i="15"/>
  <c r="I2494" i="15"/>
  <c r="N2494" i="15"/>
  <c r="N3013" i="15"/>
  <c r="I3013" i="15"/>
  <c r="N3152" i="15"/>
  <c r="I3152" i="15"/>
  <c r="N3172" i="15"/>
  <c r="I3172" i="15"/>
  <c r="I4456" i="15"/>
  <c r="N4456" i="15"/>
  <c r="I951" i="15"/>
  <c r="N951" i="15"/>
  <c r="I1305" i="15"/>
  <c r="N1305" i="15"/>
  <c r="I1469" i="15"/>
  <c r="N1469" i="15"/>
  <c r="I1736" i="15"/>
  <c r="N1736" i="15"/>
  <c r="N2194" i="15"/>
  <c r="I2194" i="15"/>
  <c r="N1756" i="15"/>
  <c r="I1756" i="15"/>
  <c r="I1838" i="15"/>
  <c r="N1838" i="15"/>
  <c r="I1926" i="15"/>
  <c r="N1926" i="15"/>
  <c r="I1643" i="15"/>
  <c r="N1643" i="15"/>
  <c r="N2622" i="15"/>
  <c r="I2622" i="15"/>
  <c r="N2417" i="15"/>
  <c r="I2417" i="15"/>
  <c r="N2697" i="15"/>
  <c r="I2697" i="15"/>
  <c r="I2552" i="15"/>
  <c r="N2552" i="15"/>
  <c r="I2439" i="15"/>
  <c r="N2439" i="15"/>
  <c r="I2404" i="15"/>
  <c r="N2404" i="15"/>
  <c r="N2912" i="15"/>
  <c r="I2912" i="15"/>
  <c r="N3002" i="15"/>
  <c r="I3002" i="15"/>
  <c r="I3224" i="15"/>
  <c r="N3224" i="15"/>
  <c r="N3780" i="15"/>
  <c r="I3780" i="15"/>
  <c r="I1484" i="15"/>
  <c r="N1484" i="15"/>
  <c r="I1747" i="15"/>
  <c r="N1747" i="15"/>
  <c r="I2224" i="15"/>
  <c r="N2224" i="15"/>
  <c r="I2197" i="15"/>
  <c r="N2197" i="15"/>
  <c r="N2551" i="15"/>
  <c r="I2551" i="15"/>
  <c r="N2336" i="15"/>
  <c r="I2336" i="15"/>
  <c r="N2742" i="15"/>
  <c r="I2742" i="15"/>
  <c r="I2660" i="15"/>
  <c r="N2660" i="15"/>
  <c r="N2584" i="15"/>
  <c r="I2584" i="15"/>
  <c r="N3111" i="15"/>
  <c r="I3111" i="15"/>
  <c r="N3310" i="15"/>
  <c r="I3310" i="15"/>
  <c r="I3336" i="15"/>
  <c r="N3336" i="15"/>
  <c r="N1934" i="15"/>
  <c r="I1934" i="15"/>
  <c r="N1654" i="15"/>
  <c r="I1654" i="15"/>
  <c r="N2670" i="15"/>
  <c r="I2670" i="15"/>
  <c r="I2425" i="15"/>
  <c r="N2425" i="15"/>
  <c r="I2709" i="15"/>
  <c r="N2709" i="15"/>
  <c r="I2563" i="15"/>
  <c r="N2563" i="15"/>
  <c r="I2453" i="15"/>
  <c r="N2453" i="15"/>
  <c r="N2420" i="15"/>
  <c r="I2420" i="15"/>
  <c r="I2924" i="15"/>
  <c r="N2924" i="15"/>
  <c r="N3010" i="15"/>
  <c r="I3010" i="15"/>
  <c r="N2720" i="15"/>
  <c r="I2720" i="15"/>
  <c r="N3888" i="15"/>
  <c r="I3888" i="15"/>
  <c r="I1970" i="15"/>
  <c r="N1970" i="15"/>
  <c r="N1690" i="15"/>
  <c r="I1690" i="15"/>
  <c r="I2088" i="15"/>
  <c r="N2088" i="15"/>
  <c r="N2855" i="15"/>
  <c r="I2855" i="15"/>
  <c r="N2459" i="15"/>
  <c r="I2459" i="15"/>
  <c r="I2219" i="15"/>
  <c r="N2219" i="15"/>
  <c r="I2611" i="15"/>
  <c r="N2611" i="15"/>
  <c r="I2540" i="15"/>
  <c r="N2540" i="15"/>
  <c r="N2472" i="15"/>
  <c r="I2472" i="15"/>
  <c r="N2985" i="15"/>
  <c r="I2985" i="15"/>
  <c r="N3079" i="15"/>
  <c r="I3079" i="15"/>
  <c r="I3103" i="15"/>
  <c r="N3103" i="15"/>
  <c r="N4172" i="15"/>
  <c r="I4172" i="15"/>
  <c r="N1694" i="15"/>
  <c r="I1694" i="15"/>
  <c r="I2091" i="15"/>
  <c r="N2091" i="15"/>
  <c r="N2871" i="15"/>
  <c r="I2871" i="15"/>
  <c r="N2463" i="15"/>
  <c r="I2463" i="15"/>
  <c r="I2223" i="15"/>
  <c r="N2223" i="15"/>
  <c r="I2612" i="15"/>
  <c r="N2612" i="15"/>
  <c r="I2557" i="15"/>
  <c r="N2557" i="15"/>
  <c r="N2476" i="15"/>
  <c r="I2476" i="15"/>
  <c r="N2993" i="15"/>
  <c r="I2993" i="15"/>
  <c r="N3093" i="15"/>
  <c r="I3093" i="15"/>
  <c r="I3208" i="15"/>
  <c r="N3208" i="15"/>
  <c r="N4120" i="15"/>
  <c r="I4120" i="15"/>
  <c r="I2131" i="15"/>
  <c r="N2131" i="15"/>
  <c r="I1532" i="15"/>
  <c r="N1532" i="15"/>
  <c r="I1800" i="15"/>
  <c r="N1800" i="15"/>
  <c r="N1878" i="15"/>
  <c r="I1878" i="15"/>
  <c r="N2308" i="15"/>
  <c r="I2308" i="15"/>
  <c r="N2610" i="15"/>
  <c r="I2610" i="15"/>
  <c r="I2384" i="15"/>
  <c r="N2384" i="15"/>
  <c r="I2659" i="15"/>
  <c r="N2659" i="15"/>
  <c r="I2733" i="15"/>
  <c r="N2733" i="15"/>
  <c r="I2734" i="15"/>
  <c r="N2734" i="15"/>
  <c r="N2950" i="15"/>
  <c r="I2950" i="15"/>
  <c r="I3223" i="15"/>
  <c r="N3223" i="15"/>
  <c r="N3322" i="15"/>
  <c r="I3322" i="15"/>
  <c r="I2647" i="15"/>
  <c r="N2647" i="15"/>
  <c r="N2444" i="15"/>
  <c r="I2444" i="15"/>
  <c r="I2781" i="15"/>
  <c r="N2781" i="15"/>
  <c r="N3166" i="15"/>
  <c r="I3166" i="15"/>
  <c r="N3025" i="15"/>
  <c r="I3025" i="15"/>
  <c r="I3323" i="15"/>
  <c r="N3323" i="15"/>
  <c r="I3281" i="15"/>
  <c r="N3281" i="15"/>
  <c r="N2839" i="15"/>
  <c r="I2839" i="15"/>
  <c r="I3228" i="15"/>
  <c r="N3228" i="15"/>
  <c r="I3153" i="15"/>
  <c r="N3153" i="15"/>
  <c r="N3445" i="15"/>
  <c r="I3445" i="15"/>
  <c r="N3287" i="15"/>
  <c r="I3287" i="15"/>
  <c r="N3582" i="15"/>
  <c r="I3582" i="15"/>
  <c r="I3799" i="15"/>
  <c r="N3799" i="15"/>
  <c r="I3663" i="15"/>
  <c r="N3663" i="15"/>
  <c r="N3922" i="15"/>
  <c r="I3922" i="15"/>
  <c r="N4158" i="15"/>
  <c r="I4158" i="15"/>
  <c r="I2582" i="15"/>
  <c r="N2582" i="15"/>
  <c r="I2431" i="15"/>
  <c r="N2431" i="15"/>
  <c r="I2319" i="15"/>
  <c r="N2319" i="15"/>
  <c r="I2651" i="15"/>
  <c r="N2651" i="15"/>
  <c r="I2973" i="15"/>
  <c r="N2973" i="15"/>
  <c r="N3299" i="15"/>
  <c r="I3299" i="15"/>
  <c r="N3300" i="15"/>
  <c r="I3300" i="15"/>
  <c r="I3011" i="15"/>
  <c r="N3011" i="15"/>
  <c r="I3245" i="15"/>
  <c r="N3245" i="15"/>
  <c r="I2980" i="15"/>
  <c r="N2980" i="15"/>
  <c r="N3284" i="15"/>
  <c r="I3284" i="15"/>
  <c r="I3301" i="15"/>
  <c r="N3301" i="15"/>
  <c r="N3593" i="15"/>
  <c r="I3593" i="15"/>
  <c r="I3426" i="15"/>
  <c r="N3426" i="15"/>
  <c r="I3519" i="15"/>
  <c r="N3519" i="15"/>
  <c r="I3471" i="15"/>
  <c r="N3471" i="15"/>
  <c r="I3788" i="15"/>
  <c r="N3788" i="15"/>
  <c r="I3962" i="15"/>
  <c r="N3962" i="15"/>
  <c r="N5033" i="15"/>
  <c r="I5033" i="15"/>
  <c r="I3486" i="15"/>
  <c r="N3486" i="15"/>
  <c r="N2880" i="15"/>
  <c r="I2880" i="15"/>
  <c r="I2948" i="15"/>
  <c r="N2948" i="15"/>
  <c r="N3195" i="15"/>
  <c r="I3195" i="15"/>
  <c r="N3494" i="15"/>
  <c r="I3494" i="15"/>
  <c r="I3337" i="15"/>
  <c r="N3337" i="15"/>
  <c r="I3683" i="15"/>
  <c r="N3683" i="15"/>
  <c r="N3801" i="15"/>
  <c r="I3801" i="15"/>
  <c r="N3822" i="15"/>
  <c r="I3822" i="15"/>
  <c r="I3977" i="15"/>
  <c r="N3977" i="15"/>
  <c r="I4229" i="15"/>
  <c r="N4229" i="15"/>
  <c r="I3233" i="15"/>
  <c r="N3233" i="15"/>
  <c r="N2772" i="15"/>
  <c r="I2772" i="15"/>
  <c r="I3165" i="15"/>
  <c r="N3165" i="15"/>
  <c r="N3134" i="15"/>
  <c r="I3134" i="15"/>
  <c r="I3422" i="15"/>
  <c r="N3422" i="15"/>
  <c r="N3777" i="15"/>
  <c r="I3777" i="15"/>
  <c r="N3554" i="15"/>
  <c r="I3554" i="15"/>
  <c r="I3723" i="15"/>
  <c r="N3723" i="15"/>
  <c r="I3742" i="15"/>
  <c r="N3742" i="15"/>
  <c r="N4023" i="15"/>
  <c r="I4023" i="15"/>
  <c r="N4372" i="15"/>
  <c r="I4372" i="15"/>
  <c r="I3458" i="15"/>
  <c r="N3458" i="15"/>
  <c r="I3354" i="15"/>
  <c r="N3354" i="15"/>
  <c r="N2856" i="15"/>
  <c r="I2856" i="15"/>
  <c r="I3261" i="15"/>
  <c r="N3261" i="15"/>
  <c r="I3171" i="15"/>
  <c r="N3171" i="15"/>
  <c r="N3460" i="15"/>
  <c r="I3460" i="15"/>
  <c r="I3302" i="15"/>
  <c r="N3302" i="15"/>
  <c r="N3598" i="15"/>
  <c r="I3598" i="15"/>
  <c r="I3698" i="15"/>
  <c r="N3698" i="15"/>
  <c r="N3706" i="15"/>
  <c r="I3706" i="15"/>
  <c r="N3990" i="15"/>
  <c r="I3990" i="15"/>
  <c r="N4471" i="15"/>
  <c r="I4471" i="15"/>
  <c r="I2885" i="15"/>
  <c r="N2885" i="15"/>
  <c r="N3492" i="15"/>
  <c r="I3492" i="15"/>
  <c r="N3113" i="15"/>
  <c r="I3113" i="15"/>
  <c r="I2926" i="15"/>
  <c r="N2926" i="15"/>
  <c r="I3075" i="15"/>
  <c r="N3075" i="15"/>
  <c r="I2896" i="15"/>
  <c r="N2896" i="15"/>
  <c r="N3083" i="15"/>
  <c r="I3083" i="15"/>
  <c r="N3210" i="15"/>
  <c r="I3210" i="15"/>
  <c r="I3510" i="15"/>
  <c r="N3510" i="15"/>
  <c r="I3349" i="15"/>
  <c r="N3349" i="15"/>
  <c r="N3715" i="15"/>
  <c r="I3715" i="15"/>
  <c r="I3862" i="15"/>
  <c r="N3862" i="15"/>
  <c r="I3666" i="15"/>
  <c r="N3666" i="15"/>
  <c r="I3766" i="15"/>
  <c r="N3766" i="15"/>
  <c r="I3963" i="15"/>
  <c r="N3963" i="15"/>
  <c r="I3327" i="15"/>
  <c r="N3327" i="15"/>
  <c r="I3000" i="15"/>
  <c r="N3000" i="15"/>
  <c r="N3462" i="15"/>
  <c r="I3462" i="15"/>
  <c r="N3332" i="15"/>
  <c r="I3332" i="15"/>
  <c r="N3613" i="15"/>
  <c r="I3613" i="15"/>
  <c r="I3449" i="15"/>
  <c r="N3449" i="15"/>
  <c r="I3543" i="15"/>
  <c r="N3543" i="15"/>
  <c r="I3516" i="15"/>
  <c r="N3516" i="15"/>
  <c r="I3829" i="15"/>
  <c r="N3829" i="15"/>
  <c r="I4007" i="15"/>
  <c r="N4007" i="15"/>
  <c r="I3438" i="15"/>
  <c r="N3438" i="15"/>
  <c r="I3838" i="15"/>
  <c r="N3838" i="15"/>
  <c r="N3335" i="15"/>
  <c r="I3335" i="15"/>
  <c r="I3858" i="15"/>
  <c r="N3858" i="15"/>
  <c r="N3892" i="15"/>
  <c r="I3892" i="15"/>
  <c r="I3886" i="15"/>
  <c r="N3886" i="15"/>
  <c r="N3917" i="15"/>
  <c r="I3917" i="15"/>
  <c r="N4215" i="15"/>
  <c r="I4215" i="15"/>
  <c r="N4162" i="15"/>
  <c r="I4162" i="15"/>
  <c r="I4155" i="15"/>
  <c r="N4155" i="15"/>
  <c r="N4103" i="15"/>
  <c r="I4103" i="15"/>
  <c r="I4409" i="15"/>
  <c r="N4409" i="15"/>
  <c r="I5012" i="15"/>
  <c r="N5012" i="15"/>
  <c r="N3995" i="15"/>
  <c r="I3995" i="15"/>
  <c r="I4526" i="15"/>
  <c r="N4526" i="15"/>
  <c r="I4240" i="15"/>
  <c r="N4240" i="15"/>
  <c r="N4237" i="15"/>
  <c r="I4237" i="15"/>
  <c r="N4198" i="15"/>
  <c r="I4198" i="15"/>
  <c r="N4633" i="15"/>
  <c r="I4633" i="15"/>
  <c r="N3823" i="15"/>
  <c r="I3823" i="15"/>
  <c r="N4354" i="15"/>
  <c r="I4354" i="15"/>
  <c r="N4149" i="15"/>
  <c r="I4149" i="15"/>
  <c r="N4093" i="15"/>
  <c r="I4093" i="15"/>
  <c r="N4086" i="15"/>
  <c r="I4086" i="15"/>
  <c r="N4028" i="15"/>
  <c r="I4028" i="15"/>
  <c r="I4369" i="15"/>
  <c r="N4369" i="15"/>
  <c r="N4747" i="15"/>
  <c r="I4747" i="15"/>
  <c r="N3926" i="15"/>
  <c r="I3926" i="15"/>
  <c r="I4115" i="15"/>
  <c r="N4115" i="15"/>
  <c r="N4058" i="15"/>
  <c r="I4058" i="15"/>
  <c r="N4443" i="15"/>
  <c r="I4443" i="15"/>
  <c r="I3987" i="15"/>
  <c r="N3987" i="15"/>
  <c r="N4299" i="15"/>
  <c r="I4299" i="15"/>
  <c r="I4892" i="15"/>
  <c r="N4892" i="15"/>
  <c r="I4411" i="15"/>
  <c r="N4411" i="15"/>
  <c r="N4157" i="15"/>
  <c r="I4157" i="15"/>
  <c r="I4105" i="15"/>
  <c r="N4105" i="15"/>
  <c r="I4098" i="15"/>
  <c r="N4098" i="15"/>
  <c r="N4040" i="15"/>
  <c r="I4040" i="15"/>
  <c r="I4400" i="15"/>
  <c r="N4400" i="15"/>
  <c r="N4837" i="15"/>
  <c r="I4837" i="15"/>
  <c r="I3414" i="15"/>
  <c r="N3414" i="15"/>
  <c r="I3789" i="15"/>
  <c r="N3789" i="15"/>
  <c r="I3973" i="15"/>
  <c r="N3973" i="15"/>
  <c r="I3931" i="15"/>
  <c r="N3931" i="15"/>
  <c r="N3980" i="15"/>
  <c r="I3980" i="15"/>
  <c r="N4326" i="15"/>
  <c r="I4326" i="15"/>
  <c r="I4220" i="15"/>
  <c r="N4220" i="15"/>
  <c r="I4217" i="15"/>
  <c r="N4217" i="15"/>
  <c r="I4182" i="15"/>
  <c r="N4182" i="15"/>
  <c r="I4532" i="15"/>
  <c r="N4532" i="15"/>
  <c r="N3953" i="15"/>
  <c r="I3953" i="15"/>
  <c r="N4133" i="15"/>
  <c r="I4133" i="15"/>
  <c r="N4077" i="15"/>
  <c r="I4077" i="15"/>
  <c r="N4682" i="15"/>
  <c r="I4682" i="15"/>
  <c r="I4008" i="15"/>
  <c r="N4008" i="15"/>
  <c r="N4323" i="15"/>
  <c r="I4323" i="15"/>
  <c r="I4589" i="15"/>
  <c r="N4589" i="15"/>
  <c r="I3463" i="15"/>
  <c r="N3463" i="15"/>
  <c r="N3805" i="15"/>
  <c r="I3805" i="15"/>
  <c r="N3970" i="15"/>
  <c r="I3970" i="15"/>
  <c r="I3874" i="15"/>
  <c r="N3874" i="15"/>
  <c r="I4427" i="15"/>
  <c r="N4427" i="15"/>
  <c r="I4126" i="15"/>
  <c r="N4126" i="15"/>
  <c r="I4034" i="15"/>
  <c r="N4034" i="15"/>
  <c r="I4396" i="15"/>
  <c r="N4396" i="15"/>
  <c r="I4257" i="15"/>
  <c r="N4257" i="15"/>
  <c r="I4132" i="15"/>
  <c r="N4132" i="15"/>
  <c r="N4335" i="15"/>
  <c r="I4335" i="15"/>
  <c r="I4276" i="15"/>
  <c r="N4276" i="15"/>
  <c r="I4561" i="15"/>
  <c r="N4561" i="15"/>
  <c r="I4504" i="15"/>
  <c r="N4504" i="15"/>
  <c r="I4740" i="15"/>
  <c r="N4740" i="15"/>
  <c r="I4646" i="15"/>
  <c r="N4646" i="15"/>
  <c r="N4941" i="15"/>
  <c r="I4941" i="15"/>
  <c r="I4934" i="15"/>
  <c r="N4934" i="15"/>
  <c r="I4841" i="15"/>
  <c r="N4841" i="15"/>
  <c r="I5171" i="15"/>
  <c r="N5171" i="15"/>
  <c r="I5199" i="15"/>
  <c r="N5199" i="15"/>
  <c r="N4408" i="15"/>
  <c r="I4408" i="15"/>
  <c r="I4348" i="15"/>
  <c r="N4348" i="15"/>
  <c r="N4305" i="15"/>
  <c r="I4305" i="15"/>
  <c r="N4575" i="15"/>
  <c r="I4575" i="15"/>
  <c r="I4818" i="15"/>
  <c r="N4818" i="15"/>
  <c r="I4725" i="15"/>
  <c r="N4725" i="15"/>
  <c r="N4714" i="15"/>
  <c r="I4714" i="15"/>
  <c r="N4597" i="15"/>
  <c r="I4597" i="15"/>
  <c r="N4935" i="15"/>
  <c r="I4935" i="15"/>
  <c r="N5273" i="15"/>
  <c r="I5273" i="15"/>
  <c r="N5121" i="15"/>
  <c r="I5121" i="15"/>
  <c r="I4012" i="15"/>
  <c r="N4012" i="15"/>
  <c r="N4334" i="15"/>
  <c r="I4334" i="15"/>
  <c r="N4476" i="15"/>
  <c r="I4476" i="15"/>
  <c r="I560" i="15"/>
  <c r="N560" i="15"/>
  <c r="N595" i="15"/>
  <c r="I595" i="15"/>
  <c r="N247" i="15"/>
  <c r="I247" i="15"/>
  <c r="I508" i="15"/>
  <c r="N508" i="15"/>
  <c r="I159" i="15"/>
  <c r="N159" i="15"/>
  <c r="I277" i="15"/>
  <c r="N277" i="15"/>
  <c r="N1080" i="15"/>
  <c r="I1080" i="15"/>
  <c r="N1837" i="15"/>
  <c r="I1837" i="15"/>
  <c r="I371" i="15"/>
  <c r="N371" i="15"/>
  <c r="N1048" i="15"/>
  <c r="I1048" i="15"/>
  <c r="I593" i="15"/>
  <c r="N593" i="15"/>
  <c r="N243" i="15"/>
  <c r="I243" i="15"/>
  <c r="I504" i="15"/>
  <c r="N504" i="15"/>
  <c r="I555" i="15"/>
  <c r="N555" i="15"/>
  <c r="N924" i="15"/>
  <c r="I924" i="15"/>
  <c r="I1614" i="15"/>
  <c r="N1614" i="15"/>
  <c r="N2409" i="15"/>
  <c r="I2409" i="15"/>
  <c r="N541" i="15"/>
  <c r="I541" i="15"/>
  <c r="I191" i="15"/>
  <c r="N191" i="15"/>
  <c r="I500" i="15"/>
  <c r="N500" i="15"/>
  <c r="I564" i="15"/>
  <c r="N564" i="15"/>
  <c r="I929" i="15"/>
  <c r="N929" i="15"/>
  <c r="I1673" i="15"/>
  <c r="N1673" i="15"/>
  <c r="N471" i="15"/>
  <c r="I471" i="15"/>
  <c r="N729" i="15"/>
  <c r="I729" i="15"/>
  <c r="N275" i="15"/>
  <c r="I275" i="15"/>
  <c r="I444" i="15"/>
  <c r="N444" i="15"/>
  <c r="I778" i="15"/>
  <c r="N778" i="15"/>
  <c r="N336" i="15"/>
  <c r="I336" i="15"/>
  <c r="N1322" i="15"/>
  <c r="I1322" i="15"/>
  <c r="I2075" i="15"/>
  <c r="N2075" i="15"/>
  <c r="N472" i="15"/>
  <c r="I472" i="15"/>
  <c r="I311" i="15"/>
  <c r="N311" i="15"/>
  <c r="I492" i="15"/>
  <c r="N492" i="15"/>
  <c r="N633" i="15"/>
  <c r="I633" i="15"/>
  <c r="I574" i="15"/>
  <c r="N574" i="15"/>
  <c r="N1002" i="15"/>
  <c r="I1002" i="15"/>
  <c r="I1876" i="15"/>
  <c r="N1876" i="15"/>
  <c r="N259" i="15"/>
  <c r="I259" i="15"/>
  <c r="I431" i="15"/>
  <c r="N431" i="15"/>
  <c r="N580" i="15"/>
  <c r="I580" i="15"/>
  <c r="N538" i="15"/>
  <c r="I538" i="15"/>
  <c r="N1034" i="15"/>
  <c r="I1034" i="15"/>
  <c r="N1929" i="15"/>
  <c r="I1929" i="15"/>
  <c r="I343" i="15"/>
  <c r="N343" i="15"/>
  <c r="I524" i="15"/>
  <c r="N524" i="15"/>
  <c r="I167" i="15"/>
  <c r="N167" i="15"/>
  <c r="N506" i="15"/>
  <c r="I506" i="15"/>
  <c r="I1405" i="15"/>
  <c r="N1405" i="15"/>
  <c r="N1798" i="15"/>
  <c r="I1798" i="15"/>
  <c r="N467" i="15"/>
  <c r="I467" i="15"/>
  <c r="I207" i="15"/>
  <c r="N207" i="15"/>
  <c r="I520" i="15"/>
  <c r="N520" i="15"/>
  <c r="I250" i="15"/>
  <c r="N250" i="15"/>
  <c r="I480" i="15"/>
  <c r="N480" i="15"/>
  <c r="N233" i="15"/>
  <c r="I233" i="15"/>
  <c r="I534" i="15"/>
  <c r="N534" i="15"/>
  <c r="I268" i="15"/>
  <c r="N268" i="15"/>
  <c r="I571" i="15"/>
  <c r="N571" i="15"/>
  <c r="I945" i="15"/>
  <c r="N945" i="15"/>
  <c r="N655" i="15"/>
  <c r="I655" i="15"/>
  <c r="N642" i="15"/>
  <c r="I642" i="15"/>
  <c r="I860" i="15"/>
  <c r="N860" i="15"/>
  <c r="N1152" i="15"/>
  <c r="I1152" i="15"/>
  <c r="I1562" i="15"/>
  <c r="N1562" i="15"/>
  <c r="I1292" i="15"/>
  <c r="N1292" i="15"/>
  <c r="I1126" i="15"/>
  <c r="N1126" i="15"/>
  <c r="I1769" i="15"/>
  <c r="N1769" i="15"/>
  <c r="N1091" i="15"/>
  <c r="I1091" i="15"/>
  <c r="I1574" i="15"/>
  <c r="N1574" i="15"/>
  <c r="I1781" i="15"/>
  <c r="N1781" i="15"/>
  <c r="N1944" i="15"/>
  <c r="I1944" i="15"/>
  <c r="I2105" i="15"/>
  <c r="N2105" i="15"/>
  <c r="I2774" i="15"/>
  <c r="N2774" i="15"/>
  <c r="N621" i="15"/>
  <c r="I621" i="15"/>
  <c r="I331" i="15"/>
  <c r="N331" i="15"/>
  <c r="N748" i="15"/>
  <c r="I748" i="15"/>
  <c r="I406" i="15"/>
  <c r="N406" i="15"/>
  <c r="N673" i="15"/>
  <c r="I673" i="15"/>
  <c r="I293" i="15"/>
  <c r="N293" i="15"/>
  <c r="N530" i="15"/>
  <c r="I530" i="15"/>
  <c r="N264" i="15"/>
  <c r="I264" i="15"/>
  <c r="N942" i="15"/>
  <c r="I942" i="15"/>
  <c r="N887" i="15"/>
  <c r="I887" i="15"/>
  <c r="I934" i="15"/>
  <c r="N934" i="15"/>
  <c r="I1062" i="15"/>
  <c r="N1062" i="15"/>
  <c r="N826" i="15"/>
  <c r="I826" i="15"/>
  <c r="N1120" i="15"/>
  <c r="I1120" i="15"/>
  <c r="N1455" i="15"/>
  <c r="I1455" i="15"/>
  <c r="N1176" i="15"/>
  <c r="I1176" i="15"/>
  <c r="I1652" i="15"/>
  <c r="N1652" i="15"/>
  <c r="N1583" i="15"/>
  <c r="I1583" i="15"/>
  <c r="I1059" i="15"/>
  <c r="N1059" i="15"/>
  <c r="N1280" i="15"/>
  <c r="I1280" i="15"/>
  <c r="I1740" i="15"/>
  <c r="N1740" i="15"/>
  <c r="N1903" i="15"/>
  <c r="I1903" i="15"/>
  <c r="N2066" i="15"/>
  <c r="I2066" i="15"/>
  <c r="N2473" i="15"/>
  <c r="I2473" i="15"/>
  <c r="N4056" i="15"/>
  <c r="I4056" i="15"/>
  <c r="N585" i="15"/>
  <c r="I585" i="15"/>
  <c r="I356" i="15"/>
  <c r="N356" i="15"/>
  <c r="I59" i="15"/>
  <c r="N59" i="15"/>
  <c r="N767" i="15"/>
  <c r="I767" i="15"/>
  <c r="N961" i="15"/>
  <c r="I961" i="15"/>
  <c r="N1066" i="15"/>
  <c r="I1066" i="15"/>
  <c r="I983" i="15"/>
  <c r="N983" i="15"/>
  <c r="I1060" i="15"/>
  <c r="N1060" i="15"/>
  <c r="I1463" i="15"/>
  <c r="N1463" i="15"/>
  <c r="I1109" i="15"/>
  <c r="N1109" i="15"/>
  <c r="I1681" i="15"/>
  <c r="N1681" i="15"/>
  <c r="N1415" i="15"/>
  <c r="I1415" i="15"/>
  <c r="N984" i="15"/>
  <c r="I984" i="15"/>
  <c r="I1428" i="15"/>
  <c r="N1428" i="15"/>
  <c r="N1647" i="15"/>
  <c r="I1647" i="15"/>
  <c r="I2213" i="15"/>
  <c r="N2213" i="15"/>
  <c r="N1738" i="15"/>
  <c r="I1738" i="15"/>
  <c r="I2192" i="15"/>
  <c r="N2192" i="15"/>
  <c r="N3247" i="15"/>
  <c r="I3247" i="15"/>
  <c r="N554" i="15"/>
  <c r="I554" i="15"/>
  <c r="N288" i="15"/>
  <c r="I288" i="15"/>
  <c r="I979" i="15"/>
  <c r="N979" i="15"/>
  <c r="N891" i="15"/>
  <c r="I891" i="15"/>
  <c r="N967" i="15"/>
  <c r="I967" i="15"/>
  <c r="N619" i="15"/>
  <c r="I619" i="15"/>
  <c r="N834" i="15"/>
  <c r="I834" i="15"/>
  <c r="I1128" i="15"/>
  <c r="N1128" i="15"/>
  <c r="I1482" i="15"/>
  <c r="N1482" i="15"/>
  <c r="N1186" i="15"/>
  <c r="I1186" i="15"/>
  <c r="N1677" i="15"/>
  <c r="I1677" i="15"/>
  <c r="I1629" i="15"/>
  <c r="N1629" i="15"/>
  <c r="I1067" i="15"/>
  <c r="N1067" i="15"/>
  <c r="N1462" i="15"/>
  <c r="I1462" i="15"/>
  <c r="I1748" i="15"/>
  <c r="N1748" i="15"/>
  <c r="I1924" i="15"/>
  <c r="N1924" i="15"/>
  <c r="N2074" i="15"/>
  <c r="I2074" i="15"/>
  <c r="N2573" i="15"/>
  <c r="I2573" i="15"/>
  <c r="I313" i="15"/>
  <c r="N313" i="15"/>
  <c r="I27" i="15"/>
  <c r="N27" i="15"/>
  <c r="I381" i="15"/>
  <c r="N381" i="15"/>
  <c r="N51" i="15"/>
  <c r="I51" i="15"/>
  <c r="I775" i="15"/>
  <c r="N775" i="15"/>
  <c r="I999" i="15"/>
  <c r="N999" i="15"/>
  <c r="I1276" i="15"/>
  <c r="N1276" i="15"/>
  <c r="N1058" i="15"/>
  <c r="I1058" i="15"/>
  <c r="I1068" i="15"/>
  <c r="N1068" i="15"/>
  <c r="N1495" i="15"/>
  <c r="I1495" i="15"/>
  <c r="N1117" i="15"/>
  <c r="I1117" i="15"/>
  <c r="I1450" i="15"/>
  <c r="N1450" i="15"/>
  <c r="I1423" i="15"/>
  <c r="N1423" i="15"/>
  <c r="I996" i="15"/>
  <c r="N996" i="15"/>
  <c r="I1446" i="15"/>
  <c r="N1446" i="15"/>
  <c r="I1655" i="15"/>
  <c r="N1655" i="15"/>
  <c r="N2243" i="15"/>
  <c r="I2243" i="15"/>
  <c r="N1761" i="15"/>
  <c r="I1761" i="15"/>
  <c r="I1892" i="15"/>
  <c r="N1892" i="15"/>
  <c r="I3254" i="15"/>
  <c r="N3254" i="15"/>
  <c r="N483" i="15"/>
  <c r="I483" i="15"/>
  <c r="N216" i="15"/>
  <c r="I216" i="15"/>
  <c r="I712" i="15"/>
  <c r="N712" i="15"/>
  <c r="I776" i="15"/>
  <c r="N776" i="15"/>
  <c r="I878" i="15"/>
  <c r="N878" i="15"/>
  <c r="N800" i="15"/>
  <c r="I800" i="15"/>
  <c r="N1005" i="15"/>
  <c r="I1005" i="15"/>
  <c r="N1397" i="15"/>
  <c r="I1397" i="15"/>
  <c r="N1057" i="15"/>
  <c r="I1057" i="15"/>
  <c r="N1467" i="15"/>
  <c r="I1467" i="15"/>
  <c r="N1323" i="15"/>
  <c r="I1323" i="15"/>
  <c r="N921" i="15"/>
  <c r="I921" i="15"/>
  <c r="I1324" i="15"/>
  <c r="N1324" i="15"/>
  <c r="N1577" i="15"/>
  <c r="I1577" i="15"/>
  <c r="N2069" i="15"/>
  <c r="I2069" i="15"/>
  <c r="N1782" i="15"/>
  <c r="I1782" i="15"/>
  <c r="I1961" i="15"/>
  <c r="N1961" i="15"/>
  <c r="I1568" i="15"/>
  <c r="N1568" i="15"/>
  <c r="I2740" i="15"/>
  <c r="N2740" i="15"/>
  <c r="I374" i="15"/>
  <c r="N374" i="15"/>
  <c r="I48" i="15"/>
  <c r="N48" i="15"/>
  <c r="N340" i="15"/>
  <c r="I340" i="15"/>
  <c r="I43" i="15"/>
  <c r="N43" i="15"/>
  <c r="N751" i="15"/>
  <c r="I751" i="15"/>
  <c r="I919" i="15"/>
  <c r="N919" i="15"/>
  <c r="I953" i="15"/>
  <c r="N953" i="15"/>
  <c r="N925" i="15"/>
  <c r="I925" i="15"/>
  <c r="I1044" i="15"/>
  <c r="N1044" i="15"/>
  <c r="N1433" i="15"/>
  <c r="I1433" i="15"/>
  <c r="I1093" i="15"/>
  <c r="N1093" i="15"/>
  <c r="N1611" i="15"/>
  <c r="I1611" i="15"/>
  <c r="I1399" i="15"/>
  <c r="N1399" i="15"/>
  <c r="I968" i="15"/>
  <c r="N968" i="15"/>
  <c r="I1412" i="15"/>
  <c r="N1412" i="15"/>
  <c r="I1621" i="15"/>
  <c r="N1621" i="15"/>
  <c r="N2113" i="15"/>
  <c r="I2113" i="15"/>
  <c r="N1888" i="15"/>
  <c r="I1888" i="15"/>
  <c r="I1713" i="15"/>
  <c r="N1713" i="15"/>
  <c r="I2933" i="15"/>
  <c r="N2933" i="15"/>
  <c r="I1432" i="15"/>
  <c r="N1432" i="15"/>
  <c r="N1561" i="15"/>
  <c r="I1561" i="15"/>
  <c r="N1884" i="15"/>
  <c r="I1884" i="15"/>
  <c r="I1911" i="15"/>
  <c r="N1911" i="15"/>
  <c r="I1945" i="15"/>
  <c r="N1945" i="15"/>
  <c r="I2055" i="15"/>
  <c r="N2055" i="15"/>
  <c r="I1476" i="15"/>
  <c r="N1476" i="15"/>
  <c r="I1739" i="15"/>
  <c r="N1739" i="15"/>
  <c r="I2199" i="15"/>
  <c r="N2199" i="15"/>
  <c r="N2189" i="15"/>
  <c r="I2189" i="15"/>
  <c r="I2542" i="15"/>
  <c r="N2542" i="15"/>
  <c r="N2328" i="15"/>
  <c r="I2328" i="15"/>
  <c r="I2702" i="15"/>
  <c r="N2702" i="15"/>
  <c r="N2633" i="15"/>
  <c r="I2633" i="15"/>
  <c r="N2576" i="15"/>
  <c r="I2576" i="15"/>
  <c r="N3077" i="15"/>
  <c r="I3077" i="15"/>
  <c r="N3273" i="15"/>
  <c r="I3273" i="15"/>
  <c r="I3260" i="15"/>
  <c r="N3260" i="15"/>
  <c r="I1471" i="15"/>
  <c r="N1471" i="15"/>
  <c r="N988" i="15"/>
  <c r="I988" i="15"/>
  <c r="I1336" i="15"/>
  <c r="N1336" i="15"/>
  <c r="I1501" i="15"/>
  <c r="N1501" i="15"/>
  <c r="I1771" i="15"/>
  <c r="N1771" i="15"/>
  <c r="I1833" i="15"/>
  <c r="N1833" i="15"/>
  <c r="N1794" i="15"/>
  <c r="I1794" i="15"/>
  <c r="I1872" i="15"/>
  <c r="N1872" i="15"/>
  <c r="N1958" i="15"/>
  <c r="I1958" i="15"/>
  <c r="I1678" i="15"/>
  <c r="N1678" i="15"/>
  <c r="I2076" i="15"/>
  <c r="N2076" i="15"/>
  <c r="N2737" i="15"/>
  <c r="I2737" i="15"/>
  <c r="I2448" i="15"/>
  <c r="N2448" i="15"/>
  <c r="N2859" i="15"/>
  <c r="I2859" i="15"/>
  <c r="I2590" i="15"/>
  <c r="N2590" i="15"/>
  <c r="N2489" i="15"/>
  <c r="I2489" i="15"/>
  <c r="N2458" i="15"/>
  <c r="I2458" i="15"/>
  <c r="I2965" i="15"/>
  <c r="N2965" i="15"/>
  <c r="N3049" i="15"/>
  <c r="I3049" i="15"/>
  <c r="I2972" i="15"/>
  <c r="N2972" i="15"/>
  <c r="N3904" i="15"/>
  <c r="I3904" i="15"/>
  <c r="N1516" i="15"/>
  <c r="I1516" i="15"/>
  <c r="I1784" i="15"/>
  <c r="N1784" i="15"/>
  <c r="N1854" i="15"/>
  <c r="I1854" i="15"/>
  <c r="N2237" i="15"/>
  <c r="I2237" i="15"/>
  <c r="N2585" i="15"/>
  <c r="I2585" i="15"/>
  <c r="N2368" i="15"/>
  <c r="I2368" i="15"/>
  <c r="I2600" i="15"/>
  <c r="N2600" i="15"/>
  <c r="I2607" i="15"/>
  <c r="N2607" i="15"/>
  <c r="N2681" i="15"/>
  <c r="I2681" i="15"/>
  <c r="I3236" i="15"/>
  <c r="N3236" i="15"/>
  <c r="I3107" i="15"/>
  <c r="N3107" i="15"/>
  <c r="I3664" i="15"/>
  <c r="N3664" i="15"/>
  <c r="I1966" i="15"/>
  <c r="N1966" i="15"/>
  <c r="N1686" i="15"/>
  <c r="I1686" i="15"/>
  <c r="I2084" i="15"/>
  <c r="N2084" i="15"/>
  <c r="N2770" i="15"/>
  <c r="I2770" i="15"/>
  <c r="N2455" i="15"/>
  <c r="I2455" i="15"/>
  <c r="I2952" i="15"/>
  <c r="N2952" i="15"/>
  <c r="N2605" i="15"/>
  <c r="I2605" i="15"/>
  <c r="I2500" i="15"/>
  <c r="N2500" i="15"/>
  <c r="N2469" i="15"/>
  <c r="I2469" i="15"/>
  <c r="N2981" i="15"/>
  <c r="I2981" i="15"/>
  <c r="I3069" i="15"/>
  <c r="N3069" i="15"/>
  <c r="I3039" i="15"/>
  <c r="N3039" i="15"/>
  <c r="N4459" i="15"/>
  <c r="I4459" i="15"/>
  <c r="I1460" i="15"/>
  <c r="N1460" i="15"/>
  <c r="N1722" i="15"/>
  <c r="I1722" i="15"/>
  <c r="N2171" i="15"/>
  <c r="I2171" i="15"/>
  <c r="I2166" i="15"/>
  <c r="N2166" i="15"/>
  <c r="I2491" i="15"/>
  <c r="N2491" i="15"/>
  <c r="I2309" i="15"/>
  <c r="N2309" i="15"/>
  <c r="I2656" i="15"/>
  <c r="N2656" i="15"/>
  <c r="N2616" i="15"/>
  <c r="I2616" i="15"/>
  <c r="N2550" i="15"/>
  <c r="I2550" i="15"/>
  <c r="N3044" i="15"/>
  <c r="I3044" i="15"/>
  <c r="N3200" i="15"/>
  <c r="I3200" i="15"/>
  <c r="I3116" i="15"/>
  <c r="N3116" i="15"/>
  <c r="I1464" i="15"/>
  <c r="N1464" i="15"/>
  <c r="I1727" i="15"/>
  <c r="N1727" i="15"/>
  <c r="N2175" i="15"/>
  <c r="I2175" i="15"/>
  <c r="N2170" i="15"/>
  <c r="I2170" i="15"/>
  <c r="I2495" i="15"/>
  <c r="N2495" i="15"/>
  <c r="I2313" i="15"/>
  <c r="N2313" i="15"/>
  <c r="N2657" i="15"/>
  <c r="I2657" i="15"/>
  <c r="N2617" i="15"/>
  <c r="I2617" i="15"/>
  <c r="N2561" i="15"/>
  <c r="I2561" i="15"/>
  <c r="N3048" i="15"/>
  <c r="I3048" i="15"/>
  <c r="N3222" i="15"/>
  <c r="I3222" i="15"/>
  <c r="I3149" i="15"/>
  <c r="N3149" i="15"/>
  <c r="I1742" i="15"/>
  <c r="N1742" i="15"/>
  <c r="I1825" i="15"/>
  <c r="N1825" i="15"/>
  <c r="I1564" i="15"/>
  <c r="N1564" i="15"/>
  <c r="I2050" i="15"/>
  <c r="N2050" i="15"/>
  <c r="N1927" i="15"/>
  <c r="I1927" i="15"/>
  <c r="N2339" i="15"/>
  <c r="I2339" i="15"/>
  <c r="N2665" i="15"/>
  <c r="I2665" i="15"/>
  <c r="I2418" i="15"/>
  <c r="N2418" i="15"/>
  <c r="I2883" i="15"/>
  <c r="N2883" i="15"/>
  <c r="I2244" i="15"/>
  <c r="N2244" i="15"/>
  <c r="I2732" i="15"/>
  <c r="N2732" i="15"/>
  <c r="N3230" i="15"/>
  <c r="I3230" i="15"/>
  <c r="N2902" i="15"/>
  <c r="I2902" i="15"/>
  <c r="N3614" i="15"/>
  <c r="I3614" i="15"/>
  <c r="I2763" i="15"/>
  <c r="N2763" i="15"/>
  <c r="N2482" i="15"/>
  <c r="I2482" i="15"/>
  <c r="I2865" i="15"/>
  <c r="N2865" i="15"/>
  <c r="N3241" i="15"/>
  <c r="I3241" i="15"/>
  <c r="N3056" i="15"/>
  <c r="I3056" i="15"/>
  <c r="N2906" i="15"/>
  <c r="I2906" i="15"/>
  <c r="I3424" i="15"/>
  <c r="N3424" i="15"/>
  <c r="N2872" i="15"/>
  <c r="I2872" i="15"/>
  <c r="I3346" i="15"/>
  <c r="N3346" i="15"/>
  <c r="N3187" i="15"/>
  <c r="I3187" i="15"/>
  <c r="N3476" i="15"/>
  <c r="I3476" i="15"/>
  <c r="I3326" i="15"/>
  <c r="N3326" i="15"/>
  <c r="N3665" i="15"/>
  <c r="I3665" i="15"/>
  <c r="I3754" i="15"/>
  <c r="N3754" i="15"/>
  <c r="N3762" i="15"/>
  <c r="I3762" i="15"/>
  <c r="N3923" i="15"/>
  <c r="I3923" i="15"/>
  <c r="I4151" i="15"/>
  <c r="N4151" i="15"/>
  <c r="I2627" i="15"/>
  <c r="N2627" i="15"/>
  <c r="I2468" i="15"/>
  <c r="N2468" i="15"/>
  <c r="I2350" i="15"/>
  <c r="N2350" i="15"/>
  <c r="N2767" i="15"/>
  <c r="I2767" i="15"/>
  <c r="N3005" i="15"/>
  <c r="I3005" i="15"/>
  <c r="N2929" i="15"/>
  <c r="I2929" i="15"/>
  <c r="N3489" i="15"/>
  <c r="I3489" i="15"/>
  <c r="I3042" i="15"/>
  <c r="N3042" i="15"/>
  <c r="I3413" i="15"/>
  <c r="N3413" i="15"/>
  <c r="I3012" i="15"/>
  <c r="N3012" i="15"/>
  <c r="I3059" i="15"/>
  <c r="N3059" i="15"/>
  <c r="N3344" i="15"/>
  <c r="I3344" i="15"/>
  <c r="N3700" i="15"/>
  <c r="I3700" i="15"/>
  <c r="I3461" i="15"/>
  <c r="N3461" i="15"/>
  <c r="I3555" i="15"/>
  <c r="N3555" i="15"/>
  <c r="I3532" i="15"/>
  <c r="N3532" i="15"/>
  <c r="N3845" i="15"/>
  <c r="I3845" i="15"/>
  <c r="I3852" i="15"/>
  <c r="N3852" i="15"/>
  <c r="N2946" i="15"/>
  <c r="I2946" i="15"/>
  <c r="I3122" i="15"/>
  <c r="N3122" i="15"/>
  <c r="I2915" i="15"/>
  <c r="N2915" i="15"/>
  <c r="N3123" i="15"/>
  <c r="I3123" i="15"/>
  <c r="N3235" i="15"/>
  <c r="I3235" i="15"/>
  <c r="I3529" i="15"/>
  <c r="N3529" i="15"/>
  <c r="N3368" i="15"/>
  <c r="I3368" i="15"/>
  <c r="I3842" i="15"/>
  <c r="N3842" i="15"/>
  <c r="I3351" i="15"/>
  <c r="N3351" i="15"/>
  <c r="N3701" i="15"/>
  <c r="I3701" i="15"/>
  <c r="N3798" i="15"/>
  <c r="I3798" i="15"/>
  <c r="N4190" i="15"/>
  <c r="I4190" i="15"/>
  <c r="I3324" i="15"/>
  <c r="N3324" i="15"/>
  <c r="N2852" i="15"/>
  <c r="I2852" i="15"/>
  <c r="I3250" i="15"/>
  <c r="N3250" i="15"/>
  <c r="N3167" i="15"/>
  <c r="I3167" i="15"/>
  <c r="I3456" i="15"/>
  <c r="N3456" i="15"/>
  <c r="N3298" i="15"/>
  <c r="I3298" i="15"/>
  <c r="N3594" i="15"/>
  <c r="I3594" i="15"/>
  <c r="I3668" i="15"/>
  <c r="N3668" i="15"/>
  <c r="N3680" i="15"/>
  <c r="I3680" i="15"/>
  <c r="N3958" i="15"/>
  <c r="I3958" i="15"/>
  <c r="I4268" i="15"/>
  <c r="N4268" i="15"/>
  <c r="I2922" i="15"/>
  <c r="N2922" i="15"/>
  <c r="I3065" i="15"/>
  <c r="N3065" i="15"/>
  <c r="I2888" i="15"/>
  <c r="N2888" i="15"/>
  <c r="N3066" i="15"/>
  <c r="I3066" i="15"/>
  <c r="I3203" i="15"/>
  <c r="N3203" i="15"/>
  <c r="I3507" i="15"/>
  <c r="N3507" i="15"/>
  <c r="I3345" i="15"/>
  <c r="N3345" i="15"/>
  <c r="N3708" i="15"/>
  <c r="I3708" i="15"/>
  <c r="I3830" i="15"/>
  <c r="N3830" i="15"/>
  <c r="I3662" i="15"/>
  <c r="N3662" i="15"/>
  <c r="I4047" i="15"/>
  <c r="N4047" i="15"/>
  <c r="N4451" i="15"/>
  <c r="I4451" i="15"/>
  <c r="N2920" i="15"/>
  <c r="I2920" i="15"/>
  <c r="N3106" i="15"/>
  <c r="I3106" i="15"/>
  <c r="N3174" i="15"/>
  <c r="I3174" i="15"/>
  <c r="N2963" i="15"/>
  <c r="I2963" i="15"/>
  <c r="I3144" i="15"/>
  <c r="N3144" i="15"/>
  <c r="I2927" i="15"/>
  <c r="N2927" i="15"/>
  <c r="N3150" i="15"/>
  <c r="I3150" i="15"/>
  <c r="I3249" i="15"/>
  <c r="N3249" i="15"/>
  <c r="I3541" i="15"/>
  <c r="N3541" i="15"/>
  <c r="I3378" i="15"/>
  <c r="N3378" i="15"/>
  <c r="N3722" i="15"/>
  <c r="I3722" i="15"/>
  <c r="I3373" i="15"/>
  <c r="N3373" i="15"/>
  <c r="I3717" i="15"/>
  <c r="N3717" i="15"/>
  <c r="I3827" i="15"/>
  <c r="N3827" i="15"/>
  <c r="N4275" i="15"/>
  <c r="I4275" i="15"/>
  <c r="I2716" i="15"/>
  <c r="N2716" i="15"/>
  <c r="I3035" i="15"/>
  <c r="N3035" i="15"/>
  <c r="I3082" i="15"/>
  <c r="N3082" i="15"/>
  <c r="I3363" i="15"/>
  <c r="N3363" i="15"/>
  <c r="N3775" i="15"/>
  <c r="I3775" i="15"/>
  <c r="I3488" i="15"/>
  <c r="N3488" i="15"/>
  <c r="N3583" i="15"/>
  <c r="I3583" i="15"/>
  <c r="I3568" i="15"/>
  <c r="N3568" i="15"/>
  <c r="I3880" i="15"/>
  <c r="N3880" i="15"/>
  <c r="N4031" i="15"/>
  <c r="I4031" i="15"/>
  <c r="I3469" i="15"/>
  <c r="N3469" i="15"/>
  <c r="N3527" i="15"/>
  <c r="I3527" i="15"/>
  <c r="N3386" i="15"/>
  <c r="I3386" i="15"/>
  <c r="N3730" i="15"/>
  <c r="I3730" i="15"/>
  <c r="N4070" i="15"/>
  <c r="I4070" i="15"/>
  <c r="N3978" i="15"/>
  <c r="I3978" i="15"/>
  <c r="N3956" i="15"/>
  <c r="I3956" i="15"/>
  <c r="N4251" i="15"/>
  <c r="I4251" i="15"/>
  <c r="I4196" i="15"/>
  <c r="N4196" i="15"/>
  <c r="N4197" i="15"/>
  <c r="I4197" i="15"/>
  <c r="I4148" i="15"/>
  <c r="N4148" i="15"/>
  <c r="N4367" i="15"/>
  <c r="I4367" i="15"/>
  <c r="N5530" i="15"/>
  <c r="I5530" i="15"/>
  <c r="N4037" i="15"/>
  <c r="I4037" i="15"/>
  <c r="N4671" i="15"/>
  <c r="I4671" i="15"/>
  <c r="N4318" i="15"/>
  <c r="I4318" i="15"/>
  <c r="I4310" i="15"/>
  <c r="N4310" i="15"/>
  <c r="I4246" i="15"/>
  <c r="N4246" i="15"/>
  <c r="I4918" i="15"/>
  <c r="N4918" i="15"/>
  <c r="I3859" i="15"/>
  <c r="N3859" i="15"/>
  <c r="N4545" i="15"/>
  <c r="I4545" i="15"/>
  <c r="N4187" i="15"/>
  <c r="I4187" i="15"/>
  <c r="N4134" i="15"/>
  <c r="I4134" i="15"/>
  <c r="I4131" i="15"/>
  <c r="N4131" i="15"/>
  <c r="I4071" i="15"/>
  <c r="N4071" i="15"/>
  <c r="N4538" i="15"/>
  <c r="I4538" i="15"/>
  <c r="N5086" i="15"/>
  <c r="I5086" i="15"/>
  <c r="I4403" i="15"/>
  <c r="N4403" i="15"/>
  <c r="N4153" i="15"/>
  <c r="I4153" i="15"/>
  <c r="I4097" i="15"/>
  <c r="N4097" i="15"/>
  <c r="N4094" i="15"/>
  <c r="I4094" i="15"/>
  <c r="N4032" i="15"/>
  <c r="I4032" i="15"/>
  <c r="I4393" i="15"/>
  <c r="N4393" i="15"/>
  <c r="I4793" i="15"/>
  <c r="N4793" i="15"/>
  <c r="I3897" i="15"/>
  <c r="N3897" i="15"/>
  <c r="N4199" i="15"/>
  <c r="I4199" i="15"/>
  <c r="N4146" i="15"/>
  <c r="I4146" i="15"/>
  <c r="I4139" i="15"/>
  <c r="N4139" i="15"/>
  <c r="I4083" i="15"/>
  <c r="N4083" i="15"/>
  <c r="N4659" i="15"/>
  <c r="I4659" i="15"/>
  <c r="N5167" i="15"/>
  <c r="I5167" i="15"/>
  <c r="N3459" i="15"/>
  <c r="I3459" i="15"/>
  <c r="N3685" i="15"/>
  <c r="I3685" i="15"/>
  <c r="I3903" i="15"/>
  <c r="N3903" i="15"/>
  <c r="N3836" i="15"/>
  <c r="I3836" i="15"/>
  <c r="I4017" i="15"/>
  <c r="N4017" i="15"/>
  <c r="I4322" i="15"/>
  <c r="N4322" i="15"/>
  <c r="I4256" i="15"/>
  <c r="N4256" i="15"/>
  <c r="N4253" i="15"/>
  <c r="I4253" i="15"/>
  <c r="N4222" i="15"/>
  <c r="I4222" i="15"/>
  <c r="N4771" i="15"/>
  <c r="I4771" i="15"/>
  <c r="I4435" i="15"/>
  <c r="N4435" i="15"/>
  <c r="N4168" i="15"/>
  <c r="I4168" i="15"/>
  <c r="I4116" i="15"/>
  <c r="N4116" i="15"/>
  <c r="I4106" i="15"/>
  <c r="N4106" i="15"/>
  <c r="I4052" i="15"/>
  <c r="N4052" i="15"/>
  <c r="I4432" i="15"/>
  <c r="N4432" i="15"/>
  <c r="I4917" i="15"/>
  <c r="N4917" i="15"/>
  <c r="I3506" i="15"/>
  <c r="N3506" i="15"/>
  <c r="N3681" i="15"/>
  <c r="I3681" i="15"/>
  <c r="N3957" i="15"/>
  <c r="I3957" i="15"/>
  <c r="N3911" i="15"/>
  <c r="I3911" i="15"/>
  <c r="N3901" i="15"/>
  <c r="I3901" i="15"/>
  <c r="N4161" i="15"/>
  <c r="I4161" i="15"/>
  <c r="N4069" i="15"/>
  <c r="I4069" i="15"/>
  <c r="I4314" i="15"/>
  <c r="N4314" i="15"/>
  <c r="N4541" i="15"/>
  <c r="I4541" i="15"/>
  <c r="I4164" i="15"/>
  <c r="N4164" i="15"/>
  <c r="N4373" i="15"/>
  <c r="I4373" i="15"/>
  <c r="I4308" i="15"/>
  <c r="N4308" i="15"/>
  <c r="I4270" i="15"/>
  <c r="N4270" i="15"/>
  <c r="I4536" i="15"/>
  <c r="N4536" i="15"/>
  <c r="N4775" i="15"/>
  <c r="I4775" i="15"/>
  <c r="I4685" i="15"/>
  <c r="N4685" i="15"/>
  <c r="I4975" i="15"/>
  <c r="N4975" i="15"/>
  <c r="I4972" i="15"/>
  <c r="N4972" i="15"/>
  <c r="N4881" i="15"/>
  <c r="I4881" i="15"/>
  <c r="N5218" i="15"/>
  <c r="I5218" i="15"/>
  <c r="I5251" i="15"/>
  <c r="N5251" i="15"/>
  <c r="N4440" i="15"/>
  <c r="I4440" i="15"/>
  <c r="N4382" i="15"/>
  <c r="I4382" i="15"/>
  <c r="I4341" i="15"/>
  <c r="N4341" i="15"/>
  <c r="I4574" i="15"/>
  <c r="N4574" i="15"/>
  <c r="N4854" i="15"/>
  <c r="I4854" i="15"/>
  <c r="N4760" i="15"/>
  <c r="I4760" i="15"/>
  <c r="I4750" i="15"/>
  <c r="N4750" i="15"/>
  <c r="N4636" i="15"/>
  <c r="I4636" i="15"/>
  <c r="N4982" i="15"/>
  <c r="I4982" i="15"/>
  <c r="I5290" i="15"/>
  <c r="N5290" i="15"/>
  <c r="I5134" i="15"/>
  <c r="N5134" i="15"/>
  <c r="I4044" i="15"/>
  <c r="N4044" i="15"/>
  <c r="I4533" i="15"/>
  <c r="N4533" i="15"/>
  <c r="N4513" i="15"/>
  <c r="I4513" i="15"/>
  <c r="I290" i="15"/>
  <c r="N290" i="15"/>
  <c r="N549" i="15"/>
  <c r="I549" i="15"/>
  <c r="N199" i="15"/>
  <c r="I199" i="15"/>
  <c r="I463" i="15"/>
  <c r="N463" i="15"/>
  <c r="I570" i="15"/>
  <c r="N570" i="15"/>
  <c r="I437" i="15"/>
  <c r="N437" i="15"/>
  <c r="N1543" i="15"/>
  <c r="I1543" i="15"/>
  <c r="I202" i="15"/>
  <c r="N202" i="15"/>
  <c r="I1097" i="15"/>
  <c r="N1097" i="15"/>
  <c r="N545" i="15"/>
  <c r="I545" i="15"/>
  <c r="N195" i="15"/>
  <c r="I195" i="15"/>
  <c r="N459" i="15"/>
  <c r="I459" i="15"/>
  <c r="I507" i="15"/>
  <c r="N507" i="15"/>
  <c r="I875" i="15"/>
  <c r="N875" i="15"/>
  <c r="I1551" i="15"/>
  <c r="N1551" i="15"/>
  <c r="I3674" i="15"/>
  <c r="N3674" i="15"/>
  <c r="N493" i="15"/>
  <c r="I493" i="15"/>
  <c r="I118" i="15"/>
  <c r="N118" i="15"/>
  <c r="N455" i="15"/>
  <c r="I455" i="15"/>
  <c r="I551" i="15"/>
  <c r="N551" i="15"/>
  <c r="N1102" i="15"/>
  <c r="I1102" i="15"/>
  <c r="I1083" i="15"/>
  <c r="N1083" i="15"/>
  <c r="N339" i="15"/>
  <c r="I339" i="15"/>
  <c r="N583" i="15"/>
  <c r="I583" i="15"/>
  <c r="I227" i="15"/>
  <c r="N227" i="15"/>
  <c r="I395" i="15"/>
  <c r="N395" i="15"/>
  <c r="I539" i="15"/>
  <c r="N539" i="15"/>
  <c r="I601" i="15"/>
  <c r="N601" i="15"/>
  <c r="N1158" i="15"/>
  <c r="I1158" i="15"/>
  <c r="I2505" i="15"/>
  <c r="N2505" i="15"/>
  <c r="N2119" i="15"/>
  <c r="I2119" i="15"/>
  <c r="N263" i="15"/>
  <c r="I263" i="15"/>
  <c r="I435" i="15"/>
  <c r="N435" i="15"/>
  <c r="I535" i="15"/>
  <c r="N535" i="15"/>
  <c r="I304" i="15"/>
  <c r="N304" i="15"/>
  <c r="N1353" i="15"/>
  <c r="I1353" i="15"/>
  <c r="I2353" i="15"/>
  <c r="N2353" i="15"/>
  <c r="N219" i="15"/>
  <c r="I219" i="15"/>
  <c r="I387" i="15"/>
  <c r="N387" i="15"/>
  <c r="I531" i="15"/>
  <c r="N531" i="15"/>
  <c r="N272" i="15"/>
  <c r="I272" i="15"/>
  <c r="N1422" i="15"/>
  <c r="I1422" i="15"/>
  <c r="N1950" i="15"/>
  <c r="I1950" i="15"/>
  <c r="N295" i="15"/>
  <c r="I295" i="15"/>
  <c r="I474" i="15"/>
  <c r="N474" i="15"/>
  <c r="N602" i="15"/>
  <c r="I602" i="15"/>
  <c r="N240" i="15"/>
  <c r="I240" i="15"/>
  <c r="N1065" i="15"/>
  <c r="I1065" i="15"/>
  <c r="I1969" i="15"/>
  <c r="N1969" i="15"/>
  <c r="I436" i="15"/>
  <c r="N436" i="15"/>
  <c r="I175" i="15"/>
  <c r="N175" i="15"/>
  <c r="N488" i="15"/>
  <c r="I488" i="15"/>
  <c r="N218" i="15"/>
  <c r="I218" i="15"/>
  <c r="N454" i="15"/>
  <c r="I454" i="15"/>
  <c r="I201" i="15"/>
  <c r="N201" i="15"/>
  <c r="N502" i="15"/>
  <c r="I502" i="15"/>
  <c r="N236" i="15"/>
  <c r="I236" i="15"/>
  <c r="I605" i="15"/>
  <c r="N605" i="15"/>
  <c r="N805" i="15"/>
  <c r="I805" i="15"/>
  <c r="I710" i="15"/>
  <c r="N710" i="15"/>
  <c r="I693" i="15"/>
  <c r="N693" i="15"/>
  <c r="I915" i="15"/>
  <c r="N915" i="15"/>
  <c r="I1189" i="15"/>
  <c r="N1189" i="15"/>
  <c r="N1709" i="15"/>
  <c r="I1709" i="15"/>
  <c r="N1326" i="15"/>
  <c r="I1326" i="15"/>
  <c r="I1162" i="15"/>
  <c r="N1162" i="15"/>
  <c r="I1602" i="15"/>
  <c r="N1602" i="15"/>
  <c r="N1127" i="15"/>
  <c r="I1127" i="15"/>
  <c r="N1461" i="15"/>
  <c r="I1461" i="15"/>
  <c r="N2195" i="15"/>
  <c r="I2195" i="15"/>
  <c r="I1830" i="15"/>
  <c r="N1830" i="15"/>
  <c r="I2083" i="15"/>
  <c r="N2083" i="15"/>
  <c r="I2578" i="15"/>
  <c r="N2578" i="15"/>
  <c r="N561" i="15"/>
  <c r="I561" i="15"/>
  <c r="N299" i="15"/>
  <c r="I299" i="15"/>
  <c r="I641" i="15"/>
  <c r="N641" i="15"/>
  <c r="I375" i="15"/>
  <c r="N375" i="15"/>
  <c r="N741" i="15"/>
  <c r="I741" i="15"/>
  <c r="I261" i="15"/>
  <c r="N261" i="15"/>
  <c r="N498" i="15"/>
  <c r="I498" i="15"/>
  <c r="N232" i="15"/>
  <c r="I232" i="15"/>
  <c r="N578" i="15"/>
  <c r="I578" i="15"/>
  <c r="N1007" i="15"/>
  <c r="I1007" i="15"/>
  <c r="N659" i="15"/>
  <c r="I659" i="15"/>
  <c r="I646" i="15"/>
  <c r="N646" i="15"/>
  <c r="N864" i="15"/>
  <c r="I864" i="15"/>
  <c r="N1156" i="15"/>
  <c r="I1156" i="15"/>
  <c r="N1578" i="15"/>
  <c r="I1578" i="15"/>
  <c r="N1296" i="15"/>
  <c r="I1296" i="15"/>
  <c r="I1130" i="15"/>
  <c r="N1130" i="15"/>
  <c r="N1474" i="15"/>
  <c r="I1474" i="15"/>
  <c r="N1095" i="15"/>
  <c r="I1095" i="15"/>
  <c r="N1590" i="15"/>
  <c r="I1590" i="15"/>
  <c r="I1785" i="15"/>
  <c r="N1785" i="15"/>
  <c r="N1956" i="15"/>
  <c r="I1956" i="15"/>
  <c r="N2109" i="15"/>
  <c r="I2109" i="15"/>
  <c r="N2234" i="15"/>
  <c r="I2234" i="15"/>
  <c r="N257" i="15"/>
  <c r="I257" i="15"/>
  <c r="N716" i="15"/>
  <c r="I716" i="15"/>
  <c r="N324" i="15"/>
  <c r="I324" i="15"/>
  <c r="I846" i="15"/>
  <c r="N846" i="15"/>
  <c r="I853" i="15"/>
  <c r="N853" i="15"/>
  <c r="I809" i="15"/>
  <c r="N809" i="15"/>
  <c r="N893" i="15"/>
  <c r="I893" i="15"/>
  <c r="N789" i="15"/>
  <c r="I789" i="15"/>
  <c r="N1092" i="15"/>
  <c r="I1092" i="15"/>
  <c r="N1591" i="15"/>
  <c r="I1591" i="15"/>
  <c r="N1141" i="15"/>
  <c r="I1141" i="15"/>
  <c r="N1534" i="15"/>
  <c r="I1534" i="15"/>
  <c r="I1451" i="15"/>
  <c r="N1451" i="15"/>
  <c r="I1024" i="15"/>
  <c r="N1024" i="15"/>
  <c r="N1555" i="15"/>
  <c r="I1555" i="15"/>
  <c r="N1687" i="15"/>
  <c r="I1687" i="15"/>
  <c r="N1851" i="15"/>
  <c r="I1851" i="15"/>
  <c r="I2186" i="15"/>
  <c r="N2186" i="15"/>
  <c r="I3218" i="15"/>
  <c r="N3218" i="15"/>
  <c r="I522" i="15"/>
  <c r="N522" i="15"/>
  <c r="I256" i="15"/>
  <c r="N256" i="15"/>
  <c r="I586" i="15"/>
  <c r="N586" i="15"/>
  <c r="N1050" i="15"/>
  <c r="I1050" i="15"/>
  <c r="N670" i="15"/>
  <c r="I670" i="15"/>
  <c r="I660" i="15"/>
  <c r="N660" i="15"/>
  <c r="N876" i="15"/>
  <c r="I876" i="15"/>
  <c r="N1164" i="15"/>
  <c r="I1164" i="15"/>
  <c r="N1610" i="15"/>
  <c r="I1610" i="15"/>
  <c r="N1303" i="15"/>
  <c r="I1303" i="15"/>
  <c r="I1138" i="15"/>
  <c r="N1138" i="15"/>
  <c r="I1506" i="15"/>
  <c r="N1506" i="15"/>
  <c r="I1103" i="15"/>
  <c r="N1103" i="15"/>
  <c r="I1693" i="15"/>
  <c r="N1693" i="15"/>
  <c r="I1793" i="15"/>
  <c r="N1793" i="15"/>
  <c r="N1964" i="15"/>
  <c r="I1964" i="15"/>
  <c r="I2202" i="15"/>
  <c r="N2202" i="15"/>
  <c r="N2356" i="15"/>
  <c r="I2356" i="15"/>
  <c r="I281" i="15"/>
  <c r="N281" i="15"/>
  <c r="I569" i="15"/>
  <c r="N569" i="15"/>
  <c r="N348" i="15"/>
  <c r="I348" i="15"/>
  <c r="N862" i="15"/>
  <c r="I862" i="15"/>
  <c r="N870" i="15"/>
  <c r="I870" i="15"/>
  <c r="I835" i="15"/>
  <c r="N835" i="15"/>
  <c r="I938" i="15"/>
  <c r="N938" i="15"/>
  <c r="N803" i="15"/>
  <c r="I803" i="15"/>
  <c r="I1100" i="15"/>
  <c r="N1100" i="15"/>
  <c r="N1623" i="15"/>
  <c r="I1623" i="15"/>
  <c r="I1153" i="15"/>
  <c r="N1153" i="15"/>
  <c r="I1566" i="15"/>
  <c r="N1566" i="15"/>
  <c r="I1503" i="15"/>
  <c r="N1503" i="15"/>
  <c r="N1032" i="15"/>
  <c r="I1032" i="15"/>
  <c r="I1587" i="15"/>
  <c r="N1587" i="15"/>
  <c r="N1704" i="15"/>
  <c r="I1704" i="15"/>
  <c r="N1858" i="15"/>
  <c r="I1858" i="15"/>
  <c r="N2312" i="15"/>
  <c r="I2312" i="15"/>
  <c r="I3357" i="15"/>
  <c r="N3357" i="15"/>
  <c r="N446" i="15"/>
  <c r="I446" i="15"/>
  <c r="N184" i="15"/>
  <c r="I184" i="15"/>
  <c r="N747" i="15"/>
  <c r="I747" i="15"/>
  <c r="N918" i="15"/>
  <c r="I918" i="15"/>
  <c r="I937" i="15"/>
  <c r="N937" i="15"/>
  <c r="I914" i="15"/>
  <c r="N914" i="15"/>
  <c r="N1037" i="15"/>
  <c r="I1037" i="15"/>
  <c r="N1429" i="15"/>
  <c r="I1429" i="15"/>
  <c r="N1089" i="15"/>
  <c r="I1089" i="15"/>
  <c r="N1595" i="15"/>
  <c r="I1595" i="15"/>
  <c r="I1395" i="15"/>
  <c r="N1395" i="15"/>
  <c r="N964" i="15"/>
  <c r="I964" i="15"/>
  <c r="I1408" i="15"/>
  <c r="N1408" i="15"/>
  <c r="I1617" i="15"/>
  <c r="N1617" i="15"/>
  <c r="N2108" i="15"/>
  <c r="I2108" i="15"/>
  <c r="N1885" i="15"/>
  <c r="I1885" i="15"/>
  <c r="I2333" i="15"/>
  <c r="N2333" i="15"/>
  <c r="N3252" i="15"/>
  <c r="I3252" i="15"/>
  <c r="I337" i="15"/>
  <c r="N337" i="15"/>
  <c r="I612" i="15"/>
  <c r="N612" i="15"/>
  <c r="N308" i="15"/>
  <c r="I308" i="15"/>
  <c r="N786" i="15"/>
  <c r="I786" i="15"/>
  <c r="N787" i="15"/>
  <c r="I787" i="15"/>
  <c r="I1042" i="15"/>
  <c r="N1042" i="15"/>
  <c r="I823" i="15"/>
  <c r="N823" i="15"/>
  <c r="N1275" i="15"/>
  <c r="I1275" i="15"/>
  <c r="I1076" i="15"/>
  <c r="N1076" i="15"/>
  <c r="N1527" i="15"/>
  <c r="I1527" i="15"/>
  <c r="N1125" i="15"/>
  <c r="I1125" i="15"/>
  <c r="I1470" i="15"/>
  <c r="N1470" i="15"/>
  <c r="I1431" i="15"/>
  <c r="N1431" i="15"/>
  <c r="N1004" i="15"/>
  <c r="I1004" i="15"/>
  <c r="I1459" i="15"/>
  <c r="N1459" i="15"/>
  <c r="I1671" i="15"/>
  <c r="N1671" i="15"/>
  <c r="I2337" i="15"/>
  <c r="N2337" i="15"/>
  <c r="I1773" i="15"/>
  <c r="N1773" i="15"/>
  <c r="N1963" i="15"/>
  <c r="I1963" i="15"/>
  <c r="I3030" i="15"/>
  <c r="N3030" i="15"/>
  <c r="N1507" i="15"/>
  <c r="I1507" i="15"/>
  <c r="I1593" i="15"/>
  <c r="N1593" i="15"/>
  <c r="I1948" i="15"/>
  <c r="N1948" i="15"/>
  <c r="N2122" i="15"/>
  <c r="I2122" i="15"/>
  <c r="N2087" i="15"/>
  <c r="I2087" i="15"/>
  <c r="I1508" i="15"/>
  <c r="N1508" i="15"/>
  <c r="N1774" i="15"/>
  <c r="I1774" i="15"/>
  <c r="I1844" i="15"/>
  <c r="N1844" i="15"/>
  <c r="I2230" i="15"/>
  <c r="N2230" i="15"/>
  <c r="I2577" i="15"/>
  <c r="N2577" i="15"/>
  <c r="I2360" i="15"/>
  <c r="N2360" i="15"/>
  <c r="I2886" i="15"/>
  <c r="N2886" i="15"/>
  <c r="N2850" i="15"/>
  <c r="I2850" i="15"/>
  <c r="N2636" i="15"/>
  <c r="I2636" i="15"/>
  <c r="N3205" i="15"/>
  <c r="I3205" i="15"/>
  <c r="I3073" i="15"/>
  <c r="N3073" i="15"/>
  <c r="I3549" i="15"/>
  <c r="N3549" i="15"/>
  <c r="N1599" i="15"/>
  <c r="I1599" i="15"/>
  <c r="N1020" i="15"/>
  <c r="I1020" i="15"/>
  <c r="N1404" i="15"/>
  <c r="I1404" i="15"/>
  <c r="N1533" i="15"/>
  <c r="I1533" i="15"/>
  <c r="I1871" i="15"/>
  <c r="N1871" i="15"/>
  <c r="N1916" i="15"/>
  <c r="I1916" i="15"/>
  <c r="N2211" i="15"/>
  <c r="I2211" i="15"/>
  <c r="I1710" i="15"/>
  <c r="N1710" i="15"/>
  <c r="N2107" i="15"/>
  <c r="I2107" i="15"/>
  <c r="N2116" i="15"/>
  <c r="I2116" i="15"/>
  <c r="I2480" i="15"/>
  <c r="N2480" i="15"/>
  <c r="I2242" i="15"/>
  <c r="N2242" i="15"/>
  <c r="I2643" i="15"/>
  <c r="N2643" i="15"/>
  <c r="N2575" i="15"/>
  <c r="I2575" i="15"/>
  <c r="N2497" i="15"/>
  <c r="I2497" i="15"/>
  <c r="I3017" i="15"/>
  <c r="N3017" i="15"/>
  <c r="N3159" i="15"/>
  <c r="I3159" i="15"/>
  <c r="N3271" i="15"/>
  <c r="I3271" i="15"/>
  <c r="N4969" i="15"/>
  <c r="I4969" i="15"/>
  <c r="I1548" i="15"/>
  <c r="N1548" i="15"/>
  <c r="N1906" i="15"/>
  <c r="I1906" i="15"/>
  <c r="N2324" i="15"/>
  <c r="I2324" i="15"/>
  <c r="I2639" i="15"/>
  <c r="N2639" i="15"/>
  <c r="I2400" i="15"/>
  <c r="N2400" i="15"/>
  <c r="I2834" i="15"/>
  <c r="N2834" i="15"/>
  <c r="I2838" i="15"/>
  <c r="N2838" i="15"/>
  <c r="N2700" i="15"/>
  <c r="I2700" i="15"/>
  <c r="N3099" i="15"/>
  <c r="I3099" i="15"/>
  <c r="I3311" i="15"/>
  <c r="N3311" i="15"/>
  <c r="N3453" i="15"/>
  <c r="I3453" i="15"/>
  <c r="I2341" i="15"/>
  <c r="N2341" i="15"/>
  <c r="N1718" i="15"/>
  <c r="I1718" i="15"/>
  <c r="I2118" i="15"/>
  <c r="N2118" i="15"/>
  <c r="I2130" i="15"/>
  <c r="N2130" i="15"/>
  <c r="N2487" i="15"/>
  <c r="I2487" i="15"/>
  <c r="N2250" i="15"/>
  <c r="I2250" i="15"/>
  <c r="N2645" i="15"/>
  <c r="I2645" i="15"/>
  <c r="I2615" i="15"/>
  <c r="N2615" i="15"/>
  <c r="N2541" i="15"/>
  <c r="I2541" i="15"/>
  <c r="N3032" i="15"/>
  <c r="I3032" i="15"/>
  <c r="I3181" i="15"/>
  <c r="N3181" i="15"/>
  <c r="N3091" i="15"/>
  <c r="I3091" i="15"/>
  <c r="I2071" i="15"/>
  <c r="N2071" i="15"/>
  <c r="N1492" i="15"/>
  <c r="I1492" i="15"/>
  <c r="I1754" i="15"/>
  <c r="N1754" i="15"/>
  <c r="N1827" i="15"/>
  <c r="I1827" i="15"/>
  <c r="N2214" i="15"/>
  <c r="I2214" i="15"/>
  <c r="N2559" i="15"/>
  <c r="I2559" i="15"/>
  <c r="N2344" i="15"/>
  <c r="I2344" i="15"/>
  <c r="I2775" i="15"/>
  <c r="N2775" i="15"/>
  <c r="N2662" i="15"/>
  <c r="I2662" i="15"/>
  <c r="I2619" i="15"/>
  <c r="N2619" i="15"/>
  <c r="N3140" i="15"/>
  <c r="I3140" i="15"/>
  <c r="N3330" i="15"/>
  <c r="I3330" i="15"/>
  <c r="I3408" i="15"/>
  <c r="N3408" i="15"/>
  <c r="N1496" i="15"/>
  <c r="I1496" i="15"/>
  <c r="I1758" i="15"/>
  <c r="N1758" i="15"/>
  <c r="N1832" i="15"/>
  <c r="I1832" i="15"/>
  <c r="I2218" i="15"/>
  <c r="N2218" i="15"/>
  <c r="N2562" i="15"/>
  <c r="I2562" i="15"/>
  <c r="N2348" i="15"/>
  <c r="I2348" i="15"/>
  <c r="I2846" i="15"/>
  <c r="N2846" i="15"/>
  <c r="I2689" i="15"/>
  <c r="N2689" i="15"/>
  <c r="N2620" i="15"/>
  <c r="I2620" i="15"/>
  <c r="N3151" i="15"/>
  <c r="I3151" i="15"/>
  <c r="N3385" i="15"/>
  <c r="I3385" i="15"/>
  <c r="I3441" i="15"/>
  <c r="N3441" i="15"/>
  <c r="N1783" i="15"/>
  <c r="I1783" i="15"/>
  <c r="I1865" i="15"/>
  <c r="N1865" i="15"/>
  <c r="I1596" i="15"/>
  <c r="N1596" i="15"/>
  <c r="N1959" i="15"/>
  <c r="I1959" i="15"/>
  <c r="N2371" i="15"/>
  <c r="I2371" i="15"/>
  <c r="N2771" i="15"/>
  <c r="I2771" i="15"/>
  <c r="I2452" i="15"/>
  <c r="N2452" i="15"/>
  <c r="I2385" i="15"/>
  <c r="N2385" i="15"/>
  <c r="N2342" i="15"/>
  <c r="I2342" i="15"/>
  <c r="I2836" i="15"/>
  <c r="N2836" i="15"/>
  <c r="I2921" i="15"/>
  <c r="N2921" i="15"/>
  <c r="I3003" i="15"/>
  <c r="N3003" i="15"/>
  <c r="I3741" i="15"/>
  <c r="N3741" i="15"/>
  <c r="I2650" i="15"/>
  <c r="N2650" i="15"/>
  <c r="N2554" i="15"/>
  <c r="I2554" i="15"/>
  <c r="I2900" i="15"/>
  <c r="N2900" i="15"/>
  <c r="N3072" i="15"/>
  <c r="I3072" i="15"/>
  <c r="N3135" i="15"/>
  <c r="I3135" i="15"/>
  <c r="I2938" i="15"/>
  <c r="N2938" i="15"/>
  <c r="I3109" i="15"/>
  <c r="N3109" i="15"/>
  <c r="I2907" i="15"/>
  <c r="N2907" i="15"/>
  <c r="N3098" i="15"/>
  <c r="I3098" i="15"/>
  <c r="I3225" i="15"/>
  <c r="N3225" i="15"/>
  <c r="N3521" i="15"/>
  <c r="I3521" i="15"/>
  <c r="I3361" i="15"/>
  <c r="N3361" i="15"/>
  <c r="N3779" i="15"/>
  <c r="I3779" i="15"/>
  <c r="I3343" i="15"/>
  <c r="N3343" i="15"/>
  <c r="N3689" i="15"/>
  <c r="I3689" i="15"/>
  <c r="I3786" i="15"/>
  <c r="N3786" i="15"/>
  <c r="N4095" i="15"/>
  <c r="I4095" i="15"/>
  <c r="N2658" i="15"/>
  <c r="I2658" i="15"/>
  <c r="I2553" i="15"/>
  <c r="N2553" i="15"/>
  <c r="N2382" i="15"/>
  <c r="I2382" i="15"/>
  <c r="N2721" i="15"/>
  <c r="I2721" i="15"/>
  <c r="N3040" i="15"/>
  <c r="I3040" i="15"/>
  <c r="N2966" i="15"/>
  <c r="I2966" i="15"/>
  <c r="I3136" i="15"/>
  <c r="N3136" i="15"/>
  <c r="I3102" i="15"/>
  <c r="N3102" i="15"/>
  <c r="I2728" i="15"/>
  <c r="N2728" i="15"/>
  <c r="I3047" i="15"/>
  <c r="N3047" i="15"/>
  <c r="I3377" i="15"/>
  <c r="N3377" i="15"/>
  <c r="N3671" i="15"/>
  <c r="I3671" i="15"/>
  <c r="N3499" i="15"/>
  <c r="I3499" i="15"/>
  <c r="N3599" i="15"/>
  <c r="I3599" i="15"/>
  <c r="N3584" i="15"/>
  <c r="I3584" i="15"/>
  <c r="N3920" i="15"/>
  <c r="I3920" i="15"/>
  <c r="I3952" i="15"/>
  <c r="N3952" i="15"/>
  <c r="I2983" i="15"/>
  <c r="N2983" i="15"/>
  <c r="I3196" i="15"/>
  <c r="N3196" i="15"/>
  <c r="I2947" i="15"/>
  <c r="N2947" i="15"/>
  <c r="N3204" i="15"/>
  <c r="I3204" i="15"/>
  <c r="I3274" i="15"/>
  <c r="N3274" i="15"/>
  <c r="N3561" i="15"/>
  <c r="I3561" i="15"/>
  <c r="N3399" i="15"/>
  <c r="I3399" i="15"/>
  <c r="I3781" i="15"/>
  <c r="N3781" i="15"/>
  <c r="I3418" i="15"/>
  <c r="N3418" i="15"/>
  <c r="I3748" i="15"/>
  <c r="N3748" i="15"/>
  <c r="I3863" i="15"/>
  <c r="N3863" i="15"/>
  <c r="N4643" i="15"/>
  <c r="I4643" i="15"/>
  <c r="I3058" i="15"/>
  <c r="N3058" i="15"/>
  <c r="I2884" i="15"/>
  <c r="N2884" i="15"/>
  <c r="N3060" i="15"/>
  <c r="I3060" i="15"/>
  <c r="N3199" i="15"/>
  <c r="I3199" i="15"/>
  <c r="I3498" i="15"/>
  <c r="N3498" i="15"/>
  <c r="N3341" i="15"/>
  <c r="I3341" i="15"/>
  <c r="N3702" i="15"/>
  <c r="I3702" i="15"/>
  <c r="I3819" i="15"/>
  <c r="N3819" i="15"/>
  <c r="N3854" i="15"/>
  <c r="I3854" i="15"/>
  <c r="I3986" i="15"/>
  <c r="N3986" i="15"/>
  <c r="I4269" i="15"/>
  <c r="N4269" i="15"/>
  <c r="N2959" i="15"/>
  <c r="I2959" i="15"/>
  <c r="I3137" i="15"/>
  <c r="N3137" i="15"/>
  <c r="I2923" i="15"/>
  <c r="N2923" i="15"/>
  <c r="N3145" i="15"/>
  <c r="I3145" i="15"/>
  <c r="N3242" i="15"/>
  <c r="I3242" i="15"/>
  <c r="I3537" i="15"/>
  <c r="N3537" i="15"/>
  <c r="I3375" i="15"/>
  <c r="N3375" i="15"/>
  <c r="I3696" i="15"/>
  <c r="N3696" i="15"/>
  <c r="N3366" i="15"/>
  <c r="I3366" i="15"/>
  <c r="I3709" i="15"/>
  <c r="N3709" i="15"/>
  <c r="I3814" i="15"/>
  <c r="N3814" i="15"/>
  <c r="I4384" i="15"/>
  <c r="N4384" i="15"/>
  <c r="N2957" i="15"/>
  <c r="I2957" i="15"/>
  <c r="I3257" i="15"/>
  <c r="N3257" i="15"/>
  <c r="I3258" i="15"/>
  <c r="N3258" i="15"/>
  <c r="N2995" i="15"/>
  <c r="I2995" i="15"/>
  <c r="N3213" i="15"/>
  <c r="I3213" i="15"/>
  <c r="N2964" i="15"/>
  <c r="I2964" i="15"/>
  <c r="I3251" i="15"/>
  <c r="N3251" i="15"/>
  <c r="I3286" i="15"/>
  <c r="N3286" i="15"/>
  <c r="I3577" i="15"/>
  <c r="N3577" i="15"/>
  <c r="N3412" i="15"/>
  <c r="I3412" i="15"/>
  <c r="N3496" i="15"/>
  <c r="I3496" i="15"/>
  <c r="N3444" i="15"/>
  <c r="I3444" i="15"/>
  <c r="I3764" i="15"/>
  <c r="N3764" i="15"/>
  <c r="I3882" i="15"/>
  <c r="N3882" i="15"/>
  <c r="N4742" i="15"/>
  <c r="I4742" i="15"/>
  <c r="I2752" i="15"/>
  <c r="N2752" i="15"/>
  <c r="N3097" i="15"/>
  <c r="I3097" i="15"/>
  <c r="I3112" i="15"/>
  <c r="N3112" i="15"/>
  <c r="N3404" i="15"/>
  <c r="I3404" i="15"/>
  <c r="I3720" i="15"/>
  <c r="N3720" i="15"/>
  <c r="I3530" i="15"/>
  <c r="N3530" i="15"/>
  <c r="I3673" i="15"/>
  <c r="N3673" i="15"/>
  <c r="I3675" i="15"/>
  <c r="N3675" i="15"/>
  <c r="N3908" i="15"/>
  <c r="I3908" i="15"/>
  <c r="I4137" i="15"/>
  <c r="N4137" i="15"/>
  <c r="N3508" i="15"/>
  <c r="I3508" i="15"/>
  <c r="I3559" i="15"/>
  <c r="N3559" i="15"/>
  <c r="I3436" i="15"/>
  <c r="N3436" i="15"/>
  <c r="N3902" i="15"/>
  <c r="I3902" i="15"/>
  <c r="I4055" i="15"/>
  <c r="N4055" i="15"/>
  <c r="I3965" i="15"/>
  <c r="N3965" i="15"/>
  <c r="N3992" i="15"/>
  <c r="I3992" i="15"/>
  <c r="N4479" i="15"/>
  <c r="I4479" i="15"/>
  <c r="I4236" i="15"/>
  <c r="N4236" i="15"/>
  <c r="I4233" i="15"/>
  <c r="N4233" i="15"/>
  <c r="N4194" i="15"/>
  <c r="I4194" i="15"/>
  <c r="I4598" i="15"/>
  <c r="N4598" i="15"/>
  <c r="N3891" i="15"/>
  <c r="I3891" i="15"/>
  <c r="I4072" i="15"/>
  <c r="N4072" i="15"/>
  <c r="N4014" i="15"/>
  <c r="I4014" i="15"/>
  <c r="N4548" i="15"/>
  <c r="I4548" i="15"/>
  <c r="N4505" i="15"/>
  <c r="I4505" i="15"/>
  <c r="N4455" i="15"/>
  <c r="I4455" i="15"/>
  <c r="N4823" i="15"/>
  <c r="I4823" i="15"/>
  <c r="N3894" i="15"/>
  <c r="I3894" i="15"/>
  <c r="I3925" i="15"/>
  <c r="N3925" i="15"/>
  <c r="N4223" i="15"/>
  <c r="I4223" i="15"/>
  <c r="N4173" i="15"/>
  <c r="I4173" i="15"/>
  <c r="N4170" i="15"/>
  <c r="I4170" i="15"/>
  <c r="N4114" i="15"/>
  <c r="I4114" i="15"/>
  <c r="I4473" i="15"/>
  <c r="N4473" i="15"/>
  <c r="N5103" i="15"/>
  <c r="I5103" i="15"/>
  <c r="N4563" i="15"/>
  <c r="I4563" i="15"/>
  <c r="N4191" i="15"/>
  <c r="I4191" i="15"/>
  <c r="N4142" i="15"/>
  <c r="I4142" i="15"/>
  <c r="N4135" i="15"/>
  <c r="I4135" i="15"/>
  <c r="N4079" i="15"/>
  <c r="I4079" i="15"/>
  <c r="N4572" i="15"/>
  <c r="I4572" i="15"/>
  <c r="N5127" i="15"/>
  <c r="I5127" i="15"/>
  <c r="I3937" i="15"/>
  <c r="N3937" i="15"/>
  <c r="N4235" i="15"/>
  <c r="I4235" i="15"/>
  <c r="N4180" i="15"/>
  <c r="I4180" i="15"/>
  <c r="N4177" i="15"/>
  <c r="I4177" i="15"/>
  <c r="N4125" i="15"/>
  <c r="I4125" i="15"/>
  <c r="N4554" i="15"/>
  <c r="I4554" i="15"/>
  <c r="I5191" i="15"/>
  <c r="N5191" i="15"/>
  <c r="N3513" i="15"/>
  <c r="I3513" i="15"/>
  <c r="I3721" i="15"/>
  <c r="N3721" i="15"/>
  <c r="I4019" i="15"/>
  <c r="N4019" i="15"/>
  <c r="I3872" i="15"/>
  <c r="N3872" i="15"/>
  <c r="N4053" i="15"/>
  <c r="I4053" i="15"/>
  <c r="N3993" i="15"/>
  <c r="I3993" i="15"/>
  <c r="N4388" i="15"/>
  <c r="I4388" i="15"/>
  <c r="I4274" i="15"/>
  <c r="N4274" i="15"/>
  <c r="N4302" i="15"/>
  <c r="I4302" i="15"/>
  <c r="N4681" i="15"/>
  <c r="I4681" i="15"/>
  <c r="N3909" i="15"/>
  <c r="I3909" i="15"/>
  <c r="N4207" i="15"/>
  <c r="I4207" i="15"/>
  <c r="N4154" i="15"/>
  <c r="I4154" i="15"/>
  <c r="I4147" i="15"/>
  <c r="N4147" i="15"/>
  <c r="I4091" i="15"/>
  <c r="N4091" i="15"/>
  <c r="N4336" i="15"/>
  <c r="I4336" i="15"/>
  <c r="N5254" i="15"/>
  <c r="I5254" i="15"/>
  <c r="I3540" i="15"/>
  <c r="N3540" i="15"/>
  <c r="N3713" i="15"/>
  <c r="I3713" i="15"/>
  <c r="N3893" i="15"/>
  <c r="I3893" i="15"/>
  <c r="I3918" i="15"/>
  <c r="N3918" i="15"/>
  <c r="N3933" i="15"/>
  <c r="I3933" i="15"/>
  <c r="N4195" i="15"/>
  <c r="I4195" i="15"/>
  <c r="N4101" i="15"/>
  <c r="I4101" i="15"/>
  <c r="N4483" i="15"/>
  <c r="I4483" i="15"/>
  <c r="N4523" i="15"/>
  <c r="I4523" i="15"/>
  <c r="N4202" i="15"/>
  <c r="I4202" i="15"/>
  <c r="N4404" i="15"/>
  <c r="I4404" i="15"/>
  <c r="I4344" i="15"/>
  <c r="N4344" i="15"/>
  <c r="N4301" i="15"/>
  <c r="I4301" i="15"/>
  <c r="I4570" i="15"/>
  <c r="N4570" i="15"/>
  <c r="I4814" i="15"/>
  <c r="N4814" i="15"/>
  <c r="N4721" i="15"/>
  <c r="I4721" i="15"/>
  <c r="I4710" i="15"/>
  <c r="N4710" i="15"/>
  <c r="N4593" i="15"/>
  <c r="I4593" i="15"/>
  <c r="N4921" i="15"/>
  <c r="I4921" i="15"/>
  <c r="N5266" i="15"/>
  <c r="I5266" i="15"/>
  <c r="I5081" i="15"/>
  <c r="N5081" i="15"/>
  <c r="N4472" i="15"/>
  <c r="I4472" i="15"/>
  <c r="N4417" i="15"/>
  <c r="I4417" i="15"/>
  <c r="I4375" i="15"/>
  <c r="N4375" i="15"/>
  <c r="N4606" i="15"/>
  <c r="I4606" i="15"/>
  <c r="N4890" i="15"/>
  <c r="I4890" i="15"/>
  <c r="N4795" i="15"/>
  <c r="I4795" i="15"/>
  <c r="I4792" i="15"/>
  <c r="N4792" i="15"/>
  <c r="N4675" i="15"/>
  <c r="I4675" i="15"/>
  <c r="N5011" i="15"/>
  <c r="I5011" i="15"/>
  <c r="N5024" i="15"/>
  <c r="I5024" i="15"/>
  <c r="N5646" i="15"/>
  <c r="I5646" i="15"/>
  <c r="I4075" i="15"/>
  <c r="N4075" i="15"/>
  <c r="I4279" i="15"/>
  <c r="N4279" i="15"/>
  <c r="N4553" i="15"/>
  <c r="I4553" i="15"/>
  <c r="N733" i="15"/>
  <c r="I733" i="15"/>
  <c r="N509" i="15"/>
  <c r="I509" i="15"/>
  <c r="N156" i="15"/>
  <c r="I156" i="15"/>
  <c r="I414" i="15"/>
  <c r="N414" i="15"/>
  <c r="N637" i="15"/>
  <c r="I637" i="15"/>
  <c r="I176" i="15"/>
  <c r="N176" i="15"/>
  <c r="I1129" i="15"/>
  <c r="N1129" i="15"/>
  <c r="I1779" i="15"/>
  <c r="N1779" i="15"/>
  <c r="N638" i="15"/>
  <c r="I638" i="15"/>
  <c r="N1637" i="15"/>
  <c r="I1637" i="15"/>
  <c r="N505" i="15"/>
  <c r="I505" i="15"/>
  <c r="I50" i="15"/>
  <c r="N50" i="15"/>
  <c r="I402" i="15"/>
  <c r="N402" i="15"/>
  <c r="I469" i="15"/>
  <c r="N469" i="15"/>
  <c r="N916" i="15"/>
  <c r="I916" i="15"/>
  <c r="N1047" i="15"/>
  <c r="I1047" i="15"/>
  <c r="N513" i="15"/>
  <c r="I513" i="15"/>
  <c r="N452" i="15"/>
  <c r="I452" i="15"/>
  <c r="I38" i="15"/>
  <c r="N38" i="15"/>
  <c r="I398" i="15"/>
  <c r="N398" i="15"/>
  <c r="I503" i="15"/>
  <c r="N503" i="15"/>
  <c r="N635" i="15"/>
  <c r="I635" i="15"/>
  <c r="I1558" i="15"/>
  <c r="N1558" i="15"/>
  <c r="N160" i="15"/>
  <c r="I160" i="15"/>
  <c r="N537" i="15"/>
  <c r="I537" i="15"/>
  <c r="N187" i="15"/>
  <c r="I187" i="15"/>
  <c r="I354" i="15"/>
  <c r="N354" i="15"/>
  <c r="I499" i="15"/>
  <c r="N499" i="15"/>
  <c r="N796" i="15"/>
  <c r="I796" i="15"/>
  <c r="N1570" i="15"/>
  <c r="I1570" i="15"/>
  <c r="N553" i="15"/>
  <c r="I553" i="15"/>
  <c r="N573" i="15"/>
  <c r="I573" i="15"/>
  <c r="N223" i="15"/>
  <c r="I223" i="15"/>
  <c r="I391" i="15"/>
  <c r="N391" i="15"/>
  <c r="I495" i="15"/>
  <c r="N495" i="15"/>
  <c r="I636" i="15"/>
  <c r="N636" i="15"/>
  <c r="N1191" i="15"/>
  <c r="I1191" i="15"/>
  <c r="I2427" i="15"/>
  <c r="N2427" i="15"/>
  <c r="N179" i="15"/>
  <c r="I179" i="15"/>
  <c r="N338" i="15"/>
  <c r="I338" i="15"/>
  <c r="I487" i="15"/>
  <c r="N487" i="15"/>
  <c r="N676" i="15"/>
  <c r="I676" i="15"/>
  <c r="I1300" i="15"/>
  <c r="N1300" i="15"/>
  <c r="N2394" i="15"/>
  <c r="I2394" i="15"/>
  <c r="I255" i="15"/>
  <c r="N255" i="15"/>
  <c r="N427" i="15"/>
  <c r="I427" i="15"/>
  <c r="I527" i="15"/>
  <c r="N527" i="15"/>
  <c r="I39" i="15"/>
  <c r="N39" i="15"/>
  <c r="I1499" i="15"/>
  <c r="N1499" i="15"/>
  <c r="N1635" i="15"/>
  <c r="I1635" i="15"/>
  <c r="N403" i="15"/>
  <c r="I403" i="15"/>
  <c r="N110" i="15"/>
  <c r="I110" i="15"/>
  <c r="I451" i="15"/>
  <c r="N451" i="15"/>
  <c r="I186" i="15"/>
  <c r="N186" i="15"/>
  <c r="N426" i="15"/>
  <c r="I426" i="15"/>
  <c r="I122" i="15"/>
  <c r="N122" i="15"/>
  <c r="N468" i="15"/>
  <c r="I468" i="15"/>
  <c r="N204" i="15"/>
  <c r="I204" i="15"/>
  <c r="I643" i="15"/>
  <c r="N643" i="15"/>
  <c r="N901" i="15"/>
  <c r="I901" i="15"/>
  <c r="I749" i="15"/>
  <c r="N749" i="15"/>
  <c r="I731" i="15"/>
  <c r="N731" i="15"/>
  <c r="I952" i="15"/>
  <c r="N952" i="15"/>
  <c r="I1313" i="15"/>
  <c r="N1313" i="15"/>
  <c r="N1006" i="15"/>
  <c r="I1006" i="15"/>
  <c r="N1394" i="15"/>
  <c r="I1394" i="15"/>
  <c r="I1195" i="15"/>
  <c r="N1195" i="15"/>
  <c r="N825" i="15"/>
  <c r="I825" i="15"/>
  <c r="I1170" i="15"/>
  <c r="N1170" i="15"/>
  <c r="N1509" i="15"/>
  <c r="I1509" i="15"/>
  <c r="I1692" i="15"/>
  <c r="N1692" i="15"/>
  <c r="I1880" i="15"/>
  <c r="N1880" i="15"/>
  <c r="I1831" i="15"/>
  <c r="N1831" i="15"/>
  <c r="N2475" i="15"/>
  <c r="I2475" i="15"/>
  <c r="N529" i="15"/>
  <c r="I529" i="15"/>
  <c r="N267" i="15"/>
  <c r="I267" i="15"/>
  <c r="N695" i="15"/>
  <c r="I695" i="15"/>
  <c r="I342" i="15"/>
  <c r="N342" i="15"/>
  <c r="I587" i="15"/>
  <c r="N587" i="15"/>
  <c r="N229" i="15"/>
  <c r="I229" i="15"/>
  <c r="N465" i="15"/>
  <c r="I465" i="15"/>
  <c r="N200" i="15"/>
  <c r="I200" i="15"/>
  <c r="N609" i="15"/>
  <c r="I609" i="15"/>
  <c r="N815" i="15"/>
  <c r="I815" i="15"/>
  <c r="N717" i="15"/>
  <c r="I717" i="15"/>
  <c r="I697" i="15"/>
  <c r="N697" i="15"/>
  <c r="N923" i="15"/>
  <c r="I923" i="15"/>
  <c r="N1193" i="15"/>
  <c r="I1193" i="15"/>
  <c r="N978" i="15"/>
  <c r="I978" i="15"/>
  <c r="N1330" i="15"/>
  <c r="I1330" i="15"/>
  <c r="N1166" i="15"/>
  <c r="I1166" i="15"/>
  <c r="N1618" i="15"/>
  <c r="I1618" i="15"/>
  <c r="I1131" i="15"/>
  <c r="N1131" i="15"/>
  <c r="I1473" i="15"/>
  <c r="N1473" i="15"/>
  <c r="N2229" i="15"/>
  <c r="I2229" i="15"/>
  <c r="I1842" i="15"/>
  <c r="N1842" i="15"/>
  <c r="I2098" i="15"/>
  <c r="N2098" i="15"/>
  <c r="I2628" i="15"/>
  <c r="N2628" i="15"/>
  <c r="N225" i="15"/>
  <c r="I225" i="15"/>
  <c r="N558" i="15"/>
  <c r="I558" i="15"/>
  <c r="N292" i="15"/>
  <c r="I292" i="15"/>
  <c r="N975" i="15"/>
  <c r="I975" i="15"/>
  <c r="I888" i="15"/>
  <c r="N888" i="15"/>
  <c r="I950" i="15"/>
  <c r="N950" i="15"/>
  <c r="I1094" i="15"/>
  <c r="N1094" i="15"/>
  <c r="N830" i="15"/>
  <c r="I830" i="15"/>
  <c r="N1124" i="15"/>
  <c r="I1124" i="15"/>
  <c r="N1466" i="15"/>
  <c r="I1466" i="15"/>
  <c r="I1180" i="15"/>
  <c r="N1180" i="15"/>
  <c r="I1668" i="15"/>
  <c r="N1668" i="15"/>
  <c r="I1615" i="15"/>
  <c r="N1615" i="15"/>
  <c r="I1063" i="15"/>
  <c r="N1063" i="15"/>
  <c r="N1447" i="15"/>
  <c r="I1447" i="15"/>
  <c r="I1744" i="15"/>
  <c r="N1744" i="15"/>
  <c r="N1907" i="15"/>
  <c r="I1907" i="15"/>
  <c r="N2070" i="15"/>
  <c r="I2070" i="15"/>
  <c r="N2504" i="15"/>
  <c r="I2504" i="15"/>
  <c r="I221" i="15"/>
  <c r="N221" i="15"/>
  <c r="N490" i="15"/>
  <c r="I490" i="15"/>
  <c r="I224" i="15"/>
  <c r="N224" i="15"/>
  <c r="N620" i="15"/>
  <c r="I620" i="15"/>
  <c r="N866" i="15"/>
  <c r="I866" i="15"/>
  <c r="I724" i="15"/>
  <c r="N724" i="15"/>
  <c r="I707" i="15"/>
  <c r="N707" i="15"/>
  <c r="I932" i="15"/>
  <c r="N932" i="15"/>
  <c r="N1201" i="15"/>
  <c r="I1201" i="15"/>
  <c r="I986" i="15"/>
  <c r="N986" i="15"/>
  <c r="N1338" i="15"/>
  <c r="I1338" i="15"/>
  <c r="I1173" i="15"/>
  <c r="N1173" i="15"/>
  <c r="I1656" i="15"/>
  <c r="N1656" i="15"/>
  <c r="I1139" i="15"/>
  <c r="N1139" i="15"/>
  <c r="N1481" i="15"/>
  <c r="I1481" i="15"/>
  <c r="N2322" i="15"/>
  <c r="I2322" i="15"/>
  <c r="I1852" i="15"/>
  <c r="N1852" i="15"/>
  <c r="I2110" i="15"/>
  <c r="N2110" i="15"/>
  <c r="I2878" i="15"/>
  <c r="N2878" i="15"/>
  <c r="I249" i="15"/>
  <c r="N249" i="15"/>
  <c r="N699" i="15"/>
  <c r="I699" i="15"/>
  <c r="N316" i="15"/>
  <c r="I316" i="15"/>
  <c r="N1011" i="15"/>
  <c r="I1011" i="15"/>
  <c r="N902" i="15"/>
  <c r="I902" i="15"/>
  <c r="I995" i="15"/>
  <c r="N995" i="15"/>
  <c r="I623" i="15"/>
  <c r="N623" i="15"/>
  <c r="I838" i="15"/>
  <c r="N838" i="15"/>
  <c r="I1132" i="15"/>
  <c r="N1132" i="15"/>
  <c r="N1498" i="15"/>
  <c r="I1498" i="15"/>
  <c r="N1190" i="15"/>
  <c r="I1190" i="15"/>
  <c r="N1110" i="15"/>
  <c r="I1110" i="15"/>
  <c r="N1641" i="15"/>
  <c r="I1641" i="15"/>
  <c r="I1071" i="15"/>
  <c r="N1071" i="15"/>
  <c r="N1478" i="15"/>
  <c r="I1478" i="15"/>
  <c r="I1752" i="15"/>
  <c r="N1752" i="15"/>
  <c r="N1928" i="15"/>
  <c r="I1928" i="15"/>
  <c r="N2078" i="15"/>
  <c r="I2078" i="15"/>
  <c r="N2623" i="15"/>
  <c r="I2623" i="15"/>
  <c r="I213" i="15"/>
  <c r="N213" i="15"/>
  <c r="I412" i="15"/>
  <c r="N412" i="15"/>
  <c r="N47" i="15"/>
  <c r="I47" i="15"/>
  <c r="I780" i="15"/>
  <c r="N780" i="15"/>
  <c r="N1031" i="15"/>
  <c r="I1031" i="15"/>
  <c r="N784" i="15"/>
  <c r="I784" i="15"/>
  <c r="I1090" i="15"/>
  <c r="N1090" i="15"/>
  <c r="N1072" i="15"/>
  <c r="I1072" i="15"/>
  <c r="I1511" i="15"/>
  <c r="N1511" i="15"/>
  <c r="N1121" i="15"/>
  <c r="I1121" i="15"/>
  <c r="N1456" i="15"/>
  <c r="I1456" i="15"/>
  <c r="N1427" i="15"/>
  <c r="I1427" i="15"/>
  <c r="I1000" i="15"/>
  <c r="N1000" i="15"/>
  <c r="I1452" i="15"/>
  <c r="N1452" i="15"/>
  <c r="I1667" i="15"/>
  <c r="N1667" i="15"/>
  <c r="N2314" i="15"/>
  <c r="I2314" i="15"/>
  <c r="N1768" i="15"/>
  <c r="I1768" i="15"/>
  <c r="N1931" i="15"/>
  <c r="I1931" i="15"/>
  <c r="I2914" i="15"/>
  <c r="N2914" i="15"/>
  <c r="I305" i="15"/>
  <c r="N305" i="15"/>
  <c r="N542" i="15"/>
  <c r="I542" i="15"/>
  <c r="N276" i="15"/>
  <c r="I276" i="15"/>
  <c r="I912" i="15"/>
  <c r="N912" i="15"/>
  <c r="N872" i="15"/>
  <c r="I872" i="15"/>
  <c r="I858" i="15"/>
  <c r="N858" i="15"/>
  <c r="I971" i="15"/>
  <c r="N971" i="15"/>
  <c r="N814" i="15"/>
  <c r="I814" i="15"/>
  <c r="I1108" i="15"/>
  <c r="N1108" i="15"/>
  <c r="N1689" i="15"/>
  <c r="I1689" i="15"/>
  <c r="I1161" i="15"/>
  <c r="N1161" i="15"/>
  <c r="I1598" i="15"/>
  <c r="N1598" i="15"/>
  <c r="I1535" i="15"/>
  <c r="N1535" i="15"/>
  <c r="N1043" i="15"/>
  <c r="I1043" i="15"/>
  <c r="N1619" i="15"/>
  <c r="I1619" i="15"/>
  <c r="I1715" i="15"/>
  <c r="N1715" i="15"/>
  <c r="N1879" i="15"/>
  <c r="I1879" i="15"/>
  <c r="I2375" i="15"/>
  <c r="N2375" i="15"/>
  <c r="N3331" i="15"/>
  <c r="I3331" i="15"/>
  <c r="I1645" i="15"/>
  <c r="N1645" i="15"/>
  <c r="N1625" i="15"/>
  <c r="I1625" i="15"/>
  <c r="N2173" i="15"/>
  <c r="I2173" i="15"/>
  <c r="I1717" i="15"/>
  <c r="N1717" i="15"/>
  <c r="I2180" i="15"/>
  <c r="N2180" i="15"/>
  <c r="N1540" i="15"/>
  <c r="I1540" i="15"/>
  <c r="N1898" i="15"/>
  <c r="I1898" i="15"/>
  <c r="N2316" i="15"/>
  <c r="I2316" i="15"/>
  <c r="N2624" i="15"/>
  <c r="I2624" i="15"/>
  <c r="I2392" i="15"/>
  <c r="N2392" i="15"/>
  <c r="I2762" i="15"/>
  <c r="N2762" i="15"/>
  <c r="I2766" i="15"/>
  <c r="N2766" i="15"/>
  <c r="I2870" i="15"/>
  <c r="N2870" i="15"/>
  <c r="I3265" i="15"/>
  <c r="N3265" i="15"/>
  <c r="N3388" i="15"/>
  <c r="I3388" i="15"/>
  <c r="I1458" i="15"/>
  <c r="N1458" i="15"/>
  <c r="N1055" i="15"/>
  <c r="I1055" i="15"/>
  <c r="I1436" i="15"/>
  <c r="N1436" i="15"/>
  <c r="I1565" i="15"/>
  <c r="N1565" i="15"/>
  <c r="N1887" i="15"/>
  <c r="I1887" i="15"/>
  <c r="N1915" i="15"/>
  <c r="I1915" i="15"/>
  <c r="I1949" i="15"/>
  <c r="N1949" i="15"/>
  <c r="I2059" i="15"/>
  <c r="N2059" i="15"/>
  <c r="N1480" i="15"/>
  <c r="I1480" i="15"/>
  <c r="N1743" i="15"/>
  <c r="I1743" i="15"/>
  <c r="I2212" i="15"/>
  <c r="N2212" i="15"/>
  <c r="N2193" i="15"/>
  <c r="I2193" i="15"/>
  <c r="N2547" i="15"/>
  <c r="I2547" i="15"/>
  <c r="N2332" i="15"/>
  <c r="I2332" i="15"/>
  <c r="I2730" i="15"/>
  <c r="N2730" i="15"/>
  <c r="N2649" i="15"/>
  <c r="I2649" i="15"/>
  <c r="I2580" i="15"/>
  <c r="N2580" i="15"/>
  <c r="N3105" i="15"/>
  <c r="I3105" i="15"/>
  <c r="N3280" i="15"/>
  <c r="I3280" i="15"/>
  <c r="I3294" i="15"/>
  <c r="N3294" i="15"/>
  <c r="I1843" i="15"/>
  <c r="N1843" i="15"/>
  <c r="I1580" i="15"/>
  <c r="N1580" i="15"/>
  <c r="N1943" i="15"/>
  <c r="I1943" i="15"/>
  <c r="I2355" i="15"/>
  <c r="N2355" i="15"/>
  <c r="N2708" i="15"/>
  <c r="I2708" i="15"/>
  <c r="I2434" i="15"/>
  <c r="N2434" i="15"/>
  <c r="I2369" i="15"/>
  <c r="N2369" i="15"/>
  <c r="I2326" i="15"/>
  <c r="N2326" i="15"/>
  <c r="I2761" i="15"/>
  <c r="N2761" i="15"/>
  <c r="N3319" i="15"/>
  <c r="I3319" i="15"/>
  <c r="N2934" i="15"/>
  <c r="I2934" i="15"/>
  <c r="N3547" i="15"/>
  <c r="I3547" i="15"/>
  <c r="I1488" i="15"/>
  <c r="N1488" i="15"/>
  <c r="I1751" i="15"/>
  <c r="N1751" i="15"/>
  <c r="I2329" i="15"/>
  <c r="N2329" i="15"/>
  <c r="N2201" i="15"/>
  <c r="I2201" i="15"/>
  <c r="N2555" i="15"/>
  <c r="I2555" i="15"/>
  <c r="N2340" i="15"/>
  <c r="I2340" i="15"/>
  <c r="I2759" i="15"/>
  <c r="N2759" i="15"/>
  <c r="N2661" i="15"/>
  <c r="I2661" i="15"/>
  <c r="N2608" i="15"/>
  <c r="I2608" i="15"/>
  <c r="N3118" i="15"/>
  <c r="I3118" i="15"/>
  <c r="N3320" i="15"/>
  <c r="I3320" i="15"/>
  <c r="I3367" i="15"/>
  <c r="N3367" i="15"/>
  <c r="I2106" i="15"/>
  <c r="N2106" i="15"/>
  <c r="N1524" i="15"/>
  <c r="I1524" i="15"/>
  <c r="I1792" i="15"/>
  <c r="N1792" i="15"/>
  <c r="N1870" i="15"/>
  <c r="I1870" i="15"/>
  <c r="N2245" i="15"/>
  <c r="I2245" i="15"/>
  <c r="N2593" i="15"/>
  <c r="I2593" i="15"/>
  <c r="I2376" i="15"/>
  <c r="N2376" i="15"/>
  <c r="I2630" i="15"/>
  <c r="N2630" i="15"/>
  <c r="I2634" i="15"/>
  <c r="N2634" i="15"/>
  <c r="N2712" i="15"/>
  <c r="I2712" i="15"/>
  <c r="N3338" i="15"/>
  <c r="I3338" i="15"/>
  <c r="I3188" i="15"/>
  <c r="N3188" i="15"/>
  <c r="N3731" i="15"/>
  <c r="I3731" i="15"/>
  <c r="N1528" i="15"/>
  <c r="I1528" i="15"/>
  <c r="I1796" i="15"/>
  <c r="N1796" i="15"/>
  <c r="N1874" i="15"/>
  <c r="I1874" i="15"/>
  <c r="N2249" i="15"/>
  <c r="I2249" i="15"/>
  <c r="N2598" i="15"/>
  <c r="I2598" i="15"/>
  <c r="I2380" i="15"/>
  <c r="N2380" i="15"/>
  <c r="I2646" i="15"/>
  <c r="N2646" i="15"/>
  <c r="I2719" i="15"/>
  <c r="N2719" i="15"/>
  <c r="N2722" i="15"/>
  <c r="I2722" i="15"/>
  <c r="N3393" i="15"/>
  <c r="I3393" i="15"/>
  <c r="N3212" i="15"/>
  <c r="I3212" i="15"/>
  <c r="N3877" i="15"/>
  <c r="I3877" i="15"/>
  <c r="I1913" i="15"/>
  <c r="N1913" i="15"/>
  <c r="I1627" i="15"/>
  <c r="N1627" i="15"/>
  <c r="I2592" i="15"/>
  <c r="N2592" i="15"/>
  <c r="I2405" i="15"/>
  <c r="N2405" i="15"/>
  <c r="I2685" i="15"/>
  <c r="N2685" i="15"/>
  <c r="N2499" i="15"/>
  <c r="I2499" i="15"/>
  <c r="I2423" i="15"/>
  <c r="N2423" i="15"/>
  <c r="N2390" i="15"/>
  <c r="I2390" i="15"/>
  <c r="N2893" i="15"/>
  <c r="I2893" i="15"/>
  <c r="N2978" i="15"/>
  <c r="I2978" i="15"/>
  <c r="N3417" i="15"/>
  <c r="I3417" i="15"/>
  <c r="N3755" i="15"/>
  <c r="I3755" i="15"/>
  <c r="I2851" i="15"/>
  <c r="N2851" i="15"/>
  <c r="N2588" i="15"/>
  <c r="I2588" i="15"/>
  <c r="I2932" i="15"/>
  <c r="N2932" i="15"/>
  <c r="N3180" i="15"/>
  <c r="I3180" i="15"/>
  <c r="N3211" i="15"/>
  <c r="I3211" i="15"/>
  <c r="N2975" i="15"/>
  <c r="I2975" i="15"/>
  <c r="I3170" i="15"/>
  <c r="N3170" i="15"/>
  <c r="I2939" i="15"/>
  <c r="N2939" i="15"/>
  <c r="N3178" i="15"/>
  <c r="I3178" i="15"/>
  <c r="N3264" i="15"/>
  <c r="I3264" i="15"/>
  <c r="I3553" i="15"/>
  <c r="N3553" i="15"/>
  <c r="N3392" i="15"/>
  <c r="I3392" i="15"/>
  <c r="I3746" i="15"/>
  <c r="N3746" i="15"/>
  <c r="N3401" i="15"/>
  <c r="I3401" i="15"/>
  <c r="N3736" i="15"/>
  <c r="I3736" i="15"/>
  <c r="N3847" i="15"/>
  <c r="I3847" i="15"/>
  <c r="N4374" i="15"/>
  <c r="I4374" i="15"/>
  <c r="N2833" i="15"/>
  <c r="I2833" i="15"/>
  <c r="N2587" i="15"/>
  <c r="I2587" i="15"/>
  <c r="I2416" i="15"/>
  <c r="N2416" i="15"/>
  <c r="I2753" i="15"/>
  <c r="N2753" i="15"/>
  <c r="I2998" i="15"/>
  <c r="N2998" i="15"/>
  <c r="N3244" i="15"/>
  <c r="I3244" i="15"/>
  <c r="N3189" i="15"/>
  <c r="I3189" i="15"/>
  <c r="N2764" i="15"/>
  <c r="I2764" i="15"/>
  <c r="N3132" i="15"/>
  <c r="I3132" i="15"/>
  <c r="I3124" i="15"/>
  <c r="N3124" i="15"/>
  <c r="N3415" i="15"/>
  <c r="I3415" i="15"/>
  <c r="I3757" i="15"/>
  <c r="N3757" i="15"/>
  <c r="I3546" i="15"/>
  <c r="N3546" i="15"/>
  <c r="I3710" i="15"/>
  <c r="N3710" i="15"/>
  <c r="I3718" i="15"/>
  <c r="N3718" i="15"/>
  <c r="N3940" i="15"/>
  <c r="I3940" i="15"/>
  <c r="N4247" i="15"/>
  <c r="I4247" i="15"/>
  <c r="I3015" i="15"/>
  <c r="N3015" i="15"/>
  <c r="I3269" i="15"/>
  <c r="N3269" i="15"/>
  <c r="I2984" i="15"/>
  <c r="N2984" i="15"/>
  <c r="N3313" i="15"/>
  <c r="I3313" i="15"/>
  <c r="I3305" i="15"/>
  <c r="N3305" i="15"/>
  <c r="N3597" i="15"/>
  <c r="I3597" i="15"/>
  <c r="I3430" i="15"/>
  <c r="N3430" i="15"/>
  <c r="N3523" i="15"/>
  <c r="I3523" i="15"/>
  <c r="I3479" i="15"/>
  <c r="N3479" i="15"/>
  <c r="N3796" i="15"/>
  <c r="I3796" i="15"/>
  <c r="N3982" i="15"/>
  <c r="I3982" i="15"/>
  <c r="N2953" i="15"/>
  <c r="I2953" i="15"/>
  <c r="I3131" i="15"/>
  <c r="N3131" i="15"/>
  <c r="I2919" i="15"/>
  <c r="N2919" i="15"/>
  <c r="N3139" i="15"/>
  <c r="I3139" i="15"/>
  <c r="I3238" i="15"/>
  <c r="N3238" i="15"/>
  <c r="I3533" i="15"/>
  <c r="N3533" i="15"/>
  <c r="I3371" i="15"/>
  <c r="N3371" i="15"/>
  <c r="I3690" i="15"/>
  <c r="N3690" i="15"/>
  <c r="N3355" i="15"/>
  <c r="I3355" i="15"/>
  <c r="I3705" i="15"/>
  <c r="N3705" i="15"/>
  <c r="I3802" i="15"/>
  <c r="N3802" i="15"/>
  <c r="N4230" i="15"/>
  <c r="I4230" i="15"/>
  <c r="I2991" i="15"/>
  <c r="N2991" i="15"/>
  <c r="I3207" i="15"/>
  <c r="N3207" i="15"/>
  <c r="I2960" i="15"/>
  <c r="N2960" i="15"/>
  <c r="N3229" i="15"/>
  <c r="I3229" i="15"/>
  <c r="I3282" i="15"/>
  <c r="N3282" i="15"/>
  <c r="N3573" i="15"/>
  <c r="I3573" i="15"/>
  <c r="I3409" i="15"/>
  <c r="N3409" i="15"/>
  <c r="I3870" i="15"/>
  <c r="N3870" i="15"/>
  <c r="N3440" i="15"/>
  <c r="I3440" i="15"/>
  <c r="I3760" i="15"/>
  <c r="N3760" i="15"/>
  <c r="N3878" i="15"/>
  <c r="I3878" i="15"/>
  <c r="N4753" i="15"/>
  <c r="I4753" i="15"/>
  <c r="N2989" i="15"/>
  <c r="I2989" i="15"/>
  <c r="N3400" i="15"/>
  <c r="I3400" i="15"/>
  <c r="N3369" i="15"/>
  <c r="I3369" i="15"/>
  <c r="I3026" i="15"/>
  <c r="N3026" i="15"/>
  <c r="I3307" i="15"/>
  <c r="N3307" i="15"/>
  <c r="I2996" i="15"/>
  <c r="N2996" i="15"/>
  <c r="N3454" i="15"/>
  <c r="I3454" i="15"/>
  <c r="I3325" i="15"/>
  <c r="N3325" i="15"/>
  <c r="N3609" i="15"/>
  <c r="I3609" i="15"/>
  <c r="N3446" i="15"/>
  <c r="I3446" i="15"/>
  <c r="N3539" i="15"/>
  <c r="I3539" i="15"/>
  <c r="I3501" i="15"/>
  <c r="N3501" i="15"/>
  <c r="I3825" i="15"/>
  <c r="N3825" i="15"/>
  <c r="I3949" i="15"/>
  <c r="N3949" i="15"/>
  <c r="I3259" i="15"/>
  <c r="N3259" i="15"/>
  <c r="I2831" i="15"/>
  <c r="N2831" i="15"/>
  <c r="I3197" i="15"/>
  <c r="N3197" i="15"/>
  <c r="N3146" i="15"/>
  <c r="I3146" i="15"/>
  <c r="I3437" i="15"/>
  <c r="N3437" i="15"/>
  <c r="N3846" i="15"/>
  <c r="I3846" i="15"/>
  <c r="N3570" i="15"/>
  <c r="I3570" i="15"/>
  <c r="I3767" i="15"/>
  <c r="N3767" i="15"/>
  <c r="N3803" i="15"/>
  <c r="I3803" i="15"/>
  <c r="N3889" i="15"/>
  <c r="I3889" i="15"/>
  <c r="I4081" i="15"/>
  <c r="N4081" i="15"/>
  <c r="N3542" i="15"/>
  <c r="I3542" i="15"/>
  <c r="I3595" i="15"/>
  <c r="N3595" i="15"/>
  <c r="I3475" i="15"/>
  <c r="N3475" i="15"/>
  <c r="N3697" i="15"/>
  <c r="I3697" i="15"/>
  <c r="N3935" i="15"/>
  <c r="I3935" i="15"/>
  <c r="N3848" i="15"/>
  <c r="I3848" i="15"/>
  <c r="N4029" i="15"/>
  <c r="I4029" i="15"/>
  <c r="N4537" i="15"/>
  <c r="I4537" i="15"/>
  <c r="I4286" i="15"/>
  <c r="N4286" i="15"/>
  <c r="I4278" i="15"/>
  <c r="N4278" i="15"/>
  <c r="N4238" i="15"/>
  <c r="I4238" i="15"/>
  <c r="N4882" i="15"/>
  <c r="I4882" i="15"/>
  <c r="N3900" i="15"/>
  <c r="I3900" i="15"/>
  <c r="I4108" i="15"/>
  <c r="N4108" i="15"/>
  <c r="N4050" i="15"/>
  <c r="I4050" i="15"/>
  <c r="I4423" i="15"/>
  <c r="N4423" i="15"/>
  <c r="N3979" i="15"/>
  <c r="I3979" i="15"/>
  <c r="N4291" i="15"/>
  <c r="I4291" i="15"/>
  <c r="N4816" i="15"/>
  <c r="I4816" i="15"/>
  <c r="I4011" i="15"/>
  <c r="N4011" i="15"/>
  <c r="I3964" i="15"/>
  <c r="N3964" i="15"/>
  <c r="N4263" i="15"/>
  <c r="I4263" i="15"/>
  <c r="I4208" i="15"/>
  <c r="N4208" i="15"/>
  <c r="I4205" i="15"/>
  <c r="N4205" i="15"/>
  <c r="I4156" i="15"/>
  <c r="N4156" i="15"/>
  <c r="N4434" i="15"/>
  <c r="I4434" i="15"/>
  <c r="I3898" i="15"/>
  <c r="N3898" i="15"/>
  <c r="I3929" i="15"/>
  <c r="N3929" i="15"/>
  <c r="N4231" i="15"/>
  <c r="I4231" i="15"/>
  <c r="N4176" i="15"/>
  <c r="I4176" i="15"/>
  <c r="I4174" i="15"/>
  <c r="N4174" i="15"/>
  <c r="I4118" i="15"/>
  <c r="N4118" i="15"/>
  <c r="I4507" i="15"/>
  <c r="N4507" i="15"/>
  <c r="I5144" i="15"/>
  <c r="N5144" i="15"/>
  <c r="I3976" i="15"/>
  <c r="N3976" i="15"/>
  <c r="N4294" i="15"/>
  <c r="I4294" i="15"/>
  <c r="N4216" i="15"/>
  <c r="I4216" i="15"/>
  <c r="I4213" i="15"/>
  <c r="N4213" i="15"/>
  <c r="N4171" i="15"/>
  <c r="I4171" i="15"/>
  <c r="N4498" i="15"/>
  <c r="I4498" i="15"/>
  <c r="I3727" i="15"/>
  <c r="N3727" i="15"/>
  <c r="N3548" i="15"/>
  <c r="I3548" i="15"/>
  <c r="I3756" i="15"/>
  <c r="N3756" i="15"/>
  <c r="I4015" i="15"/>
  <c r="N4015" i="15"/>
  <c r="N3938" i="15"/>
  <c r="I3938" i="15"/>
  <c r="I4088" i="15"/>
  <c r="N4088" i="15"/>
  <c r="I4030" i="15"/>
  <c r="N4030" i="15"/>
  <c r="N4364" i="15"/>
  <c r="I4364" i="15"/>
  <c r="N3955" i="15"/>
  <c r="I3955" i="15"/>
  <c r="I4635" i="15"/>
  <c r="N4635" i="15"/>
  <c r="I4971" i="15"/>
  <c r="N4971" i="15"/>
  <c r="I3948" i="15"/>
  <c r="N3948" i="15"/>
  <c r="N4243" i="15"/>
  <c r="I4243" i="15"/>
  <c r="N4188" i="15"/>
  <c r="I4188" i="15"/>
  <c r="N4185" i="15"/>
  <c r="I4185" i="15"/>
  <c r="N4136" i="15"/>
  <c r="I4136" i="15"/>
  <c r="N4297" i="15"/>
  <c r="I4297" i="15"/>
  <c r="I5073" i="15"/>
  <c r="N5073" i="15"/>
  <c r="N3576" i="15"/>
  <c r="I3576" i="15"/>
  <c r="I3744" i="15"/>
  <c r="N3744" i="15"/>
  <c r="I3974" i="15"/>
  <c r="N3974" i="15"/>
  <c r="I3824" i="15"/>
  <c r="N3824" i="15"/>
  <c r="I3968" i="15"/>
  <c r="N3968" i="15"/>
  <c r="I4227" i="15"/>
  <c r="N4227" i="15"/>
  <c r="N4138" i="15"/>
  <c r="I4138" i="15"/>
  <c r="N4090" i="15"/>
  <c r="I4090" i="15"/>
  <c r="I3967" i="15"/>
  <c r="N3967" i="15"/>
  <c r="I4234" i="15"/>
  <c r="N4234" i="15"/>
  <c r="I4436" i="15"/>
  <c r="N4436" i="15"/>
  <c r="I4378" i="15"/>
  <c r="N4378" i="15"/>
  <c r="I4333" i="15"/>
  <c r="N4333" i="15"/>
  <c r="I4978" i="15"/>
  <c r="N4978" i="15"/>
  <c r="N4850" i="15"/>
  <c r="I4850" i="15"/>
  <c r="N4757" i="15"/>
  <c r="I4757" i="15"/>
  <c r="N4746" i="15"/>
  <c r="I4746" i="15"/>
  <c r="I4629" i="15"/>
  <c r="N4629" i="15"/>
  <c r="I4977" i="15"/>
  <c r="N4977" i="15"/>
  <c r="I5288" i="15"/>
  <c r="N5288" i="15"/>
  <c r="I5078" i="15"/>
  <c r="N5078" i="15"/>
  <c r="I4506" i="15"/>
  <c r="N4506" i="15"/>
  <c r="N4449" i="15"/>
  <c r="I4449" i="15"/>
  <c r="I4410" i="15"/>
  <c r="N4410" i="15"/>
  <c r="I4641" i="15"/>
  <c r="N4641" i="15"/>
  <c r="N4925" i="15"/>
  <c r="I4925" i="15"/>
  <c r="N4835" i="15"/>
  <c r="I4835" i="15"/>
  <c r="N4828" i="15"/>
  <c r="I4828" i="15"/>
  <c r="N4715" i="15"/>
  <c r="I4715" i="15"/>
  <c r="N5055" i="15"/>
  <c r="I5055" i="15"/>
  <c r="N5068" i="15"/>
  <c r="I5068" i="15"/>
  <c r="I6483" i="15"/>
  <c r="N6483" i="15"/>
  <c r="I4107" i="15"/>
  <c r="N4107" i="15"/>
  <c r="I4311" i="15"/>
  <c r="N4311" i="15"/>
  <c r="N4631" i="15"/>
  <c r="I4631" i="15"/>
  <c r="I523" i="15"/>
  <c r="N523" i="15"/>
  <c r="N460" i="15"/>
  <c r="I460" i="15"/>
  <c r="N54" i="15"/>
  <c r="I54" i="15"/>
  <c r="I368" i="15"/>
  <c r="N368" i="15"/>
  <c r="N559" i="15"/>
  <c r="I559" i="15"/>
  <c r="N801" i="15"/>
  <c r="I801" i="15"/>
  <c r="I1486" i="15"/>
  <c r="N1486" i="15"/>
  <c r="N2597" i="15"/>
  <c r="I2597" i="15"/>
  <c r="N443" i="15"/>
  <c r="I443" i="15"/>
  <c r="N972" i="15"/>
  <c r="I972" i="15"/>
  <c r="N456" i="15"/>
  <c r="I456" i="15"/>
  <c r="N723" i="15"/>
  <c r="I723" i="15"/>
  <c r="I362" i="15"/>
  <c r="N362" i="15"/>
  <c r="I430" i="15"/>
  <c r="N430" i="15"/>
  <c r="I987" i="15"/>
  <c r="N987" i="15"/>
  <c r="I1697" i="15"/>
  <c r="N1697" i="15"/>
  <c r="N58" i="15"/>
  <c r="I58" i="15"/>
  <c r="N411" i="15"/>
  <c r="I411" i="15"/>
  <c r="I709" i="15"/>
  <c r="N709" i="15"/>
  <c r="I358" i="15"/>
  <c r="N358" i="15"/>
  <c r="N382" i="15"/>
  <c r="I382" i="15"/>
  <c r="N856" i="15"/>
  <c r="I856" i="15"/>
  <c r="I1777" i="15"/>
  <c r="N1777" i="15"/>
  <c r="I470" i="15"/>
  <c r="N470" i="15"/>
  <c r="I489" i="15"/>
  <c r="N489" i="15"/>
  <c r="N114" i="15"/>
  <c r="I114" i="15"/>
  <c r="I306" i="15"/>
  <c r="N306" i="15"/>
  <c r="I458" i="15"/>
  <c r="N458" i="15"/>
  <c r="I704" i="15"/>
  <c r="N704" i="15"/>
  <c r="I1123" i="15"/>
  <c r="N1123" i="15"/>
  <c r="N291" i="15"/>
  <c r="I291" i="15"/>
  <c r="I525" i="15"/>
  <c r="N525" i="15"/>
  <c r="I183" i="15"/>
  <c r="N183" i="15"/>
  <c r="I350" i="15"/>
  <c r="N350" i="15"/>
  <c r="I413" i="15"/>
  <c r="N413" i="15"/>
  <c r="I889" i="15"/>
  <c r="N889" i="15"/>
  <c r="N821" i="15"/>
  <c r="I821" i="15"/>
  <c r="N521" i="15"/>
  <c r="I521" i="15"/>
  <c r="N92" i="15"/>
  <c r="I92" i="15"/>
  <c r="I298" i="15"/>
  <c r="N298" i="15"/>
  <c r="I450" i="15"/>
  <c r="N450" i="15"/>
  <c r="N1046" i="15"/>
  <c r="I1046" i="15"/>
  <c r="I867" i="15"/>
  <c r="N867" i="15"/>
  <c r="N557" i="15"/>
  <c r="I557" i="15"/>
  <c r="N215" i="15"/>
  <c r="I215" i="15"/>
  <c r="I383" i="15"/>
  <c r="N383" i="15"/>
  <c r="I447" i="15"/>
  <c r="N447" i="15"/>
  <c r="I722" i="15"/>
  <c r="N722" i="15"/>
  <c r="I1331" i="15"/>
  <c r="N1331" i="15"/>
  <c r="I2897" i="15"/>
  <c r="N2897" i="15"/>
  <c r="N369" i="15"/>
  <c r="I369" i="15"/>
  <c r="I46" i="15"/>
  <c r="N46" i="15"/>
  <c r="I410" i="15"/>
  <c r="N410" i="15"/>
  <c r="I155" i="15"/>
  <c r="N155" i="15"/>
  <c r="I397" i="15"/>
  <c r="N397" i="15"/>
  <c r="N40" i="15"/>
  <c r="I40" i="15"/>
  <c r="N433" i="15"/>
  <c r="I433" i="15"/>
  <c r="I172" i="15"/>
  <c r="N172" i="15"/>
  <c r="N679" i="15"/>
  <c r="I679" i="15"/>
  <c r="N1078" i="15"/>
  <c r="I1078" i="15"/>
  <c r="I798" i="15"/>
  <c r="N798" i="15"/>
  <c r="N762" i="15"/>
  <c r="I762" i="15"/>
  <c r="N985" i="15"/>
  <c r="I985" i="15"/>
  <c r="I1344" i="15"/>
  <c r="N1344" i="15"/>
  <c r="N1038" i="15"/>
  <c r="I1038" i="15"/>
  <c r="N1426" i="15"/>
  <c r="I1426" i="15"/>
  <c r="I1304" i="15"/>
  <c r="N1304" i="15"/>
  <c r="I874" i="15"/>
  <c r="N874" i="15"/>
  <c r="I1294" i="15"/>
  <c r="N1294" i="15"/>
  <c r="N1549" i="15"/>
  <c r="I1549" i="15"/>
  <c r="N1745" i="15"/>
  <c r="I1745" i="15"/>
  <c r="N1933" i="15"/>
  <c r="I1933" i="15"/>
  <c r="I2049" i="15"/>
  <c r="N2049" i="15"/>
  <c r="N2436" i="15"/>
  <c r="I2436" i="15"/>
  <c r="N497" i="15"/>
  <c r="I497" i="15"/>
  <c r="N235" i="15"/>
  <c r="I235" i="15"/>
  <c r="N589" i="15"/>
  <c r="I589" i="15"/>
  <c r="N310" i="15"/>
  <c r="I310" i="15"/>
  <c r="I543" i="15"/>
  <c r="N543" i="15"/>
  <c r="I197" i="15"/>
  <c r="N197" i="15"/>
  <c r="I429" i="15"/>
  <c r="N429" i="15"/>
  <c r="N165" i="15"/>
  <c r="I165" i="15"/>
  <c r="I649" i="15"/>
  <c r="N649" i="15"/>
  <c r="N905" i="15"/>
  <c r="I905" i="15"/>
  <c r="N753" i="15"/>
  <c r="I753" i="15"/>
  <c r="N735" i="15"/>
  <c r="I735" i="15"/>
  <c r="I956" i="15"/>
  <c r="N956" i="15"/>
  <c r="N1317" i="15"/>
  <c r="I1317" i="15"/>
  <c r="I1010" i="15"/>
  <c r="N1010" i="15"/>
  <c r="I1398" i="15"/>
  <c r="N1398" i="15"/>
  <c r="I1199" i="15"/>
  <c r="N1199" i="15"/>
  <c r="N829" i="15"/>
  <c r="I829" i="15"/>
  <c r="I1174" i="15"/>
  <c r="N1174" i="15"/>
  <c r="N1513" i="15"/>
  <c r="I1513" i="15"/>
  <c r="I1696" i="15"/>
  <c r="N1696" i="15"/>
  <c r="I1896" i="15"/>
  <c r="N1896" i="15"/>
  <c r="I1849" i="15"/>
  <c r="N1849" i="15"/>
  <c r="I2568" i="15"/>
  <c r="N2568" i="15"/>
  <c r="I193" i="15"/>
  <c r="N193" i="15"/>
  <c r="I526" i="15"/>
  <c r="N526" i="15"/>
  <c r="N260" i="15"/>
  <c r="I260" i="15"/>
  <c r="I582" i="15"/>
  <c r="N582" i="15"/>
  <c r="N1039" i="15"/>
  <c r="I1039" i="15"/>
  <c r="N663" i="15"/>
  <c r="I663" i="15"/>
  <c r="I656" i="15"/>
  <c r="N656" i="15"/>
  <c r="I868" i="15"/>
  <c r="N868" i="15"/>
  <c r="I1160" i="15"/>
  <c r="N1160" i="15"/>
  <c r="I1594" i="15"/>
  <c r="N1594" i="15"/>
  <c r="N1299" i="15"/>
  <c r="I1299" i="15"/>
  <c r="N1134" i="15"/>
  <c r="I1134" i="15"/>
  <c r="I1490" i="15"/>
  <c r="N1490" i="15"/>
  <c r="I1099" i="15"/>
  <c r="N1099" i="15"/>
  <c r="N1606" i="15"/>
  <c r="I1606" i="15"/>
  <c r="I1789" i="15"/>
  <c r="N1789" i="15"/>
  <c r="I1960" i="15"/>
  <c r="N1960" i="15"/>
  <c r="N2121" i="15"/>
  <c r="I2121" i="15"/>
  <c r="N2321" i="15"/>
  <c r="I2321" i="15"/>
  <c r="N189" i="15"/>
  <c r="I189" i="15"/>
  <c r="N457" i="15"/>
  <c r="I457" i="15"/>
  <c r="N192" i="15"/>
  <c r="I192" i="15"/>
  <c r="I661" i="15"/>
  <c r="N661" i="15"/>
  <c r="N946" i="15"/>
  <c r="I946" i="15"/>
  <c r="N761" i="15"/>
  <c r="I761" i="15"/>
  <c r="I743" i="15"/>
  <c r="N743" i="15"/>
  <c r="I965" i="15"/>
  <c r="N965" i="15"/>
  <c r="I1325" i="15"/>
  <c r="N1325" i="15"/>
  <c r="I1018" i="15"/>
  <c r="N1018" i="15"/>
  <c r="N1406" i="15"/>
  <c r="I1406" i="15"/>
  <c r="N1277" i="15"/>
  <c r="I1277" i="15"/>
  <c r="I837" i="15"/>
  <c r="N837" i="15"/>
  <c r="I1192" i="15"/>
  <c r="N1192" i="15"/>
  <c r="I1521" i="15"/>
  <c r="N1521" i="15"/>
  <c r="I1720" i="15"/>
  <c r="N1720" i="15"/>
  <c r="I1904" i="15"/>
  <c r="N1904" i="15"/>
  <c r="I1869" i="15"/>
  <c r="N1869" i="15"/>
  <c r="N2837" i="15"/>
  <c r="I2837" i="15"/>
  <c r="I217" i="15"/>
  <c r="N217" i="15"/>
  <c r="N550" i="15"/>
  <c r="I550" i="15"/>
  <c r="N284" i="15"/>
  <c r="I284" i="15"/>
  <c r="N590" i="15"/>
  <c r="I590" i="15"/>
  <c r="I1082" i="15"/>
  <c r="N1082" i="15"/>
  <c r="N674" i="15"/>
  <c r="I674" i="15"/>
  <c r="N664" i="15"/>
  <c r="I664" i="15"/>
  <c r="N884" i="15"/>
  <c r="I884" i="15"/>
  <c r="N1171" i="15"/>
  <c r="I1171" i="15"/>
  <c r="I1634" i="15"/>
  <c r="N1634" i="15"/>
  <c r="I1307" i="15"/>
  <c r="N1307" i="15"/>
  <c r="I1142" i="15"/>
  <c r="N1142" i="15"/>
  <c r="I1522" i="15"/>
  <c r="N1522" i="15"/>
  <c r="I1107" i="15"/>
  <c r="N1107" i="15"/>
  <c r="I1445" i="15"/>
  <c r="N1445" i="15"/>
  <c r="I1797" i="15"/>
  <c r="N1797" i="15"/>
  <c r="N1968" i="15"/>
  <c r="I1968" i="15"/>
  <c r="N2215" i="15"/>
  <c r="I2215" i="15"/>
  <c r="N2388" i="15"/>
  <c r="I2388" i="15"/>
  <c r="N181" i="15"/>
  <c r="I181" i="15"/>
  <c r="N377" i="15"/>
  <c r="I377" i="15"/>
  <c r="N908" i="15"/>
  <c r="I908" i="15"/>
  <c r="N871" i="15"/>
  <c r="I871" i="15"/>
  <c r="I848" i="15"/>
  <c r="N848" i="15"/>
  <c r="I954" i="15"/>
  <c r="N954" i="15"/>
  <c r="I807" i="15"/>
  <c r="N807" i="15"/>
  <c r="I1104" i="15"/>
  <c r="N1104" i="15"/>
  <c r="N1661" i="15"/>
  <c r="I1661" i="15"/>
  <c r="N1157" i="15"/>
  <c r="I1157" i="15"/>
  <c r="I1582" i="15"/>
  <c r="N1582" i="15"/>
  <c r="I1519" i="15"/>
  <c r="N1519" i="15"/>
  <c r="I1036" i="15"/>
  <c r="N1036" i="15"/>
  <c r="I1603" i="15"/>
  <c r="N1603" i="15"/>
  <c r="N1711" i="15"/>
  <c r="I1711" i="15"/>
  <c r="N1875" i="15"/>
  <c r="I1875" i="15"/>
  <c r="I2343" i="15"/>
  <c r="N2343" i="15"/>
  <c r="I3758" i="15"/>
  <c r="N3758" i="15"/>
  <c r="I273" i="15"/>
  <c r="N273" i="15"/>
  <c r="N510" i="15"/>
  <c r="I510" i="15"/>
  <c r="N244" i="15"/>
  <c r="I244" i="15"/>
  <c r="N1086" i="15"/>
  <c r="I1086" i="15"/>
  <c r="N904" i="15"/>
  <c r="I904" i="15"/>
  <c r="I1070" i="15"/>
  <c r="N1070" i="15"/>
  <c r="I631" i="15"/>
  <c r="N631" i="15"/>
  <c r="I851" i="15"/>
  <c r="N851" i="15"/>
  <c r="I1140" i="15"/>
  <c r="N1140" i="15"/>
  <c r="N1530" i="15"/>
  <c r="I1530" i="15"/>
  <c r="N1198" i="15"/>
  <c r="I1198" i="15"/>
  <c r="N1118" i="15"/>
  <c r="I1118" i="15"/>
  <c r="N1669" i="15"/>
  <c r="I1669" i="15"/>
  <c r="N1079" i="15"/>
  <c r="I1079" i="15"/>
  <c r="N1542" i="15"/>
  <c r="I1542" i="15"/>
  <c r="N1759" i="15"/>
  <c r="I1759" i="15"/>
  <c r="N1936" i="15"/>
  <c r="I1936" i="15"/>
  <c r="N2097" i="15"/>
  <c r="I2097" i="15"/>
  <c r="N2858" i="15"/>
  <c r="I2858" i="15"/>
  <c r="I1147" i="15"/>
  <c r="N1147" i="15"/>
  <c r="N1494" i="15"/>
  <c r="I1494" i="15"/>
  <c r="N1659" i="15"/>
  <c r="I1659" i="15"/>
  <c r="N2061" i="15"/>
  <c r="I2061" i="15"/>
  <c r="I1672" i="15"/>
  <c r="N1672" i="15"/>
  <c r="N2082" i="15"/>
  <c r="I2082" i="15"/>
  <c r="N1750" i="15"/>
  <c r="I1750" i="15"/>
  <c r="I1835" i="15"/>
  <c r="N1835" i="15"/>
  <c r="N1572" i="15"/>
  <c r="I1572" i="15"/>
  <c r="N1935" i="15"/>
  <c r="I1935" i="15"/>
  <c r="N2347" i="15"/>
  <c r="I2347" i="15"/>
  <c r="N2691" i="15"/>
  <c r="I2691" i="15"/>
  <c r="I2426" i="15"/>
  <c r="N2426" i="15"/>
  <c r="N2909" i="15"/>
  <c r="I2909" i="15"/>
  <c r="I2311" i="15"/>
  <c r="N2311" i="15"/>
  <c r="I2744" i="15"/>
  <c r="N2744" i="15"/>
  <c r="N3263" i="15"/>
  <c r="I3263" i="15"/>
  <c r="N2918" i="15"/>
  <c r="I2918" i="15"/>
  <c r="I3739" i="15"/>
  <c r="N3739" i="15"/>
  <c r="I1586" i="15"/>
  <c r="N1586" i="15"/>
  <c r="N1087" i="15"/>
  <c r="I1087" i="15"/>
  <c r="I1523" i="15"/>
  <c r="N1523" i="15"/>
  <c r="I1597" i="15"/>
  <c r="N1597" i="15"/>
  <c r="N1952" i="15"/>
  <c r="I1952" i="15"/>
  <c r="I2185" i="15"/>
  <c r="N2185" i="15"/>
  <c r="I2094" i="15"/>
  <c r="N2094" i="15"/>
  <c r="N1512" i="15"/>
  <c r="I1512" i="15"/>
  <c r="I1780" i="15"/>
  <c r="N1780" i="15"/>
  <c r="N1850" i="15"/>
  <c r="I1850" i="15"/>
  <c r="I2233" i="15"/>
  <c r="N2233" i="15"/>
  <c r="N2581" i="15"/>
  <c r="I2581" i="15"/>
  <c r="N2364" i="15"/>
  <c r="I2364" i="15"/>
  <c r="I2887" i="15"/>
  <c r="N2887" i="15"/>
  <c r="I2866" i="15"/>
  <c r="N2866" i="15"/>
  <c r="I2669" i="15"/>
  <c r="N2669" i="15"/>
  <c r="N3216" i="15"/>
  <c r="I3216" i="15"/>
  <c r="I3101" i="15"/>
  <c r="N3101" i="15"/>
  <c r="N3585" i="15"/>
  <c r="I3585" i="15"/>
  <c r="I1897" i="15"/>
  <c r="N1897" i="15"/>
  <c r="I1612" i="15"/>
  <c r="N1612" i="15"/>
  <c r="N2172" i="15"/>
  <c r="I2172" i="15"/>
  <c r="I2387" i="15"/>
  <c r="N2387" i="15"/>
  <c r="I2626" i="15"/>
  <c r="N2626" i="15"/>
  <c r="I2474" i="15"/>
  <c r="N2474" i="15"/>
  <c r="N2407" i="15"/>
  <c r="I2407" i="15"/>
  <c r="I2366" i="15"/>
  <c r="N2366" i="15"/>
  <c r="N2861" i="15"/>
  <c r="I2861" i="15"/>
  <c r="N2951" i="15"/>
  <c r="I2951" i="15"/>
  <c r="I3094" i="15"/>
  <c r="N3094" i="15"/>
  <c r="I3520" i="15"/>
  <c r="N3520" i="15"/>
  <c r="N1520" i="15"/>
  <c r="I1520" i="15"/>
  <c r="N1788" i="15"/>
  <c r="I1788" i="15"/>
  <c r="I1866" i="15"/>
  <c r="N1866" i="15"/>
  <c r="I2241" i="15"/>
  <c r="N2241" i="15"/>
  <c r="I2589" i="15"/>
  <c r="N2589" i="15"/>
  <c r="I2372" i="15"/>
  <c r="N2372" i="15"/>
  <c r="I2606" i="15"/>
  <c r="N2606" i="15"/>
  <c r="I2618" i="15"/>
  <c r="N2618" i="15"/>
  <c r="N2704" i="15"/>
  <c r="I2704" i="15"/>
  <c r="I3314" i="15"/>
  <c r="N3314" i="15"/>
  <c r="I3169" i="15"/>
  <c r="N3169" i="15"/>
  <c r="N3791" i="15"/>
  <c r="I3791" i="15"/>
  <c r="I2318" i="15"/>
  <c r="N2318" i="15"/>
  <c r="N1556" i="15"/>
  <c r="I1556" i="15"/>
  <c r="N1914" i="15"/>
  <c r="I1914" i="15"/>
  <c r="I2331" i="15"/>
  <c r="N2331" i="15"/>
  <c r="N2641" i="15"/>
  <c r="I2641" i="15"/>
  <c r="I2410" i="15"/>
  <c r="N2410" i="15"/>
  <c r="N2879" i="15"/>
  <c r="I2879" i="15"/>
  <c r="N2236" i="15"/>
  <c r="I2236" i="15"/>
  <c r="N2725" i="15"/>
  <c r="I2725" i="15"/>
  <c r="N3158" i="15"/>
  <c r="I3158" i="15"/>
  <c r="I3439" i="15"/>
  <c r="N3439" i="15"/>
  <c r="N3534" i="15"/>
  <c r="I3534" i="15"/>
  <c r="N1560" i="15"/>
  <c r="I1560" i="15"/>
  <c r="I1826" i="15"/>
  <c r="N1826" i="15"/>
  <c r="N1923" i="15"/>
  <c r="I1923" i="15"/>
  <c r="I2335" i="15"/>
  <c r="N2335" i="15"/>
  <c r="N2664" i="15"/>
  <c r="I2664" i="15"/>
  <c r="I2414" i="15"/>
  <c r="N2414" i="15"/>
  <c r="N2882" i="15"/>
  <c r="I2882" i="15"/>
  <c r="N2240" i="15"/>
  <c r="I2240" i="15"/>
  <c r="I2729" i="15"/>
  <c r="N2729" i="15"/>
  <c r="N3193" i="15"/>
  <c r="I3193" i="15"/>
  <c r="I3474" i="15"/>
  <c r="N3474" i="15"/>
  <c r="N3574" i="15"/>
  <c r="I3574" i="15"/>
  <c r="I1946" i="15"/>
  <c r="N1946" i="15"/>
  <c r="I1666" i="15"/>
  <c r="N1666" i="15"/>
  <c r="I2064" i="15"/>
  <c r="N2064" i="15"/>
  <c r="I2675" i="15"/>
  <c r="N2675" i="15"/>
  <c r="N2437" i="15"/>
  <c r="I2437" i="15"/>
  <c r="N2758" i="15"/>
  <c r="I2758" i="15"/>
  <c r="I2574" i="15"/>
  <c r="N2574" i="15"/>
  <c r="I2465" i="15"/>
  <c r="N2465" i="15"/>
  <c r="I2432" i="15"/>
  <c r="N2432" i="15"/>
  <c r="I2944" i="15"/>
  <c r="N2944" i="15"/>
  <c r="N3033" i="15"/>
  <c r="I3033" i="15"/>
  <c r="I2868" i="15"/>
  <c r="N2868" i="15"/>
  <c r="I3910" i="15"/>
  <c r="N3910" i="15"/>
  <c r="I2315" i="15"/>
  <c r="N2315" i="15"/>
  <c r="N2637" i="15"/>
  <c r="I2637" i="15"/>
  <c r="I2969" i="15"/>
  <c r="N2969" i="15"/>
  <c r="N3285" i="15"/>
  <c r="I3285" i="15"/>
  <c r="N3288" i="15"/>
  <c r="I3288" i="15"/>
  <c r="I3007" i="15"/>
  <c r="N3007" i="15"/>
  <c r="I3239" i="15"/>
  <c r="N3239" i="15"/>
  <c r="I2976" i="15"/>
  <c r="N2976" i="15"/>
  <c r="N3277" i="15"/>
  <c r="I3277" i="15"/>
  <c r="N3297" i="15"/>
  <c r="I3297" i="15"/>
  <c r="N3589" i="15"/>
  <c r="I3589" i="15"/>
  <c r="I3423" i="15"/>
  <c r="N3423" i="15"/>
  <c r="N3512" i="15"/>
  <c r="I3512" i="15"/>
  <c r="I3467" i="15"/>
  <c r="N3467" i="15"/>
  <c r="I3784" i="15"/>
  <c r="N3784" i="15"/>
  <c r="I3936" i="15"/>
  <c r="N3936" i="15"/>
  <c r="N5285" i="15"/>
  <c r="I5285" i="15"/>
  <c r="I2614" i="15"/>
  <c r="N2614" i="15"/>
  <c r="N2648" i="15"/>
  <c r="I2648" i="15"/>
  <c r="N2454" i="15"/>
  <c r="I2454" i="15"/>
  <c r="I2832" i="15"/>
  <c r="N2832" i="15"/>
  <c r="N3173" i="15"/>
  <c r="I3173" i="15"/>
  <c r="N3029" i="15"/>
  <c r="I3029" i="15"/>
  <c r="I3358" i="15"/>
  <c r="N3358" i="15"/>
  <c r="I3292" i="15"/>
  <c r="N3292" i="15"/>
  <c r="I2844" i="15"/>
  <c r="N2844" i="15"/>
  <c r="I3234" i="15"/>
  <c r="N3234" i="15"/>
  <c r="N3157" i="15"/>
  <c r="I3157" i="15"/>
  <c r="I3448" i="15"/>
  <c r="N3448" i="15"/>
  <c r="I3291" i="15"/>
  <c r="N3291" i="15"/>
  <c r="N3586" i="15"/>
  <c r="I3586" i="15"/>
  <c r="N3834" i="15"/>
  <c r="I3834" i="15"/>
  <c r="N3669" i="15"/>
  <c r="I3669" i="15"/>
  <c r="N3928" i="15"/>
  <c r="I3928" i="15"/>
  <c r="I4192" i="15"/>
  <c r="N4192" i="15"/>
  <c r="N3046" i="15"/>
  <c r="I3046" i="15"/>
  <c r="N3431" i="15"/>
  <c r="I3431" i="15"/>
  <c r="N3016" i="15"/>
  <c r="I3016" i="15"/>
  <c r="N3063" i="15"/>
  <c r="I3063" i="15"/>
  <c r="N3348" i="15"/>
  <c r="I3348" i="15"/>
  <c r="I3707" i="15"/>
  <c r="N3707" i="15"/>
  <c r="N3465" i="15"/>
  <c r="I3465" i="15"/>
  <c r="I3567" i="15"/>
  <c r="N3567" i="15"/>
  <c r="I3536" i="15"/>
  <c r="N3536" i="15"/>
  <c r="N3857" i="15"/>
  <c r="I3857" i="15"/>
  <c r="I3875" i="15"/>
  <c r="N3875" i="15"/>
  <c r="I2987" i="15"/>
  <c r="N2987" i="15"/>
  <c r="I3202" i="15"/>
  <c r="N3202" i="15"/>
  <c r="I2956" i="15"/>
  <c r="N2956" i="15"/>
  <c r="N3215" i="15"/>
  <c r="I3215" i="15"/>
  <c r="N3278" i="15"/>
  <c r="I3278" i="15"/>
  <c r="N3569" i="15"/>
  <c r="I3569" i="15"/>
  <c r="I3405" i="15"/>
  <c r="N3405" i="15"/>
  <c r="I3797" i="15"/>
  <c r="N3797" i="15"/>
  <c r="I3432" i="15"/>
  <c r="N3432" i="15"/>
  <c r="I3752" i="15"/>
  <c r="N3752" i="15"/>
  <c r="I3867" i="15"/>
  <c r="N3867" i="15"/>
  <c r="N4846" i="15"/>
  <c r="I4846" i="15"/>
  <c r="I3023" i="15"/>
  <c r="N3023" i="15"/>
  <c r="I3293" i="15"/>
  <c r="N3293" i="15"/>
  <c r="I2992" i="15"/>
  <c r="N2992" i="15"/>
  <c r="N3397" i="15"/>
  <c r="I3397" i="15"/>
  <c r="I3321" i="15"/>
  <c r="N3321" i="15"/>
  <c r="N3605" i="15"/>
  <c r="I3605" i="15"/>
  <c r="N3442" i="15"/>
  <c r="I3442" i="15"/>
  <c r="N3535" i="15"/>
  <c r="I3535" i="15"/>
  <c r="I3497" i="15"/>
  <c r="N3497" i="15"/>
  <c r="I3821" i="15"/>
  <c r="N3821" i="15"/>
  <c r="I3947" i="15"/>
  <c r="N3947" i="15"/>
  <c r="N2895" i="15"/>
  <c r="I2895" i="15"/>
  <c r="N3021" i="15"/>
  <c r="I3021" i="15"/>
  <c r="N2945" i="15"/>
  <c r="I2945" i="15"/>
  <c r="I3070" i="15"/>
  <c r="N3070" i="15"/>
  <c r="N2713" i="15"/>
  <c r="I2713" i="15"/>
  <c r="I3031" i="15"/>
  <c r="N3031" i="15"/>
  <c r="N3078" i="15"/>
  <c r="I3078" i="15"/>
  <c r="I3360" i="15"/>
  <c r="N3360" i="15"/>
  <c r="N3750" i="15"/>
  <c r="I3750" i="15"/>
  <c r="N3485" i="15"/>
  <c r="I3485" i="15"/>
  <c r="I3579" i="15"/>
  <c r="N3579" i="15"/>
  <c r="N3556" i="15"/>
  <c r="I3556" i="15"/>
  <c r="I3869" i="15"/>
  <c r="N3869" i="15"/>
  <c r="I3950" i="15"/>
  <c r="N3950" i="15"/>
  <c r="I3379" i="15"/>
  <c r="N3379" i="15"/>
  <c r="I2864" i="15"/>
  <c r="N2864" i="15"/>
  <c r="I3308" i="15"/>
  <c r="N3308" i="15"/>
  <c r="N3179" i="15"/>
  <c r="I3179" i="15"/>
  <c r="N3468" i="15"/>
  <c r="I3468" i="15"/>
  <c r="N3318" i="15"/>
  <c r="I3318" i="15"/>
  <c r="N3606" i="15"/>
  <c r="I3606" i="15"/>
  <c r="I3711" i="15"/>
  <c r="N3711" i="15"/>
  <c r="I3749" i="15"/>
  <c r="N3749" i="15"/>
  <c r="N4051" i="15"/>
  <c r="I4051" i="15"/>
  <c r="I4074" i="15"/>
  <c r="N4074" i="15"/>
  <c r="N3578" i="15"/>
  <c r="I3578" i="15"/>
  <c r="I3684" i="15"/>
  <c r="N3684" i="15"/>
  <c r="N3524" i="15"/>
  <c r="I3524" i="15"/>
  <c r="N3732" i="15"/>
  <c r="I3732" i="15"/>
  <c r="I3916" i="15"/>
  <c r="N3916" i="15"/>
  <c r="I3883" i="15"/>
  <c r="N3883" i="15"/>
  <c r="N4068" i="15"/>
  <c r="I4068" i="15"/>
  <c r="I4010" i="15"/>
  <c r="N4010" i="15"/>
  <c r="N4519" i="15"/>
  <c r="I4519" i="15"/>
  <c r="N4475" i="15"/>
  <c r="I4475" i="15"/>
  <c r="I4392" i="15"/>
  <c r="N4392" i="15"/>
  <c r="I4787" i="15"/>
  <c r="N4787" i="15"/>
  <c r="I4330" i="15"/>
  <c r="N4330" i="15"/>
  <c r="N4145" i="15"/>
  <c r="I4145" i="15"/>
  <c r="I4089" i="15"/>
  <c r="N4089" i="15"/>
  <c r="I4082" i="15"/>
  <c r="N4082" i="15"/>
  <c r="N4024" i="15"/>
  <c r="I4024" i="15"/>
  <c r="I4361" i="15"/>
  <c r="N4361" i="15"/>
  <c r="I4707" i="15"/>
  <c r="N4707" i="15"/>
  <c r="I4039" i="15"/>
  <c r="N4039" i="15"/>
  <c r="I4005" i="15"/>
  <c r="N4005" i="15"/>
  <c r="I4556" i="15"/>
  <c r="N4556" i="15"/>
  <c r="I4244" i="15"/>
  <c r="N4244" i="15"/>
  <c r="I4241" i="15"/>
  <c r="N4241" i="15"/>
  <c r="I4206" i="15"/>
  <c r="N4206" i="15"/>
  <c r="N4665" i="15"/>
  <c r="I4665" i="15"/>
  <c r="I4043" i="15"/>
  <c r="N4043" i="15"/>
  <c r="N3972" i="15"/>
  <c r="I3972" i="15"/>
  <c r="N4267" i="15"/>
  <c r="I4267" i="15"/>
  <c r="I4212" i="15"/>
  <c r="N4212" i="15"/>
  <c r="I4209" i="15"/>
  <c r="N4209" i="15"/>
  <c r="I4160" i="15"/>
  <c r="N4160" i="15"/>
  <c r="I4466" i="15"/>
  <c r="N4466" i="15"/>
  <c r="I3832" i="15"/>
  <c r="N3832" i="15"/>
  <c r="I4013" i="15"/>
  <c r="N4013" i="15"/>
  <c r="I4290" i="15"/>
  <c r="N4290" i="15"/>
  <c r="I4252" i="15"/>
  <c r="N4252" i="15"/>
  <c r="I4249" i="15"/>
  <c r="N4249" i="15"/>
  <c r="N4218" i="15"/>
  <c r="I4218" i="15"/>
  <c r="I4732" i="15"/>
  <c r="N4732" i="15"/>
  <c r="I3866" i="15"/>
  <c r="N3866" i="15"/>
  <c r="N3588" i="15"/>
  <c r="I3588" i="15"/>
  <c r="N3792" i="15"/>
  <c r="I3792" i="15"/>
  <c r="N3794" i="15"/>
  <c r="I3794" i="15"/>
  <c r="N3939" i="15"/>
  <c r="I3939" i="15"/>
  <c r="I4122" i="15"/>
  <c r="N4122" i="15"/>
  <c r="N4073" i="15"/>
  <c r="I4073" i="15"/>
  <c r="N4530" i="15"/>
  <c r="I4530" i="15"/>
  <c r="I3998" i="15"/>
  <c r="N3998" i="15"/>
  <c r="N4315" i="15"/>
  <c r="I4315" i="15"/>
  <c r="I4968" i="15"/>
  <c r="N4968" i="15"/>
  <c r="I3984" i="15"/>
  <c r="N3984" i="15"/>
  <c r="N4350" i="15"/>
  <c r="I4350" i="15"/>
  <c r="I4224" i="15"/>
  <c r="N4224" i="15"/>
  <c r="I4221" i="15"/>
  <c r="N4221" i="15"/>
  <c r="N4186" i="15"/>
  <c r="I4186" i="15"/>
  <c r="I4566" i="15"/>
  <c r="N4566" i="15"/>
  <c r="I3813" i="15"/>
  <c r="N3813" i="15"/>
  <c r="I3608" i="15"/>
  <c r="N3608" i="15"/>
  <c r="N3776" i="15"/>
  <c r="I3776" i="15"/>
  <c r="I3946" i="15"/>
  <c r="N3946" i="15"/>
  <c r="N3856" i="15"/>
  <c r="I3856" i="15"/>
  <c r="N3999" i="15"/>
  <c r="I3999" i="15"/>
  <c r="N4259" i="15"/>
  <c r="I4259" i="15"/>
  <c r="N4169" i="15"/>
  <c r="I4169" i="15"/>
  <c r="I4128" i="15"/>
  <c r="N4128" i="15"/>
  <c r="I4004" i="15"/>
  <c r="N4004" i="15"/>
  <c r="N4266" i="15"/>
  <c r="I4266" i="15"/>
  <c r="N4468" i="15"/>
  <c r="I4468" i="15"/>
  <c r="N4413" i="15"/>
  <c r="I4413" i="15"/>
  <c r="N4371" i="15"/>
  <c r="I4371" i="15"/>
  <c r="I4602" i="15"/>
  <c r="N4602" i="15"/>
  <c r="N4886" i="15"/>
  <c r="I4886" i="15"/>
  <c r="N4791" i="15"/>
  <c r="I4791" i="15"/>
  <c r="N4784" i="15"/>
  <c r="I4784" i="15"/>
  <c r="N4672" i="15"/>
  <c r="I4672" i="15"/>
  <c r="I5007" i="15"/>
  <c r="N5007" i="15"/>
  <c r="I5020" i="15"/>
  <c r="N5020" i="15"/>
  <c r="N5315" i="15"/>
  <c r="I5315" i="15"/>
  <c r="I4549" i="15"/>
  <c r="N4549" i="15"/>
  <c r="N4481" i="15"/>
  <c r="I4481" i="15"/>
  <c r="N4442" i="15"/>
  <c r="I4442" i="15"/>
  <c r="I4673" i="15"/>
  <c r="N4673" i="15"/>
  <c r="N4970" i="15"/>
  <c r="I4970" i="15"/>
  <c r="I4871" i="15"/>
  <c r="N4871" i="15"/>
  <c r="N4864" i="15"/>
  <c r="I4864" i="15"/>
  <c r="I4755" i="15"/>
  <c r="N4755" i="15"/>
  <c r="N5094" i="15"/>
  <c r="I5094" i="15"/>
  <c r="I5111" i="15"/>
  <c r="N5111" i="15"/>
  <c r="I4265" i="15"/>
  <c r="N4265" i="15"/>
  <c r="I4140" i="15"/>
  <c r="N4140" i="15"/>
  <c r="N4347" i="15"/>
  <c r="I4347" i="15"/>
  <c r="I4284" i="15"/>
  <c r="N4284" i="15"/>
  <c r="I345" i="15"/>
  <c r="N345" i="15"/>
  <c r="N419" i="15"/>
  <c r="I419" i="15"/>
  <c r="N640" i="15"/>
  <c r="I640" i="15"/>
  <c r="I326" i="15"/>
  <c r="N326" i="15"/>
  <c r="N519" i="15"/>
  <c r="I519" i="15"/>
  <c r="N804" i="15"/>
  <c r="I804" i="15"/>
  <c r="I1435" i="15"/>
  <c r="N1435" i="15"/>
  <c r="I3089" i="15"/>
  <c r="N3089" i="15"/>
  <c r="I285" i="15"/>
  <c r="N285" i="15"/>
  <c r="N1416" i="15"/>
  <c r="I1416" i="15"/>
  <c r="I415" i="15"/>
  <c r="N415" i="15"/>
  <c r="I626" i="15"/>
  <c r="N626" i="15"/>
  <c r="N322" i="15"/>
  <c r="I322" i="15"/>
  <c r="I386" i="15"/>
  <c r="N386" i="15"/>
  <c r="I818" i="15"/>
  <c r="N818" i="15"/>
  <c r="N1719" i="15"/>
  <c r="I1719" i="15"/>
  <c r="I418" i="15"/>
  <c r="N418" i="15"/>
  <c r="N359" i="15"/>
  <c r="I359" i="15"/>
  <c r="N625" i="15"/>
  <c r="I625" i="15"/>
  <c r="N318" i="15"/>
  <c r="I318" i="15"/>
  <c r="I321" i="15"/>
  <c r="N321" i="15"/>
  <c r="I1144" i="15"/>
  <c r="N1144" i="15"/>
  <c r="N1940" i="15"/>
  <c r="I1940" i="15"/>
  <c r="I330" i="15"/>
  <c r="N330" i="15"/>
  <c r="N445" i="15"/>
  <c r="I445" i="15"/>
  <c r="I34" i="15"/>
  <c r="N34" i="15"/>
  <c r="N266" i="15"/>
  <c r="I266" i="15"/>
  <c r="I417" i="15"/>
  <c r="N417" i="15"/>
  <c r="I675" i="15"/>
  <c r="N675" i="15"/>
  <c r="I1457" i="15"/>
  <c r="N1457" i="15"/>
  <c r="N607" i="15"/>
  <c r="I607" i="15"/>
  <c r="I485" i="15"/>
  <c r="N485" i="15"/>
  <c r="N100" i="15"/>
  <c r="I100" i="15"/>
  <c r="I302" i="15"/>
  <c r="N302" i="15"/>
  <c r="I365" i="15"/>
  <c r="N365" i="15"/>
  <c r="N742" i="15"/>
  <c r="I742" i="15"/>
  <c r="I1167" i="15"/>
  <c r="N1167" i="15"/>
  <c r="N482" i="15"/>
  <c r="I482" i="15"/>
  <c r="N662" i="15"/>
  <c r="I662" i="15"/>
  <c r="I258" i="15"/>
  <c r="N258" i="15"/>
  <c r="I409" i="15"/>
  <c r="N409" i="15"/>
  <c r="N777" i="15"/>
  <c r="I777" i="15"/>
  <c r="I1290" i="15"/>
  <c r="N1290" i="15"/>
  <c r="I517" i="15"/>
  <c r="N517" i="15"/>
  <c r="N164" i="15"/>
  <c r="I164" i="15"/>
  <c r="I334" i="15"/>
  <c r="N334" i="15"/>
  <c r="I405" i="15"/>
  <c r="N405" i="15"/>
  <c r="N788" i="15"/>
  <c r="I788" i="15"/>
  <c r="I931" i="15"/>
  <c r="N931" i="15"/>
  <c r="N622" i="15"/>
  <c r="I622" i="15"/>
  <c r="N335" i="15"/>
  <c r="I335" i="15"/>
  <c r="I614" i="15"/>
  <c r="N614" i="15"/>
  <c r="I379" i="15"/>
  <c r="N379" i="15"/>
  <c r="I600" i="15"/>
  <c r="N600" i="15"/>
  <c r="I361" i="15"/>
  <c r="N361" i="15"/>
  <c r="N599" i="15"/>
  <c r="I599" i="15"/>
  <c r="N400" i="15"/>
  <c r="I400" i="15"/>
  <c r="N115" i="15"/>
  <c r="I115" i="15"/>
  <c r="N728" i="15"/>
  <c r="I728" i="15"/>
  <c r="I797" i="15"/>
  <c r="N797" i="15"/>
  <c r="I883" i="15"/>
  <c r="N883" i="15"/>
  <c r="N845" i="15"/>
  <c r="I845" i="15"/>
  <c r="N1017" i="15"/>
  <c r="I1017" i="15"/>
  <c r="N1409" i="15"/>
  <c r="I1409" i="15"/>
  <c r="I1069" i="15"/>
  <c r="N1069" i="15"/>
  <c r="N1515" i="15"/>
  <c r="I1515" i="15"/>
  <c r="N1335" i="15"/>
  <c r="I1335" i="15"/>
  <c r="I935" i="15"/>
  <c r="N935" i="15"/>
  <c r="I1347" i="15"/>
  <c r="N1347" i="15"/>
  <c r="N1589" i="15"/>
  <c r="I1589" i="15"/>
  <c r="I2081" i="15"/>
  <c r="N2081" i="15"/>
  <c r="N1802" i="15"/>
  <c r="I1802" i="15"/>
  <c r="I2115" i="15"/>
  <c r="N2115" i="15"/>
  <c r="N1670" i="15"/>
  <c r="I1670" i="15"/>
  <c r="I2949" i="15"/>
  <c r="N2949" i="15"/>
  <c r="I464" i="15"/>
  <c r="N464" i="15"/>
  <c r="I203" i="15"/>
  <c r="N203" i="15"/>
  <c r="I548" i="15"/>
  <c r="N548" i="15"/>
  <c r="I278" i="15"/>
  <c r="N278" i="15"/>
  <c r="N511" i="15"/>
  <c r="I511" i="15"/>
  <c r="I169" i="15"/>
  <c r="N169" i="15"/>
  <c r="N393" i="15"/>
  <c r="I393" i="15"/>
  <c r="I111" i="15"/>
  <c r="N111" i="15"/>
  <c r="I694" i="15"/>
  <c r="N694" i="15"/>
  <c r="I760" i="15"/>
  <c r="N760" i="15"/>
  <c r="I820" i="15"/>
  <c r="N820" i="15"/>
  <c r="N766" i="15"/>
  <c r="I766" i="15"/>
  <c r="I989" i="15"/>
  <c r="N989" i="15"/>
  <c r="I1348" i="15"/>
  <c r="N1348" i="15"/>
  <c r="I1041" i="15"/>
  <c r="N1041" i="15"/>
  <c r="N1430" i="15"/>
  <c r="I1430" i="15"/>
  <c r="N1308" i="15"/>
  <c r="I1308" i="15"/>
  <c r="N882" i="15"/>
  <c r="I882" i="15"/>
  <c r="I1309" i="15"/>
  <c r="N1309" i="15"/>
  <c r="N1553" i="15"/>
  <c r="I1553" i="15"/>
  <c r="N1760" i="15"/>
  <c r="I1760" i="15"/>
  <c r="N1937" i="15"/>
  <c r="I1937" i="15"/>
  <c r="I2132" i="15"/>
  <c r="N2132" i="15"/>
  <c r="I2490" i="15"/>
  <c r="N2490" i="15"/>
  <c r="I166" i="15"/>
  <c r="N166" i="15"/>
  <c r="I494" i="15"/>
  <c r="N494" i="15"/>
  <c r="I228" i="15"/>
  <c r="N228" i="15"/>
  <c r="I616" i="15"/>
  <c r="N616" i="15"/>
  <c r="I831" i="15"/>
  <c r="N831" i="15"/>
  <c r="I720" i="15"/>
  <c r="N720" i="15"/>
  <c r="N701" i="15"/>
  <c r="I701" i="15"/>
  <c r="I928" i="15"/>
  <c r="N928" i="15"/>
  <c r="N1197" i="15"/>
  <c r="I1197" i="15"/>
  <c r="I982" i="15"/>
  <c r="N982" i="15"/>
  <c r="I1334" i="15"/>
  <c r="N1334" i="15"/>
  <c r="I1169" i="15"/>
  <c r="N1169" i="15"/>
  <c r="I1642" i="15"/>
  <c r="N1642" i="15"/>
  <c r="N1135" i="15"/>
  <c r="I1135" i="15"/>
  <c r="I1477" i="15"/>
  <c r="N1477" i="15"/>
  <c r="N1828" i="15"/>
  <c r="I1828" i="15"/>
  <c r="N2239" i="15"/>
  <c r="I2239" i="15"/>
  <c r="N1846" i="15"/>
  <c r="I1846" i="15"/>
  <c r="N2102" i="15"/>
  <c r="I2102" i="15"/>
  <c r="I2698" i="15"/>
  <c r="N2698" i="15"/>
  <c r="N162" i="15"/>
  <c r="I162" i="15"/>
  <c r="N422" i="15"/>
  <c r="I422" i="15"/>
  <c r="I157" i="15"/>
  <c r="N157" i="15"/>
  <c r="N702" i="15"/>
  <c r="I702" i="15"/>
  <c r="N768" i="15"/>
  <c r="I768" i="15"/>
  <c r="N849" i="15"/>
  <c r="I849" i="15"/>
  <c r="I774" i="15"/>
  <c r="N774" i="15"/>
  <c r="N997" i="15"/>
  <c r="I997" i="15"/>
  <c r="I1390" i="15"/>
  <c r="N1390" i="15"/>
  <c r="I1049" i="15"/>
  <c r="N1049" i="15"/>
  <c r="I1438" i="15"/>
  <c r="N1438" i="15"/>
  <c r="I1315" i="15"/>
  <c r="N1315" i="15"/>
  <c r="I898" i="15"/>
  <c r="N898" i="15"/>
  <c r="I1316" i="15"/>
  <c r="N1316" i="15"/>
  <c r="N1569" i="15"/>
  <c r="I1569" i="15"/>
  <c r="N1772" i="15"/>
  <c r="I1772" i="15"/>
  <c r="N1953" i="15"/>
  <c r="I1953" i="15"/>
  <c r="I1504" i="15"/>
  <c r="N1504" i="15"/>
  <c r="I2635" i="15"/>
  <c r="N2635" i="15"/>
  <c r="I185" i="15"/>
  <c r="N185" i="15"/>
  <c r="I518" i="15"/>
  <c r="N518" i="15"/>
  <c r="I252" i="15"/>
  <c r="N252" i="15"/>
  <c r="I624" i="15"/>
  <c r="N624" i="15"/>
  <c r="N869" i="15"/>
  <c r="I869" i="15"/>
  <c r="I730" i="15"/>
  <c r="N730" i="15"/>
  <c r="I711" i="15"/>
  <c r="N711" i="15"/>
  <c r="N936" i="15"/>
  <c r="I936" i="15"/>
  <c r="I1291" i="15"/>
  <c r="N1291" i="15"/>
  <c r="I990" i="15"/>
  <c r="N990" i="15"/>
  <c r="N1342" i="15"/>
  <c r="I1342" i="15"/>
  <c r="I1177" i="15"/>
  <c r="N1177" i="15"/>
  <c r="N802" i="15"/>
  <c r="I802" i="15"/>
  <c r="N1143" i="15"/>
  <c r="I1143" i="15"/>
  <c r="I1485" i="15"/>
  <c r="N1485" i="15"/>
  <c r="N2357" i="15"/>
  <c r="I2357" i="15"/>
  <c r="I1856" i="15"/>
  <c r="N1856" i="15"/>
  <c r="N2169" i="15"/>
  <c r="I2169" i="15"/>
  <c r="I2715" i="15"/>
  <c r="N2715" i="15"/>
  <c r="N102" i="15"/>
  <c r="I102" i="15"/>
  <c r="N344" i="15"/>
  <c r="I344" i="15"/>
  <c r="N1054" i="15"/>
  <c r="I1054" i="15"/>
  <c r="N903" i="15"/>
  <c r="I903" i="15"/>
  <c r="I1027" i="15"/>
  <c r="N1027" i="15"/>
  <c r="I627" i="15"/>
  <c r="N627" i="15"/>
  <c r="N844" i="15"/>
  <c r="I844" i="15"/>
  <c r="N1136" i="15"/>
  <c r="I1136" i="15"/>
  <c r="N1514" i="15"/>
  <c r="I1514" i="15"/>
  <c r="I1194" i="15"/>
  <c r="N1194" i="15"/>
  <c r="I1114" i="15"/>
  <c r="N1114" i="15"/>
  <c r="N1653" i="15"/>
  <c r="I1653" i="15"/>
  <c r="I1075" i="15"/>
  <c r="N1075" i="15"/>
  <c r="N1526" i="15"/>
  <c r="I1526" i="15"/>
  <c r="I1755" i="15"/>
  <c r="N1755" i="15"/>
  <c r="N1932" i="15"/>
  <c r="I1932" i="15"/>
  <c r="N2093" i="15"/>
  <c r="I2093" i="15"/>
  <c r="I2676" i="15"/>
  <c r="N2676" i="15"/>
  <c r="I491" i="15"/>
  <c r="N491" i="15"/>
  <c r="I241" i="15"/>
  <c r="N241" i="15"/>
  <c r="N479" i="15"/>
  <c r="I479" i="15"/>
  <c r="N212" i="15"/>
  <c r="I212" i="15"/>
  <c r="N597" i="15"/>
  <c r="I597" i="15"/>
  <c r="N1281" i="15"/>
  <c r="I1281" i="15"/>
  <c r="N700" i="15"/>
  <c r="I700" i="15"/>
  <c r="I671" i="15"/>
  <c r="N671" i="15"/>
  <c r="I900" i="15"/>
  <c r="N900" i="15"/>
  <c r="I1179" i="15"/>
  <c r="N1179" i="15"/>
  <c r="N1664" i="15"/>
  <c r="I1664" i="15"/>
  <c r="N1318" i="15"/>
  <c r="I1318" i="15"/>
  <c r="I1154" i="15"/>
  <c r="N1154" i="15"/>
  <c r="I1554" i="15"/>
  <c r="N1554" i="15"/>
  <c r="I1115" i="15"/>
  <c r="N1115" i="15"/>
  <c r="N1453" i="15"/>
  <c r="I1453" i="15"/>
  <c r="I2167" i="15"/>
  <c r="N2167" i="15"/>
  <c r="N2235" i="15"/>
  <c r="I2235" i="15"/>
  <c r="I2067" i="15"/>
  <c r="N2067" i="15"/>
  <c r="I2456" i="15"/>
  <c r="N2456" i="15"/>
  <c r="N1184" i="15"/>
  <c r="I1184" i="15"/>
  <c r="N1622" i="15"/>
  <c r="I1622" i="15"/>
  <c r="N1691" i="15"/>
  <c r="I1691" i="15"/>
  <c r="N2092" i="15"/>
  <c r="I2092" i="15"/>
  <c r="N1712" i="15"/>
  <c r="I1712" i="15"/>
  <c r="N2129" i="15"/>
  <c r="I2129" i="15"/>
  <c r="N1791" i="15"/>
  <c r="I1791" i="15"/>
  <c r="I1873" i="15"/>
  <c r="N1873" i="15"/>
  <c r="N1604" i="15"/>
  <c r="I1604" i="15"/>
  <c r="N1967" i="15"/>
  <c r="I1967" i="15"/>
  <c r="I2379" i="15"/>
  <c r="N2379" i="15"/>
  <c r="N2874" i="15"/>
  <c r="I2874" i="15"/>
  <c r="I2460" i="15"/>
  <c r="N2460" i="15"/>
  <c r="N2393" i="15"/>
  <c r="I2393" i="15"/>
  <c r="N2358" i="15"/>
  <c r="I2358" i="15"/>
  <c r="I2849" i="15"/>
  <c r="N2849" i="15"/>
  <c r="N2937" i="15"/>
  <c r="I2937" i="15"/>
  <c r="N3034" i="15"/>
  <c r="I3034" i="15"/>
  <c r="N3394" i="15"/>
  <c r="I3394" i="15"/>
  <c r="I817" i="15"/>
  <c r="N817" i="15"/>
  <c r="N1119" i="15"/>
  <c r="I1119" i="15"/>
  <c r="I1657" i="15"/>
  <c r="N1657" i="15"/>
  <c r="I1628" i="15"/>
  <c r="N1628" i="15"/>
  <c r="N2184" i="15"/>
  <c r="I2184" i="15"/>
  <c r="N1721" i="15"/>
  <c r="I1721" i="15"/>
  <c r="I2191" i="15"/>
  <c r="N2191" i="15"/>
  <c r="N1544" i="15"/>
  <c r="I1544" i="15"/>
  <c r="N1902" i="15"/>
  <c r="I1902" i="15"/>
  <c r="I2320" i="15"/>
  <c r="N2320" i="15"/>
  <c r="N2625" i="15"/>
  <c r="I2625" i="15"/>
  <c r="I2396" i="15"/>
  <c r="N2396" i="15"/>
  <c r="N2778" i="15"/>
  <c r="I2778" i="15"/>
  <c r="N2782" i="15"/>
  <c r="I2782" i="15"/>
  <c r="I2894" i="15"/>
  <c r="N2894" i="15"/>
  <c r="I3303" i="15"/>
  <c r="N3303" i="15"/>
  <c r="I3420" i="15"/>
  <c r="N3420" i="15"/>
  <c r="I1930" i="15"/>
  <c r="N1930" i="15"/>
  <c r="I1650" i="15"/>
  <c r="N1650" i="15"/>
  <c r="I2638" i="15"/>
  <c r="N2638" i="15"/>
  <c r="N2421" i="15"/>
  <c r="I2421" i="15"/>
  <c r="N2701" i="15"/>
  <c r="I2701" i="15"/>
  <c r="I2556" i="15"/>
  <c r="N2556" i="15"/>
  <c r="I2443" i="15"/>
  <c r="N2443" i="15"/>
  <c r="N2408" i="15"/>
  <c r="I2408" i="15"/>
  <c r="I2916" i="15"/>
  <c r="N2916" i="15"/>
  <c r="N3006" i="15"/>
  <c r="I3006" i="15"/>
  <c r="N3350" i="15"/>
  <c r="I3350" i="15"/>
  <c r="N3833" i="15"/>
  <c r="I3833" i="15"/>
  <c r="I1552" i="15"/>
  <c r="N1552" i="15"/>
  <c r="N1910" i="15"/>
  <c r="I1910" i="15"/>
  <c r="N2327" i="15"/>
  <c r="I2327" i="15"/>
  <c r="N2640" i="15"/>
  <c r="I2640" i="15"/>
  <c r="I2406" i="15"/>
  <c r="N2406" i="15"/>
  <c r="N2863" i="15"/>
  <c r="I2863" i="15"/>
  <c r="I2232" i="15"/>
  <c r="N2232" i="15"/>
  <c r="N2707" i="15"/>
  <c r="I2707" i="15"/>
  <c r="I3125" i="15"/>
  <c r="N3125" i="15"/>
  <c r="I3365" i="15"/>
  <c r="N3365" i="15"/>
  <c r="N3491" i="15"/>
  <c r="I3491" i="15"/>
  <c r="N1853" i="15"/>
  <c r="I1853" i="15"/>
  <c r="I1588" i="15"/>
  <c r="N1588" i="15"/>
  <c r="I1951" i="15"/>
  <c r="N1951" i="15"/>
  <c r="N2363" i="15"/>
  <c r="I2363" i="15"/>
  <c r="I2738" i="15"/>
  <c r="N2738" i="15"/>
  <c r="N2446" i="15"/>
  <c r="I2446" i="15"/>
  <c r="N2377" i="15"/>
  <c r="I2377" i="15"/>
  <c r="I2334" i="15"/>
  <c r="N2334" i="15"/>
  <c r="N2773" i="15"/>
  <c r="I2773" i="15"/>
  <c r="N3389" i="15"/>
  <c r="I3389" i="15"/>
  <c r="N2971" i="15"/>
  <c r="I2971" i="15"/>
  <c r="I3678" i="15"/>
  <c r="N3678" i="15"/>
  <c r="I1592" i="15"/>
  <c r="N1592" i="15"/>
  <c r="I1955" i="15"/>
  <c r="N1955" i="15"/>
  <c r="I2367" i="15"/>
  <c r="N2367" i="15"/>
  <c r="I2755" i="15"/>
  <c r="N2755" i="15"/>
  <c r="I2449" i="15"/>
  <c r="N2449" i="15"/>
  <c r="N2381" i="15"/>
  <c r="I2381" i="15"/>
  <c r="I2338" i="15"/>
  <c r="N2338" i="15"/>
  <c r="I2777" i="15"/>
  <c r="N2777" i="15"/>
  <c r="N2917" i="15"/>
  <c r="I2917" i="15"/>
  <c r="I2999" i="15"/>
  <c r="N2999" i="15"/>
  <c r="I3783" i="15"/>
  <c r="N3783" i="15"/>
  <c r="I2117" i="15"/>
  <c r="N2117" i="15"/>
  <c r="I1698" i="15"/>
  <c r="N1698" i="15"/>
  <c r="I2095" i="15"/>
  <c r="N2095" i="15"/>
  <c r="N2905" i="15"/>
  <c r="I2905" i="15"/>
  <c r="N2470" i="15"/>
  <c r="I2470" i="15"/>
  <c r="N2227" i="15"/>
  <c r="I2227" i="15"/>
  <c r="N2613" i="15"/>
  <c r="I2613" i="15"/>
  <c r="I2564" i="15"/>
  <c r="N2564" i="15"/>
  <c r="I2479" i="15"/>
  <c r="N2479" i="15"/>
  <c r="I2997" i="15"/>
  <c r="N2997" i="15"/>
  <c r="N3119" i="15"/>
  <c r="I3119" i="15"/>
  <c r="N3328" i="15"/>
  <c r="I3328" i="15"/>
  <c r="N4110" i="15"/>
  <c r="I4110" i="15"/>
  <c r="I2346" i="15"/>
  <c r="N2346" i="15"/>
  <c r="N2751" i="15"/>
  <c r="I2751" i="15"/>
  <c r="N3001" i="15"/>
  <c r="I3001" i="15"/>
  <c r="N2925" i="15"/>
  <c r="I2925" i="15"/>
  <c r="N3450" i="15"/>
  <c r="I3450" i="15"/>
  <c r="I3038" i="15"/>
  <c r="N3038" i="15"/>
  <c r="I3406" i="15"/>
  <c r="N3406" i="15"/>
  <c r="I3008" i="15"/>
  <c r="N3008" i="15"/>
  <c r="N3478" i="15"/>
  <c r="I3478" i="15"/>
  <c r="N3340" i="15"/>
  <c r="I3340" i="15"/>
  <c r="N3694" i="15"/>
  <c r="I3694" i="15"/>
  <c r="N3457" i="15"/>
  <c r="I3457" i="15"/>
  <c r="N3551" i="15"/>
  <c r="I3551" i="15"/>
  <c r="I3528" i="15"/>
  <c r="N3528" i="15"/>
  <c r="I3841" i="15"/>
  <c r="N3841" i="15"/>
  <c r="N3844" i="15"/>
  <c r="I3844" i="15"/>
  <c r="I2438" i="15"/>
  <c r="N2438" i="15"/>
  <c r="I2847" i="15"/>
  <c r="N2847" i="15"/>
  <c r="I2779" i="15"/>
  <c r="N2779" i="15"/>
  <c r="N2486" i="15"/>
  <c r="I2486" i="15"/>
  <c r="N2869" i="15"/>
  <c r="I2869" i="15"/>
  <c r="N3272" i="15"/>
  <c r="I3272" i="15"/>
  <c r="N3062" i="15"/>
  <c r="I3062" i="15"/>
  <c r="I2910" i="15"/>
  <c r="N2910" i="15"/>
  <c r="I3435" i="15"/>
  <c r="N3435" i="15"/>
  <c r="I2876" i="15"/>
  <c r="N2876" i="15"/>
  <c r="I3427" i="15"/>
  <c r="N3427" i="15"/>
  <c r="N3191" i="15"/>
  <c r="I3191" i="15"/>
  <c r="I3480" i="15"/>
  <c r="N3480" i="15"/>
  <c r="N3333" i="15"/>
  <c r="I3333" i="15"/>
  <c r="N3672" i="15"/>
  <c r="I3672" i="15"/>
  <c r="I3769" i="15"/>
  <c r="N3769" i="15"/>
  <c r="N3773" i="15"/>
  <c r="I3773" i="15"/>
  <c r="I3961" i="15"/>
  <c r="N3961" i="15"/>
  <c r="I4189" i="15"/>
  <c r="N4189" i="15"/>
  <c r="I3121" i="15"/>
  <c r="N3121" i="15"/>
  <c r="N2735" i="15"/>
  <c r="I2735" i="15"/>
  <c r="I3051" i="15"/>
  <c r="N3051" i="15"/>
  <c r="I3383" i="15"/>
  <c r="N3383" i="15"/>
  <c r="N3682" i="15"/>
  <c r="I3682" i="15"/>
  <c r="N3511" i="15"/>
  <c r="I3511" i="15"/>
  <c r="I3603" i="15"/>
  <c r="N3603" i="15"/>
  <c r="I3592" i="15"/>
  <c r="N3592" i="15"/>
  <c r="N3927" i="15"/>
  <c r="I3927" i="15"/>
  <c r="I3988" i="15"/>
  <c r="N3988" i="15"/>
  <c r="I3019" i="15"/>
  <c r="N3019" i="15"/>
  <c r="I3276" i="15"/>
  <c r="N3276" i="15"/>
  <c r="I2988" i="15"/>
  <c r="N2988" i="15"/>
  <c r="N3342" i="15"/>
  <c r="I3342" i="15"/>
  <c r="N3317" i="15"/>
  <c r="I3317" i="15"/>
  <c r="N3601" i="15"/>
  <c r="I3601" i="15"/>
  <c r="I3434" i="15"/>
  <c r="N3434" i="15"/>
  <c r="N3531" i="15"/>
  <c r="I3531" i="15"/>
  <c r="I3493" i="15"/>
  <c r="N3493" i="15"/>
  <c r="I3800" i="15"/>
  <c r="N3800" i="15"/>
  <c r="I3924" i="15"/>
  <c r="N3924" i="15"/>
  <c r="N3080" i="15"/>
  <c r="I3080" i="15"/>
  <c r="N3064" i="15"/>
  <c r="I3064" i="15"/>
  <c r="N2706" i="15"/>
  <c r="I2706" i="15"/>
  <c r="N3027" i="15"/>
  <c r="I3027" i="15"/>
  <c r="N3074" i="15"/>
  <c r="I3074" i="15"/>
  <c r="N3356" i="15"/>
  <c r="I3356" i="15"/>
  <c r="I3743" i="15"/>
  <c r="N3743" i="15"/>
  <c r="N3477" i="15"/>
  <c r="I3477" i="15"/>
  <c r="I3575" i="15"/>
  <c r="N3575" i="15"/>
  <c r="I3552" i="15"/>
  <c r="N3552" i="15"/>
  <c r="I3865" i="15"/>
  <c r="N3865" i="15"/>
  <c r="N3942" i="15"/>
  <c r="I3942" i="15"/>
  <c r="N2736" i="15"/>
  <c r="I2736" i="15"/>
  <c r="N3055" i="15"/>
  <c r="I3055" i="15"/>
  <c r="N2982" i="15"/>
  <c r="I2982" i="15"/>
  <c r="I3201" i="15"/>
  <c r="N3201" i="15"/>
  <c r="I3154" i="15"/>
  <c r="N3154" i="15"/>
  <c r="I2748" i="15"/>
  <c r="N2748" i="15"/>
  <c r="I3108" i="15"/>
  <c r="N3108" i="15"/>
  <c r="N3395" i="15"/>
  <c r="I3395" i="15"/>
  <c r="N3714" i="15"/>
  <c r="I3714" i="15"/>
  <c r="I3526" i="15"/>
  <c r="N3526" i="15"/>
  <c r="I3667" i="15"/>
  <c r="N3667" i="15"/>
  <c r="I3612" i="15"/>
  <c r="N3612" i="15"/>
  <c r="N4059" i="15"/>
  <c r="I4059" i="15"/>
  <c r="N4100" i="15"/>
  <c r="I4100" i="15"/>
  <c r="I3081" i="15"/>
  <c r="N3081" i="15"/>
  <c r="I2899" i="15"/>
  <c r="N2899" i="15"/>
  <c r="N3090" i="15"/>
  <c r="I3090" i="15"/>
  <c r="I3214" i="15"/>
  <c r="N3214" i="15"/>
  <c r="I3514" i="15"/>
  <c r="N3514" i="15"/>
  <c r="I3353" i="15"/>
  <c r="N3353" i="15"/>
  <c r="N3751" i="15"/>
  <c r="I3751" i="15"/>
  <c r="I3899" i="15"/>
  <c r="N3899" i="15"/>
  <c r="N3670" i="15"/>
  <c r="I3670" i="15"/>
  <c r="I3778" i="15"/>
  <c r="N3778" i="15"/>
  <c r="I4016" i="15"/>
  <c r="N4016" i="15"/>
  <c r="N3610" i="15"/>
  <c r="I3610" i="15"/>
  <c r="I3759" i="15"/>
  <c r="N3759" i="15"/>
  <c r="N3560" i="15"/>
  <c r="I3560" i="15"/>
  <c r="I3768" i="15"/>
  <c r="N3768" i="15"/>
  <c r="I3770" i="15"/>
  <c r="N3770" i="15"/>
  <c r="I4035" i="15"/>
  <c r="N4035" i="15"/>
  <c r="I4104" i="15"/>
  <c r="N4104" i="15"/>
  <c r="I4046" i="15"/>
  <c r="N4046" i="15"/>
  <c r="N4415" i="15"/>
  <c r="I4415" i="15"/>
  <c r="N3971" i="15"/>
  <c r="I3971" i="15"/>
  <c r="I4283" i="15"/>
  <c r="N4283" i="15"/>
  <c r="N4780" i="15"/>
  <c r="I4780" i="15"/>
  <c r="N4515" i="15"/>
  <c r="I4515" i="15"/>
  <c r="N4183" i="15"/>
  <c r="I4183" i="15"/>
  <c r="I4127" i="15"/>
  <c r="N4127" i="15"/>
  <c r="I4124" i="15"/>
  <c r="N4124" i="15"/>
  <c r="N4063" i="15"/>
  <c r="I4063" i="15"/>
  <c r="N4496" i="15"/>
  <c r="I4496" i="15"/>
  <c r="I5041" i="15"/>
  <c r="N5041" i="15"/>
  <c r="I3860" i="15"/>
  <c r="N3860" i="15"/>
  <c r="I4041" i="15"/>
  <c r="N4041" i="15"/>
  <c r="I3981" i="15"/>
  <c r="N3981" i="15"/>
  <c r="I4342" i="15"/>
  <c r="N4342" i="15"/>
  <c r="N4447" i="15"/>
  <c r="I4447" i="15"/>
  <c r="N4254" i="15"/>
  <c r="I4254" i="15"/>
  <c r="N4956" i="15"/>
  <c r="I4956" i="15"/>
  <c r="I3828" i="15"/>
  <c r="N3828" i="15"/>
  <c r="I4009" i="15"/>
  <c r="N4009" i="15"/>
  <c r="N4624" i="15"/>
  <c r="I4624" i="15"/>
  <c r="I4248" i="15"/>
  <c r="N4248" i="15"/>
  <c r="I4245" i="15"/>
  <c r="N4245" i="15"/>
  <c r="N4214" i="15"/>
  <c r="I4214" i="15"/>
  <c r="N4696" i="15"/>
  <c r="I4696" i="15"/>
  <c r="I3868" i="15"/>
  <c r="N3868" i="15"/>
  <c r="N4049" i="15"/>
  <c r="I4049" i="15"/>
  <c r="N3989" i="15"/>
  <c r="I3989" i="15"/>
  <c r="I4380" i="15"/>
  <c r="N4380" i="15"/>
  <c r="I4559" i="15"/>
  <c r="N4559" i="15"/>
  <c r="I4262" i="15"/>
  <c r="N4262" i="15"/>
  <c r="N4642" i="15"/>
  <c r="I4642" i="15"/>
  <c r="N3747" i="15"/>
  <c r="I3747" i="15"/>
  <c r="I3692" i="15"/>
  <c r="N3692" i="15"/>
  <c r="I3837" i="15"/>
  <c r="N3837" i="15"/>
  <c r="I3835" i="15"/>
  <c r="N3835" i="15"/>
  <c r="N4419" i="15"/>
  <c r="I4419" i="15"/>
  <c r="I4165" i="15"/>
  <c r="N4165" i="15"/>
  <c r="N4109" i="15"/>
  <c r="I4109" i="15"/>
  <c r="I4102" i="15"/>
  <c r="N4102" i="15"/>
  <c r="I4048" i="15"/>
  <c r="N4048" i="15"/>
  <c r="I4424" i="15"/>
  <c r="N4424" i="15"/>
  <c r="N4877" i="15"/>
  <c r="I4877" i="15"/>
  <c r="N4021" i="15"/>
  <c r="I4021" i="15"/>
  <c r="I4346" i="15"/>
  <c r="N4346" i="15"/>
  <c r="I4260" i="15"/>
  <c r="N4260" i="15"/>
  <c r="I4261" i="15"/>
  <c r="N4261" i="15"/>
  <c r="N4226" i="15"/>
  <c r="I4226" i="15"/>
  <c r="I4810" i="15"/>
  <c r="N4810" i="15"/>
  <c r="N3339" i="15"/>
  <c r="I3339" i="15"/>
  <c r="I3729" i="15"/>
  <c r="N3729" i="15"/>
  <c r="I3818" i="15"/>
  <c r="N3818" i="15"/>
  <c r="N3774" i="15"/>
  <c r="I3774" i="15"/>
  <c r="I3887" i="15"/>
  <c r="N3887" i="15"/>
  <c r="N4033" i="15"/>
  <c r="I4033" i="15"/>
  <c r="N4509" i="15"/>
  <c r="I4509" i="15"/>
  <c r="I4200" i="15"/>
  <c r="N4200" i="15"/>
  <c r="I4159" i="15"/>
  <c r="N4159" i="15"/>
  <c r="I4036" i="15"/>
  <c r="N4036" i="15"/>
  <c r="N4467" i="15"/>
  <c r="I4467" i="15"/>
  <c r="N4500" i="15"/>
  <c r="I4500" i="15"/>
  <c r="I4445" i="15"/>
  <c r="N4445" i="15"/>
  <c r="I4406" i="15"/>
  <c r="N4406" i="15"/>
  <c r="N4637" i="15"/>
  <c r="I4637" i="15"/>
  <c r="N4922" i="15"/>
  <c r="I4922" i="15"/>
  <c r="I4827" i="15"/>
  <c r="N4827" i="15"/>
  <c r="N4824" i="15"/>
  <c r="I4824" i="15"/>
  <c r="I4711" i="15"/>
  <c r="N4711" i="15"/>
  <c r="I5045" i="15"/>
  <c r="N5045" i="15"/>
  <c r="I5064" i="15"/>
  <c r="N5064" i="15"/>
  <c r="N6234" i="15"/>
  <c r="I6234" i="15"/>
  <c r="N4616" i="15"/>
  <c r="I4616" i="15"/>
  <c r="I4521" i="15"/>
  <c r="N4521" i="15"/>
  <c r="I4474" i="15"/>
  <c r="N4474" i="15"/>
  <c r="I4708" i="15"/>
  <c r="N4708" i="15"/>
  <c r="I4611" i="15"/>
  <c r="N4611" i="15"/>
  <c r="N4907" i="15"/>
  <c r="I4907" i="15"/>
  <c r="I4900" i="15"/>
  <c r="N4900" i="15"/>
  <c r="I4805" i="15"/>
  <c r="N4805" i="15"/>
  <c r="N5135" i="15"/>
  <c r="I5135" i="15"/>
  <c r="I5156" i="15"/>
  <c r="N5156" i="15"/>
  <c r="N4639" i="15"/>
  <c r="I4639" i="15"/>
  <c r="I4178" i="15"/>
  <c r="N4178" i="15"/>
  <c r="N4381" i="15"/>
  <c r="I4381" i="15"/>
  <c r="I4316" i="15"/>
  <c r="N4316" i="15"/>
  <c r="I4309" i="15"/>
  <c r="N4309" i="15"/>
  <c r="I4600" i="15"/>
  <c r="N4600" i="15"/>
  <c r="I4822" i="15"/>
  <c r="N4822" i="15"/>
  <c r="I4729" i="15"/>
  <c r="N4729" i="15"/>
  <c r="I4718" i="15"/>
  <c r="N4718" i="15"/>
  <c r="I4605" i="15"/>
  <c r="N4605" i="15"/>
  <c r="N4939" i="15"/>
  <c r="I4939" i="15"/>
  <c r="N5289" i="15"/>
  <c r="I5289" i="15"/>
  <c r="I5133" i="15"/>
  <c r="N5133" i="15"/>
  <c r="N4516" i="15"/>
  <c r="I4516" i="15"/>
  <c r="I4457" i="15"/>
  <c r="N4457" i="15"/>
  <c r="N4418" i="15"/>
  <c r="I4418" i="15"/>
  <c r="I4649" i="15"/>
  <c r="N4649" i="15"/>
  <c r="N4940" i="15"/>
  <c r="I4940" i="15"/>
  <c r="I4843" i="15"/>
  <c r="N4843" i="15"/>
  <c r="N4836" i="15"/>
  <c r="I4836" i="15"/>
  <c r="N4723" i="15"/>
  <c r="I4723" i="15"/>
  <c r="N5063" i="15"/>
  <c r="I5063" i="15"/>
  <c r="N5076" i="15"/>
  <c r="I5076" i="15"/>
  <c r="N4250" i="15"/>
  <c r="I4250" i="15"/>
  <c r="I4452" i="15"/>
  <c r="N4452" i="15"/>
  <c r="N4394" i="15"/>
  <c r="I4394" i="15"/>
  <c r="N4353" i="15"/>
  <c r="I4353" i="15"/>
  <c r="N4586" i="15"/>
  <c r="I4586" i="15"/>
  <c r="N4870" i="15"/>
  <c r="I4870" i="15"/>
  <c r="N4776" i="15"/>
  <c r="I4776" i="15"/>
  <c r="N4769" i="15"/>
  <c r="I4769" i="15"/>
  <c r="I4648" i="15"/>
  <c r="N4648" i="15"/>
  <c r="N4980" i="15"/>
  <c r="I4980" i="15"/>
  <c r="I4993" i="15"/>
  <c r="N4993" i="15"/>
  <c r="I5372" i="15"/>
  <c r="N5372" i="15"/>
  <c r="I4366" i="15"/>
  <c r="N4366" i="15"/>
  <c r="N4321" i="15"/>
  <c r="I4321" i="15"/>
  <c r="N4596" i="15"/>
  <c r="I4596" i="15"/>
  <c r="I4838" i="15"/>
  <c r="N4838" i="15"/>
  <c r="N4745" i="15"/>
  <c r="I4745" i="15"/>
  <c r="N4734" i="15"/>
  <c r="I4734" i="15"/>
  <c r="N4617" i="15"/>
  <c r="I4617" i="15"/>
  <c r="N4951" i="15"/>
  <c r="I4951" i="15"/>
  <c r="I5261" i="15"/>
  <c r="N5261" i="15"/>
  <c r="I5276" i="15"/>
  <c r="N5276" i="15"/>
  <c r="N4534" i="15"/>
  <c r="I4534" i="15"/>
  <c r="N4469" i="15"/>
  <c r="I4469" i="15"/>
  <c r="I4430" i="15"/>
  <c r="N4430" i="15"/>
  <c r="N4661" i="15"/>
  <c r="I4661" i="15"/>
  <c r="N4952" i="15"/>
  <c r="I4952" i="15"/>
  <c r="N4855" i="15"/>
  <c r="I4855" i="15"/>
  <c r="I4848" i="15"/>
  <c r="N4848" i="15"/>
  <c r="I4743" i="15"/>
  <c r="N4743" i="15"/>
  <c r="I5079" i="15"/>
  <c r="N5079" i="15"/>
  <c r="N5099" i="15"/>
  <c r="I5099" i="15"/>
  <c r="N4704" i="15"/>
  <c r="I4704" i="15"/>
  <c r="N4966" i="15"/>
  <c r="I4966" i="15"/>
  <c r="N4831" i="15"/>
  <c r="I4831" i="15"/>
  <c r="I4788" i="15"/>
  <c r="N4788" i="15"/>
  <c r="N4632" i="15"/>
  <c r="I4632" i="15"/>
  <c r="N4932" i="15"/>
  <c r="I4932" i="15"/>
  <c r="N5222" i="15"/>
  <c r="I5222" i="15"/>
  <c r="I5203" i="15"/>
  <c r="N5203" i="15"/>
  <c r="N5296" i="15"/>
  <c r="I5296" i="15"/>
  <c r="N5305" i="15"/>
  <c r="I5305" i="15"/>
  <c r="I5864" i="15"/>
  <c r="N5864" i="15"/>
  <c r="I5145" i="15"/>
  <c r="N5145" i="15"/>
  <c r="I5225" i="15"/>
  <c r="N5225" i="15"/>
  <c r="I5437" i="15"/>
  <c r="N5437" i="15"/>
  <c r="I5255" i="15"/>
  <c r="N5255" i="15"/>
  <c r="N5002" i="15"/>
  <c r="I5002" i="15"/>
  <c r="I5439" i="15"/>
  <c r="N5439" i="15"/>
  <c r="N6111" i="15"/>
  <c r="I6111" i="15"/>
  <c r="I5196" i="15"/>
  <c r="N5196" i="15"/>
  <c r="N5308" i="15"/>
  <c r="I5308" i="15"/>
  <c r="I5663" i="15"/>
  <c r="N5663" i="15"/>
  <c r="N5065" i="15"/>
  <c r="I5065" i="15"/>
  <c r="N5101" i="15"/>
  <c r="I5101" i="15"/>
  <c r="N5422" i="15"/>
  <c r="I5422" i="15"/>
  <c r="N6311" i="15"/>
  <c r="I6311" i="15"/>
  <c r="N5193" i="15"/>
  <c r="I5193" i="15"/>
  <c r="N5874" i="15"/>
  <c r="I5874" i="15"/>
  <c r="I5077" i="15"/>
  <c r="N5077" i="15"/>
  <c r="I5130" i="15"/>
  <c r="N5130" i="15"/>
  <c r="N5579" i="15"/>
  <c r="I5579" i="15"/>
  <c r="I6353" i="15"/>
  <c r="N6353" i="15"/>
  <c r="I5614" i="15"/>
  <c r="N5614" i="15"/>
  <c r="I5970" i="15"/>
  <c r="N5970" i="15"/>
  <c r="I5940" i="15"/>
  <c r="N5940" i="15"/>
  <c r="N6310" i="15"/>
  <c r="I6310" i="15"/>
  <c r="I6361" i="15"/>
  <c r="N6361" i="15"/>
  <c r="N4727" i="15"/>
  <c r="I4727" i="15"/>
  <c r="I4984" i="15"/>
  <c r="N4984" i="15"/>
  <c r="I5246" i="15"/>
  <c r="N5246" i="15"/>
  <c r="N5183" i="15"/>
  <c r="I5183" i="15"/>
  <c r="I5161" i="15"/>
  <c r="N5161" i="15"/>
  <c r="N5105" i="15"/>
  <c r="I5105" i="15"/>
  <c r="N5316" i="15"/>
  <c r="I5316" i="15"/>
  <c r="I5374" i="15"/>
  <c r="N5374" i="15"/>
  <c r="N5259" i="15"/>
  <c r="I5259" i="15"/>
  <c r="N5817" i="15"/>
  <c r="I5817" i="15"/>
  <c r="N5671" i="15"/>
  <c r="I5671" i="15"/>
  <c r="I5618" i="15"/>
  <c r="N5618" i="15"/>
  <c r="I6052" i="15"/>
  <c r="N6052" i="15"/>
  <c r="N5971" i="15"/>
  <c r="I5971" i="15"/>
  <c r="I6139" i="15"/>
  <c r="N6139" i="15"/>
  <c r="N6435" i="15"/>
  <c r="I6435" i="15"/>
  <c r="N5181" i="15"/>
  <c r="I5181" i="15"/>
  <c r="N5404" i="15"/>
  <c r="I5404" i="15"/>
  <c r="I5375" i="15"/>
  <c r="N5375" i="15"/>
  <c r="I5327" i="15"/>
  <c r="N5327" i="15"/>
  <c r="N5413" i="15"/>
  <c r="I5413" i="15"/>
  <c r="N5880" i="15"/>
  <c r="I5880" i="15"/>
  <c r="N5809" i="15"/>
  <c r="I5809" i="15"/>
  <c r="I5912" i="15"/>
  <c r="N5912" i="15"/>
  <c r="N6007" i="15"/>
  <c r="I6007" i="15"/>
  <c r="I6163" i="15"/>
  <c r="N6163" i="15"/>
  <c r="I6458" i="15"/>
  <c r="N6458" i="15"/>
  <c r="I5384" i="15"/>
  <c r="N5384" i="15"/>
  <c r="N5593" i="15"/>
  <c r="I5593" i="15"/>
  <c r="N5427" i="15"/>
  <c r="I5427" i="15"/>
  <c r="I5627" i="15"/>
  <c r="N5627" i="15"/>
  <c r="N5606" i="15"/>
  <c r="I5606" i="15"/>
  <c r="I5700" i="15"/>
  <c r="N5700" i="15"/>
  <c r="I5851" i="15"/>
  <c r="N5851" i="15"/>
  <c r="I6032" i="15"/>
  <c r="N6032" i="15"/>
  <c r="N6118" i="15"/>
  <c r="I6118" i="15"/>
  <c r="I6669" i="15"/>
  <c r="N6669" i="15"/>
  <c r="N5164" i="15"/>
  <c r="I5164" i="15"/>
  <c r="N5141" i="15"/>
  <c r="I5141" i="15"/>
  <c r="N5085" i="15"/>
  <c r="I5085" i="15"/>
  <c r="N5599" i="15"/>
  <c r="I5599" i="15"/>
  <c r="I5353" i="15"/>
  <c r="N5353" i="15"/>
  <c r="N5455" i="15"/>
  <c r="I5455" i="15"/>
  <c r="I5706" i="15"/>
  <c r="N5706" i="15"/>
  <c r="N5647" i="15"/>
  <c r="I5647" i="15"/>
  <c r="N5832" i="15"/>
  <c r="I5832" i="15"/>
  <c r="I5906" i="15"/>
  <c r="N5906" i="15"/>
  <c r="N5921" i="15"/>
  <c r="I5921" i="15"/>
  <c r="I6209" i="15"/>
  <c r="N6209" i="15"/>
  <c r="N6328" i="15"/>
  <c r="I6328" i="15"/>
  <c r="I5553" i="15"/>
  <c r="N5553" i="15"/>
  <c r="N5325" i="15"/>
  <c r="I5325" i="15"/>
  <c r="I5383" i="15"/>
  <c r="N5383" i="15"/>
  <c r="N5674" i="15"/>
  <c r="I5674" i="15"/>
  <c r="N5616" i="15"/>
  <c r="I5616" i="15"/>
  <c r="N5877" i="15"/>
  <c r="I5877" i="15"/>
  <c r="N5993" i="15"/>
  <c r="I5993" i="15"/>
  <c r="I6055" i="15"/>
  <c r="N6055" i="15"/>
  <c r="I6229" i="15"/>
  <c r="N6229" i="15"/>
  <c r="N6580" i="15"/>
  <c r="I6580" i="15"/>
  <c r="I5416" i="15"/>
  <c r="N5416" i="15"/>
  <c r="I5297" i="15"/>
  <c r="N5297" i="15"/>
  <c r="N5454" i="15"/>
  <c r="I5454" i="15"/>
  <c r="I5642" i="15"/>
  <c r="N5642" i="15"/>
  <c r="N5818" i="15"/>
  <c r="I5818" i="15"/>
  <c r="I5712" i="15"/>
  <c r="N5712" i="15"/>
  <c r="I5879" i="15"/>
  <c r="N5879" i="15"/>
  <c r="I6076" i="15"/>
  <c r="N6076" i="15"/>
  <c r="N6164" i="15"/>
  <c r="I6164" i="15"/>
  <c r="N6295" i="15"/>
  <c r="I6295" i="15"/>
  <c r="I6441" i="15"/>
  <c r="N6441" i="15"/>
  <c r="N5623" i="15"/>
  <c r="I5623" i="15"/>
  <c r="N5559" i="15"/>
  <c r="I5559" i="15"/>
  <c r="I5856" i="15"/>
  <c r="N5856" i="15"/>
  <c r="N5669" i="15"/>
  <c r="I5669" i="15"/>
  <c r="N5917" i="15"/>
  <c r="I5917" i="15"/>
  <c r="I5981" i="15"/>
  <c r="N5981" i="15"/>
  <c r="N6057" i="15"/>
  <c r="I6057" i="15"/>
  <c r="I6407" i="15"/>
  <c r="N6407" i="15"/>
  <c r="I6494" i="15"/>
  <c r="N6494" i="15"/>
  <c r="I6490" i="15"/>
  <c r="N6490" i="15"/>
  <c r="N6683" i="15"/>
  <c r="I6683" i="15"/>
  <c r="I5696" i="15"/>
  <c r="N5696" i="15"/>
  <c r="I5803" i="15"/>
  <c r="N5803" i="15"/>
  <c r="I5931" i="15"/>
  <c r="N5931" i="15"/>
  <c r="I5907" i="15"/>
  <c r="N5907" i="15"/>
  <c r="N6244" i="15"/>
  <c r="I6244" i="15"/>
  <c r="I6284" i="15"/>
  <c r="N6284" i="15"/>
  <c r="I6462" i="15"/>
  <c r="N6462" i="15"/>
  <c r="N6677" i="15"/>
  <c r="I6677" i="15"/>
  <c r="I6207" i="15"/>
  <c r="N6207" i="15"/>
  <c r="I6599" i="15"/>
  <c r="N6599" i="15"/>
  <c r="I6574" i="15"/>
  <c r="N6574" i="15"/>
  <c r="N6775" i="15"/>
  <c r="I6775" i="15"/>
  <c r="I6799" i="15"/>
  <c r="N6799" i="15"/>
  <c r="N6391" i="15"/>
  <c r="I6391" i="15"/>
  <c r="I6501" i="15"/>
  <c r="N6501" i="15"/>
  <c r="N6709" i="15"/>
  <c r="I6709" i="15"/>
  <c r="I6002" i="15"/>
  <c r="N6002" i="15"/>
  <c r="I5990" i="15"/>
  <c r="N5990" i="15"/>
  <c r="I6034" i="15"/>
  <c r="N6034" i="15"/>
  <c r="N6191" i="15"/>
  <c r="I6191" i="15"/>
  <c r="I6196" i="15"/>
  <c r="N6196" i="15"/>
  <c r="N6594" i="15"/>
  <c r="I6594" i="15"/>
  <c r="I6640" i="15"/>
  <c r="N6640" i="15"/>
  <c r="N6393" i="15"/>
  <c r="I6393" i="15"/>
  <c r="N6696" i="15"/>
  <c r="I6696" i="15"/>
  <c r="I5862" i="15"/>
  <c r="N5862" i="15"/>
  <c r="I5969" i="15"/>
  <c r="N5969" i="15"/>
  <c r="I6136" i="15"/>
  <c r="N6136" i="15"/>
  <c r="N5995" i="15"/>
  <c r="I5995" i="15"/>
  <c r="N6200" i="15"/>
  <c r="I6200" i="15"/>
  <c r="I6707" i="15"/>
  <c r="N6707" i="15"/>
  <c r="I6239" i="15"/>
  <c r="N6239" i="15"/>
  <c r="I6423" i="15"/>
  <c r="N6423" i="15"/>
  <c r="I6631" i="15"/>
  <c r="N6631" i="15"/>
  <c r="I6792" i="15"/>
  <c r="N6792" i="15"/>
  <c r="N6681" i="15"/>
  <c r="I6681" i="15"/>
  <c r="I6424" i="15"/>
  <c r="N6424" i="15"/>
  <c r="I6807" i="15"/>
  <c r="N6807" i="15"/>
  <c r="N6219" i="15"/>
  <c r="I6219" i="15"/>
  <c r="I6293" i="15"/>
  <c r="N6293" i="15"/>
  <c r="N6478" i="15"/>
  <c r="I6478" i="15"/>
  <c r="N6528" i="15"/>
  <c r="I6528" i="15"/>
  <c r="N6487" i="15"/>
  <c r="I6487" i="15"/>
  <c r="I6468" i="15"/>
  <c r="N6468" i="15"/>
  <c r="I6788" i="15"/>
  <c r="N6788" i="15"/>
  <c r="I6800" i="15"/>
  <c r="N6800" i="15"/>
  <c r="N6801" i="15"/>
  <c r="I6801" i="15"/>
  <c r="I6223" i="15"/>
  <c r="N6223" i="15"/>
  <c r="I6302" i="15"/>
  <c r="N6302" i="15"/>
  <c r="I6482" i="15"/>
  <c r="N6482" i="15"/>
  <c r="I6579" i="15"/>
  <c r="N6579" i="15"/>
  <c r="I6491" i="15"/>
  <c r="N6491" i="15"/>
  <c r="N6472" i="15"/>
  <c r="I6472" i="15"/>
  <c r="I6791" i="15"/>
  <c r="N6791" i="15"/>
  <c r="I6808" i="15"/>
  <c r="N6808" i="15"/>
  <c r="N6805" i="15"/>
  <c r="I6805" i="15"/>
  <c r="N6309" i="15"/>
  <c r="I6309" i="15"/>
  <c r="I6262" i="15"/>
  <c r="N6262" i="15"/>
  <c r="I6232" i="15"/>
  <c r="N6232" i="15"/>
  <c r="N6684" i="15"/>
  <c r="I6684" i="15"/>
  <c r="N6687" i="15"/>
  <c r="I6687" i="15"/>
  <c r="N6524" i="15"/>
  <c r="I6524" i="15"/>
  <c r="N6510" i="15"/>
  <c r="I6510" i="15"/>
  <c r="I6790" i="15"/>
  <c r="N6790" i="15"/>
  <c r="N6761" i="15"/>
  <c r="I6761" i="15"/>
  <c r="I6878" i="15"/>
  <c r="N6878" i="15"/>
  <c r="I6861" i="15"/>
  <c r="N6861" i="15"/>
  <c r="N577" i="15"/>
  <c r="I577" i="15"/>
  <c r="N6880" i="15"/>
  <c r="I6880" i="15"/>
  <c r="N6922" i="15"/>
  <c r="I6922" i="15"/>
  <c r="I6939" i="15"/>
  <c r="N6939" i="15"/>
  <c r="N6713" i="15"/>
  <c r="I6713" i="15"/>
  <c r="N6795" i="15"/>
  <c r="I6795" i="15"/>
  <c r="N6873" i="15"/>
  <c r="I6873" i="15"/>
  <c r="I752" i="15"/>
  <c r="N752" i="15"/>
  <c r="N74" i="15"/>
  <c r="I74" i="15"/>
  <c r="I89" i="15"/>
  <c r="N89" i="15"/>
  <c r="N119" i="15"/>
  <c r="I119" i="15"/>
  <c r="N26" i="15"/>
  <c r="I26" i="15"/>
  <c r="I72" i="15"/>
  <c r="N72" i="15"/>
  <c r="N4386" i="15"/>
  <c r="I4386" i="15"/>
  <c r="N4345" i="15"/>
  <c r="I4345" i="15"/>
  <c r="N4578" i="15"/>
  <c r="I4578" i="15"/>
  <c r="I4858" i="15"/>
  <c r="N4858" i="15"/>
  <c r="N4764" i="15"/>
  <c r="I4764" i="15"/>
  <c r="N4761" i="15"/>
  <c r="I4761" i="15"/>
  <c r="I4640" i="15"/>
  <c r="N4640" i="15"/>
  <c r="N5272" i="15"/>
  <c r="I5272" i="15"/>
  <c r="I4985" i="15"/>
  <c r="N4985" i="15"/>
  <c r="N5201" i="15"/>
  <c r="I5201" i="15"/>
  <c r="N4557" i="15"/>
  <c r="I4557" i="15"/>
  <c r="I4489" i="15"/>
  <c r="N4489" i="15"/>
  <c r="N4450" i="15"/>
  <c r="I4450" i="15"/>
  <c r="N4680" i="15"/>
  <c r="I4680" i="15"/>
  <c r="N4583" i="15"/>
  <c r="I4583" i="15"/>
  <c r="I4879" i="15"/>
  <c r="N4879" i="15"/>
  <c r="I4872" i="15"/>
  <c r="N4872" i="15"/>
  <c r="N4770" i="15"/>
  <c r="I4770" i="15"/>
  <c r="I5102" i="15"/>
  <c r="N5102" i="15"/>
  <c r="N5128" i="15"/>
  <c r="I5128" i="15"/>
  <c r="I4376" i="15"/>
  <c r="N4376" i="15"/>
  <c r="N4484" i="15"/>
  <c r="I4484" i="15"/>
  <c r="N4429" i="15"/>
  <c r="I4429" i="15"/>
  <c r="I4387" i="15"/>
  <c r="N4387" i="15"/>
  <c r="N4618" i="15"/>
  <c r="I4618" i="15"/>
  <c r="N4906" i="15"/>
  <c r="I4906" i="15"/>
  <c r="N4811" i="15"/>
  <c r="I4811" i="15"/>
  <c r="N4804" i="15"/>
  <c r="I4804" i="15"/>
  <c r="I4687" i="15"/>
  <c r="N4687" i="15"/>
  <c r="N5026" i="15"/>
  <c r="I5026" i="15"/>
  <c r="N5035" i="15"/>
  <c r="I5035" i="15"/>
  <c r="N5830" i="15"/>
  <c r="I5830" i="15"/>
  <c r="N4401" i="15"/>
  <c r="I4401" i="15"/>
  <c r="N4357" i="15"/>
  <c r="I4357" i="15"/>
  <c r="N4590" i="15"/>
  <c r="I4590" i="15"/>
  <c r="N4874" i="15"/>
  <c r="I4874" i="15"/>
  <c r="I4779" i="15"/>
  <c r="N4779" i="15"/>
  <c r="I4773" i="15"/>
  <c r="N4773" i="15"/>
  <c r="I4652" i="15"/>
  <c r="N4652" i="15"/>
  <c r="I4988" i="15"/>
  <c r="N4988" i="15"/>
  <c r="I4997" i="15"/>
  <c r="N4997" i="15"/>
  <c r="I5301" i="15"/>
  <c r="N5301" i="15"/>
  <c r="N4568" i="15"/>
  <c r="I4568" i="15"/>
  <c r="I4501" i="15"/>
  <c r="N4501" i="15"/>
  <c r="N4462" i="15"/>
  <c r="I4462" i="15"/>
  <c r="I4692" i="15"/>
  <c r="N4692" i="15"/>
  <c r="I4595" i="15"/>
  <c r="N4595" i="15"/>
  <c r="I4891" i="15"/>
  <c r="N4891" i="15"/>
  <c r="I4888" i="15"/>
  <c r="N4888" i="15"/>
  <c r="N4789" i="15"/>
  <c r="I4789" i="15"/>
  <c r="I5123" i="15"/>
  <c r="N5123" i="15"/>
  <c r="N5140" i="15"/>
  <c r="I5140" i="15"/>
  <c r="I4736" i="15"/>
  <c r="N4736" i="15"/>
  <c r="N4603" i="15"/>
  <c r="I4603" i="15"/>
  <c r="N4863" i="15"/>
  <c r="I4863" i="15"/>
  <c r="I4820" i="15"/>
  <c r="N4820" i="15"/>
  <c r="N4668" i="15"/>
  <c r="I4668" i="15"/>
  <c r="N4973" i="15"/>
  <c r="I4973" i="15"/>
  <c r="I5260" i="15"/>
  <c r="N5260" i="15"/>
  <c r="N5243" i="15"/>
  <c r="I5243" i="15"/>
  <c r="I4995" i="15"/>
  <c r="N4995" i="15"/>
  <c r="I5581" i="15"/>
  <c r="N5581" i="15"/>
  <c r="I6066" i="15"/>
  <c r="N6066" i="15"/>
  <c r="I5184" i="15"/>
  <c r="N5184" i="15"/>
  <c r="N5565" i="15"/>
  <c r="I5565" i="15"/>
  <c r="I5624" i="15"/>
  <c r="N5624" i="15"/>
  <c r="N5269" i="15"/>
  <c r="I5269" i="15"/>
  <c r="N5048" i="15"/>
  <c r="I5048" i="15"/>
  <c r="I5415" i="15"/>
  <c r="N5415" i="15"/>
  <c r="N6171" i="15"/>
  <c r="I6171" i="15"/>
  <c r="I5240" i="15"/>
  <c r="N5240" i="15"/>
  <c r="N5386" i="15"/>
  <c r="I5386" i="15"/>
  <c r="I5604" i="15"/>
  <c r="N5604" i="15"/>
  <c r="I5115" i="15"/>
  <c r="N5115" i="15"/>
  <c r="I5170" i="15"/>
  <c r="N5170" i="15"/>
  <c r="N5798" i="15"/>
  <c r="I5798" i="15"/>
  <c r="I5165" i="15"/>
  <c r="N5165" i="15"/>
  <c r="I5294" i="15"/>
  <c r="N5294" i="15"/>
  <c r="N5580" i="15"/>
  <c r="I5580" i="15"/>
  <c r="N5125" i="15"/>
  <c r="I5125" i="15"/>
  <c r="N5197" i="15"/>
  <c r="I5197" i="15"/>
  <c r="N5881" i="15"/>
  <c r="I5881" i="15"/>
  <c r="N5703" i="15"/>
  <c r="I5703" i="15"/>
  <c r="N5665" i="15"/>
  <c r="I5665" i="15"/>
  <c r="I5953" i="15"/>
  <c r="N5953" i="15"/>
  <c r="I6065" i="15"/>
  <c r="N6065" i="15"/>
  <c r="I6289" i="15"/>
  <c r="N6289" i="15"/>
  <c r="N6474" i="15"/>
  <c r="I6474" i="15"/>
  <c r="I4762" i="15"/>
  <c r="N4762" i="15"/>
  <c r="N5019" i="15"/>
  <c r="I5019" i="15"/>
  <c r="I5310" i="15"/>
  <c r="N5310" i="15"/>
  <c r="I5215" i="15"/>
  <c r="N5215" i="15"/>
  <c r="I5192" i="15"/>
  <c r="N5192" i="15"/>
  <c r="N5142" i="15"/>
  <c r="I5142" i="15"/>
  <c r="I5348" i="15"/>
  <c r="N5348" i="15"/>
  <c r="I5451" i="15"/>
  <c r="N5451" i="15"/>
  <c r="I5291" i="15"/>
  <c r="N5291" i="15"/>
  <c r="N5373" i="15"/>
  <c r="I5373" i="15"/>
  <c r="N5707" i="15"/>
  <c r="I5707" i="15"/>
  <c r="N5677" i="15"/>
  <c r="I5677" i="15"/>
  <c r="I5958" i="15"/>
  <c r="N5958" i="15"/>
  <c r="N6092" i="15"/>
  <c r="I6092" i="15"/>
  <c r="N6307" i="15"/>
  <c r="I6307" i="15"/>
  <c r="N6608" i="15"/>
  <c r="I6608" i="15"/>
  <c r="I5213" i="15"/>
  <c r="N5213" i="15"/>
  <c r="I5557" i="15"/>
  <c r="N5557" i="15"/>
  <c r="N5567" i="15"/>
  <c r="I5567" i="15"/>
  <c r="I5359" i="15"/>
  <c r="N5359" i="15"/>
  <c r="N5449" i="15"/>
  <c r="I5449" i="15"/>
  <c r="I5608" i="15"/>
  <c r="N5608" i="15"/>
  <c r="N5611" i="15"/>
  <c r="I5611" i="15"/>
  <c r="N5988" i="15"/>
  <c r="I5988" i="15"/>
  <c r="I6075" i="15"/>
  <c r="N6075" i="15"/>
  <c r="N6315" i="15"/>
  <c r="I6315" i="15"/>
  <c r="I6517" i="15"/>
  <c r="N6517" i="15"/>
  <c r="I5537" i="15"/>
  <c r="N5537" i="15"/>
  <c r="N5317" i="15"/>
  <c r="I5317" i="15"/>
  <c r="I5589" i="15"/>
  <c r="N5589" i="15"/>
  <c r="N5666" i="15"/>
  <c r="I5666" i="15"/>
  <c r="I5869" i="15"/>
  <c r="N5869" i="15"/>
  <c r="N5844" i="15"/>
  <c r="I5844" i="15"/>
  <c r="N5902" i="15"/>
  <c r="I5902" i="15"/>
  <c r="I6131" i="15"/>
  <c r="N6131" i="15"/>
  <c r="I6205" i="15"/>
  <c r="N6205" i="15"/>
  <c r="I6297" i="15"/>
  <c r="N6297" i="15"/>
  <c r="I5195" i="15"/>
  <c r="N5195" i="15"/>
  <c r="I5173" i="15"/>
  <c r="N5173" i="15"/>
  <c r="I5122" i="15"/>
  <c r="N5122" i="15"/>
  <c r="I5328" i="15"/>
  <c r="N5328" i="15"/>
  <c r="I5406" i="15"/>
  <c r="N5406" i="15"/>
  <c r="N5271" i="15"/>
  <c r="I5271" i="15"/>
  <c r="N5841" i="15"/>
  <c r="I5841" i="15"/>
  <c r="N5683" i="15"/>
  <c r="I5683" i="15"/>
  <c r="I5645" i="15"/>
  <c r="N5645" i="15"/>
  <c r="N5973" i="15"/>
  <c r="I5973" i="15"/>
  <c r="I5987" i="15"/>
  <c r="N5987" i="15"/>
  <c r="I6140" i="15"/>
  <c r="N6140" i="15"/>
  <c r="N6395" i="15"/>
  <c r="I6395" i="15"/>
  <c r="N5300" i="15"/>
  <c r="I5300" i="15"/>
  <c r="N5357" i="15"/>
  <c r="I5357" i="15"/>
  <c r="I5538" i="15"/>
  <c r="N5538" i="15"/>
  <c r="N5710" i="15"/>
  <c r="I5710" i="15"/>
  <c r="I5651" i="15"/>
  <c r="N5651" i="15"/>
  <c r="I5860" i="15"/>
  <c r="N5860" i="15"/>
  <c r="I5925" i="15"/>
  <c r="N5925" i="15"/>
  <c r="I5926" i="15"/>
  <c r="N5926" i="15"/>
  <c r="I6240" i="15"/>
  <c r="N6240" i="15"/>
  <c r="I6329" i="15"/>
  <c r="N6329" i="15"/>
  <c r="N5558" i="15"/>
  <c r="I5558" i="15"/>
  <c r="N5329" i="15"/>
  <c r="I5329" i="15"/>
  <c r="I5402" i="15"/>
  <c r="N5402" i="15"/>
  <c r="N5678" i="15"/>
  <c r="I5678" i="15"/>
  <c r="N5620" i="15"/>
  <c r="I5620" i="15"/>
  <c r="I5878" i="15"/>
  <c r="N5878" i="15"/>
  <c r="N5996" i="15"/>
  <c r="I5996" i="15"/>
  <c r="I6064" i="15"/>
  <c r="N6064" i="15"/>
  <c r="N6252" i="15"/>
  <c r="I6252" i="15"/>
  <c r="I6659" i="15"/>
  <c r="N6659" i="15"/>
  <c r="I6703" i="15"/>
  <c r="N6703" i="15"/>
  <c r="N5658" i="15"/>
  <c r="I5658" i="15"/>
  <c r="N5595" i="15"/>
  <c r="I5595" i="15"/>
  <c r="I5629" i="15"/>
  <c r="N5629" i="15"/>
  <c r="I5705" i="15"/>
  <c r="N5705" i="15"/>
  <c r="I6018" i="15"/>
  <c r="N6018" i="15"/>
  <c r="I6082" i="15"/>
  <c r="N6082" i="15"/>
  <c r="N6100" i="15"/>
  <c r="I6100" i="15"/>
  <c r="N6127" i="15"/>
  <c r="I6127" i="15"/>
  <c r="I6660" i="15"/>
  <c r="N6660" i="15"/>
  <c r="N6451" i="15"/>
  <c r="I6451" i="15"/>
  <c r="I6682" i="15"/>
  <c r="N6682" i="15"/>
  <c r="N5807" i="15"/>
  <c r="I5807" i="15"/>
  <c r="N5792" i="15"/>
  <c r="I5792" i="15"/>
  <c r="N5900" i="15"/>
  <c r="I5900" i="15"/>
  <c r="N5962" i="15"/>
  <c r="I5962" i="15"/>
  <c r="N6193" i="15"/>
  <c r="I6193" i="15"/>
  <c r="I6325" i="15"/>
  <c r="N6325" i="15"/>
  <c r="N6658" i="15"/>
  <c r="I6658" i="15"/>
  <c r="I6397" i="15"/>
  <c r="N6397" i="15"/>
  <c r="N6291" i="15"/>
  <c r="I6291" i="15"/>
  <c r="N6470" i="15"/>
  <c r="I6470" i="15"/>
  <c r="N6691" i="15"/>
  <c r="I6691" i="15"/>
  <c r="N6586" i="15"/>
  <c r="I6586" i="15"/>
  <c r="N6856" i="15"/>
  <c r="I6856" i="15"/>
  <c r="I6364" i="15"/>
  <c r="N6364" i="15"/>
  <c r="N6673" i="15"/>
  <c r="I6673" i="15"/>
  <c r="N6742" i="15"/>
  <c r="I6742" i="15"/>
  <c r="I5974" i="15"/>
  <c r="N5974" i="15"/>
  <c r="I6054" i="15"/>
  <c r="N6054" i="15"/>
  <c r="N6003" i="15"/>
  <c r="I6003" i="15"/>
  <c r="N6233" i="15"/>
  <c r="I6233" i="15"/>
  <c r="N6245" i="15"/>
  <c r="I6245" i="15"/>
  <c r="N6637" i="15"/>
  <c r="I6637" i="15"/>
  <c r="I6578" i="15"/>
  <c r="N6578" i="15"/>
  <c r="N6448" i="15"/>
  <c r="I6448" i="15"/>
  <c r="I6705" i="15"/>
  <c r="N6705" i="15"/>
  <c r="I6886" i="15"/>
  <c r="N6886" i="15"/>
  <c r="N5810" i="15"/>
  <c r="I5810" i="15"/>
  <c r="N6109" i="15"/>
  <c r="I6109" i="15"/>
  <c r="I6085" i="15"/>
  <c r="N6085" i="15"/>
  <c r="I6103" i="15"/>
  <c r="N6103" i="15"/>
  <c r="N6155" i="15"/>
  <c r="I6155" i="15"/>
  <c r="I6157" i="15"/>
  <c r="N6157" i="15"/>
  <c r="N6299" i="15"/>
  <c r="I6299" i="15"/>
  <c r="N6442" i="15"/>
  <c r="I6442" i="15"/>
  <c r="I6355" i="15"/>
  <c r="N6355" i="15"/>
  <c r="I6675" i="15"/>
  <c r="N6675" i="15"/>
  <c r="I6420" i="15"/>
  <c r="N6420" i="15"/>
  <c r="I6778" i="15"/>
  <c r="N6778" i="15"/>
  <c r="N6480" i="15"/>
  <c r="I6480" i="15"/>
  <c r="N6780" i="15"/>
  <c r="I6780" i="15"/>
  <c r="I6253" i="15"/>
  <c r="N6253" i="15"/>
  <c r="N6676" i="15"/>
  <c r="I6676" i="15"/>
  <c r="N6635" i="15"/>
  <c r="I6635" i="15"/>
  <c r="N6668" i="15"/>
  <c r="I6668" i="15"/>
  <c r="N6522" i="15"/>
  <c r="I6522" i="15"/>
  <c r="N6500" i="15"/>
  <c r="I6500" i="15"/>
  <c r="I6704" i="15"/>
  <c r="N6704" i="15"/>
  <c r="N6753" i="15"/>
  <c r="I6753" i="15"/>
  <c r="N6920" i="15"/>
  <c r="I6920" i="15"/>
  <c r="N6974" i="15"/>
  <c r="I6974" i="15"/>
  <c r="I6257" i="15"/>
  <c r="N6257" i="15"/>
  <c r="I6225" i="15"/>
  <c r="N6225" i="15"/>
  <c r="N6636" i="15"/>
  <c r="I6636" i="15"/>
  <c r="N6672" i="15"/>
  <c r="I6672" i="15"/>
  <c r="N6523" i="15"/>
  <c r="I6523" i="15"/>
  <c r="I6506" i="15"/>
  <c r="N6506" i="15"/>
  <c r="N6760" i="15"/>
  <c r="I6760" i="15"/>
  <c r="I6757" i="15"/>
  <c r="N6757" i="15"/>
  <c r="I6928" i="15"/>
  <c r="N6928" i="15"/>
  <c r="I6128" i="15"/>
  <c r="N6128" i="15"/>
  <c r="I6370" i="15"/>
  <c r="N6370" i="15"/>
  <c r="I6270" i="15"/>
  <c r="N6270" i="15"/>
  <c r="I6380" i="15"/>
  <c r="N6380" i="15"/>
  <c r="N6520" i="15"/>
  <c r="I6520" i="15"/>
  <c r="I6589" i="15"/>
  <c r="N6589" i="15"/>
  <c r="N6654" i="15"/>
  <c r="I6654" i="15"/>
  <c r="I6607" i="15"/>
  <c r="N6607" i="15"/>
  <c r="I6811" i="15"/>
  <c r="N6811" i="15"/>
  <c r="N6893" i="15"/>
  <c r="I6893" i="15"/>
  <c r="I617" i="15"/>
  <c r="N617" i="15"/>
  <c r="I6937" i="15"/>
  <c r="N6937" i="15"/>
  <c r="I6779" i="15"/>
  <c r="N6779" i="15"/>
  <c r="I6865" i="15"/>
  <c r="N6865" i="15"/>
  <c r="N6929" i="15"/>
  <c r="I6929" i="15"/>
  <c r="N6972" i="15"/>
  <c r="I6972" i="15"/>
  <c r="N6802" i="15"/>
  <c r="I6802" i="15"/>
  <c r="N6930" i="15"/>
  <c r="I6930" i="15"/>
  <c r="I6940" i="15"/>
  <c r="N6940" i="15"/>
  <c r="I45" i="15"/>
  <c r="N45" i="15"/>
  <c r="N98" i="15"/>
  <c r="I98" i="15"/>
  <c r="N121" i="15"/>
  <c r="I121" i="15"/>
  <c r="I28" i="15"/>
  <c r="N28" i="15"/>
  <c r="N67" i="15"/>
  <c r="I67" i="15"/>
  <c r="I75" i="15"/>
  <c r="N75" i="15"/>
  <c r="N4421" i="15"/>
  <c r="I4421" i="15"/>
  <c r="I4379" i="15"/>
  <c r="N4379" i="15"/>
  <c r="I4610" i="15"/>
  <c r="N4610" i="15"/>
  <c r="N4894" i="15"/>
  <c r="I4894" i="15"/>
  <c r="N4803" i="15"/>
  <c r="I4803" i="15"/>
  <c r="N4796" i="15"/>
  <c r="I4796" i="15"/>
  <c r="N4679" i="15"/>
  <c r="I4679" i="15"/>
  <c r="N5015" i="15"/>
  <c r="I5015" i="15"/>
  <c r="I5027" i="15"/>
  <c r="N5027" i="15"/>
  <c r="I5401" i="15"/>
  <c r="N5401" i="15"/>
  <c r="I4663" i="15"/>
  <c r="N4663" i="15"/>
  <c r="N4535" i="15"/>
  <c r="I4535" i="15"/>
  <c r="N4482" i="15"/>
  <c r="I4482" i="15"/>
  <c r="I4716" i="15"/>
  <c r="N4716" i="15"/>
  <c r="N4619" i="15"/>
  <c r="I4619" i="15"/>
  <c r="I4915" i="15"/>
  <c r="N4915" i="15"/>
  <c r="I4908" i="15"/>
  <c r="N4908" i="15"/>
  <c r="I4813" i="15"/>
  <c r="N4813" i="15"/>
  <c r="N5151" i="15"/>
  <c r="I5151" i="15"/>
  <c r="I5172" i="15"/>
  <c r="N5172" i="15"/>
  <c r="I4588" i="15"/>
  <c r="N4588" i="15"/>
  <c r="I4520" i="15"/>
  <c r="N4520" i="15"/>
  <c r="N4461" i="15"/>
  <c r="I4461" i="15"/>
  <c r="N4422" i="15"/>
  <c r="I4422" i="15"/>
  <c r="N4653" i="15"/>
  <c r="I4653" i="15"/>
  <c r="N4944" i="15"/>
  <c r="I4944" i="15"/>
  <c r="I4847" i="15"/>
  <c r="N4847" i="15"/>
  <c r="N4840" i="15"/>
  <c r="I4840" i="15"/>
  <c r="N4731" i="15"/>
  <c r="I4731" i="15"/>
  <c r="I5067" i="15"/>
  <c r="N5067" i="15"/>
  <c r="N5091" i="15"/>
  <c r="I5091" i="15"/>
  <c r="N4488" i="15"/>
  <c r="I4488" i="15"/>
  <c r="N4433" i="15"/>
  <c r="I4433" i="15"/>
  <c r="N4391" i="15"/>
  <c r="I4391" i="15"/>
  <c r="N4622" i="15"/>
  <c r="I4622" i="15"/>
  <c r="I4910" i="15"/>
  <c r="N4910" i="15"/>
  <c r="N4815" i="15"/>
  <c r="I4815" i="15"/>
  <c r="N4808" i="15"/>
  <c r="I4808" i="15"/>
  <c r="N4691" i="15"/>
  <c r="I4691" i="15"/>
  <c r="N5030" i="15"/>
  <c r="I5030" i="15"/>
  <c r="N5046" i="15"/>
  <c r="I5046" i="15"/>
  <c r="N5594" i="15"/>
  <c r="I5594" i="15"/>
  <c r="I4612" i="15"/>
  <c r="N4612" i="15"/>
  <c r="I4550" i="15"/>
  <c r="N4550" i="15"/>
  <c r="I4494" i="15"/>
  <c r="N4494" i="15"/>
  <c r="I4728" i="15"/>
  <c r="N4728" i="15"/>
  <c r="N4634" i="15"/>
  <c r="I4634" i="15"/>
  <c r="I4930" i="15"/>
  <c r="N4930" i="15"/>
  <c r="N4927" i="15"/>
  <c r="I4927" i="15"/>
  <c r="I4833" i="15"/>
  <c r="N4833" i="15"/>
  <c r="N5163" i="15"/>
  <c r="I5163" i="15"/>
  <c r="I5187" i="15"/>
  <c r="N5187" i="15"/>
  <c r="N4767" i="15"/>
  <c r="I4767" i="15"/>
  <c r="I4638" i="15"/>
  <c r="N4638" i="15"/>
  <c r="N4895" i="15"/>
  <c r="I4895" i="15"/>
  <c r="N4852" i="15"/>
  <c r="I4852" i="15"/>
  <c r="I4703" i="15"/>
  <c r="N4703" i="15"/>
  <c r="I4996" i="15"/>
  <c r="N4996" i="15"/>
  <c r="N5281" i="15"/>
  <c r="I5281" i="15"/>
  <c r="I5330" i="15"/>
  <c r="N5330" i="15"/>
  <c r="I5037" i="15"/>
  <c r="N5037" i="15"/>
  <c r="N5533" i="15"/>
  <c r="I5533" i="15"/>
  <c r="I6116" i="15"/>
  <c r="N6116" i="15"/>
  <c r="I5228" i="15"/>
  <c r="N5228" i="15"/>
  <c r="N5459" i="15"/>
  <c r="I5459" i="15"/>
  <c r="I5676" i="15"/>
  <c r="N5676" i="15"/>
  <c r="I5053" i="15"/>
  <c r="N5053" i="15"/>
  <c r="N5093" i="15"/>
  <c r="I5093" i="15"/>
  <c r="N5351" i="15"/>
  <c r="I5351" i="15"/>
  <c r="I6298" i="15"/>
  <c r="N6298" i="15"/>
  <c r="I5264" i="15"/>
  <c r="N5264" i="15"/>
  <c r="I5365" i="15"/>
  <c r="N5365" i="15"/>
  <c r="N6005" i="15"/>
  <c r="I6005" i="15"/>
  <c r="I5157" i="15"/>
  <c r="N5157" i="15"/>
  <c r="I5237" i="15"/>
  <c r="N5237" i="15"/>
  <c r="N5547" i="15"/>
  <c r="I5547" i="15"/>
  <c r="I5208" i="15"/>
  <c r="N5208" i="15"/>
  <c r="N5340" i="15"/>
  <c r="I5340" i="15"/>
  <c r="N5699" i="15"/>
  <c r="I5699" i="15"/>
  <c r="I5169" i="15"/>
  <c r="N5169" i="15"/>
  <c r="N5306" i="15"/>
  <c r="I5306" i="15"/>
  <c r="N5584" i="15"/>
  <c r="I5584" i="15"/>
  <c r="N5854" i="15"/>
  <c r="I5854" i="15"/>
  <c r="I5717" i="15"/>
  <c r="N5717" i="15"/>
  <c r="I5893" i="15"/>
  <c r="N5893" i="15"/>
  <c r="N6107" i="15"/>
  <c r="I6107" i="15"/>
  <c r="N6142" i="15"/>
  <c r="I6142" i="15"/>
  <c r="N6410" i="15"/>
  <c r="I6410" i="15"/>
  <c r="N4797" i="15"/>
  <c r="I4797" i="15"/>
  <c r="I5049" i="15"/>
  <c r="N5049" i="15"/>
  <c r="I4981" i="15"/>
  <c r="N4981" i="15"/>
  <c r="N5247" i="15"/>
  <c r="I5247" i="15"/>
  <c r="N5224" i="15"/>
  <c r="I5224" i="15"/>
  <c r="I5177" i="15"/>
  <c r="N5177" i="15"/>
  <c r="I5398" i="15"/>
  <c r="N5398" i="15"/>
  <c r="N5590" i="15"/>
  <c r="I5590" i="15"/>
  <c r="N5323" i="15"/>
  <c r="I5323" i="15"/>
  <c r="N5409" i="15"/>
  <c r="I5409" i="15"/>
  <c r="I5870" i="15"/>
  <c r="N5870" i="15"/>
  <c r="I5790" i="15"/>
  <c r="N5790" i="15"/>
  <c r="N5904" i="15"/>
  <c r="I5904" i="15"/>
  <c r="I5999" i="15"/>
  <c r="N5999" i="15"/>
  <c r="I6145" i="15"/>
  <c r="N6145" i="15"/>
  <c r="N6418" i="15"/>
  <c r="I6418" i="15"/>
  <c r="N5245" i="15"/>
  <c r="I5245" i="15"/>
  <c r="N5418" i="15"/>
  <c r="I5418" i="15"/>
  <c r="I5358" i="15"/>
  <c r="N5358" i="15"/>
  <c r="N5435" i="15"/>
  <c r="I5435" i="15"/>
  <c r="N5555" i="15"/>
  <c r="I5555" i="15"/>
  <c r="I5648" i="15"/>
  <c r="N5648" i="15"/>
  <c r="I5800" i="15"/>
  <c r="N5800" i="15"/>
  <c r="N6080" i="15"/>
  <c r="I6080" i="15"/>
  <c r="N6159" i="15"/>
  <c r="I6159" i="15"/>
  <c r="N6220" i="15"/>
  <c r="I6220" i="15"/>
  <c r="N6456" i="15"/>
  <c r="I6456" i="15"/>
  <c r="I5597" i="15"/>
  <c r="N5597" i="15"/>
  <c r="N5349" i="15"/>
  <c r="I5349" i="15"/>
  <c r="I5447" i="15"/>
  <c r="N5447" i="15"/>
  <c r="I5702" i="15"/>
  <c r="N5702" i="15"/>
  <c r="I5643" i="15"/>
  <c r="N5643" i="15"/>
  <c r="I5802" i="15"/>
  <c r="N5802" i="15"/>
  <c r="I5886" i="15"/>
  <c r="N5886" i="15"/>
  <c r="I5911" i="15"/>
  <c r="N5911" i="15"/>
  <c r="I6206" i="15"/>
  <c r="N6206" i="15"/>
  <c r="I6606" i="15"/>
  <c r="N6606" i="15"/>
  <c r="I5227" i="15"/>
  <c r="N5227" i="15"/>
  <c r="I5204" i="15"/>
  <c r="N5204" i="15"/>
  <c r="N5154" i="15"/>
  <c r="I5154" i="15"/>
  <c r="N5360" i="15"/>
  <c r="I5360" i="15"/>
  <c r="N5535" i="15"/>
  <c r="I5535" i="15"/>
  <c r="I5303" i="15"/>
  <c r="N5303" i="15"/>
  <c r="N5385" i="15"/>
  <c r="I5385" i="15"/>
  <c r="I5719" i="15"/>
  <c r="N5719" i="15"/>
  <c r="I5693" i="15"/>
  <c r="N5693" i="15"/>
  <c r="N5959" i="15"/>
  <c r="I5959" i="15"/>
  <c r="I6009" i="15"/>
  <c r="N6009" i="15"/>
  <c r="N6619" i="15"/>
  <c r="I6619" i="15"/>
  <c r="N6430" i="15"/>
  <c r="I6430" i="15"/>
  <c r="N5332" i="15"/>
  <c r="I5332" i="15"/>
  <c r="I5412" i="15"/>
  <c r="N5412" i="15"/>
  <c r="I5275" i="15"/>
  <c r="N5275" i="15"/>
  <c r="I5850" i="15"/>
  <c r="N5850" i="15"/>
  <c r="N5687" i="15"/>
  <c r="I5687" i="15"/>
  <c r="I5649" i="15"/>
  <c r="N5649" i="15"/>
  <c r="N6042" i="15"/>
  <c r="I6042" i="15"/>
  <c r="N5991" i="15"/>
  <c r="I5991" i="15"/>
  <c r="I6158" i="15"/>
  <c r="N6158" i="15"/>
  <c r="I6396" i="15"/>
  <c r="N6396" i="15"/>
  <c r="I5304" i="15"/>
  <c r="N5304" i="15"/>
  <c r="I5361" i="15"/>
  <c r="N5361" i="15"/>
  <c r="N5545" i="15"/>
  <c r="I5545" i="15"/>
  <c r="N5714" i="15"/>
  <c r="I5714" i="15"/>
  <c r="N5655" i="15"/>
  <c r="I5655" i="15"/>
  <c r="I5861" i="15"/>
  <c r="N5861" i="15"/>
  <c r="N6017" i="15"/>
  <c r="I6017" i="15"/>
  <c r="N5929" i="15"/>
  <c r="I5929" i="15"/>
  <c r="N6267" i="15"/>
  <c r="I6267" i="15"/>
  <c r="I6330" i="15"/>
  <c r="N6330" i="15"/>
  <c r="N6708" i="15"/>
  <c r="I6708" i="15"/>
  <c r="N5690" i="15"/>
  <c r="I5690" i="15"/>
  <c r="N5852" i="15"/>
  <c r="I5852" i="15"/>
  <c r="I5660" i="15"/>
  <c r="N5660" i="15"/>
  <c r="I5826" i="15"/>
  <c r="N5826" i="15"/>
  <c r="I6001" i="15"/>
  <c r="N6001" i="15"/>
  <c r="I6026" i="15"/>
  <c r="N6026" i="15"/>
  <c r="N6454" i="15"/>
  <c r="I6454" i="15"/>
  <c r="I6180" i="15"/>
  <c r="N6180" i="15"/>
  <c r="I6592" i="15"/>
  <c r="N6592" i="15"/>
  <c r="I6525" i="15"/>
  <c r="N6525" i="15"/>
  <c r="N6806" i="15"/>
  <c r="I6806" i="15"/>
  <c r="I5897" i="15"/>
  <c r="N5897" i="15"/>
  <c r="I5831" i="15"/>
  <c r="N5831" i="15"/>
  <c r="I5957" i="15"/>
  <c r="N5957" i="15"/>
  <c r="I6021" i="15"/>
  <c r="N6021" i="15"/>
  <c r="N6150" i="15"/>
  <c r="I6150" i="15"/>
  <c r="I6250" i="15"/>
  <c r="N6250" i="15"/>
  <c r="I6649" i="15"/>
  <c r="N6649" i="15"/>
  <c r="I6496" i="15"/>
  <c r="N6496" i="15"/>
  <c r="N6326" i="15"/>
  <c r="I6326" i="15"/>
  <c r="I6306" i="15"/>
  <c r="N6306" i="15"/>
  <c r="N6401" i="15"/>
  <c r="I6401" i="15"/>
  <c r="N6727" i="15"/>
  <c r="I6727" i="15"/>
  <c r="N6312" i="15"/>
  <c r="I6312" i="15"/>
  <c r="N6650" i="15"/>
  <c r="I6650" i="15"/>
  <c r="N6701" i="15"/>
  <c r="I6701" i="15"/>
  <c r="N5977" i="15"/>
  <c r="I5977" i="15"/>
  <c r="I6120" i="15"/>
  <c r="N6120" i="15"/>
  <c r="N6035" i="15"/>
  <c r="I6035" i="15"/>
  <c r="N6197" i="15"/>
  <c r="I6197" i="15"/>
  <c r="I6601" i="15"/>
  <c r="N6601" i="15"/>
  <c r="I6404" i="15"/>
  <c r="N6404" i="15"/>
  <c r="I6368" i="15"/>
  <c r="N6368" i="15"/>
  <c r="I6492" i="15"/>
  <c r="N6492" i="15"/>
  <c r="N6686" i="15"/>
  <c r="I6686" i="15"/>
  <c r="I6875" i="15"/>
  <c r="N6875" i="15"/>
  <c r="I5788" i="15"/>
  <c r="N5788" i="15"/>
  <c r="N6081" i="15"/>
  <c r="I6081" i="15"/>
  <c r="I6006" i="15"/>
  <c r="N6006" i="15"/>
  <c r="N6061" i="15"/>
  <c r="I6061" i="15"/>
  <c r="I6202" i="15"/>
  <c r="N6202" i="15"/>
  <c r="N6211" i="15"/>
  <c r="I6211" i="15"/>
  <c r="N6296" i="15"/>
  <c r="I6296" i="15"/>
  <c r="I6721" i="15"/>
  <c r="N6721" i="15"/>
  <c r="N6416" i="15"/>
  <c r="I6416" i="15"/>
  <c r="N6774" i="15"/>
  <c r="I6774" i="15"/>
  <c r="I6464" i="15"/>
  <c r="N6464" i="15"/>
  <c r="N6769" i="15"/>
  <c r="I6769" i="15"/>
  <c r="N6622" i="15"/>
  <c r="I6622" i="15"/>
  <c r="N6747" i="15"/>
  <c r="I6747" i="15"/>
  <c r="I6342" i="15"/>
  <c r="N6342" i="15"/>
  <c r="I6255" i="15"/>
  <c r="N6255" i="15"/>
  <c r="I6357" i="15"/>
  <c r="N6357" i="15"/>
  <c r="N6466" i="15"/>
  <c r="I6466" i="15"/>
  <c r="N6587" i="15"/>
  <c r="I6587" i="15"/>
  <c r="I6624" i="15"/>
  <c r="N6624" i="15"/>
  <c r="I6803" i="15"/>
  <c r="N6803" i="15"/>
  <c r="I6798" i="15"/>
  <c r="N6798" i="15"/>
  <c r="N6872" i="15"/>
  <c r="I6872" i="15"/>
  <c r="I6971" i="15"/>
  <c r="N6971" i="15"/>
  <c r="N6354" i="15"/>
  <c r="I6354" i="15"/>
  <c r="N6259" i="15"/>
  <c r="I6259" i="15"/>
  <c r="I6358" i="15"/>
  <c r="N6358" i="15"/>
  <c r="I6498" i="15"/>
  <c r="N6498" i="15"/>
  <c r="I6588" i="15"/>
  <c r="N6588" i="15"/>
  <c r="N6653" i="15"/>
  <c r="I6653" i="15"/>
  <c r="N6796" i="15"/>
  <c r="I6796" i="15"/>
  <c r="I6804" i="15"/>
  <c r="N6804" i="15"/>
  <c r="N6879" i="15"/>
  <c r="I6879" i="15"/>
  <c r="I677" i="15"/>
  <c r="N677" i="15"/>
  <c r="I6248" i="15"/>
  <c r="N6248" i="15"/>
  <c r="N6285" i="15"/>
  <c r="I6285" i="15"/>
  <c r="N6318" i="15"/>
  <c r="I6318" i="15"/>
  <c r="N6305" i="15"/>
  <c r="I6305" i="15"/>
  <c r="N6652" i="15"/>
  <c r="I6652" i="15"/>
  <c r="I6662" i="15"/>
  <c r="N6662" i="15"/>
  <c r="N6429" i="15"/>
  <c r="I6429" i="15"/>
  <c r="N6741" i="15"/>
  <c r="I6741" i="15"/>
  <c r="N6732" i="15"/>
  <c r="I6732" i="15"/>
  <c r="N6932" i="15"/>
  <c r="I6932" i="15"/>
  <c r="N6921" i="15"/>
  <c r="I6921" i="15"/>
  <c r="I6935" i="15"/>
  <c r="N6935" i="15"/>
  <c r="N6938" i="15"/>
  <c r="I6938" i="15"/>
  <c r="N6786" i="15"/>
  <c r="I6786" i="15"/>
  <c r="I6969" i="15"/>
  <c r="N6969" i="15"/>
  <c r="N6694" i="15"/>
  <c r="I6694" i="15"/>
  <c r="I6942" i="15"/>
  <c r="N6942" i="15"/>
  <c r="I6968" i="15"/>
  <c r="N6968" i="15"/>
  <c r="N66" i="15"/>
  <c r="I66" i="15"/>
  <c r="N117" i="15"/>
  <c r="I117" i="15"/>
  <c r="I33" i="15"/>
  <c r="N33" i="15"/>
  <c r="I37" i="15"/>
  <c r="N37" i="15"/>
  <c r="I91" i="15"/>
  <c r="N91" i="15"/>
  <c r="I82" i="15"/>
  <c r="N82" i="15"/>
  <c r="N4453" i="15"/>
  <c r="I4453" i="15"/>
  <c r="I4414" i="15"/>
  <c r="N4414" i="15"/>
  <c r="I4645" i="15"/>
  <c r="N4645" i="15"/>
  <c r="N4936" i="15"/>
  <c r="I4936" i="15"/>
  <c r="N4839" i="15"/>
  <c r="I4839" i="15"/>
  <c r="N4832" i="15"/>
  <c r="I4832" i="15"/>
  <c r="I4719" i="15"/>
  <c r="N4719" i="15"/>
  <c r="I5059" i="15"/>
  <c r="N5059" i="15"/>
  <c r="I5072" i="15"/>
  <c r="N5072" i="15"/>
  <c r="N4351" i="15"/>
  <c r="I4351" i="15"/>
  <c r="I4288" i="15"/>
  <c r="N4288" i="15"/>
  <c r="I4573" i="15"/>
  <c r="N4573" i="15"/>
  <c r="I4518" i="15"/>
  <c r="N4518" i="15"/>
  <c r="N4752" i="15"/>
  <c r="I4752" i="15"/>
  <c r="I4658" i="15"/>
  <c r="N4658" i="15"/>
  <c r="I4953" i="15"/>
  <c r="N4953" i="15"/>
  <c r="I4946" i="15"/>
  <c r="N4946" i="15"/>
  <c r="N4857" i="15"/>
  <c r="I4857" i="15"/>
  <c r="N5194" i="15"/>
  <c r="I5194" i="15"/>
  <c r="I5219" i="15"/>
  <c r="N5219" i="15"/>
  <c r="I4287" i="15"/>
  <c r="N4287" i="15"/>
  <c r="I4560" i="15"/>
  <c r="N4560" i="15"/>
  <c r="I4493" i="15"/>
  <c r="N4493" i="15"/>
  <c r="N4454" i="15"/>
  <c r="I4454" i="15"/>
  <c r="I4684" i="15"/>
  <c r="N4684" i="15"/>
  <c r="N4587" i="15"/>
  <c r="I4587" i="15"/>
  <c r="I4883" i="15"/>
  <c r="N4883" i="15"/>
  <c r="I4876" i="15"/>
  <c r="N4876" i="15"/>
  <c r="I4774" i="15"/>
  <c r="N4774" i="15"/>
  <c r="N5110" i="15"/>
  <c r="I5110" i="15"/>
  <c r="N5132" i="15"/>
  <c r="I5132" i="15"/>
  <c r="N4527" i="15"/>
  <c r="I4527" i="15"/>
  <c r="N4465" i="15"/>
  <c r="I4465" i="15"/>
  <c r="N4426" i="15"/>
  <c r="I4426" i="15"/>
  <c r="N4657" i="15"/>
  <c r="I4657" i="15"/>
  <c r="N4948" i="15"/>
  <c r="I4948" i="15"/>
  <c r="I4851" i="15"/>
  <c r="N4851" i="15"/>
  <c r="I4844" i="15"/>
  <c r="N4844" i="15"/>
  <c r="I4735" i="15"/>
  <c r="N4735" i="15"/>
  <c r="I5075" i="15"/>
  <c r="N5075" i="15"/>
  <c r="I5095" i="15"/>
  <c r="N5095" i="15"/>
  <c r="I4365" i="15"/>
  <c r="N4365" i="15"/>
  <c r="N4300" i="15"/>
  <c r="I4300" i="15"/>
  <c r="I4604" i="15"/>
  <c r="N4604" i="15"/>
  <c r="I4529" i="15"/>
  <c r="N4529" i="15"/>
  <c r="I4763" i="15"/>
  <c r="N4763" i="15"/>
  <c r="N4677" i="15"/>
  <c r="I4677" i="15"/>
  <c r="N4967" i="15"/>
  <c r="I4967" i="15"/>
  <c r="I4962" i="15"/>
  <c r="N4962" i="15"/>
  <c r="N4873" i="15"/>
  <c r="I4873" i="15"/>
  <c r="N5206" i="15"/>
  <c r="I5206" i="15"/>
  <c r="I5235" i="15"/>
  <c r="N5235" i="15"/>
  <c r="N4802" i="15"/>
  <c r="I4802" i="15"/>
  <c r="I4670" i="15"/>
  <c r="N4670" i="15"/>
  <c r="N4926" i="15"/>
  <c r="I4926" i="15"/>
  <c r="N4884" i="15"/>
  <c r="I4884" i="15"/>
  <c r="N4739" i="15"/>
  <c r="I4739" i="15"/>
  <c r="I5034" i="15"/>
  <c r="N5034" i="15"/>
  <c r="I5004" i="15"/>
  <c r="N5004" i="15"/>
  <c r="I5043" i="15"/>
  <c r="N5043" i="15"/>
  <c r="I5082" i="15"/>
  <c r="N5082" i="15"/>
  <c r="I5319" i="15"/>
  <c r="N5319" i="15"/>
  <c r="I6388" i="15"/>
  <c r="N6388" i="15"/>
  <c r="I5318" i="15"/>
  <c r="N5318" i="15"/>
  <c r="N5333" i="15"/>
  <c r="I5333" i="15"/>
  <c r="N5835" i="15"/>
  <c r="I5835" i="15"/>
  <c r="N5100" i="15"/>
  <c r="I5100" i="15"/>
  <c r="I5162" i="15"/>
  <c r="N5162" i="15"/>
  <c r="I5686" i="15"/>
  <c r="N5686" i="15"/>
  <c r="I5274" i="15"/>
  <c r="N5274" i="15"/>
  <c r="N5010" i="15"/>
  <c r="I5010" i="15"/>
  <c r="I5346" i="15"/>
  <c r="N5346" i="15"/>
  <c r="N6070" i="15"/>
  <c r="I6070" i="15"/>
  <c r="N5200" i="15"/>
  <c r="I5200" i="15"/>
  <c r="I5312" i="15"/>
  <c r="N5312" i="15"/>
  <c r="I5667" i="15"/>
  <c r="N5667" i="15"/>
  <c r="I5248" i="15"/>
  <c r="N5248" i="15"/>
  <c r="I5552" i="15"/>
  <c r="N5552" i="15"/>
  <c r="I5661" i="15"/>
  <c r="N5661" i="15"/>
  <c r="N5212" i="15"/>
  <c r="I5212" i="15"/>
  <c r="I5344" i="15"/>
  <c r="N5344" i="15"/>
  <c r="N5842" i="15"/>
  <c r="I5842" i="15"/>
  <c r="I5837" i="15"/>
  <c r="N5837" i="15"/>
  <c r="N5601" i="15"/>
  <c r="I5601" i="15"/>
  <c r="N5976" i="15"/>
  <c r="I5976" i="15"/>
  <c r="I6053" i="15"/>
  <c r="N6053" i="15"/>
  <c r="I6241" i="15"/>
  <c r="N6241" i="15"/>
  <c r="N6505" i="15"/>
  <c r="I6505" i="15"/>
  <c r="I4829" i="15"/>
  <c r="N4829" i="15"/>
  <c r="I5083" i="15"/>
  <c r="N5083" i="15"/>
  <c r="N5016" i="15"/>
  <c r="I5016" i="15"/>
  <c r="I5298" i="15"/>
  <c r="N5298" i="15"/>
  <c r="I5257" i="15"/>
  <c r="N5257" i="15"/>
  <c r="N5209" i="15"/>
  <c r="I5209" i="15"/>
  <c r="I5548" i="15"/>
  <c r="N5548" i="15"/>
  <c r="I5534" i="15"/>
  <c r="N5534" i="15"/>
  <c r="I5355" i="15"/>
  <c r="N5355" i="15"/>
  <c r="I5445" i="15"/>
  <c r="N5445" i="15"/>
  <c r="N5888" i="15"/>
  <c r="I5888" i="15"/>
  <c r="N5605" i="15"/>
  <c r="I5605" i="15"/>
  <c r="I5983" i="15"/>
  <c r="N5983" i="15"/>
  <c r="N6067" i="15"/>
  <c r="I6067" i="15"/>
  <c r="N6249" i="15"/>
  <c r="I6249" i="15"/>
  <c r="I6509" i="15"/>
  <c r="N6509" i="15"/>
  <c r="N5378" i="15"/>
  <c r="I5378" i="15"/>
  <c r="I5586" i="15"/>
  <c r="N5586" i="15"/>
  <c r="I5420" i="15"/>
  <c r="N5420" i="15"/>
  <c r="N5619" i="15"/>
  <c r="I5619" i="15"/>
  <c r="N5602" i="15"/>
  <c r="I5602" i="15"/>
  <c r="I5688" i="15"/>
  <c r="N5688" i="15"/>
  <c r="I5847" i="15"/>
  <c r="N5847" i="15"/>
  <c r="I6013" i="15"/>
  <c r="N6013" i="15"/>
  <c r="N6201" i="15"/>
  <c r="I6201" i="15"/>
  <c r="N6581" i="15"/>
  <c r="I6581" i="15"/>
  <c r="I5116" i="15"/>
  <c r="N5116" i="15"/>
  <c r="N5324" i="15"/>
  <c r="I5324" i="15"/>
  <c r="I5387" i="15"/>
  <c r="N5387" i="15"/>
  <c r="N5267" i="15"/>
  <c r="I5267" i="15"/>
  <c r="N5834" i="15"/>
  <c r="I5834" i="15"/>
  <c r="N5679" i="15"/>
  <c r="I5679" i="15"/>
  <c r="I5641" i="15"/>
  <c r="N5641" i="15"/>
  <c r="N5952" i="15"/>
  <c r="I5952" i="15"/>
  <c r="I5979" i="15"/>
  <c r="N5979" i="15"/>
  <c r="N6308" i="15"/>
  <c r="I6308" i="15"/>
  <c r="N6345" i="15"/>
  <c r="I6345" i="15"/>
  <c r="I5268" i="15"/>
  <c r="N5268" i="15"/>
  <c r="I5236" i="15"/>
  <c r="N5236" i="15"/>
  <c r="N5189" i="15"/>
  <c r="I5189" i="15"/>
  <c r="N5430" i="15"/>
  <c r="I5430" i="15"/>
  <c r="I5400" i="15"/>
  <c r="N5400" i="15"/>
  <c r="I5335" i="15"/>
  <c r="N5335" i="15"/>
  <c r="N5421" i="15"/>
  <c r="I5421" i="15"/>
  <c r="I5794" i="15"/>
  <c r="N5794" i="15"/>
  <c r="N5820" i="15"/>
  <c r="I5820" i="15"/>
  <c r="N5930" i="15"/>
  <c r="I5930" i="15"/>
  <c r="I6027" i="15"/>
  <c r="N6027" i="15"/>
  <c r="N6172" i="15"/>
  <c r="I6172" i="15"/>
  <c r="I6762" i="15"/>
  <c r="N6762" i="15"/>
  <c r="N5364" i="15"/>
  <c r="I5364" i="15"/>
  <c r="I5556" i="15"/>
  <c r="N5556" i="15"/>
  <c r="I5307" i="15"/>
  <c r="N5307" i="15"/>
  <c r="I5389" i="15"/>
  <c r="N5389" i="15"/>
  <c r="N5806" i="15"/>
  <c r="I5806" i="15"/>
  <c r="I5697" i="15"/>
  <c r="N5697" i="15"/>
  <c r="I5964" i="15"/>
  <c r="N5964" i="15"/>
  <c r="N6056" i="15"/>
  <c r="I6056" i="15"/>
  <c r="N6665" i="15"/>
  <c r="I6665" i="15"/>
  <c r="I6577" i="15"/>
  <c r="N6577" i="15"/>
  <c r="N5336" i="15"/>
  <c r="I5336" i="15"/>
  <c r="I5419" i="15"/>
  <c r="N5419" i="15"/>
  <c r="N5279" i="15"/>
  <c r="I5279" i="15"/>
  <c r="N5866" i="15"/>
  <c r="I5866" i="15"/>
  <c r="N5695" i="15"/>
  <c r="I5695" i="15"/>
  <c r="N5653" i="15"/>
  <c r="I5653" i="15"/>
  <c r="I5919" i="15"/>
  <c r="N5919" i="15"/>
  <c r="I6008" i="15"/>
  <c r="N6008" i="15"/>
  <c r="N6210" i="15"/>
  <c r="I6210" i="15"/>
  <c r="N6609" i="15"/>
  <c r="I6609" i="15"/>
  <c r="I6863" i="15"/>
  <c r="N6863" i="15"/>
  <c r="N5791" i="15"/>
  <c r="I5791" i="15"/>
  <c r="N5628" i="15"/>
  <c r="I5628" i="15"/>
  <c r="I5692" i="15"/>
  <c r="N5692" i="15"/>
  <c r="N5797" i="15"/>
  <c r="I5797" i="15"/>
  <c r="N5898" i="15"/>
  <c r="I5898" i="15"/>
  <c r="N5899" i="15"/>
  <c r="I5899" i="15"/>
  <c r="N6256" i="15"/>
  <c r="I6256" i="15"/>
  <c r="N6273" i="15"/>
  <c r="I6273" i="15"/>
  <c r="N6400" i="15"/>
  <c r="I6400" i="15"/>
  <c r="I6664" i="15"/>
  <c r="N6664" i="15"/>
  <c r="N5799" i="15"/>
  <c r="I5799" i="15"/>
  <c r="I5845" i="15"/>
  <c r="N5845" i="15"/>
  <c r="I5867" i="15"/>
  <c r="N5867" i="15"/>
  <c r="N6048" i="15"/>
  <c r="I6048" i="15"/>
  <c r="N6041" i="15"/>
  <c r="I6041" i="15"/>
  <c r="I6221" i="15"/>
  <c r="N6221" i="15"/>
  <c r="I6287" i="15"/>
  <c r="N6287" i="15"/>
  <c r="N6657" i="15"/>
  <c r="I6657" i="15"/>
  <c r="N6465" i="15"/>
  <c r="I6465" i="15"/>
  <c r="I6254" i="15"/>
  <c r="N6254" i="15"/>
  <c r="N6679" i="15"/>
  <c r="I6679" i="15"/>
  <c r="N6514" i="15"/>
  <c r="I6514" i="15"/>
  <c r="I6428" i="15"/>
  <c r="N6428" i="15"/>
  <c r="I6383" i="15"/>
  <c r="N6383" i="15"/>
  <c r="I6499" i="15"/>
  <c r="N6499" i="15"/>
  <c r="N6862" i="15"/>
  <c r="I6862" i="15"/>
  <c r="I5875" i="15"/>
  <c r="N5875" i="15"/>
  <c r="I5908" i="15"/>
  <c r="N5908" i="15"/>
  <c r="I6059" i="15"/>
  <c r="N6059" i="15"/>
  <c r="I6071" i="15"/>
  <c r="N6071" i="15"/>
  <c r="N6261" i="15"/>
  <c r="I6261" i="15"/>
  <c r="I6333" i="15"/>
  <c r="N6333" i="15"/>
  <c r="I6604" i="15"/>
  <c r="N6604" i="15"/>
  <c r="N6638" i="15"/>
  <c r="I6638" i="15"/>
  <c r="I6656" i="15"/>
  <c r="N6656" i="15"/>
  <c r="N6738" i="15"/>
  <c r="I6738" i="15"/>
  <c r="I6877" i="15"/>
  <c r="N6877" i="15"/>
  <c r="I5823" i="15"/>
  <c r="N5823" i="15"/>
  <c r="I5920" i="15"/>
  <c r="N5920" i="15"/>
  <c r="N6091" i="15"/>
  <c r="I6091" i="15"/>
  <c r="I6015" i="15"/>
  <c r="N6015" i="15"/>
  <c r="I6132" i="15"/>
  <c r="N6132" i="15"/>
  <c r="N6278" i="15"/>
  <c r="I6278" i="15"/>
  <c r="I6337" i="15"/>
  <c r="N6337" i="15"/>
  <c r="N6617" i="15"/>
  <c r="I6617" i="15"/>
  <c r="N6460" i="15"/>
  <c r="I6460" i="15"/>
  <c r="I6754" i="15"/>
  <c r="N6754" i="15"/>
  <c r="N6621" i="15"/>
  <c r="I6621" i="15"/>
  <c r="I6722" i="15"/>
  <c r="N6722" i="15"/>
  <c r="I6437" i="15"/>
  <c r="N6437" i="15"/>
  <c r="I6777" i="15"/>
  <c r="N6777" i="15"/>
  <c r="N6274" i="15"/>
  <c r="I6274" i="15"/>
  <c r="N6300" i="15"/>
  <c r="I6300" i="15"/>
  <c r="I6529" i="15"/>
  <c r="N6529" i="15"/>
  <c r="I6633" i="15"/>
  <c r="N6633" i="15"/>
  <c r="N6632" i="15"/>
  <c r="I6632" i="15"/>
  <c r="I6421" i="15"/>
  <c r="N6421" i="15"/>
  <c r="I6731" i="15"/>
  <c r="N6731" i="15"/>
  <c r="I6724" i="15"/>
  <c r="N6724" i="15"/>
  <c r="N6916" i="15"/>
  <c r="I6916" i="15"/>
  <c r="I6222" i="15"/>
  <c r="N6222" i="15"/>
  <c r="N6279" i="15"/>
  <c r="I6279" i="15"/>
  <c r="N6301" i="15"/>
  <c r="I6301" i="15"/>
  <c r="N6642" i="15"/>
  <c r="I6642" i="15"/>
  <c r="I6639" i="15"/>
  <c r="N6639" i="15"/>
  <c r="N6661" i="15"/>
  <c r="I6661" i="15"/>
  <c r="I6425" i="15"/>
  <c r="N6425" i="15"/>
  <c r="N6737" i="15"/>
  <c r="I6737" i="15"/>
  <c r="N6728" i="15"/>
  <c r="I6728" i="15"/>
  <c r="I6923" i="15"/>
  <c r="N6923" i="15"/>
  <c r="N618" i="15"/>
  <c r="I618" i="15"/>
  <c r="N6508" i="15"/>
  <c r="I6508" i="15"/>
  <c r="I6376" i="15"/>
  <c r="N6376" i="15"/>
  <c r="N6271" i="15"/>
  <c r="I6271" i="15"/>
  <c r="I6584" i="15"/>
  <c r="N6584" i="15"/>
  <c r="I6399" i="15"/>
  <c r="N6399" i="15"/>
  <c r="N6719" i="15"/>
  <c r="I6719" i="15"/>
  <c r="I6461" i="15"/>
  <c r="N6461" i="15"/>
  <c r="N6697" i="15"/>
  <c r="I6697" i="15"/>
  <c r="N6771" i="15"/>
  <c r="I6771" i="15"/>
  <c r="N6857" i="15"/>
  <c r="I6857" i="15"/>
  <c r="N6883" i="15"/>
  <c r="I6883" i="15"/>
  <c r="I6925" i="15"/>
  <c r="N6925" i="15"/>
  <c r="I6936" i="15"/>
  <c r="N6936" i="15"/>
  <c r="N6871" i="15"/>
  <c r="I6871" i="15"/>
  <c r="N6758" i="15"/>
  <c r="I6758" i="15"/>
  <c r="I6793" i="15"/>
  <c r="N6793" i="15"/>
  <c r="N6973" i="15"/>
  <c r="I6973" i="15"/>
  <c r="N90" i="15"/>
  <c r="I90" i="15"/>
  <c r="I123" i="15"/>
  <c r="N123" i="15"/>
  <c r="I53" i="15"/>
  <c r="N53" i="15"/>
  <c r="N73" i="15"/>
  <c r="I73" i="15"/>
  <c r="N93" i="15"/>
  <c r="I93" i="15"/>
  <c r="N109" i="15"/>
  <c r="I109" i="15"/>
  <c r="I4485" i="15"/>
  <c r="N4485" i="15"/>
  <c r="I4446" i="15"/>
  <c r="N4446" i="15"/>
  <c r="N4676" i="15"/>
  <c r="I4676" i="15"/>
  <c r="I4974" i="15"/>
  <c r="N4974" i="15"/>
  <c r="I4875" i="15"/>
  <c r="N4875" i="15"/>
  <c r="I4868" i="15"/>
  <c r="N4868" i="15"/>
  <c r="I4766" i="15"/>
  <c r="N4766" i="15"/>
  <c r="N5098" i="15"/>
  <c r="I5098" i="15"/>
  <c r="N5114" i="15"/>
  <c r="I5114" i="15"/>
  <c r="I4385" i="15"/>
  <c r="N4385" i="15"/>
  <c r="I4320" i="15"/>
  <c r="N4320" i="15"/>
  <c r="I4281" i="15"/>
  <c r="N4281" i="15"/>
  <c r="I4547" i="15"/>
  <c r="N4547" i="15"/>
  <c r="N4790" i="15"/>
  <c r="I4790" i="15"/>
  <c r="N4697" i="15"/>
  <c r="I4697" i="15"/>
  <c r="I4686" i="15"/>
  <c r="N4686" i="15"/>
  <c r="N4986" i="15"/>
  <c r="I4986" i="15"/>
  <c r="I4901" i="15"/>
  <c r="N4901" i="15"/>
  <c r="N5234" i="15"/>
  <c r="I5234" i="15"/>
  <c r="N5314" i="15"/>
  <c r="I5314" i="15"/>
  <c r="I4319" i="15"/>
  <c r="N4319" i="15"/>
  <c r="I4579" i="15"/>
  <c r="N4579" i="15"/>
  <c r="I4539" i="15"/>
  <c r="N4539" i="15"/>
  <c r="I4486" i="15"/>
  <c r="N4486" i="15"/>
  <c r="N4720" i="15"/>
  <c r="I4720" i="15"/>
  <c r="N4623" i="15"/>
  <c r="I4623" i="15"/>
  <c r="I4919" i="15"/>
  <c r="N4919" i="15"/>
  <c r="N4912" i="15"/>
  <c r="I4912" i="15"/>
  <c r="I4821" i="15"/>
  <c r="N4821" i="15"/>
  <c r="I5155" i="15"/>
  <c r="N5155" i="15"/>
  <c r="I5175" i="15"/>
  <c r="N5175" i="15"/>
  <c r="N4564" i="15"/>
  <c r="I4564" i="15"/>
  <c r="I4497" i="15"/>
  <c r="N4497" i="15"/>
  <c r="N4458" i="15"/>
  <c r="I4458" i="15"/>
  <c r="N4688" i="15"/>
  <c r="I4688" i="15"/>
  <c r="N4591" i="15"/>
  <c r="I4591" i="15"/>
  <c r="I4887" i="15"/>
  <c r="N4887" i="15"/>
  <c r="I4880" i="15"/>
  <c r="N4880" i="15"/>
  <c r="I4785" i="15"/>
  <c r="N4785" i="15"/>
  <c r="N5117" i="15"/>
  <c r="I5117" i="15"/>
  <c r="N5136" i="15"/>
  <c r="I5136" i="15"/>
  <c r="N4397" i="15"/>
  <c r="I4397" i="15"/>
  <c r="N4332" i="15"/>
  <c r="I4332" i="15"/>
  <c r="N4293" i="15"/>
  <c r="I4293" i="15"/>
  <c r="I4562" i="15"/>
  <c r="N4562" i="15"/>
  <c r="I4806" i="15"/>
  <c r="N4806" i="15"/>
  <c r="I4713" i="15"/>
  <c r="N4713" i="15"/>
  <c r="I4702" i="15"/>
  <c r="N4702" i="15"/>
  <c r="I4585" i="15"/>
  <c r="N4585" i="15"/>
  <c r="N4913" i="15"/>
  <c r="I4913" i="15"/>
  <c r="N5250" i="15"/>
  <c r="I5250" i="15"/>
  <c r="N5036" i="15"/>
  <c r="I5036" i="15"/>
  <c r="N4834" i="15"/>
  <c r="I4834" i="15"/>
  <c r="N4705" i="15"/>
  <c r="I4705" i="15"/>
  <c r="I4961" i="15"/>
  <c r="N4961" i="15"/>
  <c r="I4916" i="15"/>
  <c r="N4916" i="15"/>
  <c r="I4781" i="15"/>
  <c r="N4781" i="15"/>
  <c r="N5071" i="15"/>
  <c r="I5071" i="15"/>
  <c r="I5042" i="15"/>
  <c r="N5042" i="15"/>
  <c r="I5088" i="15"/>
  <c r="N5088" i="15"/>
  <c r="N5138" i="15"/>
  <c r="I5138" i="15"/>
  <c r="N5650" i="15"/>
  <c r="I5650" i="15"/>
  <c r="I6362" i="15"/>
  <c r="N6362" i="15"/>
  <c r="I4999" i="15"/>
  <c r="N4999" i="15"/>
  <c r="I5432" i="15"/>
  <c r="N5432" i="15"/>
  <c r="N6096" i="15"/>
  <c r="I6096" i="15"/>
  <c r="N5149" i="15"/>
  <c r="I5149" i="15"/>
  <c r="N5229" i="15"/>
  <c r="I5229" i="15"/>
  <c r="N5441" i="15"/>
  <c r="I5441" i="15"/>
  <c r="N5009" i="15"/>
  <c r="I5009" i="15"/>
  <c r="I5058" i="15"/>
  <c r="N5058" i="15"/>
  <c r="N5550" i="15"/>
  <c r="I5550" i="15"/>
  <c r="I6156" i="15"/>
  <c r="N6156" i="15"/>
  <c r="I5244" i="15"/>
  <c r="N5244" i="15"/>
  <c r="I5392" i="15"/>
  <c r="N5392" i="15"/>
  <c r="I5610" i="15"/>
  <c r="N5610" i="15"/>
  <c r="N4979" i="15"/>
  <c r="I4979" i="15"/>
  <c r="I5438" i="15"/>
  <c r="N5438" i="15"/>
  <c r="I5942" i="15"/>
  <c r="N5942" i="15"/>
  <c r="I5252" i="15"/>
  <c r="N5252" i="15"/>
  <c r="N5570" i="15"/>
  <c r="I5570" i="15"/>
  <c r="I5713" i="15"/>
  <c r="N5713" i="15"/>
  <c r="I5640" i="15"/>
  <c r="N5640" i="15"/>
  <c r="N5865" i="15"/>
  <c r="I5865" i="15"/>
  <c r="N6094" i="15"/>
  <c r="I6094" i="15"/>
  <c r="N6146" i="15"/>
  <c r="I6146" i="15"/>
  <c r="I6582" i="15"/>
  <c r="N6582" i="15"/>
  <c r="N6386" i="15"/>
  <c r="I6386" i="15"/>
  <c r="I4861" i="15"/>
  <c r="N4861" i="15"/>
  <c r="I5113" i="15"/>
  <c r="N5113" i="15"/>
  <c r="I5052" i="15"/>
  <c r="N5052" i="15"/>
  <c r="N5017" i="15"/>
  <c r="I5017" i="15"/>
  <c r="I5277" i="15"/>
  <c r="N5277" i="15"/>
  <c r="N5241" i="15"/>
  <c r="I5241" i="15"/>
  <c r="N5399" i="15"/>
  <c r="I5399" i="15"/>
  <c r="I5354" i="15"/>
  <c r="N5354" i="15"/>
  <c r="N5428" i="15"/>
  <c r="I5428" i="15"/>
  <c r="I5551" i="15"/>
  <c r="N5551" i="15"/>
  <c r="I5644" i="15"/>
  <c r="N5644" i="15"/>
  <c r="I5796" i="15"/>
  <c r="N5796" i="15"/>
  <c r="N6108" i="15"/>
  <c r="I6108" i="15"/>
  <c r="N6152" i="15"/>
  <c r="I6152" i="15"/>
  <c r="N6216" i="15"/>
  <c r="I6216" i="15"/>
  <c r="I6452" i="15"/>
  <c r="N6452" i="15"/>
  <c r="I5527" i="15"/>
  <c r="N5527" i="15"/>
  <c r="N5313" i="15"/>
  <c r="I5313" i="15"/>
  <c r="N5546" i="15"/>
  <c r="I5546" i="15"/>
  <c r="N5662" i="15"/>
  <c r="I5662" i="15"/>
  <c r="N5868" i="15"/>
  <c r="I5868" i="15"/>
  <c r="N5825" i="15"/>
  <c r="I5825" i="15"/>
  <c r="I5978" i="15"/>
  <c r="N5978" i="15"/>
  <c r="I6121" i="15"/>
  <c r="N6121" i="15"/>
  <c r="N6204" i="15"/>
  <c r="I6204" i="15"/>
  <c r="N6339" i="15"/>
  <c r="I6339" i="15"/>
  <c r="I5150" i="15"/>
  <c r="N5150" i="15"/>
  <c r="I5356" i="15"/>
  <c r="N5356" i="15"/>
  <c r="N5524" i="15"/>
  <c r="I5524" i="15"/>
  <c r="N5299" i="15"/>
  <c r="I5299" i="15"/>
  <c r="I5381" i="15"/>
  <c r="N5381" i="15"/>
  <c r="N5715" i="15"/>
  <c r="I5715" i="15"/>
  <c r="I5685" i="15"/>
  <c r="N5685" i="15"/>
  <c r="I5943" i="15"/>
  <c r="N5943" i="15"/>
  <c r="N6137" i="15"/>
  <c r="I6137" i="15"/>
  <c r="I6521" i="15"/>
  <c r="N6521" i="15"/>
  <c r="N6373" i="15"/>
  <c r="I6373" i="15"/>
  <c r="N5256" i="15"/>
  <c r="I5256" i="15"/>
  <c r="N5302" i="15"/>
  <c r="I5302" i="15"/>
  <c r="I5221" i="15"/>
  <c r="N5221" i="15"/>
  <c r="N5575" i="15"/>
  <c r="I5575" i="15"/>
  <c r="N5592" i="15"/>
  <c r="I5592" i="15"/>
  <c r="I5367" i="15"/>
  <c r="N5367" i="15"/>
  <c r="N5529" i="15"/>
  <c r="I5529" i="15"/>
  <c r="I5617" i="15"/>
  <c r="N5617" i="15"/>
  <c r="I5840" i="15"/>
  <c r="N5840" i="15"/>
  <c r="N6016" i="15"/>
  <c r="I6016" i="15"/>
  <c r="N6089" i="15"/>
  <c r="I6089" i="15"/>
  <c r="N6641" i="15"/>
  <c r="I6641" i="15"/>
  <c r="I6630" i="15"/>
  <c r="N6630" i="15"/>
  <c r="N5436" i="15"/>
  <c r="I5436" i="15"/>
  <c r="I5407" i="15"/>
  <c r="N5407" i="15"/>
  <c r="I5339" i="15"/>
  <c r="N5339" i="15"/>
  <c r="I5429" i="15"/>
  <c r="N5429" i="15"/>
  <c r="I5813" i="15"/>
  <c r="N5813" i="15"/>
  <c r="I5846" i="15"/>
  <c r="N5846" i="15"/>
  <c r="I5934" i="15"/>
  <c r="N5934" i="15"/>
  <c r="N6031" i="15"/>
  <c r="I6031" i="15"/>
  <c r="N6215" i="15"/>
  <c r="I6215" i="15"/>
  <c r="N6443" i="15"/>
  <c r="I6443" i="15"/>
  <c r="I5368" i="15"/>
  <c r="N5368" i="15"/>
  <c r="N5563" i="15"/>
  <c r="I5563" i="15"/>
  <c r="N5311" i="15"/>
  <c r="I5311" i="15"/>
  <c r="N5397" i="15"/>
  <c r="I5397" i="15"/>
  <c r="I5836" i="15"/>
  <c r="N5836" i="15"/>
  <c r="I5701" i="15"/>
  <c r="N5701" i="15"/>
  <c r="I6012" i="15"/>
  <c r="N6012" i="15"/>
  <c r="N6072" i="15"/>
  <c r="I6072" i="15"/>
  <c r="N6115" i="15"/>
  <c r="I6115" i="15"/>
  <c r="N6591" i="15"/>
  <c r="I6591" i="15"/>
  <c r="N6867" i="15"/>
  <c r="I6867" i="15"/>
  <c r="N5873" i="15"/>
  <c r="I5873" i="15"/>
  <c r="N5659" i="15"/>
  <c r="I5659" i="15"/>
  <c r="I5801" i="15"/>
  <c r="N5801" i="15"/>
  <c r="I5882" i="15"/>
  <c r="N5882" i="15"/>
  <c r="I5896" i="15"/>
  <c r="N5896" i="15"/>
  <c r="N5944" i="15"/>
  <c r="I5944" i="15"/>
  <c r="I6183" i="15"/>
  <c r="N6183" i="15"/>
  <c r="N6320" i="15"/>
  <c r="I6320" i="15"/>
  <c r="I6627" i="15"/>
  <c r="N6627" i="15"/>
  <c r="N6389" i="15"/>
  <c r="I6389" i="15"/>
  <c r="I5607" i="15"/>
  <c r="N5607" i="15"/>
  <c r="I5634" i="15"/>
  <c r="N5634" i="15"/>
  <c r="I5891" i="15"/>
  <c r="N5891" i="15"/>
  <c r="N6088" i="15"/>
  <c r="I6088" i="15"/>
  <c r="N6019" i="15"/>
  <c r="I6019" i="15"/>
  <c r="I6186" i="15"/>
  <c r="N6186" i="15"/>
  <c r="I6251" i="15"/>
  <c r="N6251" i="15"/>
  <c r="I6699" i="15"/>
  <c r="N6699" i="15"/>
  <c r="I6739" i="15"/>
  <c r="N6739" i="15"/>
  <c r="N6304" i="15"/>
  <c r="I6304" i="15"/>
  <c r="I6716" i="15"/>
  <c r="N6716" i="15"/>
  <c r="I6469" i="15"/>
  <c r="N6469" i="15"/>
  <c r="I6623" i="15"/>
  <c r="N6623" i="15"/>
  <c r="N6321" i="15"/>
  <c r="I6321" i="15"/>
  <c r="N6614" i="15"/>
  <c r="I6614" i="15"/>
  <c r="N6891" i="15"/>
  <c r="I6891" i="15"/>
  <c r="I6074" i="15"/>
  <c r="N6074" i="15"/>
  <c r="N5951" i="15"/>
  <c r="I5951" i="15"/>
  <c r="I5903" i="15"/>
  <c r="N5903" i="15"/>
  <c r="I6104" i="15"/>
  <c r="N6104" i="15"/>
  <c r="I6179" i="15"/>
  <c r="N6179" i="15"/>
  <c r="I6246" i="15"/>
  <c r="N6246" i="15"/>
  <c r="I6409" i="15"/>
  <c r="N6409" i="15"/>
  <c r="N6467" i="15"/>
  <c r="I6467" i="15"/>
  <c r="I6449" i="15"/>
  <c r="N6449" i="15"/>
  <c r="N6874" i="15"/>
  <c r="I6874" i="15"/>
  <c r="I5622" i="15"/>
  <c r="N5622" i="15"/>
  <c r="I5855" i="15"/>
  <c r="N5855" i="15"/>
  <c r="I5889" i="15"/>
  <c r="N5889" i="15"/>
  <c r="N6154" i="15"/>
  <c r="I6154" i="15"/>
  <c r="N6047" i="15"/>
  <c r="I6047" i="15"/>
  <c r="N6208" i="15"/>
  <c r="I6208" i="15"/>
  <c r="I6263" i="15"/>
  <c r="N6263" i="15"/>
  <c r="N6438" i="15"/>
  <c r="I6438" i="15"/>
  <c r="I6434" i="15"/>
  <c r="N6434" i="15"/>
  <c r="I6518" i="15"/>
  <c r="N6518" i="15"/>
  <c r="N6714" i="15"/>
  <c r="I6714" i="15"/>
  <c r="N6433" i="15"/>
  <c r="I6433" i="15"/>
  <c r="I6773" i="15"/>
  <c r="N6773" i="15"/>
  <c r="I6481" i="15"/>
  <c r="N6481" i="15"/>
  <c r="N6744" i="15"/>
  <c r="I6744" i="15"/>
  <c r="I6334" i="15"/>
  <c r="N6334" i="15"/>
  <c r="N6260" i="15"/>
  <c r="I6260" i="15"/>
  <c r="N6450" i="15"/>
  <c r="I6450" i="15"/>
  <c r="I6375" i="15"/>
  <c r="N6375" i="15"/>
  <c r="N6700" i="15"/>
  <c r="I6700" i="15"/>
  <c r="N6453" i="15"/>
  <c r="I6453" i="15"/>
  <c r="I6689" i="15"/>
  <c r="N6689" i="15"/>
  <c r="I6759" i="15"/>
  <c r="N6759" i="15"/>
  <c r="I6931" i="15"/>
  <c r="N6931" i="15"/>
  <c r="I6398" i="15"/>
  <c r="N6398" i="15"/>
  <c r="N6341" i="15"/>
  <c r="I6341" i="15"/>
  <c r="N6266" i="15"/>
  <c r="I6266" i="15"/>
  <c r="I6486" i="15"/>
  <c r="N6486" i="15"/>
  <c r="N6392" i="15"/>
  <c r="I6392" i="15"/>
  <c r="I6715" i="15"/>
  <c r="N6715" i="15"/>
  <c r="I6457" i="15"/>
  <c r="N6457" i="15"/>
  <c r="N6693" i="15"/>
  <c r="I6693" i="15"/>
  <c r="N6768" i="15"/>
  <c r="I6768" i="15"/>
  <c r="N584" i="15"/>
  <c r="I584" i="15"/>
  <c r="N6123" i="15"/>
  <c r="I6123" i="15"/>
  <c r="I6235" i="15"/>
  <c r="N6235" i="15"/>
  <c r="I6411" i="15"/>
  <c r="N6411" i="15"/>
  <c r="N6344" i="15"/>
  <c r="I6344" i="15"/>
  <c r="I6596" i="15"/>
  <c r="N6596" i="15"/>
  <c r="N6382" i="15"/>
  <c r="I6382" i="15"/>
  <c r="N6493" i="15"/>
  <c r="I6493" i="15"/>
  <c r="N6743" i="15"/>
  <c r="I6743" i="15"/>
  <c r="N6868" i="15"/>
  <c r="I6868" i="15"/>
  <c r="N6889" i="15"/>
  <c r="I6889" i="15"/>
  <c r="N6858" i="15"/>
  <c r="I6858" i="15"/>
  <c r="N6941" i="15"/>
  <c r="I6941" i="15"/>
  <c r="N6965" i="15"/>
  <c r="I6965" i="15"/>
  <c r="I6919" i="15"/>
  <c r="N6919" i="15"/>
  <c r="I6746" i="15"/>
  <c r="N6746" i="15"/>
  <c r="I6890" i="15"/>
  <c r="N6890" i="15"/>
  <c r="N6966" i="15"/>
  <c r="I6966" i="15"/>
  <c r="I113" i="15"/>
  <c r="N113" i="15"/>
  <c r="N49" i="15"/>
  <c r="I49" i="15"/>
  <c r="N60" i="15"/>
  <c r="I60" i="15"/>
  <c r="I83" i="15"/>
  <c r="N83" i="15"/>
  <c r="N41" i="15"/>
  <c r="I41" i="15"/>
  <c r="I4528" i="15"/>
  <c r="N4528" i="15"/>
  <c r="I4478" i="15"/>
  <c r="N4478" i="15"/>
  <c r="I4712" i="15"/>
  <c r="N4712" i="15"/>
  <c r="N4615" i="15"/>
  <c r="I4615" i="15"/>
  <c r="I4911" i="15"/>
  <c r="N4911" i="15"/>
  <c r="I4904" i="15"/>
  <c r="N4904" i="15"/>
  <c r="I4809" i="15"/>
  <c r="N4809" i="15"/>
  <c r="N5139" i="15"/>
  <c r="I5139" i="15"/>
  <c r="I5168" i="15"/>
  <c r="N5168" i="15"/>
  <c r="I4416" i="15"/>
  <c r="N4416" i="15"/>
  <c r="N4356" i="15"/>
  <c r="I4356" i="15"/>
  <c r="I4313" i="15"/>
  <c r="N4313" i="15"/>
  <c r="I4647" i="15"/>
  <c r="N4647" i="15"/>
  <c r="I4826" i="15"/>
  <c r="N4826" i="15"/>
  <c r="I4733" i="15"/>
  <c r="N4733" i="15"/>
  <c r="I4726" i="15"/>
  <c r="N4726" i="15"/>
  <c r="I4609" i="15"/>
  <c r="N4609" i="15"/>
  <c r="N4943" i="15"/>
  <c r="I4943" i="15"/>
  <c r="I5292" i="15"/>
  <c r="N5292" i="15"/>
  <c r="I5176" i="15"/>
  <c r="N5176" i="15"/>
  <c r="N4355" i="15"/>
  <c r="I4355" i="15"/>
  <c r="N4292" i="15"/>
  <c r="I4292" i="15"/>
  <c r="I4608" i="15"/>
  <c r="N4608" i="15"/>
  <c r="I4522" i="15"/>
  <c r="N4522" i="15"/>
  <c r="I4756" i="15"/>
  <c r="N4756" i="15"/>
  <c r="N4662" i="15"/>
  <c r="I4662" i="15"/>
  <c r="N4957" i="15"/>
  <c r="I4957" i="15"/>
  <c r="I4954" i="15"/>
  <c r="N4954" i="15"/>
  <c r="N4865" i="15"/>
  <c r="I4865" i="15"/>
  <c r="N5198" i="15"/>
  <c r="I5198" i="15"/>
  <c r="N5223" i="15"/>
  <c r="I5223" i="15"/>
  <c r="I4580" i="15"/>
  <c r="N4580" i="15"/>
  <c r="I4543" i="15"/>
  <c r="N4543" i="15"/>
  <c r="I4490" i="15"/>
  <c r="N4490" i="15"/>
  <c r="I4724" i="15"/>
  <c r="N4724" i="15"/>
  <c r="N4627" i="15"/>
  <c r="I4627" i="15"/>
  <c r="I4923" i="15"/>
  <c r="N4923" i="15"/>
  <c r="I4920" i="15"/>
  <c r="N4920" i="15"/>
  <c r="I4825" i="15"/>
  <c r="N4825" i="15"/>
  <c r="N5159" i="15"/>
  <c r="I5159" i="15"/>
  <c r="I5179" i="15"/>
  <c r="N5179" i="15"/>
  <c r="N4428" i="15"/>
  <c r="I4428" i="15"/>
  <c r="I4370" i="15"/>
  <c r="N4370" i="15"/>
  <c r="N4325" i="15"/>
  <c r="I4325" i="15"/>
  <c r="N4628" i="15"/>
  <c r="I4628" i="15"/>
  <c r="I4842" i="15"/>
  <c r="N4842" i="15"/>
  <c r="I4749" i="15"/>
  <c r="N4749" i="15"/>
  <c r="N4738" i="15"/>
  <c r="I4738" i="15"/>
  <c r="N4621" i="15"/>
  <c r="I4621" i="15"/>
  <c r="N4955" i="15"/>
  <c r="I4955" i="15"/>
  <c r="N5280" i="15"/>
  <c r="I5280" i="15"/>
  <c r="I4991" i="15"/>
  <c r="N4991" i="15"/>
  <c r="I4866" i="15"/>
  <c r="N4866" i="15"/>
  <c r="I4737" i="15"/>
  <c r="N4737" i="15"/>
  <c r="I4690" i="15"/>
  <c r="N4690" i="15"/>
  <c r="N4950" i="15"/>
  <c r="I4950" i="15"/>
  <c r="I4817" i="15"/>
  <c r="N4817" i="15"/>
  <c r="N5106" i="15"/>
  <c r="I5106" i="15"/>
  <c r="I5080" i="15"/>
  <c r="N5080" i="15"/>
  <c r="I5137" i="15"/>
  <c r="N5137" i="15"/>
  <c r="N5205" i="15"/>
  <c r="I5205" i="15"/>
  <c r="N5405" i="15"/>
  <c r="I5405" i="15"/>
  <c r="N5262" i="15"/>
  <c r="I5262" i="15"/>
  <c r="I5044" i="15"/>
  <c r="N5044" i="15"/>
  <c r="I5408" i="15"/>
  <c r="N5408" i="15"/>
  <c r="I6170" i="15"/>
  <c r="N6170" i="15"/>
  <c r="N5188" i="15"/>
  <c r="I5188" i="15"/>
  <c r="I5571" i="15"/>
  <c r="N5571" i="15"/>
  <c r="N5632" i="15"/>
  <c r="I5632" i="15"/>
  <c r="N5061" i="15"/>
  <c r="I5061" i="15"/>
  <c r="I5097" i="15"/>
  <c r="N5097" i="15"/>
  <c r="I5403" i="15"/>
  <c r="N5403" i="15"/>
  <c r="N6651" i="15"/>
  <c r="I6651" i="15"/>
  <c r="I5270" i="15"/>
  <c r="N5270" i="15"/>
  <c r="N5369" i="15"/>
  <c r="I5369" i="15"/>
  <c r="N6068" i="15"/>
  <c r="I6068" i="15"/>
  <c r="I5022" i="15"/>
  <c r="N5022" i="15"/>
  <c r="I5388" i="15"/>
  <c r="N5388" i="15"/>
  <c r="I6040" i="15"/>
  <c r="N6040" i="15"/>
  <c r="N4983" i="15"/>
  <c r="I4983" i="15"/>
  <c r="N5444" i="15"/>
  <c r="I5444" i="15"/>
  <c r="I6025" i="15"/>
  <c r="N6025" i="15"/>
  <c r="I5680" i="15"/>
  <c r="N5680" i="15"/>
  <c r="N5839" i="15"/>
  <c r="I5839" i="15"/>
  <c r="N6101" i="15"/>
  <c r="I6101" i="15"/>
  <c r="N6189" i="15"/>
  <c r="I6189" i="15"/>
  <c r="I6265" i="15"/>
  <c r="N6265" i="15"/>
  <c r="N6787" i="15"/>
  <c r="I6787" i="15"/>
  <c r="I4893" i="15"/>
  <c r="N4893" i="15"/>
  <c r="N5147" i="15"/>
  <c r="I5147" i="15"/>
  <c r="I5087" i="15"/>
  <c r="N5087" i="15"/>
  <c r="I5057" i="15"/>
  <c r="N5057" i="15"/>
  <c r="I5006" i="15"/>
  <c r="N5006" i="15"/>
  <c r="I5322" i="15"/>
  <c r="N5322" i="15"/>
  <c r="I5577" i="15"/>
  <c r="N5577" i="15"/>
  <c r="I5414" i="15"/>
  <c r="N5414" i="15"/>
  <c r="I5615" i="15"/>
  <c r="N5615" i="15"/>
  <c r="N5588" i="15"/>
  <c r="I5588" i="15"/>
  <c r="I5684" i="15"/>
  <c r="N5684" i="15"/>
  <c r="I5843" i="15"/>
  <c r="N5843" i="15"/>
  <c r="I6000" i="15"/>
  <c r="N6000" i="15"/>
  <c r="N6190" i="15"/>
  <c r="I6190" i="15"/>
  <c r="N6319" i="15"/>
  <c r="I6319" i="15"/>
  <c r="I6970" i="15"/>
  <c r="N6970" i="15"/>
  <c r="N5583" i="15"/>
  <c r="I5583" i="15"/>
  <c r="N5345" i="15"/>
  <c r="I5345" i="15"/>
  <c r="I5440" i="15"/>
  <c r="N5440" i="15"/>
  <c r="N5698" i="15"/>
  <c r="I5698" i="15"/>
  <c r="I5639" i="15"/>
  <c r="N5639" i="15"/>
  <c r="N5795" i="15"/>
  <c r="I5795" i="15"/>
  <c r="N6030" i="15"/>
  <c r="I6030" i="15"/>
  <c r="N5895" i="15"/>
  <c r="I5895" i="15"/>
  <c r="I6198" i="15"/>
  <c r="N6198" i="15"/>
  <c r="N6439" i="15"/>
  <c r="I6439" i="15"/>
  <c r="N5185" i="15"/>
  <c r="I5185" i="15"/>
  <c r="N5411" i="15"/>
  <c r="I5411" i="15"/>
  <c r="I5394" i="15"/>
  <c r="N5394" i="15"/>
  <c r="I5331" i="15"/>
  <c r="N5331" i="15"/>
  <c r="N5417" i="15"/>
  <c r="I5417" i="15"/>
  <c r="I5787" i="15"/>
  <c r="N5787" i="15"/>
  <c r="I5815" i="15"/>
  <c r="N5815" i="15"/>
  <c r="I5915" i="15"/>
  <c r="N5915" i="15"/>
  <c r="N6023" i="15"/>
  <c r="I6023" i="15"/>
  <c r="N6168" i="15"/>
  <c r="I6168" i="15"/>
  <c r="I6643" i="15"/>
  <c r="N6643" i="15"/>
  <c r="I5032" i="15"/>
  <c r="N5032" i="15"/>
  <c r="I4987" i="15"/>
  <c r="N4987" i="15"/>
  <c r="N5253" i="15"/>
  <c r="I5253" i="15"/>
  <c r="N5431" i="15"/>
  <c r="I5431" i="15"/>
  <c r="I5366" i="15"/>
  <c r="N5366" i="15"/>
  <c r="I5549" i="15"/>
  <c r="N5549" i="15"/>
  <c r="I5566" i="15"/>
  <c r="N5566" i="15"/>
  <c r="N5656" i="15"/>
  <c r="I5656" i="15"/>
  <c r="I5808" i="15"/>
  <c r="N5808" i="15"/>
  <c r="I6044" i="15"/>
  <c r="N6044" i="15"/>
  <c r="N6187" i="15"/>
  <c r="I6187" i="15"/>
  <c r="I6292" i="15"/>
  <c r="N6292" i="15"/>
  <c r="N6783" i="15"/>
  <c r="I6783" i="15"/>
  <c r="I5582" i="15"/>
  <c r="N5582" i="15"/>
  <c r="N5338" i="15"/>
  <c r="I5338" i="15"/>
  <c r="I5390" i="15"/>
  <c r="N5390" i="15"/>
  <c r="N5532" i="15"/>
  <c r="I5532" i="15"/>
  <c r="I5621" i="15"/>
  <c r="N5621" i="15"/>
  <c r="I5848" i="15"/>
  <c r="N5848" i="15"/>
  <c r="N6051" i="15"/>
  <c r="I6051" i="15"/>
  <c r="I6093" i="15"/>
  <c r="N6093" i="15"/>
  <c r="N6644" i="15"/>
  <c r="I6644" i="15"/>
  <c r="I6663" i="15"/>
  <c r="N6663" i="15"/>
  <c r="N5443" i="15"/>
  <c r="I5443" i="15"/>
  <c r="I5426" i="15"/>
  <c r="N5426" i="15"/>
  <c r="I5343" i="15"/>
  <c r="N5343" i="15"/>
  <c r="I5433" i="15"/>
  <c r="N5433" i="15"/>
  <c r="I5824" i="15"/>
  <c r="N5824" i="15"/>
  <c r="N5876" i="15"/>
  <c r="I5876" i="15"/>
  <c r="N5938" i="15"/>
  <c r="I5938" i="15"/>
  <c r="I6039" i="15"/>
  <c r="N6039" i="15"/>
  <c r="N6230" i="15"/>
  <c r="I6230" i="15"/>
  <c r="I6447" i="15"/>
  <c r="N6447" i="15"/>
  <c r="I6967" i="15"/>
  <c r="N6967" i="15"/>
  <c r="I5393" i="15"/>
  <c r="N5393" i="15"/>
  <c r="N5691" i="15"/>
  <c r="I5691" i="15"/>
  <c r="I5887" i="15"/>
  <c r="N5887" i="15"/>
  <c r="N5827" i="15"/>
  <c r="I5827" i="15"/>
  <c r="I5941" i="15"/>
  <c r="N5941" i="15"/>
  <c r="I6014" i="15"/>
  <c r="N6014" i="15"/>
  <c r="N6126" i="15"/>
  <c r="I6126" i="15"/>
  <c r="I6242" i="15"/>
  <c r="N6242" i="15"/>
  <c r="I6620" i="15"/>
  <c r="N6620" i="15"/>
  <c r="I6488" i="15"/>
  <c r="N6488" i="15"/>
  <c r="I5857" i="15"/>
  <c r="N5857" i="15"/>
  <c r="I5673" i="15"/>
  <c r="N5673" i="15"/>
  <c r="N5989" i="15"/>
  <c r="I5989" i="15"/>
  <c r="N5994" i="15"/>
  <c r="I5994" i="15"/>
  <c r="I6060" i="15"/>
  <c r="N6060" i="15"/>
  <c r="N6290" i="15"/>
  <c r="I6290" i="15"/>
  <c r="N6282" i="15"/>
  <c r="I6282" i="15"/>
  <c r="I6610" i="15"/>
  <c r="N6610" i="15"/>
  <c r="I6712" i="15"/>
  <c r="N6712" i="15"/>
  <c r="I6281" i="15"/>
  <c r="N6281" i="15"/>
  <c r="I6723" i="15"/>
  <c r="N6723" i="15"/>
  <c r="I6776" i="15"/>
  <c r="N6776" i="15"/>
  <c r="N6497" i="15"/>
  <c r="I6497" i="15"/>
  <c r="I6348" i="15"/>
  <c r="N6348" i="15"/>
  <c r="N6351" i="15"/>
  <c r="I6351" i="15"/>
  <c r="I6752" i="15"/>
  <c r="N6752" i="15"/>
  <c r="N6010" i="15"/>
  <c r="I6010" i="15"/>
  <c r="I5997" i="15"/>
  <c r="N5997" i="15"/>
  <c r="I5937" i="15"/>
  <c r="N5937" i="15"/>
  <c r="I6181" i="15"/>
  <c r="N6181" i="15"/>
  <c r="N6218" i="15"/>
  <c r="I6218" i="15"/>
  <c r="I6600" i="15"/>
  <c r="N6600" i="15"/>
  <c r="N6446" i="15"/>
  <c r="I6446" i="15"/>
  <c r="N6513" i="15"/>
  <c r="I6513" i="15"/>
  <c r="N6507" i="15"/>
  <c r="I6507" i="15"/>
  <c r="N6784" i="15"/>
  <c r="I6784" i="15"/>
  <c r="I5657" i="15"/>
  <c r="N5657" i="15"/>
  <c r="N5901" i="15"/>
  <c r="I5901" i="15"/>
  <c r="I5927" i="15"/>
  <c r="N5927" i="15"/>
  <c r="I6077" i="15"/>
  <c r="N6077" i="15"/>
  <c r="I6086" i="15"/>
  <c r="N6086" i="15"/>
  <c r="I6283" i="15"/>
  <c r="N6283" i="15"/>
  <c r="I6212" i="15"/>
  <c r="N6212" i="15"/>
  <c r="N6327" i="15"/>
  <c r="I6327" i="15"/>
  <c r="I6756" i="15"/>
  <c r="N6756" i="15"/>
  <c r="I6417" i="15"/>
  <c r="N6417" i="15"/>
  <c r="I6766" i="15"/>
  <c r="N6766" i="15"/>
  <c r="N6477" i="15"/>
  <c r="I6477" i="15"/>
  <c r="I6740" i="15"/>
  <c r="N6740" i="15"/>
  <c r="N6671" i="15"/>
  <c r="I6671" i="15"/>
  <c r="N6797" i="15"/>
  <c r="I6797" i="15"/>
  <c r="I6224" i="15"/>
  <c r="N6224" i="15"/>
  <c r="N6322" i="15"/>
  <c r="I6322" i="15"/>
  <c r="N6313" i="15"/>
  <c r="I6313" i="15"/>
  <c r="N6512" i="15"/>
  <c r="I6512" i="15"/>
  <c r="I6366" i="15"/>
  <c r="N6366" i="15"/>
  <c r="I6485" i="15"/>
  <c r="N6485" i="15"/>
  <c r="N6720" i="15"/>
  <c r="I6720" i="15"/>
  <c r="I6859" i="15"/>
  <c r="N6859" i="15"/>
  <c r="I6881" i="15"/>
  <c r="N6881" i="15"/>
  <c r="N6119" i="15"/>
  <c r="I6119" i="15"/>
  <c r="N6231" i="15"/>
  <c r="I6231" i="15"/>
  <c r="N6390" i="15"/>
  <c r="I6390" i="15"/>
  <c r="I6343" i="15"/>
  <c r="N6343" i="15"/>
  <c r="I6590" i="15"/>
  <c r="N6590" i="15"/>
  <c r="I6374" i="15"/>
  <c r="N6374" i="15"/>
  <c r="I6489" i="15"/>
  <c r="N6489" i="15"/>
  <c r="N6733" i="15"/>
  <c r="I6733" i="15"/>
  <c r="N6860" i="15"/>
  <c r="I6860" i="15"/>
  <c r="N6885" i="15"/>
  <c r="I6885" i="15"/>
  <c r="N6178" i="15"/>
  <c r="I6178" i="15"/>
  <c r="N6153" i="15"/>
  <c r="I6153" i="15"/>
  <c r="N6275" i="15"/>
  <c r="I6275" i="15"/>
  <c r="N6336" i="15"/>
  <c r="I6336" i="15"/>
  <c r="N6422" i="15"/>
  <c r="I6422" i="15"/>
  <c r="I6730" i="15"/>
  <c r="N6730" i="15"/>
  <c r="N6412" i="15"/>
  <c r="I6412" i="15"/>
  <c r="N6646" i="15"/>
  <c r="I6646" i="15"/>
  <c r="I6678" i="15"/>
  <c r="N6678" i="15"/>
  <c r="N6888" i="15"/>
  <c r="I6888" i="15"/>
  <c r="N6934" i="15"/>
  <c r="I6934" i="15"/>
  <c r="N6884" i="15"/>
  <c r="I6884" i="15"/>
  <c r="N6864" i="15"/>
  <c r="I6864" i="15"/>
  <c r="I6927" i="15"/>
  <c r="N6927" i="15"/>
  <c r="N610" i="15"/>
  <c r="I610" i="15"/>
  <c r="N6781" i="15"/>
  <c r="I6781" i="15"/>
  <c r="I6924" i="15"/>
  <c r="N6924" i="15"/>
  <c r="I65" i="15"/>
  <c r="N65" i="15"/>
  <c r="I64" i="15"/>
  <c r="N64" i="15"/>
  <c r="N85" i="15"/>
  <c r="I85" i="15"/>
  <c r="N24" i="15"/>
  <c r="I24" i="15"/>
  <c r="I71" i="15"/>
  <c r="N71" i="15"/>
  <c r="I4569" i="15"/>
  <c r="N4569" i="15"/>
  <c r="I4511" i="15"/>
  <c r="N4511" i="15"/>
  <c r="I4748" i="15"/>
  <c r="N4748" i="15"/>
  <c r="I4654" i="15"/>
  <c r="N4654" i="15"/>
  <c r="I4949" i="15"/>
  <c r="N4949" i="15"/>
  <c r="N4942" i="15"/>
  <c r="I4942" i="15"/>
  <c r="I4849" i="15"/>
  <c r="N4849" i="15"/>
  <c r="N5190" i="15"/>
  <c r="I5190" i="15"/>
  <c r="N5211" i="15"/>
  <c r="I5211" i="15"/>
  <c r="N4448" i="15"/>
  <c r="I4448" i="15"/>
  <c r="I4390" i="15"/>
  <c r="N4390" i="15"/>
  <c r="I4349" i="15"/>
  <c r="N4349" i="15"/>
  <c r="N4582" i="15"/>
  <c r="I4582" i="15"/>
  <c r="N4862" i="15"/>
  <c r="I4862" i="15"/>
  <c r="I4772" i="15"/>
  <c r="N4772" i="15"/>
  <c r="N4765" i="15"/>
  <c r="I4765" i="15"/>
  <c r="N4644" i="15"/>
  <c r="I4644" i="15"/>
  <c r="N5278" i="15"/>
  <c r="I5278" i="15"/>
  <c r="I4989" i="15"/>
  <c r="N4989" i="15"/>
  <c r="I5423" i="15"/>
  <c r="N5423" i="15"/>
  <c r="I4389" i="15"/>
  <c r="N4389" i="15"/>
  <c r="I4324" i="15"/>
  <c r="N4324" i="15"/>
  <c r="N4285" i="15"/>
  <c r="I4285" i="15"/>
  <c r="N4551" i="15"/>
  <c r="I4551" i="15"/>
  <c r="N4794" i="15"/>
  <c r="I4794" i="15"/>
  <c r="N4701" i="15"/>
  <c r="I4701" i="15"/>
  <c r="I4694" i="15"/>
  <c r="N4694" i="15"/>
  <c r="I5001" i="15"/>
  <c r="N5001" i="15"/>
  <c r="N4905" i="15"/>
  <c r="I4905" i="15"/>
  <c r="N5238" i="15"/>
  <c r="I5238" i="15"/>
  <c r="I5021" i="15"/>
  <c r="N5021" i="15"/>
  <c r="N4296" i="15"/>
  <c r="I4296" i="15"/>
  <c r="I4655" i="15"/>
  <c r="N4655" i="15"/>
  <c r="I4525" i="15"/>
  <c r="N4525" i="15"/>
  <c r="I4759" i="15"/>
  <c r="N4759" i="15"/>
  <c r="N4666" i="15"/>
  <c r="I4666" i="15"/>
  <c r="I4964" i="15"/>
  <c r="N4964" i="15"/>
  <c r="I4958" i="15"/>
  <c r="N4958" i="15"/>
  <c r="N4869" i="15"/>
  <c r="I4869" i="15"/>
  <c r="N5202" i="15"/>
  <c r="I5202" i="15"/>
  <c r="I5231" i="15"/>
  <c r="N5231" i="15"/>
  <c r="I4460" i="15"/>
  <c r="N4460" i="15"/>
  <c r="N4405" i="15"/>
  <c r="I4405" i="15"/>
  <c r="I4363" i="15"/>
  <c r="N4363" i="15"/>
  <c r="N4594" i="15"/>
  <c r="I4594" i="15"/>
  <c r="N4878" i="15"/>
  <c r="I4878" i="15"/>
  <c r="I4783" i="15"/>
  <c r="N4783" i="15"/>
  <c r="I4777" i="15"/>
  <c r="N4777" i="15"/>
  <c r="N4656" i="15"/>
  <c r="I4656" i="15"/>
  <c r="I4992" i="15"/>
  <c r="N4992" i="15"/>
  <c r="N5008" i="15"/>
  <c r="I5008" i="15"/>
  <c r="N5574" i="15"/>
  <c r="I5574" i="15"/>
  <c r="I4898" i="15"/>
  <c r="N4898" i="15"/>
  <c r="I4768" i="15"/>
  <c r="N4768" i="15"/>
  <c r="I4722" i="15"/>
  <c r="N4722" i="15"/>
  <c r="I5005" i="15"/>
  <c r="N5005" i="15"/>
  <c r="N4853" i="15"/>
  <c r="I4853" i="15"/>
  <c r="I5143" i="15"/>
  <c r="N5143" i="15"/>
  <c r="N5124" i="15"/>
  <c r="I5124" i="15"/>
  <c r="I5180" i="15"/>
  <c r="N5180" i="15"/>
  <c r="I5442" i="15"/>
  <c r="N5442" i="15"/>
  <c r="I5829" i="15"/>
  <c r="N5829" i="15"/>
  <c r="N5047" i="15"/>
  <c r="I5047" i="15"/>
  <c r="I5089" i="15"/>
  <c r="N5089" i="15"/>
  <c r="I5347" i="15"/>
  <c r="N5347" i="15"/>
  <c r="N6340" i="15"/>
  <c r="I6340" i="15"/>
  <c r="I5232" i="15"/>
  <c r="N5232" i="15"/>
  <c r="N5541" i="15"/>
  <c r="I5541" i="15"/>
  <c r="N5716" i="15"/>
  <c r="I5716" i="15"/>
  <c r="I5108" i="15"/>
  <c r="N5108" i="15"/>
  <c r="I5166" i="15"/>
  <c r="N5166" i="15"/>
  <c r="N5718" i="15"/>
  <c r="I5718" i="15"/>
  <c r="I5282" i="15"/>
  <c r="N5282" i="15"/>
  <c r="N5014" i="15"/>
  <c r="I5014" i="15"/>
  <c r="N5350" i="15"/>
  <c r="I5350" i="15"/>
  <c r="N5933" i="15"/>
  <c r="I5933" i="15"/>
  <c r="I5066" i="15"/>
  <c r="N5066" i="15"/>
  <c r="I5283" i="15"/>
  <c r="N5283" i="15"/>
  <c r="I6214" i="15"/>
  <c r="N6214" i="15"/>
  <c r="I5029" i="15"/>
  <c r="N5029" i="15"/>
  <c r="N5395" i="15"/>
  <c r="I5395" i="15"/>
  <c r="N6078" i="15"/>
  <c r="I6078" i="15"/>
  <c r="I5720" i="15"/>
  <c r="N5720" i="15"/>
  <c r="N5932" i="15"/>
  <c r="I5932" i="15"/>
  <c r="N6112" i="15"/>
  <c r="I6112" i="15"/>
  <c r="N6176" i="15"/>
  <c r="I6176" i="15"/>
  <c r="N6323" i="15"/>
  <c r="I6323" i="15"/>
  <c r="I4664" i="15"/>
  <c r="N4664" i="15"/>
  <c r="I4928" i="15"/>
  <c r="N4928" i="15"/>
  <c r="I5182" i="15"/>
  <c r="N5182" i="15"/>
  <c r="I5120" i="15"/>
  <c r="N5120" i="15"/>
  <c r="I5092" i="15"/>
  <c r="N5092" i="15"/>
  <c r="I5040" i="15"/>
  <c r="N5040" i="15"/>
  <c r="I5448" i="15"/>
  <c r="N5448" i="15"/>
  <c r="I5309" i="15"/>
  <c r="N5309" i="15"/>
  <c r="I5539" i="15"/>
  <c r="N5539" i="15"/>
  <c r="N5654" i="15"/>
  <c r="I5654" i="15"/>
  <c r="I5853" i="15"/>
  <c r="N5853" i="15"/>
  <c r="N5814" i="15"/>
  <c r="I5814" i="15"/>
  <c r="I5965" i="15"/>
  <c r="N5965" i="15"/>
  <c r="N6113" i="15"/>
  <c r="I6113" i="15"/>
  <c r="I6194" i="15"/>
  <c r="N6194" i="15"/>
  <c r="N6331" i="15"/>
  <c r="I6331" i="15"/>
  <c r="I5109" i="15"/>
  <c r="N5109" i="15"/>
  <c r="N5320" i="15"/>
  <c r="I5320" i="15"/>
  <c r="I5380" i="15"/>
  <c r="N5380" i="15"/>
  <c r="I5263" i="15"/>
  <c r="N5263" i="15"/>
  <c r="N5828" i="15"/>
  <c r="I5828" i="15"/>
  <c r="I5675" i="15"/>
  <c r="N5675" i="15"/>
  <c r="I5626" i="15"/>
  <c r="N5626" i="15"/>
  <c r="I5910" i="15"/>
  <c r="N5910" i="15"/>
  <c r="N5975" i="15"/>
  <c r="I5975" i="15"/>
  <c r="I6151" i="15"/>
  <c r="N6151" i="15"/>
  <c r="I6585" i="15"/>
  <c r="N6585" i="15"/>
  <c r="N5217" i="15"/>
  <c r="I5217" i="15"/>
  <c r="I5564" i="15"/>
  <c r="N5564" i="15"/>
  <c r="I5585" i="15"/>
  <c r="N5585" i="15"/>
  <c r="N5363" i="15"/>
  <c r="I5363" i="15"/>
  <c r="N5453" i="15"/>
  <c r="I5453" i="15"/>
  <c r="N5613" i="15"/>
  <c r="I5613" i="15"/>
  <c r="N5821" i="15"/>
  <c r="I5821" i="15"/>
  <c r="N5992" i="15"/>
  <c r="I5992" i="15"/>
  <c r="I6079" i="15"/>
  <c r="N6079" i="15"/>
  <c r="I6427" i="15"/>
  <c r="N6427" i="15"/>
  <c r="N6629" i="15"/>
  <c r="I6629" i="15"/>
  <c r="N5069" i="15"/>
  <c r="I5069" i="15"/>
  <c r="N5018" i="15"/>
  <c r="I5018" i="15"/>
  <c r="N5391" i="15"/>
  <c r="I5391" i="15"/>
  <c r="I5596" i="15"/>
  <c r="N5596" i="15"/>
  <c r="I5446" i="15"/>
  <c r="N5446" i="15"/>
  <c r="I5631" i="15"/>
  <c r="N5631" i="15"/>
  <c r="N5805" i="15"/>
  <c r="I5805" i="15"/>
  <c r="I5704" i="15"/>
  <c r="N5704" i="15"/>
  <c r="I5859" i="15"/>
  <c r="N5859" i="15"/>
  <c r="I6038" i="15"/>
  <c r="N6038" i="15"/>
  <c r="N6143" i="15"/>
  <c r="I6143" i="15"/>
  <c r="N6236" i="15"/>
  <c r="I6236" i="15"/>
  <c r="N5258" i="15"/>
  <c r="I5258" i="15"/>
  <c r="N5450" i="15"/>
  <c r="I5450" i="15"/>
  <c r="I5370" i="15"/>
  <c r="N5370" i="15"/>
  <c r="N5554" i="15"/>
  <c r="I5554" i="15"/>
  <c r="N5569" i="15"/>
  <c r="I5569" i="15"/>
  <c r="I5668" i="15"/>
  <c r="N5668" i="15"/>
  <c r="N5812" i="15"/>
  <c r="I5812" i="15"/>
  <c r="N6069" i="15"/>
  <c r="I6069" i="15"/>
  <c r="I6147" i="15"/>
  <c r="N6147" i="15"/>
  <c r="N6324" i="15"/>
  <c r="I6324" i="15"/>
  <c r="I6515" i="15"/>
  <c r="N6515" i="15"/>
  <c r="I5587" i="15"/>
  <c r="N5587" i="15"/>
  <c r="I5342" i="15"/>
  <c r="N5342" i="15"/>
  <c r="N5396" i="15"/>
  <c r="I5396" i="15"/>
  <c r="N5536" i="15"/>
  <c r="I5536" i="15"/>
  <c r="I5625" i="15"/>
  <c r="N5625" i="15"/>
  <c r="N5849" i="15"/>
  <c r="I5849" i="15"/>
  <c r="N6062" i="15"/>
  <c r="I6062" i="15"/>
  <c r="N6097" i="15"/>
  <c r="I6097" i="15"/>
  <c r="I6314" i="15"/>
  <c r="N6314" i="15"/>
  <c r="I6359" i="15"/>
  <c r="N6359" i="15"/>
  <c r="N5371" i="15"/>
  <c r="I5371" i="15"/>
  <c r="N5425" i="15"/>
  <c r="I5425" i="15"/>
  <c r="N5793" i="15"/>
  <c r="I5793" i="15"/>
  <c r="N5838" i="15"/>
  <c r="I5838" i="15"/>
  <c r="I5863" i="15"/>
  <c r="N5863" i="15"/>
  <c r="N6022" i="15"/>
  <c r="I6022" i="15"/>
  <c r="I6028" i="15"/>
  <c r="N6028" i="15"/>
  <c r="I6217" i="15"/>
  <c r="N6217" i="15"/>
  <c r="I6276" i="15"/>
  <c r="N6276" i="15"/>
  <c r="I6634" i="15"/>
  <c r="N6634" i="15"/>
  <c r="N6445" i="15"/>
  <c r="I6445" i="15"/>
  <c r="I5633" i="15"/>
  <c r="N5633" i="15"/>
  <c r="N5709" i="15"/>
  <c r="I5709" i="15"/>
  <c r="N6037" i="15"/>
  <c r="I6037" i="15"/>
  <c r="I6102" i="15"/>
  <c r="N6102" i="15"/>
  <c r="I6110" i="15"/>
  <c r="N6110" i="15"/>
  <c r="N6130" i="15"/>
  <c r="I6130" i="15"/>
  <c r="N6338" i="15"/>
  <c r="I6338" i="15"/>
  <c r="I6471" i="15"/>
  <c r="N6471" i="15"/>
  <c r="I6690" i="15"/>
  <c r="N6690" i="15"/>
  <c r="I6288" i="15"/>
  <c r="N6288" i="15"/>
  <c r="N6625" i="15"/>
  <c r="I6625" i="15"/>
  <c r="N6729" i="15"/>
  <c r="I6729" i="15"/>
  <c r="N6667" i="15"/>
  <c r="I6667" i="15"/>
  <c r="I6352" i="15"/>
  <c r="N6352" i="15"/>
  <c r="N6432" i="15"/>
  <c r="I6432" i="15"/>
  <c r="N6511" i="15"/>
  <c r="I6511" i="15"/>
  <c r="N5892" i="15"/>
  <c r="I5892" i="15"/>
  <c r="N6073" i="15"/>
  <c r="I6073" i="15"/>
  <c r="I5982" i="15"/>
  <c r="N5982" i="15"/>
  <c r="N6182" i="15"/>
  <c r="I6182" i="15"/>
  <c r="N6576" i="15"/>
  <c r="I6576" i="15"/>
  <c r="N6626" i="15"/>
  <c r="I6626" i="15"/>
  <c r="N6394" i="15"/>
  <c r="I6394" i="15"/>
  <c r="N6615" i="15"/>
  <c r="I6615" i="15"/>
  <c r="I6734" i="15"/>
  <c r="N6734" i="15"/>
  <c r="I5689" i="15"/>
  <c r="N5689" i="15"/>
  <c r="N5916" i="15"/>
  <c r="I5916" i="15"/>
  <c r="I5972" i="15"/>
  <c r="N5972" i="15"/>
  <c r="N5914" i="15"/>
  <c r="I5914" i="15"/>
  <c r="N6122" i="15"/>
  <c r="I6122" i="15"/>
  <c r="I6133" i="15"/>
  <c r="N6133" i="15"/>
  <c r="N6286" i="15"/>
  <c r="I6286" i="15"/>
  <c r="N6504" i="15"/>
  <c r="I6504" i="15"/>
  <c r="N6479" i="15"/>
  <c r="I6479" i="15"/>
  <c r="N6473" i="15"/>
  <c r="I6473" i="15"/>
  <c r="I6736" i="15"/>
  <c r="N6736" i="15"/>
  <c r="N6648" i="15"/>
  <c r="I6648" i="15"/>
  <c r="N6943" i="15"/>
  <c r="I6943" i="15"/>
  <c r="I6603" i="15"/>
  <c r="N6603" i="15"/>
  <c r="I6258" i="15"/>
  <c r="N6258" i="15"/>
  <c r="I6317" i="15"/>
  <c r="N6317" i="15"/>
  <c r="I6414" i="15"/>
  <c r="N6414" i="15"/>
  <c r="N6666" i="15"/>
  <c r="I6666" i="15"/>
  <c r="N6405" i="15"/>
  <c r="I6405" i="15"/>
  <c r="I6519" i="15"/>
  <c r="N6519" i="15"/>
  <c r="I6670" i="15"/>
  <c r="N6670" i="15"/>
  <c r="N6946" i="15"/>
  <c r="I6946" i="15"/>
  <c r="I6149" i="15"/>
  <c r="N6149" i="15"/>
  <c r="I6264" i="15"/>
  <c r="N6264" i="15"/>
  <c r="N6335" i="15"/>
  <c r="I6335" i="15"/>
  <c r="I6415" i="15"/>
  <c r="N6415" i="15"/>
  <c r="N6685" i="15"/>
  <c r="I6685" i="15"/>
  <c r="N6408" i="15"/>
  <c r="I6408" i="15"/>
  <c r="N6645" i="15"/>
  <c r="I6645" i="15"/>
  <c r="N6674" i="15"/>
  <c r="I6674" i="15"/>
  <c r="I6882" i="15"/>
  <c r="N6882" i="15"/>
  <c r="N6933" i="15"/>
  <c r="I6933" i="15"/>
  <c r="N6173" i="15"/>
  <c r="I6173" i="15"/>
  <c r="N6192" i="15"/>
  <c r="I6192" i="15"/>
  <c r="I6595" i="15"/>
  <c r="N6595" i="15"/>
  <c r="N6403" i="15"/>
  <c r="I6403" i="15"/>
  <c r="I6356" i="15"/>
  <c r="N6356" i="15"/>
  <c r="N6463" i="15"/>
  <c r="I6463" i="15"/>
  <c r="I6444" i="15"/>
  <c r="N6444" i="15"/>
  <c r="I6772" i="15"/>
  <c r="N6772" i="15"/>
  <c r="N6710" i="15"/>
  <c r="I6710" i="15"/>
  <c r="I6876" i="15"/>
  <c r="N6876" i="15"/>
  <c r="N6917" i="15"/>
  <c r="I6917" i="15"/>
  <c r="N669" i="15"/>
  <c r="I669" i="15"/>
  <c r="I6892" i="15"/>
  <c r="N6892" i="15"/>
  <c r="N6887" i="15"/>
  <c r="I6887" i="15"/>
  <c r="N6726" i="15"/>
  <c r="I6726" i="15"/>
  <c r="I6866" i="15"/>
  <c r="N6866" i="15"/>
  <c r="N650" i="15"/>
  <c r="I650" i="15"/>
  <c r="N29" i="15"/>
  <c r="I29" i="15"/>
  <c r="I68" i="15"/>
  <c r="N68" i="15"/>
  <c r="N87" i="15"/>
  <c r="I87" i="15"/>
  <c r="N95" i="15"/>
  <c r="I95" i="15"/>
  <c r="N57" i="15"/>
  <c r="I57" i="15"/>
  <c r="I99" i="15"/>
  <c r="N99" i="15"/>
  <c r="I4277" i="15"/>
  <c r="N4277" i="15"/>
  <c r="I4544" i="15"/>
  <c r="N4544" i="15"/>
  <c r="N4786" i="15"/>
  <c r="I4786" i="15"/>
  <c r="I4693" i="15"/>
  <c r="N4693" i="15"/>
  <c r="N4994" i="15"/>
  <c r="I4994" i="15"/>
  <c r="I4990" i="15"/>
  <c r="N4990" i="15"/>
  <c r="N4897" i="15"/>
  <c r="I4897" i="15"/>
  <c r="N5230" i="15"/>
  <c r="I5230" i="15"/>
  <c r="I5286" i="15"/>
  <c r="N5286" i="15"/>
  <c r="N4480" i="15"/>
  <c r="I4480" i="15"/>
  <c r="N4425" i="15"/>
  <c r="I4425" i="15"/>
  <c r="N4383" i="15"/>
  <c r="I4383" i="15"/>
  <c r="I4614" i="15"/>
  <c r="N4614" i="15"/>
  <c r="N4902" i="15"/>
  <c r="I4902" i="15"/>
  <c r="N4807" i="15"/>
  <c r="I4807" i="15"/>
  <c r="N4800" i="15"/>
  <c r="I4800" i="15"/>
  <c r="N4683" i="15"/>
  <c r="I4683" i="15"/>
  <c r="I5023" i="15"/>
  <c r="N5023" i="15"/>
  <c r="I5031" i="15"/>
  <c r="N5031" i="15"/>
  <c r="N5822" i="15"/>
  <c r="I5822" i="15"/>
  <c r="N4420" i="15"/>
  <c r="I4420" i="15"/>
  <c r="I4362" i="15"/>
  <c r="N4362" i="15"/>
  <c r="N4317" i="15"/>
  <c r="I4317" i="15"/>
  <c r="N4576" i="15"/>
  <c r="I4576" i="15"/>
  <c r="N4830" i="15"/>
  <c r="I4830" i="15"/>
  <c r="I4741" i="15"/>
  <c r="N4741" i="15"/>
  <c r="N4730" i="15"/>
  <c r="I4730" i="15"/>
  <c r="I4613" i="15"/>
  <c r="N4613" i="15"/>
  <c r="N4947" i="15"/>
  <c r="I4947" i="15"/>
  <c r="I5326" i="15"/>
  <c r="N5326" i="15"/>
  <c r="N5216" i="15"/>
  <c r="I5216" i="15"/>
  <c r="N4328" i="15"/>
  <c r="I4328" i="15"/>
  <c r="N4289" i="15"/>
  <c r="I4289" i="15"/>
  <c r="I4555" i="15"/>
  <c r="N4555" i="15"/>
  <c r="I4798" i="15"/>
  <c r="N4798" i="15"/>
  <c r="I4709" i="15"/>
  <c r="N4709" i="15"/>
  <c r="N4698" i="15"/>
  <c r="I4698" i="15"/>
  <c r="N4581" i="15"/>
  <c r="I4581" i="15"/>
  <c r="N4909" i="15"/>
  <c r="I4909" i="15"/>
  <c r="N5242" i="15"/>
  <c r="I5242" i="15"/>
  <c r="N5028" i="15"/>
  <c r="I5028" i="15"/>
  <c r="N4492" i="15"/>
  <c r="I4492" i="15"/>
  <c r="N4437" i="15"/>
  <c r="I4437" i="15"/>
  <c r="I4395" i="15"/>
  <c r="N4395" i="15"/>
  <c r="N4626" i="15"/>
  <c r="I4626" i="15"/>
  <c r="N4914" i="15"/>
  <c r="I4914" i="15"/>
  <c r="N4819" i="15"/>
  <c r="I4819" i="15"/>
  <c r="I4812" i="15"/>
  <c r="N4812" i="15"/>
  <c r="N4699" i="15"/>
  <c r="I4699" i="15"/>
  <c r="N5038" i="15"/>
  <c r="I5038" i="15"/>
  <c r="I5056" i="15"/>
  <c r="N5056" i="15"/>
  <c r="N5963" i="15"/>
  <c r="I5963" i="15"/>
  <c r="I4929" i="15"/>
  <c r="N4929" i="15"/>
  <c r="I4799" i="15"/>
  <c r="N4799" i="15"/>
  <c r="I4754" i="15"/>
  <c r="N4754" i="15"/>
  <c r="N4601" i="15"/>
  <c r="I4601" i="15"/>
  <c r="I4889" i="15"/>
  <c r="N4889" i="15"/>
  <c r="N5186" i="15"/>
  <c r="I5186" i="15"/>
  <c r="I5160" i="15"/>
  <c r="N5160" i="15"/>
  <c r="N5220" i="15"/>
  <c r="I5220" i="15"/>
  <c r="I5379" i="15"/>
  <c r="N5379" i="15"/>
  <c r="I5637" i="15"/>
  <c r="N5637" i="15"/>
  <c r="N5096" i="15"/>
  <c r="I5096" i="15"/>
  <c r="N5158" i="15"/>
  <c r="I5158" i="15"/>
  <c r="N5682" i="15"/>
  <c r="I5682" i="15"/>
  <c r="N6717" i="15"/>
  <c r="I6717" i="15"/>
  <c r="N5334" i="15"/>
  <c r="I5334" i="15"/>
  <c r="N5337" i="15"/>
  <c r="I5337" i="15"/>
  <c r="I5890" i="15"/>
  <c r="N5890" i="15"/>
  <c r="I5153" i="15"/>
  <c r="N5153" i="15"/>
  <c r="N5233" i="15"/>
  <c r="I5233" i="15"/>
  <c r="N5540" i="15"/>
  <c r="I5540" i="15"/>
  <c r="I5013" i="15"/>
  <c r="N5013" i="15"/>
  <c r="N5062" i="15"/>
  <c r="I5062" i="15"/>
  <c r="N5600" i="15"/>
  <c r="I5600" i="15"/>
  <c r="I6272" i="15"/>
  <c r="N6272" i="15"/>
  <c r="I5126" i="15"/>
  <c r="N5126" i="15"/>
  <c r="N5572" i="15"/>
  <c r="I5572" i="15"/>
  <c r="I6413" i="15"/>
  <c r="N6413" i="15"/>
  <c r="N5070" i="15"/>
  <c r="I5070" i="15"/>
  <c r="N5287" i="15"/>
  <c r="I5287" i="15"/>
  <c r="N6134" i="15"/>
  <c r="I6134" i="15"/>
  <c r="I5609" i="15"/>
  <c r="N5609" i="15"/>
  <c r="N5905" i="15"/>
  <c r="I5905" i="15"/>
  <c r="N6114" i="15"/>
  <c r="I6114" i="15"/>
  <c r="I6185" i="15"/>
  <c r="N6185" i="15"/>
  <c r="N6419" i="15"/>
  <c r="I6419" i="15"/>
  <c r="I4695" i="15"/>
  <c r="N4695" i="15"/>
  <c r="N4959" i="15"/>
  <c r="I4959" i="15"/>
  <c r="N5214" i="15"/>
  <c r="I5214" i="15"/>
  <c r="I5152" i="15"/>
  <c r="N5152" i="15"/>
  <c r="N5129" i="15"/>
  <c r="I5129" i="15"/>
  <c r="I5074" i="15"/>
  <c r="N5074" i="15"/>
  <c r="I5578" i="15"/>
  <c r="N5578" i="15"/>
  <c r="N5341" i="15"/>
  <c r="I5341" i="15"/>
  <c r="N5434" i="15"/>
  <c r="I5434" i="15"/>
  <c r="N5694" i="15"/>
  <c r="I5694" i="15"/>
  <c r="N5636" i="15"/>
  <c r="I5636" i="15"/>
  <c r="I5789" i="15"/>
  <c r="N5789" i="15"/>
  <c r="I6004" i="15"/>
  <c r="N6004" i="15"/>
  <c r="N6117" i="15"/>
  <c r="I6117" i="15"/>
  <c r="I6195" i="15"/>
  <c r="N6195" i="15"/>
  <c r="I6431" i="15"/>
  <c r="N6431" i="15"/>
  <c r="N5146" i="15"/>
  <c r="I5146" i="15"/>
  <c r="N5352" i="15"/>
  <c r="I5352" i="15"/>
  <c r="I5461" i="15"/>
  <c r="N5461" i="15"/>
  <c r="I5295" i="15"/>
  <c r="N5295" i="15"/>
  <c r="I5377" i="15"/>
  <c r="N5377" i="15"/>
  <c r="N5711" i="15"/>
  <c r="I5711" i="15"/>
  <c r="I5681" i="15"/>
  <c r="N5681" i="15"/>
  <c r="N5998" i="15"/>
  <c r="I5998" i="15"/>
  <c r="N6124" i="15"/>
  <c r="I6124" i="15"/>
  <c r="N6316" i="15"/>
  <c r="I6316" i="15"/>
  <c r="N6618" i="15"/>
  <c r="I6618" i="15"/>
  <c r="N5249" i="15"/>
  <c r="I5249" i="15"/>
  <c r="N5424" i="15"/>
  <c r="I5424" i="15"/>
  <c r="I5362" i="15"/>
  <c r="N5362" i="15"/>
  <c r="I5528" i="15"/>
  <c r="N5528" i="15"/>
  <c r="I5562" i="15"/>
  <c r="N5562" i="15"/>
  <c r="I5652" i="15"/>
  <c r="N5652" i="15"/>
  <c r="I5804" i="15"/>
  <c r="N5804" i="15"/>
  <c r="I6095" i="15"/>
  <c r="N6095" i="15"/>
  <c r="N6169" i="15"/>
  <c r="I6169" i="15"/>
  <c r="N6238" i="15"/>
  <c r="I6238" i="15"/>
  <c r="N6484" i="15"/>
  <c r="I6484" i="15"/>
  <c r="I5104" i="15"/>
  <c r="N5104" i="15"/>
  <c r="N5054" i="15"/>
  <c r="I5054" i="15"/>
  <c r="I5544" i="15"/>
  <c r="N5544" i="15"/>
  <c r="N5321" i="15"/>
  <c r="I5321" i="15"/>
  <c r="I5376" i="15"/>
  <c r="N5376" i="15"/>
  <c r="N5670" i="15"/>
  <c r="I5670" i="15"/>
  <c r="N5872" i="15"/>
  <c r="I5872" i="15"/>
  <c r="I5858" i="15"/>
  <c r="N5858" i="15"/>
  <c r="N5935" i="15"/>
  <c r="I5935" i="15"/>
  <c r="I6020" i="15"/>
  <c r="N6020" i="15"/>
  <c r="I6226" i="15"/>
  <c r="N6226" i="15"/>
  <c r="N6516" i="15"/>
  <c r="I6516" i="15"/>
  <c r="N5410" i="15"/>
  <c r="I5410" i="15"/>
  <c r="N5293" i="15"/>
  <c r="I5293" i="15"/>
  <c r="I5452" i="15"/>
  <c r="N5452" i="15"/>
  <c r="N5635" i="15"/>
  <c r="I5635" i="15"/>
  <c r="N5811" i="15"/>
  <c r="I5811" i="15"/>
  <c r="I5708" i="15"/>
  <c r="N5708" i="15"/>
  <c r="I5871" i="15"/>
  <c r="N5871" i="15"/>
  <c r="I6045" i="15"/>
  <c r="N6045" i="15"/>
  <c r="I6148" i="15"/>
  <c r="N6148" i="15"/>
  <c r="I6243" i="15"/>
  <c r="N6243" i="15"/>
  <c r="N5265" i="15"/>
  <c r="I5265" i="15"/>
  <c r="I5460" i="15"/>
  <c r="N5460" i="15"/>
  <c r="I5382" i="15"/>
  <c r="N5382" i="15"/>
  <c r="N5561" i="15"/>
  <c r="I5561" i="15"/>
  <c r="I5573" i="15"/>
  <c r="N5573" i="15"/>
  <c r="N5672" i="15"/>
  <c r="I5672" i="15"/>
  <c r="N5816" i="15"/>
  <c r="I5816" i="15"/>
  <c r="I6090" i="15"/>
  <c r="N6090" i="15"/>
  <c r="N6162" i="15"/>
  <c r="I6162" i="15"/>
  <c r="I6332" i="15"/>
  <c r="N6332" i="15"/>
  <c r="I6605" i="15"/>
  <c r="N6605" i="15"/>
  <c r="I5542" i="15"/>
  <c r="N5542" i="15"/>
  <c r="N5462" i="15"/>
  <c r="I5462" i="15"/>
  <c r="I5603" i="15"/>
  <c r="N5603" i="15"/>
  <c r="I5630" i="15"/>
  <c r="N5630" i="15"/>
  <c r="N6024" i="15"/>
  <c r="I6024" i="15"/>
  <c r="N6084" i="15"/>
  <c r="I6084" i="15"/>
  <c r="N6011" i="15"/>
  <c r="I6011" i="15"/>
  <c r="I6174" i="15"/>
  <c r="N6174" i="15"/>
  <c r="I6247" i="15"/>
  <c r="N6247" i="15"/>
  <c r="N6597" i="15"/>
  <c r="I6597" i="15"/>
  <c r="N6725" i="15"/>
  <c r="I6725" i="15"/>
  <c r="N5664" i="15"/>
  <c r="I5664" i="15"/>
  <c r="I5833" i="15"/>
  <c r="N5833" i="15"/>
  <c r="N6036" i="15"/>
  <c r="I6036" i="15"/>
  <c r="I6033" i="15"/>
  <c r="N6033" i="15"/>
  <c r="N6141" i="15"/>
  <c r="I6141" i="15"/>
  <c r="I6203" i="15"/>
  <c r="N6203" i="15"/>
  <c r="I6593" i="15"/>
  <c r="N6593" i="15"/>
  <c r="I6527" i="15"/>
  <c r="N6527" i="15"/>
  <c r="N6755" i="15"/>
  <c r="I6755" i="15"/>
  <c r="I6365" i="15"/>
  <c r="N6365" i="15"/>
  <c r="N6475" i="15"/>
  <c r="I6475" i="15"/>
  <c r="N6698" i="15"/>
  <c r="I6698" i="15"/>
  <c r="I6794" i="15"/>
  <c r="N6794" i="15"/>
  <c r="N6426" i="15"/>
  <c r="I6426" i="15"/>
  <c r="I6655" i="15"/>
  <c r="N6655" i="15"/>
  <c r="I6688" i="15"/>
  <c r="N6688" i="15"/>
  <c r="I5909" i="15"/>
  <c r="N5909" i="15"/>
  <c r="I6099" i="15"/>
  <c r="N6099" i="15"/>
  <c r="I6046" i="15"/>
  <c r="N6046" i="15"/>
  <c r="N6125" i="15"/>
  <c r="I6125" i="15"/>
  <c r="I6138" i="15"/>
  <c r="N6138" i="15"/>
  <c r="N6294" i="15"/>
  <c r="I6294" i="15"/>
  <c r="I6402" i="15"/>
  <c r="N6402" i="15"/>
  <c r="I6695" i="15"/>
  <c r="N6695" i="15"/>
  <c r="N6680" i="15"/>
  <c r="I6680" i="15"/>
  <c r="N6926" i="15"/>
  <c r="I6926" i="15"/>
  <c r="N5721" i="15"/>
  <c r="I5721" i="15"/>
  <c r="I5936" i="15"/>
  <c r="N5936" i="15"/>
  <c r="I6029" i="15"/>
  <c r="N6029" i="15"/>
  <c r="I5954" i="15"/>
  <c r="N5954" i="15"/>
  <c r="I6135" i="15"/>
  <c r="N6135" i="15"/>
  <c r="N6268" i="15"/>
  <c r="I6268" i="15"/>
  <c r="I6280" i="15"/>
  <c r="N6280" i="15"/>
  <c r="N6628" i="15"/>
  <c r="I6628" i="15"/>
  <c r="I6526" i="15"/>
  <c r="N6526" i="15"/>
  <c r="I6647" i="15"/>
  <c r="N6647" i="15"/>
  <c r="N6945" i="15"/>
  <c r="I6945" i="15"/>
  <c r="I6767" i="15"/>
  <c r="N6767" i="15"/>
  <c r="I6692" i="15"/>
  <c r="N6692" i="15"/>
  <c r="I6184" i="15"/>
  <c r="N6184" i="15"/>
  <c r="N6350" i="15"/>
  <c r="I6350" i="15"/>
  <c r="N6384" i="15"/>
  <c r="I6384" i="15"/>
  <c r="N6711" i="15"/>
  <c r="I6711" i="15"/>
  <c r="N6455" i="15"/>
  <c r="I6455" i="15"/>
  <c r="N6436" i="15"/>
  <c r="I6436" i="15"/>
  <c r="N6735" i="15"/>
  <c r="I6735" i="15"/>
  <c r="I6702" i="15"/>
  <c r="N6702" i="15"/>
  <c r="I6944" i="15"/>
  <c r="N6944" i="15"/>
  <c r="I6188" i="15"/>
  <c r="N6188" i="15"/>
  <c r="N6363" i="15"/>
  <c r="I6363" i="15"/>
  <c r="N6385" i="15"/>
  <c r="I6385" i="15"/>
  <c r="I6745" i="15"/>
  <c r="N6745" i="15"/>
  <c r="I6459" i="15"/>
  <c r="N6459" i="15"/>
  <c r="I6440" i="15"/>
  <c r="N6440" i="15"/>
  <c r="N6749" i="15"/>
  <c r="I6749" i="15"/>
  <c r="I6706" i="15"/>
  <c r="N6706" i="15"/>
  <c r="N6870" i="15"/>
  <c r="I6870" i="15"/>
  <c r="I6213" i="15"/>
  <c r="N6213" i="15"/>
  <c r="I6227" i="15"/>
  <c r="N6227" i="15"/>
  <c r="N6303" i="15"/>
  <c r="I6303" i="15"/>
  <c r="N6575" i="15"/>
  <c r="I6575" i="15"/>
  <c r="N6598" i="15"/>
  <c r="I6598" i="15"/>
  <c r="I6495" i="15"/>
  <c r="N6495" i="15"/>
  <c r="N6476" i="15"/>
  <c r="I6476" i="15"/>
  <c r="I6782" i="15"/>
  <c r="N6782" i="15"/>
  <c r="N6810" i="15"/>
  <c r="I6810" i="15"/>
  <c r="I6809" i="15"/>
  <c r="N6809" i="15"/>
  <c r="I615" i="15"/>
  <c r="N615" i="15"/>
  <c r="N6918" i="15"/>
  <c r="I6918" i="15"/>
  <c r="N611" i="15"/>
  <c r="I611" i="15"/>
  <c r="N6869" i="15"/>
  <c r="I6869" i="15"/>
  <c r="I6785" i="15"/>
  <c r="N6785" i="15"/>
  <c r="I6748" i="15"/>
  <c r="N6748" i="15"/>
  <c r="I608" i="15"/>
  <c r="N608" i="15"/>
  <c r="N62" i="15"/>
  <c r="I62" i="15"/>
  <c r="N70" i="15"/>
  <c r="I70" i="15"/>
  <c r="I97" i="15"/>
  <c r="N97" i="15"/>
  <c r="N105" i="15"/>
  <c r="I105" i="15"/>
  <c r="N63" i="15"/>
  <c r="I63" i="15"/>
  <c r="I124" i="15"/>
  <c r="N124" i="15"/>
  <c r="S6820" i="15" l="1"/>
  <c r="S3619" i="15"/>
  <c r="S6818" i="15"/>
  <c r="S6819" i="15"/>
  <c r="S6531" i="15"/>
  <c r="Q6530" i="15"/>
  <c r="Q6812" i="15"/>
  <c r="S6813" i="15"/>
  <c r="Q4503" i="15"/>
  <c r="Q4502" i="15"/>
  <c r="S4505" i="15"/>
  <c r="K6571" i="15"/>
  <c r="S6584" i="15"/>
  <c r="Q6583" i="15"/>
  <c r="Q6572" i="15"/>
  <c r="S5723" i="15"/>
  <c r="Q5722" i="15"/>
  <c r="R6584" i="15"/>
  <c r="P6571" i="15"/>
  <c r="F15" i="9" s="1"/>
  <c r="S3617" i="15"/>
  <c r="R3617" i="15"/>
  <c r="S3624" i="15"/>
  <c r="R4342" i="15"/>
  <c r="P3656" i="15"/>
  <c r="F13" i="9" s="1"/>
  <c r="S6138" i="15"/>
  <c r="Q6129" i="15"/>
  <c r="S3618" i="15"/>
  <c r="K5783" i="15"/>
  <c r="Q5948" i="15"/>
  <c r="S5959" i="15"/>
  <c r="Q5956" i="15"/>
  <c r="K6853" i="15"/>
  <c r="Q7001" i="15"/>
  <c r="S3622" i="15"/>
  <c r="S3623" i="15"/>
  <c r="R3623" i="15"/>
  <c r="K3656" i="15"/>
  <c r="Q3656" i="15" s="1"/>
  <c r="S4342" i="15"/>
  <c r="Q4340" i="15"/>
  <c r="Q4002" i="15"/>
  <c r="Q6764" i="15"/>
  <c r="S6776" i="15"/>
  <c r="Q6770" i="15"/>
  <c r="R5959" i="15"/>
  <c r="P5783" i="15"/>
  <c r="F14" i="9" s="1"/>
  <c r="S7002" i="15"/>
  <c r="R7002" i="15"/>
  <c r="P6853" i="15"/>
  <c r="F16" i="9" s="1"/>
  <c r="Q6106" i="15"/>
  <c r="Q5984" i="15"/>
  <c r="S6112" i="15"/>
  <c r="S6602" i="15"/>
  <c r="R6602" i="15"/>
  <c r="S3616" i="15"/>
  <c r="Q3615" i="15"/>
  <c r="S6815" i="15"/>
  <c r="S6603" i="15"/>
  <c r="R6603" i="15"/>
  <c r="S4937" i="15"/>
  <c r="Q4933" i="15"/>
  <c r="S3242" i="15"/>
  <c r="S2254" i="15"/>
  <c r="S1660" i="15"/>
  <c r="Q1804" i="15"/>
  <c r="S1804" i="15" s="1"/>
  <c r="Q367" i="15"/>
  <c r="R367" i="15" s="1"/>
  <c r="S3091" i="15"/>
  <c r="S3240" i="15"/>
  <c r="S158" i="15"/>
  <c r="Q3164" i="15"/>
  <c r="R3164" i="15" s="1"/>
  <c r="S1210" i="15"/>
  <c r="Q1207" i="15"/>
  <c r="S1208" i="15"/>
  <c r="S3215" i="15"/>
  <c r="Q3206" i="15"/>
  <c r="S367" i="15"/>
  <c r="R1610" i="15"/>
  <c r="P1387" i="15"/>
  <c r="F8" i="9" s="1"/>
  <c r="S3492" i="15"/>
  <c r="Q3490" i="15"/>
  <c r="S820" i="15"/>
  <c r="R820" i="15"/>
  <c r="S368" i="15"/>
  <c r="R368" i="15"/>
  <c r="K1387" i="15"/>
  <c r="S1610" i="15"/>
  <c r="Q1388" i="15"/>
  <c r="Q1391" i="15"/>
  <c r="Q810" i="15"/>
  <c r="Q792" i="15"/>
  <c r="S748" i="15"/>
  <c r="Q745" i="15"/>
  <c r="K152" i="15"/>
  <c r="Q153" i="15"/>
  <c r="Q154" i="15"/>
  <c r="S155" i="15"/>
  <c r="Q3096" i="15"/>
  <c r="S3101" i="15"/>
  <c r="S1654" i="15"/>
  <c r="Q1646" i="15"/>
  <c r="Q1631" i="15"/>
  <c r="Q3086" i="15"/>
  <c r="S3089" i="15"/>
  <c r="Q3087" i="15"/>
  <c r="S3081" i="15"/>
  <c r="Q3071" i="15"/>
  <c r="S1209" i="15"/>
  <c r="R1209" i="15"/>
  <c r="S3181" i="15"/>
  <c r="R3181" i="15"/>
  <c r="P152" i="15"/>
  <c r="F6" i="9" s="1"/>
  <c r="R155" i="15"/>
  <c r="S821" i="15"/>
  <c r="R821" i="15"/>
  <c r="S1793" i="15"/>
  <c r="Q1776" i="15"/>
  <c r="Q1765" i="15"/>
  <c r="S3060" i="15"/>
  <c r="Q3054" i="15"/>
  <c r="S3485" i="15"/>
  <c r="Q3482" i="15"/>
  <c r="Q3484" i="15"/>
  <c r="K2822" i="15"/>
  <c r="Q2891" i="15"/>
  <c r="S2965" i="15"/>
  <c r="Q2954" i="15"/>
  <c r="Q2955" i="15"/>
  <c r="Q3237" i="15"/>
  <c r="S3238" i="15"/>
  <c r="Q3226" i="15"/>
  <c r="K2046" i="15"/>
  <c r="Q2251" i="15"/>
  <c r="S2252" i="15"/>
  <c r="K1273" i="15"/>
  <c r="Q1310" i="15"/>
  <c r="S1339" i="15"/>
  <c r="S2253" i="15"/>
  <c r="Q690" i="15"/>
  <c r="Q713" i="15"/>
  <c r="R2965" i="15"/>
  <c r="P2822" i="15"/>
  <c r="F12" i="9" s="1"/>
  <c r="R2252" i="15"/>
  <c r="P2046" i="15"/>
  <c r="F9" i="9" s="1"/>
  <c r="R1339" i="15"/>
  <c r="P1273" i="15"/>
  <c r="F7" i="9" s="1"/>
  <c r="S714" i="15"/>
  <c r="R714" i="15"/>
  <c r="S121" i="15"/>
  <c r="Q131" i="15"/>
  <c r="S132" i="15"/>
  <c r="K20" i="15"/>
  <c r="J7032" i="15"/>
  <c r="Q61" i="15"/>
  <c r="Q21" i="15"/>
  <c r="S63" i="15"/>
  <c r="R63" i="15"/>
  <c r="P20" i="15"/>
  <c r="O7032" i="15"/>
  <c r="Q439" i="15" s="1"/>
  <c r="S119" i="15"/>
  <c r="Q104" i="15"/>
  <c r="Q81" i="15"/>
  <c r="Q79" i="15"/>
  <c r="S102" i="15"/>
  <c r="Q78" i="15"/>
  <c r="S126" i="15"/>
  <c r="Q125" i="15"/>
  <c r="I7032" i="15"/>
  <c r="N7032" i="15"/>
  <c r="Q6571" i="15" l="1"/>
  <c r="R6571" i="15" s="1"/>
  <c r="S5984" i="15"/>
  <c r="R5984" i="15"/>
  <c r="R6129" i="15"/>
  <c r="S6129" i="15"/>
  <c r="R4502" i="15"/>
  <c r="S4502" i="15"/>
  <c r="R6106" i="15"/>
  <c r="S6106" i="15"/>
  <c r="S6764" i="15"/>
  <c r="R6764" i="15"/>
  <c r="R7001" i="15"/>
  <c r="S7001" i="15"/>
  <c r="S5722" i="15"/>
  <c r="R5722" i="15"/>
  <c r="R4503" i="15"/>
  <c r="S4503" i="15"/>
  <c r="S20" i="13"/>
  <c r="S20" i="11"/>
  <c r="Q6853" i="15"/>
  <c r="S17" i="11"/>
  <c r="S17" i="13"/>
  <c r="S3615" i="15"/>
  <c r="R3615" i="15"/>
  <c r="S4340" i="15"/>
  <c r="R4340" i="15"/>
  <c r="S5956" i="15"/>
  <c r="R5956" i="15"/>
  <c r="S6572" i="15"/>
  <c r="R6572" i="15"/>
  <c r="S6812" i="15"/>
  <c r="R6812" i="15"/>
  <c r="S4002" i="15"/>
  <c r="R4002" i="15"/>
  <c r="Q1387" i="15"/>
  <c r="S1387" i="15" s="1"/>
  <c r="R6583" i="15"/>
  <c r="S6583" i="15"/>
  <c r="R6530" i="15"/>
  <c r="S6530" i="15"/>
  <c r="S3656" i="15"/>
  <c r="R3656" i="15"/>
  <c r="S5948" i="15"/>
  <c r="R5948" i="15"/>
  <c r="S3164" i="15"/>
  <c r="Q5783" i="15"/>
  <c r="S6571" i="15"/>
  <c r="S18" i="13"/>
  <c r="S18" i="11"/>
  <c r="R1804" i="15"/>
  <c r="R4933" i="15"/>
  <c r="S4933" i="15"/>
  <c r="S6770" i="15"/>
  <c r="R6770" i="15"/>
  <c r="S19" i="13"/>
  <c r="S19" i="11"/>
  <c r="Q152" i="15"/>
  <c r="R152" i="15" s="1"/>
  <c r="R3237" i="15"/>
  <c r="S3237" i="15"/>
  <c r="S3087" i="15"/>
  <c r="R3087" i="15"/>
  <c r="S792" i="15"/>
  <c r="R792" i="15"/>
  <c r="S13" i="11"/>
  <c r="S13" i="13"/>
  <c r="S1310" i="15"/>
  <c r="R1310" i="15"/>
  <c r="S2955" i="15"/>
  <c r="R2955" i="15"/>
  <c r="S3054" i="15"/>
  <c r="R3054" i="15"/>
  <c r="S10" i="13"/>
  <c r="S10" i="11"/>
  <c r="S154" i="15"/>
  <c r="R154" i="15"/>
  <c r="S810" i="15"/>
  <c r="R810" i="15"/>
  <c r="Q1273" i="15"/>
  <c r="R2954" i="15"/>
  <c r="S2954" i="15"/>
  <c r="S3086" i="15"/>
  <c r="R3086" i="15"/>
  <c r="R153" i="15"/>
  <c r="S153" i="15"/>
  <c r="S1391" i="15"/>
  <c r="R1391" i="15"/>
  <c r="R3490" i="15"/>
  <c r="S3490" i="15"/>
  <c r="S3206" i="15"/>
  <c r="R3206" i="15"/>
  <c r="S1765" i="15"/>
  <c r="R1765" i="15"/>
  <c r="S1388" i="15"/>
  <c r="R1388" i="15"/>
  <c r="S11" i="13"/>
  <c r="S11" i="11"/>
  <c r="S3482" i="15"/>
  <c r="R3482" i="15"/>
  <c r="R3096" i="15"/>
  <c r="S3096" i="15"/>
  <c r="S1631" i="15"/>
  <c r="R1631" i="15"/>
  <c r="R2251" i="15"/>
  <c r="S2251" i="15"/>
  <c r="R2891" i="15"/>
  <c r="S2891" i="15"/>
  <c r="R1776" i="15"/>
  <c r="S1776" i="15"/>
  <c r="S1646" i="15"/>
  <c r="R1646" i="15"/>
  <c r="S745" i="15"/>
  <c r="R745" i="15"/>
  <c r="S12" i="13"/>
  <c r="S12" i="11"/>
  <c r="Q2822" i="15"/>
  <c r="S1207" i="15"/>
  <c r="R1207" i="15"/>
  <c r="S16" i="13"/>
  <c r="S16" i="11"/>
  <c r="S713" i="15"/>
  <c r="R713" i="15"/>
  <c r="Q2046" i="15"/>
  <c r="S690" i="15"/>
  <c r="R690" i="15"/>
  <c r="R3226" i="15"/>
  <c r="S3226" i="15"/>
  <c r="R3484" i="15"/>
  <c r="S3484" i="15"/>
  <c r="S3071" i="15"/>
  <c r="R3071" i="15"/>
  <c r="R439" i="15"/>
  <c r="S439" i="15"/>
  <c r="P7032" i="15"/>
  <c r="F5" i="9"/>
  <c r="S131" i="15"/>
  <c r="R131" i="15"/>
  <c r="R78" i="15"/>
  <c r="S78" i="15"/>
  <c r="S79" i="15"/>
  <c r="R79" i="15"/>
  <c r="R21" i="15"/>
  <c r="S21" i="15"/>
  <c r="R81" i="15"/>
  <c r="S81" i="15"/>
  <c r="R61" i="15"/>
  <c r="S61" i="15"/>
  <c r="S104" i="15"/>
  <c r="R104" i="15"/>
  <c r="K7032" i="15"/>
  <c r="Q20" i="15"/>
  <c r="S125" i="15"/>
  <c r="R125" i="15"/>
  <c r="S152" i="15" l="1"/>
  <c r="S6853" i="15"/>
  <c r="R6853" i="15"/>
  <c r="O51" i="11"/>
  <c r="H51" i="11"/>
  <c r="O52" i="11"/>
  <c r="H52" i="11"/>
  <c r="P52" i="11"/>
  <c r="J51" i="11"/>
  <c r="N52" i="11"/>
  <c r="G51" i="11"/>
  <c r="J52" i="11"/>
  <c r="N51" i="11"/>
  <c r="F52" i="11"/>
  <c r="G52" i="11"/>
  <c r="L51" i="11"/>
  <c r="K52" i="11"/>
  <c r="F51" i="11"/>
  <c r="Q51" i="11"/>
  <c r="M51" i="11"/>
  <c r="Q52" i="11"/>
  <c r="M52" i="11"/>
  <c r="K51" i="11"/>
  <c r="I51" i="11"/>
  <c r="L52" i="11"/>
  <c r="P51" i="11"/>
  <c r="I52" i="11"/>
  <c r="R1387" i="15"/>
  <c r="M54" i="11"/>
  <c r="K53" i="11"/>
  <c r="L54" i="11"/>
  <c r="L53" i="11"/>
  <c r="K54" i="11"/>
  <c r="M53" i="11"/>
  <c r="J53" i="11"/>
  <c r="F53" i="11"/>
  <c r="P53" i="11"/>
  <c r="F54" i="11"/>
  <c r="I53" i="11"/>
  <c r="P54" i="11"/>
  <c r="Q53" i="11"/>
  <c r="H53" i="11"/>
  <c r="I54" i="11"/>
  <c r="G54" i="11"/>
  <c r="Q54" i="11"/>
  <c r="H54" i="11"/>
  <c r="G53" i="11"/>
  <c r="N53" i="11"/>
  <c r="O54" i="11"/>
  <c r="N54" i="11"/>
  <c r="J54" i="11"/>
  <c r="O53" i="11"/>
  <c r="S5783" i="15"/>
  <c r="R5783" i="15"/>
  <c r="O49" i="11"/>
  <c r="N49" i="11"/>
  <c r="N50" i="11"/>
  <c r="K50" i="11"/>
  <c r="K49" i="11"/>
  <c r="M50" i="11"/>
  <c r="L50" i="11"/>
  <c r="M49" i="11"/>
  <c r="L49" i="11"/>
  <c r="O50" i="11"/>
  <c r="F50" i="11"/>
  <c r="P50" i="11"/>
  <c r="P49" i="11"/>
  <c r="J50" i="11"/>
  <c r="F49" i="11"/>
  <c r="H49" i="11"/>
  <c r="G50" i="11"/>
  <c r="H50" i="11"/>
  <c r="J49" i="11"/>
  <c r="I49" i="11"/>
  <c r="Q50" i="11"/>
  <c r="G49" i="11"/>
  <c r="I50" i="11"/>
  <c r="Q49" i="11"/>
  <c r="L55" i="11"/>
  <c r="M55" i="11"/>
  <c r="L56" i="11"/>
  <c r="O55" i="11"/>
  <c r="O56" i="11"/>
  <c r="G56" i="11"/>
  <c r="G55" i="11"/>
  <c r="K55" i="11"/>
  <c r="M56" i="11"/>
  <c r="P55" i="11"/>
  <c r="I56" i="11"/>
  <c r="H55" i="11"/>
  <c r="K56" i="11"/>
  <c r="P56" i="11"/>
  <c r="I55" i="11"/>
  <c r="H56" i="11"/>
  <c r="F56" i="11"/>
  <c r="F55" i="11"/>
  <c r="N55" i="11"/>
  <c r="Q56" i="11"/>
  <c r="N56" i="11"/>
  <c r="J56" i="11"/>
  <c r="Q55" i="11"/>
  <c r="J55" i="11"/>
  <c r="L36" i="11"/>
  <c r="N35" i="11"/>
  <c r="N36" i="11"/>
  <c r="L35" i="11"/>
  <c r="Q35" i="11"/>
  <c r="M35" i="11"/>
  <c r="J36" i="11"/>
  <c r="M36" i="11"/>
  <c r="G36" i="11"/>
  <c r="P36" i="11"/>
  <c r="G35" i="11"/>
  <c r="K35" i="11"/>
  <c r="J35" i="11"/>
  <c r="P35" i="11"/>
  <c r="I35" i="11"/>
  <c r="F35" i="11"/>
  <c r="O35" i="11"/>
  <c r="K36" i="11"/>
  <c r="H36" i="11"/>
  <c r="F36" i="11"/>
  <c r="I36" i="11"/>
  <c r="H35" i="11"/>
  <c r="O36" i="11"/>
  <c r="Q36" i="11"/>
  <c r="L41" i="11"/>
  <c r="O42" i="11"/>
  <c r="M41" i="11"/>
  <c r="L42" i="11"/>
  <c r="M42" i="11"/>
  <c r="O41" i="11"/>
  <c r="K42" i="11"/>
  <c r="Q42" i="11"/>
  <c r="P41" i="11"/>
  <c r="K41" i="11"/>
  <c r="Q41" i="11"/>
  <c r="J41" i="11"/>
  <c r="J42" i="11"/>
  <c r="H42" i="11"/>
  <c r="P42" i="11"/>
  <c r="G42" i="11"/>
  <c r="F41" i="11"/>
  <c r="H41" i="11"/>
  <c r="G41" i="11"/>
  <c r="F42" i="11"/>
  <c r="I42" i="11"/>
  <c r="I41" i="11"/>
  <c r="N41" i="11"/>
  <c r="N42" i="11"/>
  <c r="K47" i="11"/>
  <c r="J47" i="11"/>
  <c r="J48" i="11"/>
  <c r="Q47" i="11"/>
  <c r="H47" i="11"/>
  <c r="K48" i="11"/>
  <c r="O47" i="11"/>
  <c r="N48" i="11"/>
  <c r="O48" i="11"/>
  <c r="L48" i="11"/>
  <c r="M48" i="11"/>
  <c r="N47" i="11"/>
  <c r="I48" i="11"/>
  <c r="G48" i="11"/>
  <c r="I47" i="11"/>
  <c r="F47" i="11"/>
  <c r="H48" i="11"/>
  <c r="P47" i="11"/>
  <c r="L47" i="11"/>
  <c r="Q48" i="11"/>
  <c r="P48" i="11"/>
  <c r="G47" i="11"/>
  <c r="M47" i="11"/>
  <c r="F48" i="11"/>
  <c r="R1273" i="15"/>
  <c r="S1273" i="15"/>
  <c r="S2822" i="15"/>
  <c r="R2822" i="15"/>
  <c r="S2046" i="15"/>
  <c r="R2046" i="15"/>
  <c r="G39" i="11"/>
  <c r="O39" i="11"/>
  <c r="O40" i="11"/>
  <c r="G40" i="11"/>
  <c r="L40" i="11"/>
  <c r="K40" i="11"/>
  <c r="K39" i="11"/>
  <c r="I40" i="11"/>
  <c r="N39" i="11"/>
  <c r="N40" i="11"/>
  <c r="F40" i="11"/>
  <c r="H39" i="11"/>
  <c r="I39" i="11"/>
  <c r="J39" i="11"/>
  <c r="P39" i="11"/>
  <c r="F39" i="11"/>
  <c r="Q39" i="11"/>
  <c r="L39" i="11"/>
  <c r="H40" i="11"/>
  <c r="P40" i="11"/>
  <c r="M39" i="11"/>
  <c r="J40" i="11"/>
  <c r="M40" i="11"/>
  <c r="Q40" i="11"/>
  <c r="O37" i="11"/>
  <c r="N37" i="11"/>
  <c r="L38" i="11"/>
  <c r="N38" i="11"/>
  <c r="K38" i="11"/>
  <c r="O38" i="11"/>
  <c r="M37" i="11"/>
  <c r="M38" i="11"/>
  <c r="K37" i="11"/>
  <c r="L37" i="11"/>
  <c r="J37" i="11"/>
  <c r="I37" i="11"/>
  <c r="J38" i="11"/>
  <c r="I38" i="11"/>
  <c r="P37" i="11"/>
  <c r="F37" i="11"/>
  <c r="H37" i="11"/>
  <c r="P38" i="11"/>
  <c r="H38" i="11"/>
  <c r="Q37" i="11"/>
  <c r="G38" i="11"/>
  <c r="F38" i="11"/>
  <c r="Q38" i="11"/>
  <c r="G37" i="11"/>
  <c r="Q7032" i="15"/>
  <c r="R7032" i="15" s="1"/>
  <c r="K7033" i="15"/>
  <c r="S3" i="13"/>
  <c r="S4" i="13" s="1"/>
  <c r="R20" i="15"/>
  <c r="S20" i="15"/>
  <c r="S9" i="13"/>
  <c r="S29" i="13" s="1"/>
  <c r="T9" i="13" s="1"/>
  <c r="S9" i="11"/>
  <c r="F18" i="9"/>
  <c r="R53" i="11" l="1"/>
  <c r="S53" i="11"/>
  <c r="S50" i="11"/>
  <c r="R50" i="11"/>
  <c r="S56" i="11"/>
  <c r="R56" i="11"/>
  <c r="S54" i="11"/>
  <c r="R54" i="11"/>
  <c r="S52" i="11"/>
  <c r="R52" i="11"/>
  <c r="S55" i="11"/>
  <c r="R55" i="11"/>
  <c r="R49" i="11"/>
  <c r="S49" i="11"/>
  <c r="S51" i="11"/>
  <c r="R51" i="11"/>
  <c r="G15" i="9"/>
  <c r="G16" i="9"/>
  <c r="G13" i="9"/>
  <c r="G14" i="9"/>
  <c r="S48" i="11"/>
  <c r="R48" i="11"/>
  <c r="S37" i="11"/>
  <c r="R37" i="11"/>
  <c r="S39" i="11"/>
  <c r="R39" i="11"/>
  <c r="S38" i="11"/>
  <c r="R38" i="11"/>
  <c r="S42" i="11"/>
  <c r="R42" i="11"/>
  <c r="S36" i="11"/>
  <c r="R36" i="11"/>
  <c r="S40" i="11"/>
  <c r="R40" i="11"/>
  <c r="S41" i="11"/>
  <c r="R41" i="11"/>
  <c r="S47" i="11"/>
  <c r="R47" i="11"/>
  <c r="S35" i="11"/>
  <c r="R35" i="11"/>
  <c r="G9" i="9"/>
  <c r="G12" i="9"/>
  <c r="G6" i="9"/>
  <c r="G7" i="9"/>
  <c r="S7032" i="15"/>
  <c r="T2" i="13"/>
  <c r="K33" i="13" s="1"/>
  <c r="S29" i="11"/>
  <c r="M34" i="11"/>
  <c r="M59" i="11" s="1"/>
  <c r="L33" i="11"/>
  <c r="L58" i="11" s="1"/>
  <c r="Q34" i="11"/>
  <c r="Q59" i="11" s="1"/>
  <c r="L34" i="11"/>
  <c r="L59" i="11" s="1"/>
  <c r="Q33" i="11"/>
  <c r="Q58" i="11" s="1"/>
  <c r="M33" i="11"/>
  <c r="M58" i="11" s="1"/>
  <c r="K33" i="11"/>
  <c r="K58" i="11" s="1"/>
  <c r="H33" i="11"/>
  <c r="H58" i="11" s="1"/>
  <c r="J33" i="11"/>
  <c r="J58" i="11" s="1"/>
  <c r="N33" i="11"/>
  <c r="N58" i="11" s="1"/>
  <c r="J34" i="11"/>
  <c r="J59" i="11" s="1"/>
  <c r="P33" i="11"/>
  <c r="P58" i="11" s="1"/>
  <c r="I34" i="11"/>
  <c r="I59" i="11" s="1"/>
  <c r="P34" i="11"/>
  <c r="P59" i="11" s="1"/>
  <c r="I33" i="11"/>
  <c r="I58" i="11" s="1"/>
  <c r="F33" i="11"/>
  <c r="G34" i="11"/>
  <c r="G59" i="11" s="1"/>
  <c r="F34" i="11"/>
  <c r="O33" i="11"/>
  <c r="O58" i="11" s="1"/>
  <c r="G33" i="11"/>
  <c r="G58" i="11" s="1"/>
  <c r="O34" i="11"/>
  <c r="O59" i="11" s="1"/>
  <c r="K34" i="11"/>
  <c r="K59" i="11" s="1"/>
  <c r="H34" i="11"/>
  <c r="H59" i="11" s="1"/>
  <c r="N34" i="11"/>
  <c r="N59" i="11" s="1"/>
  <c r="G5" i="9"/>
  <c r="G8" i="9" l="1"/>
  <c r="G18" i="9" s="1"/>
  <c r="I33" i="13"/>
  <c r="L33" i="13"/>
  <c r="N33" i="13"/>
  <c r="M33" i="13"/>
  <c r="G61" i="11"/>
  <c r="G63" i="11" s="1"/>
  <c r="P61" i="11"/>
  <c r="P63" i="11" s="1"/>
  <c r="O33" i="13"/>
  <c r="O61" i="11"/>
  <c r="O63" i="11" s="1"/>
  <c r="H61" i="11"/>
  <c r="H63" i="11" s="1"/>
  <c r="P33" i="13"/>
  <c r="I61" i="11"/>
  <c r="I63" i="11" s="1"/>
  <c r="K61" i="11"/>
  <c r="K63" i="11" s="1"/>
  <c r="F33" i="13"/>
  <c r="M61" i="11"/>
  <c r="M63" i="11" s="1"/>
  <c r="H33" i="13"/>
  <c r="Q33" i="13"/>
  <c r="T27" i="11"/>
  <c r="T23" i="11"/>
  <c r="T25" i="11"/>
  <c r="T11" i="11"/>
  <c r="T18" i="11"/>
  <c r="T24" i="11"/>
  <c r="T10" i="11"/>
  <c r="T26" i="11"/>
  <c r="T20" i="11"/>
  <c r="T19" i="11"/>
  <c r="T17" i="11"/>
  <c r="T9" i="11"/>
  <c r="T15" i="11"/>
  <c r="T16" i="11"/>
  <c r="T12" i="11"/>
  <c r="T14" i="11"/>
  <c r="T13" i="11"/>
  <c r="T22" i="11"/>
  <c r="T21" i="11"/>
  <c r="Q61" i="11"/>
  <c r="Q63" i="11" s="1"/>
  <c r="T18" i="13"/>
  <c r="T25" i="13"/>
  <c r="T21" i="13"/>
  <c r="T12" i="13"/>
  <c r="T11" i="13"/>
  <c r="T16" i="13"/>
  <c r="T24" i="13"/>
  <c r="T26" i="13"/>
  <c r="T17" i="13"/>
  <c r="T10" i="13"/>
  <c r="T27" i="13"/>
  <c r="T22" i="13"/>
  <c r="T14" i="13"/>
  <c r="T13" i="13"/>
  <c r="T20" i="13"/>
  <c r="T23" i="13"/>
  <c r="T19" i="13"/>
  <c r="T15" i="13"/>
  <c r="F59" i="11"/>
  <c r="R34" i="11"/>
  <c r="S34" i="11"/>
  <c r="S59" i="11" s="1"/>
  <c r="N61" i="11"/>
  <c r="N63" i="11" s="1"/>
  <c r="L61" i="11"/>
  <c r="L63" i="11" s="1"/>
  <c r="J61" i="11"/>
  <c r="J63" i="11" s="1"/>
  <c r="R33" i="11"/>
  <c r="S33" i="11"/>
  <c r="S58" i="11" s="1"/>
  <c r="F58" i="11"/>
  <c r="T3" i="13"/>
  <c r="T4" i="13" s="1"/>
  <c r="F55" i="13"/>
  <c r="G39" i="13"/>
  <c r="L53" i="13"/>
  <c r="J47" i="13"/>
  <c r="O41" i="13"/>
  <c r="H41" i="13"/>
  <c r="F37" i="13"/>
  <c r="K51" i="13"/>
  <c r="F53" i="13"/>
  <c r="L49" i="13"/>
  <c r="N41" i="13"/>
  <c r="O55" i="13"/>
  <c r="G49" i="13"/>
  <c r="M55" i="13"/>
  <c r="F39" i="13"/>
  <c r="F45" i="13"/>
  <c r="Q43" i="13"/>
  <c r="M35" i="13"/>
  <c r="G47" i="13"/>
  <c r="F51" i="13"/>
  <c r="J45" i="13"/>
  <c r="G41" i="13"/>
  <c r="N55" i="13"/>
  <c r="K49" i="13"/>
  <c r="G55" i="13"/>
  <c r="G45" i="13"/>
  <c r="H43" i="13"/>
  <c r="M37" i="13"/>
  <c r="N37" i="13"/>
  <c r="N39" i="13"/>
  <c r="F47" i="13"/>
  <c r="M51" i="13"/>
  <c r="G37" i="13"/>
  <c r="O39" i="13"/>
  <c r="K47" i="13"/>
  <c r="N53" i="13"/>
  <c r="L51" i="13"/>
  <c r="M53" i="13"/>
  <c r="M49" i="13"/>
  <c r="J35" i="13"/>
  <c r="K45" i="13"/>
  <c r="I49" i="13"/>
  <c r="I55" i="13"/>
  <c r="N45" i="13"/>
  <c r="I51" i="13"/>
  <c r="O47" i="13"/>
  <c r="M43" i="13"/>
  <c r="Q39" i="13"/>
  <c r="P47" i="13"/>
  <c r="N43" i="13"/>
  <c r="H51" i="13"/>
  <c r="H39" i="13"/>
  <c r="N49" i="13"/>
  <c r="O49" i="13"/>
  <c r="I41" i="13"/>
  <c r="Q47" i="13"/>
  <c r="O35" i="13"/>
  <c r="L41" i="13"/>
  <c r="M47" i="13"/>
  <c r="G43" i="13"/>
  <c r="I43" i="13"/>
  <c r="K41" i="13"/>
  <c r="K35" i="13"/>
  <c r="J49" i="13"/>
  <c r="F49" i="13"/>
  <c r="J53" i="13"/>
  <c r="P43" i="13"/>
  <c r="H45" i="13"/>
  <c r="L43" i="13"/>
  <c r="O53" i="13"/>
  <c r="L35" i="13"/>
  <c r="L37" i="13"/>
  <c r="G53" i="13"/>
  <c r="M39" i="13"/>
  <c r="Q45" i="13"/>
  <c r="L45" i="13"/>
  <c r="J39" i="13"/>
  <c r="H35" i="13"/>
  <c r="I35" i="13"/>
  <c r="I53" i="13"/>
  <c r="H55" i="13"/>
  <c r="L39" i="13"/>
  <c r="F41" i="13"/>
  <c r="O43" i="13"/>
  <c r="M45" i="13"/>
  <c r="Q35" i="13"/>
  <c r="P51" i="13"/>
  <c r="K55" i="13"/>
  <c r="J43" i="13"/>
  <c r="K53" i="13"/>
  <c r="O37" i="13"/>
  <c r="I37" i="13"/>
  <c r="J51" i="13"/>
  <c r="I45" i="13"/>
  <c r="P37" i="13"/>
  <c r="J37" i="13"/>
  <c r="G51" i="13"/>
  <c r="P35" i="13"/>
  <c r="H53" i="13"/>
  <c r="P41" i="13"/>
  <c r="O51" i="13"/>
  <c r="H49" i="13"/>
  <c r="N51" i="13"/>
  <c r="I47" i="13"/>
  <c r="P55" i="13"/>
  <c r="P45" i="13"/>
  <c r="G35" i="13"/>
  <c r="N47" i="13"/>
  <c r="P39" i="13"/>
  <c r="M41" i="13"/>
  <c r="O45" i="13"/>
  <c r="K43" i="13"/>
  <c r="P53" i="13"/>
  <c r="F35" i="13"/>
  <c r="F43" i="13"/>
  <c r="L55" i="13"/>
  <c r="J41" i="13"/>
  <c r="I39" i="13"/>
  <c r="Q51" i="13"/>
  <c r="K39" i="13"/>
  <c r="H37" i="13"/>
  <c r="L47" i="13"/>
  <c r="H47" i="13"/>
  <c r="Q41" i="13"/>
  <c r="P49" i="13"/>
  <c r="N35" i="13"/>
  <c r="Q55" i="13"/>
  <c r="Q53" i="13"/>
  <c r="Q37" i="13"/>
  <c r="J55" i="13"/>
  <c r="K37" i="13"/>
  <c r="Q49" i="13"/>
  <c r="J33" i="13"/>
  <c r="G33" i="13"/>
  <c r="T29" i="13" l="1"/>
  <c r="N58" i="13"/>
  <c r="S62" i="11"/>
  <c r="F58" i="13"/>
  <c r="Q58" i="13"/>
  <c r="J58" i="13"/>
  <c r="P58" i="13"/>
  <c r="M58" i="13"/>
  <c r="O58" i="13"/>
  <c r="I58" i="13"/>
  <c r="L58" i="13"/>
  <c r="K58" i="13"/>
  <c r="H58" i="13"/>
  <c r="S35" i="13"/>
  <c r="R35" i="13"/>
  <c r="R45" i="13"/>
  <c r="S45" i="13"/>
  <c r="S53" i="13"/>
  <c r="R53" i="13"/>
  <c r="R55" i="13"/>
  <c r="S55" i="13"/>
  <c r="R33" i="13"/>
  <c r="R39" i="13"/>
  <c r="S39" i="13"/>
  <c r="R43" i="13"/>
  <c r="S43" i="13"/>
  <c r="S41" i="13"/>
  <c r="R41" i="13"/>
  <c r="S49" i="13"/>
  <c r="R49" i="13"/>
  <c r="R47" i="13"/>
  <c r="S47" i="13"/>
  <c r="G52" i="13"/>
  <c r="J48" i="13"/>
  <c r="N40" i="13"/>
  <c r="G36" i="13"/>
  <c r="O40" i="13"/>
  <c r="N54" i="13"/>
  <c r="L52" i="13"/>
  <c r="F42" i="13"/>
  <c r="H42" i="13"/>
  <c r="G46" i="13"/>
  <c r="F52" i="13"/>
  <c r="G44" i="13"/>
  <c r="G40" i="13"/>
  <c r="K52" i="13"/>
  <c r="O56" i="13"/>
  <c r="F44" i="13"/>
  <c r="N56" i="13"/>
  <c r="K50" i="13"/>
  <c r="J46" i="13"/>
  <c r="G54" i="13"/>
  <c r="M56" i="13"/>
  <c r="F40" i="13"/>
  <c r="F46" i="13"/>
  <c r="F36" i="13"/>
  <c r="Q44" i="13"/>
  <c r="K48" i="13"/>
  <c r="G42" i="13"/>
  <c r="L38" i="13"/>
  <c r="F48" i="13"/>
  <c r="L54" i="13"/>
  <c r="O42" i="13"/>
  <c r="K36" i="13"/>
  <c r="L36" i="13"/>
  <c r="H46" i="13"/>
  <c r="L48" i="13"/>
  <c r="H48" i="13"/>
  <c r="Q42" i="13"/>
  <c r="P50" i="13"/>
  <c r="Q56" i="13"/>
  <c r="J56" i="13"/>
  <c r="Q38" i="13"/>
  <c r="I56" i="13"/>
  <c r="N46" i="13"/>
  <c r="O48" i="13"/>
  <c r="Q40" i="13"/>
  <c r="N50" i="13"/>
  <c r="N38" i="13"/>
  <c r="J50" i="13"/>
  <c r="G48" i="13"/>
  <c r="F56" i="13"/>
  <c r="G50" i="13"/>
  <c r="J36" i="13"/>
  <c r="K46" i="13"/>
  <c r="I50" i="13"/>
  <c r="I52" i="13"/>
  <c r="P48" i="13"/>
  <c r="L42" i="13"/>
  <c r="H40" i="13"/>
  <c r="J40" i="13"/>
  <c r="I44" i="13"/>
  <c r="N42" i="13"/>
  <c r="Q46" i="13"/>
  <c r="I42" i="13"/>
  <c r="G56" i="13"/>
  <c r="F50" i="13"/>
  <c r="J54" i="13"/>
  <c r="P44" i="13"/>
  <c r="K56" i="13"/>
  <c r="L44" i="13"/>
  <c r="K42" i="13"/>
  <c r="I38" i="13"/>
  <c r="K38" i="13"/>
  <c r="O36" i="13"/>
  <c r="Q50" i="13"/>
  <c r="I46" i="13"/>
  <c r="P38" i="13"/>
  <c r="O54" i="13"/>
  <c r="M48" i="13"/>
  <c r="O38" i="13"/>
  <c r="P54" i="13"/>
  <c r="P40" i="13"/>
  <c r="N36" i="13"/>
  <c r="L50" i="13"/>
  <c r="M40" i="13"/>
  <c r="F54" i="13"/>
  <c r="G38" i="13"/>
  <c r="L46" i="13"/>
  <c r="H54" i="13"/>
  <c r="O52" i="13"/>
  <c r="I54" i="13"/>
  <c r="H36" i="13"/>
  <c r="M42" i="13"/>
  <c r="N52" i="13"/>
  <c r="I36" i="13"/>
  <c r="K54" i="13"/>
  <c r="P46" i="13"/>
  <c r="J38" i="13"/>
  <c r="Q54" i="13"/>
  <c r="M52" i="13"/>
  <c r="O44" i="13"/>
  <c r="M46" i="13"/>
  <c r="Q36" i="13"/>
  <c r="P52" i="13"/>
  <c r="J44" i="13"/>
  <c r="J52" i="13"/>
  <c r="H50" i="13"/>
  <c r="M36" i="13"/>
  <c r="M38" i="13"/>
  <c r="M54" i="13"/>
  <c r="H38" i="13"/>
  <c r="N48" i="13"/>
  <c r="P36" i="13"/>
  <c r="P42" i="13"/>
  <c r="H56" i="13"/>
  <c r="F38" i="13"/>
  <c r="H44" i="13"/>
  <c r="M50" i="13"/>
  <c r="L56" i="13"/>
  <c r="J42" i="13"/>
  <c r="I40" i="13"/>
  <c r="Q52" i="13"/>
  <c r="I48" i="13"/>
  <c r="L40" i="13"/>
  <c r="O46" i="13"/>
  <c r="P56" i="13"/>
  <c r="N44" i="13"/>
  <c r="K44" i="13"/>
  <c r="K40" i="13"/>
  <c r="M44" i="13"/>
  <c r="H52" i="13"/>
  <c r="O50" i="13"/>
  <c r="Q48" i="13"/>
  <c r="M34" i="13"/>
  <c r="K34" i="13"/>
  <c r="G34" i="13"/>
  <c r="Q34" i="13"/>
  <c r="O34" i="13"/>
  <c r="L34" i="13"/>
  <c r="F34" i="13"/>
  <c r="N34" i="13"/>
  <c r="J34" i="13"/>
  <c r="H34" i="13"/>
  <c r="P34" i="13"/>
  <c r="I34" i="13"/>
  <c r="S33" i="13"/>
  <c r="T29" i="11"/>
  <c r="G58" i="13"/>
  <c r="R37" i="13"/>
  <c r="S37" i="13"/>
  <c r="R51" i="13"/>
  <c r="S51" i="13"/>
  <c r="F61" i="11"/>
  <c r="S61" i="11" s="1"/>
  <c r="N59" i="13" l="1"/>
  <c r="N61" i="13" s="1"/>
  <c r="N63" i="13" s="1"/>
  <c r="I59" i="13"/>
  <c r="I61" i="13" s="1"/>
  <c r="Q59" i="13"/>
  <c r="Q61" i="13" s="1"/>
  <c r="Q63" i="13" s="1"/>
  <c r="S58" i="13"/>
  <c r="O59" i="13"/>
  <c r="O61" i="13" s="1"/>
  <c r="O63" i="13" s="1"/>
  <c r="S50" i="13"/>
  <c r="R50" i="13"/>
  <c r="O62" i="11"/>
  <c r="T37" i="11"/>
  <c r="M62" i="11"/>
  <c r="T41" i="11"/>
  <c r="T36" i="11"/>
  <c r="G62" i="11"/>
  <c r="T34" i="11"/>
  <c r="T52" i="11"/>
  <c r="F62" i="11"/>
  <c r="T39" i="11"/>
  <c r="J62" i="11"/>
  <c r="T54" i="11"/>
  <c r="T49" i="11"/>
  <c r="T53" i="11"/>
  <c r="T42" i="11"/>
  <c r="T46" i="11"/>
  <c r="T44" i="11"/>
  <c r="P62" i="11"/>
  <c r="T40" i="11"/>
  <c r="T38" i="11"/>
  <c r="T50" i="11"/>
  <c r="K62" i="11"/>
  <c r="N62" i="11"/>
  <c r="T45" i="11"/>
  <c r="T35" i="11"/>
  <c r="T33" i="11"/>
  <c r="T51" i="11"/>
  <c r="S63" i="11"/>
  <c r="H62" i="11"/>
  <c r="T56" i="11"/>
  <c r="T43" i="11"/>
  <c r="L62" i="11"/>
  <c r="Q62" i="11"/>
  <c r="T55" i="11"/>
  <c r="W5" i="11"/>
  <c r="I62" i="11"/>
  <c r="T48" i="11"/>
  <c r="T47" i="11"/>
  <c r="S36" i="13"/>
  <c r="R36" i="13"/>
  <c r="R44" i="13"/>
  <c r="S44" i="13"/>
  <c r="R42" i="13"/>
  <c r="S42" i="13"/>
  <c r="P59" i="13"/>
  <c r="P61" i="13" s="1"/>
  <c r="P63" i="13" s="1"/>
  <c r="G59" i="13"/>
  <c r="G61" i="13" s="1"/>
  <c r="S46" i="13"/>
  <c r="R46" i="13"/>
  <c r="H59" i="13"/>
  <c r="H61" i="13" s="1"/>
  <c r="K59" i="13"/>
  <c r="K61" i="13" s="1"/>
  <c r="R40" i="13"/>
  <c r="S40" i="13"/>
  <c r="J59" i="13"/>
  <c r="J61" i="13" s="1"/>
  <c r="M59" i="13"/>
  <c r="M61" i="13" s="1"/>
  <c r="M63" i="13" s="1"/>
  <c r="S54" i="13"/>
  <c r="R54" i="13"/>
  <c r="S48" i="13"/>
  <c r="R48" i="13"/>
  <c r="F59" i="13"/>
  <c r="F61" i="13" s="1"/>
  <c r="S34" i="13"/>
  <c r="R34" i="13"/>
  <c r="S38" i="13"/>
  <c r="R38" i="13"/>
  <c r="S52" i="13"/>
  <c r="R52" i="13"/>
  <c r="L59" i="13"/>
  <c r="L61" i="13" s="1"/>
  <c r="L63" i="13" s="1"/>
  <c r="S56" i="13"/>
  <c r="R56" i="13"/>
  <c r="S61" i="13" l="1"/>
  <c r="T62" i="11"/>
  <c r="F63" i="11"/>
  <c r="T58" i="11"/>
  <c r="T59" i="11"/>
  <c r="S59" i="13"/>
  <c r="S62" i="13" s="1"/>
  <c r="T42" i="13" l="1"/>
  <c r="T53" i="13"/>
  <c r="I62" i="13"/>
  <c r="T46" i="13"/>
  <c r="T33" i="13"/>
  <c r="T34" i="13"/>
  <c r="T44" i="13"/>
  <c r="K62" i="13"/>
  <c r="T51" i="13"/>
  <c r="L62" i="13"/>
  <c r="T48" i="13"/>
  <c r="T54" i="13"/>
  <c r="Q62" i="13"/>
  <c r="P62" i="13"/>
  <c r="T36" i="13"/>
  <c r="T39" i="13"/>
  <c r="M62" i="13"/>
  <c r="S63" i="13"/>
  <c r="T49" i="13"/>
  <c r="T47" i="13"/>
  <c r="T50" i="13"/>
  <c r="T37" i="13"/>
  <c r="T38" i="13"/>
  <c r="T45" i="13"/>
  <c r="T41" i="13"/>
  <c r="F62" i="13"/>
  <c r="G62" i="13"/>
  <c r="J62" i="13"/>
  <c r="T35" i="13"/>
  <c r="H62" i="13"/>
  <c r="T56" i="13"/>
  <c r="O62" i="13"/>
  <c r="T55" i="13"/>
  <c r="T40" i="13"/>
  <c r="T43" i="13"/>
  <c r="N62" i="13"/>
  <c r="T52" i="13"/>
  <c r="W5" i="13"/>
  <c r="T61" i="11"/>
  <c r="T63" i="11" s="1"/>
  <c r="T59" i="13" l="1"/>
  <c r="T58" i="13"/>
  <c r="F63" i="13"/>
  <c r="G63" i="13" s="1"/>
  <c r="H63" i="13" s="1"/>
  <c r="I63" i="13" s="1"/>
  <c r="J63" i="13" s="1"/>
  <c r="K63" i="13" s="1"/>
  <c r="T62" i="13"/>
  <c r="T61" i="13" l="1"/>
  <c r="T63" i="1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xr16:uid="{00000000-0015-0000-FFFF-FFFF19000000}"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<sst xmlns="http://schemas.openxmlformats.org/spreadsheetml/2006/main" count="21989" uniqueCount="7536">
  <si>
    <t>USINAS</t>
  </si>
  <si>
    <t>CAMINHOES</t>
  </si>
  <si>
    <t>PINTURA DE LIGACAO/IMPRIMACAO</t>
  </si>
  <si>
    <t>MEIO-FIO E SARJETA</t>
  </si>
  <si>
    <t>BARREIRA</t>
  </si>
  <si>
    <t>MUROS E FECHOS</t>
  </si>
  <si>
    <t>ALAMBRADOS</t>
  </si>
  <si>
    <t>PAISAGISMO E EQUIPAMENTOS EXTERNOS</t>
  </si>
  <si>
    <t>MANUTENCAO / REPAROS - PAISAGISMO E EQUIPAMENTOS EXTERNOS</t>
  </si>
  <si>
    <t>PLANTAS</t>
  </si>
  <si>
    <t>LIMPEZAS</t>
  </si>
  <si>
    <t>LIMPEZA DE PISOS</t>
  </si>
  <si>
    <t>ARGAMASSAS</t>
  </si>
  <si>
    <t>CIMENTO E AGREGADO</t>
  </si>
  <si>
    <t>CIMENTO, CAL E AGREGADO</t>
  </si>
  <si>
    <t>BOMBAS</t>
  </si>
  <si>
    <t>PASTILHAS</t>
  </si>
  <si>
    <t>CERAMICAS</t>
  </si>
  <si>
    <t>REVESTIMENTO COM PEDRA</t>
  </si>
  <si>
    <t>FORRO DE MADEIRA</t>
  </si>
  <si>
    <t>FORRO DE GESSO</t>
  </si>
  <si>
    <t>FORRO DE PVC</t>
  </si>
  <si>
    <t>FORROS ESPECIAIS</t>
  </si>
  <si>
    <t>ISOLAMENTO ACÚSTICO</t>
  </si>
  <si>
    <t>REVESTIMENTO DE PISOS</t>
  </si>
  <si>
    <t>MANUTENCAO / REPAROS - REVESTIMENTO DE PISOS</t>
  </si>
  <si>
    <t>CONTRAPISO</t>
  </si>
  <si>
    <t>PISO CERAMICO</t>
  </si>
  <si>
    <t>PISO DE PEDRA E GRANILITE/MARMORITE</t>
  </si>
  <si>
    <t>PISO VINILICO E BORRACHA</t>
  </si>
  <si>
    <t>EMASSAMENTO</t>
  </si>
  <si>
    <t>FUNDO PREPARADOR</t>
  </si>
  <si>
    <t>PINTURA EM MADEIRA</t>
  </si>
  <si>
    <t>PAVIMENTACAO E CALCAMENTO</t>
  </si>
  <si>
    <t>MANUTENCAO / REPAROS - PAVIMENTACAO E CALCAMENTO</t>
  </si>
  <si>
    <t>REGULARIZACAO</t>
  </si>
  <si>
    <t>BASE</t>
  </si>
  <si>
    <t>DRENAGEM E AGUAS PLUVIAIS</t>
  </si>
  <si>
    <t>DRENOS COM AGREGADOS</t>
  </si>
  <si>
    <t>DRENOS COM MANTA GEOTEXTIL</t>
  </si>
  <si>
    <t>CAIXAS E COMPLEMENTOS</t>
  </si>
  <si>
    <t>CAIXAS DE GORDURA</t>
  </si>
  <si>
    <t>CAIXAS DE INSPECAO</t>
  </si>
  <si>
    <t>AGREGADOS</t>
  </si>
  <si>
    <t>EQUIPAMENTOS</t>
  </si>
  <si>
    <t>IMPERMEABILIZACOES E PROTECOES</t>
  </si>
  <si>
    <t>MANUTENCAO / REPAROS - IMPERMEABILIZACOES E PROTECOES</t>
  </si>
  <si>
    <t>IMPERMEABILIZACAO COM ARGAMASSAS</t>
  </si>
  <si>
    <t>IMPERMEABILIZACAO COM MANTAS</t>
  </si>
  <si>
    <t>IMPERMEABILIZACAO COM PINTURAS</t>
  </si>
  <si>
    <t>JUNTA DE DILATACÃO</t>
  </si>
  <si>
    <t>REVESTIMENTOS E ISOLAMENTOS DE PAREDES E TETOS</t>
  </si>
  <si>
    <t>MANUTENCAO / REPAROS - REVESTIMENTOS E ISOLAMENTOS DE PAREDES E TETOS</t>
  </si>
  <si>
    <t>CHAPISCO</t>
  </si>
  <si>
    <t>EMBOCO</t>
  </si>
  <si>
    <t>TUBOS DE CPVC - AGUA QUENTE</t>
  </si>
  <si>
    <t>TUBOS DE PVC - ESGOTO E AGUAS PLUVIAIS</t>
  </si>
  <si>
    <t>CONEXOES DE PVC - ESGOTO E AGUAS PLUVIAIS</t>
  </si>
  <si>
    <t>PISO CIMENTADO</t>
  </si>
  <si>
    <t>PISO EM MADEIRA</t>
  </si>
  <si>
    <t>TUBOS E CONEXOES CERÂMICOS</t>
  </si>
  <si>
    <t>PISO DE ALTA RESISTENCIA</t>
  </si>
  <si>
    <t>SOLEIRAS E RODAPES</t>
  </si>
  <si>
    <t>JUNTAS EM PISOS</t>
  </si>
  <si>
    <t>CARPETE</t>
  </si>
  <si>
    <t>PINTURAS</t>
  </si>
  <si>
    <t>MANUTENCAO / REPAROS - PINTURAS</t>
  </si>
  <si>
    <t>LAVATORIOS</t>
  </si>
  <si>
    <t>TORNEIRAS E MISTURADORES</t>
  </si>
  <si>
    <t>SIFOES E VALVULAS</t>
  </si>
  <si>
    <t>APARELHOS SANITARIOS</t>
  </si>
  <si>
    <t>SABONETERIAS E PAPELEIRAS</t>
  </si>
  <si>
    <t>REGISTROS E VALVULAS</t>
  </si>
  <si>
    <t>CAIXAS PARA TELEFONIA</t>
  </si>
  <si>
    <t>FIOS E CABOS TELEFÔNICOS</t>
  </si>
  <si>
    <t>INSTALACOES PARA SISTEMAS DE VENTILACÃO</t>
  </si>
  <si>
    <t>AR CONDICIONADO</t>
  </si>
  <si>
    <t>INSTALACOES PARA GAS - GLP</t>
  </si>
  <si>
    <t>TUBOS DE ACO PRETO</t>
  </si>
  <si>
    <t>TUBOS DE COBRE</t>
  </si>
  <si>
    <t>CONEXOES DE COBRE</t>
  </si>
  <si>
    <t>INSTALACOES DE PREVENCAO CONTRA INCENDIOS</t>
  </si>
  <si>
    <t>MANUTENCAO / REPAROS - PCI</t>
  </si>
  <si>
    <t>MANGUEIRAS</t>
  </si>
  <si>
    <t>ABRIGOS PARA HIDRANTES</t>
  </si>
  <si>
    <t>HIDRANTE SUBTERRANEO</t>
  </si>
  <si>
    <t>CAIXAS DE INCENDIO</t>
  </si>
  <si>
    <t>CAIXAS SIFONADAS</t>
  </si>
  <si>
    <t>RALOS</t>
  </si>
  <si>
    <t>CAIXAS DE AREIA</t>
  </si>
  <si>
    <t>CAIXAS COM GRELHA E GRELHAS</t>
  </si>
  <si>
    <t>BUEIROS / BOCA DE LOBO</t>
  </si>
  <si>
    <t>POCOS DE VISITA</t>
  </si>
  <si>
    <t>EXTINTORES</t>
  </si>
  <si>
    <t>INSTALACOES HIDROSSANITARIAS</t>
  </si>
  <si>
    <t>ENTRADA DE AGUA</t>
  </si>
  <si>
    <t>RESERVATORIOS E COMPLEMENTOS</t>
  </si>
  <si>
    <t>TUBOS DE PVC - AGUA FRIA</t>
  </si>
  <si>
    <t>CONEXOES DE PVC - AGUA FRIA</t>
  </si>
  <si>
    <t>INTERRUPTORES</t>
  </si>
  <si>
    <t>TOMADAS</t>
  </si>
  <si>
    <t>CAMPAINHAS E SENSORES</t>
  </si>
  <si>
    <t>LUMINARIAS</t>
  </si>
  <si>
    <t>REFLETORES / PROJETORES</t>
  </si>
  <si>
    <t>LAMPADAS</t>
  </si>
  <si>
    <t>REATORES E OUTROS</t>
  </si>
  <si>
    <t>SISTEMAS DE TRATAMENTO DE ESGOTO</t>
  </si>
  <si>
    <t>TRANSFORMADORES DE DISTRIBUICAO</t>
  </si>
  <si>
    <t>APARELHOS SANITARIOS, LOUCAS, METAIS E OUTROS</t>
  </si>
  <si>
    <t>MANUTENCAO / REPAROS - APARELHOS SANITARIOS, LOUCAS, METAIS E OUTROS</t>
  </si>
  <si>
    <t>BANCADAS</t>
  </si>
  <si>
    <t>TANQUES</t>
  </si>
  <si>
    <t>MANUTENCAO / REPAROS - INSTALACOES ELETRICAS</t>
  </si>
  <si>
    <t>ENTRADA DE ENERGIA</t>
  </si>
  <si>
    <t>ELETRODUTOS E CONEXÕES</t>
  </si>
  <si>
    <t>CABOS</t>
  </si>
  <si>
    <t>INSTALACOES DE TELEFONIA E LOGICA</t>
  </si>
  <si>
    <t>QUADRO DE DISTRIBUICAO PARA TELEFONIA</t>
  </si>
  <si>
    <t>1 - CUSTO DIRETO -  SEM BDI  (R$) .................................................................................................</t>
  </si>
  <si>
    <t>2 - TAXA DE BDI DESTA OBRA   (%)  ...............................................................................................</t>
  </si>
  <si>
    <t>3 - CUSTO GLOBAL DESTA OBRA - COM BDI  (R$)  ......................................................................</t>
  </si>
  <si>
    <t>.................................................</t>
  </si>
  <si>
    <t>.................................................................................................................................................................................</t>
  </si>
  <si>
    <t>CONDULETES</t>
  </si>
  <si>
    <t>CAIXAS</t>
  </si>
  <si>
    <t>QUADROS DE ENERGIA</t>
  </si>
  <si>
    <t>PLANILHA DE SERVIÇOS - CONSTRUÇÃO CIVIL</t>
  </si>
  <si>
    <t>Município:</t>
  </si>
  <si>
    <t xml:space="preserve">SAM  </t>
  </si>
  <si>
    <t xml:space="preserve">LOTE nº </t>
  </si>
  <si>
    <t>CÓDIGO</t>
  </si>
  <si>
    <t>DESCRIÇÃO DOS SERVIÇOS</t>
  </si>
  <si>
    <t>UD</t>
  </si>
  <si>
    <t>PROJETO ORIGINAL</t>
  </si>
  <si>
    <t>ORÇAMENTO APROVADO</t>
  </si>
  <si>
    <t>IMPRIMIR</t>
  </si>
  <si>
    <t>QUANT</t>
  </si>
  <si>
    <t>UNIT</t>
  </si>
  <si>
    <t>( R$ ) - SEDU</t>
  </si>
  <si>
    <t>( R$ ) - PM</t>
  </si>
  <si>
    <t>( R$ ) - PM
TOTAIS</t>
  </si>
  <si>
    <t>Paranacidade
( R$ )</t>
  </si>
  <si>
    <t>PM
( R$ )</t>
  </si>
  <si>
    <t>ITENS</t>
  </si>
  <si>
    <t>FINAL</t>
  </si>
  <si>
    <t>Original +
Final</t>
  </si>
  <si>
    <t>m2</t>
  </si>
  <si>
    <t>BARRACAO DE OBRA</t>
  </si>
  <si>
    <t>ESTACA PRE-MOLDADA</t>
  </si>
  <si>
    <t>ARMADURAS</t>
  </si>
  <si>
    <t>TUBOS DE ACO GALVANIZADO</t>
  </si>
  <si>
    <t>CONEXOES DE ACO GALVANIZADO</t>
  </si>
  <si>
    <t>MANUTENCAO / REPAROS - LAJES</t>
  </si>
  <si>
    <t>LAJES PRE-MOLDADAS</t>
  </si>
  <si>
    <t>ELEMENTOS DIVERSOS</t>
  </si>
  <si>
    <t>MANUTENCAO / REPAROS - ELEMENTOS DIVERSOS</t>
  </si>
  <si>
    <t>ELEMENTOS ESTRUTURAIS PRÉ-MOLDADOS</t>
  </si>
  <si>
    <t>CINTA, VERGA E CONTRAVERGA</t>
  </si>
  <si>
    <t>ALVENARIA</t>
  </si>
  <si>
    <t>12.1</t>
  </si>
  <si>
    <t>MANUTENCAO / REPAROS - ALVENARIA</t>
  </si>
  <si>
    <t>TIJOLOS FURADOS</t>
  </si>
  <si>
    <t>ENCUNHAMENTO</t>
  </si>
  <si>
    <t>ALVENARIA DE EMBASAMENTO</t>
  </si>
  <si>
    <t>CONTATORES</t>
  </si>
  <si>
    <t>DISJUNTORES</t>
  </si>
  <si>
    <t>ESCORAMENTO DE FORMAS</t>
  </si>
  <si>
    <t>CAIXAS COLETORAS</t>
  </si>
  <si>
    <t>GABIOES</t>
  </si>
  <si>
    <t>UN</t>
  </si>
  <si>
    <t>M2</t>
  </si>
  <si>
    <t>M3</t>
  </si>
  <si>
    <t>CONSTRUÇÃO CIVIL</t>
  </si>
  <si>
    <t>PROTOCOLO</t>
  </si>
  <si>
    <t xml:space="preserve">ARQ Nº </t>
  </si>
  <si>
    <t>LOCAL</t>
  </si>
  <si>
    <t>DESCONTO (%)</t>
  </si>
  <si>
    <t>MES</t>
  </si>
  <si>
    <t>ANDAIMES</t>
  </si>
  <si>
    <t>VIDROS E ESPELHOS</t>
  </si>
  <si>
    <t>VIDROS</t>
  </si>
  <si>
    <t>ELETRIFICACAO E ILUMINACAO PUBLICA</t>
  </si>
  <si>
    <t>PORTAS EM ALUMINIO</t>
  </si>
  <si>
    <t>LOCACAO</t>
  </si>
  <si>
    <t>x</t>
  </si>
  <si>
    <t>ORÇAMENTO COMPARATIVO DE CONSTRUÇÃO CIVIL PELA TABELA</t>
  </si>
  <si>
    <t>ESCRITÓRIO REGIONAL</t>
  </si>
  <si>
    <t>:</t>
  </si>
  <si>
    <t>SUBPROJETO</t>
  </si>
  <si>
    <t>POSTES</t>
  </si>
  <si>
    <t>2.2</t>
  </si>
  <si>
    <t>2.3</t>
  </si>
  <si>
    <t>2.4</t>
  </si>
  <si>
    <t>3.1</t>
  </si>
  <si>
    <t>ESCAVACAO MANUAL</t>
  </si>
  <si>
    <t>ESCAVACAO MECANICA</t>
  </si>
  <si>
    <t>ATERRO MANUAL</t>
  </si>
  <si>
    <t>3.6</t>
  </si>
  <si>
    <t>3.7</t>
  </si>
  <si>
    <t>3.8</t>
  </si>
  <si>
    <t>COMPACTACAO MANUAL</t>
  </si>
  <si>
    <t>COMPACTACAO MECANICA</t>
  </si>
  <si>
    <t>4.1</t>
  </si>
  <si>
    <t>TRANSPORTE COM CAMINHAO</t>
  </si>
  <si>
    <t>4.2</t>
  </si>
  <si>
    <t>4.4</t>
  </si>
  <si>
    <t>4.5</t>
  </si>
  <si>
    <t>FUNDACOES</t>
  </si>
  <si>
    <t>MANUTENCAO / REPAROS - FUNDACOES</t>
  </si>
  <si>
    <t>ESTACA COM PERFIL DE ACO</t>
  </si>
  <si>
    <t>ESTACA TIPO TUBULAO</t>
  </si>
  <si>
    <t>SERVIÇOS EXTRAS - FUNDACOES</t>
  </si>
  <si>
    <t>FORMAS</t>
  </si>
  <si>
    <t>FORMAS PARA FUNDACOES</t>
  </si>
  <si>
    <t>FORMAS PARA SUPERESTRUTURA</t>
  </si>
  <si>
    <t>JANELAS EM ALUMINIO</t>
  </si>
  <si>
    <t>COMPLEMENTOS E OUTROS EM ALUMINIO</t>
  </si>
  <si>
    <t>FERRAGENS PARA ESQUADRIAS</t>
  </si>
  <si>
    <t>SISTEMA DE PROTECAO CONTRA DESCARGAS ATMOSFERICAS - SPDA</t>
  </si>
  <si>
    <t>HASTE DE ATERRAMENTO</t>
  </si>
  <si>
    <t>LASTROS</t>
  </si>
  <si>
    <t>CONCRETO SIMPLES</t>
  </si>
  <si>
    <t>PARA RAIOS / TERMINAL AEREO / MASTRO</t>
  </si>
  <si>
    <t>CORDOALHA</t>
  </si>
  <si>
    <t>PROTENDIDA</t>
  </si>
  <si>
    <t>ACOS</t>
  </si>
  <si>
    <t>CORTE E DOBRA DE ACO</t>
  </si>
  <si>
    <t>MANUTENCAO / REPAROS - CONCRETOS</t>
  </si>
  <si>
    <t>NAO ESTRUTURAL PREPARO MECANICO</t>
  </si>
  <si>
    <t>BLOCO CERAMICO ESTRUTURAL</t>
  </si>
  <si>
    <t>BLOCO DE CONCRETO VEDACAO</t>
  </si>
  <si>
    <t>BLOCO DE CONCRETO ESTRUTURAL</t>
  </si>
  <si>
    <t>ESTRUTURAL PREPARO MECANICO</t>
  </si>
  <si>
    <t>ESTRUTURAL USINADO</t>
  </si>
  <si>
    <t>DIVISORIAS E PAREDES</t>
  </si>
  <si>
    <t>MANUTENCAO / REPAROS - DIVISORIAS E PAREDES</t>
  </si>
  <si>
    <t>COBERTURA</t>
  </si>
  <si>
    <t>MANUTENCAO / REPAROS - COBERTURA</t>
  </si>
  <si>
    <t>ESTRUTURA PARA COBERTURA EM MADEIRA</t>
  </si>
  <si>
    <t>ESTRUTURA PARA COBERTURA EM ACO</t>
  </si>
  <si>
    <t>TELHA METALICA</t>
  </si>
  <si>
    <t>TELHA CERAMICA</t>
  </si>
  <si>
    <t>TELHA FIBROCIMENTO</t>
  </si>
  <si>
    <t>CALHAS</t>
  </si>
  <si>
    <t>RUFOS</t>
  </si>
  <si>
    <t>SERVIÇOS EXTRAS - COBERTURA</t>
  </si>
  <si>
    <t>MANUTENCAO / REPAROS - ESQUADRIAS E ACESSORIOS</t>
  </si>
  <si>
    <t>PORTAS EM MADEIRA</t>
  </si>
  <si>
    <t>JANELAS EM MADEIRA</t>
  </si>
  <si>
    <t>COMPLEMENTOS E OUTROS EM MADEIRA</t>
  </si>
  <si>
    <t>PORTAS EM FERRO/ACO</t>
  </si>
  <si>
    <t>TOTAL GERAL</t>
  </si>
  <si>
    <t>ÁREA 
INICIAL</t>
  </si>
  <si>
    <t>ÁREA 
FINAL</t>
  </si>
  <si>
    <t>T</t>
  </si>
  <si>
    <t>JANELAS EM FERRO/ACO</t>
  </si>
  <si>
    <t>COMPLEMENTOS E OUTROS EM FERRO/ACO</t>
  </si>
  <si>
    <t>1.1</t>
  </si>
  <si>
    <t>ADMINISTRACAO DE OBRA</t>
  </si>
  <si>
    <t>PLACA DE IDENTIFICAÇÃO / LETREIRO</t>
  </si>
  <si>
    <t>SINALIZACAO</t>
  </si>
  <si>
    <t>TOPOGRAFIA</t>
  </si>
  <si>
    <t>1.2</t>
  </si>
  <si>
    <t>2.1</t>
  </si>
  <si>
    <t>2.5</t>
  </si>
  <si>
    <t>PINTURA EM PISO</t>
  </si>
  <si>
    <t>4.6</t>
  </si>
  <si>
    <t>CARGA E TRANSPORTE HORIZONTAL DE BLOCOS</t>
  </si>
  <si>
    <t>CARGA E TRANSPORTE HORIZONTAL DE SACOS</t>
  </si>
  <si>
    <t>ALMOFADADAS</t>
  </si>
  <si>
    <t>COMPENSADAS PARA PINTURA</t>
  </si>
  <si>
    <t xml:space="preserve">VENEZIANAS </t>
  </si>
  <si>
    <t>DE ABRIR</t>
  </si>
  <si>
    <t>CORTA-FOGO</t>
  </si>
  <si>
    <t>BASCULANTES</t>
  </si>
  <si>
    <t>DE CORRER</t>
  </si>
  <si>
    <t>ELETRODUTOS PVC FLEXIVEIS</t>
  </si>
  <si>
    <t>ELETRODUTOS PVC RIGIDOS</t>
  </si>
  <si>
    <t>ELETRODUTOS ACO GALVANIZADO</t>
  </si>
  <si>
    <t>ELETRODUTOS METALICOS FLEXIVEIS</t>
  </si>
  <si>
    <t>ISOLAMENTO 450/750V</t>
  </si>
  <si>
    <t>ISOLAMENTO 0,6/1KV</t>
  </si>
  <si>
    <t>LIGA DE ALUMINIO</t>
  </si>
  <si>
    <t>PVC</t>
  </si>
  <si>
    <t>MONOPOLARES</t>
  </si>
  <si>
    <t>BIPOLARES</t>
  </si>
  <si>
    <t>TRIPOLARES</t>
  </si>
  <si>
    <t>SIMPLES</t>
  </si>
  <si>
    <t>PARALELOS</t>
  </si>
  <si>
    <t>INTERMEDIARIO</t>
  </si>
  <si>
    <t>BIPOLAR</t>
  </si>
  <si>
    <t>FLUORESCENTES</t>
  </si>
  <si>
    <t>VAPOR METALICO</t>
  </si>
  <si>
    <t>MISTAS</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</si>
  <si>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</si>
  <si>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</si>
  <si>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</si>
  <si>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</si>
  <si>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</si>
  <si>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</si>
  <si>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</si>
  <si>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</si>
  <si>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</si>
  <si>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</si>
  <si>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</si>
  <si>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</si>
  <si>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</si>
  <si>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</si>
  <si>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</si>
  <si>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</si>
  <si>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</si>
  <si>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</si>
  <si>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</si>
  <si>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</si>
  <si>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</si>
  <si>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</si>
  <si>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</si>
  <si>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</si>
  <si>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</si>
  <si>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</si>
  <si>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</si>
  <si>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</si>
  <si>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</si>
  <si>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</si>
  <si>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</si>
  <si>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</si>
  <si>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</si>
  <si>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</si>
  <si>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</si>
  <si>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</si>
  <si>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</si>
  <si>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</si>
  <si>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</si>
  <si>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</si>
  <si>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</si>
  <si>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</si>
  <si>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</si>
  <si>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</si>
  <si>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</si>
  <si>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</si>
  <si>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</si>
  <si>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</si>
  <si>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</si>
  <si>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</si>
  <si>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</si>
  <si>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</si>
  <si>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</si>
  <si>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</si>
  <si>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</si>
  <si>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</si>
  <si>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</si>
  <si>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</si>
  <si>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</si>
  <si>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</si>
  <si>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</si>
  <si>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</si>
  <si>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</si>
  <si>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</si>
  <si>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</si>
  <si>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</si>
  <si>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</si>
  <si>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</si>
  <si>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</si>
  <si>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</si>
  <si>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</si>
  <si>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</si>
  <si>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</si>
  <si>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</si>
  <si>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ARGAMASSA TRAÇO 1:4 (CIMENTO E AREIA MÉDIA), PREPARO MECÂNICO COM BETONEIRA 400 L. AF_08/2014</t>
  </si>
  <si>
    <t>INDUSTRIALIZADAS</t>
  </si>
  <si>
    <t>PROJETORES DE CONCRETO E ARGAMASSA</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</si>
  <si>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</si>
  <si>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</si>
  <si>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</si>
  <si>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</si>
  <si>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</si>
  <si>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</si>
  <si>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</si>
  <si>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CONCRETOS E GRAUTES</t>
  </si>
  <si>
    <t>CONCRETAGENS</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</si>
  <si>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</si>
  <si>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</si>
  <si>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</si>
  <si>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</si>
  <si>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</si>
  <si>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</si>
  <si>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</si>
  <si>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</si>
  <si>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</si>
  <si>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</si>
  <si>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</si>
  <si>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</si>
  <si>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</si>
  <si>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</si>
  <si>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</si>
  <si>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</si>
  <si>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</si>
  <si>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</si>
  <si>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</si>
  <si>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</si>
  <si>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</si>
  <si>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</si>
  <si>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</si>
  <si>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</si>
  <si>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</si>
  <si>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</si>
  <si>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</si>
  <si>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</si>
  <si>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</si>
  <si>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</si>
  <si>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</si>
  <si>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</si>
  <si>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</si>
  <si>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</si>
  <si>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</si>
  <si>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</si>
  <si>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</si>
  <si>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</si>
  <si>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</si>
  <si>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</si>
  <si>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</si>
  <si>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</si>
  <si>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</si>
  <si>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</si>
  <si>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</si>
  <si>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</si>
  <si>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</si>
  <si>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</si>
  <si>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</si>
  <si>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</si>
  <si>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</si>
  <si>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</si>
  <si>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</si>
  <si>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</si>
  <si>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</si>
  <si>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</si>
  <si>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</si>
  <si>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</si>
  <si>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</si>
  <si>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</si>
  <si>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</si>
  <si>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</si>
  <si>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</si>
  <si>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</si>
  <si>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</si>
  <si>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</si>
  <si>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</si>
  <si>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</si>
  <si>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MEXICANAS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</si>
  <si>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</si>
  <si>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</si>
  <si>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</si>
  <si>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</si>
  <si>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QUEBRA EM ALVENARIA PARA INSTALAÇÃO DE ABRIGO PARA MANGUEIRAS (90X60 CM).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</si>
  <si>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</si>
  <si>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</si>
  <si>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</si>
  <si>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</si>
  <si>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</si>
  <si>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</si>
  <si>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</si>
  <si>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</si>
  <si>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</si>
  <si>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</si>
  <si>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</si>
  <si>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</si>
  <si>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</si>
  <si>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</si>
  <si>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</si>
  <si>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</si>
  <si>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</si>
  <si>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</si>
  <si>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</si>
  <si>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</si>
  <si>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</si>
  <si>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</si>
  <si>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</si>
  <si>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</si>
  <si>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</si>
  <si>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</si>
  <si>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</si>
  <si>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TUBOS DE PVC</t>
  </si>
  <si>
    <t>ASSENTAMENTO DE TUBOS DE PVC CORRUGADOS</t>
  </si>
  <si>
    <t>ASSENTAMENTO DE TUBOS DE FERRO FUNDIDO</t>
  </si>
  <si>
    <t>ASSENTAMENTO DE TUBOS DE AÇO</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</si>
  <si>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</si>
  <si>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</si>
  <si>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</si>
  <si>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</si>
  <si>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</si>
  <si>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</si>
  <si>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</si>
  <si>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</si>
  <si>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</si>
  <si>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</si>
  <si>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</si>
  <si>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</si>
  <si>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</si>
  <si>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</si>
  <si>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TUBOS E CONEXÕES DE PVC - DRENOS DE AR-CONDICIONADO</t>
  </si>
  <si>
    <t>JUNTAS ARGAMASSADA</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</si>
  <si>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</si>
  <si>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</si>
  <si>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</si>
  <si>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</si>
  <si>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</si>
  <si>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</si>
  <si>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</si>
  <si>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</si>
  <si>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</si>
  <si>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</si>
  <si>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</si>
  <si>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</si>
  <si>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</si>
  <si>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</si>
  <si>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</si>
  <si>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</si>
  <si>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</si>
  <si>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</si>
  <si>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</si>
  <si>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</si>
  <si>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</si>
  <si>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</si>
  <si>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</si>
  <si>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</si>
  <si>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</si>
  <si>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</si>
  <si>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</si>
  <si>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</si>
  <si>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</si>
  <si>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</si>
  <si>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</si>
  <si>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</si>
  <si>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</si>
  <si>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</si>
  <si>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</si>
  <si>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</si>
  <si>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</si>
  <si>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</si>
  <si>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</si>
  <si>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</si>
  <si>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</si>
  <si>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</si>
  <si>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</si>
  <si>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</si>
  <si>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</si>
  <si>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</si>
  <si>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</si>
  <si>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</si>
  <si>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</si>
  <si>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</si>
  <si>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</si>
  <si>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</si>
  <si>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</si>
  <si>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</si>
  <si>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</si>
  <si>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</si>
  <si>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</si>
  <si>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</si>
  <si>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</si>
  <si>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</si>
  <si>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</si>
  <si>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</si>
  <si>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</si>
  <si>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</si>
  <si>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</si>
  <si>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</si>
  <si>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</si>
  <si>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PINTURA EM FACHADAS</t>
  </si>
  <si>
    <t>ARGAMASSA INDUSTRIALIZADA PARA REVESTIMENTOS, MISTURA E PROJEÇÃO DE 2 M³/H DE ARGAMASSA. AF_06/2014</t>
  </si>
  <si>
    <t>À BASE DE GESSO</t>
  </si>
  <si>
    <t>ARGAMASSA PARA REVESTIMENTO DECORATIVO MONOCAMADA (MONOCAPA), MISTURA E PROJEÇÃO DE 2 M3/H DE ARGAMASSA. AF_06/2014</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</si>
  <si>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</si>
  <si>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</si>
  <si>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</si>
  <si>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</si>
  <si>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</si>
  <si>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</si>
  <si>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</si>
  <si>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</si>
  <si>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</si>
  <si>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</si>
  <si>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</si>
  <si>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</si>
  <si>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</si>
  <si>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</si>
  <si>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</si>
  <si>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</si>
  <si>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</si>
  <si>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</si>
  <si>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</si>
  <si>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</si>
  <si>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</si>
  <si>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</si>
  <si>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</si>
  <si>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</si>
  <si>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</si>
  <si>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</si>
  <si>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</si>
  <si>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</si>
  <si>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</si>
  <si>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</si>
  <si>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</si>
  <si>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</si>
  <si>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</si>
  <si>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</si>
  <si>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</si>
  <si>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</si>
  <si>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</si>
  <si>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</si>
  <si>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</si>
  <si>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</si>
  <si>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</si>
  <si>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</si>
  <si>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</si>
  <si>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</si>
  <si>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</si>
  <si>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4.1.1</t>
  </si>
  <si>
    <t>CAPACIDADE 18 METROS CÚBICOS</t>
  </si>
  <si>
    <t>4.1.2</t>
  </si>
  <si>
    <t>BASCULANTE - CAPACIDADE 14 METROS CÚBICOS</t>
  </si>
  <si>
    <t>4.1.3</t>
  </si>
  <si>
    <t>BASCULANTE - CAPACIDADE 10 METROS CÚBICOS</t>
  </si>
  <si>
    <t>BASCULANTE - CAPACIDADE 6 METROS CÚBICOS</t>
  </si>
  <si>
    <t>TRANSPORTES DIVERSOS</t>
  </si>
  <si>
    <t>TRANSPORTE HORIZONTAL COM CARRINHO</t>
  </si>
  <si>
    <t>TRANSPORTE MANUAL HORIZONTAL</t>
  </si>
  <si>
    <t>TRANSPORTE HORIZONTAL COM MANIPULADOR TELSCÓPICO</t>
  </si>
  <si>
    <t>TRANSPORTE MANUAL VERTICAL</t>
  </si>
  <si>
    <t>MONTAGEM E DESMONTAGEM DE FÔRMA DE VIGA, ESCORAMENTO METÁLICO, PÉ-DIREITO DUPLO, EM CHAPA DE MADEIRA RESINADA, 6 UTILIZAÇÕES. AF_12/2015</t>
  </si>
  <si>
    <t>ATERRO MECANIZADO</t>
  </si>
  <si>
    <t>ARMACAO CA-25</t>
  </si>
  <si>
    <t>EXECUÇÃO DE PROTEÇÃO DA CABEÇA DO TIRANTE COM USO DE FÔRMAS EM CHAPA COMPENSADA PLASTIFICADA DE MADEIRA E CONCRETO FCK =15 MPA. AF_07/2016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</si>
  <si>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</si>
  <si>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</si>
  <si>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</si>
  <si>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</si>
  <si>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</si>
  <si>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</si>
  <si>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</si>
  <si>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</si>
  <si>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</si>
  <si>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TRANSVERSAL DE ESTACAS DE SEÇÃO RETANGULAR (BARRETE), DIÂMETRO = 5,0 MM. AF_11/2016</t>
  </si>
  <si>
    <t>MONTAGEM DE ARMADURA TRANSVERSAL DE ESTACAS DE SEÇÃO RETANGULAR (BARRETE), DIÂMETRO = 6,3 MM. AF_11/2016</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</si>
  <si>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</si>
  <si>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</si>
  <si>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</si>
  <si>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</si>
  <si>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</si>
  <si>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</si>
  <si>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</si>
  <si>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</si>
  <si>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</si>
  <si>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</si>
  <si>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</si>
  <si>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</si>
  <si>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</si>
  <si>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</si>
  <si>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</si>
  <si>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</si>
  <si>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</si>
  <si>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</si>
  <si>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</si>
  <si>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</si>
  <si>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</si>
  <si>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</si>
  <si>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</si>
  <si>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</si>
  <si>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</si>
  <si>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</si>
  <si>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</si>
  <si>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</si>
  <si>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</si>
  <si>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</si>
  <si>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</si>
  <si>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</si>
  <si>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</si>
  <si>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</si>
  <si>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</si>
  <si>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</si>
  <si>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</si>
  <si>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</si>
  <si>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</si>
  <si>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</si>
  <si>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</si>
  <si>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</si>
  <si>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</si>
  <si>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</si>
  <si>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</si>
  <si>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</si>
  <si>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</si>
  <si>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</si>
  <si>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</si>
  <si>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</si>
  <si>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</si>
  <si>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</si>
  <si>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</si>
  <si>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</si>
  <si>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</si>
  <si>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</si>
  <si>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DE CONCRETO</t>
  </si>
  <si>
    <t>TRAMA DE AÇO PARA COBERTURAS</t>
  </si>
  <si>
    <t>TIPO CHAPA</t>
  </si>
  <si>
    <t>TIPO QUADICULADA</t>
  </si>
  <si>
    <t>TIPO VENEZIANA</t>
  </si>
  <si>
    <t>FIXAÇÃO UTILIZANDO PARAFUSO E BUCHA DE NYLON, SOMENTE MÃO DE OBRA. AF_10/2016</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</si>
  <si>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</si>
  <si>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</si>
  <si>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</si>
  <si>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</si>
  <si>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</si>
  <si>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</si>
  <si>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</si>
  <si>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</si>
  <si>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</si>
  <si>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</si>
  <si>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</si>
  <si>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</si>
  <si>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</si>
  <si>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</si>
  <si>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</si>
  <si>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</si>
  <si>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</si>
  <si>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</si>
  <si>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</si>
  <si>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</si>
  <si>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</si>
  <si>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</si>
  <si>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</si>
  <si>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</si>
  <si>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</si>
  <si>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</si>
  <si>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</si>
  <si>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</si>
  <si>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</si>
  <si>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</si>
  <si>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</si>
  <si>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</si>
  <si>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</si>
  <si>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</si>
  <si>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</si>
  <si>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</si>
  <si>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</si>
  <si>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</si>
  <si>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</si>
  <si>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</si>
  <si>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</si>
  <si>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</si>
  <si>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</si>
  <si>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</si>
  <si>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</si>
  <si>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</si>
  <si>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</si>
  <si>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</si>
  <si>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</si>
  <si>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</si>
  <si>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</si>
  <si>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</si>
  <si>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</si>
  <si>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</si>
  <si>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</si>
  <si>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</si>
  <si>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</si>
  <si>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</si>
  <si>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</si>
  <si>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</si>
  <si>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</si>
  <si>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</si>
  <si>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</si>
  <si>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</si>
  <si>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</si>
  <si>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</si>
  <si>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</si>
  <si>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</si>
  <si>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</si>
  <si>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</si>
  <si>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</si>
  <si>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</si>
  <si>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</si>
  <si>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</si>
  <si>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</si>
  <si>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</si>
  <si>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</si>
  <si>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</si>
  <si>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</si>
  <si>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</si>
  <si>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</si>
  <si>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</si>
  <si>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</si>
  <si>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</si>
  <si>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</si>
  <si>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</si>
  <si>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</si>
  <si>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</si>
  <si>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</si>
  <si>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</si>
  <si>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</si>
  <si>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</si>
  <si>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</si>
  <si>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</si>
  <si>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</si>
  <si>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</si>
  <si>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</si>
  <si>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</si>
  <si>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</si>
  <si>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</si>
  <si>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</si>
  <si>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</si>
  <si>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</si>
  <si>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</si>
  <si>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</si>
  <si>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</si>
  <si>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</si>
  <si>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</si>
  <si>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</si>
  <si>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</si>
  <si>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</si>
  <si>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</si>
  <si>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</si>
  <si>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</si>
  <si>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</si>
  <si>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</si>
  <si>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</si>
  <si>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</si>
  <si>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</si>
  <si>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</si>
  <si>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</si>
  <si>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</si>
  <si>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</si>
  <si>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</si>
  <si>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</si>
  <si>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</si>
  <si>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</si>
  <si>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</si>
  <si>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</si>
  <si>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</si>
  <si>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</si>
  <si>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</si>
  <si>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</si>
  <si>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</si>
  <si>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</si>
  <si>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</si>
  <si>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</si>
  <si>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</si>
  <si>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</si>
  <si>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</si>
  <si>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</si>
  <si>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</si>
  <si>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</si>
  <si>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</si>
  <si>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</si>
  <si>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</si>
  <si>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</si>
  <si>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</si>
  <si>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</si>
  <si>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</si>
  <si>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</si>
  <si>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</si>
  <si>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</si>
  <si>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</si>
  <si>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</si>
  <si>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</si>
  <si>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</si>
  <si>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</si>
  <si>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</si>
  <si>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</si>
  <si>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</si>
  <si>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</si>
  <si>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</si>
  <si>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</si>
  <si>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</si>
  <si>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</si>
  <si>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</si>
  <si>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</si>
  <si>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</si>
  <si>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</si>
  <si>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</si>
  <si>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</si>
  <si>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</si>
  <si>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</si>
  <si>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</si>
  <si>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</si>
  <si>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</si>
  <si>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</si>
  <si>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</si>
  <si>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</si>
  <si>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</si>
  <si>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</si>
  <si>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</si>
  <si>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</si>
  <si>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</si>
  <si>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</si>
  <si>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</si>
  <si>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</si>
  <si>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</si>
  <si>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</si>
  <si>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</si>
  <si>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</si>
  <si>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</si>
  <si>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</si>
  <si>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</si>
  <si>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</si>
  <si>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</si>
  <si>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</si>
  <si>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</si>
  <si>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</si>
  <si>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</si>
  <si>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</si>
  <si>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</si>
  <si>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</si>
  <si>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</si>
  <si>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</si>
  <si>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</si>
  <si>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</si>
  <si>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</si>
  <si>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</si>
  <si>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</si>
  <si>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</si>
  <si>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</si>
  <si>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</si>
  <si>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</si>
  <si>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</si>
  <si>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</si>
  <si>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REDE DE ALIMENTAÇÃO PARA HIDRANTES</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</si>
  <si>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</si>
  <si>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</si>
  <si>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</si>
  <si>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SPRINKLER</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</si>
  <si>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</si>
  <si>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</si>
  <si>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</si>
  <si>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</si>
  <si>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</si>
  <si>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</si>
  <si>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</si>
  <si>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</si>
  <si>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</si>
  <si>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</si>
  <si>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</si>
  <si>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</si>
  <si>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</si>
  <si>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</si>
  <si>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</si>
  <si>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</si>
  <si>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</si>
  <si>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</si>
  <si>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</si>
  <si>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</si>
  <si>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</si>
  <si>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</si>
  <si>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</si>
  <si>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</si>
  <si>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</si>
  <si>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</si>
  <si>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</si>
  <si>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</si>
  <si>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</si>
  <si>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</si>
  <si>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</si>
  <si>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</si>
  <si>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</si>
  <si>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</si>
  <si>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</si>
  <si>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</si>
  <si>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</si>
  <si>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</si>
  <si>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</si>
  <si>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</si>
  <si>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</si>
  <si>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</si>
  <si>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</si>
  <si>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</si>
  <si>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</si>
  <si>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</si>
  <si>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</si>
  <si>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</si>
  <si>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</si>
  <si>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</si>
  <si>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</si>
  <si>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</si>
  <si>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</si>
  <si>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</si>
  <si>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</si>
  <si>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</si>
  <si>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</si>
  <si>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</si>
  <si>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</si>
  <si>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</si>
  <si>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</si>
  <si>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</si>
  <si>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</si>
  <si>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</si>
  <si>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</si>
  <si>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</si>
  <si>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</si>
  <si>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</si>
  <si>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</si>
  <si>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</si>
  <si>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</si>
  <si>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</si>
  <si>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</si>
  <si>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</si>
  <si>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</si>
  <si>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</si>
  <si>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</si>
  <si>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</si>
  <si>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</si>
  <si>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</si>
  <si>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</si>
  <si>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</si>
  <si>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</si>
  <si>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</si>
  <si>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</si>
  <si>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</si>
  <si>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</si>
  <si>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</si>
  <si>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</si>
  <si>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</si>
  <si>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</si>
  <si>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</si>
  <si>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</si>
  <si>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</si>
  <si>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</si>
  <si>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</si>
  <si>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</si>
  <si>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</si>
  <si>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</si>
  <si>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</si>
  <si>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</si>
  <si>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</si>
  <si>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</si>
  <si>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</si>
  <si>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</si>
  <si>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</si>
  <si>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</si>
  <si>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</si>
  <si>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</si>
  <si>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</si>
  <si>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</si>
  <si>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</si>
  <si>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</si>
  <si>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</si>
  <si>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</si>
  <si>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</si>
  <si>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</si>
  <si>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</si>
  <si>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</si>
  <si>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</si>
  <si>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</si>
  <si>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</si>
  <si>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</si>
  <si>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</si>
  <si>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</si>
  <si>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</si>
  <si>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</si>
  <si>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</si>
  <si>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</si>
  <si>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</si>
  <si>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</si>
  <si>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</si>
  <si>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</si>
  <si>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</si>
  <si>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</si>
  <si>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</si>
  <si>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</si>
  <si>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</si>
  <si>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</si>
  <si>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</si>
  <si>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</si>
  <si>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</si>
  <si>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</si>
  <si>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</si>
  <si>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</si>
  <si>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</si>
  <si>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</si>
  <si>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</si>
  <si>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</si>
  <si>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</si>
  <si>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</si>
  <si>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</si>
  <si>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</si>
  <si>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</si>
  <si>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</si>
  <si>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</si>
  <si>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</si>
  <si>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</si>
  <si>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</si>
  <si>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</si>
  <si>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</si>
  <si>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</si>
  <si>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</si>
  <si>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</si>
  <si>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</si>
  <si>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</si>
  <si>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</si>
  <si>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</si>
  <si>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</si>
  <si>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</si>
  <si>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</si>
  <si>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</si>
  <si>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</si>
  <si>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</si>
  <si>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</si>
  <si>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</si>
  <si>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</si>
  <si>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</si>
  <si>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</si>
  <si>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</si>
  <si>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</si>
  <si>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</si>
  <si>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</si>
  <si>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</si>
  <si>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</si>
  <si>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</si>
  <si>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</si>
  <si>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</si>
  <si>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</si>
  <si>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</si>
  <si>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</si>
  <si>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</si>
  <si>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</si>
  <si>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</si>
  <si>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</si>
  <si>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</si>
  <si>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</si>
  <si>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</si>
  <si>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</si>
  <si>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</si>
  <si>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</si>
  <si>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</si>
  <si>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</si>
  <si>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</si>
  <si>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</si>
  <si>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</si>
  <si>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</si>
  <si>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</si>
  <si>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</si>
  <si>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</si>
  <si>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</si>
  <si>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</si>
  <si>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</si>
  <si>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</si>
  <si>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</si>
  <si>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</si>
  <si>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</si>
  <si>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</si>
  <si>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</si>
  <si>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</si>
  <si>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</si>
  <si>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</si>
  <si>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</si>
  <si>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</si>
  <si>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</si>
  <si>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</si>
  <si>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</si>
  <si>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</si>
  <si>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</si>
  <si>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</si>
  <si>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</si>
  <si>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</si>
  <si>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</si>
  <si>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</si>
  <si>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</si>
  <si>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</si>
  <si>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</si>
  <si>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</si>
  <si>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</si>
  <si>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</si>
  <si>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</si>
  <si>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</si>
  <si>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</si>
  <si>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</si>
  <si>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</si>
  <si>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</si>
  <si>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</si>
  <si>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</si>
  <si>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</si>
  <si>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</si>
  <si>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</si>
  <si>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</si>
  <si>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</si>
  <si>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</si>
  <si>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</si>
  <si>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</si>
  <si>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</si>
  <si>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</si>
  <si>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</si>
  <si>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</si>
  <si>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</si>
  <si>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</si>
  <si>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</si>
  <si>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</si>
  <si>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</si>
  <si>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</si>
  <si>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</si>
  <si>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</si>
  <si>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</si>
  <si>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</si>
  <si>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</si>
  <si>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</si>
  <si>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</si>
  <si>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</si>
  <si>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</si>
  <si>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</si>
  <si>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</si>
  <si>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</si>
  <si>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</si>
  <si>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</si>
  <si>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</si>
  <si>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</si>
  <si>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</si>
  <si>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</si>
  <si>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</si>
  <si>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</si>
  <si>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</si>
  <si>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</si>
  <si>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</si>
  <si>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</si>
  <si>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</si>
  <si>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</si>
  <si>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</si>
  <si>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</si>
  <si>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</si>
  <si>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</si>
  <si>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</si>
  <si>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</si>
  <si>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</si>
  <si>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</si>
  <si>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</si>
  <si>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</si>
  <si>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</si>
  <si>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</si>
  <si>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</si>
  <si>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</si>
  <si>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</si>
  <si>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</si>
  <si>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</si>
  <si>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</si>
  <si>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</si>
  <si>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</si>
  <si>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</si>
  <si>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</si>
  <si>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</si>
  <si>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</si>
  <si>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</si>
  <si>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</si>
  <si>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</si>
  <si>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</si>
  <si>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</si>
  <si>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</si>
  <si>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</si>
  <si>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</si>
  <si>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</si>
  <si>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</si>
  <si>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</si>
  <si>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</si>
  <si>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</si>
  <si>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</si>
  <si>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</si>
  <si>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</si>
  <si>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</si>
  <si>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</si>
  <si>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</si>
  <si>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</si>
  <si>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</si>
  <si>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</si>
  <si>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</si>
  <si>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</si>
  <si>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</si>
  <si>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</si>
  <si>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</si>
  <si>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</si>
  <si>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</si>
  <si>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</si>
  <si>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</si>
  <si>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</si>
  <si>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</si>
  <si>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</si>
  <si>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</si>
  <si>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</si>
  <si>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</si>
  <si>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</si>
  <si>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</si>
  <si>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</si>
  <si>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</si>
  <si>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</si>
  <si>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</si>
  <si>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</si>
  <si>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</si>
  <si>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</si>
  <si>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</si>
  <si>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</si>
  <si>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</si>
  <si>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</si>
  <si>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</si>
  <si>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</si>
  <si>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</si>
  <si>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</si>
  <si>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</si>
  <si>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</si>
  <si>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</si>
  <si>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</si>
  <si>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</si>
  <si>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</si>
  <si>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</si>
  <si>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</si>
  <si>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</si>
  <si>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</si>
  <si>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</si>
  <si>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</si>
  <si>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</si>
  <si>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</si>
  <si>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</si>
  <si>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</si>
  <si>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</si>
  <si>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</si>
  <si>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</si>
  <si>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</si>
  <si>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</si>
  <si>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</si>
  <si>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</si>
  <si>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</si>
  <si>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</si>
  <si>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</si>
  <si>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</si>
  <si>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</si>
  <si>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</si>
  <si>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</si>
  <si>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</si>
  <si>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</si>
  <si>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</si>
  <si>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</si>
  <si>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</si>
  <si>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</si>
  <si>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</si>
  <si>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</si>
  <si>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</si>
  <si>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</si>
  <si>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</si>
  <si>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</si>
  <si>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</si>
  <si>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</si>
  <si>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</si>
  <si>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</si>
  <si>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</si>
  <si>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</si>
  <si>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</si>
  <si>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</si>
  <si>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</si>
  <si>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</si>
  <si>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</si>
  <si>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</si>
  <si>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</si>
  <si>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</si>
  <si>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</si>
  <si>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</si>
  <si>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</si>
  <si>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</si>
  <si>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</si>
  <si>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</si>
  <si>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</si>
  <si>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</si>
  <si>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</si>
  <si>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</si>
  <si>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</si>
  <si>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</si>
  <si>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</si>
  <si>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</si>
  <si>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</si>
  <si>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</si>
  <si>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</si>
  <si>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</si>
  <si>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</si>
  <si>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</si>
  <si>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</si>
  <si>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</si>
  <si>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</si>
  <si>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</si>
  <si>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</si>
  <si>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</si>
  <si>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</si>
  <si>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</si>
  <si>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</si>
  <si>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</si>
  <si>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</si>
  <si>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</si>
  <si>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</si>
  <si>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</si>
  <si>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</si>
  <si>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</si>
  <si>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</si>
  <si>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</si>
  <si>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</si>
  <si>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</si>
  <si>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</si>
  <si>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</si>
  <si>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</si>
  <si>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</si>
  <si>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</si>
  <si>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</si>
  <si>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</si>
  <si>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</si>
  <si>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</si>
  <si>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</si>
  <si>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</si>
  <si>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</si>
  <si>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</si>
  <si>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</si>
  <si>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</si>
  <si>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</si>
  <si>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</si>
  <si>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</si>
  <si>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</si>
  <si>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</si>
  <si>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</si>
  <si>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</si>
  <si>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</si>
  <si>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</si>
  <si>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</si>
  <si>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</si>
  <si>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</si>
  <si>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</si>
  <si>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</si>
  <si>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</si>
  <si>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</si>
  <si>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</si>
  <si>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</si>
  <si>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</si>
  <si>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</si>
  <si>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</si>
  <si>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</si>
  <si>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</si>
  <si>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</si>
  <si>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</si>
  <si>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</si>
  <si>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</si>
  <si>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</si>
  <si>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</si>
  <si>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</si>
  <si>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</si>
  <si>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</si>
  <si>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</si>
  <si>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</si>
  <si>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</si>
  <si>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</si>
  <si>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</si>
  <si>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</si>
  <si>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</si>
  <si>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</si>
  <si>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</si>
  <si>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</si>
  <si>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</si>
  <si>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</si>
  <si>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</si>
  <si>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</si>
  <si>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</si>
  <si>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</si>
  <si>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</si>
  <si>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</si>
  <si>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</si>
  <si>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</si>
  <si>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</si>
  <si>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</si>
  <si>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</si>
  <si>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</si>
  <si>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</si>
  <si>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</si>
  <si>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</si>
  <si>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</si>
  <si>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</si>
  <si>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</si>
  <si>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</si>
  <si>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</si>
  <si>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</si>
  <si>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</si>
  <si>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</si>
  <si>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</si>
  <si>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</si>
  <si>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</si>
  <si>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</si>
  <si>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</si>
  <si>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</si>
  <si>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</si>
  <si>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</si>
  <si>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</si>
  <si>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</si>
  <si>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</si>
  <si>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</si>
  <si>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</si>
  <si>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</si>
  <si>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</si>
  <si>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</si>
  <si>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</si>
  <si>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</si>
  <si>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</si>
  <si>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</si>
  <si>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</si>
  <si>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</si>
  <si>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</si>
  <si>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</si>
  <si>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</si>
  <si>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</si>
  <si>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</si>
  <si>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</si>
  <si>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</si>
  <si>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</si>
  <si>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</si>
  <si>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</si>
  <si>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</si>
  <si>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</si>
  <si>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</si>
  <si>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</si>
  <si>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</si>
  <si>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</si>
  <si>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</si>
  <si>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</si>
  <si>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</si>
  <si>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</si>
  <si>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</si>
  <si>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</si>
  <si>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</si>
  <si>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</si>
  <si>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</si>
  <si>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</si>
  <si>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</si>
  <si>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</si>
  <si>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</si>
  <si>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</si>
  <si>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</si>
  <si>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</si>
  <si>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</si>
  <si>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</si>
  <si>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</si>
  <si>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</si>
  <si>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</si>
  <si>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</si>
  <si>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</si>
  <si>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</si>
  <si>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</si>
  <si>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</si>
  <si>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</si>
  <si>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</si>
  <si>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</si>
  <si>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</si>
  <si>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</si>
  <si>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</si>
  <si>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</si>
  <si>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</si>
  <si>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</si>
  <si>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</si>
  <si>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</si>
  <si>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</si>
  <si>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</si>
  <si>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</si>
  <si>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</si>
  <si>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</si>
  <si>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</si>
  <si>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</si>
  <si>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</si>
  <si>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</si>
  <si>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</si>
  <si>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</si>
  <si>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</si>
  <si>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</si>
  <si>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</si>
  <si>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</si>
  <si>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</si>
  <si>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</si>
  <si>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</si>
  <si>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</si>
  <si>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</si>
  <si>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CUBAS E PIAS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</si>
  <si>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</si>
  <si>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</si>
  <si>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</si>
  <si>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</si>
  <si>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</si>
  <si>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</si>
  <si>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</si>
  <si>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</si>
  <si>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</si>
  <si>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</si>
  <si>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</si>
  <si>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</si>
  <si>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</si>
  <si>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</si>
  <si>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</si>
  <si>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</si>
  <si>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</si>
  <si>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</si>
  <si>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</si>
  <si>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</si>
  <si>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</si>
  <si>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</si>
  <si>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</si>
  <si>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</si>
  <si>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</si>
  <si>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</si>
  <si>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</si>
  <si>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</si>
  <si>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</si>
  <si>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</si>
  <si>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</si>
  <si>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</si>
  <si>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</si>
  <si>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</si>
  <si>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</si>
  <si>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</si>
  <si>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ENSACAMENTO DE AREIA. AF_11/2015</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</si>
  <si>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</si>
  <si>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</si>
  <si>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</si>
  <si>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</si>
  <si>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</si>
  <si>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</si>
  <si>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</si>
  <si>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</si>
  <si>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</si>
  <si>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</si>
  <si>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</si>
  <si>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</si>
  <si>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</si>
  <si>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</si>
  <si>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</si>
  <si>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</si>
  <si>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</si>
  <si>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</si>
  <si>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</si>
  <si>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</si>
  <si>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</si>
  <si>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</si>
  <si>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</si>
  <si>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</si>
  <si>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</si>
  <si>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</si>
  <si>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</si>
  <si>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</si>
  <si>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</si>
  <si>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</si>
  <si>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</si>
  <si>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</si>
  <si>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</si>
  <si>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</si>
  <si>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</si>
  <si>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</si>
  <si>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</si>
  <si>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</si>
  <si>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</si>
  <si>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</si>
  <si>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</si>
  <si>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</si>
  <si>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</si>
  <si>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</si>
  <si>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</si>
  <si>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</si>
  <si>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</si>
  <si>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</si>
  <si>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</si>
  <si>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</si>
  <si>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</si>
  <si>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</si>
  <si>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</si>
  <si>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</si>
  <si>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</si>
  <si>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</si>
  <si>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</si>
  <si>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</si>
  <si>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</si>
  <si>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</si>
  <si>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</si>
  <si>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</si>
  <si>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</si>
  <si>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</si>
  <si>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</si>
  <si>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</si>
  <si>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</si>
  <si>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</si>
  <si>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</si>
  <si>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</si>
  <si>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</si>
  <si>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</si>
  <si>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</si>
  <si>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</si>
  <si>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</si>
  <si>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</si>
  <si>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</si>
  <si>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</si>
  <si>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</si>
  <si>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</si>
  <si>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</si>
  <si>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</si>
  <si>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</si>
  <si>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</si>
  <si>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</si>
  <si>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</si>
  <si>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</si>
  <si>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</si>
  <si>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</si>
  <si>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CERAMICAS - PADRÃO POPULAR</t>
  </si>
  <si>
    <t>(COMPOSIÇÃO REPRESENTATIVA) DO SERVIÇO DE CONTRAPISO EM ARGAMASSA TRAÇO 1:4 (CIM E AREIA), EM BETONEIRA 400 L, ESPESSURA 3 CM ÁREAS SECAS E 3 CM ÁREAS MOLHADAS, PARA EDIFICAÇÃO HABITACIONAL UNIFAMILIAR (CASA) E EDIFICAÇÃO PÚBLICA PADRÃO. AF_11/2014</t>
  </si>
  <si>
    <t>PISO CERAMICO - PADRÃO POPULAR</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</si>
  <si>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</si>
  <si>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</si>
  <si>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</si>
  <si>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</si>
  <si>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</si>
  <si>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</si>
  <si>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</si>
  <si>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</si>
  <si>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</si>
  <si>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</si>
  <si>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</si>
  <si>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</si>
  <si>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</si>
  <si>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</si>
  <si>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</si>
  <si>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</si>
  <si>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</si>
  <si>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</si>
  <si>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</si>
  <si>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</si>
  <si>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</si>
  <si>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</si>
  <si>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</si>
  <si>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</si>
  <si>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</si>
  <si>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</si>
  <si>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</si>
  <si>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</si>
  <si>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</si>
  <si>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</si>
  <si>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</si>
  <si>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</si>
  <si>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</si>
  <si>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</si>
  <si>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</si>
  <si>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</si>
  <si>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</si>
  <si>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</si>
  <si>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</si>
  <si>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</si>
  <si>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</si>
  <si>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</si>
  <si>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</si>
  <si>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</si>
  <si>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</si>
  <si>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</si>
  <si>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</si>
  <si>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</si>
  <si>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</si>
  <si>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</si>
  <si>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</si>
  <si>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</si>
  <si>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</si>
  <si>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</si>
  <si>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</si>
  <si>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</si>
  <si>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</si>
  <si>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</si>
  <si>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</si>
  <si>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</si>
  <si>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</si>
  <si>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</si>
  <si>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</si>
  <si>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</si>
  <si>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</si>
  <si>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</si>
  <si>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</si>
  <si>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</si>
  <si>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</si>
  <si>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</si>
  <si>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</si>
  <si>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</si>
  <si>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BASE PARA PAVIMENTACAO COM BRITA GRADUADA, INCLUSIVE COMPACTACAO</t>
  </si>
  <si>
    <t>BASE PARA PAVIMENTACAO COM BRITA CORRIDA, INCLUSIVE COMPACTACAO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</si>
  <si>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</si>
  <si>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</si>
  <si>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</si>
  <si>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</si>
  <si>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</si>
  <si>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</si>
  <si>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</si>
  <si>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</si>
  <si>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</si>
  <si>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</si>
  <si>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</si>
  <si>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</si>
  <si>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</si>
  <si>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</si>
  <si>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</si>
  <si>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</si>
  <si>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</si>
  <si>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</si>
  <si>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</si>
  <si>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</si>
  <si>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</si>
  <si>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</si>
  <si>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</si>
  <si>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</si>
  <si>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</si>
  <si>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</si>
  <si>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</si>
  <si>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</si>
  <si>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</si>
  <si>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</si>
  <si>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</si>
  <si>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</si>
  <si>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</si>
  <si>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</si>
  <si>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</si>
  <si>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</si>
  <si>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</si>
  <si>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</si>
  <si>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</si>
  <si>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</si>
  <si>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</si>
  <si>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</si>
  <si>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</si>
  <si>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</si>
  <si>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</si>
  <si>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</si>
  <si>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</si>
  <si>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</si>
  <si>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</si>
  <si>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</si>
  <si>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</si>
  <si>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</si>
  <si>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</si>
  <si>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</si>
  <si>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</si>
  <si>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</si>
  <si>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</si>
  <si>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</si>
  <si>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</si>
  <si>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</si>
  <si>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</si>
  <si>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</si>
  <si>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</si>
  <si>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</si>
  <si>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</si>
  <si>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</si>
  <si>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</si>
  <si>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</si>
  <si>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</si>
  <si>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</si>
  <si>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</si>
  <si>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</si>
  <si>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</si>
  <si>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</si>
  <si>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</si>
  <si>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</si>
  <si>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</si>
  <si>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</si>
  <si>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</si>
  <si>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PENEIRAS</t>
  </si>
  <si>
    <t>SERVIÇOS PRELIMINARES E ADMINISTRAÇÃO DA OBRA</t>
  </si>
  <si>
    <t>SERVIÇOS EXTRAS - SERVIÇOS PRELIMINARES E ADMINISTRACAO DA OBRA</t>
  </si>
  <si>
    <t>2</t>
  </si>
  <si>
    <t>MOVIMENTO DE TERRA, DRENAGEM E ÁGUAS PLUVIAIS</t>
  </si>
  <si>
    <t>SERVIÇOS EXTRAS - MOVIMENTO DE TERRA, DRENAGEM E ÁGUAS PLUVIAIS</t>
  </si>
  <si>
    <t>3</t>
  </si>
  <si>
    <t>4</t>
  </si>
  <si>
    <t>ESTRUTURAS</t>
  </si>
  <si>
    <t>4.2.2</t>
  </si>
  <si>
    <t>4.2.3</t>
  </si>
  <si>
    <t>4.2.6</t>
  </si>
  <si>
    <t>4.2.7</t>
  </si>
  <si>
    <t>4.2.8</t>
  </si>
  <si>
    <t>4.2.9</t>
  </si>
  <si>
    <t>4.2.9.1</t>
  </si>
  <si>
    <t>4.2.9.2</t>
  </si>
  <si>
    <t>4,3</t>
  </si>
  <si>
    <t>4.3.1</t>
  </si>
  <si>
    <t>4.3.2</t>
  </si>
  <si>
    <t>4.3.3</t>
  </si>
  <si>
    <t>4.3.4</t>
  </si>
  <si>
    <t>4.3.4.1</t>
  </si>
  <si>
    <t>4.3.5</t>
  </si>
  <si>
    <t>4.3.6</t>
  </si>
  <si>
    <t>4.4.2</t>
  </si>
  <si>
    <t>4.5.1</t>
  </si>
  <si>
    <t>4.5.2</t>
  </si>
  <si>
    <t>4.6.1</t>
  </si>
  <si>
    <t>4.6.2</t>
  </si>
  <si>
    <t>4.6.2.1</t>
  </si>
  <si>
    <t>4.6.3</t>
  </si>
  <si>
    <t>SERVIÇOS EXTRAS - ESTRUTURAS</t>
  </si>
  <si>
    <t>5</t>
  </si>
  <si>
    <t>ALVENARIA, DIVISÓRIAS, MUROS E FECHOS</t>
  </si>
  <si>
    <t>5.1</t>
  </si>
  <si>
    <t>5.2</t>
  </si>
  <si>
    <t>5.3</t>
  </si>
  <si>
    <t>SERVIÇOS EXTRAS - ALVENARIA, DIVISÓRIAS, MUROS E FECHOS</t>
  </si>
  <si>
    <t>6</t>
  </si>
  <si>
    <t>6.1</t>
  </si>
  <si>
    <t>6.2</t>
  </si>
  <si>
    <t>6.4</t>
  </si>
  <si>
    <t>6.5</t>
  </si>
  <si>
    <t>6.6</t>
  </si>
  <si>
    <t>6.7</t>
  </si>
  <si>
    <t>6.8</t>
  </si>
  <si>
    <t>6.9</t>
  </si>
  <si>
    <t>6.10</t>
  </si>
  <si>
    <t>6.11</t>
  </si>
  <si>
    <t>6.13</t>
  </si>
  <si>
    <t>7</t>
  </si>
  <si>
    <t>ESQUADRIAS, ACESSORIOS, VIDROS E ESPELHOS</t>
  </si>
  <si>
    <t>7.1</t>
  </si>
  <si>
    <t>7.2</t>
  </si>
  <si>
    <t>SERVIÇOS EXTRAS - ESQUADRIAS, ACESSORIOS, VIDROS E ESPELHOS</t>
  </si>
  <si>
    <t>8</t>
  </si>
  <si>
    <t>8.1</t>
  </si>
  <si>
    <t>8.2</t>
  </si>
  <si>
    <t>8.3</t>
  </si>
  <si>
    <t>8.4</t>
  </si>
  <si>
    <t>8.5</t>
  </si>
  <si>
    <t>INSTALACOES ELETRICAS, TELEFONIA, SISTEMAS DE PROTEÇÃO E VENTILAÇÃO</t>
  </si>
  <si>
    <t>8.1.4</t>
  </si>
  <si>
    <t>8.1.7</t>
  </si>
  <si>
    <t>INSTALAÇÕES ELÉTICAS</t>
  </si>
  <si>
    <t>8.2.1</t>
  </si>
  <si>
    <t>8.2.2</t>
  </si>
  <si>
    <t>8.2.3</t>
  </si>
  <si>
    <t>8.2.3.1</t>
  </si>
  <si>
    <t>8.2.3.2</t>
  </si>
  <si>
    <t>8.2.3.3</t>
  </si>
  <si>
    <t>8.2.3.4</t>
  </si>
  <si>
    <t>8.2.5</t>
  </si>
  <si>
    <t>8.2.5.1</t>
  </si>
  <si>
    <t>8.2.5.2</t>
  </si>
  <si>
    <t>8.2.6</t>
  </si>
  <si>
    <t>8.2.6.1</t>
  </si>
  <si>
    <t>8.2.6.2</t>
  </si>
  <si>
    <t>8.2.8</t>
  </si>
  <si>
    <t>8.2.9</t>
  </si>
  <si>
    <t>8.2.10</t>
  </si>
  <si>
    <t>8.2.11</t>
  </si>
  <si>
    <t>8.2.11.1</t>
  </si>
  <si>
    <t>8.2.11.2</t>
  </si>
  <si>
    <t>8.2.11.3</t>
  </si>
  <si>
    <t>8.2.12</t>
  </si>
  <si>
    <t>8.2.12.1</t>
  </si>
  <si>
    <t>8.2.12.2</t>
  </si>
  <si>
    <t>8.2.12.3</t>
  </si>
  <si>
    <t>8.2.12.4</t>
  </si>
  <si>
    <t>8.2.13</t>
  </si>
  <si>
    <t>8.2.14</t>
  </si>
  <si>
    <t>8.2.15</t>
  </si>
  <si>
    <t>8.2.16</t>
  </si>
  <si>
    <t>8.2.17</t>
  </si>
  <si>
    <t>8.2.18</t>
  </si>
  <si>
    <t>8.2.19</t>
  </si>
  <si>
    <t>8.2.20</t>
  </si>
  <si>
    <t>8.2.20.2</t>
  </si>
  <si>
    <t>8.2.20.3</t>
  </si>
  <si>
    <t>8.2.20.4</t>
  </si>
  <si>
    <t>8.2.20.5</t>
  </si>
  <si>
    <t>8.2.21</t>
  </si>
  <si>
    <t>8.3.2</t>
  </si>
  <si>
    <t>8.3.3</t>
  </si>
  <si>
    <t>8.3.4</t>
  </si>
  <si>
    <t>8.4.2</t>
  </si>
  <si>
    <t>8.4.3</t>
  </si>
  <si>
    <t>8.4.4</t>
  </si>
  <si>
    <t>SERVIÇOS EXTRAS - INSTALACOES ELETRICAS, TELEFONIA, SISTEMAS DE PROTEÇÃO E VENTILAÇÃO</t>
  </si>
  <si>
    <t>9</t>
  </si>
  <si>
    <t>9.1</t>
  </si>
  <si>
    <t>9.2</t>
  </si>
  <si>
    <t>9.3</t>
  </si>
  <si>
    <t>9.4</t>
  </si>
  <si>
    <t>9.1.3</t>
  </si>
  <si>
    <t>9.1.4</t>
  </si>
  <si>
    <t>9.1.5</t>
  </si>
  <si>
    <t>INSTALACOES HIDROSANITÁRIAS, GAS-GLP, PREVENÇÃO CONTRA INCÊNDIO E APRARELHOS SANITÁRIOS</t>
  </si>
  <si>
    <t>9.2.1</t>
  </si>
  <si>
    <t>9.2.2</t>
  </si>
  <si>
    <t>9.2.3</t>
  </si>
  <si>
    <t>9.2.4</t>
  </si>
  <si>
    <t>9.2.5</t>
  </si>
  <si>
    <t>9.2.6</t>
  </si>
  <si>
    <t>9.2.7</t>
  </si>
  <si>
    <t>9.2.8</t>
  </si>
  <si>
    <t>9.2.9</t>
  </si>
  <si>
    <t>9.2.10</t>
  </si>
  <si>
    <t>9.3.1</t>
  </si>
  <si>
    <t>9.3.2</t>
  </si>
  <si>
    <t>9.3.3</t>
  </si>
  <si>
    <t>9.3.4</t>
  </si>
  <si>
    <t>9.3.5</t>
  </si>
  <si>
    <t>9.3.6</t>
  </si>
  <si>
    <t>9.3.7</t>
  </si>
  <si>
    <t>9.3.8</t>
  </si>
  <si>
    <t>9.3.12</t>
  </si>
  <si>
    <t>9.3.14</t>
  </si>
  <si>
    <t>9.3.15</t>
  </si>
  <si>
    <t>9.3.16</t>
  </si>
  <si>
    <t>9.3.16.1</t>
  </si>
  <si>
    <t>9.3.16.2</t>
  </si>
  <si>
    <t>9.3.16.3</t>
  </si>
  <si>
    <t>9.3.17</t>
  </si>
  <si>
    <t>9.3.18</t>
  </si>
  <si>
    <t>9.3.19</t>
  </si>
  <si>
    <t>9.3.20</t>
  </si>
  <si>
    <t>9.3.21</t>
  </si>
  <si>
    <t>9.3.22</t>
  </si>
  <si>
    <t>9.3.23</t>
  </si>
  <si>
    <t>9.3.24</t>
  </si>
  <si>
    <t>9.3.25</t>
  </si>
  <si>
    <t>9.3.26</t>
  </si>
  <si>
    <t>9.3.27</t>
  </si>
  <si>
    <t>9.3.28</t>
  </si>
  <si>
    <t>9.3.29</t>
  </si>
  <si>
    <t>9.3.30</t>
  </si>
  <si>
    <t>9.3.30.1</t>
  </si>
  <si>
    <t>9.3.30.2</t>
  </si>
  <si>
    <t>9.3.31</t>
  </si>
  <si>
    <t>9.3.33</t>
  </si>
  <si>
    <t>9.3.34</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</si>
  <si>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</si>
  <si>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</si>
  <si>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</si>
  <si>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</si>
  <si>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</si>
  <si>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</si>
  <si>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</si>
  <si>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</si>
  <si>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</si>
  <si>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</si>
  <si>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</si>
  <si>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</si>
  <si>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</si>
  <si>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</si>
  <si>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2.1.4</t>
  </si>
  <si>
    <t>2.1.5</t>
  </si>
  <si>
    <t>2.1.6</t>
  </si>
  <si>
    <t>2.1.8</t>
  </si>
  <si>
    <t>2.1.9</t>
  </si>
  <si>
    <t>TRANSPORTE DE MATERIAIS</t>
  </si>
  <si>
    <t>2.2.1</t>
  </si>
  <si>
    <t>2.2.1.1</t>
  </si>
  <si>
    <t>2.2.1.2</t>
  </si>
  <si>
    <t>2.2.1.3</t>
  </si>
  <si>
    <t>2.2.1.4</t>
  </si>
  <si>
    <t>2.2.1.5</t>
  </si>
  <si>
    <t>2.2.2</t>
  </si>
  <si>
    <t>2.2.3</t>
  </si>
  <si>
    <t>2.2.4</t>
  </si>
  <si>
    <t>2.2.5</t>
  </si>
  <si>
    <t>2.2.8</t>
  </si>
  <si>
    <t>2.2.12</t>
  </si>
  <si>
    <t>2.2.13</t>
  </si>
  <si>
    <t>2.2.14</t>
  </si>
  <si>
    <t>2.3.4</t>
  </si>
  <si>
    <t>2.3.5</t>
  </si>
  <si>
    <t>2.3.9</t>
  </si>
  <si>
    <t>2.4.3</t>
  </si>
  <si>
    <t>2.4.4</t>
  </si>
  <si>
    <t>2.4.5</t>
  </si>
  <si>
    <t>2.4.6</t>
  </si>
  <si>
    <t xml:space="preserve">2.4.7 </t>
  </si>
  <si>
    <t>2.4.8</t>
  </si>
  <si>
    <t>2.4.9</t>
  </si>
  <si>
    <t>2.4.10</t>
  </si>
  <si>
    <t>2.4.12</t>
  </si>
  <si>
    <t>2.4.13</t>
  </si>
  <si>
    <t>CONTENÇÕES</t>
  </si>
  <si>
    <t>2.5.3</t>
  </si>
  <si>
    <t>2.5.6</t>
  </si>
  <si>
    <t>REVESTIMENTOS, IMPERMEABILIZACÕES, PINTURAS E ARGAMASSAS</t>
  </si>
  <si>
    <t>10</t>
  </si>
  <si>
    <t>10.1</t>
  </si>
  <si>
    <t>10.1.1</t>
  </si>
  <si>
    <t>10.1.2</t>
  </si>
  <si>
    <t>10.1.3</t>
  </si>
  <si>
    <t>10.1.8</t>
  </si>
  <si>
    <t>10.1.9</t>
  </si>
  <si>
    <t>10.1.10</t>
  </si>
  <si>
    <t>10.1.11</t>
  </si>
  <si>
    <t>10.1.14</t>
  </si>
  <si>
    <t>10.1.15</t>
  </si>
  <si>
    <t>10.1.16</t>
  </si>
  <si>
    <t>10.1.17</t>
  </si>
  <si>
    <t>10.1.17.1</t>
  </si>
  <si>
    <t>10.2</t>
  </si>
  <si>
    <t>10.2.1</t>
  </si>
  <si>
    <t>10.2.2</t>
  </si>
  <si>
    <t>10.2.4</t>
  </si>
  <si>
    <t>10.2.6</t>
  </si>
  <si>
    <t>10.2.8</t>
  </si>
  <si>
    <t>10.2.9</t>
  </si>
  <si>
    <t>10.3</t>
  </si>
  <si>
    <t>10.3.1</t>
  </si>
  <si>
    <t>10.3.2</t>
  </si>
  <si>
    <t>10.3.4</t>
  </si>
  <si>
    <t>10.3.5</t>
  </si>
  <si>
    <t>10.3.6</t>
  </si>
  <si>
    <t>10.3.7</t>
  </si>
  <si>
    <t>10.3.8</t>
  </si>
  <si>
    <t>10.3.9</t>
  </si>
  <si>
    <t>10.3.10</t>
  </si>
  <si>
    <t>10.3.11</t>
  </si>
  <si>
    <t>10.3.12</t>
  </si>
  <si>
    <t>10.3.13</t>
  </si>
  <si>
    <t>10.3.14</t>
  </si>
  <si>
    <t>10.3.15</t>
  </si>
  <si>
    <t>10.4</t>
  </si>
  <si>
    <t>10.4.1</t>
  </si>
  <si>
    <t>10.4.2</t>
  </si>
  <si>
    <t>10.4.3</t>
  </si>
  <si>
    <t>10.4.4</t>
  </si>
  <si>
    <t>10.4.5</t>
  </si>
  <si>
    <t>10.4.6</t>
  </si>
  <si>
    <t>10.4.7</t>
  </si>
  <si>
    <t>10.4.8</t>
  </si>
  <si>
    <t>10.4.10</t>
  </si>
  <si>
    <t>10.4.11</t>
  </si>
  <si>
    <t>10.4.12</t>
  </si>
  <si>
    <t>10.4.13</t>
  </si>
  <si>
    <t>10.4.14</t>
  </si>
  <si>
    <t>10.4.16</t>
  </si>
  <si>
    <t>SERVIÇOS EXTRAS - REVESTIMENTOS, IMPERMEABILIZACÕES, PINTURAS E ARGAMASSAS</t>
  </si>
  <si>
    <t>PAVIMENTACAO E CALCAMENTO, PAISAGISMO E EQUIPAMENTOS EXTERNOS</t>
  </si>
  <si>
    <t>11</t>
  </si>
  <si>
    <t>11.1.1</t>
  </si>
  <si>
    <t>11.1.2</t>
  </si>
  <si>
    <t>11.1.4</t>
  </si>
  <si>
    <t>11.1.7</t>
  </si>
  <si>
    <t>11.1.8</t>
  </si>
  <si>
    <t>11.1.9</t>
  </si>
  <si>
    <t>11.1.10</t>
  </si>
  <si>
    <t>11.1.11</t>
  </si>
  <si>
    <t>11.2</t>
  </si>
  <si>
    <t>11.2.1</t>
  </si>
  <si>
    <t>11.2.2</t>
  </si>
  <si>
    <t>12</t>
  </si>
  <si>
    <t>12.1.2</t>
  </si>
  <si>
    <t>12.3.28</t>
  </si>
  <si>
    <t>12.3.34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</si>
  <si>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</si>
  <si>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</si>
  <si>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</si>
  <si>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</si>
  <si>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</si>
  <si>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</si>
  <si>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</si>
  <si>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</si>
  <si>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</si>
  <si>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</si>
  <si>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</si>
  <si>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</si>
  <si>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</si>
  <si>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</si>
  <si>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</si>
  <si>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</si>
  <si>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</si>
  <si>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</si>
  <si>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</si>
  <si>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</si>
  <si>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10.6.6</t>
  </si>
  <si>
    <t>SERVIÇOS PRELIMINARES</t>
  </si>
  <si>
    <t>1.1.1</t>
  </si>
  <si>
    <t>1.1.2</t>
  </si>
  <si>
    <t>1.1.3</t>
  </si>
  <si>
    <t>ADMINISTRACAO E CANTEIRO DE OBRAS</t>
  </si>
  <si>
    <t>1.2.1</t>
  </si>
  <si>
    <t>1.2.1.2</t>
  </si>
  <si>
    <t>1.2.2</t>
  </si>
  <si>
    <t>1.2.3</t>
  </si>
  <si>
    <t>1.2.4</t>
  </si>
  <si>
    <t>1.2.5</t>
  </si>
  <si>
    <t>5.1.1</t>
  </si>
  <si>
    <t>5.1.3</t>
  </si>
  <si>
    <t>5.1.4</t>
  </si>
  <si>
    <t>5.1.5</t>
  </si>
  <si>
    <t>5.1.6</t>
  </si>
  <si>
    <t>5.1.12</t>
  </si>
  <si>
    <t>5.1.13</t>
  </si>
  <si>
    <t>5.2.1</t>
  </si>
  <si>
    <t>5.3.6</t>
  </si>
  <si>
    <t>ESQUADRIAS E ACESSORIOS</t>
  </si>
  <si>
    <t>7.1.1</t>
  </si>
  <si>
    <t>7.1.3</t>
  </si>
  <si>
    <t>7.1.3.1</t>
  </si>
  <si>
    <t>7.1.3.2</t>
  </si>
  <si>
    <t>7.1.3.3</t>
  </si>
  <si>
    <t>7.1.3.4</t>
  </si>
  <si>
    <t>7.1.3.5</t>
  </si>
  <si>
    <t>7.1.3.8</t>
  </si>
  <si>
    <t>7.1.4</t>
  </si>
  <si>
    <t>7.1.5</t>
  </si>
  <si>
    <t>7.1.6</t>
  </si>
  <si>
    <t>7.1.7</t>
  </si>
  <si>
    <t>7.1.9</t>
  </si>
  <si>
    <t>7.1.9.1</t>
  </si>
  <si>
    <t>7.1.9.2</t>
  </si>
  <si>
    <t>7.1.10</t>
  </si>
  <si>
    <t>7.1.11</t>
  </si>
  <si>
    <t>7.1.12</t>
  </si>
  <si>
    <t>7.1.13</t>
  </si>
  <si>
    <t>7.1.7.1</t>
  </si>
  <si>
    <t>7.1.7.3</t>
  </si>
  <si>
    <t>7.1.7.4</t>
  </si>
  <si>
    <t>7.1.7.5</t>
  </si>
  <si>
    <t>7.1.7.8</t>
  </si>
  <si>
    <t>7.2.2</t>
  </si>
  <si>
    <t>8.5.2</t>
  </si>
  <si>
    <t>11.1</t>
  </si>
  <si>
    <t>X</t>
  </si>
  <si>
    <t>SERVIÇOS EXTRAS - PAVIMENTACAO E CALCAMENTO, PAISAGISMO E EQUIPAMENTOS EXTERNOS</t>
  </si>
  <si>
    <t>INSTAL. ELETRICAS, TELEFONIA, SISTEMAS DE PROTEÇÃO E VENTILAÇÃO</t>
  </si>
  <si>
    <t>INSTAL. HIDROSANITÁRIAS, GAS-GLP, INCÊNDIO E APRARELHOS</t>
  </si>
  <si>
    <t>N</t>
  </si>
  <si>
    <t>INSTAL. HIDROSANITÁRIAS, GAS-GLP, INCÊNDIO E APARELHOS</t>
  </si>
  <si>
    <t>REVESTIMENTOS DE PAREDES E PISOS, IMPERMEABILIZACÕES, PINTURAS E ARGAMASSAS</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</si>
  <si>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</si>
  <si>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</si>
  <si>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</si>
  <si>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</si>
  <si>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</si>
  <si>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</si>
  <si>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</si>
  <si>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</si>
  <si>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</si>
  <si>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</si>
  <si>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</si>
  <si>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</si>
  <si>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</si>
  <si>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</si>
  <si>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</si>
  <si>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</si>
  <si>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</si>
  <si>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</si>
  <si>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</si>
  <si>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</si>
  <si>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</si>
  <si>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</si>
  <si>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</si>
  <si>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</si>
  <si>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</si>
  <si>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</si>
  <si>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</si>
  <si>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</si>
  <si>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</si>
  <si>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</si>
  <si>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</si>
  <si>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</si>
  <si>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</si>
  <si>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</si>
  <si>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</si>
  <si>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</si>
  <si>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</si>
  <si>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</si>
  <si>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</si>
  <si>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</si>
  <si>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</si>
  <si>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</si>
  <si>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</si>
  <si>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</si>
  <si>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</si>
  <si>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</si>
  <si>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</si>
  <si>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</si>
  <si>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</si>
  <si>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</si>
  <si>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</si>
  <si>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</si>
  <si>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</si>
  <si>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</si>
  <si>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</si>
  <si>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</si>
  <si>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</si>
  <si>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</si>
  <si>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</si>
  <si>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</si>
  <si>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</si>
  <si>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</si>
  <si>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</si>
  <si>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</si>
  <si>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</si>
  <si>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</si>
  <si>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</si>
  <si>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</si>
  <si>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</si>
  <si>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</si>
  <si>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</si>
  <si>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</si>
  <si>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</si>
  <si>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</si>
  <si>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</si>
  <si>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</si>
  <si>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</si>
  <si>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</si>
  <si>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</si>
  <si>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</si>
  <si>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Ìtens  (%)</t>
  </si>
  <si>
    <t>Quantidade
(projeto)</t>
  </si>
  <si>
    <t>Unid</t>
  </si>
  <si>
    <t>GRANDES ITENS</t>
  </si>
  <si>
    <t>%</t>
  </si>
  <si>
    <t>COLOCAÇÃO DE TELA EM ANDAIME FACHADEIRO. AF_11/2017</t>
  </si>
  <si>
    <t>MONTAGEM E DESMONTAGEM DE ANDAIME MODULAR FACHADEIRO, COM PISO METÁLICO, PARA EDIFICAÇÕES COM MÚLTIPLOS PAVIMENTOS (EXCLUSIVE ANDAIME E LIMPEZA). AF_11/2017</t>
  </si>
  <si>
    <t>REATERRO MANUAL APILOADO COM SOQUETE. AF_10/2017</t>
  </si>
  <si>
    <t>30.107.000050.SER</t>
  </si>
  <si>
    <t>30.107.000055.SER</t>
  </si>
  <si>
    <t>30.107.000060.SER</t>
  </si>
  <si>
    <t>30.107.000065.SER</t>
  </si>
  <si>
    <t>30.107.000070.SER</t>
  </si>
  <si>
    <t>30.107.000075.SER</t>
  </si>
  <si>
    <t>LIMPEZA DE TERRENO, DESTOCAMENTO E DEMOLIÇÕES</t>
  </si>
  <si>
    <t>DEMOLIÇÃO DE LAJES, DE FORMA MANUAL, SEM REAPROVEITAMENTO. AF_12/2017</t>
  </si>
  <si>
    <t>DEMOLIÇÃO DE LAJES, DE FORMA MECANIZADA COM MARTELETE,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</si>
  <si>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</si>
  <si>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</si>
  <si>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</si>
  <si>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</si>
  <si>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</si>
  <si>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</si>
  <si>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</si>
  <si>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</si>
  <si>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</si>
  <si>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</si>
  <si>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</si>
  <si>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</si>
  <si>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</si>
  <si>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</si>
  <si>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</si>
  <si>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</si>
  <si>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</si>
  <si>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</si>
  <si>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</si>
  <si>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</si>
  <si>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</si>
  <si>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</si>
  <si>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</si>
  <si>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</si>
  <si>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</si>
  <si>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</si>
  <si>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</si>
  <si>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</si>
  <si>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</si>
  <si>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</si>
  <si>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</si>
  <si>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</si>
  <si>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</si>
  <si>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</si>
  <si>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</si>
  <si>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</si>
  <si>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</si>
  <si>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</si>
  <si>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</si>
  <si>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</si>
  <si>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</si>
  <si>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TAPUME COM COMPENSADO DE MADEIRA. AF_05/2018</t>
  </si>
  <si>
    <t>TAPUME COM TELHA METÁLICA. AF_05/2018</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</si>
  <si>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</si>
  <si>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</si>
  <si>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</si>
  <si>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</si>
  <si>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</si>
  <si>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</si>
  <si>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</si>
  <si>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</si>
  <si>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</si>
  <si>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</si>
  <si>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</si>
  <si>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</si>
  <si>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</si>
  <si>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</si>
  <si>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</si>
  <si>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</si>
  <si>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</si>
  <si>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</si>
  <si>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</si>
  <si>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</si>
  <si>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</si>
  <si>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</si>
  <si>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</si>
  <si>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</si>
  <si>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</si>
  <si>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</si>
  <si>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</si>
  <si>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</si>
  <si>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</si>
  <si>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</si>
  <si>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</si>
  <si>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</si>
  <si>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</si>
  <si>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</si>
  <si>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</si>
  <si>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</si>
  <si>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</si>
  <si>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</si>
  <si>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</si>
  <si>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</si>
  <si>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</si>
  <si>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</si>
  <si>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</si>
  <si>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</si>
  <si>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</si>
  <si>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</si>
  <si>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</si>
  <si>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</si>
  <si>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</si>
  <si>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</si>
  <si>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</si>
  <si>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</si>
  <si>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</si>
  <si>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</si>
  <si>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</si>
  <si>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</si>
  <si>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</si>
  <si>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</si>
  <si>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</si>
  <si>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</si>
  <si>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</si>
  <si>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</si>
  <si>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</si>
  <si>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</si>
  <si>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</si>
  <si>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</si>
  <si>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</si>
  <si>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</si>
  <si>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</si>
  <si>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</si>
  <si>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</si>
  <si>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</si>
  <si>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</si>
  <si>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</si>
  <si>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</si>
  <si>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</si>
  <si>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PORTA PRONTA</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</si>
  <si>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</si>
  <si>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</si>
  <si>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</si>
  <si>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</si>
  <si>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</si>
  <si>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MONTAGEM E DESMONTAGEM DE FORMA PARA RADIER, EM MADEIRA SERRADA, 4 UTILIZAÇÕES.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</si>
  <si>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</si>
  <si>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</si>
  <si>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</si>
  <si>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</si>
  <si>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</si>
  <si>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</si>
  <si>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</si>
  <si>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</si>
  <si>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</si>
  <si>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</si>
  <si>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</si>
  <si>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</si>
  <si>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</si>
  <si>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</si>
  <si>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</si>
  <si>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</si>
  <si>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</si>
  <si>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</si>
  <si>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</si>
  <si>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</si>
  <si>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</si>
  <si>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</si>
  <si>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ARMACAO CA-50 e CA-60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</si>
  <si>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</si>
  <si>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</si>
  <si>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</si>
  <si>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</si>
  <si>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</si>
  <si>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</si>
  <si>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</si>
  <si>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</si>
  <si>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</si>
  <si>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</si>
  <si>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</si>
  <si>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</si>
  <si>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</si>
  <si>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</si>
  <si>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</si>
  <si>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</si>
  <si>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</si>
  <si>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</si>
  <si>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</si>
  <si>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</si>
  <si>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</si>
  <si>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ELEMENTOS ESTRUTURAIS DIVERSOS</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</si>
  <si>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</si>
  <si>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</si>
  <si>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</si>
  <si>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</si>
  <si>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</si>
  <si>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</si>
  <si>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</si>
  <si>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</si>
  <si>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</si>
  <si>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</si>
  <si>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</si>
  <si>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</si>
  <si>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</si>
  <si>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</si>
  <si>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</si>
  <si>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</si>
  <si>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</si>
  <si>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</si>
  <si>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</si>
  <si>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</si>
  <si>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</si>
  <si>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</si>
  <si>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</si>
  <si>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</si>
  <si>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</si>
  <si>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</si>
  <si>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</si>
  <si>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</si>
  <si>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</si>
  <si>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</si>
  <si>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</si>
  <si>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</si>
  <si>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</si>
  <si>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</si>
  <si>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</si>
  <si>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</si>
  <si>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</si>
  <si>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</si>
  <si>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</si>
  <si>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</si>
  <si>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</si>
  <si>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</si>
  <si>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</si>
  <si>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</si>
  <si>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</si>
  <si>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</si>
  <si>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</si>
  <si>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</si>
  <si>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</si>
  <si>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</si>
  <si>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</si>
  <si>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</si>
  <si>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</si>
  <si>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</si>
  <si>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</si>
  <si>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</si>
  <si>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</si>
  <si>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</si>
  <si>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</si>
  <si>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</si>
  <si>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</si>
  <si>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</si>
  <si>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</si>
  <si>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</si>
  <si>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</si>
  <si>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</si>
  <si>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</si>
  <si>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</si>
  <si>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</si>
  <si>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</si>
  <si>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</si>
  <si>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</si>
  <si>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</si>
  <si>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</si>
  <si>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</si>
  <si>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</si>
  <si>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</si>
  <si>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</si>
  <si>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</si>
  <si>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</si>
  <si>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</si>
  <si>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</si>
  <si>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</si>
  <si>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</si>
  <si>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</si>
  <si>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</si>
  <si>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</si>
  <si>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</si>
  <si>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</si>
  <si>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</si>
  <si>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</si>
  <si>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</si>
  <si>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</si>
  <si>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</si>
  <si>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</si>
  <si>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</si>
  <si>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</si>
  <si>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</si>
  <si>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</si>
  <si>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</si>
  <si>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</si>
  <si>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</si>
  <si>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</si>
  <si>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</si>
  <si>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</si>
  <si>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</si>
  <si>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</si>
  <si>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</si>
  <si>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</si>
  <si>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</si>
  <si>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</si>
  <si>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</si>
  <si>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</si>
  <si>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</si>
  <si>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</si>
  <si>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</si>
  <si>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</si>
  <si>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</si>
  <si>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</si>
  <si>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</si>
  <si>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</si>
  <si>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</si>
  <si>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</si>
  <si>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</si>
  <si>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</si>
  <si>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</si>
  <si>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</si>
  <si>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</si>
  <si>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</si>
  <si>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</si>
  <si>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</si>
  <si>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</si>
  <si>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</si>
  <si>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</si>
  <si>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</si>
  <si>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</si>
  <si>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</si>
  <si>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</si>
  <si>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</si>
  <si>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</si>
  <si>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</si>
  <si>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</si>
  <si>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</si>
  <si>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</si>
  <si>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</si>
  <si>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LOCAÇÃO DE PONTO PARA REFERÊNCIA TOPOGRÁFICA. AF_10/2018</t>
  </si>
  <si>
    <t>LOCAÇÃO DE REDE DE ÁGUA OU ESGOTO. AF_10/2018</t>
  </si>
  <si>
    <t>LOCAÇÃO DE PAVIMENTAÇÃO. AF_10/2018</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</si>
  <si>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</si>
  <si>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</si>
  <si>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</si>
  <si>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</si>
  <si>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</si>
  <si>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</si>
  <si>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</si>
  <si>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</si>
  <si>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</si>
  <si>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</si>
  <si>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</si>
  <si>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</si>
  <si>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</si>
  <si>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</si>
  <si>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</si>
  <si>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</si>
  <si>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</si>
  <si>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</si>
  <si>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</si>
  <si>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</si>
  <si>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</si>
  <si>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</si>
  <si>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</si>
  <si>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</si>
  <si>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</si>
  <si>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</si>
  <si>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</si>
  <si>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</si>
  <si>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</si>
  <si>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</si>
  <si>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</si>
  <si>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</si>
  <si>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16.105.000030.SER</t>
  </si>
  <si>
    <t>16.105.000031.SER</t>
  </si>
  <si>
    <t>16.105.000032.SER</t>
  </si>
  <si>
    <t>16.105.000033.SER</t>
  </si>
  <si>
    <t>16.105.000034.SER</t>
  </si>
  <si>
    <t>16.105.000035.SER</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</si>
  <si>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</si>
  <si>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</si>
  <si>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</si>
  <si>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</si>
  <si>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</si>
  <si>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</si>
  <si>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</si>
  <si>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</si>
  <si>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</si>
  <si>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</si>
  <si>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</si>
  <si>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</si>
  <si>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</si>
  <si>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</si>
  <si>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</si>
  <si>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</si>
  <si>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</si>
  <si>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</si>
  <si>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</si>
  <si>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</si>
  <si>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</si>
  <si>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</si>
  <si>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</si>
  <si>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</si>
  <si>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</si>
  <si>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</si>
  <si>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</si>
  <si>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</si>
  <si>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</si>
  <si>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</si>
  <si>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</si>
  <si>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</si>
  <si>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</si>
  <si>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</si>
  <si>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</si>
  <si>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</si>
  <si>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</si>
  <si>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</si>
  <si>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</si>
  <si>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</si>
  <si>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</si>
  <si>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</si>
  <si>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</si>
  <si>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</si>
  <si>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MANUTENCAO / REPAROS - PONTO DE ÁGUA</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</si>
  <si>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</si>
  <si>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</si>
  <si>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</si>
  <si>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</si>
  <si>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</si>
  <si>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</si>
  <si>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</si>
  <si>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</si>
  <si>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</si>
  <si>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</si>
  <si>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</si>
  <si>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</si>
  <si>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</si>
  <si>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</si>
  <si>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</si>
  <si>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</si>
  <si>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</si>
  <si>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</si>
  <si>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</si>
  <si>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</si>
  <si>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</si>
  <si>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</si>
  <si>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</si>
  <si>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</si>
  <si>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</si>
  <si>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</si>
  <si>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</si>
  <si>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</si>
  <si>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</si>
  <si>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</si>
  <si>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</si>
  <si>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</si>
  <si>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</si>
  <si>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</si>
  <si>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</si>
  <si>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</si>
  <si>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</si>
  <si>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</si>
  <si>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</si>
  <si>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</si>
  <si>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</si>
  <si>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</si>
  <si>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</si>
  <si>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</si>
  <si>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</si>
  <si>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</si>
  <si>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</si>
  <si>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</si>
  <si>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</si>
  <si>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</si>
  <si>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</si>
  <si>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CAVALETE PARA MEDIÇÃO DE ÁGUA - ENTRADA INDIVIDUALIZADA, EM PVC DN 25 (¾), PARA 1 MEDIDOR  FORNECIMENTO E INSTALAÇÃO (EXCLUSIVE HIDRÔMETRO). AF_11/2016</t>
  </si>
  <si>
    <t>VÁLVULA DE DESCARGA METÁLICA, BASE 1 1/2 ", ACABAMENTO METALICO CROMADO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</si>
  <si>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</si>
  <si>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</si>
  <si>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</si>
  <si>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</si>
  <si>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</si>
  <si>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</si>
  <si>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</si>
  <si>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</si>
  <si>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</si>
  <si>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</si>
  <si>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</si>
  <si>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</si>
  <si>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</si>
  <si>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</si>
  <si>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</si>
  <si>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</si>
  <si>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</si>
  <si>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</si>
  <si>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</si>
  <si>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</si>
  <si>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</si>
  <si>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</si>
  <si>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CONEXÕES DIVERSAS</t>
  </si>
  <si>
    <t>9.3.35</t>
  </si>
  <si>
    <t>9.3.35.2</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</si>
  <si>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</si>
  <si>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</si>
  <si>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</si>
  <si>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</si>
  <si>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</si>
  <si>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</si>
  <si>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</si>
  <si>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</si>
  <si>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</si>
  <si>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</si>
  <si>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</si>
  <si>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</si>
  <si>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</si>
  <si>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</si>
  <si>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</si>
  <si>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</si>
  <si>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</si>
  <si>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</si>
  <si>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</si>
  <si>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</si>
  <si>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</si>
  <si>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</si>
  <si>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</si>
  <si>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</si>
  <si>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</si>
  <si>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</si>
  <si>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</si>
  <si>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</si>
  <si>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</si>
  <si>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</si>
  <si>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</si>
  <si>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</si>
  <si>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</si>
  <si>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</si>
  <si>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</si>
  <si>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</si>
  <si>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</si>
  <si>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</si>
  <si>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</si>
  <si>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</si>
  <si>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</si>
  <si>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</si>
  <si>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</si>
  <si>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</si>
  <si>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</si>
  <si>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</si>
  <si>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</si>
  <si>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</si>
  <si>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</si>
  <si>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</si>
  <si>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</si>
  <si>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</si>
  <si>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</si>
  <si>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</si>
  <si>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</si>
  <si>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</si>
  <si>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</si>
  <si>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</si>
  <si>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</si>
  <si>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</si>
  <si>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</si>
  <si>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</si>
  <si>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</si>
  <si>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</si>
  <si>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</si>
  <si>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</si>
  <si>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</si>
  <si>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</si>
  <si>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</si>
  <si>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</si>
  <si>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</si>
  <si>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</si>
  <si>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</si>
  <si>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</si>
  <si>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</si>
  <si>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</si>
  <si>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</si>
  <si>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</si>
  <si>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</si>
  <si>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</si>
  <si>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</si>
  <si>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</si>
  <si>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</si>
  <si>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</si>
  <si>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</si>
  <si>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</si>
  <si>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</si>
  <si>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</si>
  <si>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</si>
  <si>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</si>
  <si>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</si>
  <si>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</si>
  <si>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</si>
  <si>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</si>
  <si>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</si>
  <si>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</si>
  <si>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</si>
  <si>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</si>
  <si>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</si>
  <si>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</si>
  <si>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</si>
  <si>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</si>
  <si>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</si>
  <si>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</si>
  <si>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</si>
  <si>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</si>
  <si>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</si>
  <si>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</si>
  <si>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</si>
  <si>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</si>
  <si>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</si>
  <si>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</si>
  <si>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</si>
  <si>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</si>
  <si>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</si>
  <si>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</si>
  <si>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</si>
  <si>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</si>
  <si>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</si>
  <si>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</si>
  <si>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</si>
  <si>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</si>
  <si>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</si>
  <si>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</si>
  <si>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</si>
  <si>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</si>
  <si>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</si>
  <si>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</si>
  <si>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</si>
  <si>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</si>
  <si>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</si>
  <si>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</si>
  <si>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</si>
  <si>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</si>
  <si>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</si>
  <si>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</si>
  <si>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</si>
  <si>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</si>
  <si>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</si>
  <si>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</si>
  <si>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</si>
  <si>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</si>
  <si>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</si>
  <si>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</si>
  <si>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</si>
  <si>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</si>
  <si>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</si>
  <si>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</si>
  <si>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</si>
  <si>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</si>
  <si>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</si>
  <si>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</si>
  <si>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</si>
  <si>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</si>
  <si>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</si>
  <si>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</si>
  <si>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</si>
  <si>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</si>
  <si>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</si>
  <si>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</si>
  <si>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</si>
  <si>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</si>
  <si>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</si>
  <si>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</si>
  <si>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</si>
  <si>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</si>
  <si>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</si>
  <si>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</si>
  <si>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</si>
  <si>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</si>
  <si>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</si>
  <si>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</si>
  <si>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</si>
  <si>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</si>
  <si>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</si>
  <si>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</si>
  <si>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</si>
  <si>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</si>
  <si>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</si>
  <si>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</si>
  <si>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</si>
  <si>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</si>
  <si>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</si>
  <si>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</si>
  <si>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</si>
  <si>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</si>
  <si>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</si>
  <si>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</si>
  <si>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</si>
  <si>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</si>
  <si>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</si>
  <si>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</si>
  <si>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</si>
  <si>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</si>
  <si>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</si>
  <si>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</si>
  <si>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</si>
  <si>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</si>
  <si>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</si>
  <si>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</si>
  <si>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</si>
  <si>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</si>
  <si>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</si>
  <si>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</si>
  <si>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</si>
  <si>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</si>
  <si>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</si>
  <si>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</si>
  <si>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</si>
  <si>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</si>
  <si>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</si>
  <si>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</si>
  <si>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</si>
  <si>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</si>
  <si>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</si>
  <si>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</si>
  <si>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</si>
  <si>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CERÂMICO DE 7CM DE ALTURA COM PLACAS TIPO ESMALTADA COMERCIAL DE DIMENSÕES 35X35CM (PADRAO POPULAR).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</si>
  <si>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</si>
  <si>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</si>
  <si>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</si>
  <si>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</si>
  <si>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</si>
  <si>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</si>
  <si>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</si>
  <si>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ALAMBRADO EM MOURÕES DE CONCRETO, COM TELA DE ARAME GALVANIZADO (INCLUSIVE MURETA EM CONCRETO).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</si>
  <si>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</si>
  <si>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</si>
  <si>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</si>
  <si>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</si>
  <si>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</si>
  <si>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</si>
  <si>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</si>
  <si>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</si>
  <si>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</si>
  <si>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</si>
  <si>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</si>
  <si>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</si>
  <si>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</si>
  <si>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</si>
  <si>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</si>
  <si>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</si>
  <si>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</si>
  <si>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</si>
  <si>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ESCAVAÇÃO MANUAL DE VIGA DE BORDA PARA RADIER. AF_09/2017</t>
  </si>
  <si>
    <t>EXECUÇÃO DE RESERVATÓRIO ELEVADO DE ÁGUA (2000 LITROS) EM CANTEIRO DE OBRA, APOIADO EM ESTRUTURA DE MADEIRA. AF_02/2016</t>
  </si>
  <si>
    <t>BUCHA DE REDUÇÃO EM COBRE, DN 28 MM X 22 MM, SEM ANEL DE SOLDA, INSTALADO EM RAMAL E SUB-RAMAL  FORNECIMENTO E INSTALAÇÃO. AF_01/2016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</si>
  <si>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</si>
  <si>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</si>
  <si>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</si>
  <si>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</si>
  <si>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</si>
  <si>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</si>
  <si>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</si>
  <si>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</si>
  <si>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</si>
  <si>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</si>
  <si>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</si>
  <si>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</si>
  <si>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ARMAÇÃO UTILIZANDO AÇO CA-25 DE 16,0 MM - MONTAGEM. AF_12/2015</t>
  </si>
  <si>
    <t>ARMAÇÃO UTILIZANDO AÇO CA-25 DE 20,0 MM - MONTAGEM. AF_12/2015</t>
  </si>
  <si>
    <t>ARMAÇÃO UTILIZANDO AÇO CA-25 DE 25,0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</si>
  <si>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</si>
  <si>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</si>
  <si>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</si>
  <si>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</si>
  <si>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</si>
  <si>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</si>
  <si>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</si>
  <si>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</si>
  <si>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</si>
  <si>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</si>
  <si>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</si>
  <si>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</si>
  <si>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</si>
  <si>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</si>
  <si>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</si>
  <si>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</si>
  <si>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</si>
  <si>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</si>
  <si>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</si>
  <si>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</si>
  <si>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</si>
  <si>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</si>
  <si>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</si>
  <si>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</si>
  <si>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</si>
  <si>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</si>
  <si>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</si>
  <si>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</si>
  <si>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</si>
  <si>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16,0 MM. AF_12/2015</t>
  </si>
  <si>
    <t>CORTE E DOBRA DE AÇO CA-25, DIÂMETRO DE 20,0 MM. AF_12/2015</t>
  </si>
  <si>
    <t>CORTE E DOBRA DE AÇO CA-25, DIÂMETRO DE 25,0 MM.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</si>
  <si>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</si>
  <si>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</si>
  <si>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</si>
  <si>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</si>
  <si>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</si>
  <si>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</si>
  <si>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</si>
  <si>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</si>
  <si>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</si>
  <si>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</si>
  <si>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</si>
  <si>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</si>
  <si>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</si>
  <si>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</si>
  <si>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</si>
  <si>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</si>
  <si>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</si>
  <si>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</si>
  <si>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</si>
  <si>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</si>
  <si>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</si>
  <si>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</si>
  <si>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</si>
  <si>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</si>
  <si>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</si>
  <si>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</si>
  <si>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</si>
  <si>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</si>
  <si>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</si>
  <si>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</si>
  <si>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</si>
  <si>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</si>
  <si>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</si>
  <si>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</si>
  <si>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</si>
  <si>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</si>
  <si>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</si>
  <si>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</si>
  <si>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</si>
  <si>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</si>
  <si>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KIT CAVALETE PARA MEDIÇÃO DE ÁGUA - ENTRADA PRINCIPAL, EM PVC SOLDÁVEL DN 25 (¾")   FORNECIMENTO E INSTALAÇÃO (EXCLUSIVE HIDRÔMETRO).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</si>
  <si>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</si>
  <si>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</si>
  <si>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</si>
  <si>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</si>
  <si>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</si>
  <si>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</si>
  <si>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</si>
  <si>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</si>
  <si>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</si>
  <si>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</si>
  <si>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</si>
  <si>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</si>
  <si>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</si>
  <si>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</si>
  <si>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</si>
  <si>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</si>
  <si>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</si>
  <si>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</si>
  <si>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</si>
  <si>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</si>
  <si>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</si>
  <si>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</si>
  <si>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</si>
  <si>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</si>
  <si>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</si>
  <si>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</si>
  <si>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</si>
  <si>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</si>
  <si>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</si>
  <si>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</si>
  <si>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</si>
  <si>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</si>
  <si>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</si>
  <si>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</si>
  <si>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</si>
  <si>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</si>
  <si>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</si>
  <si>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</si>
  <si>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</si>
  <si>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</si>
  <si>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</si>
  <si>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</si>
  <si>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</si>
  <si>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</si>
  <si>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</si>
  <si>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SINAPI</t>
  </si>
  <si>
    <t>12.3</t>
  </si>
  <si>
    <t>12.3.9</t>
  </si>
  <si>
    <t>12.3.19</t>
  </si>
  <si>
    <t>REATERRO MANUAL DE VALAS COM COMPACTAÇÃO MECANIZADA. AF_04/2016</t>
  </si>
  <si>
    <t>SUPORTE PARAFUSADO COM PLACA DE ENCAIXE 4" X 2" ALTO (2,00 M DO PISO) PARA PONTO ELÉTRICO - FORNECIMENTO E INSTALAÇÃO.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</si>
  <si>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</si>
  <si>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</si>
  <si>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</si>
  <si>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</si>
  <si>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</si>
  <si>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</si>
  <si>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</si>
  <si>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</si>
  <si>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</si>
  <si>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</si>
  <si>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LOCACAO CONVENCIONAL DE OBRA, UTILIZANDO GABARITO DE TÁBUAS CORRIDAS PONTALETADAS A CADA 2,00M -  2 UTILIZAÇÕES. AF_10/2018</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</si>
  <si>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</si>
  <si>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</si>
  <si>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</si>
  <si>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</si>
  <si>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</si>
  <si>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</si>
  <si>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</si>
  <si>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</si>
  <si>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</si>
  <si>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</si>
  <si>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</si>
  <si>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</si>
  <si>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</si>
  <si>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</si>
  <si>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</si>
  <si>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</si>
  <si>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</si>
  <si>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</si>
  <si>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</si>
  <si>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</si>
  <si>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</si>
  <si>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</si>
  <si>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</si>
  <si>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</si>
  <si>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</si>
  <si>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</si>
  <si>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</si>
  <si>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</si>
  <si>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</si>
  <si>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</si>
  <si>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</si>
  <si>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</si>
  <si>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</si>
  <si>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</si>
  <si>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</si>
  <si>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</si>
  <si>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</si>
  <si>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</si>
  <si>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</si>
  <si>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</si>
  <si>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</si>
  <si>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</si>
  <si>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</si>
  <si>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</si>
  <si>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</si>
  <si>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</si>
  <si>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</si>
  <si>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</si>
  <si>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</si>
  <si>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</si>
  <si>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</si>
  <si>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</si>
  <si>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</si>
  <si>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</si>
  <si>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</si>
  <si>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</si>
  <si>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</si>
  <si>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</si>
  <si>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</si>
  <si>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</si>
  <si>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</si>
  <si>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</si>
  <si>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</si>
  <si>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</si>
  <si>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</si>
  <si>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</si>
  <si>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</si>
  <si>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</si>
  <si>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</si>
  <si>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</si>
  <si>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</si>
  <si>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CA-60, DIÂMETRO DE 5,0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</si>
  <si>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</si>
  <si>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</si>
  <si>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</si>
  <si>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</si>
  <si>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MONTAGEM DE ARMADURA LONGITUDINAL/TRANSVERSAL DE ESTACAS DE SEÇÃO CIRCULAR, DIÂMETRO = 8,0 MM. AF_11/2016</t>
  </si>
  <si>
    <t>MONTAGEM DE ARMADURA LONGITUDINAL/TRANSVERSAL DE ESTACAS DE SEÇÃO CIRCULAR, DIÂMETRO = 12,5 MM. AF_11/2016</t>
  </si>
  <si>
    <t>CONCRETAGEM DE RADIER, PISO OU LAJE SOBRE SOLO, FCK 30 MPA, PARA ESPESSURA DE 20 CM - LANÇAMENTO, ADENSAMENTO E ACABAMENTO. AF_09/2017</t>
  </si>
  <si>
    <t>RASGO EM ALVENARIA PARA ELETRODUTOS COM DIAMETROS MENORES OU IGUAIS A 40 MM. AF_05/2015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</si>
  <si>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</si>
  <si>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</si>
  <si>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</si>
  <si>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</si>
  <si>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</si>
  <si>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</si>
  <si>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</si>
  <si>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</si>
  <si>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</si>
  <si>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</si>
  <si>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</si>
  <si>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</si>
  <si>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</si>
  <si>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</si>
  <si>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</si>
  <si>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</si>
  <si>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</si>
  <si>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</si>
  <si>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</si>
  <si>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</si>
  <si>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</si>
  <si>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</si>
  <si>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</si>
  <si>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</si>
  <si>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</si>
  <si>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</si>
  <si>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</si>
  <si>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</si>
  <si>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</si>
  <si>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</si>
  <si>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</si>
  <si>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</si>
  <si>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</si>
  <si>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</si>
  <si>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</si>
  <si>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</si>
  <si>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</si>
  <si>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</si>
  <si>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</si>
  <si>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</si>
  <si>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</si>
  <si>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</si>
  <si>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</si>
  <si>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</si>
  <si>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</si>
  <si>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</si>
  <si>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</si>
  <si>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</si>
  <si>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</si>
  <si>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</si>
  <si>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</si>
  <si>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</si>
  <si>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</si>
  <si>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</si>
  <si>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</si>
  <si>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</si>
  <si>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</si>
  <si>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</si>
  <si>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</si>
  <si>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</si>
  <si>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</si>
  <si>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</si>
  <si>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</si>
  <si>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</si>
  <si>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</si>
  <si>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</si>
  <si>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</si>
  <si>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</si>
  <si>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</si>
  <si>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</si>
  <si>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</si>
  <si>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</si>
  <si>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</si>
  <si>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</si>
  <si>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</si>
  <si>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</si>
  <si>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LUVA PASSANTE EM COBRE, DN 28 MM, SEM ANEL DE SOLDA,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</si>
  <si>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</si>
  <si>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</si>
  <si>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KIT CAVALETE PARA MEDIÇÃO DE ÁGUA - ENTRADA PRINCIPAL, EM PVC SOLDÁVEL DN 20 (½")   FORNECIMENTO E INSTALAÇÃO (EXCLUSIVE HIDRÔMETRO). AF_11/2016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</si>
  <si>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</si>
  <si>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</si>
  <si>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</si>
  <si>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</si>
  <si>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</si>
  <si>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</si>
  <si>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COTOVELO EM COBRE, DN 54 MM, 90 GRAUS, SEM ANEL DE SOLDA, INSTALADO EM RESERVAÇÃO DE ÁGUA DE EDIFICAÇÃO QUE POSSUA RESERVATÓRIO DE FIBRA/FIBROCIMENTO  FORNECIMENTO E INSTALAÇÃO. AF_06/2016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</si>
  <si>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</si>
  <si>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</si>
  <si>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</si>
  <si>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</si>
  <si>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</si>
  <si>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</si>
  <si>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</si>
  <si>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</si>
  <si>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</si>
  <si>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</si>
  <si>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</si>
  <si>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</si>
  <si>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</si>
  <si>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</si>
  <si>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</si>
  <si>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</si>
  <si>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</si>
  <si>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</si>
  <si>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</si>
  <si>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</si>
  <si>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</si>
  <si>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</si>
  <si>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</si>
  <si>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</si>
  <si>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</si>
  <si>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</si>
  <si>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</si>
  <si>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</si>
  <si>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</si>
  <si>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</si>
  <si>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</si>
  <si>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</si>
  <si>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</si>
  <si>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</si>
  <si>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</si>
  <si>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</si>
  <si>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</si>
  <si>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</si>
  <si>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</si>
  <si>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</si>
  <si>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</si>
  <si>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</si>
  <si>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</si>
  <si>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</si>
  <si>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</si>
  <si>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</si>
  <si>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</si>
  <si>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</si>
  <si>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</si>
  <si>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</si>
  <si>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</si>
  <si>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REGISTRO DE PRESSÃO BRUTO, LATÃO,  ROSCÁVEL, 3/4, FORNECIDO E INSTALADO EM RAMAL DE ÁGUA. AF_12/2014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</si>
  <si>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</si>
  <si>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</si>
  <si>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</si>
  <si>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</si>
  <si>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</si>
  <si>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</si>
  <si>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</si>
  <si>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</si>
  <si>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</si>
  <si>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</si>
  <si>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</si>
  <si>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</si>
  <si>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</si>
  <si>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</si>
  <si>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</si>
  <si>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</si>
  <si>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</si>
  <si>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</si>
  <si>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</si>
  <si>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</si>
  <si>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</si>
  <si>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</si>
  <si>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</si>
  <si>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</si>
  <si>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</si>
  <si>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</si>
  <si>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</si>
  <si>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</si>
  <si>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</si>
  <si>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</si>
  <si>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</si>
  <si>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MASSA ÚNICA, PARA RECEBIMENTO DE PINTURA OU CERÂMICA, ARGAMASSA INDUSTRIALIZADA, PREPARO MECÂNICO, APLICADO COM EQUIPAMENTO DE MISTURA E PROJEÇÃO DE 1,5 M3/H EM FACES INTERNAS DE PAREDES, ESPESSURA DE 5MM, SEM EXECUÇÃO DE TALISCAS. AF_06/2014</t>
  </si>
  <si>
    <t>CONFERÊNCIA</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</si>
  <si>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</si>
  <si>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</si>
  <si>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</si>
  <si>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CUMEEIRA SHED PARA TELHA ONDULADA DE FIBROCIMENTO, E = 6 MM, INCLUSO ACESSÓRIOS DE FIXAÇÃO E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</si>
  <si>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</si>
  <si>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</si>
  <si>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</si>
  <si>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</si>
  <si>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</si>
  <si>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</si>
  <si>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</si>
  <si>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</si>
  <si>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</si>
  <si>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</si>
  <si>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</si>
  <si>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</si>
  <si>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</si>
  <si>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</si>
  <si>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</si>
  <si>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</si>
  <si>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</si>
  <si>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</si>
  <si>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</si>
  <si>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</si>
  <si>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</si>
  <si>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</si>
  <si>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</si>
  <si>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</si>
  <si>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</si>
  <si>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</si>
  <si>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</si>
  <si>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</si>
  <si>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</si>
  <si>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</si>
  <si>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</si>
  <si>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</si>
  <si>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</si>
  <si>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</si>
  <si>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</si>
  <si>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</si>
  <si>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</si>
  <si>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</si>
  <si>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</si>
  <si>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</si>
  <si>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</si>
  <si>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</si>
  <si>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 FIBRA DE VIDRO/TRANSLUCIDA/VIDRO</t>
  </si>
  <si>
    <t>TELHAMENTO COM TELHA DE ENCAIXE, TIPO FRANCESA DE VIDRO, COM ATÉ 2 ÁGUAS, INCLUSO TRANSPORTE VERTICAL. AF_07/2019</t>
  </si>
  <si>
    <t>2.5.4</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</si>
  <si>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</si>
  <si>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</si>
  <si>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</si>
  <si>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PERFIL PRANCHADO/CORTINAS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</si>
  <si>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</si>
  <si>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</si>
  <si>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</si>
  <si>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</si>
  <si>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</si>
  <si>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</si>
  <si>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</si>
  <si>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</si>
  <si>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</si>
  <si>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</si>
  <si>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</si>
  <si>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</si>
  <si>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</si>
  <si>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</si>
  <si>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</si>
  <si>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</si>
  <si>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FIXA DE ALUMÍNIO PARA VIDRO, COM VIDRO, BATENTE E FERRAGENS. EXCLUSIVE ACABAMENTO, ALIZAR E CONTRAMARCO. FORNECIMENTO E INSTALAÇÃO. AF_12/2019</t>
  </si>
  <si>
    <t>CONTRAMARCO DE AÇO, FIXAÇÃO COM ARGAMASSA - FORNECIMENTO E INSTALAÇÃO. AF_12/2019</t>
  </si>
  <si>
    <t>CONTRAMARCO DE AÇO, FIXAÇÃO COM PARAFUSO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</si>
  <si>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</si>
  <si>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</si>
  <si>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</si>
  <si>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</si>
  <si>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</si>
  <si>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</si>
  <si>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</si>
  <si>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</si>
  <si>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</si>
  <si>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</si>
  <si>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</si>
  <si>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</si>
  <si>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</si>
  <si>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</si>
  <si>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</si>
  <si>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</si>
  <si>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</si>
  <si>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</si>
  <si>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</si>
  <si>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</si>
  <si>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</si>
  <si>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</si>
  <si>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</si>
  <si>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</si>
  <si>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</si>
  <si>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</si>
  <si>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</si>
  <si>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</si>
  <si>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</si>
  <si>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</si>
  <si>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</si>
  <si>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</si>
  <si>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</si>
  <si>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</si>
  <si>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</si>
  <si>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</si>
  <si>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</si>
  <si>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</si>
  <si>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CORRER DE ALUMÍNIO, COM DUAS FOLHAS PARA VIDRO, INCLUSO VIDRO LISO INCOLOR, FECHADURA E PUXADOR, SEM ALIZAR. AF_12/2019</t>
  </si>
  <si>
    <t>PORTA DE FERRO, DE ABRIR, TIPO GRADE COM CHAPA, COM GUARNIÇÕES.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</si>
  <si>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</si>
  <si>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</si>
  <si>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</si>
  <si>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</si>
  <si>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</si>
  <si>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</si>
  <si>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</si>
  <si>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</si>
  <si>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</si>
  <si>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</si>
  <si>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</si>
  <si>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</si>
  <si>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</si>
  <si>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</si>
  <si>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</si>
  <si>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</si>
  <si>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</si>
  <si>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</si>
  <si>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</si>
  <si>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</si>
  <si>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</si>
  <si>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</si>
  <si>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</si>
  <si>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</si>
  <si>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</si>
  <si>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</si>
  <si>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</si>
  <si>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</si>
  <si>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</si>
  <si>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</si>
  <si>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</si>
  <si>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</si>
  <si>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</si>
  <si>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</si>
  <si>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</si>
  <si>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</si>
  <si>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</si>
  <si>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</si>
  <si>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</si>
  <si>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</si>
  <si>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</si>
  <si>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</si>
  <si>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</si>
  <si>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</si>
  <si>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</si>
  <si>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</si>
  <si>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</si>
  <si>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</si>
  <si>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</si>
  <si>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</si>
  <si>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</si>
  <si>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</si>
  <si>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</si>
  <si>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</si>
  <si>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</si>
  <si>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</si>
  <si>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</si>
  <si>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</si>
  <si>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</si>
  <si>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</si>
  <si>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</si>
  <si>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</si>
  <si>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</si>
  <si>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</si>
  <si>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</si>
  <si>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</si>
  <si>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</si>
  <si>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</si>
  <si>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</si>
  <si>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</si>
  <si>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</si>
  <si>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</si>
  <si>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</si>
  <si>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</si>
  <si>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</si>
  <si>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</si>
  <si>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</si>
  <si>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</si>
  <si>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</si>
  <si>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</si>
  <si>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</si>
  <si>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</si>
  <si>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</si>
  <si>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</si>
  <si>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</si>
  <si>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</si>
  <si>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</si>
  <si>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</si>
  <si>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</si>
  <si>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</si>
  <si>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</si>
  <si>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</si>
  <si>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TELHA DE CONCRETO OU CERÂMICA (UNIDADE: M2XKM).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</si>
  <si>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</si>
  <si>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</si>
  <si>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</si>
  <si>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</si>
  <si>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</si>
  <si>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</si>
  <si>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</si>
  <si>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</si>
  <si>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</si>
  <si>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</si>
  <si>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</si>
  <si>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</si>
  <si>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</si>
  <si>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</si>
  <si>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</si>
  <si>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</si>
  <si>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</si>
  <si>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</si>
  <si>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</si>
  <si>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</si>
  <si>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</si>
  <si>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</si>
  <si>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</si>
  <si>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</si>
  <si>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</si>
  <si>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</si>
  <si>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</si>
  <si>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</si>
  <si>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</si>
  <si>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</si>
  <si>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</si>
  <si>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</si>
  <si>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</si>
  <si>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</si>
  <si>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</si>
  <si>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</si>
  <si>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</si>
  <si>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</si>
  <si>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</si>
  <si>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</si>
  <si>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</si>
  <si>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</si>
  <si>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</si>
  <si>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</si>
  <si>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</si>
  <si>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</si>
  <si>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</si>
  <si>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</si>
  <si>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</si>
  <si>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</si>
  <si>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</si>
  <si>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</si>
  <si>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</si>
  <si>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</si>
  <si>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</si>
  <si>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</si>
  <si>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</si>
  <si>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</si>
  <si>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</si>
  <si>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</si>
  <si>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</si>
  <si>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</si>
  <si>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</si>
  <si>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</si>
  <si>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</si>
  <si>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</si>
  <si>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</si>
  <si>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</si>
  <si>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</si>
  <si>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 DIVERSOS</t>
  </si>
  <si>
    <t>TRANSPORTE VERTICAL, BANCADA DE MÁRMORE OU GRANITO PARA COZINHA/LAVATÓRIO OU MÁRMORE SINTÉTICO COM CUBA INTEGRADA, MANUAL, 1 PAVIMENTO, (UNIDADE: UNID). AF_07/2019</t>
  </si>
  <si>
    <t>8.2.12.6</t>
  </si>
  <si>
    <t/>
  </si>
  <si>
    <t>FABRICAÇÃO E INSTALAÇÃO DE MEIA TESOURA DE MADEIRA NÃO APARELHADA, COM VÃO DE 3 M, PARA TELHA CERÂMICA OU DE CONCRETO, INCLUSO IÇAMENTO. AF_07/2019</t>
  </si>
  <si>
    <t>CONTENÇÃO EM PERFIL PRANCHADO COM PRANCHÃO DE MADEIRA, PERFIS ESPAÇADOS A 1,5 M PARA 1 SUBSOLO. AF_07/2019</t>
  </si>
  <si>
    <t>TRANSPORTE HORIZONTAL MANUAL, DE VIDRO (UNIDADE: M2XKM).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</si>
  <si>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</si>
  <si>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</si>
  <si>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</si>
  <si>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</si>
  <si>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030703</t>
  </si>
  <si>
    <t>030704</t>
  </si>
  <si>
    <t>030705</t>
  </si>
  <si>
    <t>030706</t>
  </si>
  <si>
    <t>030708</t>
  </si>
  <si>
    <t>030709</t>
  </si>
  <si>
    <t>030701</t>
  </si>
  <si>
    <t>030702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</si>
  <si>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</si>
  <si>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</si>
  <si>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</si>
  <si>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</si>
  <si>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</si>
  <si>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</si>
  <si>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</si>
  <si>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</si>
  <si>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</si>
  <si>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</si>
  <si>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</si>
  <si>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</si>
  <si>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</si>
  <si>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</si>
  <si>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</si>
  <si>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</si>
  <si>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</si>
  <si>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</si>
  <si>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</si>
  <si>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</si>
  <si>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SUBCOBERTURA COM MANTA PLÁSTICA REVESTIDA POR PELÍCULA DE ALUMÍNO,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</si>
  <si>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</si>
  <si>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</si>
  <si>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</si>
  <si>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</si>
  <si>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</si>
  <si>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</si>
  <si>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</si>
  <si>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</si>
  <si>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</si>
  <si>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</si>
  <si>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</si>
  <si>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</si>
  <si>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</si>
  <si>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</si>
  <si>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</si>
  <si>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</si>
  <si>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</si>
  <si>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</si>
  <si>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</si>
  <si>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</si>
  <si>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</si>
  <si>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</si>
  <si>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</si>
  <si>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</si>
  <si>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</si>
  <si>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</si>
  <si>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</si>
  <si>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</si>
  <si>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</si>
  <si>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</si>
  <si>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</si>
  <si>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</si>
  <si>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</si>
  <si>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</si>
  <si>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</si>
  <si>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</si>
  <si>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</si>
  <si>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</si>
  <si>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</si>
  <si>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</si>
  <si>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</si>
  <si>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</si>
  <si>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</si>
  <si>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</si>
  <si>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</si>
  <si>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</si>
  <si>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</si>
  <si>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</si>
  <si>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</si>
  <si>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</si>
  <si>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</si>
  <si>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</si>
  <si>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</si>
  <si>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</si>
  <si>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</si>
  <si>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TELHAMENTO COM TELHA ONDULADA DE FIBRA DE VIDRO E = 0,6 MM, PARA TELHADO COM INCLINAÇÃO MAIOR QUE 10°, COM ATÉ 2 ÁGUAS,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</si>
  <si>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</si>
  <si>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</si>
  <si>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</si>
  <si>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</si>
  <si>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</si>
  <si>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</si>
  <si>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</si>
  <si>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</si>
  <si>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</si>
  <si>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</si>
  <si>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</si>
  <si>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</si>
  <si>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</si>
  <si>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</si>
  <si>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</si>
  <si>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</si>
  <si>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</si>
  <si>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</si>
  <si>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</si>
  <si>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</si>
  <si>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</si>
  <si>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</si>
  <si>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</si>
  <si>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</si>
  <si>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</si>
  <si>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</si>
  <si>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</si>
  <si>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</si>
  <si>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</si>
  <si>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</si>
  <si>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</si>
  <si>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</si>
  <si>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</si>
  <si>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</si>
  <si>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</si>
  <si>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</si>
  <si>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</si>
  <si>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</si>
  <si>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</si>
  <si>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</si>
  <si>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</si>
  <si>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</si>
  <si>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</si>
  <si>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</si>
  <si>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</si>
  <si>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</si>
  <si>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</si>
  <si>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</si>
  <si>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</si>
  <si>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</si>
  <si>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</si>
  <si>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</si>
  <si>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</si>
  <si>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</si>
  <si>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</si>
  <si>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</si>
  <si>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</si>
  <si>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</si>
  <si>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</si>
  <si>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</si>
  <si>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</si>
  <si>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</si>
  <si>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</si>
  <si>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</si>
  <si>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</si>
  <si>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</si>
  <si>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</si>
  <si>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</si>
  <si>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</si>
  <si>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</si>
  <si>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</si>
  <si>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</si>
  <si>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</si>
  <si>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</si>
  <si>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</si>
  <si>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</si>
  <si>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</si>
  <si>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</si>
  <si>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</si>
  <si>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</si>
  <si>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</si>
  <si>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</si>
  <si>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</si>
  <si>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</si>
  <si>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</si>
  <si>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</si>
  <si>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</si>
  <si>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</si>
  <si>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</si>
  <si>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</si>
  <si>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</si>
  <si>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</si>
  <si>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</si>
  <si>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</si>
  <si>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</si>
  <si>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</si>
  <si>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</si>
  <si>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</si>
  <si>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</si>
  <si>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</si>
  <si>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</si>
  <si>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</si>
  <si>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</si>
  <si>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</si>
  <si>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</si>
  <si>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</si>
  <si>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</si>
  <si>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</si>
  <si>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</si>
  <si>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</si>
  <si>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</si>
  <si>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</si>
  <si>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</si>
  <si>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</si>
  <si>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</si>
  <si>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</si>
  <si>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</si>
  <si>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</si>
  <si>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</si>
  <si>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</si>
  <si>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</si>
  <si>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</si>
  <si>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</si>
  <si>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</si>
  <si>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</si>
  <si>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</si>
  <si>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</si>
  <si>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</si>
  <si>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</si>
  <si>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</si>
  <si>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</si>
  <si>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</si>
  <si>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</si>
  <si>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</si>
  <si>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</si>
  <si>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</si>
  <si>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</si>
  <si>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EMBOÇAMENTO COM ARGAMASSA TRAÇO 1:2:9 (CIMENTO, CAL E AREIA). AF_07/2019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</si>
  <si>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</si>
  <si>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</si>
  <si>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</si>
  <si>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</si>
  <si>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</si>
  <si>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</si>
  <si>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</si>
  <si>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</si>
  <si>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</si>
  <si>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</si>
  <si>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</si>
  <si>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</si>
  <si>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</si>
  <si>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</si>
  <si>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</si>
  <si>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</si>
  <si>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</si>
  <si>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</si>
  <si>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</si>
  <si>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</si>
  <si>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</si>
  <si>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</si>
  <si>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</si>
  <si>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</si>
  <si>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</si>
  <si>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</si>
  <si>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</si>
  <si>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</si>
  <si>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</si>
  <si>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</si>
  <si>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</si>
  <si>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</si>
  <si>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</si>
  <si>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</si>
  <si>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</si>
  <si>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</si>
  <si>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</si>
  <si>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</si>
  <si>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</si>
  <si>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</si>
  <si>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</si>
  <si>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</si>
  <si>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</si>
  <si>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</si>
  <si>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</si>
  <si>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</si>
  <si>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</si>
  <si>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</si>
  <si>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</si>
  <si>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</si>
  <si>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</si>
  <si>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</si>
  <si>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</si>
  <si>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</si>
  <si>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</si>
  <si>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</si>
  <si>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</si>
  <si>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</si>
  <si>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</si>
  <si>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</si>
  <si>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</si>
  <si>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</si>
  <si>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</si>
  <si>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</si>
  <si>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</si>
  <si>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</si>
  <si>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</si>
  <si>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</si>
  <si>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</si>
  <si>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</si>
  <si>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</si>
  <si>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</si>
  <si>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</si>
  <si>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</si>
  <si>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</si>
  <si>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</si>
  <si>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</si>
  <si>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</si>
  <si>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</si>
  <si>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</si>
  <si>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</si>
  <si>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</si>
  <si>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</si>
  <si>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</si>
  <si>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</si>
  <si>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</si>
  <si>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</si>
  <si>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</si>
  <si>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</si>
  <si>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</si>
  <si>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</si>
  <si>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</si>
  <si>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</si>
  <si>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</si>
  <si>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</si>
  <si>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</si>
  <si>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</si>
  <si>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</si>
  <si>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</si>
  <si>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</si>
  <si>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</si>
  <si>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</si>
  <si>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</si>
  <si>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</si>
  <si>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</si>
  <si>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</si>
  <si>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</si>
  <si>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</si>
  <si>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</si>
  <si>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</si>
  <si>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</si>
  <si>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</si>
  <si>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</si>
  <si>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</si>
  <si>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</si>
  <si>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</si>
  <si>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</si>
  <si>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</si>
  <si>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</si>
  <si>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</si>
  <si>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</si>
  <si>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</si>
  <si>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</si>
  <si>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</si>
  <si>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</si>
  <si>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</si>
  <si>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</si>
  <si>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</si>
  <si>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</si>
  <si>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</si>
  <si>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</si>
  <si>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</si>
  <si>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</si>
  <si>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</si>
  <si>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</si>
  <si>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</si>
  <si>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</si>
  <si>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</si>
  <si>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</si>
  <si>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</si>
  <si>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EXECUÇÃO DE PINTURA DE LIGAÇÃO COM EMULSÃO ASFÁLTICA RR-2C.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</si>
  <si>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</si>
  <si>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</si>
  <si>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</si>
  <si>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MÊS/CR</t>
  </si>
  <si>
    <t>BDI - ACÓRDÃO Nº 2622/2013 – TCU
EDIFICAÇÃO</t>
  </si>
  <si>
    <t>IMPOSTOS</t>
  </si>
  <si>
    <t>ISS =</t>
  </si>
  <si>
    <t>PIS =</t>
  </si>
  <si>
    <t xml:space="preserve"> </t>
  </si>
  <si>
    <t>COFINS =</t>
  </si>
  <si>
    <t>TOTAL =</t>
  </si>
  <si>
    <t>TIPO DE SERVIÇO</t>
  </si>
  <si>
    <t>OBRAS</t>
  </si>
  <si>
    <t>MATERIAIS</t>
  </si>
  <si>
    <t>ADMINISTRAÇÃO CENTRAL</t>
  </si>
  <si>
    <t>RISCOS</t>
  </si>
  <si>
    <t>SEGUROS E GRANTIAS</t>
  </si>
  <si>
    <t>DESPESAS FINANCEIRAS</t>
  </si>
  <si>
    <t>LUCRO</t>
  </si>
  <si>
    <t>BDI (OBRA OU MATERIAIS/EQUIP.)</t>
  </si>
  <si>
    <t>BDI=(((((1+(C8+C9+C10)/100)*(1+C11/100)*(1+C12/100))/(1-C6/100))-1)*100)</t>
  </si>
  <si>
    <t>BDI (OBRA)</t>
  </si>
  <si>
    <r>
      <t>Digite  "</t>
    </r>
    <r>
      <rPr>
        <b/>
        <sz val="10"/>
        <rFont val="MS Sans Serif"/>
      </rPr>
      <t>X</t>
    </r>
    <r>
      <rPr>
        <sz val="10"/>
        <rFont val="MS Sans Serif"/>
      </rPr>
      <t>" para obter Valor Total sem BDI</t>
    </r>
  </si>
  <si>
    <t>BDI (MATERIAIS E EQUIPAMENTOS)</t>
  </si>
  <si>
    <t>DIGITE</t>
  </si>
  <si>
    <t>1 - Solicitar o valor do ISS do município</t>
  </si>
  <si>
    <t>2- Solicitar a "Base de Cálculo" (% de mão de Obra)</t>
  </si>
  <si>
    <t>3- Fórmula de cálculo do ISS</t>
  </si>
  <si>
    <t>=ISS x base de cálculo</t>
  </si>
  <si>
    <t>4- Valor do ISS calculado (Máximo : 2,50%)</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</si>
  <si>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</si>
  <si>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</si>
  <si>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</si>
  <si>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</si>
  <si>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</si>
  <si>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</si>
  <si>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</si>
  <si>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</si>
  <si>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</si>
  <si>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</si>
  <si>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</si>
  <si>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</si>
  <si>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</si>
  <si>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</si>
  <si>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</si>
  <si>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</si>
  <si>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</si>
  <si>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</si>
  <si>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BDI (%) - BETUMES / MATERIAIS</t>
  </si>
  <si>
    <t>BDI (%) - SERVIÇOS</t>
  </si>
  <si>
    <t>030707</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</si>
  <si>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</si>
  <si>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</si>
  <si>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</si>
  <si>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LAVATÓRIO LOUÇA BRANCA COM COLUNA, *44 X 35,5* CM, PADRÃO POPULAR - FORNECIMENTO E INSTALAÇÃO. AF_01/2020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</si>
  <si>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</si>
  <si>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</si>
  <si>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</si>
  <si>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</si>
  <si>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</si>
  <si>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</si>
  <si>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</si>
  <si>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</si>
  <si>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</si>
  <si>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</si>
  <si>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</si>
  <si>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</si>
  <si>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</si>
  <si>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</si>
  <si>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</si>
  <si>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</si>
  <si>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</si>
  <si>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</si>
  <si>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</si>
  <si>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</si>
  <si>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</si>
  <si>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</si>
  <si>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</si>
  <si>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</si>
  <si>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</si>
  <si>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</si>
  <si>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</si>
  <si>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</si>
  <si>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</si>
  <si>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</si>
  <si>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COMPACTA DE LED 6 W, BASE E27 - FORNECIMENTO E INSTALAÇÃO. AF_02/2020</t>
  </si>
  <si>
    <t>LÂMPADA COMPACTA DE LED 10 W, BASE E27 - FORNECIMENTO E INSTALAÇÃO. AF_02/2020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</si>
  <si>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</si>
  <si>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</si>
  <si>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</si>
  <si>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</si>
  <si>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</si>
  <si>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</si>
  <si>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</si>
  <si>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</si>
  <si>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</si>
  <si>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</si>
  <si>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</si>
  <si>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</si>
  <si>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</si>
  <si>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</si>
  <si>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</si>
  <si>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</si>
  <si>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</si>
  <si>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</si>
  <si>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</si>
  <si>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</si>
  <si>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</si>
  <si>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</si>
  <si>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</si>
  <si>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</si>
  <si>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</si>
  <si>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</si>
  <si>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</si>
  <si>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</si>
  <si>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</si>
  <si>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</si>
  <si>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</si>
  <si>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</si>
  <si>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</si>
  <si>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</si>
  <si>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</si>
  <si>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</si>
  <si>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</si>
  <si>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</si>
  <si>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</si>
  <si>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</si>
  <si>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</si>
  <si>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</si>
  <si>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</si>
  <si>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</si>
  <si>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</si>
  <si>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</si>
  <si>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</si>
  <si>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</si>
  <si>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</si>
  <si>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</si>
  <si>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</si>
  <si>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</si>
  <si>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</si>
  <si>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</si>
  <si>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</si>
  <si>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</si>
  <si>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</si>
  <si>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</si>
  <si>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</si>
  <si>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</si>
  <si>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TORNEIRA CROMADA DE MESA, 1/2 OU 3/4, PARA LAVATÓRIO, PADRÃO MÉDIO - FORNECIMENTO E INSTALAÇÃO.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</si>
  <si>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</si>
  <si>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</si>
  <si>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</si>
  <si>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</si>
  <si>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</si>
  <si>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</si>
  <si>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</si>
  <si>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</si>
  <si>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</si>
  <si>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</si>
  <si>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</si>
  <si>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</si>
  <si>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</si>
  <si>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</si>
  <si>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</si>
  <si>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</si>
  <si>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</si>
  <si>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</si>
  <si>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</si>
  <si>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</si>
  <si>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VÁLVULA EM METAL CROMADO 1.1/2 X 1.1/2 PARA TANQUE OU LAVATÓRIO, COM OU SEM LADRÃO - FORNECIMENTO E INSTALAÇÃO. AF_01/2020</t>
  </si>
  <si>
    <t>ARGAMASSA TRAÇO 1:1,93 (EM VOLUME DE CIMENTO E AREIA MÉDIA ÚMIDA), FCK 20 MPA, PREPARO MECÂNICO COM MISTURADOR DUPLO HORIZONTAL DE ALTA TURBULÊNCIA. AF_03/2020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</si>
  <si>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</si>
  <si>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</si>
  <si>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</si>
  <si>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</si>
  <si>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</si>
  <si>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</si>
  <si>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</si>
  <si>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</si>
  <si>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</si>
  <si>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</si>
  <si>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</si>
  <si>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</si>
  <si>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</si>
  <si>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</si>
  <si>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</si>
  <si>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</si>
  <si>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</si>
  <si>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</si>
  <si>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</si>
  <si>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</si>
  <si>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</si>
  <si>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</si>
  <si>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</si>
  <si>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</si>
  <si>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</si>
  <si>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</si>
  <si>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</si>
  <si>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</si>
  <si>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</si>
  <si>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</si>
  <si>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</si>
  <si>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</si>
  <si>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</si>
  <si>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</si>
  <si>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</si>
  <si>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</si>
  <si>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</si>
  <si>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</si>
  <si>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</si>
  <si>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</si>
  <si>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</si>
  <si>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</si>
  <si>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</si>
  <si>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</si>
  <si>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</si>
  <si>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</si>
  <si>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</si>
  <si>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</si>
  <si>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</si>
  <si>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</si>
  <si>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</si>
  <si>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</si>
  <si>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</si>
  <si>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</si>
  <si>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</si>
  <si>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</si>
  <si>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</si>
  <si>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</si>
  <si>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</si>
  <si>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</si>
  <si>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</si>
  <si>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</si>
  <si>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</si>
  <si>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</si>
  <si>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</si>
  <si>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</si>
  <si>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</si>
  <si>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</si>
  <si>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</si>
  <si>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</si>
  <si>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</si>
  <si>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</si>
  <si>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</si>
  <si>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</si>
  <si>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</si>
  <si>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</si>
  <si>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</si>
  <si>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</si>
  <si>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</si>
  <si>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</si>
  <si>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</si>
  <si>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</si>
  <si>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</si>
  <si>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</si>
  <si>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</si>
  <si>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</si>
  <si>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</si>
  <si>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</si>
  <si>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</si>
  <si>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</si>
  <si>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</si>
  <si>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</si>
  <si>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</si>
  <si>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</si>
  <si>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</si>
  <si>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</si>
  <si>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</si>
  <si>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</si>
  <si>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</si>
  <si>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</si>
  <si>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</si>
  <si>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</si>
  <si>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</si>
  <si>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</si>
  <si>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</si>
  <si>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</si>
  <si>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</si>
  <si>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</si>
  <si>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</si>
  <si>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</si>
  <si>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</si>
  <si>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</si>
  <si>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</si>
  <si>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</si>
  <si>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</si>
  <si>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</si>
  <si>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</si>
  <si>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</si>
  <si>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</si>
  <si>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</si>
  <si>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</si>
  <si>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</si>
  <si>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</si>
  <si>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</si>
  <si>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</si>
  <si>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</si>
  <si>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</si>
  <si>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</si>
  <si>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</si>
  <si>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</si>
  <si>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</si>
  <si>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</si>
  <si>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</si>
  <si>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</si>
  <si>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</si>
  <si>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</si>
  <si>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</si>
  <si>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</si>
  <si>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</si>
  <si>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</si>
  <si>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</si>
  <si>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</si>
  <si>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</si>
  <si>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</si>
  <si>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</si>
  <si>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</si>
  <si>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</si>
  <si>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</si>
  <si>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</si>
  <si>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</si>
  <si>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</si>
  <si>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</si>
  <si>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</si>
  <si>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</si>
  <si>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</si>
  <si>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</si>
  <si>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</si>
  <si>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</si>
  <si>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</si>
  <si>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</si>
  <si>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</si>
  <si>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</si>
  <si>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</si>
  <si>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</si>
  <si>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</si>
  <si>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</si>
  <si>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</si>
  <si>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</si>
  <si>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</si>
  <si>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</si>
  <si>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</si>
  <si>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</si>
  <si>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</si>
  <si>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</si>
  <si>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</si>
  <si>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</si>
  <si>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</si>
  <si>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</si>
  <si>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</si>
  <si>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</si>
  <si>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</si>
  <si>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</si>
  <si>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</si>
  <si>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</si>
  <si>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</si>
  <si>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</si>
  <si>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</si>
  <si>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</si>
  <si>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</si>
  <si>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</si>
  <si>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</si>
  <si>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</si>
  <si>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</si>
  <si>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</si>
  <si>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</si>
  <si>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</si>
  <si>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</si>
  <si>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</si>
  <si>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</si>
  <si>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</si>
  <si>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</si>
  <si>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</si>
  <si>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</si>
  <si>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</si>
  <si>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</si>
  <si>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</si>
  <si>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</si>
  <si>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</si>
  <si>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</si>
  <si>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</si>
  <si>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</si>
  <si>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</si>
  <si>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</si>
  <si>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</si>
  <si>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</si>
  <si>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</si>
  <si>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</si>
  <si>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</si>
  <si>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</si>
  <si>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</si>
  <si>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</si>
  <si>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</si>
  <si>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</si>
  <si>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</si>
  <si>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</si>
  <si>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</si>
  <si>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</si>
  <si>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</si>
  <si>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</si>
  <si>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</si>
  <si>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</si>
  <si>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</si>
  <si>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</si>
  <si>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</si>
  <si>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</si>
  <si>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</si>
  <si>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</si>
  <si>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</si>
  <si>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</si>
  <si>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</si>
  <si>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</si>
  <si>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</si>
  <si>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CRPB =</t>
  </si>
  <si>
    <t>PLACA ESMALTADA PARA IDENTIFICAÇÃO NR DE RUA, DIMENSÕES 45X25CM</t>
  </si>
  <si>
    <t>PLACA DE OBRA TIPO BANNER, 4,00x2,00 M, EM QUADRO DE METALON 20x20 MM E LONA 360 GRS, COM IMPRESSÃO DIGITAL, FIXADA EM ESTRUTURA DE MADEIRA.</t>
  </si>
  <si>
    <t>TUBO DE CONCRETO PARA REDES COLETORAS DE ESGOTO SANITÁRIO, DIÂMETRO DE 800 MM, JUNTA ELÁSTICA, INSTALADO EM LOCAL COM BAIXO NÍVEL DE INTERFERÊNCIAS - FORNECIMENTO E ASSENTAMENTO. AF_12/2015</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</si>
  <si>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</si>
  <si>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</si>
  <si>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</si>
  <si>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</si>
  <si>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</si>
  <si>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</si>
  <si>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</si>
  <si>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</si>
  <si>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</si>
  <si>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</si>
  <si>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</si>
  <si>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</si>
  <si>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</si>
  <si>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18 M³, EM VIA URBANA PAVIMENTADA, DMT ATÉ 30 KM (UNIDADE: M3XKM). AF_07/2020</t>
  </si>
  <si>
    <t>TRANSPORTE COM CAMINHÃO BASCULANTE DE 14 M³, EM VIA URBANA PAVIMENTADA, DMT ATÉ 30 KM (UNIDADE: TXKM). AF_07/2020</t>
  </si>
  <si>
    <t>TRANSPORTE COM CAMINHÃO BASCULANTE DE 14 M³, EM VIA URBANA EM LEITO NATURAL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</si>
  <si>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</si>
  <si>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</si>
  <si>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</si>
  <si>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</si>
  <si>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</si>
  <si>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</si>
  <si>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</si>
  <si>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</si>
  <si>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</si>
  <si>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</si>
  <si>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</si>
  <si>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</si>
  <si>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</si>
  <si>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</si>
  <si>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</si>
  <si>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</si>
  <si>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</si>
  <si>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</si>
  <si>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</si>
  <si>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</si>
  <si>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</si>
  <si>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</si>
  <si>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</si>
  <si>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</si>
  <si>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</si>
  <si>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</si>
  <si>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</si>
  <si>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</si>
  <si>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</si>
  <si>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</si>
  <si>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</si>
  <si>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</si>
  <si>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</si>
  <si>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</si>
  <si>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</si>
  <si>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</si>
  <si>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</si>
  <si>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</si>
  <si>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</si>
  <si>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</si>
  <si>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</si>
  <si>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</si>
  <si>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</si>
  <si>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</si>
  <si>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</si>
  <si>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</si>
  <si>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</si>
  <si>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</si>
  <si>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</si>
  <si>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</si>
  <si>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</si>
  <si>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</si>
  <si>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</si>
  <si>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</si>
  <si>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</si>
  <si>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</si>
  <si>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</si>
  <si>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</si>
  <si>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</si>
  <si>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</si>
  <si>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</si>
  <si>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</si>
  <si>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</si>
  <si>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</si>
  <si>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</si>
  <si>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</si>
  <si>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</si>
  <si>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</si>
  <si>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</si>
  <si>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</si>
  <si>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</si>
  <si>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</si>
  <si>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</si>
  <si>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</si>
  <si>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</si>
  <si>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</si>
  <si>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</si>
  <si>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</si>
  <si>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</si>
  <si>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</si>
  <si>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</si>
  <si>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</si>
  <si>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</si>
  <si>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</si>
  <si>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</si>
  <si>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</si>
  <si>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</si>
  <si>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</si>
  <si>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</si>
  <si>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</si>
  <si>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</si>
  <si>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</si>
  <si>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</si>
  <si>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</si>
  <si>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</si>
  <si>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</si>
  <si>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</si>
  <si>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</si>
  <si>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</si>
  <si>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</si>
  <si>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</si>
  <si>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</si>
  <si>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</si>
  <si>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</si>
  <si>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</si>
  <si>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</si>
  <si>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</si>
  <si>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</si>
  <si>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</si>
  <si>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</si>
  <si>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</si>
  <si>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</si>
  <si>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</si>
  <si>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</si>
  <si>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</si>
  <si>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</si>
  <si>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</si>
  <si>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</si>
  <si>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</si>
  <si>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</si>
  <si>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</si>
  <si>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</si>
  <si>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</si>
  <si>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</si>
  <si>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</si>
  <si>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</si>
  <si>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</si>
  <si>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</si>
  <si>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</si>
  <si>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</si>
  <si>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</si>
  <si>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</si>
  <si>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</si>
  <si>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</si>
  <si>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</si>
  <si>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</si>
  <si>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</si>
  <si>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</si>
  <si>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</si>
  <si>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</si>
  <si>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</si>
  <si>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</si>
  <si>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</si>
  <si>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</si>
  <si>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</si>
  <si>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</si>
  <si>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</si>
  <si>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</si>
  <si>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</si>
  <si>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ABRIGO PARA HIDRANTE, 90X60X17CM, COM REGISTRO GLOBO ANGULAR 45 GRAUS 2 1/2", ADAPTADOR STORZ 2 1/2", MANGUEIRA DE INCÊNDIO 20M, REDUÇÃO 2 1/2" X 1 1/2" E ESGUICHO EM LATÃO 1 1/2" - FORNECIMENTO E INSTALAÇÃO. AF_10/2020</t>
  </si>
  <si>
    <t>TUBO DE AÇO PRETO SEM COSTURA, CONEXÃO SOLDADA, DN 40 (1 1/2"),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</si>
  <si>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</si>
  <si>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</si>
  <si>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</si>
  <si>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</si>
  <si>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</si>
  <si>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</si>
  <si>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</si>
  <si>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</si>
  <si>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</si>
  <si>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</si>
  <si>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</si>
  <si>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</si>
  <si>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</si>
  <si>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</si>
  <si>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</si>
  <si>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</si>
  <si>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</si>
  <si>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</si>
  <si>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</si>
  <si>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</si>
  <si>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</si>
  <si>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</si>
  <si>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</si>
  <si>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</si>
  <si>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</si>
  <si>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</si>
  <si>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</si>
  <si>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</si>
  <si>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</si>
  <si>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</si>
  <si>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</si>
  <si>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</si>
  <si>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</si>
  <si>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</si>
  <si>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</si>
  <si>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</si>
  <si>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</si>
  <si>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</si>
  <si>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</si>
  <si>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</si>
  <si>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</si>
  <si>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</si>
  <si>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</si>
  <si>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</si>
  <si>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</si>
  <si>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</si>
  <si>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</si>
  <si>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</si>
  <si>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</si>
  <si>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</si>
  <si>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</si>
  <si>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</si>
  <si>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</si>
  <si>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</si>
  <si>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</si>
  <si>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</si>
  <si>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</si>
  <si>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</si>
  <si>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</si>
  <si>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</si>
  <si>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</si>
  <si>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</si>
  <si>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</si>
  <si>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</si>
  <si>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</si>
  <si>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</si>
  <si>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</si>
  <si>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</si>
  <si>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</si>
  <si>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</si>
  <si>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</si>
  <si>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</si>
  <si>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</si>
  <si>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</si>
  <si>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</si>
  <si>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</si>
  <si>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</si>
  <si>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</si>
  <si>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</si>
  <si>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</si>
  <si>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</si>
  <si>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</si>
  <si>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</si>
  <si>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</si>
  <si>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</si>
  <si>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</si>
  <si>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</si>
  <si>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</si>
  <si>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</si>
  <si>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</si>
  <si>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</si>
  <si>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</si>
  <si>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</si>
  <si>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</si>
  <si>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</si>
  <si>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</si>
  <si>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</si>
  <si>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</si>
  <si>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</si>
  <si>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</si>
  <si>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</si>
  <si>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</si>
  <si>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</si>
  <si>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</si>
  <si>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</si>
  <si>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</si>
  <si>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</si>
  <si>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</si>
  <si>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</si>
  <si>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</si>
  <si>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</si>
  <si>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</si>
  <si>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</si>
  <si>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</si>
  <si>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</si>
  <si>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</si>
  <si>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</si>
  <si>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</si>
  <si>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</si>
  <si>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</si>
  <si>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</si>
  <si>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</si>
  <si>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</si>
  <si>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</si>
  <si>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</si>
  <si>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</si>
  <si>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</si>
  <si>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</si>
  <si>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</si>
  <si>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</si>
  <si>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</si>
  <si>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</si>
  <si>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</si>
  <si>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</si>
  <si>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</si>
  <si>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</si>
  <si>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</si>
  <si>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</si>
  <si>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</si>
  <si>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</si>
  <si>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</si>
  <si>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</si>
  <si>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</si>
  <si>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</si>
  <si>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</si>
  <si>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</si>
  <si>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</si>
  <si>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</si>
  <si>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</si>
  <si>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</si>
  <si>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</si>
  <si>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</si>
  <si>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</si>
  <si>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</si>
  <si>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</si>
  <si>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</si>
  <si>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</si>
  <si>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</si>
  <si>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</si>
  <si>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</si>
  <si>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</si>
  <si>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</si>
  <si>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</si>
  <si>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</si>
  <si>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</si>
  <si>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</si>
  <si>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</si>
  <si>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</si>
  <si>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</si>
  <si>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</si>
  <si>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</si>
  <si>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</si>
  <si>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</si>
  <si>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</si>
  <si>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</si>
  <si>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</si>
  <si>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</si>
  <si>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</si>
  <si>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</si>
  <si>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</si>
  <si>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</si>
  <si>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</si>
  <si>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</si>
  <si>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</si>
  <si>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</si>
  <si>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</si>
  <si>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</si>
  <si>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</si>
  <si>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</si>
  <si>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</si>
  <si>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</si>
  <si>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</si>
  <si>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</si>
  <si>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</si>
  <si>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</si>
  <si>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</si>
  <si>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</si>
  <si>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</si>
  <si>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</si>
  <si>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</si>
  <si>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</si>
  <si>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</si>
  <si>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</si>
  <si>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</si>
  <si>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</si>
  <si>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</si>
  <si>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</si>
  <si>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</si>
  <si>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</si>
  <si>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</si>
  <si>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</si>
  <si>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</si>
  <si>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</si>
  <si>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</si>
  <si>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</si>
  <si>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</si>
  <si>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</si>
  <si>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</si>
  <si>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</si>
  <si>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</si>
  <si>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</si>
  <si>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</si>
  <si>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</si>
  <si>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</si>
  <si>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</si>
  <si>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</si>
  <si>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</si>
  <si>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</si>
  <si>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</si>
  <si>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</si>
  <si>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</si>
  <si>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</si>
  <si>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</si>
  <si>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</si>
  <si>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</si>
  <si>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</si>
  <si>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</si>
  <si>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</si>
  <si>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</si>
  <si>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</si>
  <si>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</si>
  <si>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</si>
  <si>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</si>
  <si>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</si>
  <si>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</si>
  <si>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</si>
  <si>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</si>
  <si>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</si>
  <si>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</si>
  <si>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</si>
  <si>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</si>
  <si>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</si>
  <si>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</si>
  <si>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</si>
  <si>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</si>
  <si>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</si>
  <si>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</si>
  <si>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</si>
  <si>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</si>
  <si>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</si>
  <si>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</si>
  <si>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</si>
  <si>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</si>
  <si>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</si>
  <si>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</si>
  <si>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</si>
  <si>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</si>
  <si>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</si>
  <si>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</si>
  <si>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</si>
  <si>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</si>
  <si>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</si>
  <si>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</si>
  <si>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</si>
  <si>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</si>
  <si>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</si>
  <si>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</si>
  <si>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</si>
  <si>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GRANITO APLICADO EM AMBIENTES INTERNOS. AF_09/2020</t>
  </si>
  <si>
    <t>PISO EM MÁRMORE APLICADO EM AMBIENTES INTERNOS.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</si>
  <si>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</si>
  <si>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</si>
  <si>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</si>
  <si>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</si>
  <si>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</si>
  <si>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</si>
  <si>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EXECUÇÃO DE PAVIMENTO EM PEDRAS POLIÉDRICAS, REJUNTAMENTO COM PEDRISCO E EMULSÃO ASFÁLTICA. AF_05/2020_P</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</si>
  <si>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</si>
  <si>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</si>
  <si>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</si>
  <si>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</si>
  <si>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</si>
  <si>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</si>
  <si>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</si>
  <si>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</si>
  <si>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</si>
  <si>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</si>
  <si>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</si>
  <si>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</si>
  <si>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</si>
  <si>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</si>
  <si>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</si>
  <si>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</si>
  <si>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</si>
  <si>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</si>
  <si>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</si>
  <si>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</si>
  <si>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</si>
  <si>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</si>
  <si>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</si>
  <si>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</si>
  <si>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</si>
  <si>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</si>
  <si>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</si>
  <si>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</si>
  <si>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</si>
  <si>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</si>
  <si>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</si>
  <si>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</si>
  <si>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</si>
  <si>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</si>
  <si>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</si>
  <si>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</si>
  <si>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</si>
  <si>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</si>
  <si>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</si>
  <si>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</si>
  <si>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</si>
  <si>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FABRICAÇÃO DE ESCORAS DO TIPO PONTALETE, EM MADEIRA, PARA PÉ-DIREITO DUPLO. AF_09/2020</t>
  </si>
  <si>
    <t>ESCORAMENTO DE FÔRMAS DE LAJE EM MADEIRA NÃO APARELHADA, PÉ-DIREITO SIMPLES,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</si>
  <si>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</si>
  <si>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</si>
  <si>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</si>
  <si>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</si>
  <si>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</si>
  <si>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</si>
  <si>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</si>
  <si>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</si>
  <si>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</si>
  <si>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</si>
  <si>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</si>
  <si>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</si>
  <si>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</si>
  <si>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</si>
  <si>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</si>
  <si>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</si>
  <si>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</si>
  <si>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</si>
  <si>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</si>
  <si>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</si>
  <si>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</si>
  <si>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8.2.11.4</t>
  </si>
  <si>
    <t>OUTROS TIPOS DE DISJUNTOR</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</si>
  <si>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</si>
  <si>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</si>
  <si>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</si>
  <si>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</si>
  <si>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</si>
  <si>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</si>
  <si>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</si>
  <si>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</si>
  <si>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</si>
  <si>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</si>
  <si>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</si>
  <si>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</si>
  <si>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</si>
  <si>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</si>
  <si>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</si>
  <si>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</si>
  <si>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</si>
  <si>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</si>
  <si>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</si>
  <si>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</si>
  <si>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</si>
  <si>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</si>
  <si>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</si>
  <si>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</si>
  <si>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</si>
  <si>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</si>
  <si>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</si>
  <si>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</si>
  <si>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</si>
  <si>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</si>
  <si>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</si>
  <si>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</si>
  <si>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</si>
  <si>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</si>
  <si>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</si>
  <si>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</si>
  <si>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</si>
  <si>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</si>
  <si>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</si>
  <si>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</si>
  <si>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</si>
  <si>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</si>
  <si>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</si>
  <si>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</si>
  <si>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</si>
  <si>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</si>
  <si>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</si>
  <si>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</si>
  <si>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</si>
  <si>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</si>
  <si>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</si>
  <si>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</si>
  <si>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</si>
  <si>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</si>
  <si>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</si>
  <si>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</si>
  <si>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</si>
  <si>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</si>
  <si>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</si>
  <si>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</si>
  <si>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</si>
  <si>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</si>
  <si>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</si>
  <si>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</si>
  <si>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</si>
  <si>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</si>
  <si>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</si>
  <si>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</si>
  <si>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</si>
  <si>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</si>
  <si>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</si>
  <si>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</si>
  <si>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</si>
  <si>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</si>
  <si>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</si>
  <si>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</si>
  <si>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</si>
  <si>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</si>
  <si>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</si>
  <si>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</si>
  <si>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</si>
  <si>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</si>
  <si>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</si>
  <si>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</si>
  <si>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</si>
  <si>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</si>
  <si>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</si>
  <si>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</si>
  <si>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</si>
  <si>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</si>
  <si>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</si>
  <si>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</si>
  <si>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</si>
  <si>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</si>
  <si>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</si>
  <si>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</si>
  <si>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</si>
  <si>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</si>
  <si>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</si>
  <si>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</si>
  <si>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</si>
  <si>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</si>
  <si>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</si>
  <si>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</si>
  <si>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</si>
  <si>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</si>
  <si>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</si>
  <si>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LUMINÁRIAS DE LED</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</si>
  <si>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</si>
  <si>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</si>
  <si>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</si>
  <si>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</si>
  <si>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</si>
  <si>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</si>
  <si>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</si>
  <si>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</si>
  <si>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</si>
  <si>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REFLETOR RETANGULAR FECHADO, COM LÂMPADA VAPOR METÁLICO 400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</si>
  <si>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</si>
  <si>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</si>
  <si>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</si>
  <si>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</si>
  <si>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</si>
  <si>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</si>
  <si>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</si>
  <si>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</si>
  <si>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</si>
  <si>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</si>
  <si>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</si>
  <si>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</si>
  <si>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</si>
  <si>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</si>
  <si>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</si>
  <si>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</si>
  <si>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</si>
  <si>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</si>
  <si>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</si>
  <si>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</si>
  <si>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</si>
  <si>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</si>
  <si>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</si>
  <si>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</si>
  <si>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</si>
  <si>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</si>
  <si>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</si>
  <si>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</si>
  <si>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</si>
  <si>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</si>
  <si>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</si>
  <si>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</si>
  <si>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</si>
  <si>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</si>
  <si>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</si>
  <si>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</si>
  <si>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</si>
  <si>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</si>
  <si>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</si>
  <si>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</si>
  <si>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</si>
  <si>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</si>
  <si>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</si>
  <si>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</si>
  <si>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</si>
  <si>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</si>
  <si>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</si>
  <si>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</si>
  <si>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</si>
  <si>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</si>
  <si>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</si>
  <si>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</si>
  <si>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</si>
  <si>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</si>
  <si>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</si>
  <si>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</si>
  <si>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</si>
  <si>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</si>
  <si>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</si>
  <si>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</si>
  <si>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</si>
  <si>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</si>
  <si>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</si>
  <si>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</si>
  <si>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</si>
  <si>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</si>
  <si>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</si>
  <si>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</si>
  <si>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</si>
  <si>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</si>
  <si>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</si>
  <si>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</si>
  <si>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</si>
  <si>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</si>
  <si>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</si>
  <si>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</si>
  <si>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</si>
  <si>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</si>
  <si>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</si>
  <si>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</si>
  <si>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</si>
  <si>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</si>
  <si>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</si>
  <si>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</si>
  <si>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</si>
  <si>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</si>
  <si>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</si>
  <si>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</si>
  <si>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</si>
  <si>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</si>
  <si>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</si>
  <si>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</si>
  <si>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</si>
  <si>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</si>
  <si>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</si>
  <si>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</si>
  <si>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</si>
  <si>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</si>
  <si>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ELEVADO COM ESTRUTURA EM AÇO, COMPOSTO POR PEDESTAIS E LONGARINAS. AF_09/2020</t>
  </si>
  <si>
    <t>PISO EM PEDRA  ASSENTADO SOBRE ARGAMASSA 1:3 (CIMENTO E AREIA). AF_09/2020</t>
  </si>
  <si>
    <t>PISO EM PEDRA ARDÓSIA ASSENTADO SOBRE ARGAMASSA 1:3 (CIMENTO E AREIA).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</si>
  <si>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</si>
  <si>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</si>
  <si>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</si>
  <si>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</si>
  <si>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</si>
  <si>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</si>
  <si>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</si>
  <si>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</si>
  <si>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</si>
  <si>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</si>
  <si>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</si>
  <si>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</si>
  <si>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</si>
  <si>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</si>
  <si>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PISO EM CONCRETO 20 MPA PREPARO MECÂNICO, ESPESSURA 7CM. AF_09/2020</t>
  </si>
  <si>
    <t>PISO TÊXTIL (CARPETE) EM PLACA. AF_09/2020</t>
  </si>
  <si>
    <t>PISO TÊXTIL (CARPETE) EM MANTA (ROLO) E = 6 A 7 MM. AF_09/2020</t>
  </si>
  <si>
    <t>PISO TÊXTIL (CARPETE) EM MANTA (ROLO) E = 9 A 10 MM. AF_09/2020</t>
  </si>
  <si>
    <t>INSTALAÇÃO DE SINALIZADOR NOTURNO LED. AF_11/2017</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</si>
  <si>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</si>
  <si>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</si>
  <si>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</si>
  <si>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</si>
  <si>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</si>
  <si>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</si>
  <si>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</si>
  <si>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</si>
  <si>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</si>
  <si>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</si>
  <si>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</si>
  <si>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</si>
  <si>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</si>
  <si>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</si>
  <si>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</si>
  <si>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</si>
  <si>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</si>
  <si>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</si>
  <si>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</si>
  <si>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</si>
  <si>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</si>
  <si>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</si>
  <si>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</si>
  <si>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</si>
  <si>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</si>
  <si>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</si>
  <si>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</si>
  <si>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</si>
  <si>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</si>
  <si>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</si>
  <si>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</si>
  <si>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</si>
  <si>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</si>
  <si>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</si>
  <si>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</si>
  <si>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</si>
  <si>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</si>
  <si>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</si>
  <si>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</si>
  <si>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</si>
  <si>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</si>
  <si>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</si>
  <si>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</si>
  <si>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</si>
  <si>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</si>
  <si>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</si>
  <si>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</si>
  <si>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</si>
  <si>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</si>
  <si>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</si>
  <si>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</si>
  <si>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</si>
  <si>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</si>
  <si>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</si>
  <si>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</si>
  <si>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</si>
  <si>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</si>
  <si>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</si>
  <si>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</si>
  <si>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</si>
  <si>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</si>
  <si>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</si>
  <si>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</si>
  <si>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</si>
  <si>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</si>
  <si>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</si>
  <si>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</si>
  <si>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</si>
  <si>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</si>
  <si>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</si>
  <si>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</si>
  <si>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</si>
  <si>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</si>
  <si>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</si>
  <si>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</si>
  <si>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</si>
  <si>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</si>
  <si>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</si>
  <si>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</si>
  <si>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</si>
  <si>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</si>
  <si>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</si>
  <si>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</si>
  <si>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</si>
  <si>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</si>
  <si>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</si>
  <si>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</si>
  <si>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</si>
  <si>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</si>
  <si>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</si>
  <si>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</si>
  <si>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</si>
  <si>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</si>
  <si>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</si>
  <si>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</si>
  <si>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</si>
  <si>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</si>
  <si>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</si>
  <si>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</si>
  <si>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</si>
  <si>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</si>
  <si>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</si>
  <si>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</si>
  <si>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TUBO DE PVC BRANCO PARA REDE COLETORA DE ESGOTO CONDOMINIAL DE PAREDE MACIÇA, DN 100 MM, JUNTA ELÁSTICA - FORNECIMENTO E ASSENTAMENTO. AF_01/2021</t>
  </si>
  <si>
    <t>CAIXA COM GRELHA DUPLA RETANGULAR, EM CONCRETO PRÉ-MOLDADO, DIMENSÕES INTERNAS: 0,6X2,2X1,0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</si>
  <si>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</si>
  <si>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</si>
  <si>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</si>
  <si>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</si>
  <si>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</si>
  <si>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</si>
  <si>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</si>
  <si>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</si>
  <si>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ALVENARIA COM TIJOLOS CERÂMICOS MACIÇOS, DIÂMETRO INTERNO = 0,6 M, PROFUNDIDADE = 1,5 M, EXCLUINDO TAMPÃO. AF_12/2020</t>
  </si>
  <si>
    <t>MONTAGEM E DESMONTAGEM DE FÔRMA DE VIGA, ESCORAMENTO COM PONTALETE DE MADEIRA, PÉ-DIREITO SIMPLES, EM MADEIRA SERRADA, 1 UTILIZAÇÃO. AF_09/2020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</si>
  <si>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</si>
  <si>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</si>
  <si>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</si>
  <si>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</si>
  <si>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</si>
  <si>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</si>
  <si>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</si>
  <si>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</si>
  <si>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</si>
  <si>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</si>
  <si>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</si>
  <si>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</si>
  <si>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</si>
  <si>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</si>
  <si>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</si>
  <si>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</si>
  <si>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</si>
  <si>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</si>
  <si>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</si>
  <si>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</si>
  <si>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</si>
  <si>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</si>
  <si>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</si>
  <si>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</si>
  <si>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</si>
  <si>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</si>
  <si>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</si>
  <si>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</si>
  <si>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</si>
  <si>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</si>
  <si>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</si>
  <si>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</si>
  <si>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</si>
  <si>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</si>
  <si>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</si>
  <si>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</si>
  <si>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</si>
  <si>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</si>
  <si>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</si>
  <si>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</si>
  <si>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</si>
  <si>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</si>
  <si>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</si>
  <si>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</si>
  <si>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</si>
  <si>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</si>
  <si>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3.9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</si>
  <si>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</si>
  <si>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</si>
  <si>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</si>
  <si>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</si>
  <si>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</si>
  <si>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</si>
  <si>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</si>
  <si>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</si>
  <si>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</si>
  <si>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</si>
  <si>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</si>
  <si>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</si>
  <si>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</si>
  <si>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</si>
  <si>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</si>
  <si>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</si>
  <si>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</si>
  <si>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</si>
  <si>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</si>
  <si>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</si>
  <si>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</si>
  <si>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</si>
  <si>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</si>
  <si>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</si>
  <si>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</si>
  <si>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</si>
  <si>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</si>
  <si>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</si>
  <si>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</si>
  <si>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</si>
  <si>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</si>
  <si>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</si>
  <si>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</si>
  <si>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</si>
  <si>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</si>
  <si>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</si>
  <si>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</si>
  <si>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</si>
  <si>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</si>
  <si>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</si>
  <si>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</si>
  <si>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</si>
  <si>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</si>
  <si>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</si>
  <si>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</si>
  <si>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</si>
  <si>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</si>
  <si>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</si>
  <si>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</si>
  <si>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</si>
  <si>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</si>
  <si>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</si>
  <si>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</si>
  <si>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</si>
  <si>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</si>
  <si>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</si>
  <si>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</si>
  <si>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</si>
  <si>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</si>
  <si>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</si>
  <si>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</si>
  <si>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</si>
  <si>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</si>
  <si>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</si>
  <si>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</si>
  <si>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</si>
  <si>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</si>
  <si>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</si>
  <si>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</si>
  <si>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</si>
  <si>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</si>
  <si>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</si>
  <si>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</si>
  <si>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</si>
  <si>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</si>
  <si>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</si>
  <si>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</si>
  <si>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</si>
  <si>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</si>
  <si>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</si>
  <si>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</si>
  <si>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</si>
  <si>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</si>
  <si>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</si>
  <si>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</si>
  <si>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</si>
  <si>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</si>
  <si>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</si>
  <si>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</si>
  <si>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</si>
  <si>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</si>
  <si>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</si>
  <si>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</si>
  <si>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</si>
  <si>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</si>
  <si>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</si>
  <si>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</si>
  <si>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</si>
  <si>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</si>
  <si>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</si>
  <si>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</si>
  <si>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</si>
  <si>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</si>
  <si>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</si>
  <si>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</si>
  <si>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</si>
  <si>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</si>
  <si>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</si>
  <si>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</si>
  <si>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</si>
  <si>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</si>
  <si>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</si>
  <si>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</si>
  <si>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</si>
  <si>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</si>
  <si>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ESCAVAÇÃO MANUAL DE VALA COM PROFUNDIDADE MENOR OU IGUAL A 1,30 M.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</si>
  <si>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</si>
  <si>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</si>
  <si>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</si>
  <si>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</si>
  <si>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</si>
  <si>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</si>
  <si>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</si>
  <si>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</si>
  <si>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</si>
  <si>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</si>
  <si>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</si>
  <si>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</si>
  <si>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</si>
  <si>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</si>
  <si>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</si>
  <si>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</si>
  <si>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</si>
  <si>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</si>
  <si>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</si>
  <si>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</si>
  <si>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</si>
  <si>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</si>
  <si>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</si>
  <si>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</si>
  <si>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</si>
  <si>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</si>
  <si>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</si>
  <si>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</si>
  <si>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</si>
  <si>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</si>
  <si>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</si>
  <si>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</si>
  <si>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</si>
  <si>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</si>
  <si>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</si>
  <si>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</si>
  <si>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</si>
  <si>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</si>
  <si>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</si>
  <si>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</si>
  <si>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</si>
  <si>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</si>
  <si>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</si>
  <si>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</si>
  <si>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</si>
  <si>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</si>
  <si>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</si>
  <si>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</si>
  <si>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</si>
  <si>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</si>
  <si>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</si>
  <si>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</si>
  <si>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</si>
  <si>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</si>
  <si>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</si>
  <si>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</si>
  <si>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</si>
  <si>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</si>
  <si>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</si>
  <si>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</si>
  <si>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</si>
  <si>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</si>
  <si>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</si>
  <si>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</si>
  <si>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</si>
  <si>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</si>
  <si>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</si>
  <si>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</si>
  <si>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</si>
  <si>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</si>
  <si>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</si>
  <si>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</si>
  <si>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</si>
  <si>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</si>
  <si>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</si>
  <si>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</si>
  <si>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</si>
  <si>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</si>
  <si>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</si>
  <si>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</si>
  <si>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</si>
  <si>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</si>
  <si>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</si>
  <si>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</si>
  <si>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</si>
  <si>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</si>
  <si>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</si>
  <si>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</si>
  <si>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</si>
  <si>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</si>
  <si>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</si>
  <si>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</si>
  <si>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</si>
  <si>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</si>
  <si>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</si>
  <si>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</si>
  <si>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</si>
  <si>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</si>
  <si>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</si>
  <si>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</si>
  <si>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</si>
  <si>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</si>
  <si>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</si>
  <si>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</si>
  <si>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</si>
  <si>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</si>
  <si>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</si>
  <si>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</si>
  <si>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</si>
  <si>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</si>
  <si>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</si>
  <si>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</si>
  <si>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</si>
  <si>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</si>
  <si>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</si>
  <si>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</si>
  <si>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</si>
  <si>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</si>
  <si>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</si>
  <si>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</si>
  <si>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</si>
  <si>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</si>
  <si>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</si>
  <si>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</si>
  <si>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</si>
  <si>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</si>
  <si>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</si>
  <si>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</si>
  <si>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</si>
  <si>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</si>
  <si>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</si>
  <si>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</si>
  <si>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</si>
  <si>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</si>
  <si>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</si>
  <si>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</si>
  <si>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</si>
  <si>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</si>
  <si>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</si>
  <si>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</si>
  <si>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</si>
  <si>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</si>
  <si>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</si>
  <si>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</si>
  <si>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</si>
  <si>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</si>
  <si>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</si>
  <si>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</si>
  <si>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ESCORAMENTO DE FÔRMAS DE LAJE EM MADEIRA NÃO APARELHADA, PÉ-DIREITO DUPLO, INCLUSO TRAVAMENTO, 4 UTILIZAÇÕES. AF_09/2020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</si>
  <si>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</si>
  <si>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</si>
  <si>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</si>
  <si>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</si>
  <si>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</si>
  <si>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</si>
  <si>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</si>
  <si>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</si>
  <si>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</si>
  <si>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</si>
  <si>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</si>
  <si>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</si>
  <si>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COM MATERIAL GRANULAR, APLICADO EM PISOS OU LAJES SOBRE SOLO, ESPESSURA DE *5 CM*. AF_08/2017</t>
  </si>
  <si>
    <t>LASTRO COM MATERIAL GRANULAR (PEDRA BRITADA N.2), APLICADO EM PISOS OU LAJES SOBRE SOLO, ESPESSURA DE *10 CM*. AF_08/2017</t>
  </si>
  <si>
    <t>KIT DE PORTA DE MADEIRA PARA PINTURA, SEMI-OCA (PESADA OU SUPERPESADA), PADRÃO POPULAR, 90X210CM, ESPESSURA DE 3,5CM, ITENS INCLUSOS: DOBRADIÇAS, MONTAGEM E INSTALAÇÃO DO BATENTE, SEM FECHADURA - FORNECIMENTO E INSTALAÇÃO. AF_12/2019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</si>
  <si>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</si>
  <si>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</si>
  <si>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</si>
  <si>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</si>
  <si>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</si>
  <si>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</si>
  <si>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COM GRELHA SIMPLES RETANGULAR, EM CONCRETO PRÉ-MOLDADO, DIMENSÕES INTERNAS: 0,6X1,0X1,0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</si>
  <si>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</si>
  <si>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</si>
  <si>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COM GRELHA SIMPLES RETANGULAR, EM ALVENARIA COM BLOCOS DE CONCRETO, DIMENSÕES INTERNAS: 0,5X1X1 M. AF_12/2020</t>
  </si>
  <si>
    <t>CAIXA COM GRELHA DUPLA RETANGULAR, EM ALVENARIA COM BLOCOS DE CONCRETO, DIMENSÕES INTERNAS: 0,5X2,2X1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</si>
  <si>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</si>
  <si>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</si>
  <si>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</si>
  <si>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</si>
  <si>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</si>
  <si>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</si>
  <si>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</si>
  <si>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</si>
  <si>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</si>
  <si>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TIL (TUBO DE INSPEÇÃO E LIMPEZA) CONDOMINIAL PARA ESGOTO, EM PVC, DN 100 X 100 MM. AF_12/2020</t>
  </si>
  <si>
    <t>TUBO DE AÇO PRETO SEM COSTURA, CLASSE MÉDIA, CONEXÃO SOLDADA, DN 25 (1"), INSTALADO EM RAMAIS  E SUB-RAMAIS DE GÁS - FORNECIMENTO E INSTALAÇÃO. AF_10/2020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</si>
  <si>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</si>
  <si>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</si>
  <si>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</si>
  <si>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</si>
  <si>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</si>
  <si>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</si>
  <si>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</si>
  <si>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</si>
  <si>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</si>
  <si>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</si>
  <si>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</si>
  <si>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</si>
  <si>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</si>
  <si>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</si>
  <si>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</si>
  <si>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</si>
  <si>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800 MM, JUNTA ELÁSTICA INTEGRADA  (NÃO INCLUI FORNECIMENTO).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</si>
  <si>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</si>
  <si>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</si>
  <si>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</si>
  <si>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</si>
  <si>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</si>
  <si>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</si>
  <si>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</si>
  <si>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</si>
  <si>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</si>
  <si>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</si>
  <si>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</si>
  <si>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</si>
  <si>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</si>
  <si>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</si>
  <si>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</si>
  <si>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</si>
  <si>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</si>
  <si>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</si>
  <si>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</si>
  <si>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</si>
  <si>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</si>
  <si>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</si>
  <si>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</si>
  <si>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</si>
  <si>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</si>
  <si>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</si>
  <si>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</si>
  <si>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</si>
  <si>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</si>
  <si>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</si>
  <si>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1,6 X 5,8 X 3,0 M, ÁREA DE INFILTRAÇÃO: 50 M² (PARA 20 CONTRIBUINTES). .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</si>
  <si>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</si>
  <si>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</si>
  <si>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</si>
  <si>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</si>
  <si>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</si>
  <si>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</si>
  <si>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</si>
  <si>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</si>
  <si>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</si>
  <si>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</si>
  <si>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</si>
  <si>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</si>
  <si>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</si>
  <si>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</si>
  <si>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</si>
  <si>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</si>
  <si>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</si>
  <si>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</si>
  <si>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</si>
  <si>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</si>
  <si>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</si>
  <si>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</si>
  <si>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</si>
  <si>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</si>
  <si>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</si>
  <si>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</si>
  <si>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</si>
  <si>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</si>
  <si>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</si>
  <si>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CAIXA DE INSPEÇÃO PARA ATERRAMENTO, CIRCULAR, EM POLIETILENO, DIÂMETRO INTERNO = 0,3 M. AF_12/2020</t>
  </si>
  <si>
    <t>TAMPA CIRCULAR PARA ESGOTO E DRENAGEM, EM FERRO FUNDIDO, DIÂMETRO INTERNO = 0,6 M. AF_12/2020</t>
  </si>
  <si>
    <t>TAMPA CIRCULAR PARA ESGOTO E DRENAGEM, EM CONCRETO PRÉ-MOLDADO, DIÂMETRO INTERNO = 0,6 M. AF_12/2020</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</si>
  <si>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</si>
  <si>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</si>
  <si>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</si>
  <si>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</si>
  <si>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</si>
  <si>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</si>
  <si>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</si>
  <si>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</si>
  <si>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</si>
  <si>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</si>
  <si>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</si>
  <si>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</si>
  <si>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</si>
  <si>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</si>
  <si>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</si>
  <si>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</si>
  <si>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</si>
  <si>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</si>
  <si>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</si>
  <si>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</si>
  <si>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</si>
  <si>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</si>
  <si>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</si>
  <si>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</si>
  <si>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</si>
  <si>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</si>
  <si>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</si>
  <si>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</si>
  <si>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</si>
  <si>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</si>
  <si>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</si>
  <si>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</si>
  <si>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</si>
  <si>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</si>
  <si>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</si>
  <si>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</si>
  <si>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</si>
  <si>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</si>
  <si>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</si>
  <si>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</si>
  <si>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</si>
  <si>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</si>
  <si>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</si>
  <si>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</si>
  <si>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</si>
  <si>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</si>
  <si>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</si>
  <si>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</si>
  <si>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</si>
  <si>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</si>
  <si>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</si>
  <si>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</si>
  <si>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</si>
  <si>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</si>
  <si>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</si>
  <si>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</si>
  <si>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</si>
  <si>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</si>
  <si>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</si>
  <si>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</si>
  <si>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</si>
  <si>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m3</t>
  </si>
  <si>
    <t>Projeto:</t>
  </si>
  <si>
    <t>Experiência:</t>
  </si>
  <si>
    <t>Quantidade 
Edital (50%)</t>
  </si>
  <si>
    <t>Empréstimo</t>
  </si>
  <si>
    <t>COMPOSIÇÃO DOS RECURSOS (FINANCIAMENTO E CONTRAPARTIDA)</t>
  </si>
  <si>
    <t>FINANCIAMENTO</t>
  </si>
  <si>
    <t>PAM</t>
  </si>
  <si>
    <t>SFM</t>
  </si>
  <si>
    <t>PU+BDI</t>
  </si>
  <si>
    <t>SANEPAR 02/21</t>
  </si>
  <si>
    <t>DER 01/21</t>
  </si>
  <si>
    <t>Desmatamento e limpeza diam. até 30cm</t>
  </si>
  <si>
    <t>1.1.4</t>
  </si>
  <si>
    <t>RETIRADA DE ENTULHO</t>
  </si>
  <si>
    <t>1.1.5</t>
  </si>
  <si>
    <t>DIVERSOS</t>
  </si>
  <si>
    <t>1.2.1.1</t>
  </si>
  <si>
    <t>ENCARGOS COMPLEMENTARES REFERENCIAL</t>
  </si>
  <si>
    <t>1.2.1.3</t>
  </si>
  <si>
    <t>LIGACOES PROVISORIAS</t>
  </si>
  <si>
    <t>COMPOSIÇÃO</t>
  </si>
  <si>
    <t>ESCAVAÇÃO MECANIZADA DE VALA COM PROF. MAIOR QUE 4,5 M ATÉ 6,0 M (MÉDIA ENTRE MONTANTE E JUSANTE/UMA COMPOSIÇÃO POR TRECHO), COM ESCAVADEIRA HIDRÁULICA (0,8 M3/111 HP),LARG. MENOR QUE 1,5 M, EM SOLO DE MOLE, EM LOCAIS COM ALTO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</si>
  <si>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</si>
  <si>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</si>
  <si>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</si>
  <si>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</si>
  <si>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2.1.3</t>
  </si>
  <si>
    <t>ESGOTAMENTO</t>
  </si>
  <si>
    <t>2.1.7</t>
  </si>
  <si>
    <t>ESPALHAMENTO</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</si>
  <si>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</si>
  <si>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</si>
  <si>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</si>
  <si>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</si>
  <si>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150 MM, EM CAMINHÃO CARROCERIA 9T. AF_06/2021</t>
  </si>
  <si>
    <t>2.2.7</t>
  </si>
  <si>
    <t>CARGA E TRANSPORTE HORIZONTAL DE TUBOS</t>
  </si>
  <si>
    <t>2.2.9</t>
  </si>
  <si>
    <t>CARGA E TRANSPORTE HORIZONTAL DE LATAS</t>
  </si>
  <si>
    <t>2.2.10</t>
  </si>
  <si>
    <t>CARGA E TRANSPORTE HORIZONTAL DE MASSA/GRANEL</t>
  </si>
  <si>
    <t>2.2.11</t>
  </si>
  <si>
    <t>CARGA E TRANSPORTE HORIZONTAL DE PLACAS CERAMICAS</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</si>
  <si>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</si>
  <si>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</si>
  <si>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</si>
  <si>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</si>
  <si>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</si>
  <si>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</si>
  <si>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</si>
  <si>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</si>
  <si>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</si>
  <si>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</si>
  <si>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</si>
  <si>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</si>
  <si>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</si>
  <si>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</si>
  <si>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</si>
  <si>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</si>
  <si>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2.2.23</t>
  </si>
  <si>
    <t>CARGA E TRANSPORTE MECANICO</t>
  </si>
  <si>
    <t>2.2.24</t>
  </si>
  <si>
    <t>CARGA MANUAL E TRANSPORTE MECANICO</t>
  </si>
  <si>
    <t>2.3.1</t>
  </si>
  <si>
    <t>MANUTENCAO / REPAROS - DRENAGEM E AGUAS PLUVIAIS</t>
  </si>
  <si>
    <t>2.3.2</t>
  </si>
  <si>
    <t>CANALETAS/CALHAS EM CONCRETO E ALVENARIA</t>
  </si>
  <si>
    <t>2.3.3</t>
  </si>
  <si>
    <t>VALETAS</t>
  </si>
  <si>
    <t>DRENO SUBSUPERFICIAL (SEÇÃO 0,40 X 0,40 M), CEGO, ENCHIMENTO DE BRITA, ENVOLVIDO COM MANTA GEOTÊXTIL. AF_07/2021</t>
  </si>
  <si>
    <t>DRENO SUBSUPERFICIAL (SEÇÃO 0,40 X 0,40 M), CEGO, ENCHIMENTO DE BRITA.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</si>
  <si>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</si>
  <si>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</si>
  <si>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</si>
  <si>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</si>
  <si>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</si>
  <si>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</si>
  <si>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</si>
  <si>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2.3.6</t>
  </si>
  <si>
    <t>DRENOS COM TUBOS DE PVC</t>
  </si>
  <si>
    <t>TUBO DE PVC CORRUGADO FLEXÍVEL PERFURADO, DN 100 MM, PARA DRENO - FORNECIMENTO E ASSENTAMENTO.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</si>
  <si>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</si>
  <si>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</si>
  <si>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</si>
  <si>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</si>
  <si>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</si>
  <si>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2.3.7</t>
  </si>
  <si>
    <t>DRENOS COM TUBOS CERÂMICOS</t>
  </si>
  <si>
    <t>2.3.8</t>
  </si>
  <si>
    <t>DRENOS COM TUBOS DE CONCRETO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</si>
  <si>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</si>
  <si>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</si>
  <si>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</si>
  <si>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</si>
  <si>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</si>
  <si>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</si>
  <si>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</si>
  <si>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</si>
  <si>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</si>
  <si>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</si>
  <si>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</si>
  <si>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</si>
  <si>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</si>
  <si>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</si>
  <si>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</si>
  <si>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</si>
  <si>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</si>
  <si>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</si>
  <si>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</si>
  <si>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</si>
  <si>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2.3.10</t>
  </si>
  <si>
    <t>VERTEDOR</t>
  </si>
  <si>
    <t>2.3.11</t>
  </si>
  <si>
    <t>LEITO FILTRANTE</t>
  </si>
  <si>
    <t>2.4.1</t>
  </si>
  <si>
    <t>MANUTENCAO / REPAROS - CAIXAS E COMPLEMENTOS</t>
  </si>
  <si>
    <t>2.4.2</t>
  </si>
  <si>
    <t>TAMPAS</t>
  </si>
  <si>
    <t>BASE PARA POÇO DE VISITA CIRCULAR PARA DRENAGEM, EM CONCRETO PRÉ-MOLDADO, DIÂMETRO INTERNO = 1,2 M, PROFUNDIDADE = 1,45 M, EXCLUINDO TAMPÃO. AF_05/2021</t>
  </si>
  <si>
    <t>CAIXA PARA BOCA DE LOBO SIMPLES RETANGULAR, EM CONCRETO PRÉ-MOLDADO, DIMENSÕES INTERNAS: 0,6X1,0X1,2 M. AF_12/2020</t>
  </si>
  <si>
    <t>CAIXA PARA BOCA DE LOBO DUPLA RETANGULAR, EM CONCRETO PRÉ-MOLDADO, DIMENSÕES INTERNAS: 0,6X2,2X1,2 M. AF_12/2020</t>
  </si>
  <si>
    <t>2.4.11</t>
  </si>
  <si>
    <t>DISSIPADOR DE ENERGIA</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</si>
  <si>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</si>
  <si>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</si>
  <si>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</si>
  <si>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</si>
  <si>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</si>
  <si>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</si>
  <si>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</si>
  <si>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</si>
  <si>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</si>
  <si>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</si>
  <si>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</si>
  <si>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</si>
  <si>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</si>
  <si>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</si>
  <si>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</si>
  <si>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</si>
  <si>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</si>
  <si>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</si>
  <si>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</si>
  <si>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</si>
  <si>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</si>
  <si>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</si>
  <si>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</si>
  <si>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</si>
  <si>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</si>
  <si>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</si>
  <si>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</si>
  <si>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</si>
  <si>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</si>
  <si>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</si>
  <si>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</si>
  <si>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</si>
  <si>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</si>
  <si>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</si>
  <si>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</si>
  <si>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</si>
  <si>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</si>
  <si>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</si>
  <si>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</si>
  <si>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</si>
  <si>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</si>
  <si>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</si>
  <si>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</si>
  <si>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</si>
  <si>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</si>
  <si>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</si>
  <si>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</si>
  <si>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</si>
  <si>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</si>
  <si>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</si>
  <si>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</si>
  <si>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</si>
  <si>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</si>
  <si>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</si>
  <si>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</si>
  <si>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</si>
  <si>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</si>
  <si>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</si>
  <si>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</si>
  <si>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</si>
  <si>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</si>
  <si>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</si>
  <si>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</si>
  <si>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</si>
  <si>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</si>
  <si>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</si>
  <si>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</si>
  <si>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ARMAÇÃO DE MURO ALA E MURO TESTA UTILIZANDO AÇO CA-50 DE 6,3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</si>
  <si>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</si>
  <si>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</si>
  <si>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</si>
  <si>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</si>
  <si>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</si>
  <si>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</si>
  <si>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FABRICAÇÃO, MONTAGEM E DESMONTAGEM DE FÔRMA PARA BOCA PARA BUEIRO, EM CHAPA DE MADEIRA COMPENSADA RESINADA, E = 17 MM, 2 UTILIZAÇÕES. AF_07/2021</t>
  </si>
  <si>
    <t>2.5.1</t>
  </si>
  <si>
    <t>MUROS DE ARRIMO</t>
  </si>
  <si>
    <t>2.5.2</t>
  </si>
  <si>
    <t>ENROCAMENTO</t>
  </si>
  <si>
    <t>2.5.5</t>
  </si>
  <si>
    <t>ENSECADEIRA</t>
  </si>
  <si>
    <t>2.6</t>
  </si>
  <si>
    <t>2.6.1</t>
  </si>
  <si>
    <t>AREIA</t>
  </si>
  <si>
    <t>2.6.2</t>
  </si>
  <si>
    <t>BRITA</t>
  </si>
  <si>
    <t>3.2</t>
  </si>
  <si>
    <t>ESTACA TIPO BROCA</t>
  </si>
  <si>
    <t>3.3</t>
  </si>
  <si>
    <t>ESTACA HÉLICE CONTÍNUA</t>
  </si>
  <si>
    <t>3.4</t>
  </si>
  <si>
    <t>ESTACA RAIZ</t>
  </si>
  <si>
    <t>3.5</t>
  </si>
  <si>
    <t>ESTACA TIPO FRANKI</t>
  </si>
  <si>
    <t>3.5.1</t>
  </si>
  <si>
    <t>ESTACA ESCAVADA MECANICAMENTE</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</si>
  <si>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</si>
  <si>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</si>
  <si>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</si>
  <si>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</si>
  <si>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</si>
  <si>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</si>
  <si>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</si>
  <si>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</si>
  <si>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</si>
  <si>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</si>
  <si>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</si>
  <si>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4.1.4</t>
  </si>
  <si>
    <t>JUNTA DE DILATACAO</t>
  </si>
  <si>
    <t>4.2.1</t>
  </si>
  <si>
    <t>MANUTENCAO / REPAROS - ARMADURAS</t>
  </si>
  <si>
    <t>4.2.4</t>
  </si>
  <si>
    <t>ARMACAO EM TELAS</t>
  </si>
  <si>
    <t>4.2.5</t>
  </si>
  <si>
    <t>ARMACAO SECUNDARIA</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</si>
  <si>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</si>
  <si>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</si>
  <si>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</si>
  <si>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</si>
  <si>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</si>
  <si>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</si>
  <si>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</si>
  <si>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</si>
  <si>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</si>
  <si>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</si>
  <si>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</si>
  <si>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</si>
  <si>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</si>
  <si>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</si>
  <si>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</si>
  <si>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</si>
  <si>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</si>
  <si>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</si>
  <si>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</si>
  <si>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</si>
  <si>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</si>
  <si>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</si>
  <si>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</si>
  <si>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</si>
  <si>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</si>
  <si>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</si>
  <si>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4.3.4.2</t>
  </si>
  <si>
    <t>PREPARO, LANCAMENTO E ADENSAMENTO</t>
  </si>
  <si>
    <t>4.4.1</t>
  </si>
  <si>
    <t>AGREGADO</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</si>
  <si>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</si>
  <si>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</si>
  <si>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</si>
  <si>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4.4.3</t>
  </si>
  <si>
    <t>LASTRO COM ADITIVO IMPERMEABILIZANTE</t>
  </si>
  <si>
    <t>4.5.3</t>
  </si>
  <si>
    <t>ACABAMENTO DE LAJE</t>
  </si>
  <si>
    <t>4.6.3.1</t>
  </si>
  <si>
    <t>ELEMENTOS ESTRUTURAIS DIVERSOS EM MADEIRA</t>
  </si>
  <si>
    <t>4.6.4</t>
  </si>
  <si>
    <t>APARELHOS DE APOIO NEOPRENE</t>
  </si>
  <si>
    <t>5.1.2</t>
  </si>
  <si>
    <t>TIJOLOS MACICOS</t>
  </si>
  <si>
    <t>ARMAÇÃO DO SISTEMA DE PAREDES DE CONCRETO, EXECUTADA COMO ARMADURA POSITIVA DE LAJES, TELA Q-159. AF_06/2019</t>
  </si>
  <si>
    <t>5.1.7</t>
  </si>
  <si>
    <t>BLOCO DE CONCRETO CELULAR</t>
  </si>
  <si>
    <t>5.1.8</t>
  </si>
  <si>
    <t>ELEMENTO VAZADO CERAMICO</t>
  </si>
  <si>
    <t>5.1.9</t>
  </si>
  <si>
    <t>ELEMENTO VAZADO CONCRETO</t>
  </si>
  <si>
    <t>5.1.10</t>
  </si>
  <si>
    <t>BLOCO DE VIDRO</t>
  </si>
  <si>
    <t>5.1.11</t>
  </si>
  <si>
    <t>ALVENARIA EM PEDRA</t>
  </si>
  <si>
    <t>5.2.2</t>
  </si>
  <si>
    <t>DIVISORIAS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</si>
  <si>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</si>
  <si>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</si>
  <si>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</si>
  <si>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</si>
  <si>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</si>
  <si>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</si>
  <si>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5.3.1</t>
  </si>
  <si>
    <t>MANUTENCAO / REPAROS - MUROS E FECHOS</t>
  </si>
  <si>
    <t>5.3.2</t>
  </si>
  <si>
    <t>PORTOES EM ACO / FERRO</t>
  </si>
  <si>
    <t>5.3.3</t>
  </si>
  <si>
    <t>PORTOES EM MADEIRA</t>
  </si>
  <si>
    <t>5.3.4</t>
  </si>
  <si>
    <t>CERCAS / MOUROES EM CONCRETO</t>
  </si>
  <si>
    <t>5.3.5</t>
  </si>
  <si>
    <t>CERCAS / MOUROES EM MADEIRA</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</si>
  <si>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</si>
  <si>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</si>
  <si>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</si>
  <si>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6.3</t>
  </si>
  <si>
    <t>ESTRUTURA PARA COBERTURA EM ALUMINIO ANODIZADO</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</si>
  <si>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</si>
  <si>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</si>
  <si>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</si>
  <si>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</si>
  <si>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TELHAMENTO COM TELHA ESTRUTURAL DE FIBROCIMENTO E= 8 MM, COM ATÉ 2 ÁGUAS, INCLUSO IÇAMENTO. AF_07/2019_P</t>
  </si>
  <si>
    <t>6.12</t>
  </si>
  <si>
    <t>CONDUTORES</t>
  </si>
  <si>
    <t>TARJETA TIPO LIVRE/OCUPADO PARA PORTA DE BANHEIRO. AF_12/2019</t>
  </si>
  <si>
    <t>7.1.2</t>
  </si>
  <si>
    <t>PUXADORES</t>
  </si>
  <si>
    <t>CHAPA DE FIBRA DE EUCALIPTO PARA PINTURA</t>
  </si>
  <si>
    <t>7.1.3.6</t>
  </si>
  <si>
    <t>MACICAS REGIONAIS</t>
  </si>
  <si>
    <t>7.1.3.7</t>
  </si>
  <si>
    <t>MACICAS PARA VIDRO</t>
  </si>
  <si>
    <t>7.1.3.9</t>
  </si>
  <si>
    <t>VENEZIANAS PARA VIDRO</t>
  </si>
  <si>
    <t>7.1.3.10</t>
  </si>
  <si>
    <t>PARA BANHEIRO</t>
  </si>
  <si>
    <t>7.1.7.2</t>
  </si>
  <si>
    <t>TIPO GRADE</t>
  </si>
  <si>
    <t>7.1.7.6</t>
  </si>
  <si>
    <t>DE ENROLAR</t>
  </si>
  <si>
    <t>7.1.7.7</t>
  </si>
  <si>
    <t>PANTOGRÁFICA</t>
  </si>
  <si>
    <t>7.1.8</t>
  </si>
  <si>
    <t>PORTÕES</t>
  </si>
  <si>
    <t>7.1.9.3</t>
  </si>
  <si>
    <t>MAXIM AR</t>
  </si>
  <si>
    <t>7.2.1</t>
  </si>
  <si>
    <t>MANUTENCAO / REPAROS - VIDROS E ESPELHOS</t>
  </si>
  <si>
    <t>7.2.3</t>
  </si>
  <si>
    <t>ESQUADRIAS</t>
  </si>
  <si>
    <t>7.2.4</t>
  </si>
  <si>
    <t>ESPELHOS</t>
  </si>
  <si>
    <t>8.1.1</t>
  </si>
  <si>
    <t>CONECTORES/LACO DE ROLDANA E ALCA</t>
  </si>
  <si>
    <t>8.1.2</t>
  </si>
  <si>
    <t>ARMACAO SECUNDARIA-b</t>
  </si>
  <si>
    <t>8.1.3</t>
  </si>
  <si>
    <t>SUPORTE E CHUMBADOR PARA POSTE</t>
  </si>
  <si>
    <t>8.1.5</t>
  </si>
  <si>
    <t>DIVERSOS P/ DISTRIBUICAO DE ENERGIA</t>
  </si>
  <si>
    <t>8.1.6</t>
  </si>
  <si>
    <t>CHAVES EM GERAL, FUSIVEIS E CONECTORES</t>
  </si>
  <si>
    <t>8.1.8</t>
  </si>
  <si>
    <t>BRACOS E FIXACÃO</t>
  </si>
  <si>
    <t>8.1.9</t>
  </si>
  <si>
    <t>ILUMINACAO</t>
  </si>
  <si>
    <t>8.2.4</t>
  </si>
  <si>
    <t>TERMINAIS E CONECTORES</t>
  </si>
  <si>
    <t>8.2.7</t>
  </si>
  <si>
    <t>ELETROCALHAS E CANALETAS EM ALUMÍNIO</t>
  </si>
  <si>
    <t>8.2.12.5</t>
  </si>
  <si>
    <t>CONJUGADOS</t>
  </si>
  <si>
    <t>8.2.22</t>
  </si>
  <si>
    <t>APARELHOS ELETRICOS</t>
  </si>
  <si>
    <t>8.3.1</t>
  </si>
  <si>
    <t>MANUTENCAO / REPAROS - SPDA</t>
  </si>
  <si>
    <t>8.4.1</t>
  </si>
  <si>
    <t>MANUTENCAO / REPAROS - INSTALACOES DE TELEFONIA E LOGICA</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</si>
  <si>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</si>
  <si>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</si>
  <si>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</si>
  <si>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8.4.5</t>
  </si>
  <si>
    <t>TOMADA PARA TELEFONE</t>
  </si>
  <si>
    <t>8.5.1</t>
  </si>
  <si>
    <t>MANUTENCAO / REPAROS - INSTALACOES PARA SISTEMAS DE VENTILACÃO</t>
  </si>
  <si>
    <t>9.1.1</t>
  </si>
  <si>
    <t>MANUTENCAO / REPAROS - GLP</t>
  </si>
  <si>
    <t>9.1.2</t>
  </si>
  <si>
    <t>INSTALACOES GAS CENTRAL</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</si>
  <si>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</si>
  <si>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</si>
  <si>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</si>
  <si>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</si>
  <si>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</si>
  <si>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</si>
  <si>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</si>
  <si>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</si>
  <si>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</si>
  <si>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</si>
  <si>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</si>
  <si>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</si>
  <si>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</si>
  <si>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</si>
  <si>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9.3.9</t>
  </si>
  <si>
    <t>INSTALACAO DE VALVULAS OU REGISTROS</t>
  </si>
  <si>
    <t>9.3.10</t>
  </si>
  <si>
    <t>INSTALACAO DE BOMBAS, COMPRESSORES E MISTURADORES</t>
  </si>
  <si>
    <t>9.3.11</t>
  </si>
  <si>
    <t xml:space="preserve">REDE DE AGUA </t>
  </si>
  <si>
    <t>KIT CAVALETE PARA MEDIÇÃO DE ÁGUA - ENTRADA PRINCIPAL, EM AÇO GALVANIZADO DN 25 (1 )   FORNECIMENTO E INSTALAÇÃO (EXCLUSIVE HIDRÔMETRO). AF_11/2016</t>
  </si>
  <si>
    <t>9.3.13</t>
  </si>
  <si>
    <t>POCOS</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</si>
  <si>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</si>
  <si>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</si>
  <si>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</si>
  <si>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</si>
  <si>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</si>
  <si>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</si>
  <si>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</si>
  <si>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</si>
  <si>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</si>
  <si>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</si>
  <si>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</si>
  <si>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</si>
  <si>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</si>
  <si>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</si>
  <si>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</si>
  <si>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</si>
  <si>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</si>
  <si>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</si>
  <si>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</si>
  <si>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</si>
  <si>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</si>
  <si>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</si>
  <si>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FURO EM CAIXA D'ÁGUA COM ESPESSURA DE 6 ATÉ 8 MM E DIÂMETRO DE 100 MM.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</si>
  <si>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</si>
  <si>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</si>
  <si>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</si>
  <si>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</si>
  <si>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</si>
  <si>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</si>
  <si>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</si>
  <si>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</si>
  <si>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TÊ DE INSPEÇÃO, PVC, SERIE R, ÁGUA PLUVIAL, DN 150 X 100 MM, JUNTA ELÁSTICA, FORNECIDO E INSTALADO EM CONDUTORES VERTICAIS DE ÁGUAS PLUVIAIS. AF_12/2014</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</si>
  <si>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</si>
  <si>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</si>
  <si>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</si>
  <si>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9.3.32</t>
  </si>
  <si>
    <t>TUBOS CERAMICOS - ESGOTO E AGUAS PLUVIAIS</t>
  </si>
  <si>
    <t>9.3.35.1</t>
  </si>
  <si>
    <t>LIGACAO DE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</si>
  <si>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</si>
  <si>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</si>
  <si>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VASO SANITÁRIO SIFONADO COM CAIXA ACOPLADA, LOUÇA BRANCA - PADRÃO ALTO - FORNECIMENTO E INSTALAÇÃO. AF_01/2020</t>
  </si>
  <si>
    <t>MICTÓRIO SIFONADO LOUÇA BRANCA PARA ENTRADA DE ÁGUA EMBUTIDA  PADRÃO ALTO  FORNECIMENTO E INSTALAÇÃO. AF_01/2020</t>
  </si>
  <si>
    <t>10.1.4</t>
  </si>
  <si>
    <t>REBOCO</t>
  </si>
  <si>
    <t>10.1.5</t>
  </si>
  <si>
    <t>BARRA LISA</t>
  </si>
  <si>
    <t>10.1.12</t>
  </si>
  <si>
    <t>REVESTIMENTOS EM PEDRA</t>
  </si>
  <si>
    <t>10.1.13</t>
  </si>
  <si>
    <t>REVESTIMENTOS DIVERSOS</t>
  </si>
  <si>
    <t>10.1.17.2</t>
  </si>
  <si>
    <t>ISOLAMENTO TERMICO</t>
  </si>
  <si>
    <t>REFORÇO SUPERFICIAL PARA CONTRAPISOS DE ARGAMASSA SEMI-SECA. AF_07/2021</t>
  </si>
  <si>
    <t>10.2.3</t>
  </si>
  <si>
    <t>IMPERMEABILIZACAO COM LONAS</t>
  </si>
  <si>
    <t>10.2.5</t>
  </si>
  <si>
    <t>IMPERMEABILIZACAO COM CIMENTO CRISTALIZANTE</t>
  </si>
  <si>
    <t>10.2.7</t>
  </si>
  <si>
    <t>MASTIQUES E SELANTES</t>
  </si>
  <si>
    <t>10.2.10</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</si>
  <si>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</si>
  <si>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</si>
  <si>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</si>
  <si>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</si>
  <si>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</si>
  <si>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</si>
  <si>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</si>
  <si>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</si>
  <si>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</si>
  <si>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</si>
  <si>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</si>
  <si>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</si>
  <si>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</si>
  <si>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</si>
  <si>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</si>
  <si>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</si>
  <si>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</si>
  <si>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</si>
  <si>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</si>
  <si>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</si>
  <si>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</si>
  <si>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</si>
  <si>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</si>
  <si>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</si>
  <si>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</si>
  <si>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</si>
  <si>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</si>
  <si>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</si>
  <si>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</si>
  <si>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</si>
  <si>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</si>
  <si>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</si>
  <si>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</si>
  <si>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</si>
  <si>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</si>
  <si>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</si>
  <si>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</si>
  <si>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</si>
  <si>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</si>
  <si>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</si>
  <si>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</si>
  <si>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</si>
  <si>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</si>
  <si>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</si>
  <si>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</si>
  <si>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</si>
  <si>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</si>
  <si>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</si>
  <si>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</si>
  <si>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</si>
  <si>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</si>
  <si>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</si>
  <si>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</si>
  <si>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</si>
  <si>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</si>
  <si>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</si>
  <si>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</si>
  <si>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</si>
  <si>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</si>
  <si>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</si>
  <si>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</si>
  <si>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10.3.3</t>
  </si>
  <si>
    <t>PREPARO E REGULARIZACAO DE PISO</t>
  </si>
  <si>
    <t>PREPARO DO PISO CIMENTADO PARA PINTURA - LIXAMENTO E LIMPEZA. AF_05/2021</t>
  </si>
  <si>
    <t>ENCERAMENTO DE PISO EM MADEIRA. AF_05/2021</t>
  </si>
  <si>
    <t>LIXAMENTO DE MADEIRA PARA APLICAÇÃO DE FUNDO OU PINTURA. AF_01/2021</t>
  </si>
  <si>
    <t>LIXAMENTO DE MASSA PARA MADEIRA. AF_01/2021</t>
  </si>
  <si>
    <t>PINTURA DE RODAPÉ COM TINTA EPÓXI, APLICAÇÃO MANUAL, 2 DEMÃOS, INCLUSÃO PRIMER EPÓXI. AF_05/2021</t>
  </si>
  <si>
    <t>PINTURA DE RODAPÉ EM PEDRA DECORATIVA COM VERNIZ DE POLIURETANO, APLICAÇÃO MANUAL, 3 DEMÃOS. AF_05/2021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</si>
  <si>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</si>
  <si>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</si>
  <si>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</si>
  <si>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</si>
  <si>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</si>
  <si>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</si>
  <si>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</si>
  <si>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</si>
  <si>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</si>
  <si>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</si>
  <si>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</si>
  <si>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</si>
  <si>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</si>
  <si>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</si>
  <si>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</si>
  <si>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</si>
  <si>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</si>
  <si>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</si>
  <si>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</si>
  <si>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</si>
  <si>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</si>
  <si>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</si>
  <si>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</si>
  <si>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</si>
  <si>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</si>
  <si>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</si>
  <si>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</si>
  <si>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</si>
  <si>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</si>
  <si>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</si>
  <si>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</si>
  <si>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</si>
  <si>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</si>
  <si>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</si>
  <si>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</si>
  <si>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</si>
  <si>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</si>
  <si>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</si>
  <si>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</si>
  <si>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</si>
  <si>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</si>
  <si>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</si>
  <si>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</si>
  <si>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</si>
  <si>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</si>
  <si>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10.4.9</t>
  </si>
  <si>
    <t>PINTURA EM SUPERFICIES METALICAS</t>
  </si>
  <si>
    <t>PINTURA DE MEIO-FIO COM TINTA BRANCA A BASE DE CAL (CAIAÇÃO). AF_05/2021</t>
  </si>
  <si>
    <t>10.4.15</t>
  </si>
  <si>
    <t>PINTURA EM TELHAS</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</si>
  <si>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</si>
  <si>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</si>
  <si>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</si>
  <si>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</si>
  <si>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10.5</t>
  </si>
  <si>
    <t>MADEIRAS E LAMINADOS</t>
  </si>
  <si>
    <t>10.6.5</t>
  </si>
  <si>
    <t>CAL E AGREGADO</t>
  </si>
  <si>
    <t>BASE DE SOLO ARENOSO FINO, COMPACTACAO 100% PI</t>
  </si>
  <si>
    <t>11.1.5</t>
  </si>
  <si>
    <t>EMBASAMENTO COM MATERIAL GRANULAR / AGULHAMENTO</t>
  </si>
  <si>
    <t>11.1.6</t>
  </si>
  <si>
    <t>PAVIMENTACAO COM PEDRAS E BLOCOS</t>
  </si>
  <si>
    <t>EXECUÇÃO DE PINTURA DE LIGAÇÃO COM EMULSÃO ASFÁLTICA RR-2C, PARA O FECHAMENTO DE VALAS. AF_12/2020</t>
  </si>
  <si>
    <t>REVESTIMENTO ASFALTICO E PAVIMENTO DE CONCRETO</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</si>
  <si>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</si>
  <si>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</si>
  <si>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</si>
  <si>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</si>
  <si>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</si>
  <si>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</si>
  <si>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</si>
  <si>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</si>
  <si>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</si>
  <si>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</si>
  <si>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</si>
  <si>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</si>
  <si>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</si>
  <si>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</si>
  <si>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</si>
  <si>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</si>
  <si>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</si>
  <si>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</si>
  <si>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</si>
  <si>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</si>
  <si>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</si>
  <si>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</si>
  <si>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</si>
  <si>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</si>
  <si>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</si>
  <si>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</si>
  <si>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</si>
  <si>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</si>
  <si>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</si>
  <si>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</si>
  <si>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</si>
  <si>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</si>
  <si>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</si>
  <si>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</si>
  <si>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</si>
  <si>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</si>
  <si>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</si>
  <si>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</si>
  <si>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</si>
  <si>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</si>
  <si>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</si>
  <si>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</si>
  <si>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</si>
  <si>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</si>
  <si>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</si>
  <si>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</si>
  <si>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</si>
  <si>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</si>
  <si>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</si>
  <si>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</si>
  <si>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</si>
  <si>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</si>
  <si>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</si>
  <si>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</si>
  <si>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</si>
  <si>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</si>
  <si>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</si>
  <si>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</si>
  <si>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</si>
  <si>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</si>
  <si>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</si>
  <si>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</si>
  <si>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</si>
  <si>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</si>
  <si>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</si>
  <si>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</si>
  <si>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</si>
  <si>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</si>
  <si>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</si>
  <si>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</si>
  <si>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</si>
  <si>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</si>
  <si>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</si>
  <si>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</si>
  <si>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</si>
  <si>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</si>
  <si>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</si>
  <si>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</si>
  <si>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</si>
  <si>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</si>
  <si>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MÁQUINA EXTRUSORA DE CONCRETO PARA GUIAS E SARJETAS, MOTOR A DIESEL, POTÊNCIA 14 CV - CHP DIURNO. AF_12/2015</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</si>
  <si>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</si>
  <si>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</si>
  <si>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</si>
  <si>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</si>
  <si>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</si>
  <si>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</si>
  <si>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</si>
  <si>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</si>
  <si>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</si>
  <si>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</si>
  <si>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</si>
  <si>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12.1.4</t>
  </si>
  <si>
    <t>DRAGAGEM</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</si>
  <si>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</si>
  <si>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</si>
  <si>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</si>
  <si>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</si>
  <si>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</si>
  <si>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</si>
  <si>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</si>
  <si>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</si>
  <si>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</si>
  <si>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</si>
  <si>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</si>
  <si>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</si>
  <si>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</si>
  <si>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</si>
  <si>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</si>
  <si>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</si>
  <si>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12.3.2</t>
  </si>
  <si>
    <t xml:space="preserve">BETONEIRAS E MISTURADORES </t>
  </si>
  <si>
    <t>12.3.3</t>
  </si>
  <si>
    <t>GUINCHOS E GRUAS</t>
  </si>
  <si>
    <t>GUINCHO ELÉTRICO DE COLUNA, CAPACIDADE 400 KG, COM MOTO FREIO, MOTOR TRIFÁSICO DE 1,25 CV - CHP DIURNO. AF_03/2016</t>
  </si>
  <si>
    <t>GRUA ASCENSIONAL, LANCA DE 30 M, CAPACIDADE DE 1,0 T A 30 M, ALTURA ATE 39 M - CHP DIURNO. AF_03/2016</t>
  </si>
  <si>
    <t>GRUA ASCENCIONAL, LANCA DE 42 M, CAPACIDADE DE 1,5 T A 30 M, ALTURA ATE 39 M - CHP DIURNO. AF_08/2016</t>
  </si>
  <si>
    <t>12.3.4</t>
  </si>
  <si>
    <t>ELEVADOR</t>
  </si>
  <si>
    <t>12.3.5</t>
  </si>
  <si>
    <t>VIBRADOR</t>
  </si>
  <si>
    <t>12.3.6</t>
  </si>
  <si>
    <t>SERRA CIRCULAR</t>
  </si>
  <si>
    <t>12.3.8</t>
  </si>
  <si>
    <t>PINTURA DE FAIXAS</t>
  </si>
  <si>
    <t>12.3.10</t>
  </si>
  <si>
    <t>MÁQUINA DE PINTURA</t>
  </si>
  <si>
    <t>12.3.11</t>
  </si>
  <si>
    <t>POLIMENTO</t>
  </si>
  <si>
    <t>12.3.12</t>
  </si>
  <si>
    <t>MARTELETE OU ROMPEDOR</t>
  </si>
  <si>
    <t>12.3.13</t>
  </si>
  <si>
    <t>LIMPEZA DE GALERIAS</t>
  </si>
  <si>
    <t>12.3.14</t>
  </si>
  <si>
    <t>EQUIPAMENTO DE SOLDA</t>
  </si>
  <si>
    <t>12.3.15</t>
  </si>
  <si>
    <t>EXTRUSORA</t>
  </si>
  <si>
    <t>12.3.16</t>
  </si>
  <si>
    <t>ESPAGIDOR</t>
  </si>
  <si>
    <t>12.3.18</t>
  </si>
  <si>
    <t>JATEAMENTO</t>
  </si>
  <si>
    <t>12.3.20</t>
  </si>
  <si>
    <t>COMPRESSOR</t>
  </si>
  <si>
    <t>12.3.21</t>
  </si>
  <si>
    <t>GERADORES</t>
  </si>
  <si>
    <t>12.3.22</t>
  </si>
  <si>
    <t>VEÍCULO UTILITARIO</t>
  </si>
  <si>
    <t>12.3.23</t>
  </si>
  <si>
    <t>TALHA E TROLEY MANUAL</t>
  </si>
  <si>
    <t>12.3.24</t>
  </si>
  <si>
    <t>BATE-ESTACAS</t>
  </si>
  <si>
    <t>12.3.25</t>
  </si>
  <si>
    <t>FRESADORAS</t>
  </si>
  <si>
    <t>12.3.26</t>
  </si>
  <si>
    <t>GUINDASTES E LANCAS ELEVATORIAS</t>
  </si>
  <si>
    <t>12.3.27</t>
  </si>
  <si>
    <t>CAMINHONETES</t>
  </si>
  <si>
    <t>12.3.29</t>
  </si>
  <si>
    <t>CAMINHOES-b</t>
  </si>
  <si>
    <t>12.3.30</t>
  </si>
  <si>
    <t>MINICARREGADEIRAS</t>
  </si>
  <si>
    <t>12.3.31</t>
  </si>
  <si>
    <t>PÁS CARREGADEIRAS</t>
  </si>
  <si>
    <t>12.3.32</t>
  </si>
  <si>
    <t>RETROESCAVADEIRAS</t>
  </si>
  <si>
    <t>12.3.33</t>
  </si>
  <si>
    <t>ESCAVADEIRAS</t>
  </si>
  <si>
    <t>12.3.35</t>
  </si>
  <si>
    <t>GRADE ARADORA</t>
  </si>
  <si>
    <t>12.3.36</t>
  </si>
  <si>
    <t>MARTELOS PERFURADORES / DEMOLIDORES</t>
  </si>
  <si>
    <t>12.3.37</t>
  </si>
  <si>
    <t>RECICLADORAS DE ASFALTO</t>
  </si>
  <si>
    <t>12.3.38</t>
  </si>
  <si>
    <t>CARREGADORAS</t>
  </si>
  <si>
    <t>12.3.39</t>
  </si>
  <si>
    <t>COMPACTADORES</t>
  </si>
  <si>
    <t>12.3.40</t>
  </si>
  <si>
    <t>PLACAS VIBRATÓRIAS</t>
  </si>
  <si>
    <t>12.3.41</t>
  </si>
  <si>
    <t>MOTONIVELADORA</t>
  </si>
  <si>
    <t>12.3.42</t>
  </si>
  <si>
    <t>12.3.43</t>
  </si>
  <si>
    <t>12.3.44</t>
  </si>
  <si>
    <t>DOSADORES</t>
  </si>
  <si>
    <t>12.3.45</t>
  </si>
  <si>
    <t>VIBROACABADORA</t>
  </si>
  <si>
    <t>12.3.47</t>
  </si>
  <si>
    <t>PERFURATRIZES</t>
  </si>
  <si>
    <t>12.3.48</t>
  </si>
  <si>
    <t>DISTRIBUIDORES</t>
  </si>
  <si>
    <t>12.3.49</t>
  </si>
  <si>
    <t>12.3.50</t>
  </si>
  <si>
    <t>ESPARGIDORES</t>
  </si>
  <si>
    <t>12.3.51</t>
  </si>
  <si>
    <t>VASSOURAS</t>
  </si>
  <si>
    <t>12.3.52</t>
  </si>
  <si>
    <t>EQUIPAMENTO PARA LAMA ASFALTICA</t>
  </si>
  <si>
    <t>12.3.53</t>
  </si>
  <si>
    <t>CORTADORAS DE PISO</t>
  </si>
  <si>
    <t>12.3.54</t>
  </si>
  <si>
    <t>CURSOS DE CAPACITAÇÃO</t>
  </si>
  <si>
    <t>ORIGEM</t>
  </si>
  <si>
    <t>PU TAB</t>
  </si>
  <si>
    <t>LOCAÇÃO COM CAVALETE COM ALTURA DE 1,00 M - 2 UTILIZAÇÕES. AF_10/2018</t>
  </si>
  <si>
    <t>LOCAÇÃO COM CAVALETE COM ALTURA DE 0,50 M - 2 UTILIZAÇÕES. AF_10/2018</t>
  </si>
  <si>
    <t>MARCAÇÃO DE PONTOS EM GABARITO OU CAVALETE. AF_10/2018</t>
  </si>
  <si>
    <t>COBERTURA PARA PROTEÇÃO DE PEDESTRES SOBRE ESTRUTURA DE ANDAIME, INCLUSIVE MONTAGEM E DESMONTAGEM. AF_11/2017</t>
  </si>
  <si>
    <t>PLATAFORMA DE PROTEÇÃO PRINCIPAL PARA ALVENARIA ESTRUTURAL PARA SER APOIADA EM ANDAIME, INCLUSIVE MONTAGEM E DESMONTAGEM. AF_11/2017</t>
  </si>
  <si>
    <t>MONTAGEM E DESMONTAGEM DE ANDAIME TUBULAR TIPO TORRE (EXCLUSIVE ANDAIME E LIMPEZA). AF_11/2017</t>
  </si>
  <si>
    <t>MONTAGEM E DESMONTAGEM DE ANDAIME MULTIDIRECIONAL (EXCLUSIVE ANDAIME E LIMPEZA). AF_11/2017</t>
  </si>
  <si>
    <t>FECHAMENTOS E CONSTRUÇÕES PROVISÓRIAS</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</si>
  <si>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</si>
  <si>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</si>
  <si>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</si>
  <si>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</si>
  <si>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</si>
  <si>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</si>
  <si>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</si>
  <si>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</si>
  <si>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</si>
  <si>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</si>
  <si>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</si>
  <si>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</si>
  <si>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</si>
  <si>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</si>
  <si>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</si>
  <si>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</si>
  <si>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</si>
  <si>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</si>
  <si>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</si>
  <si>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ALO-006</t>
  </si>
  <si>
    <t>PMC 
07/2021</t>
  </si>
  <si>
    <t>LOCAÇÃO DE CONTAINER PARA ESCRITÓRIO MEDINDO 2,30 X 6,00 M E ALTURA DE  2,50 M, COM 1 SANITÁRIO COMPLETO</t>
  </si>
  <si>
    <t>LOCAÇÃO DE CONTAINER PARA SANITÁRIO E VESTIÁRIO MEDINDO 2,30 X 4,30 M E ALTURA DE  2,50 M, COM 3 BACIAS, 4 CHUVEIROS, 1 MICTÓRIO E  1 LAVATÓRIO</t>
  </si>
  <si>
    <t>LOCAÇÃO DE CONTAINER PARA DEPÓSITO MEDINDO 2,30 X 6,00 M E ALTURA DE  2,50 M</t>
  </si>
  <si>
    <t>ALO-007</t>
  </si>
  <si>
    <t>ALO-008</t>
  </si>
  <si>
    <t>ORSE 11398</t>
  </si>
  <si>
    <t>ORSE 01770</t>
  </si>
  <si>
    <t>BASCULANTE - CAPACIDADES DIVERSAS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</si>
  <si>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</si>
  <si>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</si>
  <si>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</si>
  <si>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</si>
  <si>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</si>
  <si>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</si>
  <si>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</si>
  <si>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</si>
  <si>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</si>
  <si>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</si>
  <si>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</si>
  <si>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</si>
  <si>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PINI 11/2021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</si>
  <si>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</si>
  <si>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</si>
  <si>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</si>
  <si>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</si>
  <si>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</si>
  <si>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</si>
  <si>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</si>
  <si>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</si>
  <si>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</si>
  <si>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</si>
  <si>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</si>
  <si>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</si>
  <si>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</si>
  <si>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</si>
  <si>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</si>
  <si>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</si>
  <si>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</si>
  <si>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</si>
  <si>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</si>
  <si>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</si>
  <si>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</si>
  <si>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</si>
  <si>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</si>
  <si>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</si>
  <si>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</si>
  <si>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</si>
  <si>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</si>
  <si>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</si>
  <si>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</si>
  <si>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</si>
  <si>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</si>
  <si>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</si>
  <si>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</si>
  <si>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</si>
  <si>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</si>
  <si>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</si>
  <si>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</si>
  <si>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</si>
  <si>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</si>
  <si>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</si>
  <si>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</si>
  <si>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</si>
  <si>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</si>
  <si>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</si>
  <si>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</si>
  <si>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</si>
  <si>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</si>
  <si>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</si>
  <si>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</si>
  <si>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</si>
  <si>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</si>
  <si>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</si>
  <si>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</si>
  <si>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</si>
  <si>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</si>
  <si>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</si>
  <si>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</si>
  <si>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</si>
  <si>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</si>
  <si>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</si>
  <si>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</si>
  <si>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</si>
  <si>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</si>
  <si>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CONCRETO PRÉ-MOLDADO, DIÂMETRO INTERNO = 1 M, PROFUNDIDADE = 1,45 M, EXCLUINDO TAMPÃO.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</si>
  <si>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</si>
  <si>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</si>
  <si>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</si>
  <si>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CIRCULAR PARA DRENAGEM, EM ALVENARIA COM TIJOLOS CERÂMICOS MACIÇOS, DIÂMETRO INTERNO = 1 M, PROFUNDIDADE = 1,45 M, EXCLUINDO TAMPÃO. AF_12/2020</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</si>
  <si>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</si>
  <si>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</si>
  <si>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</si>
  <si>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ARMAÇÃO DE MURO ALA E MURO TESTA UTILIZANDO AÇO CA-50 DE 8 MM - MONTAGEM. AF_07/2021</t>
  </si>
  <si>
    <t>RADIER / OUTROS</t>
  </si>
  <si>
    <t>EXECUÇÃO DE RADIER, ESPESSURA DE 25 CM, FCK = 30 MPA, COM USO DE FORMAS EM MADEIRA SERRADA. AF_09/2021</t>
  </si>
  <si>
    <t>EXECUÇÃO DE RADIER, ESPESSURA DE 30 CM, FCK = 30 MPA, COM USO DE FORMAS EM MADEIRA SERRADA.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</si>
  <si>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</si>
  <si>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</si>
  <si>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</si>
  <si>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</si>
  <si>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</si>
  <si>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</si>
  <si>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</si>
  <si>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</si>
  <si>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</si>
  <si>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</si>
  <si>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</si>
  <si>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</si>
  <si>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</si>
  <si>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</si>
  <si>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ALVENARIA DE VEDAÇÃO DE BLOCOS DE GESSO DE 7X50X66CM (ESPESSURA 7CM). AF_05/2020</t>
  </si>
  <si>
    <t>ALVENARIA DE VEDAÇÃO DE BLOCOS DE GESSO DE 10X50X66CM (ESPESSURA 10CM). AF_05/2020</t>
  </si>
  <si>
    <t>TAPA VISTA DE MICTÓRIO EM GRANITO CINZA POLIDO, ESP = 3CM, ASSENTADO COM ARGAMASSA COLANTE AC III-E . AF_01/2021</t>
  </si>
  <si>
    <t>CONSTRUÇÃO PROVISÓRIA EM MADEIRA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</si>
  <si>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</si>
  <si>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</si>
  <si>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</si>
  <si>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</si>
  <si>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</si>
  <si>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</si>
  <si>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GRADIL EM FERRO FIXADO EM VÃOS DE JANELAS, FORMADO POR BARRAS CHATAS DE 25X4,8 MM. AF_04/2019</t>
  </si>
  <si>
    <t>CONTRAMARCO DE ALUMÍNIO, FIXAÇÃO COM ARGAMASSA - FORNECIMENTO E INSTALAÇÃO. AF_12/2019</t>
  </si>
  <si>
    <t>CONTRAMARCO DE ALUMÍNIO, FIXAÇÃO COM PARAFUSO - FORNECIMENTO E INSTALAÇÃO. AF_12/2019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</si>
  <si>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</si>
  <si>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</si>
  <si>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</si>
  <si>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</si>
  <si>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</si>
  <si>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</si>
  <si>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</si>
  <si>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</si>
  <si>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</si>
  <si>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</si>
  <si>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</si>
  <si>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</si>
  <si>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</si>
  <si>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</si>
  <si>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</si>
  <si>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</si>
  <si>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</si>
  <si>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</si>
  <si>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</si>
  <si>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</si>
  <si>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</si>
  <si>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</si>
  <si>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</si>
  <si>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</si>
  <si>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</si>
  <si>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</si>
  <si>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</si>
  <si>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</si>
  <si>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</si>
  <si>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</si>
  <si>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</si>
  <si>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</si>
  <si>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</si>
  <si>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</si>
  <si>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</si>
  <si>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</si>
  <si>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</si>
  <si>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</si>
  <si>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</si>
  <si>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</si>
  <si>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</si>
  <si>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</si>
  <si>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</si>
  <si>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</si>
  <si>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</si>
  <si>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</si>
  <si>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</si>
  <si>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</si>
  <si>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</si>
  <si>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</si>
  <si>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</si>
  <si>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</si>
  <si>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</si>
  <si>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</si>
  <si>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</si>
  <si>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</si>
  <si>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</si>
  <si>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</si>
  <si>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</si>
  <si>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</si>
  <si>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</si>
  <si>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</si>
  <si>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</si>
  <si>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</si>
  <si>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</si>
  <si>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</si>
  <si>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</si>
  <si>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</si>
  <si>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</si>
  <si>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</si>
  <si>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</si>
  <si>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</si>
  <si>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</si>
  <si>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</si>
  <si>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</si>
  <si>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</si>
  <si>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</si>
  <si>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</si>
  <si>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</si>
  <si>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</si>
  <si>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</si>
  <si>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</si>
  <si>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</si>
  <si>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</si>
  <si>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</si>
  <si>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</si>
  <si>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</si>
  <si>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</si>
  <si>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</si>
  <si>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</si>
  <si>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</si>
  <si>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</si>
  <si>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</si>
  <si>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</si>
  <si>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</si>
  <si>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</si>
  <si>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</si>
  <si>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</si>
  <si>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</si>
  <si>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</si>
  <si>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</si>
  <si>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</si>
  <si>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</si>
  <si>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</si>
  <si>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</si>
  <si>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</si>
  <si>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</si>
  <si>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TORNEIRA CROMADA DE MESA PARA LAVATORIO, TIPO MONOCOMANDO. AF_01/2020</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</si>
  <si>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</si>
  <si>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</si>
  <si>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</si>
  <si>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</si>
  <si>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</si>
  <si>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</si>
  <si>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</si>
  <si>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</si>
  <si>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</si>
  <si>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</si>
  <si>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</si>
  <si>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</si>
  <si>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</si>
  <si>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</si>
  <si>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</si>
  <si>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</si>
  <si>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VÁLVULA DE DESCARGA METÁLICA, BASE 1 1/4", ACABAMENTO METALICO CROMADO - FORNECIMENTO E INSTALAÇÃO. AF_08/2021</t>
  </si>
  <si>
    <t>VÁLVULA DE RETENÇÃO VERTICAL, DE BRONZE, ROSCÁVEL, 2 1/2" - FORNECIMENTO E INSTALAÇÃO. AF_08/2021</t>
  </si>
  <si>
    <t>VÁLVULA DE RETENÇÃO HORIZONTAL, DE BRONZE, ROSCÁVEL,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</si>
  <si>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</si>
  <si>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</si>
  <si>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</si>
  <si>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</si>
  <si>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</si>
  <si>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</si>
  <si>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</si>
  <si>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</si>
  <si>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SUBSTITUIÇÃO DE REGISTRO OU VÁLVULA, ROSCÁVEL, DN  20 MM. AF_08/2021</t>
  </si>
  <si>
    <t>SUBSTITUIÇÃO DE REGISTRO OU VÁLVULA, ROSCÁVEL, DN  25 MM. AF_08/2021</t>
  </si>
  <si>
    <t>SUBSTITUIÇÃO DE REGISTRO OU VÁLVULA, ROSCÁVEL, DN  32 MM. AF_08/2021</t>
  </si>
  <si>
    <t>PISO DE CONCRETO</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</si>
  <si>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</si>
  <si>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</si>
  <si>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RECOMPOSIÇÃO DE PAVIMENTO EM PISO INTERTRAVADO, COM REAPROVEITAMENTO DOS BLOCOS INTERTRAVADOS, PARA FECHAMENTO DE VALAS - INCLUSO RETIRADA E COLOCAÇÃO DO MATERIAL. AF_12/2020</t>
  </si>
  <si>
    <t>11.2.3</t>
  </si>
  <si>
    <t>INSTALAÇÃO DE ~EQUIPAMENTOS EXTERNOS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</si>
  <si>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</si>
  <si>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</si>
  <si>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</si>
  <si>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</si>
  <si>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</si>
  <si>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</si>
  <si>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</si>
  <si>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</si>
  <si>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</si>
  <si>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</si>
  <si>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</si>
  <si>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</si>
  <si>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</si>
  <si>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</si>
  <si>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</si>
  <si>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</si>
  <si>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</si>
  <si>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</si>
  <si>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</si>
  <si>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</si>
  <si>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</si>
  <si>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</si>
  <si>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</si>
  <si>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</si>
  <si>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</si>
  <si>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</si>
  <si>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</si>
  <si>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</si>
  <si>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</si>
  <si>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</si>
  <si>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</si>
  <si>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</si>
  <si>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</si>
  <si>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</si>
  <si>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</si>
  <si>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</si>
  <si>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DEMOLIÇÃO MANUAL DE CONCRETO SIMPLES</t>
  </si>
  <si>
    <t>DEMOLIÇÃO MECÂNICA DE CONCRETO SIMPLES</t>
  </si>
  <si>
    <t>DEMOLIÇÃO MANUAL DE CONCRETO CICLÓPICO</t>
  </si>
  <si>
    <t>DEMOLIÇÃO MECÂNICA DE CONCRETO CICLÓPICO</t>
  </si>
  <si>
    <t>DEMOLIÇÃO MECÂNICA DE CONCRETO ARMADO</t>
  </si>
  <si>
    <t>DEMOLIÇÃO DE ENROCAMENTO</t>
  </si>
  <si>
    <t>CAIXA DE INSPEÇÃO EM ALVENARIA, 1/2 TIJOLO COMUM, 0,4 X 0,4 X 0,6 M, REVESTIDO INTERNAMENTE COM ARGAMASSA DE CIMENTO E AREIA INCLUSIVE TAMPA</t>
  </si>
  <si>
    <t>CAIXA DE INSPEÇÃO EM ALVENARIA, 1/2 TIJOLO COMUM, 0,6 X 0,6 X 0,6 M, REVESTIDO INTERNAMENTE COM ARGAMASSA DE CIMENTO E AREIA INCLUSIVE TAMPA</t>
  </si>
  <si>
    <t>CAIXA DE INSPEÇÃO EM ALVENARIA, 1/2 TIJOLO COMUM, 0,8 X 0,8 X 0,6 M, REVESTIDO INTERNAMENTE COM ARGAMASSA DE CIMENTO E AREIA INCLUSIVE TAMPA</t>
  </si>
  <si>
    <t>CAIXA DE INSPEÇÃO EM ALVENARIA - 1 TIJOLO COMUM, 0,4 X 0,4 X 0,6 M, REVESTIDO INTERNAMENTE COM ARGAMASSA DE CIMENTO E AREIA INCLUSIVE TAMPA</t>
  </si>
  <si>
    <t>CAIXA DE INSPEÇÃO EM ALVENARIA, 1 TIJOLO COMUM, 0,6 X 0,6 X 0,6 M, REVESTIDO INTERNAMENTE COM ARGAMASSA DE CIMENTO E AREIA INCLUSIVE TAMPA</t>
  </si>
  <si>
    <t>CAIXA DE INSPEÇÃO EM ALVENARIA, 1 TIJOLO COMUM, 0,8 X 0,8 X 0,6 M, REVESTIDO INTERNAMENTE COM ARGAMASSA DE CIMENTO E AREIA INCLUSIVE TAMPA</t>
  </si>
  <si>
    <t>DEMOLIÇÃO DE ALVENARIA DE TIJOLOS MACIÇOS SEM REAPROVEITAMENTO</t>
  </si>
  <si>
    <t>DEMOLIÇÃO ALVENARIA DE TIJOLOS FURADOS SEM REAPROVEITAMENTO</t>
  </si>
  <si>
    <t>ENTRADA DE ENERGIA EM POSTE PRÓPRIO DA EDIFICAÇÃO COM POTÊNCIA INSTALADA DE 15 A 20 KW</t>
  </si>
  <si>
    <t>ENTRADA DE ENERGIA EM POSTE PRÓPRIO DA EDIFICAÇÃO COM POTÊNCIA INSTALADA DE 20 A 25 KW</t>
  </si>
  <si>
    <t>ENTRADA DE ENERGIA EM POSTE PRÓPRIO DA EDIFICAÇÃO COM POTÊNCIA INSTALADA DE 25 A 30 KW</t>
  </si>
  <si>
    <t>ORSE 00051</t>
  </si>
  <si>
    <t>PLACA DE OBRA 4,00 X 2,00 M, EM CHAPA DE ACO GALVANIZADO, INCLUSIVE ARMAÇÃO EM MADEIRA E PONTALETES</t>
  </si>
  <si>
    <t>M</t>
  </si>
  <si>
    <t>M3XKM</t>
  </si>
  <si>
    <t>TXKM</t>
  </si>
  <si>
    <t>M2XKM</t>
  </si>
  <si>
    <t>KGXKM</t>
  </si>
  <si>
    <t>MXKM</t>
  </si>
  <si>
    <t>UNXKM</t>
  </si>
  <si>
    <t>LXKM</t>
  </si>
  <si>
    <t>KG</t>
  </si>
  <si>
    <t>L</t>
  </si>
  <si>
    <t>CHP</t>
  </si>
  <si>
    <t>DEMOLIÇÃO DE CONCRETO ARMADO, DE FORMA MANUAL, SEM REAPROVEITAMENTO. LOCAL: PASSEIO PÚBLICO</t>
  </si>
  <si>
    <t>REMOÇÃO DE TELHAS, DE FIBROCIMENTO, METÁLICA E CERÂMICA, DE FORMA MANUAL, SEM REAPROVEITAMENTO</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</si>
  <si>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</si>
  <si>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</si>
  <si>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</si>
  <si>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</si>
  <si>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</si>
  <si>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</si>
  <si>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</si>
  <si>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</si>
  <si>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</si>
  <si>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</si>
  <si>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</si>
  <si>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</si>
  <si>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</si>
  <si>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</si>
  <si>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</si>
  <si>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</si>
  <si>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</si>
  <si>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</si>
  <si>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</si>
  <si>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</si>
  <si>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</si>
  <si>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</si>
  <si>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</si>
  <si>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</si>
  <si>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</si>
  <si>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</si>
  <si>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</si>
  <si>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</si>
  <si>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</si>
  <si>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</si>
  <si>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</si>
  <si>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</si>
  <si>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</si>
  <si>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</si>
  <si>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</si>
  <si>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</si>
  <si>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</si>
  <si>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</si>
  <si>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</si>
  <si>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</si>
  <si>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</si>
  <si>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</si>
  <si>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</si>
  <si>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</si>
  <si>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</si>
  <si>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</si>
  <si>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</si>
  <si>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</si>
  <si>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</si>
  <si>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</si>
  <si>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</si>
  <si>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</si>
  <si>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</si>
  <si>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</si>
  <si>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</si>
  <si>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</si>
  <si>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</si>
  <si>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</si>
  <si>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</si>
  <si>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</si>
  <si>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</si>
  <si>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</si>
  <si>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</si>
  <si>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</si>
  <si>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</si>
  <si>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</si>
  <si>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</si>
  <si>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</si>
  <si>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</si>
  <si>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</si>
  <si>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</si>
  <si>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</si>
  <si>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</si>
  <si>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</si>
  <si>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</si>
  <si>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</si>
  <si>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</si>
  <si>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</si>
  <si>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</si>
  <si>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</si>
  <si>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</si>
  <si>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</si>
  <si>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</si>
  <si>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</si>
  <si>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</si>
  <si>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</si>
  <si>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</si>
  <si>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</si>
  <si>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</si>
  <si>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</si>
  <si>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</si>
  <si>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</si>
  <si>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</si>
  <si>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</si>
  <si>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</si>
  <si>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</si>
  <si>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</si>
  <si>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</si>
  <si>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</si>
  <si>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</si>
  <si>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</si>
  <si>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</si>
  <si>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</si>
  <si>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</si>
  <si>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</si>
  <si>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</si>
  <si>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</si>
  <si>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</si>
  <si>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</si>
  <si>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</si>
  <si>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</si>
  <si>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</si>
  <si>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</si>
  <si>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</si>
  <si>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</si>
  <si>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</si>
  <si>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APLICAÇÃO MASSA ACRÍLICA PARA MADEIRA, PARA PINTURA COM TINTA DE ACABAMENTO (PIGMENTADA). AF_01/2021</t>
  </si>
  <si>
    <t>REFERÊNCIA  :  SINAPI FEVEREIRO 2022</t>
  </si>
  <si>
    <t>SINAPI FEVEREIRO 2022 - SEM DESONERAÇÃO</t>
  </si>
  <si>
    <t>Tipos de experiência:</t>
  </si>
  <si>
    <t xml:space="preserve">1-Para Construção Civil simples (paredes em alvenaria e estrutura do telhado em madeira):  </t>
  </si>
  <si>
    <r>
      <t>Construção de Edificações em Alvenaria e Concreto Armado</t>
    </r>
    <r>
      <rPr>
        <b/>
        <sz val="12"/>
        <rFont val="Times New Roman"/>
        <family val="1"/>
      </rPr>
      <t>.</t>
    </r>
  </si>
  <si>
    <t>2-Para Construção Civil com telhado em estrutura metálica:</t>
  </si>
  <si>
    <r>
      <t>Construção de Edificações em Alvenaria e Concreto Armado com Cobertura em Estrutura Metálica</t>
    </r>
    <r>
      <rPr>
        <b/>
        <sz val="12"/>
        <rFont val="Times New Roman"/>
        <family val="1"/>
      </rPr>
      <t>.</t>
    </r>
  </si>
  <si>
    <t>3-Para Construção Civil com outras complexidades:</t>
  </si>
  <si>
    <r>
      <rPr>
        <sz val="12"/>
        <rFont val="Tahoma"/>
        <family val="2"/>
      </rPr>
      <t>Consultar Alcenir / Camila / Ruy</t>
    </r>
    <r>
      <rPr>
        <b/>
        <sz val="12"/>
        <rFont val="Times New Roman"/>
        <family val="1"/>
      </rPr>
      <t>.</t>
    </r>
  </si>
  <si>
    <t>3-Para Urbanização / Calçadas:</t>
  </si>
  <si>
    <r>
      <rPr>
        <sz val="12"/>
        <rFont val="Tahoma"/>
        <family val="2"/>
      </rPr>
      <t>Escolher texto relativo ao item mais importante</t>
    </r>
    <r>
      <rPr>
        <b/>
        <sz val="12"/>
        <rFont val="Times New Roman"/>
        <family val="1"/>
      </rPr>
      <t>.</t>
    </r>
  </si>
  <si>
    <t>(Pode ser Pavimentação ou Construção Civil ou Iluminação).</t>
  </si>
  <si>
    <t>4-Para Campinho ou Quadra Descoberta (com grama sintética):</t>
  </si>
  <si>
    <t xml:space="preserve">Construção de Quadra de Esportes </t>
  </si>
  <si>
    <t>5-Projeto padrão MEU CAMPINHO - Quando o projeto envolve o campo de futebol, inclusive outros módulos::</t>
  </si>
  <si>
    <t>Construção de quadra de esportes</t>
  </si>
  <si>
    <t>6-Projeto padrão MEU CAMPINHO - Quando o projeto é somente implantação de playground/parque infantil:</t>
  </si>
  <si>
    <t>Construção de parque infantil/playground ou áreas de lazer</t>
  </si>
  <si>
    <r>
      <t xml:space="preserve">CÁLCULO DO </t>
    </r>
    <r>
      <rPr>
        <b/>
        <i/>
        <u/>
        <sz val="8"/>
        <rFont val="Arial"/>
        <family val="2"/>
      </rPr>
      <t>BDI</t>
    </r>
    <r>
      <rPr>
        <b/>
        <sz val="8"/>
        <rFont val="Arial"/>
        <family val="2"/>
      </rPr>
      <t xml:space="preserve"> - RESOLUÇÃO CONJUNTA SEIL/DER Nº 001/2012</t>
    </r>
  </si>
  <si>
    <t>copiar e colar valores</t>
  </si>
  <si>
    <t>cartilha</t>
  </si>
  <si>
    <r>
      <t xml:space="preserve">SINAPI FEVEREIRO 2022 - </t>
    </r>
    <r>
      <rPr>
        <b/>
        <u/>
        <sz val="16"/>
        <color rgb="FFFF0000"/>
        <rFont val="Arial"/>
        <family val="2"/>
      </rPr>
      <t>SEM DESONERAÇÃO</t>
    </r>
  </si>
  <si>
    <t>PATO BRANCO - PR</t>
  </si>
  <si>
    <t>FONTE</t>
  </si>
  <si>
    <t>DESCRIÇÃO</t>
  </si>
  <si>
    <t>UNIDADE</t>
  </si>
  <si>
    <t>COEF.</t>
  </si>
  <si>
    <t>CUSTO UNIT. DESONERADO</t>
  </si>
  <si>
    <t>CUSTO UNIT. NÃO DESONERADO</t>
  </si>
  <si>
    <t>11.3.3</t>
  </si>
  <si>
    <t>CAMADA DRENANTE COM MATERIAL GRANULAR - PO DE PEDRA</t>
  </si>
  <si>
    <t>SINAPI-I</t>
  </si>
  <si>
    <t>4741</t>
  </si>
  <si>
    <t>PO DE PEDRA (POSTO PEDREIRA/FORNECEDOR, SEM FRETE)</t>
  </si>
  <si>
    <t>88316</t>
  </si>
  <si>
    <t>SERVENTE COM ENCARGOS COMPLEMENTARES</t>
  </si>
  <si>
    <t>H</t>
  </si>
  <si>
    <t>ALAMBRADO EM TUBOS DE AÇO GALVANIZADO CONFORME PROJETO, COM TELA LOSANGULAR GALVANIZADA (ATÉ ALT=4M), INCLUI REDE DE POLIETILENO PARA FECHAMENTO LATERAL (ALTURA DE 4M ATÉ 7M) E REDE DE COBERTURA EM POLIETILENO - CONFORME DETALHAMENTO EM PROJETO E MEMORIAL DESCRITIVO</t>
  </si>
  <si>
    <t>7697</t>
  </si>
  <si>
    <t>TUBO ACO GALVANIZADO COM COSTURA, CLASSE MEDIA, DN 1.1/2", E = *3,25* MM, PESO *3,61* KG/M (NBR 5580)</t>
  </si>
  <si>
    <t>21015</t>
  </si>
  <si>
    <t>TUBO ACO GALVANIZADO COM COSTURA, CLASSE LEVE, DN 80 MM ( 3"),  E = 3,35 MM, *7,32* KG/M (NBR 5580)</t>
  </si>
  <si>
    <t>7167</t>
  </si>
  <si>
    <t>TELA DE ARAME GALVANIZADA QUADRANGULAR / LOSANGULAR, FIO 2,11 MM (14 BWG), MALHA 5 X 5 CM, H = 2 M</t>
  </si>
  <si>
    <t>21010</t>
  </si>
  <si>
    <t>TUBO ACO GALVANIZADO COM COSTURA, CLASSE LEVE, DN 25 MM ( 1"),  E = 2,65 MM,  *2,11* KG/M (NBR 5580)</t>
  </si>
  <si>
    <t>41955</t>
  </si>
  <si>
    <t>CABO DE ACO GALVANIZADO, DIAMETRO 12,7 MM (1/2"), COM ALMA DE ACO CABO INDEPENDENTE 6 X 25 F</t>
  </si>
  <si>
    <t>1168</t>
  </si>
  <si>
    <t>CAP OU TAMPAO DE FERRO GALVANIZADO, COM ROSCA BSP, DE 3"</t>
  </si>
  <si>
    <t>UNID</t>
  </si>
  <si>
    <t>88315</t>
  </si>
  <si>
    <t>SERRALHEIRO COM ENCARGOS COMPLEMENTARES</t>
  </si>
  <si>
    <t>98746</t>
  </si>
  <si>
    <t>COTAÇÃO</t>
  </si>
  <si>
    <t>8.6.6</t>
  </si>
  <si>
    <t>MURETA DE MEDIÇÃO EM ALVENARIA, 80X50X40CM, COM PINGADEIRA - CONFORME PROJETO</t>
  </si>
  <si>
    <t>97086</t>
  </si>
  <si>
    <t>103334</t>
  </si>
  <si>
    <t>94965</t>
  </si>
  <si>
    <t>CONCRETO FCK = 25MPA, TRAÇO 1:2,3:2,7 (CIMENTO/ AREIA MÉDIA/ BRITA 1)  - PREPARO MECÂNICO COM BETONEIRA 400 L. AF_07/2016</t>
  </si>
  <si>
    <t>87894</t>
  </si>
  <si>
    <t>87792</t>
  </si>
  <si>
    <t>88431</t>
  </si>
  <si>
    <t>11795</t>
  </si>
  <si>
    <t>GRANITO PARA BANCADA, POLIDO, TIPO ANDORINHA/ QUARTZ/ CASTELO/ CORUMBA OU OUTROS EQUIVALENTES DA REGIAO, E=  *2,5* CM</t>
  </si>
  <si>
    <t xml:space="preserve">M2    </t>
  </si>
  <si>
    <t>11.3.1</t>
  </si>
  <si>
    <t>GUIA DE CONCRETO 10X25CM EXECUTADO IN LOCO PARA TRAVAMENTO DE PISO INTERTRAVADO</t>
  </si>
  <si>
    <t>94964</t>
  </si>
  <si>
    <t>CONCRETO FCK = 20MPA, TRAÇO 1:2,7:3 (CIMENTO/ AREIA MÉDIA/ BRITA 1)  - PREPARO MECÂNICO COM BETONEIRA 400 L. AF_07/2016</t>
  </si>
  <si>
    <t>11.3.2</t>
  </si>
  <si>
    <t>FORNECIMENTO E INSTALAÇÃO DE GRAMA SINTÉTICA, ALTURA DO FIO 60MM EM POLIETILENO EM MONOFILAMENTO, COM TRATAMENTO ANTI UV E ANTI ESTÁTICO, INCLUSO AMORTECIMENTO COM AREIA FINA E BORRACHA GRANULADA</t>
  </si>
  <si>
    <t>1.3.1</t>
  </si>
  <si>
    <t>ENTRADA PROVISORIA DE ENERGIA ELETRICA AEREA TRIFASICA 40A EM POSTE MADEIRA</t>
  </si>
  <si>
    <t>406</t>
  </si>
  <si>
    <t>FITA ACO INOX PARA CINTAR POSTE, L = 19 MM, E = 0,5 MM (ROLO DE 30M)</t>
  </si>
  <si>
    <t>420</t>
  </si>
  <si>
    <t>CINTA CIRCULAR EM ACO GALVANIZADO DE 150 MM DE DIAMETRO PARA FIXACAO DE CAIXA MEDICAO, INCLUI PARAFUSOS E PORCAS</t>
  </si>
  <si>
    <t>857</t>
  </si>
  <si>
    <t>CABO DE COBRE NU 16 MM2 MEIO-DURO</t>
  </si>
  <si>
    <t>937</t>
  </si>
  <si>
    <t>FIO DE COBRE, SOLIDO, CLASSE 1, ISOLACAO EM PVC/A, ANTICHAMA BWF-B, 450/750V, SECAO NOMINAL 10 MM2</t>
  </si>
  <si>
    <t xml:space="preserve">M </t>
  </si>
  <si>
    <t>1062</t>
  </si>
  <si>
    <t>CAIXA INTERNA/EXTERNA DE MEDICAO PARA 1 MEDIDOR TRIFASICO, COM VISOR, EM CHAPA DE ACO 18 USG (PADRAO DA CONCESSIONARIA LOCAL)</t>
  </si>
  <si>
    <t>1096</t>
  </si>
  <si>
    <t>ARMACAO VERTICAL COM HASTE E CONTRA-PINO, EM CHAPA DE ACO GALVANIZADO 3/16", COM 4 ESTRIBOS E 4 ISOLADORES</t>
  </si>
  <si>
    <t>1539</t>
  </si>
  <si>
    <t>CONECTOR METALICO TIPO PARAFUSO FENDIDO (SPLIT BOLT), PARA CABOS ATE 16 MM2</t>
  </si>
  <si>
    <t>1892</t>
  </si>
  <si>
    <t>LUVA EM PVC RIGIDO ROSCAVEL, DE 1", PARA ELETRODUTO</t>
  </si>
  <si>
    <t>2392</t>
  </si>
  <si>
    <t>DISJUNTOR TIPO NEMA, TRIPOLAR 10  ATE  50A, TENSAO MAXIMA DE 415 V</t>
  </si>
  <si>
    <t>2685</t>
  </si>
  <si>
    <t>ELETRODUTO DE PVC RIGIDO ROSCAVEL DE 1 ", SEM LUVA</t>
  </si>
  <si>
    <t>2731</t>
  </si>
  <si>
    <t>POSTE ROLICO DE MADEIRA TRATADA, D = 20 A 25 CM, H = 12,00 M, EM EUCALIPTO OU EQUIVALENTE DA REGIAO</t>
  </si>
  <si>
    <t>3379</t>
  </si>
  <si>
    <t>!EM PROCESSO DE DESATIVACAO! HASTE DE ATERRAMENTO EM ACO COM 3,00 M DE COMPRIMENTO E DN = 5/8", REVESTIDA COM BAIXA CAMADA DE COBRE, SEM CONECTOR</t>
  </si>
  <si>
    <t>4346</t>
  </si>
  <si>
    <t>PARAFUSO DE FERRO POLIDO, SEXTAVADO, COM ROSCA PARCIAL, DIAMETRO 5/8", COMPRIMENTO 6", COM PORCA E ARRUELA DE PRESSAO MEDIA</t>
  </si>
  <si>
    <t>11267</t>
  </si>
  <si>
    <t>ARRUELA LISA, REDONDA, DE LATAO POLIDO, DIAMETRO NOMINAL 5/8", DIAMETRO EXTERNO = 34 MM, DIAMETRO DO FURO = 17 MM, ESPESSURA = *2,5* MM</t>
  </si>
  <si>
    <t>12034</t>
  </si>
  <si>
    <t>CURVA 180 GRAUS, DE PVC RIGIDO ROSCAVEL, DE 3/4", PARA ELETRODUTO</t>
  </si>
  <si>
    <t>39176</t>
  </si>
  <si>
    <t>BUCHA EM ALUMINIO, COM ROSCA, DE 1", PARA ELETRODUTO</t>
  </si>
  <si>
    <t>39210</t>
  </si>
  <si>
    <t>ARRUELA EM ALUMINIO, COM ROSCA, DE 1", PARA ELETRODUTO</t>
  </si>
  <si>
    <t>88264</t>
  </si>
  <si>
    <t>ELETRICISTA COM ENCARGOS COMPLEMENTARES</t>
  </si>
  <si>
    <t>PORTÃO DE ABRIR 1,0X2,10M EM TUBOS GALVANIZADOS 2 1/2" COM TELA DE ARAME MALHA 2" FIO 12</t>
  </si>
  <si>
    <t>21014</t>
  </si>
  <si>
    <t>TUBO ACO GALVANIZADO COM COSTURA, CLASSE LEVE, DN 65 MM ( 2 1/2"),  E = 3,35 MM, * 6,23* KG/M (NBR 5580)</t>
  </si>
  <si>
    <t>7158</t>
  </si>
  <si>
    <t>TELA DE ARAME GALVANIZADA QUADRANGULAR / LOSANGULAR, FIO 2,77 MM (12 BWG), MALHA 5 X 5 CM, H = 2 M</t>
  </si>
  <si>
    <t>100709</t>
  </si>
  <si>
    <t>3120</t>
  </si>
  <si>
    <t>FERROLHO COM FECHO / TRINCO REDONDO, EM ACO GALVANIZADO / ZINCADO, DE SOBREPOR, COM COMPRIMENTO DE 6" E ESPESSURA MINIMA DA CHAPA DE 1,50 MM</t>
  </si>
  <si>
    <t>8.6.1</t>
  </si>
  <si>
    <t>CONTATOR MODULAR BIPOLAR I NOMINAL 25A - FORNECIMENTO E INSTALAÇÃO</t>
  </si>
  <si>
    <t>1571</t>
  </si>
  <si>
    <t>TERMINAL A COMPRESSAO EM COBRE ESTANHADO PARA CABO 4 MM2, 1 FURO E 1 COMPRESSAO, PARA PARAFUSO DE FIXACAO M5</t>
  </si>
  <si>
    <t xml:space="preserve">UN    </t>
  </si>
  <si>
    <t>CONTATOR BIPOLAR I NOMINAL 25A</t>
  </si>
  <si>
    <t>88247</t>
  </si>
  <si>
    <t>AUXILIAR DE ELETRICISTA COM ENCARGOS COMPLEMENTARES</t>
  </si>
  <si>
    <t>8.6.2</t>
  </si>
  <si>
    <t>TEMPORIZADOR DIGITAL PROGRAMÁVEL, TRILHO DIN, 127/220V - FORNECIMENTO E INSTALAÇÃO</t>
  </si>
  <si>
    <t>TEMPORIZADOR DISGITÁVEL PROGRAMÁVEL, TRILHO DIN, 127/220V</t>
  </si>
  <si>
    <t>8.6.3</t>
  </si>
  <si>
    <t>SUPORTE METÁLICO COM CRUZETA PARA DOIS REFLETORES- FORNECIMENTO E INSTALAÇÃO</t>
  </si>
  <si>
    <t>568</t>
  </si>
  <si>
    <t>CANTONEIRA (ABAS IGUAIS) EM FERRO GALVANIZADO, 50,8 MM X 9,53 MM (L X E), 6,99 KG/M</t>
  </si>
  <si>
    <t>11.3.4</t>
  </si>
  <si>
    <t>CONJUNTO DE TRAVES (2 UNIDADES) EM TUBO DE AÇO GALVANIZADO DE 4" COM RECUOS EM TUBOS DE 2", INCLUI REDE DE NYLON FIO 8,0MM COM PROTEÇÃO UV</t>
  </si>
  <si>
    <t>PAR</t>
  </si>
  <si>
    <t>101173</t>
  </si>
  <si>
    <t>21016</t>
  </si>
  <si>
    <t>TUBO ACO GALVANIZADO COM COSTURA, CLASSE LEVE, DN 100 MM ( 4"),  E = 3,75 MM,  *10,55* KG/M (NBR 5580)</t>
  </si>
  <si>
    <t>21013</t>
  </si>
  <si>
    <t>TUBO ACO GALVANIZADO COM COSTURA, CLASSE LEVE, DN 50 MM ( 2"),  E = 3,00 MM,  *4,40* KG/M (NBR 5580)</t>
  </si>
  <si>
    <t>REDE DE NYLON FIO 8,0MM PARA TRAVE DE 4,0M COM PROTEÇÃO UV</t>
  </si>
  <si>
    <t>100757</t>
  </si>
  <si>
    <t>PINTURA COM TINTA ALQUÍDICA DE ACABAMENTO (ESMALTE SINTÉTICO ACETINADO) PULVERIZADA SOBRE SUPERFÍCIES METÁLICAS (EXCETO PERFIL) EXECUTADO EM OBRA (02 DEMÃOS). AF_01/2020</t>
  </si>
  <si>
    <t>2.7.1</t>
  </si>
  <si>
    <t>EXECUÇÃO E COMPACTAÇÃO DE ATERRO COM SOLO PREDOMINANTEMENTE ARGILOSO - INCLUSO SOLO, ESCAVAÇÃO, CARGA E TRANSPORTE.</t>
  </si>
  <si>
    <t>5901</t>
  </si>
  <si>
    <t>CAMINHÃO PIPA 10.000 L TRUCADO, PESO BRUTO TOTAL 23.000 KG, CARGA ÚTIL MÁXIMA 15.935 KG, DISTÂNCIA ENTRE EIXOS 4,8 M, POTÊNCIA 230 CV, INCLUSIVE TANQUE DE AÇO PARA TRANSPORTE DE ÁGUA - CHP DIURNO. AF_06/2014</t>
  </si>
  <si>
    <t>5903</t>
  </si>
  <si>
    <t>CAMINHÃO PIPA 10.000 L TRUCADO, PESO BRUTO TOTAL 23.000 KG, CARGA ÚTIL MÁXIMA 15.935 KG, DISTÂNCIA ENTRE EIXOS 4,8 M, POTÊNCIA 230 CV, INCLUSIVE TANQUE DE AÇO PARA TRANSPORTE DE ÁGUA - CHI DIURNO. AF_06/2014</t>
  </si>
  <si>
    <t>5932</t>
  </si>
  <si>
    <t>MOTONIVELADORA POTÊNCIA BÁSICA LÍQUIDA (PRIMEIRA MARCHA) 125 HP, PESO BRUTO 13032 KG, LARGURA DA LÂMINA DE 3,7 M - CHP DIURNO. AF_06/2014</t>
  </si>
  <si>
    <t>5934</t>
  </si>
  <si>
    <t>MOTONIVELADORA POTÊNCIA BÁSICA LÍQUIDA (PRIMEIRA MARCHA) 125 HP, PESO BRUTO 13032 KG, LARGURA DA LÂMINA DE 3,7 M - CHI DIURNO. AF_06/2014</t>
  </si>
  <si>
    <t>73436</t>
  </si>
  <si>
    <t>ROLO COMPACTADOR VIBRATÓRIO PÉ DE CARNEIRO PARA SOLOS, POTÊNCIA 80 HP, PESO OPERACIONAL SEM/COM LASTRO 7,4 / 8,8 T, LARGURA DE TRABALHO 1,68 M - CHP DIURNO. AF_02/2016</t>
  </si>
  <si>
    <t>93244</t>
  </si>
  <si>
    <t>ROLO COMPACTADOR VIBRATÓRIO PÉ DE CARNEIRO PARA SOLOS, POTÊNCIA 80 HP, PESO OPERACIONAL SEM/COM LASTRO 7,4 / 8,8 T, LARGURA DE TRABALHO 1,68 M - CHI DIURNO. AF_02/2016</t>
  </si>
  <si>
    <t>6081</t>
  </si>
  <si>
    <t>ARGILA OU BARRO PARA ATERRO/REATERRO (COM TRANSPORTE ATE 10 KM)</t>
  </si>
  <si>
    <t>100973</t>
  </si>
  <si>
    <t>93588</t>
  </si>
  <si>
    <t>9.5.1</t>
  </si>
  <si>
    <t>BEBEDOURO EM ALVENARIA, REVESTIDO DE PASTILHAS CERÂMICAS E GRANITO, COM TORNEIRAS DO TIPO PRESSMATIC - CONFORME PROJETO</t>
  </si>
  <si>
    <t>96621</t>
  </si>
  <si>
    <t>96536</t>
  </si>
  <si>
    <t>92759</t>
  </si>
  <si>
    <t>96545</t>
  </si>
  <si>
    <t>98557</t>
  </si>
  <si>
    <t>103332</t>
  </si>
  <si>
    <t>87893</t>
  </si>
  <si>
    <t>87527</t>
  </si>
  <si>
    <t>87243</t>
  </si>
  <si>
    <t>7604</t>
  </si>
  <si>
    <t>TORNEIRA METALICA CROMADA PARA TANQUE / JARDIM, SEM BICO , CANO LONGO, DE PAREDE, PADRAO POPULAR / USO GERAL, 1/2 " OU 3/4 " (REF 1126)</t>
  </si>
  <si>
    <t>TORNEIRA TIPO PRESSMATIC DE PAREDE</t>
  </si>
  <si>
    <t>91785</t>
  </si>
  <si>
    <t>91795</t>
  </si>
  <si>
    <t>89707</t>
  </si>
  <si>
    <t>11.3.5</t>
  </si>
  <si>
    <t>MOLDURA DE CONCRETO PARA CANTEIRO, INCLUI PLANTIO DE ÁRVORE ORNAMENTAL</t>
  </si>
  <si>
    <t>98511</t>
  </si>
  <si>
    <t>11.3.6</t>
  </si>
  <si>
    <t>MESA EM CONCRETO COM QUATRO BANCOS PARA JOGOS - CONFORME PROJETO</t>
  </si>
  <si>
    <t>92264</t>
  </si>
  <si>
    <t>7156</t>
  </si>
  <si>
    <t>TELA DE ACO SOLDADA NERVURADA, CA-60, Q-196, (3,11 KG/M2), DIAMETRO DO FIO = 5,0 MM, LARGURA = 2,45 M, ESPACAMENTO DA MALHA = 10 X 10 CM</t>
  </si>
  <si>
    <t>102492</t>
  </si>
  <si>
    <t>11.3.7</t>
  </si>
  <si>
    <t>BANCO VAZADO EM CONCRETO, COMPRIMENTO DE 2,0M, ALTURA DE 0,55M, LARGURA DE 0,50M, ESPESSURA DE 10CM, REVESTIDO EM MADEIRA ITAÚBA NO ASSENTO - CONFORME PROJETO-  INCLUSO PINTURA</t>
  </si>
  <si>
    <t>4415</t>
  </si>
  <si>
    <t>SARRAFO NAO APARELHADO 2,5 X 5 CM, EM MACARANDUBA, ANGELIM OU EQUIVALENTE DA REGIAO -  BRUTA</t>
  </si>
  <si>
    <t>442</t>
  </si>
  <si>
    <t>PARAFUSO FRANCES M16 EM ACO GALVANIZADO, COMPRIMENTO = 45 MM, DIAMETRO = 16 MM, CABECA ABAULADA</t>
  </si>
  <si>
    <t>102223</t>
  </si>
  <si>
    <t>11.3.8</t>
  </si>
  <si>
    <t>MESA DE TÊNIS DE MESA EM CONCRETO, 2,70X1,50M, ALTURA DE 0,70M - CONFORME PROJETO</t>
  </si>
  <si>
    <t>10.7.1</t>
  </si>
  <si>
    <t>PISO EMBORRACHADO, PLACA 50X50CM, ESPESSURA: 40MM - FORNECIMENTO E INSTALAÇÃO</t>
  </si>
  <si>
    <t>PISO EMBORRACHADO, PLACAS 50X50CM, E=40MM</t>
  </si>
  <si>
    <t>4791</t>
  </si>
  <si>
    <t>ADESIVO ACRILICO DE BASE AQUOSA / COLA DE CONTATO</t>
  </si>
  <si>
    <t>88309</t>
  </si>
  <si>
    <t>PEDREIRO COM ENCARGOS COMPLEMENTARES</t>
  </si>
  <si>
    <t>GRADIL EM TELA DE ARAME GALVANIZADO FIO 5,10MM MALHA 50X200MM, COR AZUL, EM ARAME ZINCADO, REVESTIDO COM PVC DE ALTA ADERÊNCIA NA COR AZUL, COM ALTURAA DE 2,43M E LARGURA DE 2,50M, INCLUSIVE PONTALETES EM TUBO 40X60MM, REVESTIDO NA PARTE INTERNA E EXTERNA COM PVC DE ALTA ADERÊNCIA A CADA 2,50M E CONJUNTOS DE FIXAÇÃO COM TAMPA E PARAFUSO - FORNECIMENTO E INSTALAÇÃO</t>
  </si>
  <si>
    <t>GRADIL EM TELA DE ARAME GALVANIZADO FIO 5,10MM MALHA 50X200MM, COR AZUL, EM ARAME ZINCADO, REVESTIDO COM PVC DE ALTA ADERÊNCIA NA COR AZUL, COM ALTURAA DE 2,43M E LARGURA DE 2,50M, INCLUSIVE PONTALETES EM TUBO 40X60MM, REVESTIDO NA PARTE INTERNA E EXTERNA COM PVC DE ALTA ADERÊNCIA A CADA 2,50M E CONJUNTOS DE FIXAÇÃO COM TAMPA E PARAFUSO</t>
  </si>
  <si>
    <t>2.7.2</t>
  </si>
  <si>
    <t>EXECUCAO DE DRENO COM TUBOS DE PVC CORRUGADO FLEXIVEL PERFURADO - DN 100</t>
  </si>
  <si>
    <t>4718</t>
  </si>
  <si>
    <t>PEDRA BRITADA N. 2 (19 A 38 MM) POSTO PEDREIRA/FORNECEDOR, SEM FRETE</t>
  </si>
  <si>
    <t>5811</t>
  </si>
  <si>
    <t>CAMINHÃO BASCULANTE 6 M3, PESO BRUTO TOTAL 16.000 KG, CARGA ÚTIL MÁXIMA 13.071 KG, DISTÂNCIA ENTRE EIXOS 4,80 M, POTÊNCIA 230 CV INCLUSIVE CAÇAMBA METÁLICA - CHP DIURNO. AF_06/2014</t>
  </si>
  <si>
    <t>9833</t>
  </si>
  <si>
    <t>TUBO PVC, FLEXIVEL, CORRUGADO, PERFURADO, DN 110 MM, PARA DRENAGEM, SISTEMA IRRIGACAO</t>
  </si>
  <si>
    <t>88267</t>
  </si>
  <si>
    <t>ENCANADOR OU BOMBEIRO HIDRÁULICO COM ENCARGOS COMPLEMENTARES</t>
  </si>
  <si>
    <t>91277</t>
  </si>
  <si>
    <t>PLACA VIBRATÓRIA REVERSÍVEL COM MOTOR 4 TEMPOS A GASOLINA, FORÇA CENTRÍFUGA DE 25 KN (2500 KGF), POTÊNCIA 5,5 CV - CHP DIURNO. AF_08/2015</t>
  </si>
  <si>
    <t>4013</t>
  </si>
  <si>
    <t>GEOTEXTIL NAO TECIDO AGULHADO DE FILAMENTOS CONTINUOS 100% POLIESTER, RESITENCIA A TRACAO = 09 KN/M</t>
  </si>
  <si>
    <t>8.6.7</t>
  </si>
  <si>
    <t>RELE FOTOELÉTRICO BIVOLT - FORNECIMENTO E INSTALAÇÃO</t>
  </si>
  <si>
    <t>2510</t>
  </si>
  <si>
    <t>RELE FOTOELETRICO INTERNO E EXTERNO BIVOLT 1000 W, DE CONECTOR, SEM BASE</t>
  </si>
  <si>
    <t>39380</t>
  </si>
  <si>
    <t>BASE PARA RELE COM SUPORTE METALICO</t>
  </si>
  <si>
    <t>8.6.8</t>
  </si>
  <si>
    <t>CONTATOR MODULAR BIPOLAR I NOMINAL 32A - FORNECIMENTO E INSTALAÇÃO</t>
  </si>
  <si>
    <t>CONTATOR BIPOLAR NOMINAL 40A</t>
  </si>
  <si>
    <t>8.6.9</t>
  </si>
  <si>
    <t>POSTE EM AÇO GALVANIZADO, CÔNICO CONTÍNUO RETO, H:4,0M LIVRE, ENGASTADO, COM LUMINÁRIA PÚBLICA LED 60W IP 67 - FORNECIMENTO E INSTALAÇÃO</t>
  </si>
  <si>
    <t>5050</t>
  </si>
  <si>
    <t>POSTE CONICO CONTINUO EM ACO GALVANIZADO, RETO, FLANGEADO,  H = 3 M, DIAMETRO INFERIOR = *95* MM</t>
  </si>
  <si>
    <t>101656</t>
  </si>
  <si>
    <t>8.6.11</t>
  </si>
  <si>
    <t>POSTE EM AÇO GALVANIZADO, CÔNICO CONTÍNUO RETO, H:8,0M LIVRE, ENGASTADO, COM CRUZETA E 2 REFLETORES LED IP 66 DE 400W</t>
  </si>
  <si>
    <t>14165</t>
  </si>
  <si>
    <t>POSTE CONICO CONTINUO EM ACO GALVANIZADO, RETO, ENGASTADO,  H = 9 M, DIAMETRO INFERIOR = *145* MM</t>
  </si>
  <si>
    <t>009</t>
  </si>
  <si>
    <t>REFLETOR LED 400W - IP 66</t>
  </si>
  <si>
    <t>8.6.12</t>
  </si>
  <si>
    <t>POSTE EM AÇO GALVANIZADO, CÔNICO CONTÍNUO RETO, H:8,0M LIVRE, ENGASTADO, COM CRUZETA E 3 REFLETORES LED IP 66 DE 400W</t>
  </si>
  <si>
    <t>8.6.13</t>
  </si>
  <si>
    <t>ENTRADA DE ENERGIA ELÉTRICA, AÉREA, BIFÁSICA, COM CAIXA DE EMBUTIR, CABO DE 10 MM2 E DISJUNTOR DIN 50A, INCLUSO POSTE DE CONCRETO ARMADO DUPLO T</t>
  </si>
  <si>
    <t>101501</t>
  </si>
  <si>
    <t>41195</t>
  </si>
  <si>
    <t>POSTE DE CONCRETO ARMADO DE SECAO DUPLO T, EXTENSAO DE 8,00 M, RESISTENCIA DE 150 DAN, TIPO D</t>
  </si>
  <si>
    <t>100599</t>
  </si>
  <si>
    <t>11.3.9</t>
  </si>
  <si>
    <t>BANCO DE MADEIRA SEM ENCOSTO, ALTURA 430MM, LARGURA DE 550MM E COMPRIMENTO DE 1820MM, COM 9 RIPAS DE MADEIRA MACIÇA DE 30X40MM, COMPRIMENTO 1,80M, EM ESTRUTURA DE LIGA DE ALUMÍNIO - FORNECIMENTO E INSTALAÇÃO</t>
  </si>
  <si>
    <t>8.6.14</t>
  </si>
  <si>
    <t>CAIXA DE PASSAGEM 150X150X80MM METÁLICA COM TAMPA</t>
  </si>
  <si>
    <t>2.7.3</t>
  </si>
  <si>
    <t>DISSIPADOR DE ENERGIA - DED 01</t>
  </si>
  <si>
    <t>SICRO</t>
  </si>
  <si>
    <t>1.3.2</t>
  </si>
  <si>
    <t>REMOÇÃO DE TRAVE METÁLICA</t>
  </si>
  <si>
    <t>5678</t>
  </si>
  <si>
    <t>RETROESCAVADEIRA SOBRE RODAS COM CARREGADEIRA, TRAÇÃO 4X4, POTÊNCIA LÍQ. 88 HP, CAÇAMBA CARREG. CAP. MÍN. 1 M3, CAÇAMBA RETRO CAP. 0,26 M3, PESO OPERACIONAL MÍN. 6.674 KG, PROFUNDIDADE ESCAVAÇÃO MÁX. 4,37 M - CHP DIURNO. AF_06/2014</t>
  </si>
  <si>
    <t>9.5.2</t>
  </si>
  <si>
    <t>CAIXA COM GRELHA RETANGULAR DE FERRO FUNDIDO, EM ALVENARIA COM TIJOLOS CERÂMICOS MACIÇOS, 50X50X60CM</t>
  </si>
  <si>
    <t>6193</t>
  </si>
  <si>
    <t>TABUA  NAO  APARELHADA  *2,5 X 20* CM, EM MACARANDUBA, ANGELIM OU EQUIVALENTE DA REGIAO - BRUTA</t>
  </si>
  <si>
    <t>7258</t>
  </si>
  <si>
    <t>TIJOLO CERAMICO MACICO COMUM *5 X 10 X 20* CM (L X A X C)</t>
  </si>
  <si>
    <t>87316</t>
  </si>
  <si>
    <t>88628</t>
  </si>
  <si>
    <t>89995</t>
  </si>
  <si>
    <t>GRAUTEAMENTO DE CINTA SUPERIOR OU DE VERGA EM ALVENARIA ESTRUTURAL. AF_09/2021</t>
  </si>
  <si>
    <t>94970</t>
  </si>
  <si>
    <t>101616</t>
  </si>
  <si>
    <t>103002</t>
  </si>
  <si>
    <t>11.3.10</t>
  </si>
  <si>
    <t>RAMPA DE ACESSIBILIDADE</t>
  </si>
  <si>
    <t>98681</t>
  </si>
  <si>
    <t>87767</t>
  </si>
  <si>
    <t>8.6.15</t>
  </si>
  <si>
    <t>CONTATOR MODULAR BIPOLAR NOMINAL 45A - FORNECIMENTO E INSTALAÇÃO</t>
  </si>
  <si>
    <t>MÉDIA</t>
  </si>
  <si>
    <t>REDE DE FECHAMENTO LATERAL EM POLIETILENO - MALHA 100 - FIO 3MM</t>
  </si>
  <si>
    <t>CNPJ</t>
  </si>
  <si>
    <t>NOME DA EMPRESA</t>
  </si>
  <si>
    <t>COTAÇÕES</t>
  </si>
  <si>
    <t>DATA COTAÇÃO</t>
  </si>
  <si>
    <t>37.082.727/0001-75</t>
  </si>
  <si>
    <t>AZZURE INDUSTRIA E COMERCIO DE CORDAS E REDES ESPORTIVAS EIRELI</t>
  </si>
  <si>
    <t>19.181.402/0001-68</t>
  </si>
  <si>
    <t>REMAX REDES ESPORTIVAS - MARCILENE GOMES DA SILVA ME</t>
  </si>
  <si>
    <t>82.672.221/0001-70</t>
  </si>
  <si>
    <t>SPITTER INDÚSTRIA E COMÉRCIO DE REDES E CORDAS - EIRELI</t>
  </si>
  <si>
    <t>27/04/2021</t>
  </si>
  <si>
    <t>REDE DE COBERTURA EM POLIETILENO - MALHA 150 - FIO 3MM</t>
  </si>
  <si>
    <t>15.074.558/0001-99</t>
  </si>
  <si>
    <t>FGR SPORTS</t>
  </si>
  <si>
    <t>027.253.891/0001-44</t>
  </si>
  <si>
    <t>SK FERNANDES AUTOMAÇÃO INDL EIRELI ME</t>
  </si>
  <si>
    <t>024.703.291/0001-42</t>
  </si>
  <si>
    <t>ONE GRASS - COMÉRCIO INDÚSTRIA E INSTALAÇÃO DE GRAMA SINTÉTICA</t>
  </si>
  <si>
    <t>011.837.759/0001-03</t>
  </si>
  <si>
    <t>ART GRAMA REVESTIMENTOS SINTÉTICOS LTDA</t>
  </si>
  <si>
    <t>031.054.480/0001-05</t>
  </si>
  <si>
    <t>CH FERNANDES DOS SANTOS COMERCIAL</t>
  </si>
  <si>
    <t>ENTRADA PROVISÓRIA DE ÁGUA</t>
  </si>
  <si>
    <t>76.484.013/0001-45</t>
  </si>
  <si>
    <t>SANEPAR</t>
  </si>
  <si>
    <t>CONTATOR BIPOLAR NOMINAL 25A</t>
  </si>
  <si>
    <t>47.960.950/1088-36</t>
  </si>
  <si>
    <t>MAGAZINE LUIZA S/A</t>
  </si>
  <si>
    <t>INVERNIAPEÇAS</t>
  </si>
  <si>
    <t>00.776.574/0006-60</t>
  </si>
  <si>
    <t>AMERICANAS S.A.</t>
  </si>
  <si>
    <t>TEMPORIZADOR DIGITAL PROGRAMÁVEL, TRILHO DIN, 127/220V</t>
  </si>
  <si>
    <t>24.573.510/0001-16</t>
  </si>
  <si>
    <t>D.A.P COMÉRCIO E DISTRIBUIDORA LTDA</t>
  </si>
  <si>
    <t>44.245.811/0001-28</t>
  </si>
  <si>
    <t>MEGA BLESSED COMÉRCIO LTDA</t>
  </si>
  <si>
    <t>00.617.983/0001-00</t>
  </si>
  <si>
    <t>ELETRO FM - COMÉRCIO DE MATERIAIS ELÉTRICOS LTDA</t>
  </si>
  <si>
    <t>23.684.546/0001-04</t>
  </si>
  <si>
    <t>ARCO ÍRIS LED COMERCIAL LTDA</t>
  </si>
  <si>
    <t>29.103.816/0001-22</t>
  </si>
  <si>
    <t>GGPX COMERCIAL LTDA</t>
  </si>
  <si>
    <t>34.626.098/0001-09</t>
  </si>
  <si>
    <t>DIGITAL LED</t>
  </si>
  <si>
    <t>33.041.260/0652-90</t>
  </si>
  <si>
    <t>EXTRA</t>
  </si>
  <si>
    <t>18.418.273/0001-16</t>
  </si>
  <si>
    <t>SR PARISI FERREIRA REDES DE PROTEÇÃO ME</t>
  </si>
  <si>
    <t>29.426.413/0001-14</t>
  </si>
  <si>
    <t>VALE MATERIAIS E ACESSÓRIOS ESPORTIVOS</t>
  </si>
  <si>
    <t>18.630.877/0001-21</t>
  </si>
  <si>
    <t>WALTER EDUARDO MAGALHAES VIEIRA RUDMER ME</t>
  </si>
  <si>
    <t>31.434.404/0001-17</t>
  </si>
  <si>
    <t>A&amp;R SOLUÇÕES CONSTRUTIVAS LTDA</t>
  </si>
  <si>
    <t>07.379.201/0001-90</t>
  </si>
  <si>
    <t>FANTASY PLAY COMÉRCIO DE BRINQUEDOS LTDA</t>
  </si>
  <si>
    <t>07.598.814/0001-19</t>
  </si>
  <si>
    <t>TOTAL TELAS INDUSTRIA E COMERCIO DE ARAMES E TELAS LTDA</t>
  </si>
  <si>
    <t>01.031.978/0001-83</t>
  </si>
  <si>
    <t>METAL CENTER INDÚSTRIA E COMÉRCIO LTDA</t>
  </si>
  <si>
    <t>10.682.388/0001-01</t>
  </si>
  <si>
    <t>DARCI ARMANDO LAMBRECHT &amp; CIA LTDA</t>
  </si>
  <si>
    <t>BANCO DE MADEIRA SEM ENCOSTO, ALTURA 430MM, LARGURA DE 550MM E COMPRIMENTO DE 1820MM, COM 9 RIPAS DE MADEIRA MACIÇA DE 30X40MM, COMPRIMENTO 1,80M, EM ESTRUTURA DE LIGA DE ALUMÍNIO</t>
  </si>
  <si>
    <t>16.755.815/0001-10</t>
  </si>
  <si>
    <t>GILBERTO MILANI - COMERCIO DE ARTEFATOS DE MADEIRA</t>
  </si>
  <si>
    <t>18.527.195/0001-98</t>
  </si>
  <si>
    <t>DOMINIO COMERCIO DE EQUIPAMENTOS - EIRELI</t>
  </si>
  <si>
    <t>18.335.753/0001-13</t>
  </si>
  <si>
    <t>MMCITE 8 - INDUSTRIA E COMERCIO DE MOBILIARIO URBANO LTDA</t>
  </si>
  <si>
    <t>CONTATOR BIPOLAR NOMINAL 32A</t>
  </si>
  <si>
    <t>20.526.132/0001-69</t>
  </si>
  <si>
    <t>MCA SILVA PAINÉIS ELÉTRICOS</t>
  </si>
  <si>
    <t>29.851.278/0001-54</t>
  </si>
  <si>
    <t>GRUPO IMPERIO CLS COMERCIO DE BOMBAS D'ÁGUA, MOTORES E GERADORES EIRELI</t>
  </si>
  <si>
    <t>07.327.325/0001-22</t>
  </si>
  <si>
    <t>VIEW TECH ENGENHARIA DE AUTOMAÇÃO EIRELI</t>
  </si>
  <si>
    <t>68.422.419/0001-75</t>
  </si>
  <si>
    <t>PALÁCIO DAS FERRAMENTAS</t>
  </si>
  <si>
    <t>VIA VAREJO S.A</t>
  </si>
  <si>
    <t>TORNEIRA DE PARDE PRESSMATIC CROMADA</t>
  </si>
  <si>
    <t>50.223.692/0004-58</t>
  </si>
  <si>
    <t>PADOVANI &amp; PADOVANI LTDA</t>
  </si>
  <si>
    <t>62.978.978/0001-80</t>
  </si>
  <si>
    <t>CASA MIMOSA HIDRÁULICA E ACABAMENTOS LTDA</t>
  </si>
  <si>
    <t>AMERICANAS S/A</t>
  </si>
  <si>
    <t>CONTATOR BIPOLAR NOMINAL 45A</t>
  </si>
  <si>
    <t>37.585.325/0001-93</t>
  </si>
  <si>
    <t>ENERGIA COMPLETA</t>
  </si>
  <si>
    <t>08.279.856/0001-50</t>
  </si>
  <si>
    <t>ABASTECE COMPONENTES ELÉTRICOS LTDA</t>
  </si>
  <si>
    <t>12.4.1</t>
  </si>
  <si>
    <t>LIMPEZA FINAL DE OBRA</t>
  </si>
  <si>
    <t>1</t>
  </si>
  <si>
    <t>ANDERSON ROSSATTO - CREA/PR 124.502/D</t>
  </si>
  <si>
    <t>MEU CAMPINHO PAULO AFONSO - PRIORIDADE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</si>
</sst>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00\ &quot;/m2&quot;_);[Red]\(#,##0.00\ &quot;/m2&quot;\)"/>
    <numFmt numFmtId="166" formatCode="#,##0.00\ &quot;m2&quot;"/>
    <numFmt numFmtId="167" formatCode="d/m/yy;@"/>
    <numFmt numFmtId="168" formatCode="#,##0_ ;[Red]\-#,##0\ "/>
    <numFmt numFmtId="169" formatCode="&quot;R$&quot;#,##0.00_);\(&quot;R$&quot;#,##0.00\)"/>
    <numFmt numFmtId="170" formatCode="0.0%"/>
    <numFmt numFmtId="171" formatCode="0.000000"/>
    <numFmt numFmtId="172" formatCode="0.000"/>
  </numFmts>
  <fonts count="4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6"/>
      <name val="Arial"/>
      <family val="2"/>
    </font>
    <font>
      <b/>
      <sz val="12"/>
      <name val="Arial"/>
      <family val="2"/>
    </font>
    <font>
      <b/>
      <sz val="10"/>
      <name val="Arial"/>
      <family val="2"/>
    </font>
    <font>
      <b/>
      <sz val="10"/>
      <color indexed="8"/>
      <name val="Arial"/>
      <family val="2"/>
    </font>
    <font>
      <sz val="11"/>
      <color indexed="8"/>
      <name val="Calibri"/>
      <family val="2"/>
    </font>
    <font>
      <b/>
      <sz val="8"/>
      <color indexed="8"/>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name val="Times New Roman"/>
      <family val="1"/>
    </font>
    <font>
      <b/>
      <sz val="8"/>
      <color indexed="12"/>
      <name val="Arial"/>
      <family val="2"/>
    </font>
    <font>
      <b/>
      <sz val="10"/>
      <color theme="1"/>
      <name val="Arial"/>
      <family val="2"/>
    </font>
    <font>
      <sz val="10"/>
      <color theme="0"/>
      <name val="Arial"/>
      <family val="2"/>
    </font>
    <font>
      <sz val="10"/>
      <name val="MS Sans Serif"/>
    </font>
    <font>
      <sz val="8"/>
      <name val="Arial"/>
      <family val="2"/>
    </font>
    <font>
      <b/>
      <sz val="11"/>
      <name val="Calibri"/>
      <family val="2"/>
    </font>
    <font>
      <b/>
      <sz val="10"/>
      <name val="MS Sans Serif"/>
    </font>
    <font>
      <sz val="11"/>
      <name val="Calibri"/>
      <family val="2"/>
    </font>
    <font>
      <b/>
      <sz val="14"/>
      <color rgb="FF0000FF"/>
      <name val="Arial"/>
      <family val="2"/>
    </font>
    <font>
      <sz val="10"/>
      <name val="Algerian"/>
      <family val="5"/>
    </font>
    <font>
      <sz val="14"/>
      <color rgb="FF0000FF"/>
      <name val="Arial"/>
      <family val="2"/>
    </font>
    <font>
      <b/>
      <sz val="10"/>
      <color rgb="FFFF0000"/>
      <name val="MS Sans Serif"/>
    </font>
    <font>
      <b/>
      <sz val="12"/>
      <color rgb="FFFF0000"/>
      <name val="Arial"/>
      <family val="2"/>
    </font>
    <font>
      <b/>
      <sz val="14"/>
      <color rgb="FFFF0000"/>
      <name val="Arial"/>
      <family val="2"/>
    </font>
    <font>
      <sz val="14"/>
      <color theme="3" tint="0.39997558519241921"/>
      <name val="Arial"/>
      <family val="2"/>
    </font>
    <font>
      <b/>
      <sz val="8"/>
      <name val="MS Sans Serif"/>
    </font>
    <font>
      <sz val="8"/>
      <name val="MS Sans Serif"/>
    </font>
    <font>
      <b/>
      <sz val="14"/>
      <color theme="1"/>
      <name val="Arial"/>
      <family val="2"/>
    </font>
    <font>
      <b/>
      <sz val="8"/>
      <color theme="0"/>
      <name val="Arial"/>
      <family val="2"/>
    </font>
    <font>
      <b/>
      <i/>
      <u/>
      <sz val="8"/>
      <name val="Arial"/>
      <family val="2"/>
    </font>
    <font>
      <sz val="16"/>
      <name val="Arial"/>
      <family val="2"/>
    </font>
    <font>
      <sz val="12"/>
      <name val="Times New Roman"/>
      <family val="1"/>
    </font>
    <font>
      <sz val="12"/>
      <name val="Tahoma"/>
      <family val="2"/>
    </font>
    <font>
      <b/>
      <sz val="12"/>
      <name val="Times New Roman"/>
      <family val="1"/>
    </font>
    <font>
      <sz val="12"/>
      <name val="Times New Roman"/>
      <family val="2"/>
    </font>
    <font>
      <sz val="8"/>
      <color theme="0"/>
      <name val="Arial"/>
      <family val="2"/>
    </font>
    <font>
      <b/>
      <sz val="16"/>
      <color rgb="FFFF0000"/>
      <name val="Arial"/>
      <family val="2"/>
    </font>
    <font>
      <b/>
      <u/>
      <sz val="16"/>
      <color rgb="FFFF0000"/>
      <name val="Arial"/>
      <family val="2"/>
    </font>
  </fonts>
  <fills count="13">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rgb="FFCCFFCC"/>
        <bgColor indexed="64"/>
      </patternFill>
    </fill>
    <fill>
      <patternFill patternType="solid">
        <fgColor theme="9"/>
        <bgColor indexed="64"/>
      </patternFill>
    </fill>
    <fill>
      <patternFill patternType="solid">
        <fgColor theme="0" tint="-0.14999847407452621"/>
        <bgColor indexed="64"/>
      </patternFill>
    </fill>
  </fills>
  <borders count="154">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ashDotDot">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dashDotDot">
        <color auto="1"/>
      </bottom>
      <diagonal/>
    </border>
    <border>
      <left/>
      <right/>
      <top style="hair">
        <color indexed="64"/>
      </top>
      <bottom style="dashDotDot">
        <color auto="1"/>
      </bottom>
      <diagonal/>
    </border>
    <border>
      <left/>
      <right style="hair">
        <color indexed="64"/>
      </right>
      <top style="hair">
        <color auto="1"/>
      </top>
      <bottom style="dashDotDot">
        <color auto="1"/>
      </bottom>
      <diagonal/>
    </border>
    <border>
      <left style="hair">
        <color indexed="64"/>
      </left>
      <right style="medium">
        <color indexed="64"/>
      </right>
      <top/>
      <bottom style="dashDotDot">
        <color auto="1"/>
      </bottom>
      <diagonal/>
    </border>
  </borders>
  <cellStyleXfs count="26">
    <xf numFmtId="0" fontId="0"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24" fillId="0" borderId="0"/>
    <xf numFmtId="0" fontId="25" fillId="0" borderId="0"/>
    <xf numFmtId="0" fontId="1" fillId="0" borderId="0"/>
    <xf numFmtId="0" fontId="4" fillId="0" borderId="0"/>
    <xf numFmtId="0" fontId="4" fillId="0" borderId="0"/>
    <xf numFmtId="164" fontId="4"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96">
    <xf numFmtId="0" fontId="0" fillId="0" borderId="0" xfId="0"/>
    <xf numFmtId="0" fontId="4" fillId="0" borderId="0" xfId="0" applyFont="1"/>
    <xf numFmtId="49" fontId="5" fillId="0" borderId="53" xfId="0" applyNumberFormat="1" applyFont="1" applyFill="1" applyBorder="1" applyAlignment="1" applyProtection="1">
      <alignment horizontal="center"/>
    </xf>
    <xf numFmtId="0" fontId="11" fillId="0" borderId="28" xfId="0" applyFont="1" applyFill="1" applyBorder="1" applyAlignment="1" applyProtection="1"/>
    <xf numFmtId="4" fontId="5" fillId="0" borderId="6" xfId="2" applyNumberFormat="1" applyFont="1" applyFill="1" applyBorder="1" applyAlignment="1" applyProtection="1"/>
    <xf numFmtId="49" fontId="5" fillId="0" borderId="6" xfId="2" applyNumberFormat="1" applyFont="1" applyFill="1" applyBorder="1" applyAlignment="1" applyProtection="1"/>
    <xf numFmtId="2" fontId="4" fillId="0" borderId="0" xfId="0" applyNumberFormat="1" applyFont="1"/>
    <xf numFmtId="1" fontId="5" fillId="0" borderId="6" xfId="2" applyNumberFormat="1" applyFont="1" applyFill="1" applyBorder="1" applyAlignment="1" applyProtection="1">
      <alignment horizontal="center"/>
    </xf>
    <xf numFmtId="0" fontId="3" fillId="0" borderId="0" xfId="9" applyProtection="1">
      <protection locked="0"/>
    </xf>
    <xf numFmtId="2" fontId="8" fillId="5" borderId="74" xfId="9" applyNumberFormat="1" applyFont="1" applyFill="1" applyBorder="1" applyAlignment="1" applyProtection="1">
      <alignment horizontal="left"/>
      <protection locked="0"/>
    </xf>
    <xf numFmtId="0" fontId="8" fillId="5" borderId="18" xfId="9" applyFont="1" applyFill="1" applyBorder="1" applyAlignment="1" applyProtection="1">
      <alignment horizontal="left"/>
      <protection locked="0"/>
    </xf>
    <xf numFmtId="1" fontId="8" fillId="5" borderId="19" xfId="9" applyNumberFormat="1" applyFont="1" applyFill="1" applyBorder="1" applyAlignment="1" applyProtection="1">
      <alignment horizontal="center"/>
      <protection locked="0"/>
    </xf>
    <xf numFmtId="4" fontId="5" fillId="5" borderId="77" xfId="9" applyNumberFormat="1" applyFont="1" applyFill="1" applyBorder="1" applyAlignment="1" applyProtection="1">
      <alignment horizontal="center"/>
      <protection locked="0"/>
    </xf>
    <xf numFmtId="10" fontId="5" fillId="0" borderId="78" xfId="10" applyNumberFormat="1" applyFont="1" applyFill="1" applyBorder="1" applyAlignment="1" applyProtection="1">
      <alignment horizontal="center"/>
    </xf>
    <xf numFmtId="49" fontId="8" fillId="5" borderId="80" xfId="9" applyNumberFormat="1" applyFont="1" applyFill="1" applyBorder="1" applyProtection="1">
      <protection locked="0"/>
    </xf>
    <xf numFmtId="0" fontId="8" fillId="5" borderId="4" xfId="9" applyFont="1" applyFill="1" applyBorder="1" applyProtection="1">
      <protection locked="0"/>
    </xf>
    <xf numFmtId="0" fontId="8" fillId="5" borderId="4" xfId="9" applyFont="1" applyFill="1" applyBorder="1" applyAlignment="1" applyProtection="1">
      <alignment horizontal="left"/>
      <protection locked="0"/>
    </xf>
    <xf numFmtId="1" fontId="8" fillId="5" borderId="82" xfId="9" applyNumberFormat="1" applyFont="1" applyFill="1" applyBorder="1" applyAlignment="1" applyProtection="1">
      <alignment horizontal="center"/>
      <protection locked="0"/>
    </xf>
    <xf numFmtId="1" fontId="5" fillId="5" borderId="82" xfId="9" applyNumberFormat="1" applyFont="1" applyFill="1" applyBorder="1" applyAlignment="1" applyProtection="1">
      <alignment horizontal="center"/>
      <protection locked="0"/>
    </xf>
    <xf numFmtId="4" fontId="5" fillId="5" borderId="86" xfId="9" applyNumberFormat="1" applyFont="1" applyFill="1" applyBorder="1" applyAlignment="1" applyProtection="1">
      <alignment horizontal="center"/>
      <protection locked="0"/>
    </xf>
    <xf numFmtId="10" fontId="5" fillId="0" borderId="87" xfId="10" applyNumberFormat="1" applyFont="1" applyFill="1" applyBorder="1" applyAlignment="1" applyProtection="1">
      <alignment horizontal="center"/>
    </xf>
    <xf numFmtId="10" fontId="4" fillId="0" borderId="91" xfId="10" applyNumberFormat="1" applyFont="1" applyFill="1" applyBorder="1" applyProtection="1"/>
    <xf numFmtId="0" fontId="8" fillId="4" borderId="44" xfId="9" applyFont="1" applyFill="1" applyBorder="1" applyAlignment="1" applyProtection="1">
      <alignment horizontal="center"/>
      <protection locked="0"/>
    </xf>
    <xf numFmtId="1" fontId="8" fillId="7" borderId="66" xfId="9" applyNumberFormat="1" applyFont="1" applyFill="1" applyBorder="1" applyAlignment="1" applyProtection="1">
      <alignment horizontal="center"/>
      <protection locked="0"/>
    </xf>
    <xf numFmtId="0" fontId="3" fillId="0" borderId="0" xfId="9" applyAlignment="1" applyProtection="1">
      <alignment horizontal="center"/>
      <protection locked="0"/>
    </xf>
    <xf numFmtId="40" fontId="4" fillId="2" borderId="111" xfId="9" applyNumberFormat="1" applyFont="1" applyFill="1" applyBorder="1" applyProtection="1">
      <protection locked="0"/>
    </xf>
    <xf numFmtId="10" fontId="4" fillId="2" borderId="34" xfId="10" applyNumberFormat="1" applyFont="1" applyFill="1" applyBorder="1" applyProtection="1"/>
    <xf numFmtId="40" fontId="3" fillId="0" borderId="0" xfId="9" applyNumberFormat="1" applyProtection="1">
      <protection locked="0"/>
    </xf>
    <xf numFmtId="40" fontId="4" fillId="2" borderId="18" xfId="9" applyNumberFormat="1" applyFont="1" applyFill="1" applyBorder="1" applyProtection="1">
      <protection locked="0"/>
    </xf>
    <xf numFmtId="9" fontId="4" fillId="2" borderId="112" xfId="10" applyFont="1" applyFill="1" applyBorder="1" applyProtection="1"/>
    <xf numFmtId="40" fontId="4" fillId="2" borderId="113" xfId="9" applyNumberFormat="1" applyFont="1" applyFill="1" applyBorder="1" applyProtection="1">
      <protection locked="0"/>
    </xf>
    <xf numFmtId="10" fontId="4" fillId="2" borderId="30" xfId="10" applyNumberFormat="1" applyFont="1" applyFill="1" applyBorder="1" applyProtection="1"/>
    <xf numFmtId="9" fontId="4" fillId="2" borderId="115" xfId="10" applyFont="1" applyFill="1" applyBorder="1" applyProtection="1"/>
    <xf numFmtId="40" fontId="19" fillId="2" borderId="117" xfId="9" applyNumberFormat="1" applyFont="1" applyFill="1" applyBorder="1" applyProtection="1">
      <protection locked="0"/>
    </xf>
    <xf numFmtId="10" fontId="19" fillId="2" borderId="119" xfId="10" applyNumberFormat="1" applyFont="1" applyFill="1" applyBorder="1" applyProtection="1"/>
    <xf numFmtId="10" fontId="19" fillId="2" borderId="121" xfId="10" applyNumberFormat="1" applyFont="1" applyFill="1" applyBorder="1" applyProtection="1"/>
    <xf numFmtId="10" fontId="19" fillId="2" borderId="122" xfId="10" applyNumberFormat="1" applyFont="1" applyFill="1" applyBorder="1" applyProtection="1">
      <protection locked="0"/>
    </xf>
    <xf numFmtId="10" fontId="19" fillId="2" borderId="123" xfId="10" applyNumberFormat="1" applyFont="1" applyFill="1" applyBorder="1" applyProtection="1"/>
    <xf numFmtId="10" fontId="19" fillId="2" borderId="124" xfId="10" applyNumberFormat="1" applyFont="1" applyFill="1" applyBorder="1" applyProtection="1"/>
    <xf numFmtId="10" fontId="19" fillId="2" borderId="108" xfId="10" applyNumberFormat="1" applyFont="1" applyFill="1" applyBorder="1" applyProtection="1"/>
    <xf numFmtId="10" fontId="19" fillId="2" borderId="125" xfId="10" applyNumberFormat="1" applyFont="1" applyFill="1" applyBorder="1" applyProtection="1">
      <protection locked="0"/>
    </xf>
    <xf numFmtId="10" fontId="19" fillId="2" borderId="0" xfId="10" applyNumberFormat="1" applyFont="1" applyFill="1" applyBorder="1" applyProtection="1"/>
    <xf numFmtId="10" fontId="21" fillId="5" borderId="127" xfId="10" applyNumberFormat="1" applyFont="1" applyFill="1" applyBorder="1" applyAlignment="1" applyProtection="1">
      <alignment horizontal="center"/>
    </xf>
    <xf numFmtId="0" fontId="8" fillId="5" borderId="46" xfId="9" applyFont="1" applyFill="1" applyBorder="1" applyAlignment="1" applyProtection="1">
      <alignment horizontal="left" vertical="top"/>
      <protection locked="0"/>
    </xf>
    <xf numFmtId="0" fontId="8" fillId="5" borderId="1" xfId="9" applyFont="1" applyFill="1" applyBorder="1" applyProtection="1">
      <protection locked="0"/>
    </xf>
    <xf numFmtId="0" fontId="8" fillId="5" borderId="128" xfId="9" applyFont="1" applyFill="1" applyBorder="1" applyProtection="1">
      <protection locked="0"/>
    </xf>
    <xf numFmtId="0" fontId="8" fillId="5" borderId="1" xfId="9" applyFont="1" applyFill="1" applyBorder="1" applyAlignment="1" applyProtection="1">
      <alignment horizontal="left" vertical="top"/>
      <protection locked="0"/>
    </xf>
    <xf numFmtId="0" fontId="8" fillId="5" borderId="1" xfId="9" applyFont="1" applyFill="1" applyBorder="1" applyAlignment="1" applyProtection="1">
      <alignment horizontal="centerContinuous" vertical="center"/>
      <protection locked="0"/>
    </xf>
    <xf numFmtId="0" fontId="8" fillId="5" borderId="2" xfId="9" applyFont="1" applyFill="1" applyBorder="1" applyAlignment="1" applyProtection="1">
      <alignment horizontal="centerContinuous" vertical="center"/>
      <protection locked="0"/>
    </xf>
    <xf numFmtId="0" fontId="3" fillId="5" borderId="4" xfId="9" applyFill="1" applyBorder="1" applyProtection="1">
      <protection locked="0"/>
    </xf>
    <xf numFmtId="0" fontId="3" fillId="5" borderId="129" xfId="9" applyFill="1" applyBorder="1" applyProtection="1">
      <protection locked="0"/>
    </xf>
    <xf numFmtId="14" fontId="8" fillId="5" borderId="4" xfId="9" applyNumberFormat="1" applyFont="1" applyFill="1" applyBorder="1" applyAlignment="1" applyProtection="1">
      <alignment horizontal="center" vertical="center"/>
      <protection locked="0"/>
    </xf>
    <xf numFmtId="0" fontId="3" fillId="0" borderId="0" xfId="11" applyFont="1" applyProtection="1">
      <protection locked="0"/>
    </xf>
    <xf numFmtId="4" fontId="8" fillId="8" borderId="8" xfId="2" applyNumberFormat="1" applyFont="1" applyFill="1" applyBorder="1" applyAlignment="1" applyProtection="1">
      <alignment vertical="center"/>
      <protection locked="0"/>
    </xf>
    <xf numFmtId="10" fontId="8" fillId="0" borderId="8" xfId="12" applyNumberFormat="1" applyFont="1" applyFill="1" applyBorder="1" applyAlignment="1" applyProtection="1">
      <alignment vertical="center"/>
    </xf>
    <xf numFmtId="0" fontId="26" fillId="0" borderId="0" xfId="11" applyFont="1" applyAlignment="1">
      <alignment vertical="center"/>
    </xf>
    <xf numFmtId="0" fontId="24" fillId="0" borderId="0" xfId="14" applyAlignment="1">
      <alignment vertical="center"/>
    </xf>
    <xf numFmtId="0" fontId="24" fillId="0" borderId="0" xfId="14" applyAlignment="1" applyProtection="1">
      <alignment vertical="center"/>
      <protection locked="0"/>
    </xf>
    <xf numFmtId="2" fontId="17" fillId="0" borderId="55" xfId="14" applyNumberFormat="1" applyFont="1" applyBorder="1" applyAlignment="1">
      <alignment horizontal="right" vertical="center"/>
    </xf>
    <xf numFmtId="2" fontId="17" fillId="0" borderId="112" xfId="14" applyNumberFormat="1" applyFont="1" applyBorder="1" applyAlignment="1">
      <alignment horizontal="center" vertical="center"/>
    </xf>
    <xf numFmtId="0" fontId="27" fillId="0" borderId="0" xfId="14" applyFont="1" applyAlignment="1">
      <alignment vertical="center"/>
    </xf>
    <xf numFmtId="2" fontId="17" fillId="0" borderId="142" xfId="14" applyNumberFormat="1" applyFont="1" applyBorder="1" applyAlignment="1">
      <alignment horizontal="right" vertical="center"/>
    </xf>
    <xf numFmtId="2" fontId="17" fillId="0" borderId="115" xfId="14" applyNumberFormat="1" applyFont="1" applyBorder="1" applyAlignment="1">
      <alignment horizontal="center" vertical="center"/>
    </xf>
    <xf numFmtId="0" fontId="18" fillId="0" borderId="41" xfId="14" applyFont="1" applyBorder="1" applyAlignment="1">
      <alignment horizontal="right" vertical="center"/>
    </xf>
    <xf numFmtId="2" fontId="18" fillId="0" borderId="8" xfId="14" applyNumberFormat="1" applyFont="1" applyBorder="1" applyAlignment="1">
      <alignment horizontal="center" vertical="center"/>
    </xf>
    <xf numFmtId="2" fontId="24" fillId="0" borderId="0" xfId="14" applyNumberFormat="1" applyAlignment="1" applyProtection="1">
      <alignment vertical="center"/>
      <protection locked="0"/>
    </xf>
    <xf numFmtId="0" fontId="18" fillId="0" borderId="60" xfId="14" applyFont="1" applyBorder="1" applyAlignment="1">
      <alignment vertical="center"/>
    </xf>
    <xf numFmtId="2" fontId="17" fillId="0" borderId="62" xfId="14" applyNumberFormat="1" applyFont="1" applyBorder="1" applyAlignment="1">
      <alignment horizontal="center" vertical="center"/>
    </xf>
    <xf numFmtId="2" fontId="17" fillId="0" borderId="22" xfId="14" applyNumberFormat="1" applyFont="1" applyBorder="1" applyAlignment="1">
      <alignment horizontal="center" vertical="center"/>
    </xf>
    <xf numFmtId="0" fontId="24" fillId="0" borderId="0" xfId="14" quotePrefix="1" applyAlignment="1" applyProtection="1">
      <alignment vertical="center"/>
      <protection locked="0"/>
    </xf>
    <xf numFmtId="2" fontId="17" fillId="9" borderId="52" xfId="14" applyNumberFormat="1" applyFont="1" applyFill="1" applyBorder="1" applyAlignment="1" applyProtection="1">
      <alignment horizontal="center" vertical="center"/>
      <protection locked="0"/>
    </xf>
    <xf numFmtId="2" fontId="17" fillId="9" borderId="22" xfId="14" applyNumberFormat="1" applyFont="1" applyFill="1" applyBorder="1" applyAlignment="1" applyProtection="1">
      <alignment horizontal="center" vertical="center"/>
      <protection locked="0"/>
    </xf>
    <xf numFmtId="164" fontId="24" fillId="0" borderId="0" xfId="13" applyFont="1" applyFill="1" applyAlignment="1" applyProtection="1">
      <alignment vertical="center"/>
    </xf>
    <xf numFmtId="0" fontId="18" fillId="0" borderId="55" xfId="14" applyFont="1" applyBorder="1" applyAlignment="1">
      <alignment vertical="center"/>
    </xf>
    <xf numFmtId="2" fontId="17" fillId="9" borderId="54" xfId="14" applyNumberFormat="1" applyFont="1" applyFill="1" applyBorder="1" applyAlignment="1" applyProtection="1">
      <alignment horizontal="center" vertical="center"/>
      <protection locked="0"/>
    </xf>
    <xf numFmtId="2" fontId="17" fillId="9" borderId="112" xfId="14" applyNumberFormat="1" applyFont="1" applyFill="1" applyBorder="1" applyAlignment="1" applyProtection="1">
      <alignment horizontal="center" vertical="center"/>
      <protection locked="0"/>
    </xf>
    <xf numFmtId="0" fontId="18" fillId="0" borderId="133" xfId="14" applyFont="1" applyBorder="1" applyAlignment="1">
      <alignment vertical="center"/>
    </xf>
    <xf numFmtId="2" fontId="17" fillId="9" borderId="23" xfId="14" applyNumberFormat="1" applyFont="1" applyFill="1" applyBorder="1" applyAlignment="1" applyProtection="1">
      <alignment horizontal="center" vertical="center"/>
      <protection locked="0"/>
    </xf>
    <xf numFmtId="2" fontId="17" fillId="9" borderId="143" xfId="14" applyNumberFormat="1" applyFont="1" applyFill="1" applyBorder="1" applyAlignment="1" applyProtection="1">
      <alignment horizontal="center" vertical="center"/>
      <protection locked="0"/>
    </xf>
    <xf numFmtId="0" fontId="18" fillId="0" borderId="44" xfId="14" applyFont="1" applyBorder="1" applyAlignment="1">
      <alignment vertical="center"/>
    </xf>
    <xf numFmtId="2" fontId="18" fillId="0" borderId="7" xfId="14" applyNumberFormat="1" applyFont="1" applyBorder="1" applyAlignment="1">
      <alignment horizontal="center" vertical="center"/>
    </xf>
    <xf numFmtId="0" fontId="28" fillId="0" borderId="0" xfId="11" quotePrefix="1" applyFont="1" applyAlignment="1">
      <alignment vertical="center"/>
    </xf>
    <xf numFmtId="0" fontId="29" fillId="0" borderId="53" xfId="14" applyFont="1" applyBorder="1" applyAlignment="1">
      <alignment vertical="center"/>
    </xf>
    <xf numFmtId="10" fontId="29" fillId="0" borderId="41" xfId="14" applyNumberFormat="1" applyFont="1" applyBorder="1" applyAlignment="1">
      <alignment horizontal="centerContinuous" vertical="center"/>
    </xf>
    <xf numFmtId="9" fontId="29" fillId="0" borderId="8" xfId="14" applyNumberFormat="1" applyFont="1" applyBorder="1" applyAlignment="1">
      <alignment horizontal="centerContinuous" vertical="center"/>
    </xf>
    <xf numFmtId="0" fontId="30" fillId="0" borderId="44" xfId="14" applyFont="1" applyBorder="1" applyAlignment="1">
      <alignment horizontal="center" vertical="center"/>
    </xf>
    <xf numFmtId="170" fontId="24" fillId="0" borderId="0" xfId="14" applyNumberFormat="1" applyAlignment="1">
      <alignment vertical="center"/>
    </xf>
    <xf numFmtId="0" fontId="31" fillId="0" borderId="0" xfId="14" applyFont="1" applyAlignment="1">
      <alignment vertical="center"/>
    </xf>
    <xf numFmtId="0" fontId="32" fillId="0" borderId="0" xfId="14" applyFont="1" applyAlignment="1" applyProtection="1">
      <alignment vertical="center"/>
      <protection locked="0"/>
    </xf>
    <xf numFmtId="0" fontId="32" fillId="0" borderId="0" xfId="14" applyFont="1" applyProtection="1">
      <protection locked="0"/>
    </xf>
    <xf numFmtId="0" fontId="24" fillId="0" borderId="0" xfId="14" applyProtection="1">
      <protection locked="0"/>
    </xf>
    <xf numFmtId="0" fontId="17" fillId="0" borderId="0" xfId="14" applyFont="1" applyAlignment="1">
      <alignment vertical="center"/>
    </xf>
    <xf numFmtId="0" fontId="4" fillId="0" borderId="0" xfId="14" applyFont="1" applyAlignment="1">
      <alignment vertical="center"/>
    </xf>
    <xf numFmtId="0" fontId="8" fillId="0" borderId="0" xfId="14" applyFont="1" applyAlignment="1">
      <alignment vertical="center"/>
    </xf>
    <xf numFmtId="0" fontId="33" fillId="0" borderId="0" xfId="14" applyFont="1" applyAlignment="1">
      <alignment horizontal="center" vertical="center"/>
    </xf>
    <xf numFmtId="0" fontId="5" fillId="0" borderId="0" xfId="14" applyFont="1" applyAlignment="1">
      <alignment vertical="center"/>
    </xf>
    <xf numFmtId="164" fontId="34" fillId="9" borderId="44" xfId="13" applyFont="1" applyFill="1" applyBorder="1" applyAlignment="1" applyProtection="1">
      <alignment horizontal="right" vertical="center"/>
      <protection locked="0"/>
    </xf>
    <xf numFmtId="2" fontId="35" fillId="0" borderId="0" xfId="14" applyNumberFormat="1" applyFont="1" applyAlignment="1">
      <alignment horizontal="left" vertical="center"/>
    </xf>
    <xf numFmtId="2" fontId="35" fillId="0" borderId="27" xfId="14" quotePrefix="1" applyNumberFormat="1" applyFont="1" applyBorder="1" applyAlignment="1">
      <alignment horizontal="right" vertical="center"/>
    </xf>
    <xf numFmtId="2" fontId="35" fillId="0" borderId="27" xfId="14" applyNumberFormat="1" applyFont="1" applyBorder="1" applyAlignment="1">
      <alignment horizontal="right" vertical="center"/>
    </xf>
    <xf numFmtId="0" fontId="36" fillId="0" borderId="0" xfId="14" applyFont="1" applyAlignment="1">
      <alignment vertical="center"/>
    </xf>
    <xf numFmtId="0" fontId="37" fillId="0" borderId="0" xfId="14" applyFont="1" applyAlignment="1">
      <alignment vertical="center"/>
    </xf>
    <xf numFmtId="0" fontId="8" fillId="0" borderId="44" xfId="14" applyFont="1" applyBorder="1" applyAlignment="1">
      <alignment horizontal="center" vertical="center"/>
    </xf>
    <xf numFmtId="0" fontId="8" fillId="0" borderId="7" xfId="14" applyFont="1" applyBorder="1" applyAlignment="1">
      <alignment horizontal="center" vertical="center"/>
    </xf>
    <xf numFmtId="0" fontId="8" fillId="0" borderId="28" xfId="14" applyFont="1" applyBorder="1" applyAlignment="1">
      <alignment horizontal="center" vertical="center"/>
    </xf>
    <xf numFmtId="0" fontId="8" fillId="0" borderId="29" xfId="14" applyFont="1" applyBorder="1" applyAlignment="1">
      <alignment horizontal="center" vertical="center"/>
    </xf>
    <xf numFmtId="0" fontId="3" fillId="0" borderId="131" xfId="14" applyFont="1" applyBorder="1" applyAlignment="1">
      <alignment vertical="center" wrapText="1"/>
    </xf>
    <xf numFmtId="10" fontId="3" fillId="0" borderId="35" xfId="14" applyNumberFormat="1" applyFont="1" applyBorder="1" applyAlignment="1">
      <alignment horizontal="center" vertical="center"/>
    </xf>
    <xf numFmtId="10" fontId="3" fillId="0" borderId="21" xfId="14" applyNumberFormat="1" applyFont="1" applyBorder="1" applyAlignment="1">
      <alignment horizontal="center" vertical="center"/>
    </xf>
    <xf numFmtId="10" fontId="3" fillId="0" borderId="30" xfId="14" applyNumberFormat="1" applyFont="1" applyBorder="1" applyAlignment="1">
      <alignment horizontal="center" vertical="center"/>
    </xf>
    <xf numFmtId="0" fontId="3" fillId="0" borderId="144" xfId="14" applyFont="1" applyBorder="1" applyAlignment="1">
      <alignment vertical="center" wrapText="1"/>
    </xf>
    <xf numFmtId="10" fontId="3" fillId="0" borderId="19" xfId="14" applyNumberFormat="1" applyFont="1" applyBorder="1" applyAlignment="1">
      <alignment horizontal="center" vertical="center"/>
    </xf>
    <xf numFmtId="10" fontId="3" fillId="0" borderId="27" xfId="14" applyNumberFormat="1" applyFont="1" applyBorder="1" applyAlignment="1">
      <alignment horizontal="center" vertical="center"/>
    </xf>
    <xf numFmtId="10" fontId="3" fillId="0" borderId="34" xfId="14" applyNumberFormat="1" applyFont="1" applyBorder="1" applyAlignment="1">
      <alignment horizontal="center" vertical="center"/>
    </xf>
    <xf numFmtId="0" fontId="3" fillId="0" borderId="145" xfId="14" applyFont="1" applyBorder="1" applyAlignment="1">
      <alignment vertical="center" wrapText="1"/>
    </xf>
    <xf numFmtId="10" fontId="3" fillId="0" borderId="24" xfId="14" applyNumberFormat="1" applyFont="1" applyBorder="1" applyAlignment="1">
      <alignment horizontal="center" vertical="center"/>
    </xf>
    <xf numFmtId="10" fontId="3" fillId="0" borderId="25" xfId="14" applyNumberFormat="1" applyFont="1" applyBorder="1" applyAlignment="1">
      <alignment horizontal="center" vertical="center"/>
    </xf>
    <xf numFmtId="10" fontId="3" fillId="0" borderId="26" xfId="14" applyNumberFormat="1" applyFont="1" applyBorder="1" applyAlignment="1">
      <alignment horizontal="center" vertical="center"/>
    </xf>
    <xf numFmtId="0" fontId="37" fillId="0" borderId="0" xfId="14" applyFont="1" applyAlignment="1">
      <alignment vertical="center" wrapText="1"/>
    </xf>
    <xf numFmtId="10" fontId="3" fillId="0" borderId="82" xfId="14" applyNumberFormat="1" applyFont="1" applyBorder="1" applyAlignment="1">
      <alignment horizontal="center" vertical="center"/>
    </xf>
    <xf numFmtId="10" fontId="3" fillId="0" borderId="146" xfId="14" applyNumberFormat="1" applyFont="1" applyBorder="1" applyAlignment="1">
      <alignment horizontal="center" vertical="center"/>
    </xf>
    <xf numFmtId="10" fontId="3" fillId="0" borderId="147" xfId="14" applyNumberFormat="1" applyFont="1" applyBorder="1" applyAlignment="1">
      <alignment horizontal="center" vertical="center"/>
    </xf>
    <xf numFmtId="0" fontId="24" fillId="0" borderId="0" xfId="14"/>
    <xf numFmtId="0" fontId="8" fillId="0" borderId="135" xfId="15" applyFont="1" applyBorder="1" applyAlignment="1">
      <alignment horizontal="center" vertical="center" wrapText="1"/>
    </xf>
    <xf numFmtId="0" fontId="8" fillId="0" borderId="82" xfId="14" applyFont="1" applyBorder="1" applyAlignment="1">
      <alignment horizontal="center" vertical="center"/>
    </xf>
    <xf numFmtId="0" fontId="8" fillId="0" borderId="146" xfId="14" applyFont="1" applyBorder="1" applyAlignment="1">
      <alignment horizontal="center" vertical="center"/>
    </xf>
    <xf numFmtId="0" fontId="8" fillId="0" borderId="147" xfId="14" applyFont="1" applyBorder="1" applyAlignment="1">
      <alignment horizontal="center" vertical="center"/>
    </xf>
    <xf numFmtId="10" fontId="37" fillId="0" borderId="0" xfId="14" applyNumberFormat="1" applyFont="1" applyAlignment="1">
      <alignment vertical="center"/>
    </xf>
    <xf numFmtId="10" fontId="24" fillId="0" borderId="0" xfId="14" applyNumberFormat="1" applyAlignment="1">
      <alignment vertical="center"/>
    </xf>
    <xf numFmtId="0" fontId="8" fillId="0" borderId="44" xfId="14" applyFont="1" applyBorder="1" applyAlignment="1">
      <alignment vertical="center" wrapText="1"/>
    </xf>
    <xf numFmtId="0" fontId="37" fillId="0" borderId="0" xfId="14" applyFont="1" applyAlignment="1" applyProtection="1">
      <alignment vertical="center"/>
      <protection locked="0"/>
    </xf>
    <xf numFmtId="164" fontId="4" fillId="2" borderId="1" xfId="4" applyFont="1" applyFill="1" applyBorder="1" applyAlignment="1" applyProtection="1">
      <alignment horizontal="center" vertical="center"/>
    </xf>
    <xf numFmtId="164" fontId="4" fillId="2" borderId="0" xfId="4" applyFont="1" applyFill="1" applyBorder="1" applyAlignment="1" applyProtection="1">
      <alignment horizontal="center" vertical="center"/>
    </xf>
    <xf numFmtId="164" fontId="4" fillId="3" borderId="0" xfId="4" applyFont="1" applyFill="1" applyBorder="1" applyAlignment="1" applyProtection="1">
      <alignment horizontal="center" vertical="center"/>
      <protection locked="0"/>
    </xf>
    <xf numFmtId="164" fontId="4" fillId="2" borderId="0" xfId="4" applyFont="1" applyFill="1" applyBorder="1" applyAlignment="1" applyProtection="1">
      <alignment horizontal="center" vertical="center"/>
      <protection locked="0"/>
    </xf>
    <xf numFmtId="164" fontId="4" fillId="3" borderId="3" xfId="4" applyFont="1" applyFill="1" applyBorder="1" applyAlignment="1" applyProtection="1">
      <alignment horizontal="center" vertical="center"/>
      <protection locked="0"/>
    </xf>
    <xf numFmtId="164" fontId="4" fillId="3" borderId="4" xfId="4" applyFont="1" applyFill="1" applyBorder="1" applyAlignment="1" applyProtection="1">
      <alignment horizontal="center" vertical="center"/>
      <protection locked="0"/>
    </xf>
    <xf numFmtId="164" fontId="4" fillId="2" borderId="4" xfId="4" applyFont="1" applyFill="1" applyBorder="1" applyAlignment="1" applyProtection="1">
      <alignment horizontal="center" vertical="center"/>
      <protection locked="0"/>
    </xf>
    <xf numFmtId="164" fontId="4" fillId="3" borderId="5" xfId="4" applyFont="1" applyFill="1" applyBorder="1" applyAlignment="1" applyProtection="1">
      <alignment horizontal="center" vertical="center"/>
      <protection locked="0"/>
    </xf>
    <xf numFmtId="49" fontId="38" fillId="0" borderId="41" xfId="11" applyNumberFormat="1" applyFont="1" applyBorder="1" applyAlignment="1">
      <alignment horizontal="centerContinuous" vertical="center"/>
    </xf>
    <xf numFmtId="49" fontId="22" fillId="0" borderId="6" xfId="11" applyNumberFormat="1" applyFont="1" applyBorder="1" applyAlignment="1">
      <alignment horizontal="centerContinuous" vertical="center"/>
    </xf>
    <xf numFmtId="0" fontId="3" fillId="0" borderId="6" xfId="11" applyFont="1" applyBorder="1" applyAlignment="1">
      <alignment horizontal="centerContinuous" vertical="center"/>
    </xf>
    <xf numFmtId="0" fontId="3" fillId="0" borderId="8" xfId="11" applyFont="1" applyBorder="1" applyAlignment="1">
      <alignment horizontal="centerContinuous" vertical="center"/>
    </xf>
    <xf numFmtId="0" fontId="3" fillId="0" borderId="0" xfId="11" applyFont="1" applyAlignment="1">
      <alignment vertical="center"/>
    </xf>
    <xf numFmtId="49" fontId="8" fillId="2" borderId="49" xfId="11" applyNumberFormat="1" applyFont="1" applyFill="1" applyBorder="1" applyAlignment="1">
      <alignment horizontal="left" vertical="center"/>
    </xf>
    <xf numFmtId="2" fontId="8" fillId="3" borderId="130" xfId="11" applyNumberFormat="1" applyFont="1" applyFill="1" applyBorder="1" applyAlignment="1" applyProtection="1">
      <alignment horizontal="left" vertical="center"/>
      <protection locked="0"/>
    </xf>
    <xf numFmtId="49" fontId="8" fillId="3" borderId="10" xfId="11" applyNumberFormat="1" applyFont="1" applyFill="1" applyBorder="1" applyAlignment="1" applyProtection="1">
      <alignment horizontal="left" vertical="center"/>
      <protection locked="0"/>
    </xf>
    <xf numFmtId="49" fontId="8" fillId="3" borderId="37" xfId="11" applyNumberFormat="1" applyFont="1" applyFill="1" applyBorder="1" applyAlignment="1" applyProtection="1">
      <alignment horizontal="left" vertical="center"/>
      <protection locked="0"/>
    </xf>
    <xf numFmtId="0" fontId="8" fillId="0" borderId="131" xfId="11" applyFont="1" applyBorder="1" applyAlignment="1">
      <alignment horizontal="left" vertical="center"/>
    </xf>
    <xf numFmtId="49" fontId="8" fillId="3" borderId="132" xfId="11" applyNumberFormat="1" applyFont="1" applyFill="1" applyBorder="1" applyAlignment="1" applyProtection="1">
      <alignment horizontal="center" vertical="center"/>
      <protection locked="0"/>
    </xf>
    <xf numFmtId="49" fontId="8" fillId="2" borderId="133" xfId="11" applyNumberFormat="1" applyFont="1" applyFill="1" applyBorder="1" applyAlignment="1">
      <alignment horizontal="left" vertical="center"/>
    </xf>
    <xf numFmtId="49" fontId="8" fillId="3" borderId="134" xfId="11" applyNumberFormat="1" applyFont="1" applyFill="1" applyBorder="1" applyAlignment="1" applyProtection="1">
      <alignment horizontal="left" vertical="center"/>
      <protection locked="0"/>
    </xf>
    <xf numFmtId="49" fontId="8" fillId="3" borderId="4" xfId="11" applyNumberFormat="1" applyFont="1" applyFill="1" applyBorder="1" applyAlignment="1" applyProtection="1">
      <alignment horizontal="left" vertical="center"/>
      <protection locked="0"/>
    </xf>
    <xf numFmtId="0" fontId="8" fillId="0" borderId="135" xfId="11" applyFont="1" applyBorder="1" applyAlignment="1">
      <alignment horizontal="left" vertical="center"/>
    </xf>
    <xf numFmtId="49" fontId="8" fillId="3" borderId="135" xfId="11" applyNumberFormat="1" applyFont="1" applyFill="1" applyBorder="1" applyAlignment="1" applyProtection="1">
      <alignment horizontal="center" vertical="center"/>
      <protection locked="0"/>
    </xf>
    <xf numFmtId="0" fontId="3" fillId="0" borderId="41" xfId="11" applyFont="1" applyBorder="1" applyAlignment="1">
      <alignment horizontal="left" vertical="center"/>
    </xf>
    <xf numFmtId="0" fontId="3" fillId="0" borderId="6" xfId="11" applyFont="1" applyBorder="1" applyAlignment="1">
      <alignment horizontal="left" vertical="center"/>
    </xf>
    <xf numFmtId="0" fontId="3" fillId="0" borderId="6" xfId="2" applyBorder="1" applyAlignment="1">
      <alignment vertical="center"/>
    </xf>
    <xf numFmtId="169" fontId="8" fillId="0" borderId="8" xfId="2" applyNumberFormat="1" applyFont="1" applyBorder="1" applyAlignment="1">
      <alignment horizontal="center" vertical="center"/>
    </xf>
    <xf numFmtId="169" fontId="8" fillId="0" borderId="29" xfId="2" applyNumberFormat="1" applyFont="1" applyBorder="1" applyAlignment="1">
      <alignment horizontal="center" vertical="center" wrapText="1"/>
    </xf>
    <xf numFmtId="0" fontId="8" fillId="0" borderId="8" xfId="11" applyFont="1" applyBorder="1" applyAlignment="1">
      <alignment horizontal="center" vertical="center" wrapText="1"/>
    </xf>
    <xf numFmtId="49" fontId="8" fillId="0" borderId="51" xfId="11" applyNumberFormat="1" applyFont="1" applyBorder="1" applyAlignment="1">
      <alignment horizontal="center" vertical="center"/>
    </xf>
    <xf numFmtId="0" fontId="9" fillId="0" borderId="1" xfId="11" applyFont="1" applyBorder="1" applyAlignment="1">
      <alignment vertical="center"/>
    </xf>
    <xf numFmtId="0" fontId="3" fillId="0" borderId="1" xfId="11" applyFont="1" applyBorder="1" applyAlignment="1">
      <alignment vertical="center"/>
    </xf>
    <xf numFmtId="4" fontId="8" fillId="0" borderId="2" xfId="2" applyNumberFormat="1" applyFont="1" applyBorder="1" applyAlignment="1">
      <alignment vertical="center"/>
    </xf>
    <xf numFmtId="10" fontId="3" fillId="0" borderId="8" xfId="12" applyNumberFormat="1" applyFont="1" applyFill="1" applyBorder="1" applyAlignment="1" applyProtection="1">
      <alignment vertical="center"/>
    </xf>
    <xf numFmtId="49" fontId="8" fillId="0" borderId="53" xfId="11" applyNumberFormat="1" applyFont="1" applyBorder="1" applyAlignment="1">
      <alignment horizontal="center" vertical="center"/>
    </xf>
    <xf numFmtId="0" fontId="9" fillId="0" borderId="6" xfId="11" applyFont="1" applyBorder="1" applyAlignment="1">
      <alignment vertical="center"/>
    </xf>
    <xf numFmtId="0" fontId="3" fillId="0" borderId="6" xfId="11" applyFont="1" applyBorder="1" applyAlignment="1">
      <alignment vertical="center"/>
    </xf>
    <xf numFmtId="4" fontId="8" fillId="0" borderId="8" xfId="2" applyNumberFormat="1" applyFont="1" applyBorder="1" applyAlignment="1">
      <alignment vertical="center"/>
    </xf>
    <xf numFmtId="0" fontId="9" fillId="0" borderId="0" xfId="11" applyFont="1" applyAlignment="1">
      <alignment vertical="center"/>
    </xf>
    <xf numFmtId="0" fontId="9" fillId="0" borderId="4" xfId="11" applyFont="1" applyBorder="1" applyAlignment="1">
      <alignment vertical="center"/>
    </xf>
    <xf numFmtId="0" fontId="3" fillId="0" borderId="4" xfId="11" applyFont="1" applyBorder="1" applyAlignment="1">
      <alignment vertical="center"/>
    </xf>
    <xf numFmtId="0" fontId="3" fillId="0" borderId="47" xfId="11" applyFont="1" applyBorder="1" applyAlignment="1">
      <alignment vertical="center"/>
    </xf>
    <xf numFmtId="0" fontId="3" fillId="0" borderId="3" xfId="11" applyFont="1" applyBorder="1" applyAlignment="1">
      <alignment vertical="center"/>
    </xf>
    <xf numFmtId="0" fontId="23" fillId="0" borderId="41" xfId="11" applyFont="1" applyBorder="1" applyAlignment="1">
      <alignment horizontal="left" vertical="center"/>
    </xf>
    <xf numFmtId="0" fontId="23" fillId="0" borderId="6" xfId="11" applyFont="1" applyBorder="1" applyAlignment="1">
      <alignment horizontal="left" vertical="center"/>
    </xf>
    <xf numFmtId="0" fontId="8" fillId="0" borderId="6" xfId="2" applyFont="1" applyBorder="1" applyAlignment="1">
      <alignment horizontal="left" vertical="center"/>
    </xf>
    <xf numFmtId="0" fontId="8" fillId="0" borderId="136" xfId="11" applyFont="1" applyBorder="1" applyAlignment="1" applyProtection="1">
      <alignment horizontal="left" vertical="center"/>
      <protection locked="0"/>
    </xf>
    <xf numFmtId="0" fontId="3" fillId="0" borderId="137" xfId="11" applyFont="1" applyBorder="1" applyAlignment="1" applyProtection="1">
      <alignment horizontal="left" vertical="center"/>
      <protection locked="0"/>
    </xf>
    <xf numFmtId="0" fontId="3" fillId="0" borderId="0" xfId="11" applyFont="1" applyAlignment="1" applyProtection="1">
      <alignment vertical="center"/>
      <protection locked="0"/>
    </xf>
    <xf numFmtId="0" fontId="8" fillId="0" borderId="138" xfId="2" applyFont="1" applyBorder="1" applyAlignment="1" applyProtection="1">
      <alignment horizontal="center" vertical="center" wrapText="1"/>
      <protection locked="0"/>
    </xf>
    <xf numFmtId="4" fontId="8" fillId="0" borderId="149" xfId="2" applyNumberFormat="1" applyFont="1" applyBorder="1" applyAlignment="1" applyProtection="1">
      <alignment horizontal="center" vertical="center" wrapText="1"/>
      <protection locked="0"/>
    </xf>
    <xf numFmtId="164" fontId="8" fillId="4" borderId="139" xfId="13" applyFont="1" applyFill="1" applyBorder="1" applyAlignment="1" applyProtection="1">
      <alignment horizontal="center" vertical="center"/>
      <protection locked="0"/>
    </xf>
    <xf numFmtId="0" fontId="8" fillId="8" borderId="139" xfId="2" applyFont="1" applyFill="1" applyBorder="1" applyAlignment="1" applyProtection="1">
      <alignment horizontal="center" vertical="center"/>
      <protection locked="0"/>
    </xf>
    <xf numFmtId="4" fontId="8" fillId="9" borderId="153" xfId="13" applyNumberFormat="1" applyFont="1" applyFill="1" applyBorder="1" applyAlignment="1" applyProtection="1">
      <alignment horizontal="center" vertical="center"/>
      <protection locked="0"/>
    </xf>
    <xf numFmtId="0" fontId="3" fillId="0" borderId="48" xfId="11" applyFont="1" applyBorder="1" applyAlignment="1" applyProtection="1">
      <alignment horizontal="left" vertical="center"/>
      <protection locked="0"/>
    </xf>
    <xf numFmtId="0" fontId="3" fillId="0" borderId="4" xfId="11" applyFont="1" applyBorder="1" applyAlignment="1" applyProtection="1">
      <alignment horizontal="left" vertical="center"/>
      <protection locked="0"/>
    </xf>
    <xf numFmtId="0" fontId="3" fillId="0" borderId="4" xfId="11" applyFont="1" applyBorder="1" applyAlignment="1" applyProtection="1">
      <alignment vertical="center"/>
      <protection locked="0"/>
    </xf>
    <xf numFmtId="0" fontId="3" fillId="0" borderId="5" xfId="11" applyFont="1" applyBorder="1" applyAlignment="1" applyProtection="1">
      <alignment vertical="center"/>
      <protection locked="0"/>
    </xf>
    <xf numFmtId="0" fontId="3" fillId="0" borderId="0" xfId="11" applyFont="1" applyAlignment="1" applyProtection="1">
      <alignment horizontal="left" vertical="center"/>
      <protection locked="0"/>
    </xf>
    <xf numFmtId="0" fontId="12" fillId="2" borderId="63" xfId="9" applyFont="1" applyFill="1" applyBorder="1" applyAlignment="1">
      <alignment horizontal="center"/>
    </xf>
    <xf numFmtId="1" fontId="12" fillId="2" borderId="64" xfId="9" applyNumberFormat="1" applyFont="1" applyFill="1" applyBorder="1" applyAlignment="1">
      <alignment horizontal="center"/>
    </xf>
    <xf numFmtId="0" fontId="13" fillId="2" borderId="65" xfId="9" applyFont="1" applyFill="1" applyBorder="1"/>
    <xf numFmtId="0" fontId="12" fillId="2" borderId="65" xfId="9" applyFont="1" applyFill="1" applyBorder="1" applyAlignment="1">
      <alignment textRotation="180"/>
    </xf>
    <xf numFmtId="1" fontId="13" fillId="2" borderId="66" xfId="9" applyNumberFormat="1" applyFont="1" applyFill="1" applyBorder="1" applyAlignment="1">
      <alignment horizontal="center"/>
    </xf>
    <xf numFmtId="1" fontId="14" fillId="2" borderId="67" xfId="9" applyNumberFormat="1" applyFont="1" applyFill="1" applyBorder="1" applyAlignment="1">
      <alignment horizontal="center"/>
    </xf>
    <xf numFmtId="49" fontId="14" fillId="2" borderId="68" xfId="9" applyNumberFormat="1" applyFont="1" applyFill="1" applyBorder="1" applyAlignment="1">
      <alignment horizontal="center"/>
    </xf>
    <xf numFmtId="49" fontId="14" fillId="2" borderId="35" xfId="9" applyNumberFormat="1" applyFont="1" applyFill="1" applyBorder="1" applyAlignment="1">
      <alignment horizontal="left"/>
    </xf>
    <xf numFmtId="0" fontId="15" fillId="2" borderId="27" xfId="9" applyFont="1" applyFill="1" applyBorder="1"/>
    <xf numFmtId="0" fontId="14" fillId="2" borderId="35" xfId="9" applyFont="1" applyFill="1" applyBorder="1" applyAlignment="1">
      <alignment horizontal="center"/>
    </xf>
    <xf numFmtId="0" fontId="14" fillId="2" borderId="21" xfId="9" applyFont="1" applyFill="1" applyBorder="1" applyAlignment="1">
      <alignment horizontal="center"/>
    </xf>
    <xf numFmtId="1" fontId="14" fillId="2" borderId="27" xfId="9" applyNumberFormat="1" applyFont="1" applyFill="1" applyBorder="1" applyAlignment="1">
      <alignment horizontal="center"/>
    </xf>
    <xf numFmtId="49" fontId="14" fillId="2" borderId="35" xfId="9" applyNumberFormat="1" applyFont="1" applyFill="1" applyBorder="1" applyAlignment="1">
      <alignment horizontal="center"/>
    </xf>
    <xf numFmtId="0" fontId="14" fillId="2" borderId="27" xfId="9" applyFont="1" applyFill="1" applyBorder="1" applyAlignment="1">
      <alignment horizontal="center"/>
    </xf>
    <xf numFmtId="0" fontId="14" fillId="2" borderId="19" xfId="9" applyFont="1" applyFill="1" applyBorder="1" applyAlignment="1">
      <alignment horizontal="center"/>
    </xf>
    <xf numFmtId="0" fontId="12" fillId="2" borderId="69" xfId="9" applyFont="1" applyFill="1" applyBorder="1" applyAlignment="1">
      <alignment horizontal="center"/>
    </xf>
    <xf numFmtId="1" fontId="12" fillId="2" borderId="70" xfId="9" applyNumberFormat="1" applyFont="1" applyFill="1" applyBorder="1" applyAlignment="1">
      <alignment horizontal="center"/>
    </xf>
    <xf numFmtId="0" fontId="13" fillId="2" borderId="71" xfId="9" applyFont="1" applyFill="1" applyBorder="1"/>
    <xf numFmtId="0" fontId="12" fillId="2" borderId="71" xfId="9" applyFont="1" applyFill="1" applyBorder="1" applyAlignment="1">
      <alignment textRotation="180"/>
    </xf>
    <xf numFmtId="1" fontId="14" fillId="2" borderId="72" xfId="9" applyNumberFormat="1" applyFont="1" applyFill="1" applyBorder="1" applyAlignment="1">
      <alignment horizontal="center"/>
    </xf>
    <xf numFmtId="0" fontId="3" fillId="0" borderId="0" xfId="9"/>
    <xf numFmtId="0" fontId="6" fillId="2" borderId="17" xfId="9" applyFont="1" applyFill="1" applyBorder="1" applyAlignment="1">
      <alignment horizontal="center" wrapText="1"/>
    </xf>
    <xf numFmtId="0" fontId="3" fillId="2" borderId="10" xfId="9" quotePrefix="1" applyFill="1" applyBorder="1" applyAlignment="1">
      <alignment horizontal="left" vertical="center" indent="3"/>
    </xf>
    <xf numFmtId="0" fontId="6" fillId="2" borderId="10" xfId="9" applyFont="1" applyFill="1" applyBorder="1" applyAlignment="1">
      <alignment horizontal="centerContinuous"/>
    </xf>
    <xf numFmtId="0" fontId="3" fillId="2" borderId="10" xfId="9" quotePrefix="1" applyFill="1" applyBorder="1" applyAlignment="1">
      <alignment horizontal="left"/>
    </xf>
    <xf numFmtId="0" fontId="16" fillId="2" borderId="1" xfId="9" applyFont="1" applyFill="1" applyBorder="1" applyAlignment="1">
      <alignment vertical="center"/>
    </xf>
    <xf numFmtId="0" fontId="3" fillId="2" borderId="1" xfId="9" applyFill="1" applyBorder="1"/>
    <xf numFmtId="0" fontId="3" fillId="2" borderId="10" xfId="9" applyFill="1" applyBorder="1"/>
    <xf numFmtId="0" fontId="3" fillId="2" borderId="2" xfId="9" applyFill="1" applyBorder="1"/>
    <xf numFmtId="0" fontId="8" fillId="2" borderId="73" xfId="9" applyFont="1" applyFill="1" applyBorder="1" applyAlignment="1">
      <alignment horizontal="left"/>
    </xf>
    <xf numFmtId="0" fontId="8" fillId="0" borderId="75" xfId="9" applyFont="1" applyBorder="1" applyAlignment="1">
      <alignment horizontal="left"/>
    </xf>
    <xf numFmtId="0" fontId="5" fillId="0" borderId="75" xfId="9" applyFont="1" applyBorder="1" applyAlignment="1">
      <alignment horizontal="centerContinuous"/>
    </xf>
    <xf numFmtId="49" fontId="5" fillId="0" borderId="19" xfId="9" applyNumberFormat="1" applyFont="1" applyBorder="1" applyAlignment="1">
      <alignment horizontal="centerContinuous"/>
    </xf>
    <xf numFmtId="49" fontId="5" fillId="0" borderId="76" xfId="9" applyNumberFormat="1" applyFont="1" applyBorder="1" applyAlignment="1">
      <alignment horizontal="centerContinuous"/>
    </xf>
    <xf numFmtId="0" fontId="5" fillId="0" borderId="75" xfId="9" applyFont="1" applyBorder="1" applyAlignment="1">
      <alignment horizontal="left"/>
    </xf>
    <xf numFmtId="0" fontId="5" fillId="2" borderId="32" xfId="9" applyFont="1" applyFill="1" applyBorder="1" applyAlignment="1">
      <alignment horizontal="centerContinuous"/>
    </xf>
    <xf numFmtId="0" fontId="5" fillId="2" borderId="18" xfId="9" applyFont="1" applyFill="1" applyBorder="1" applyAlignment="1">
      <alignment horizontal="centerContinuous"/>
    </xf>
    <xf numFmtId="0" fontId="8" fillId="2" borderId="79" xfId="9" applyFont="1" applyFill="1" applyBorder="1" applyAlignment="1">
      <alignment horizontal="left"/>
    </xf>
    <xf numFmtId="0" fontId="8" fillId="0" borderId="81" xfId="9" applyFont="1" applyBorder="1" applyAlignment="1">
      <alignment horizontal="left"/>
    </xf>
    <xf numFmtId="0" fontId="5" fillId="0" borderId="81" xfId="9" applyFont="1" applyBorder="1" applyAlignment="1">
      <alignment horizontal="center"/>
    </xf>
    <xf numFmtId="14" fontId="5" fillId="0" borderId="82" xfId="9" applyNumberFormat="1" applyFont="1" applyBorder="1" applyAlignment="1" applyProtection="1">
      <alignment horizontal="center"/>
      <protection locked="0"/>
    </xf>
    <xf numFmtId="14" fontId="5" fillId="0" borderId="83" xfId="9" applyNumberFormat="1" applyFont="1" applyBorder="1" applyAlignment="1">
      <alignment horizontal="center"/>
    </xf>
    <xf numFmtId="1" fontId="5" fillId="0" borderId="82" xfId="9" applyNumberFormat="1" applyFont="1" applyBorder="1" applyAlignment="1">
      <alignment horizontal="center"/>
    </xf>
    <xf numFmtId="0" fontId="5" fillId="2" borderId="84" xfId="9" applyFont="1" applyFill="1" applyBorder="1" applyAlignment="1">
      <alignment horizontal="centerContinuous"/>
    </xf>
    <xf numFmtId="0" fontId="5" fillId="2" borderId="85" xfId="9" applyFont="1" applyFill="1" applyBorder="1" applyAlignment="1">
      <alignment horizontal="centerContinuous"/>
    </xf>
    <xf numFmtId="0" fontId="5" fillId="2" borderId="4" xfId="9" applyFont="1" applyFill="1" applyBorder="1" applyAlignment="1">
      <alignment horizontal="centerContinuous"/>
    </xf>
    <xf numFmtId="0" fontId="8" fillId="2" borderId="88" xfId="9" applyFont="1" applyFill="1" applyBorder="1" applyAlignment="1">
      <alignment horizontal="left"/>
    </xf>
    <xf numFmtId="166" fontId="8" fillId="6" borderId="89" xfId="9" applyNumberFormat="1" applyFont="1" applyFill="1" applyBorder="1" applyAlignment="1">
      <alignment horizontal="left" indent="1"/>
    </xf>
    <xf numFmtId="0" fontId="17" fillId="2" borderId="40" xfId="9" applyFont="1" applyFill="1" applyBorder="1" applyAlignment="1">
      <alignment horizontal="center"/>
    </xf>
    <xf numFmtId="0" fontId="18" fillId="2" borderId="11" xfId="9" applyFont="1" applyFill="1" applyBorder="1" applyAlignment="1">
      <alignment horizontal="centerContinuous"/>
    </xf>
    <xf numFmtId="0" fontId="17" fillId="2" borderId="1" xfId="9" applyFont="1" applyFill="1" applyBorder="1" applyAlignment="1">
      <alignment horizontal="centerContinuous"/>
    </xf>
    <xf numFmtId="0" fontId="5" fillId="2" borderId="40" xfId="9" applyFont="1" applyFill="1" applyBorder="1" applyAlignment="1">
      <alignment horizontal="centerContinuous"/>
    </xf>
    <xf numFmtId="0" fontId="5" fillId="2" borderId="10" xfId="9" applyFont="1" applyFill="1" applyBorder="1" applyAlignment="1">
      <alignment horizontal="centerContinuous"/>
    </xf>
    <xf numFmtId="40" fontId="19" fillId="2" borderId="90" xfId="9" applyNumberFormat="1" applyFont="1" applyFill="1" applyBorder="1"/>
    <xf numFmtId="0" fontId="13" fillId="2" borderId="61" xfId="9" applyFont="1" applyFill="1" applyBorder="1" applyAlignment="1">
      <alignment horizontal="center"/>
    </xf>
    <xf numFmtId="0" fontId="13" fillId="2" borderId="45" xfId="9" applyFont="1" applyFill="1" applyBorder="1" applyAlignment="1">
      <alignment horizontal="left"/>
    </xf>
    <xf numFmtId="0" fontId="13" fillId="2" borderId="58" xfId="9" applyFont="1" applyFill="1" applyBorder="1" applyAlignment="1">
      <alignment horizontal="centerContinuous"/>
    </xf>
    <xf numFmtId="0" fontId="12" fillId="2" borderId="27" xfId="9" applyFont="1" applyFill="1" applyBorder="1" applyAlignment="1">
      <alignment horizontal="center"/>
    </xf>
    <xf numFmtId="0" fontId="13" fillId="2" borderId="32" xfId="9" applyFont="1" applyFill="1" applyBorder="1" applyAlignment="1">
      <alignment horizontal="centerContinuous"/>
    </xf>
    <xf numFmtId="0" fontId="13" fillId="2" borderId="18" xfId="9" applyFont="1" applyFill="1" applyBorder="1" applyAlignment="1">
      <alignment horizontal="centerContinuous"/>
    </xf>
    <xf numFmtId="0" fontId="13" fillId="2" borderId="19" xfId="9" applyFont="1" applyFill="1" applyBorder="1" applyAlignment="1">
      <alignment horizontal="centerContinuous"/>
    </xf>
    <xf numFmtId="0" fontId="13" fillId="2" borderId="35" xfId="9" applyFont="1" applyFill="1" applyBorder="1" applyAlignment="1">
      <alignment horizontal="centerContinuous"/>
    </xf>
    <xf numFmtId="0" fontId="13" fillId="2" borderId="92" xfId="9" applyFont="1" applyFill="1" applyBorder="1" applyAlignment="1">
      <alignment horizontal="centerContinuous"/>
    </xf>
    <xf numFmtId="0" fontId="13" fillId="2" borderId="58" xfId="9" applyFont="1" applyFill="1" applyBorder="1" applyAlignment="1">
      <alignment horizontal="center"/>
    </xf>
    <xf numFmtId="0" fontId="13" fillId="2" borderId="93" xfId="9" applyFont="1" applyFill="1" applyBorder="1" applyAlignment="1">
      <alignment horizontal="center"/>
    </xf>
    <xf numFmtId="0" fontId="13" fillId="2" borderId="33" xfId="9" applyFont="1" applyFill="1" applyBorder="1" applyAlignment="1">
      <alignment horizontal="center"/>
    </xf>
    <xf numFmtId="0" fontId="13" fillId="2" borderId="63" xfId="9" applyFont="1" applyFill="1" applyBorder="1" applyAlignment="1">
      <alignment horizontal="center"/>
    </xf>
    <xf numFmtId="0" fontId="13" fillId="2" borderId="94" xfId="9" applyFont="1" applyFill="1" applyBorder="1"/>
    <xf numFmtId="0" fontId="13" fillId="2" borderId="66" xfId="9" applyFont="1" applyFill="1" applyBorder="1" applyAlignment="1">
      <alignment horizontal="center"/>
    </xf>
    <xf numFmtId="0" fontId="13" fillId="2" borderId="95" xfId="9" applyFont="1" applyFill="1" applyBorder="1" applyAlignment="1">
      <alignment horizontal="center"/>
    </xf>
    <xf numFmtId="0" fontId="13" fillId="2" borderId="94" xfId="9" applyFont="1" applyFill="1" applyBorder="1" applyAlignment="1">
      <alignment horizontal="center"/>
    </xf>
    <xf numFmtId="0" fontId="13" fillId="2" borderId="96" xfId="9" applyFont="1" applyFill="1" applyBorder="1" applyAlignment="1">
      <alignment horizontal="center"/>
    </xf>
    <xf numFmtId="0" fontId="13" fillId="2" borderId="97" xfId="9" applyFont="1" applyFill="1" applyBorder="1" applyAlignment="1">
      <alignment horizontal="center"/>
    </xf>
    <xf numFmtId="167" fontId="13" fillId="2" borderId="66" xfId="9" applyNumberFormat="1" applyFont="1" applyFill="1" applyBorder="1" applyAlignment="1">
      <alignment horizontal="center"/>
    </xf>
    <xf numFmtId="167" fontId="13" fillId="2" borderId="95" xfId="9" applyNumberFormat="1" applyFont="1" applyFill="1" applyBorder="1" applyAlignment="1">
      <alignment horizontal="center"/>
    </xf>
    <xf numFmtId="167" fontId="13" fillId="2" borderId="94" xfId="9" applyNumberFormat="1" applyFont="1" applyFill="1" applyBorder="1" applyAlignment="1">
      <alignment horizontal="center"/>
    </xf>
    <xf numFmtId="0" fontId="4" fillId="0" borderId="0" xfId="9" applyFont="1"/>
    <xf numFmtId="49" fontId="14" fillId="2" borderId="67" xfId="9" applyNumberFormat="1" applyFont="1" applyFill="1" applyBorder="1" applyAlignment="1">
      <alignment horizontal="center"/>
    </xf>
    <xf numFmtId="49" fontId="14" fillId="2" borderId="20" xfId="9" applyNumberFormat="1" applyFont="1" applyFill="1" applyBorder="1" applyAlignment="1">
      <alignment horizontal="left"/>
    </xf>
    <xf numFmtId="0" fontId="14" fillId="2" borderId="98" xfId="9" applyFont="1" applyFill="1" applyBorder="1" applyAlignment="1">
      <alignment horizontal="center"/>
    </xf>
    <xf numFmtId="0" fontId="14" fillId="2" borderId="37" xfId="9" applyFont="1" applyFill="1" applyBorder="1" applyAlignment="1">
      <alignment horizontal="center"/>
    </xf>
    <xf numFmtId="40" fontId="20" fillId="5" borderId="99" xfId="9" applyNumberFormat="1" applyFont="1" applyFill="1" applyBorder="1" applyAlignment="1">
      <alignment horizontal="right"/>
    </xf>
    <xf numFmtId="2" fontId="14" fillId="2" borderId="30" xfId="9" applyNumberFormat="1" applyFont="1" applyFill="1" applyBorder="1"/>
    <xf numFmtId="49" fontId="14" fillId="2" borderId="52" xfId="9" applyNumberFormat="1" applyFont="1" applyFill="1" applyBorder="1" applyAlignment="1">
      <alignment horizontal="center"/>
    </xf>
    <xf numFmtId="0" fontId="14" fillId="2" borderId="54" xfId="9" applyFont="1" applyFill="1" applyBorder="1" applyAlignment="1">
      <alignment horizontal="center"/>
    </xf>
    <xf numFmtId="0" fontId="14" fillId="2" borderId="20" xfId="9" applyFont="1" applyFill="1" applyBorder="1"/>
    <xf numFmtId="40" fontId="14" fillId="3" borderId="21" xfId="9" applyNumberFormat="1" applyFont="1" applyFill="1" applyBorder="1" applyAlignment="1">
      <alignment horizontal="right"/>
    </xf>
    <xf numFmtId="0" fontId="3" fillId="2" borderId="100" xfId="9" applyFill="1" applyBorder="1"/>
    <xf numFmtId="0" fontId="3" fillId="2" borderId="101" xfId="9" applyFill="1" applyBorder="1"/>
    <xf numFmtId="0" fontId="4" fillId="2" borderId="101" xfId="9" applyFont="1" applyFill="1" applyBorder="1"/>
    <xf numFmtId="40" fontId="4" fillId="2" borderId="101" xfId="9" applyNumberFormat="1" applyFont="1" applyFill="1" applyBorder="1"/>
    <xf numFmtId="0" fontId="4" fillId="2" borderId="102" xfId="9" applyFont="1" applyFill="1" applyBorder="1"/>
    <xf numFmtId="0" fontId="3" fillId="2" borderId="103" xfId="9" applyFill="1" applyBorder="1"/>
    <xf numFmtId="0" fontId="8" fillId="2" borderId="104" xfId="9" applyFont="1" applyFill="1" applyBorder="1" applyAlignment="1">
      <alignment horizontal="centerContinuous"/>
    </xf>
    <xf numFmtId="0" fontId="3" fillId="2" borderId="104" xfId="9" applyFill="1" applyBorder="1" applyAlignment="1">
      <alignment horizontal="centerContinuous"/>
    </xf>
    <xf numFmtId="0" fontId="4" fillId="2" borderId="104" xfId="9" applyFont="1" applyFill="1" applyBorder="1"/>
    <xf numFmtId="40" fontId="19" fillId="2" borderId="105" xfId="9" applyNumberFormat="1" applyFont="1" applyFill="1" applyBorder="1"/>
    <xf numFmtId="0" fontId="19" fillId="2" borderId="106" xfId="9" applyFont="1" applyFill="1" applyBorder="1"/>
    <xf numFmtId="0" fontId="18" fillId="2" borderId="60" xfId="9" applyFont="1" applyFill="1" applyBorder="1" applyAlignment="1">
      <alignment horizontal="centerContinuous"/>
    </xf>
    <xf numFmtId="0" fontId="17" fillId="2" borderId="37" xfId="9" applyFont="1" applyFill="1" applyBorder="1" applyAlignment="1">
      <alignment horizontal="centerContinuous"/>
    </xf>
    <xf numFmtId="0" fontId="4" fillId="2" borderId="37" xfId="9" applyFont="1" applyFill="1" applyBorder="1" applyAlignment="1">
      <alignment horizontal="centerContinuous"/>
    </xf>
    <xf numFmtId="0" fontId="4" fillId="2" borderId="22" xfId="9" applyFont="1" applyFill="1" applyBorder="1" applyAlignment="1">
      <alignment horizontal="centerContinuous"/>
    </xf>
    <xf numFmtId="0" fontId="3" fillId="2" borderId="63" xfId="9" applyFill="1" applyBorder="1" applyAlignment="1">
      <alignment horizontal="center"/>
    </xf>
    <xf numFmtId="0" fontId="3" fillId="2" borderId="94" xfId="9" applyFill="1" applyBorder="1" applyAlignment="1">
      <alignment horizontal="center"/>
    </xf>
    <xf numFmtId="0" fontId="4" fillId="2" borderId="94" xfId="9" applyFont="1" applyFill="1" applyBorder="1" applyAlignment="1">
      <alignment horizontal="centerContinuous"/>
    </xf>
    <xf numFmtId="0" fontId="4" fillId="2" borderId="107" xfId="9" applyFont="1" applyFill="1" applyBorder="1" applyAlignment="1">
      <alignment horizontal="centerContinuous"/>
    </xf>
    <xf numFmtId="0" fontId="4" fillId="2" borderId="93" xfId="9" applyFont="1" applyFill="1" applyBorder="1" applyAlignment="1">
      <alignment horizontal="center"/>
    </xf>
    <xf numFmtId="0" fontId="4" fillId="2" borderId="33" xfId="9" applyFont="1" applyFill="1" applyBorder="1" applyAlignment="1">
      <alignment horizontal="center"/>
    </xf>
    <xf numFmtId="0" fontId="3" fillId="2" borderId="67" xfId="9" applyFill="1" applyBorder="1" applyAlignment="1">
      <alignment horizontal="center"/>
    </xf>
    <xf numFmtId="0" fontId="3" fillId="2" borderId="108" xfId="9" applyFill="1" applyBorder="1" applyAlignment="1">
      <alignment horizontal="center"/>
    </xf>
    <xf numFmtId="0" fontId="3" fillId="2" borderId="109" xfId="9" applyFill="1" applyBorder="1" applyAlignment="1">
      <alignment horizontal="center"/>
    </xf>
    <xf numFmtId="0" fontId="4" fillId="2" borderId="109" xfId="9" applyFont="1" applyFill="1" applyBorder="1" applyAlignment="1">
      <alignment horizontal="center"/>
    </xf>
    <xf numFmtId="0" fontId="4" fillId="2" borderId="110" xfId="9" applyFont="1" applyFill="1" applyBorder="1" applyAlignment="1">
      <alignment horizontal="center"/>
    </xf>
    <xf numFmtId="0" fontId="13" fillId="2" borderId="37" xfId="9" applyFont="1" applyFill="1" applyBorder="1" applyAlignment="1">
      <alignment horizontal="center"/>
    </xf>
    <xf numFmtId="0" fontId="4" fillId="2" borderId="99" xfId="9" applyFont="1" applyFill="1" applyBorder="1" applyAlignment="1">
      <alignment horizontal="center"/>
    </xf>
    <xf numFmtId="0" fontId="4" fillId="2" borderId="30" xfId="9" applyFont="1" applyFill="1" applyBorder="1" applyAlignment="1">
      <alignment horizontal="center"/>
    </xf>
    <xf numFmtId="0" fontId="4" fillId="2" borderId="54" xfId="9" applyFont="1" applyFill="1" applyBorder="1" applyAlignment="1">
      <alignment horizontal="center"/>
    </xf>
    <xf numFmtId="49" fontId="4" fillId="2" borderId="36" xfId="9" applyNumberFormat="1" applyFont="1" applyFill="1" applyBorder="1"/>
    <xf numFmtId="0" fontId="4" fillId="2" borderId="19" xfId="9" applyFont="1" applyFill="1" applyBorder="1"/>
    <xf numFmtId="0" fontId="4" fillId="2" borderId="27" xfId="9" applyFont="1" applyFill="1" applyBorder="1"/>
    <xf numFmtId="40" fontId="4" fillId="2" borderId="27" xfId="9" applyNumberFormat="1" applyFont="1" applyFill="1" applyBorder="1"/>
    <xf numFmtId="168" fontId="4" fillId="2" borderId="37" xfId="9" applyNumberFormat="1" applyFont="1" applyFill="1" applyBorder="1" applyAlignment="1">
      <alignment horizontal="center"/>
    </xf>
    <xf numFmtId="40" fontId="4" fillId="2" borderId="77" xfId="9" applyNumberFormat="1" applyFont="1" applyFill="1" applyBorder="1"/>
    <xf numFmtId="0" fontId="4" fillId="2" borderId="21" xfId="9" applyFont="1" applyFill="1" applyBorder="1"/>
    <xf numFmtId="168" fontId="4" fillId="2" borderId="18" xfId="9" applyNumberFormat="1" applyFont="1" applyFill="1" applyBorder="1" applyAlignment="1">
      <alignment horizontal="center"/>
    </xf>
    <xf numFmtId="1" fontId="4" fillId="2" borderId="36" xfId="9" applyNumberFormat="1" applyFont="1" applyFill="1" applyBorder="1"/>
    <xf numFmtId="1" fontId="4" fillId="2" borderId="21" xfId="9" applyNumberFormat="1" applyFont="1" applyFill="1" applyBorder="1"/>
    <xf numFmtId="0" fontId="4" fillId="2" borderId="55" xfId="9" applyFont="1" applyFill="1" applyBorder="1" applyAlignment="1">
      <alignment horizontal="center"/>
    </xf>
    <xf numFmtId="0" fontId="4" fillId="2" borderId="18" xfId="9" applyFont="1" applyFill="1" applyBorder="1"/>
    <xf numFmtId="40" fontId="4" fillId="2" borderId="18" xfId="9" applyNumberFormat="1" applyFont="1" applyFill="1" applyBorder="1"/>
    <xf numFmtId="40" fontId="4" fillId="2" borderId="21" xfId="9" applyNumberFormat="1" applyFont="1" applyFill="1" applyBorder="1"/>
    <xf numFmtId="40" fontId="4" fillId="2" borderId="114" xfId="9" applyNumberFormat="1" applyFont="1" applyFill="1" applyBorder="1"/>
    <xf numFmtId="40" fontId="4" fillId="2" borderId="99" xfId="9" applyNumberFormat="1" applyFont="1" applyFill="1" applyBorder="1"/>
    <xf numFmtId="0" fontId="4" fillId="2" borderId="31" xfId="9" applyFont="1" applyFill="1" applyBorder="1"/>
    <xf numFmtId="40" fontId="4" fillId="2" borderId="37" xfId="9" applyNumberFormat="1" applyFont="1" applyFill="1" applyBorder="1"/>
    <xf numFmtId="0" fontId="4" fillId="2" borderId="55" xfId="9" applyFont="1" applyFill="1" applyBorder="1"/>
    <xf numFmtId="40" fontId="4" fillId="2" borderId="58" xfId="9" applyNumberFormat="1" applyFont="1" applyFill="1" applyBorder="1"/>
    <xf numFmtId="0" fontId="8" fillId="2" borderId="63" xfId="9" applyFont="1" applyFill="1" applyBorder="1" applyAlignment="1">
      <alignment horizontal="centerContinuous"/>
    </xf>
    <xf numFmtId="0" fontId="3" fillId="2" borderId="116" xfId="9" applyFill="1" applyBorder="1" applyAlignment="1">
      <alignment horizontal="centerContinuous"/>
    </xf>
    <xf numFmtId="0" fontId="3" fillId="2" borderId="116" xfId="9" applyFill="1" applyBorder="1"/>
    <xf numFmtId="40" fontId="19" fillId="2" borderId="116" xfId="9" applyNumberFormat="1" applyFont="1" applyFill="1" applyBorder="1"/>
    <xf numFmtId="40" fontId="19" fillId="2" borderId="31" xfId="9" applyNumberFormat="1" applyFont="1" applyFill="1" applyBorder="1"/>
    <xf numFmtId="40" fontId="19" fillId="2" borderId="0" xfId="9" applyNumberFormat="1" applyFont="1" applyFill="1"/>
    <xf numFmtId="40" fontId="19" fillId="2" borderId="118" xfId="9" applyNumberFormat="1" applyFont="1" applyFill="1" applyBorder="1"/>
    <xf numFmtId="0" fontId="8" fillId="2" borderId="120" xfId="9" applyFont="1" applyFill="1" applyBorder="1" applyAlignment="1">
      <alignment horizontal="centerContinuous"/>
    </xf>
    <xf numFmtId="0" fontId="3" fillId="2" borderId="121" xfId="9" applyFill="1" applyBorder="1" applyAlignment="1">
      <alignment horizontal="centerContinuous"/>
    </xf>
    <xf numFmtId="0" fontId="3" fillId="2" borderId="121" xfId="9" applyFill="1" applyBorder="1"/>
    <xf numFmtId="0" fontId="8" fillId="2" borderId="72" xfId="9" applyFont="1" applyFill="1" applyBorder="1" applyAlignment="1">
      <alignment horizontal="centerContinuous"/>
    </xf>
    <xf numFmtId="0" fontId="3" fillId="2" borderId="108" xfId="9" applyFill="1" applyBorder="1" applyAlignment="1">
      <alignment horizontal="centerContinuous"/>
    </xf>
    <xf numFmtId="0" fontId="3" fillId="2" borderId="108" xfId="9" applyFill="1" applyBorder="1"/>
    <xf numFmtId="40" fontId="21" fillId="5" borderId="126" xfId="9" applyNumberFormat="1" applyFont="1" applyFill="1" applyBorder="1" applyAlignment="1">
      <alignment horizontal="center"/>
    </xf>
    <xf numFmtId="0" fontId="8" fillId="2" borderId="46" xfId="9" applyFont="1" applyFill="1" applyBorder="1" applyAlignment="1">
      <alignment horizontal="left" vertical="top"/>
    </xf>
    <xf numFmtId="0" fontId="8" fillId="2" borderId="1" xfId="9" applyFont="1" applyFill="1" applyBorder="1"/>
    <xf numFmtId="0" fontId="8" fillId="0" borderId="128" xfId="9" applyFont="1" applyBorder="1"/>
    <xf numFmtId="0" fontId="8" fillId="2" borderId="1" xfId="9" applyFont="1" applyFill="1" applyBorder="1" applyAlignment="1">
      <alignment horizontal="left"/>
    </xf>
    <xf numFmtId="0" fontId="8" fillId="2" borderId="1" xfId="9" applyFont="1" applyFill="1" applyBorder="1" applyAlignment="1">
      <alignment horizontal="centerContinuous" vertical="center"/>
    </xf>
    <xf numFmtId="0" fontId="8" fillId="2" borderId="2" xfId="9" applyFont="1" applyFill="1" applyBorder="1"/>
    <xf numFmtId="0" fontId="3" fillId="5" borderId="1" xfId="9" applyFill="1" applyBorder="1" applyProtection="1">
      <protection locked="0"/>
    </xf>
    <xf numFmtId="0" fontId="3" fillId="5" borderId="2" xfId="9" applyFill="1" applyBorder="1" applyProtection="1">
      <protection locked="0"/>
    </xf>
    <xf numFmtId="0" fontId="3" fillId="5" borderId="48" xfId="9" applyFill="1" applyBorder="1" applyAlignment="1" applyProtection="1">
      <alignment horizontal="centerContinuous" vertical="center" wrapText="1"/>
      <protection locked="0"/>
    </xf>
    <xf numFmtId="0" fontId="3" fillId="5" borderId="4" xfId="9" applyFill="1" applyBorder="1" applyAlignment="1" applyProtection="1">
      <alignment horizontal="centerContinuous" vertical="center" wrapText="1"/>
      <protection locked="0"/>
    </xf>
    <xf numFmtId="0" fontId="3" fillId="5" borderId="4" xfId="9" applyFill="1" applyBorder="1" applyAlignment="1" applyProtection="1">
      <alignment horizontal="left" vertical="center"/>
      <protection locked="0"/>
    </xf>
    <xf numFmtId="0" fontId="3" fillId="5" borderId="5" xfId="9" applyFill="1" applyBorder="1" applyAlignment="1" applyProtection="1">
      <alignment horizontal="centerContinuous" vertical="center"/>
      <protection locked="0"/>
    </xf>
    <xf numFmtId="0" fontId="3" fillId="2" borderId="48" xfId="9" applyFill="1" applyBorder="1" applyAlignment="1">
      <alignment horizontal="centerContinuous" vertical="center"/>
    </xf>
    <xf numFmtId="14" fontId="3" fillId="2" borderId="4" xfId="9" applyNumberFormat="1" applyFill="1" applyBorder="1" applyAlignment="1">
      <alignment horizontal="center" vertical="center"/>
    </xf>
    <xf numFmtId="0" fontId="3" fillId="2" borderId="4" xfId="9" applyFill="1" applyBorder="1" applyAlignment="1">
      <alignment horizontal="centerContinuous"/>
    </xf>
    <xf numFmtId="0" fontId="3" fillId="0" borderId="129" xfId="9" applyBorder="1"/>
    <xf numFmtId="0" fontId="3" fillId="2" borderId="4" xfId="9" applyFill="1" applyBorder="1" applyAlignment="1">
      <alignment horizontal="centerContinuous" vertical="center" wrapText="1"/>
    </xf>
    <xf numFmtId="0" fontId="3" fillId="2" borderId="4" xfId="9" applyFill="1" applyBorder="1" applyAlignment="1">
      <alignment vertical="center"/>
    </xf>
    <xf numFmtId="17" fontId="3" fillId="2" borderId="5" xfId="9" applyNumberFormat="1" applyFill="1" applyBorder="1" applyAlignment="1">
      <alignment horizontal="center" vertical="center"/>
    </xf>
    <xf numFmtId="17" fontId="3" fillId="5" borderId="4" xfId="9" applyNumberFormat="1" applyFill="1" applyBorder="1" applyAlignment="1" applyProtection="1">
      <alignment horizontal="center" vertical="center"/>
      <protection locked="0"/>
    </xf>
    <xf numFmtId="17" fontId="3" fillId="5" borderId="5" xfId="9" applyNumberFormat="1" applyFill="1" applyBorder="1" applyAlignment="1" applyProtection="1">
      <alignment horizontal="center" vertical="center"/>
      <protection locked="0"/>
    </xf>
    <xf numFmtId="1" fontId="5" fillId="5" borderId="82" xfId="9" applyNumberFormat="1" applyFont="1" applyFill="1" applyBorder="1" applyAlignment="1">
      <alignment horizontal="center"/>
    </xf>
    <xf numFmtId="0" fontId="4" fillId="3" borderId="0"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4" fillId="0" borderId="0" xfId="0" applyFont="1"/>
    <xf numFmtId="2" fontId="4" fillId="0" borderId="0" xfId="0" applyNumberFormat="1" applyFont="1"/>
    <xf numFmtId="0" fontId="4" fillId="3" borderId="0" xfId="0" applyFont="1" applyFill="1" applyBorder="1" applyAlignment="1" applyProtection="1">
      <alignment vertical="center"/>
      <protection locked="0"/>
    </xf>
    <xf numFmtId="0" fontId="4" fillId="2" borderId="3" xfId="2" applyFont="1" applyFill="1" applyBorder="1" applyAlignment="1" applyProtection="1">
      <alignment vertical="center"/>
      <protection locked="0"/>
    </xf>
    <xf numFmtId="0" fontId="4" fillId="3" borderId="4" xfId="0" applyFont="1" applyFill="1" applyBorder="1" applyAlignment="1" applyProtection="1">
      <alignment vertical="center"/>
      <protection locked="0"/>
    </xf>
    <xf numFmtId="0" fontId="4" fillId="2" borderId="5" xfId="2" applyFont="1" applyFill="1" applyBorder="1" applyAlignment="1" applyProtection="1">
      <alignment vertical="center"/>
      <protection locked="0"/>
    </xf>
    <xf numFmtId="0" fontId="3" fillId="0" borderId="0" xfId="11" applyFont="1" applyAlignment="1" applyProtection="1">
      <alignment horizontal="left" vertical="center"/>
      <protection locked="0"/>
    </xf>
    <xf numFmtId="0" fontId="4" fillId="0" borderId="1" xfId="2" applyFont="1" applyBorder="1" applyAlignment="1">
      <alignment horizontal="center" vertical="center"/>
    </xf>
    <xf numFmtId="0" fontId="4" fillId="0" borderId="1" xfId="2" applyFont="1" applyBorder="1" applyAlignment="1">
      <alignment vertical="center"/>
    </xf>
    <xf numFmtId="0" fontId="4" fillId="2" borderId="1" xfId="2" applyFont="1" applyFill="1" applyBorder="1" applyAlignment="1">
      <alignment horizontal="center" vertical="center"/>
    </xf>
    <xf numFmtId="0" fontId="4" fillId="2" borderId="1" xfId="2" applyFont="1" applyFill="1" applyBorder="1" applyAlignment="1">
      <alignment vertical="center"/>
    </xf>
    <xf numFmtId="0" fontId="4" fillId="2" borderId="2" xfId="2" applyFont="1" applyFill="1" applyBorder="1" applyAlignment="1">
      <alignment vertical="center"/>
    </xf>
    <xf numFmtId="0" fontId="5" fillId="0" borderId="1" xfId="2"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2" borderId="3" xfId="2" applyFont="1" applyFill="1" applyBorder="1" applyAlignment="1">
      <alignment vertical="center"/>
    </xf>
    <xf numFmtId="0" fontId="4" fillId="0" borderId="0" xfId="2" applyFont="1" applyBorder="1" applyAlignment="1">
      <alignment horizontal="center" vertical="center"/>
    </xf>
    <xf numFmtId="0" fontId="4" fillId="0" borderId="0" xfId="2" applyFont="1" applyBorder="1" applyAlignment="1">
      <alignment vertical="center"/>
    </xf>
    <xf numFmtId="0" fontId="4" fillId="2" borderId="0" xfId="2" applyFont="1" applyFill="1" applyBorder="1" applyAlignment="1">
      <alignment horizontal="center" vertical="center"/>
    </xf>
    <xf numFmtId="0" fontId="4" fillId="2" borderId="0" xfId="2" applyFont="1" applyFill="1" applyBorder="1" applyAlignment="1">
      <alignment vertical="center"/>
    </xf>
    <xf numFmtId="0" fontId="5" fillId="0" borderId="0" xfId="2" applyFont="1" applyBorder="1" applyAlignment="1">
      <alignment vertical="center"/>
    </xf>
    <xf numFmtId="0" fontId="4" fillId="0" borderId="0" xfId="0" applyFont="1" applyBorder="1" applyAlignment="1">
      <alignment vertical="center"/>
    </xf>
    <xf numFmtId="0" fontId="5" fillId="3" borderId="0" xfId="2" applyFont="1" applyFill="1" applyBorder="1" applyAlignment="1">
      <alignment vertical="center"/>
    </xf>
    <xf numFmtId="0" fontId="4" fillId="3" borderId="0" xfId="2" applyFont="1" applyFill="1" applyBorder="1" applyAlignment="1" applyProtection="1">
      <alignment vertical="center"/>
      <protection locked="0"/>
    </xf>
    <xf numFmtId="0" fontId="4" fillId="3" borderId="0" xfId="2" applyFont="1" applyFill="1" applyBorder="1" applyAlignment="1">
      <alignment vertical="center"/>
    </xf>
    <xf numFmtId="10" fontId="5" fillId="0" borderId="44" xfId="3" applyNumberFormat="1" applyFont="1" applyFill="1" applyBorder="1" applyAlignment="1" applyProtection="1">
      <alignment horizontal="center" vertical="center"/>
    </xf>
    <xf numFmtId="10" fontId="5" fillId="3" borderId="4" xfId="2" applyNumberFormat="1" applyFont="1" applyFill="1" applyBorder="1" applyAlignment="1">
      <alignment horizontal="left" vertical="center"/>
    </xf>
    <xf numFmtId="0" fontId="4" fillId="3" borderId="4" xfId="2" applyFont="1" applyFill="1" applyBorder="1" applyAlignment="1" applyProtection="1">
      <alignment vertical="center"/>
      <protection locked="0"/>
    </xf>
    <xf numFmtId="0" fontId="5" fillId="10" borderId="9" xfId="0" applyFont="1" applyFill="1" applyBorder="1" applyAlignment="1" applyProtection="1">
      <alignment horizontal="left" vertical="center" wrapText="1"/>
      <protection locked="0"/>
    </xf>
    <xf numFmtId="0" fontId="5" fillId="10" borderId="10" xfId="0" applyFont="1" applyFill="1" applyBorder="1" applyAlignment="1" applyProtection="1">
      <alignment horizontal="left" vertical="center"/>
      <protection locked="0"/>
    </xf>
    <xf numFmtId="0" fontId="5" fillId="3" borderId="10" xfId="0" applyFont="1" applyFill="1" applyBorder="1" applyAlignment="1" applyProtection="1">
      <alignment horizontal="left" vertical="center"/>
      <protection locked="0"/>
    </xf>
    <xf numFmtId="0" fontId="5" fillId="2" borderId="17" xfId="0" applyFont="1" applyFill="1" applyBorder="1" applyAlignment="1">
      <alignment horizontal="left" vertical="center"/>
    </xf>
    <xf numFmtId="0" fontId="5" fillId="2" borderId="10" xfId="0" applyFont="1" applyFill="1" applyBorder="1" applyAlignment="1">
      <alignment horizontal="left" vertical="center"/>
    </xf>
    <xf numFmtId="0" fontId="5" fillId="2" borderId="12" xfId="0" applyFont="1" applyFill="1" applyBorder="1" applyAlignment="1">
      <alignment horizontal="left" vertical="center"/>
    </xf>
    <xf numFmtId="49" fontId="5" fillId="3" borderId="13" xfId="0" applyNumberFormat="1" applyFont="1" applyFill="1" applyBorder="1" applyAlignment="1" applyProtection="1">
      <alignment horizontal="center" vertical="center"/>
      <protection locked="0"/>
    </xf>
    <xf numFmtId="49" fontId="5" fillId="0" borderId="0" xfId="0" applyNumberFormat="1" applyFont="1" applyBorder="1" applyAlignment="1">
      <alignment horizontal="left" vertical="center"/>
    </xf>
    <xf numFmtId="0" fontId="5" fillId="3" borderId="0" xfId="0" applyFont="1" applyFill="1" applyBorder="1" applyAlignment="1" applyProtection="1">
      <alignment horizontal="left" vertical="center"/>
      <protection locked="0"/>
    </xf>
    <xf numFmtId="0" fontId="5" fillId="2" borderId="48" xfId="0" applyFont="1" applyFill="1" applyBorder="1" applyAlignment="1">
      <alignment horizontal="left" vertical="center"/>
    </xf>
    <xf numFmtId="0" fontId="5" fillId="2" borderId="4" xfId="0" applyFont="1" applyFill="1" applyBorder="1" applyAlignment="1">
      <alignment horizontal="left" vertical="center"/>
    </xf>
    <xf numFmtId="0" fontId="5" fillId="2" borderId="81" xfId="0" applyFont="1" applyFill="1" applyBorder="1" applyAlignment="1">
      <alignment horizontal="left" vertical="center"/>
    </xf>
    <xf numFmtId="49" fontId="5" fillId="3" borderId="5" xfId="0" applyNumberFormat="1" applyFont="1" applyFill="1" applyBorder="1" applyAlignment="1" applyProtection="1">
      <alignment horizontal="center" vertical="center"/>
      <protection locked="0"/>
    </xf>
    <xf numFmtId="4" fontId="5" fillId="2" borderId="10" xfId="0" applyNumberFormat="1" applyFont="1" applyFill="1" applyBorder="1" applyAlignment="1">
      <alignment horizontal="centerContinuous" vertical="center"/>
    </xf>
    <xf numFmtId="4" fontId="5" fillId="2" borderId="13" xfId="0" applyNumberFormat="1" applyFont="1" applyFill="1" applyBorder="1" applyAlignment="1">
      <alignment horizontal="centerContinuous" vertical="center"/>
    </xf>
    <xf numFmtId="4" fontId="5" fillId="2" borderId="17" xfId="0" applyNumberFormat="1" applyFont="1" applyFill="1" applyBorder="1" applyAlignment="1">
      <alignment horizontal="centerContinuous" vertical="center"/>
    </xf>
    <xf numFmtId="4" fontId="5" fillId="2" borderId="25" xfId="0" applyNumberFormat="1" applyFont="1" applyFill="1" applyBorder="1" applyAlignment="1">
      <alignment horizontal="center" vertical="center"/>
    </xf>
    <xf numFmtId="4" fontId="5" fillId="2" borderId="25" xfId="0" applyNumberFormat="1" applyFont="1" applyFill="1" applyBorder="1" applyAlignment="1">
      <alignment horizontal="center" vertical="center" wrapText="1"/>
    </xf>
    <xf numFmtId="4" fontId="5" fillId="2" borderId="26" xfId="0" applyNumberFormat="1" applyFont="1" applyFill="1" applyBorder="1" applyAlignment="1">
      <alignment horizontal="center" vertical="center" wrapText="1"/>
    </xf>
    <xf numFmtId="4" fontId="5" fillId="0" borderId="6" xfId="2" applyNumberFormat="1" applyFont="1" applyBorder="1" applyAlignment="1">
      <alignment vertical="center"/>
    </xf>
    <xf numFmtId="4" fontId="5" fillId="0" borderId="29" xfId="2" applyNumberFormat="1" applyFont="1" applyBorder="1" applyAlignment="1">
      <alignment vertical="center"/>
    </xf>
    <xf numFmtId="4" fontId="5" fillId="0" borderId="7" xfId="2" applyNumberFormat="1" applyFont="1" applyBorder="1" applyAlignment="1">
      <alignment vertical="center"/>
    </xf>
    <xf numFmtId="0" fontId="4" fillId="0" borderId="0" xfId="0" applyFont="1" applyAlignment="1">
      <alignment horizontal="center" vertical="center"/>
    </xf>
    <xf numFmtId="4" fontId="5" fillId="0" borderId="18" xfId="2" applyNumberFormat="1" applyFont="1" applyBorder="1" applyAlignment="1">
      <alignment vertical="center"/>
    </xf>
    <xf numFmtId="4" fontId="5" fillId="0" borderId="19" xfId="2" applyNumberFormat="1" applyFont="1" applyBorder="1" applyAlignment="1">
      <alignment vertical="center"/>
    </xf>
    <xf numFmtId="4" fontId="4" fillId="2" borderId="31" xfId="0" applyNumberFormat="1" applyFont="1" applyFill="1" applyBorder="1" applyAlignment="1">
      <alignment vertical="center"/>
    </xf>
    <xf numFmtId="4" fontId="4" fillId="2" borderId="33" xfId="0" applyNumberFormat="1" applyFont="1" applyFill="1" applyBorder="1" applyAlignment="1">
      <alignment vertical="center"/>
    </xf>
    <xf numFmtId="4" fontId="4" fillId="3" borderId="20" xfId="0" applyNumberFormat="1" applyFont="1" applyFill="1" applyBorder="1" applyAlignment="1" applyProtection="1">
      <alignment vertical="center"/>
      <protection locked="0"/>
    </xf>
    <xf numFmtId="4" fontId="4" fillId="2" borderId="32" xfId="0" applyNumberFormat="1" applyFont="1" applyFill="1" applyBorder="1" applyAlignment="1">
      <alignment vertical="center"/>
    </xf>
    <xf numFmtId="4" fontId="4" fillId="3" borderId="27" xfId="0" applyNumberFormat="1" applyFont="1" applyFill="1" applyBorder="1" applyAlignment="1" applyProtection="1">
      <alignment vertical="center"/>
      <protection locked="0"/>
    </xf>
    <xf numFmtId="4" fontId="4" fillId="2" borderId="27" xfId="0" applyNumberFormat="1" applyFont="1" applyFill="1" applyBorder="1" applyAlignment="1">
      <alignment vertical="center"/>
    </xf>
    <xf numFmtId="4" fontId="5" fillId="0" borderId="31" xfId="2" applyNumberFormat="1" applyFont="1" applyBorder="1" applyAlignment="1">
      <alignment vertical="center"/>
    </xf>
    <xf numFmtId="4" fontId="4" fillId="3" borderId="21" xfId="0" applyNumberFormat="1" applyFont="1" applyFill="1" applyBorder="1" applyAlignment="1" applyProtection="1">
      <alignment vertical="center"/>
      <protection locked="0"/>
    </xf>
    <xf numFmtId="4" fontId="4" fillId="3" borderId="21" xfId="0" applyNumberFormat="1" applyFont="1" applyFill="1" applyBorder="1" applyProtection="1">
      <protection locked="0"/>
    </xf>
    <xf numFmtId="4" fontId="4" fillId="2" borderId="32" xfId="0" applyNumberFormat="1" applyFont="1" applyFill="1" applyBorder="1"/>
    <xf numFmtId="4" fontId="4" fillId="2" borderId="31" xfId="0" applyNumberFormat="1" applyFont="1" applyFill="1" applyBorder="1"/>
    <xf numFmtId="4" fontId="4" fillId="3" borderId="27" xfId="0" applyNumberFormat="1" applyFont="1" applyFill="1" applyBorder="1" applyProtection="1">
      <protection locked="0"/>
    </xf>
    <xf numFmtId="4" fontId="4" fillId="2" borderId="27" xfId="0" applyNumberFormat="1" applyFont="1" applyFill="1" applyBorder="1"/>
    <xf numFmtId="4" fontId="4" fillId="2" borderId="33" xfId="0" applyNumberFormat="1" applyFont="1" applyFill="1" applyBorder="1"/>
    <xf numFmtId="0" fontId="4" fillId="0" borderId="0" xfId="0" applyFont="1" applyAlignment="1">
      <alignment horizontal="center"/>
    </xf>
    <xf numFmtId="0" fontId="4" fillId="0" borderId="45" xfId="0" applyFont="1" applyBorder="1" applyAlignment="1" applyProtection="1">
      <alignment horizontal="left" vertical="center" wrapText="1"/>
      <protection locked="0"/>
    </xf>
    <xf numFmtId="0" fontId="4" fillId="0" borderId="36" xfId="0" applyFont="1" applyBorder="1" applyAlignment="1" applyProtection="1">
      <alignment horizontal="center" vertical="center"/>
      <protection locked="0"/>
    </xf>
    <xf numFmtId="4" fontId="4" fillId="2" borderId="36" xfId="0" applyNumberFormat="1" applyFont="1" applyFill="1" applyBorder="1" applyAlignment="1">
      <alignment vertical="center"/>
    </xf>
    <xf numFmtId="4" fontId="4" fillId="3" borderId="36" xfId="0" applyNumberFormat="1" applyFont="1" applyFill="1" applyBorder="1" applyAlignment="1" applyProtection="1">
      <alignment vertical="center"/>
      <protection locked="0"/>
    </xf>
    <xf numFmtId="4" fontId="4" fillId="2" borderId="20" xfId="0" applyNumberFormat="1" applyFont="1" applyFill="1" applyBorder="1" applyAlignment="1">
      <alignment vertical="center"/>
    </xf>
    <xf numFmtId="4" fontId="4" fillId="3" borderId="31" xfId="0" applyNumberFormat="1" applyFont="1" applyFill="1" applyBorder="1" applyAlignment="1" applyProtection="1">
      <alignment vertical="center"/>
      <protection locked="0"/>
    </xf>
    <xf numFmtId="4" fontId="4" fillId="2" borderId="57" xfId="0" applyNumberFormat="1" applyFont="1" applyFill="1" applyBorder="1" applyAlignment="1">
      <alignment vertical="center"/>
    </xf>
    <xf numFmtId="4" fontId="4" fillId="2" borderId="45" xfId="0" applyNumberFormat="1" applyFont="1" applyFill="1" applyBorder="1" applyAlignment="1">
      <alignment vertical="center"/>
    </xf>
    <xf numFmtId="4" fontId="4" fillId="3" borderId="37" xfId="0" applyNumberFormat="1" applyFont="1" applyFill="1" applyBorder="1" applyAlignment="1" applyProtection="1">
      <alignment vertical="center"/>
      <protection locked="0"/>
    </xf>
    <xf numFmtId="4" fontId="4" fillId="3" borderId="37" xfId="0" applyNumberFormat="1" applyFont="1" applyFill="1" applyBorder="1" applyAlignment="1" applyProtection="1">
      <alignment vertical="center" wrapText="1"/>
      <protection locked="0"/>
    </xf>
    <xf numFmtId="4" fontId="5" fillId="0" borderId="37" xfId="2" applyNumberFormat="1" applyFont="1" applyBorder="1" applyAlignment="1">
      <alignment vertical="center"/>
    </xf>
    <xf numFmtId="4" fontId="5" fillId="0" borderId="35" xfId="2" applyNumberFormat="1" applyFont="1" applyBorder="1" applyAlignment="1">
      <alignment vertical="center"/>
    </xf>
    <xf numFmtId="4" fontId="4" fillId="3" borderId="18" xfId="0" applyNumberFormat="1" applyFont="1" applyFill="1" applyBorder="1" applyAlignment="1" applyProtection="1">
      <alignment vertical="center"/>
      <protection locked="0"/>
    </xf>
    <xf numFmtId="4" fontId="4" fillId="2" borderId="18" xfId="0" applyNumberFormat="1" applyFont="1" applyFill="1" applyBorder="1" applyAlignment="1">
      <alignment vertical="center"/>
    </xf>
    <xf numFmtId="4" fontId="4" fillId="2" borderId="19" xfId="0" applyNumberFormat="1" applyFont="1" applyFill="1" applyBorder="1" applyAlignment="1">
      <alignment vertical="center"/>
    </xf>
    <xf numFmtId="4" fontId="4" fillId="0" borderId="18" xfId="0" applyNumberFormat="1" applyFont="1" applyBorder="1" applyAlignment="1">
      <alignment vertical="center"/>
    </xf>
    <xf numFmtId="4" fontId="4" fillId="0" borderId="19" xfId="0" applyNumberFormat="1" applyFont="1" applyBorder="1" applyAlignment="1">
      <alignment vertical="center"/>
    </xf>
    <xf numFmtId="4" fontId="4" fillId="0" borderId="33" xfId="0" applyNumberFormat="1" applyFont="1" applyBorder="1" applyAlignment="1">
      <alignment vertical="center"/>
    </xf>
    <xf numFmtId="4" fontId="4" fillId="0" borderId="31" xfId="0" applyNumberFormat="1" applyFont="1" applyBorder="1" applyAlignment="1">
      <alignment vertical="center"/>
    </xf>
    <xf numFmtId="4" fontId="4" fillId="3" borderId="0" xfId="0" applyNumberFormat="1" applyFont="1" applyFill="1" applyBorder="1" applyAlignment="1" applyProtection="1">
      <alignment vertical="center"/>
      <protection locked="0"/>
    </xf>
    <xf numFmtId="4" fontId="4" fillId="2" borderId="0" xfId="0" applyNumberFormat="1" applyFont="1" applyFill="1" applyBorder="1" applyAlignment="1">
      <alignment vertical="center"/>
    </xf>
    <xf numFmtId="4" fontId="4" fillId="0" borderId="58" xfId="0" applyNumberFormat="1" applyFont="1" applyBorder="1" applyAlignment="1">
      <alignment vertical="center"/>
    </xf>
    <xf numFmtId="4" fontId="4" fillId="0" borderId="56" xfId="0" applyNumberFormat="1" applyFont="1" applyBorder="1" applyAlignment="1">
      <alignment vertical="center"/>
    </xf>
    <xf numFmtId="4" fontId="4" fillId="0" borderId="37" xfId="2" applyNumberFormat="1" applyFont="1" applyBorder="1" applyAlignment="1">
      <alignment vertical="center"/>
    </xf>
    <xf numFmtId="4" fontId="4" fillId="0" borderId="27" xfId="2" applyNumberFormat="1" applyFont="1" applyBorder="1" applyAlignment="1">
      <alignment vertical="center"/>
    </xf>
    <xf numFmtId="4" fontId="4" fillId="0" borderId="21" xfId="2" applyNumberFormat="1" applyFont="1" applyBorder="1" applyAlignment="1">
      <alignment vertical="center"/>
    </xf>
    <xf numFmtId="4" fontId="4" fillId="0" borderId="0" xfId="0" applyNumberFormat="1" applyFont="1" applyBorder="1" applyAlignment="1">
      <alignment vertical="center"/>
    </xf>
    <xf numFmtId="4" fontId="4" fillId="3" borderId="32" xfId="0" applyNumberFormat="1" applyFont="1" applyFill="1" applyBorder="1" applyAlignment="1" applyProtection="1">
      <alignment vertical="center"/>
      <protection locked="0"/>
    </xf>
    <xf numFmtId="4" fontId="4" fillId="3" borderId="10" xfId="0" applyNumberFormat="1" applyFont="1" applyFill="1" applyBorder="1" applyAlignment="1" applyProtection="1">
      <alignment vertical="center"/>
      <protection locked="0"/>
    </xf>
    <xf numFmtId="4" fontId="4" fillId="2" borderId="10" xfId="0" applyNumberFormat="1" applyFont="1" applyFill="1" applyBorder="1" applyAlignment="1">
      <alignment vertical="center"/>
    </xf>
    <xf numFmtId="4" fontId="4" fillId="2" borderId="11" xfId="0" applyNumberFormat="1" applyFont="1" applyFill="1" applyBorder="1" applyAlignment="1">
      <alignment vertical="center"/>
    </xf>
    <xf numFmtId="4" fontId="4" fillId="3" borderId="40" xfId="0" applyNumberFormat="1" applyFont="1" applyFill="1" applyBorder="1" applyAlignment="1" applyProtection="1">
      <alignment vertical="center"/>
      <protection locked="0"/>
    </xf>
    <xf numFmtId="4" fontId="4" fillId="0" borderId="18" xfId="0" applyNumberFormat="1" applyFont="1" applyBorder="1" applyAlignment="1" applyProtection="1">
      <alignment vertical="center"/>
      <protection locked="0"/>
    </xf>
    <xf numFmtId="0" fontId="4" fillId="0" borderId="57" xfId="0" applyFont="1" applyBorder="1" applyAlignment="1" applyProtection="1">
      <alignment horizontal="left" vertical="center" wrapText="1"/>
      <protection locked="0"/>
    </xf>
    <xf numFmtId="0" fontId="4" fillId="0" borderId="31" xfId="0" applyFont="1" applyBorder="1" applyAlignment="1" applyProtection="1">
      <alignment horizontal="center" vertical="center"/>
      <protection locked="0"/>
    </xf>
    <xf numFmtId="0" fontId="4" fillId="0" borderId="59" xfId="0" applyFont="1" applyBorder="1" applyAlignment="1" applyProtection="1">
      <alignment horizontal="center" vertical="center" wrapText="1"/>
      <protection locked="0"/>
    </xf>
    <xf numFmtId="0" fontId="4" fillId="0" borderId="59" xfId="0" applyFont="1" applyBorder="1" applyAlignment="1" applyProtection="1">
      <alignment horizontal="left" vertical="center" wrapText="1"/>
      <protection locked="0"/>
    </xf>
    <xf numFmtId="0" fontId="4" fillId="0" borderId="25" xfId="0" applyFont="1" applyBorder="1" applyAlignment="1" applyProtection="1">
      <alignment horizontal="center" vertical="center"/>
      <protection locked="0"/>
    </xf>
    <xf numFmtId="4" fontId="5" fillId="0" borderId="41" xfId="0" applyNumberFormat="1" applyFont="1" applyBorder="1" applyAlignment="1">
      <alignment horizontal="centerContinuous" vertical="center" wrapText="1"/>
    </xf>
    <xf numFmtId="4" fontId="5" fillId="0" borderId="7" xfId="0" applyNumberFormat="1" applyFont="1" applyBorder="1" applyAlignment="1">
      <alignment horizontal="left" vertical="center"/>
    </xf>
    <xf numFmtId="165" fontId="5" fillId="0" borderId="29" xfId="0" applyNumberFormat="1" applyFont="1" applyBorder="1" applyAlignment="1">
      <alignment horizontal="center" vertical="center"/>
    </xf>
    <xf numFmtId="0" fontId="5" fillId="0" borderId="17" xfId="0" applyFont="1" applyBorder="1" applyAlignment="1">
      <alignment vertical="center"/>
    </xf>
    <xf numFmtId="49" fontId="5" fillId="0" borderId="10" xfId="0" applyNumberFormat="1" applyFont="1" applyBorder="1" applyAlignment="1">
      <alignment vertical="center"/>
    </xf>
    <xf numFmtId="0" fontId="4" fillId="0" borderId="10"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xf>
    <xf numFmtId="0" fontId="4" fillId="0" borderId="0" xfId="0" applyFont="1" applyAlignment="1">
      <alignment vertical="center"/>
    </xf>
    <xf numFmtId="0" fontId="5" fillId="0" borderId="47" xfId="0" applyFont="1" applyBorder="1" applyAlignment="1">
      <alignment horizontal="left" vertical="center"/>
    </xf>
    <xf numFmtId="0" fontId="4" fillId="0" borderId="0" xfId="0" applyFont="1" applyBorder="1" applyAlignment="1">
      <alignment horizontal="right" vertical="center"/>
    </xf>
    <xf numFmtId="4" fontId="5" fillId="3" borderId="27" xfId="0" applyNumberFormat="1" applyFont="1" applyFill="1" applyBorder="1" applyAlignment="1" applyProtection="1">
      <alignment vertical="center"/>
      <protection locked="0"/>
    </xf>
    <xf numFmtId="10" fontId="5" fillId="3" borderId="27" xfId="0" applyNumberFormat="1" applyFont="1" applyFill="1" applyBorder="1" applyAlignment="1" applyProtection="1">
      <alignment vertical="center"/>
      <protection locked="0"/>
    </xf>
    <xf numFmtId="0" fontId="4" fillId="0" borderId="4" xfId="0" applyFont="1" applyBorder="1" applyAlignment="1">
      <alignment vertical="center"/>
    </xf>
    <xf numFmtId="0" fontId="4" fillId="0" borderId="4" xfId="0" applyFont="1" applyBorder="1" applyAlignment="1">
      <alignment horizontal="right" vertical="center"/>
    </xf>
    <xf numFmtId="4" fontId="4" fillId="0" borderId="0" xfId="0" applyNumberFormat="1" applyFont="1" applyAlignment="1">
      <alignment vertical="center"/>
    </xf>
    <xf numFmtId="0" fontId="41" fillId="0" borderId="6" xfId="0" applyFont="1" applyBorder="1" applyAlignment="1">
      <alignment horizontal="centerContinuous" vertical="center"/>
    </xf>
    <xf numFmtId="0" fontId="41" fillId="2" borderId="6" xfId="0" applyFont="1" applyFill="1" applyBorder="1" applyAlignment="1">
      <alignment horizontal="centerContinuous" vertical="center"/>
    </xf>
    <xf numFmtId="0" fontId="41" fillId="2" borderId="41" xfId="0" applyFont="1" applyFill="1" applyBorder="1" applyAlignment="1">
      <alignment horizontal="centerContinuous" vertical="center"/>
    </xf>
    <xf numFmtId="0" fontId="41" fillId="2" borderId="8" xfId="0" applyFont="1" applyFill="1" applyBorder="1" applyAlignment="1">
      <alignment horizontal="centerContinuous" vertical="center"/>
    </xf>
    <xf numFmtId="0" fontId="41" fillId="0" borderId="0" xfId="0" applyFont="1"/>
    <xf numFmtId="0" fontId="43" fillId="0" borderId="0" xfId="0" applyFont="1" applyAlignment="1">
      <alignment vertical="center"/>
    </xf>
    <xf numFmtId="0" fontId="42" fillId="0" borderId="0" xfId="0" applyFont="1"/>
    <xf numFmtId="0" fontId="42"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 fillId="0" borderId="0" xfId="0" applyFont="1" applyBorder="1" applyAlignment="1">
      <alignment horizontal="center" vertical="center"/>
    </xf>
    <xf numFmtId="0" fontId="5" fillId="3" borderId="10" xfId="0" applyFont="1" applyFill="1" applyBorder="1" applyAlignment="1" applyProtection="1">
      <alignment horizontal="center" vertical="center"/>
      <protection locked="0"/>
    </xf>
    <xf numFmtId="49" fontId="5" fillId="10" borderId="14" xfId="0" applyNumberFormat="1" applyFont="1" applyFill="1" applyBorder="1" applyAlignment="1" applyProtection="1">
      <alignment vertical="center" wrapText="1"/>
      <protection locked="0"/>
    </xf>
    <xf numFmtId="0" fontId="5" fillId="3" borderId="0" xfId="0" applyFont="1" applyFill="1" applyBorder="1" applyAlignment="1" applyProtection="1">
      <alignment horizontal="center" vertical="center"/>
      <protection locked="0"/>
    </xf>
    <xf numFmtId="164" fontId="5" fillId="2" borderId="10" xfId="4" applyFont="1" applyFill="1" applyBorder="1" applyAlignment="1" applyProtection="1">
      <alignment horizontal="centerContinuous" vertical="center"/>
    </xf>
    <xf numFmtId="164" fontId="5" fillId="2" borderId="23" xfId="4" applyFont="1" applyFill="1" applyBorder="1" applyAlignment="1" applyProtection="1">
      <alignment horizontal="center" vertical="center"/>
    </xf>
    <xf numFmtId="164" fontId="5" fillId="2" borderId="24" xfId="4" applyFont="1" applyFill="1" applyBorder="1" applyAlignment="1" applyProtection="1">
      <alignment horizontal="center" vertical="center"/>
    </xf>
    <xf numFmtId="4" fontId="5" fillId="3" borderId="6" xfId="4" applyNumberFormat="1" applyFont="1" applyFill="1" applyBorder="1" applyAlignment="1" applyProtection="1">
      <alignment horizontal="center" vertical="center"/>
      <protection locked="0"/>
    </xf>
    <xf numFmtId="4" fontId="5" fillId="3" borderId="18" xfId="4" applyNumberFormat="1" applyFont="1" applyFill="1" applyBorder="1" applyAlignment="1" applyProtection="1">
      <alignment horizontal="center" vertical="center"/>
      <protection locked="0"/>
    </xf>
    <xf numFmtId="4" fontId="5" fillId="3" borderId="32" xfId="4" applyNumberFormat="1" applyFont="1" applyFill="1" applyBorder="1" applyAlignment="1" applyProtection="1">
      <alignment horizontal="center" vertical="center"/>
      <protection locked="0"/>
    </xf>
    <xf numFmtId="2" fontId="4" fillId="0" borderId="32" xfId="4" applyNumberFormat="1" applyFont="1" applyFill="1" applyBorder="1" applyAlignment="1" applyProtection="1">
      <alignment horizontal="right" vertical="center" wrapText="1"/>
    </xf>
    <xf numFmtId="4" fontId="4" fillId="3" borderId="35" xfId="0" applyNumberFormat="1" applyFont="1" applyFill="1" applyBorder="1" applyAlignment="1" applyProtection="1">
      <alignment horizontal="center" vertical="center"/>
      <protection locked="0"/>
    </xf>
    <xf numFmtId="4" fontId="4" fillId="3" borderId="19" xfId="0" applyNumberFormat="1" applyFont="1" applyFill="1" applyBorder="1" applyAlignment="1" applyProtection="1">
      <alignment horizontal="center" vertical="center"/>
      <protection locked="0"/>
    </xf>
    <xf numFmtId="4" fontId="4" fillId="3" borderId="19" xfId="0" applyNumberFormat="1" applyFont="1" applyFill="1" applyBorder="1" applyAlignment="1" applyProtection="1">
      <alignment horizontal="center"/>
      <protection locked="0"/>
    </xf>
    <xf numFmtId="2" fontId="4" fillId="0" borderId="32" xfId="0" applyNumberFormat="1" applyFont="1" applyFill="1" applyBorder="1" applyAlignment="1" applyProtection="1">
      <alignment horizontal="right" vertical="center" wrapText="1"/>
      <protection locked="0"/>
    </xf>
    <xf numFmtId="2" fontId="4" fillId="0" borderId="45" xfId="0" applyNumberFormat="1" applyFont="1" applyFill="1" applyBorder="1" applyAlignment="1" applyProtection="1">
      <alignment horizontal="right" vertical="center" wrapText="1"/>
      <protection locked="0"/>
    </xf>
    <xf numFmtId="4" fontId="4" fillId="3" borderId="56" xfId="0" applyNumberFormat="1" applyFont="1" applyFill="1" applyBorder="1" applyAlignment="1" applyProtection="1">
      <alignment horizontal="center" vertical="center"/>
      <protection locked="0"/>
    </xf>
    <xf numFmtId="4" fontId="4" fillId="3" borderId="37" xfId="0" applyNumberFormat="1" applyFont="1" applyFill="1" applyBorder="1" applyAlignment="1" applyProtection="1">
      <alignment horizontal="center" vertical="center"/>
      <protection locked="0"/>
    </xf>
    <xf numFmtId="4" fontId="5" fillId="3" borderId="20" xfId="4" applyNumberFormat="1" applyFont="1" applyFill="1" applyBorder="1" applyAlignment="1" applyProtection="1">
      <alignment horizontal="center" vertical="center"/>
      <protection locked="0"/>
    </xf>
    <xf numFmtId="4" fontId="5" fillId="3" borderId="37" xfId="4" applyNumberFormat="1" applyFont="1" applyFill="1" applyBorder="1" applyAlignment="1" applyProtection="1">
      <alignment horizontal="center" vertical="center"/>
      <protection locked="0"/>
    </xf>
    <xf numFmtId="4" fontId="4" fillId="3" borderId="18" xfId="0" applyNumberFormat="1" applyFont="1" applyFill="1" applyBorder="1" applyAlignment="1" applyProtection="1">
      <alignment horizontal="center" vertical="center"/>
      <protection locked="0"/>
    </xf>
    <xf numFmtId="4" fontId="5" fillId="0" borderId="18" xfId="4" applyNumberFormat="1" applyFont="1" applyFill="1" applyBorder="1" applyAlignment="1" applyProtection="1">
      <alignment horizontal="center" vertical="center"/>
      <protection locked="0"/>
    </xf>
    <xf numFmtId="4" fontId="5" fillId="0" borderId="18" xfId="2" applyNumberFormat="1" applyFont="1" applyFill="1" applyBorder="1" applyAlignment="1">
      <alignment vertical="center"/>
    </xf>
    <xf numFmtId="4" fontId="5" fillId="0" borderId="19" xfId="2" applyNumberFormat="1" applyFont="1" applyFill="1" applyBorder="1" applyAlignment="1">
      <alignment vertical="center"/>
    </xf>
    <xf numFmtId="4" fontId="4" fillId="0" borderId="31" xfId="0" applyNumberFormat="1" applyFont="1" applyFill="1" applyBorder="1" applyAlignment="1">
      <alignment vertical="center"/>
    </xf>
    <xf numFmtId="4" fontId="5" fillId="0" borderId="32" xfId="4" applyNumberFormat="1" applyFont="1" applyFill="1" applyBorder="1" applyAlignment="1" applyProtection="1">
      <alignment horizontal="center" vertical="center"/>
      <protection locked="0"/>
    </xf>
    <xf numFmtId="4" fontId="4" fillId="0" borderId="33" xfId="0" applyNumberFormat="1" applyFont="1" applyFill="1" applyBorder="1" applyAlignment="1">
      <alignment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xf numFmtId="4" fontId="4" fillId="0" borderId="19" xfId="0" applyNumberFormat="1" applyFont="1" applyFill="1" applyBorder="1" applyAlignment="1" applyProtection="1">
      <alignment horizontal="center" vertical="center"/>
      <protection locked="0"/>
    </xf>
    <xf numFmtId="4" fontId="4" fillId="0" borderId="27" xfId="0" applyNumberFormat="1" applyFont="1" applyFill="1" applyBorder="1" applyAlignment="1" applyProtection="1">
      <alignment vertical="center"/>
      <protection locked="0"/>
    </xf>
    <xf numFmtId="4" fontId="4" fillId="0" borderId="32" xfId="0" applyNumberFormat="1" applyFont="1" applyFill="1" applyBorder="1" applyAlignment="1">
      <alignment vertical="center"/>
    </xf>
    <xf numFmtId="4" fontId="4" fillId="0" borderId="27" xfId="0" applyNumberFormat="1" applyFont="1" applyFill="1" applyBorder="1" applyAlignment="1">
      <alignment vertical="center"/>
    </xf>
    <xf numFmtId="4" fontId="4" fillId="0" borderId="0" xfId="0" applyNumberFormat="1" applyFont="1" applyFill="1" applyAlignment="1">
      <alignment horizontal="right" vertical="center"/>
    </xf>
    <xf numFmtId="4" fontId="4" fillId="3" borderId="54" xfId="0" applyNumberFormat="1" applyFont="1" applyFill="1" applyBorder="1" applyAlignment="1" applyProtection="1">
      <alignment horizontal="center" vertical="center"/>
      <protection locked="0"/>
    </xf>
    <xf numFmtId="4" fontId="4" fillId="3" borderId="52" xfId="0" applyNumberFormat="1" applyFont="1" applyFill="1" applyBorder="1" applyAlignment="1" applyProtection="1">
      <alignment horizontal="center" vertical="center"/>
      <protection locked="0"/>
    </xf>
    <xf numFmtId="4" fontId="4" fillId="3" borderId="0" xfId="0" applyNumberFormat="1" applyFont="1" applyFill="1" applyBorder="1" applyAlignment="1" applyProtection="1">
      <alignment horizontal="center" vertical="center"/>
      <protection locked="0"/>
    </xf>
    <xf numFmtId="4" fontId="4" fillId="3" borderId="10" xfId="0" applyNumberFormat="1" applyFont="1" applyFill="1" applyBorder="1" applyAlignment="1" applyProtection="1">
      <alignment horizontal="center" vertical="center"/>
      <protection locked="0"/>
    </xf>
    <xf numFmtId="4" fontId="4" fillId="2" borderId="18" xfId="0" applyNumberFormat="1" applyFont="1" applyFill="1" applyBorder="1" applyAlignment="1">
      <alignment horizontal="center" vertical="center"/>
    </xf>
    <xf numFmtId="4" fontId="4" fillId="0" borderId="18" xfId="0" applyNumberFormat="1" applyFont="1" applyBorder="1" applyAlignment="1" applyProtection="1">
      <alignment horizontal="center" vertical="center"/>
      <protection locked="0"/>
    </xf>
    <xf numFmtId="2" fontId="4" fillId="0" borderId="20" xfId="0" applyNumberFormat="1" applyFont="1" applyFill="1" applyBorder="1" applyAlignment="1" applyProtection="1">
      <alignment horizontal="right" vertical="center" wrapText="1"/>
      <protection locked="0"/>
    </xf>
    <xf numFmtId="4" fontId="5" fillId="0" borderId="41" xfId="0" applyNumberFormat="1" applyFont="1" applyBorder="1" applyAlignment="1">
      <alignment horizontal="center" vertical="center" wrapText="1"/>
    </xf>
    <xf numFmtId="2" fontId="5" fillId="0" borderId="42" xfId="4" applyNumberFormat="1" applyFont="1" applyFill="1" applyBorder="1" applyAlignment="1" applyProtection="1">
      <alignment horizontal="centerContinuous" vertical="center"/>
    </xf>
    <xf numFmtId="164" fontId="5" fillId="3" borderId="43" xfId="4" applyFont="1" applyFill="1" applyBorder="1" applyAlignment="1" applyProtection="1">
      <alignment horizontal="right" vertical="center"/>
      <protection locked="0"/>
    </xf>
    <xf numFmtId="0" fontId="4" fillId="0" borderId="1" xfId="0" applyFont="1" applyBorder="1" applyAlignment="1">
      <alignment horizontal="center" vertical="center"/>
    </xf>
    <xf numFmtId="0" fontId="4" fillId="0" borderId="4" xfId="0" applyFont="1" applyBorder="1" applyAlignment="1">
      <alignment horizontal="center" vertical="center"/>
    </xf>
    <xf numFmtId="164" fontId="4" fillId="0" borderId="4" xfId="4" applyFont="1" applyBorder="1" applyAlignment="1" applyProtection="1">
      <alignment vertical="center"/>
    </xf>
    <xf numFmtId="164" fontId="4" fillId="0" borderId="5" xfId="4" applyFont="1" applyBorder="1" applyAlignment="1" applyProtection="1">
      <alignment vertical="center"/>
    </xf>
    <xf numFmtId="4" fontId="5" fillId="0" borderId="53" xfId="4" applyNumberFormat="1" applyFont="1" applyFill="1" applyBorder="1" applyAlignment="1" applyProtection="1">
      <alignment vertical="center"/>
    </xf>
    <xf numFmtId="4" fontId="5" fillId="0" borderId="28" xfId="4" applyNumberFormat="1" applyFont="1" applyFill="1" applyBorder="1" applyAlignment="1" applyProtection="1">
      <alignment vertical="center"/>
    </xf>
    <xf numFmtId="4" fontId="5" fillId="0" borderId="29" xfId="4" applyNumberFormat="1" applyFont="1" applyFill="1" applyBorder="1" applyAlignment="1" applyProtection="1">
      <alignment vertical="center"/>
    </xf>
    <xf numFmtId="4" fontId="5" fillId="0" borderId="41" xfId="4" applyNumberFormat="1" applyFont="1" applyFill="1" applyBorder="1" applyAlignment="1" applyProtection="1">
      <alignment vertical="center"/>
    </xf>
    <xf numFmtId="4" fontId="5" fillId="0" borderId="7" xfId="4" applyNumberFormat="1" applyFont="1" applyFill="1" applyBorder="1" applyAlignment="1" applyProtection="1">
      <alignment vertical="center"/>
    </xf>
    <xf numFmtId="4" fontId="39" fillId="0" borderId="0" xfId="4" applyNumberFormat="1" applyFont="1" applyFill="1" applyBorder="1" applyAlignment="1" applyProtection="1">
      <alignment vertical="center"/>
    </xf>
    <xf numFmtId="3" fontId="39" fillId="0" borderId="0" xfId="4" applyNumberFormat="1" applyFont="1" applyFill="1" applyBorder="1" applyAlignment="1" applyProtection="1">
      <alignment vertical="center"/>
    </xf>
    <xf numFmtId="164" fontId="4" fillId="0" borderId="0" xfId="4" applyFont="1" applyAlignment="1">
      <alignment vertical="center"/>
    </xf>
    <xf numFmtId="43" fontId="4" fillId="0" borderId="0" xfId="0" applyNumberFormat="1" applyFont="1" applyAlignment="1">
      <alignment vertical="center"/>
    </xf>
    <xf numFmtId="0" fontId="41" fillId="0" borderId="6" xfId="0" applyFont="1" applyBorder="1" applyAlignment="1">
      <alignment horizontal="center" vertical="center"/>
    </xf>
    <xf numFmtId="0" fontId="4" fillId="11" borderId="0" xfId="0" applyFont="1" applyFill="1" applyAlignment="1">
      <alignment vertical="center"/>
    </xf>
    <xf numFmtId="0" fontId="4" fillId="4" borderId="0" xfId="0" applyFont="1" applyFill="1" applyAlignment="1">
      <alignment vertical="center"/>
    </xf>
    <xf numFmtId="0" fontId="41" fillId="0" borderId="0" xfId="0" applyFont="1" applyAlignment="1">
      <alignment horizontal="center"/>
    </xf>
    <xf numFmtId="164" fontId="5" fillId="0" borderId="17" xfId="4" applyFont="1" applyFill="1" applyBorder="1" applyAlignment="1" applyProtection="1">
      <alignment horizontal="left" vertical="center"/>
    </xf>
    <xf numFmtId="0" fontId="4" fillId="11" borderId="0" xfId="0" applyFont="1" applyFill="1" applyAlignment="1" applyProtection="1">
      <alignment vertical="center"/>
    </xf>
    <xf numFmtId="0" fontId="4" fillId="11" borderId="0" xfId="0" applyFont="1" applyFill="1" applyAlignment="1" applyProtection="1">
      <alignment horizontal="right" vertical="center"/>
    </xf>
    <xf numFmtId="0" fontId="4" fillId="0" borderId="0" xfId="0" applyFont="1" applyAlignment="1" applyProtection="1">
      <alignment vertical="center"/>
    </xf>
    <xf numFmtId="0" fontId="4" fillId="0" borderId="0" xfId="0" applyFont="1" applyAlignment="1" applyProtection="1">
      <alignment horizontal="right" vertical="center"/>
    </xf>
    <xf numFmtId="0" fontId="4" fillId="4" borderId="0" xfId="0" applyFont="1" applyFill="1" applyAlignment="1" applyProtection="1">
      <alignment vertical="center"/>
    </xf>
    <xf numFmtId="0" fontId="4" fillId="4" borderId="4" xfId="0" applyFont="1" applyFill="1" applyBorder="1" applyAlignment="1" applyProtection="1">
      <alignment horizontal="center" vertical="center"/>
    </xf>
    <xf numFmtId="0" fontId="4" fillId="4" borderId="4" xfId="0" applyFont="1" applyFill="1" applyBorder="1" applyAlignment="1" applyProtection="1">
      <alignment vertical="center"/>
    </xf>
    <xf numFmtId="0" fontId="4" fillId="0" borderId="1" xfId="2" applyFont="1" applyBorder="1" applyAlignment="1" applyProtection="1">
      <alignment horizontal="center" vertical="center"/>
    </xf>
    <xf numFmtId="0" fontId="4" fillId="0" borderId="1" xfId="2" applyFont="1" applyBorder="1" applyAlignment="1" applyProtection="1">
      <alignment horizontal="right" vertical="center"/>
    </xf>
    <xf numFmtId="0" fontId="4" fillId="0" borderId="1" xfId="2" applyFont="1" applyBorder="1" applyAlignment="1" applyProtection="1">
      <alignment vertical="center"/>
    </xf>
    <xf numFmtId="0" fontId="5" fillId="0" borderId="0" xfId="2" applyFont="1" applyBorder="1" applyAlignment="1" applyProtection="1">
      <alignment horizontal="right" vertical="center"/>
    </xf>
    <xf numFmtId="0" fontId="4" fillId="0" borderId="0" xfId="2" applyFont="1" applyBorder="1" applyAlignment="1" applyProtection="1">
      <alignment horizontal="center" vertical="center"/>
    </xf>
    <xf numFmtId="0" fontId="4" fillId="0" borderId="0" xfId="2" applyFont="1" applyBorder="1" applyAlignment="1" applyProtection="1">
      <alignment horizontal="right" vertical="center"/>
    </xf>
    <xf numFmtId="0" fontId="4" fillId="0" borderId="0" xfId="2" applyFont="1" applyBorder="1" applyAlignment="1" applyProtection="1">
      <alignment vertical="center"/>
    </xf>
    <xf numFmtId="0" fontId="5" fillId="0" borderId="0" xfId="2" applyFont="1" applyBorder="1" applyAlignment="1" applyProtection="1">
      <alignment horizontal="center" vertical="center"/>
    </xf>
    <xf numFmtId="0" fontId="4" fillId="0" borderId="47" xfId="0" applyFont="1" applyBorder="1" applyAlignment="1" applyProtection="1">
      <alignment horizontal="center" vertical="center"/>
    </xf>
    <xf numFmtId="49" fontId="4" fillId="0" borderId="0" xfId="0" applyNumberFormat="1" applyFont="1" applyBorder="1" applyAlignment="1" applyProtection="1">
      <alignment horizontal="center" vertical="center"/>
    </xf>
    <xf numFmtId="0" fontId="5" fillId="0" borderId="4" xfId="2" applyFont="1" applyBorder="1" applyAlignment="1" applyProtection="1">
      <alignment horizontal="right" vertical="center"/>
    </xf>
    <xf numFmtId="0" fontId="5" fillId="0" borderId="4" xfId="2" applyFont="1" applyBorder="1" applyAlignment="1" applyProtection="1">
      <alignment horizontal="center" vertical="center"/>
    </xf>
    <xf numFmtId="10" fontId="5" fillId="0" borderId="4" xfId="2" applyNumberFormat="1" applyFont="1" applyBorder="1" applyAlignment="1" applyProtection="1">
      <alignment horizontal="right" vertical="center"/>
    </xf>
    <xf numFmtId="0" fontId="4" fillId="0" borderId="4" xfId="2" applyFont="1" applyBorder="1" applyAlignment="1" applyProtection="1">
      <alignment vertical="center"/>
    </xf>
    <xf numFmtId="0" fontId="6" fillId="0" borderId="41" xfId="0" applyFont="1" applyBorder="1" applyAlignment="1" applyProtection="1">
      <alignment horizontal="centerContinuous" vertical="center"/>
    </xf>
    <xf numFmtId="49" fontId="6" fillId="0" borderId="6" xfId="0" applyNumberFormat="1" applyFont="1" applyBorder="1" applyAlignment="1" applyProtection="1">
      <alignment horizontal="centerContinuous" vertical="center"/>
    </xf>
    <xf numFmtId="0" fontId="6" fillId="0" borderId="6" xfId="0" applyFont="1" applyBorder="1" applyAlignment="1" applyProtection="1">
      <alignment horizontal="centerContinuous" vertical="center" wrapText="1"/>
    </xf>
    <xf numFmtId="0" fontId="6" fillId="0" borderId="6" xfId="0" applyFont="1" applyBorder="1" applyAlignment="1" applyProtection="1">
      <alignment horizontal="right" vertical="center" wrapText="1"/>
    </xf>
    <xf numFmtId="0" fontId="5" fillId="0" borderId="49" xfId="0" applyFont="1" applyBorder="1" applyAlignment="1" applyProtection="1">
      <alignment horizontal="left" vertical="center"/>
    </xf>
    <xf numFmtId="49" fontId="5" fillId="0" borderId="10" xfId="0" applyNumberFormat="1" applyFont="1" applyBorder="1" applyAlignment="1" applyProtection="1">
      <alignment horizontal="left" vertical="center"/>
    </xf>
    <xf numFmtId="0" fontId="5" fillId="10" borderId="10" xfId="0" applyFont="1" applyFill="1" applyBorder="1" applyAlignment="1" applyProtection="1">
      <alignment horizontal="left" vertical="center"/>
    </xf>
    <xf numFmtId="0" fontId="5" fillId="10" borderId="10" xfId="0" applyFont="1" applyFill="1" applyBorder="1" applyAlignment="1" applyProtection="1">
      <alignment horizontal="right" vertical="center" wrapText="1"/>
    </xf>
    <xf numFmtId="0" fontId="5" fillId="10" borderId="10" xfId="0" applyFont="1" applyFill="1" applyBorder="1" applyAlignment="1" applyProtection="1">
      <alignment horizontal="left" vertical="center" wrapText="1"/>
    </xf>
    <xf numFmtId="0" fontId="5" fillId="0" borderId="50" xfId="0" applyFont="1" applyBorder="1" applyAlignment="1" applyProtection="1">
      <alignment horizontal="left" vertical="center"/>
    </xf>
    <xf numFmtId="49" fontId="5" fillId="0" borderId="0" xfId="0" applyNumberFormat="1" applyFont="1" applyBorder="1" applyAlignment="1" applyProtection="1">
      <alignment horizontal="left" vertical="center"/>
    </xf>
    <xf numFmtId="0" fontId="5" fillId="10" borderId="0" xfId="0" applyFont="1" applyFill="1" applyBorder="1" applyAlignment="1" applyProtection="1">
      <alignment horizontal="left" vertical="center"/>
    </xf>
    <xf numFmtId="0" fontId="5" fillId="10" borderId="0" xfId="0" applyFont="1" applyFill="1" applyBorder="1" applyAlignment="1" applyProtection="1">
      <alignment horizontal="right" vertical="center" wrapText="1"/>
    </xf>
    <xf numFmtId="0" fontId="5" fillId="10" borderId="0" xfId="0" applyFont="1" applyFill="1" applyBorder="1" applyAlignment="1" applyProtection="1">
      <alignment vertical="center" wrapText="1"/>
    </xf>
    <xf numFmtId="0" fontId="5" fillId="0" borderId="51" xfId="0" applyFont="1" applyBorder="1" applyAlignment="1" applyProtection="1">
      <alignment horizontal="center" vertical="center" wrapText="1"/>
    </xf>
    <xf numFmtId="49" fontId="5" fillId="0" borderId="1" xfId="0" applyNumberFormat="1" applyFont="1" applyBorder="1" applyAlignment="1" applyProtection="1">
      <alignment horizontal="center" vertical="center" wrapText="1"/>
    </xf>
    <xf numFmtId="0" fontId="5" fillId="0" borderId="15" xfId="0" applyFont="1" applyBorder="1" applyAlignment="1" applyProtection="1">
      <alignment horizontal="centerContinuous" vertical="center" wrapText="1"/>
    </xf>
    <xf numFmtId="1" fontId="5" fillId="0" borderId="16" xfId="0" applyNumberFormat="1" applyFont="1" applyBorder="1" applyAlignment="1" applyProtection="1">
      <alignment horizontal="center" vertical="center" wrapText="1"/>
    </xf>
    <xf numFmtId="164" fontId="5" fillId="0" borderId="16" xfId="0" applyNumberFormat="1" applyFont="1" applyBorder="1" applyAlignment="1" applyProtection="1">
      <alignment horizontal="right" vertical="center"/>
    </xf>
    <xf numFmtId="164" fontId="5" fillId="0" borderId="2" xfId="0" applyNumberFormat="1" applyFont="1" applyBorder="1" applyAlignment="1" applyProtection="1">
      <alignment horizontal="center" vertical="center"/>
    </xf>
    <xf numFmtId="49" fontId="5" fillId="0" borderId="37" xfId="0" applyNumberFormat="1" applyFont="1" applyBorder="1" applyAlignment="1" applyProtection="1">
      <alignment horizontal="center" vertical="center" wrapText="1"/>
    </xf>
    <xf numFmtId="0" fontId="5" fillId="0" borderId="20" xfId="0" applyFont="1" applyBorder="1" applyAlignment="1" applyProtection="1">
      <alignment horizontal="centerContinuous" vertical="center" wrapText="1"/>
    </xf>
    <xf numFmtId="1" fontId="5" fillId="0" borderId="20" xfId="0" applyNumberFormat="1" applyFont="1" applyBorder="1" applyAlignment="1" applyProtection="1">
      <alignment horizontal="center" vertical="center" wrapText="1"/>
    </xf>
    <xf numFmtId="164" fontId="5" fillId="0" borderId="21" xfId="0" applyNumberFormat="1" applyFont="1" applyBorder="1" applyAlignment="1" applyProtection="1">
      <alignment horizontal="right" vertical="center"/>
    </xf>
    <xf numFmtId="164" fontId="5" fillId="0" borderId="22" xfId="0" applyNumberFormat="1" applyFont="1" applyBorder="1" applyAlignment="1" applyProtection="1">
      <alignment horizontal="center" vertical="center"/>
    </xf>
    <xf numFmtId="0" fontId="5" fillId="0" borderId="53" xfId="0" applyFont="1" applyBorder="1" applyAlignment="1" applyProtection="1">
      <alignment horizontal="center" vertical="center"/>
    </xf>
    <xf numFmtId="49" fontId="5" fillId="0" borderId="7" xfId="0" applyNumberFormat="1" applyFont="1" applyBorder="1" applyAlignment="1" applyProtection="1">
      <alignment horizontal="center" vertical="center"/>
    </xf>
    <xf numFmtId="0" fontId="4" fillId="0" borderId="52" xfId="0" applyFont="1" applyBorder="1" applyAlignment="1" applyProtection="1">
      <alignment horizontal="center" vertical="center"/>
    </xf>
    <xf numFmtId="49" fontId="4" fillId="0" borderId="37" xfId="0" applyNumberFormat="1" applyFont="1" applyBorder="1" applyAlignment="1" applyProtection="1">
      <alignment horizontal="center" vertical="center"/>
    </xf>
    <xf numFmtId="0" fontId="4" fillId="0" borderId="20" xfId="0" applyFont="1" applyBorder="1" applyAlignment="1" applyProtection="1">
      <alignment horizontal="left" vertical="center" wrapText="1"/>
    </xf>
    <xf numFmtId="0" fontId="4" fillId="0" borderId="27" xfId="0" applyFont="1" applyBorder="1" applyAlignment="1" applyProtection="1">
      <alignment horizontal="center" vertical="center"/>
    </xf>
    <xf numFmtId="2" fontId="4" fillId="0" borderId="32" xfId="0" applyNumberFormat="1" applyFont="1" applyBorder="1" applyAlignment="1" applyProtection="1">
      <alignment horizontal="right" vertical="center" wrapText="1"/>
    </xf>
    <xf numFmtId="4" fontId="4" fillId="0" borderId="34" xfId="0" applyNumberFormat="1" applyFont="1" applyBorder="1" applyAlignment="1" applyProtection="1">
      <alignment vertical="center" wrapText="1"/>
    </xf>
    <xf numFmtId="0" fontId="4" fillId="0" borderId="60" xfId="0" applyFont="1" applyBorder="1" applyAlignment="1" applyProtection="1">
      <alignment horizontal="center" vertical="center"/>
    </xf>
    <xf numFmtId="49" fontId="4" fillId="0" borderId="27" xfId="0" applyNumberFormat="1" applyFont="1" applyBorder="1" applyAlignment="1" applyProtection="1">
      <alignment horizontal="center" vertical="center"/>
    </xf>
    <xf numFmtId="0" fontId="4" fillId="0" borderId="21" xfId="0" applyFont="1" applyBorder="1" applyAlignment="1" applyProtection="1">
      <alignment horizontal="center" vertical="center"/>
    </xf>
    <xf numFmtId="4" fontId="4" fillId="0" borderId="30" xfId="0" applyNumberFormat="1" applyFont="1" applyBorder="1" applyAlignment="1" applyProtection="1">
      <alignment vertical="center" wrapText="1"/>
    </xf>
    <xf numFmtId="0" fontId="4" fillId="0" borderId="60" xfId="0" quotePrefix="1" applyFont="1" applyBorder="1" applyAlignment="1" applyProtection="1">
      <alignment horizontal="center" vertical="center"/>
    </xf>
    <xf numFmtId="0" fontId="4" fillId="0" borderId="32" xfId="0" applyFont="1" applyBorder="1" applyAlignment="1" applyProtection="1">
      <alignment horizontal="left" vertical="center" wrapText="1"/>
    </xf>
    <xf numFmtId="2" fontId="4" fillId="0" borderId="32" xfId="0" applyNumberFormat="1" applyFont="1" applyFill="1" applyBorder="1" applyAlignment="1" applyProtection="1">
      <alignment horizontal="right" vertical="center" wrapText="1"/>
    </xf>
    <xf numFmtId="0" fontId="4" fillId="0" borderId="27" xfId="0" applyFont="1" applyBorder="1" applyAlignment="1" applyProtection="1">
      <alignment horizontal="center" vertical="center" wrapText="1"/>
    </xf>
    <xf numFmtId="0" fontId="4" fillId="0" borderId="55" xfId="0" applyFont="1" applyBorder="1" applyAlignment="1" applyProtection="1">
      <alignment horizontal="center" vertical="center"/>
    </xf>
    <xf numFmtId="2" fontId="4" fillId="0" borderId="20" xfId="0" applyNumberFormat="1" applyFont="1" applyFill="1" applyBorder="1" applyAlignment="1" applyProtection="1">
      <alignment horizontal="right" vertical="center" wrapText="1"/>
    </xf>
    <xf numFmtId="49" fontId="4" fillId="0" borderId="55" xfId="0" applyNumberFormat="1" applyFont="1" applyBorder="1" applyAlignment="1" applyProtection="1">
      <alignment horizontal="center" vertical="center"/>
    </xf>
    <xf numFmtId="0" fontId="4" fillId="0" borderId="32" xfId="0" applyFont="1" applyFill="1" applyBorder="1" applyAlignment="1" applyProtection="1">
      <alignment horizontal="left" vertical="top" wrapText="1"/>
    </xf>
    <xf numFmtId="0" fontId="4" fillId="0" borderId="27" xfId="0" applyFont="1" applyBorder="1" applyAlignment="1" applyProtection="1">
      <alignment horizontal="center"/>
    </xf>
    <xf numFmtId="2" fontId="4" fillId="0" borderId="32" xfId="0" applyNumberFormat="1" applyFont="1" applyFill="1" applyBorder="1" applyAlignment="1" applyProtection="1">
      <alignment horizontal="right" wrapText="1"/>
    </xf>
    <xf numFmtId="4" fontId="4" fillId="0" borderId="34" xfId="0" applyNumberFormat="1" applyFont="1" applyBorder="1" applyAlignment="1" applyProtection="1">
      <alignment wrapText="1"/>
    </xf>
    <xf numFmtId="0" fontId="4" fillId="0" borderId="32" xfId="0" applyFont="1" applyFill="1" applyBorder="1" applyAlignment="1" applyProtection="1">
      <alignment horizontal="left" vertical="center" wrapText="1"/>
    </xf>
    <xf numFmtId="0" fontId="5" fillId="0" borderId="32" xfId="0" applyFont="1" applyBorder="1" applyAlignment="1" applyProtection="1">
      <alignment horizontal="left" vertical="center" wrapText="1"/>
    </xf>
    <xf numFmtId="2" fontId="4" fillId="0" borderId="27" xfId="0" applyNumberFormat="1" applyFont="1" applyFill="1" applyBorder="1" applyAlignment="1" applyProtection="1">
      <alignment horizontal="right" vertical="center" wrapText="1"/>
    </xf>
    <xf numFmtId="0" fontId="4" fillId="0" borderId="36" xfId="0" applyFont="1" applyBorder="1" applyAlignment="1" applyProtection="1">
      <alignment horizontal="center" vertical="center"/>
    </xf>
    <xf numFmtId="0" fontId="4" fillId="0" borderId="55"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4" fontId="4" fillId="0" borderId="34" xfId="0" applyNumberFormat="1" applyFont="1" applyFill="1" applyBorder="1" applyAlignment="1" applyProtection="1">
      <alignment vertical="center" wrapText="1"/>
    </xf>
    <xf numFmtId="2" fontId="5" fillId="0" borderId="18" xfId="0" applyNumberFormat="1" applyFont="1" applyFill="1" applyBorder="1" applyAlignment="1" applyProtection="1">
      <alignment horizontal="right" vertical="center" wrapText="1"/>
    </xf>
    <xf numFmtId="4" fontId="5" fillId="0" borderId="34" xfId="0" applyNumberFormat="1" applyFont="1" applyBorder="1" applyAlignment="1" applyProtection="1">
      <alignment vertical="center" wrapText="1"/>
    </xf>
    <xf numFmtId="0" fontId="4" fillId="0" borderId="57" xfId="0" applyFont="1" applyBorder="1" applyAlignment="1" applyProtection="1">
      <alignment horizontal="left" vertical="center" wrapText="1"/>
    </xf>
    <xf numFmtId="2" fontId="5" fillId="0" borderId="0" xfId="0" applyNumberFormat="1" applyFont="1" applyFill="1" applyBorder="1" applyAlignment="1" applyProtection="1">
      <alignment horizontal="right" vertical="center" wrapText="1"/>
    </xf>
    <xf numFmtId="4" fontId="5" fillId="0" borderId="30" xfId="0" applyNumberFormat="1" applyFont="1" applyBorder="1" applyAlignment="1" applyProtection="1">
      <alignment vertical="center" wrapText="1"/>
    </xf>
    <xf numFmtId="2" fontId="4" fillId="0" borderId="21" xfId="0" applyNumberFormat="1" applyFont="1" applyFill="1" applyBorder="1" applyAlignment="1" applyProtection="1">
      <alignment horizontal="right" vertical="center"/>
    </xf>
    <xf numFmtId="0" fontId="4" fillId="0" borderId="17" xfId="0" applyFont="1" applyBorder="1" applyAlignment="1" applyProtection="1">
      <alignment horizontal="center" vertical="center"/>
    </xf>
    <xf numFmtId="0" fontId="4" fillId="0" borderId="38" xfId="0" applyFont="1" applyBorder="1" applyAlignment="1" applyProtection="1">
      <alignment horizontal="left" vertical="center" wrapText="1"/>
    </xf>
    <xf numFmtId="0" fontId="4" fillId="0" borderId="38" xfId="0" applyFont="1" applyBorder="1" applyAlignment="1" applyProtection="1">
      <alignment horizontal="center" vertical="center"/>
    </xf>
    <xf numFmtId="2" fontId="5" fillId="0" borderId="38" xfId="0" applyNumberFormat="1" applyFont="1" applyFill="1" applyBorder="1" applyAlignment="1" applyProtection="1">
      <alignment horizontal="right" vertical="center" wrapText="1"/>
    </xf>
    <xf numFmtId="4" fontId="5" fillId="0" borderId="39" xfId="0" applyNumberFormat="1" applyFont="1" applyBorder="1" applyAlignment="1" applyProtection="1">
      <alignment vertical="center" wrapText="1"/>
    </xf>
    <xf numFmtId="0" fontId="4" fillId="0" borderId="20" xfId="0" applyFont="1" applyBorder="1" applyAlignment="1" applyProtection="1">
      <alignment horizontal="center" vertical="center"/>
    </xf>
    <xf numFmtId="2" fontId="5" fillId="0" borderId="21" xfId="0" applyNumberFormat="1" applyFont="1" applyFill="1" applyBorder="1" applyAlignment="1" applyProtection="1">
      <alignment horizontal="right" vertical="center" wrapText="1"/>
    </xf>
    <xf numFmtId="0" fontId="4" fillId="0" borderId="27" xfId="0" applyFont="1" applyBorder="1" applyAlignment="1" applyProtection="1">
      <alignment horizontal="left" vertical="center" wrapText="1"/>
    </xf>
    <xf numFmtId="2" fontId="5" fillId="0" borderId="27" xfId="0" applyNumberFormat="1" applyFont="1" applyFill="1" applyBorder="1" applyAlignment="1" applyProtection="1">
      <alignment horizontal="right" vertical="center" wrapText="1"/>
    </xf>
    <xf numFmtId="49" fontId="4" fillId="0" borderId="27" xfId="0" applyNumberFormat="1" applyFont="1" applyFill="1" applyBorder="1" applyAlignment="1" applyProtection="1">
      <alignment horizontal="center" vertical="center"/>
    </xf>
    <xf numFmtId="49" fontId="5" fillId="0" borderId="32" xfId="0" applyNumberFormat="1" applyFont="1" applyBorder="1" applyAlignment="1" applyProtection="1">
      <alignment horizontal="left" vertical="center" wrapText="1"/>
    </xf>
    <xf numFmtId="2" fontId="4" fillId="0" borderId="27" xfId="0" applyNumberFormat="1" applyFont="1" applyFill="1" applyBorder="1" applyAlignment="1" applyProtection="1">
      <alignment horizontal="right" vertical="center"/>
    </xf>
    <xf numFmtId="0" fontId="4" fillId="0" borderId="40" xfId="0" applyFont="1" applyBorder="1" applyAlignment="1" applyProtection="1">
      <alignment horizontal="left" vertical="center" wrapText="1"/>
    </xf>
    <xf numFmtId="2" fontId="5" fillId="0" borderId="10" xfId="0" applyNumberFormat="1" applyFont="1" applyFill="1" applyBorder="1" applyAlignment="1" applyProtection="1">
      <alignment horizontal="right" vertical="center" wrapText="1"/>
    </xf>
    <xf numFmtId="0" fontId="4" fillId="0" borderId="31" xfId="0" applyFont="1" applyBorder="1" applyAlignment="1" applyProtection="1">
      <alignment horizontal="center" vertical="center"/>
    </xf>
    <xf numFmtId="4" fontId="5" fillId="0" borderId="33" xfId="0" applyNumberFormat="1" applyFont="1" applyBorder="1" applyAlignment="1" applyProtection="1">
      <alignment vertical="center" wrapText="1"/>
    </xf>
    <xf numFmtId="0" fontId="4" fillId="0" borderId="32" xfId="0" quotePrefix="1" applyFont="1" applyBorder="1" applyAlignment="1" applyProtection="1">
      <alignment horizontal="left" vertical="center" wrapText="1"/>
    </xf>
    <xf numFmtId="0" fontId="4" fillId="0" borderId="21" xfId="0" applyFont="1" applyBorder="1" applyAlignment="1" applyProtection="1">
      <alignment horizontal="left" vertical="center" wrapText="1"/>
    </xf>
    <xf numFmtId="0" fontId="4" fillId="0" borderId="32" xfId="0" applyFont="1" applyBorder="1" applyAlignment="1" applyProtection="1">
      <alignment horizontal="center"/>
    </xf>
    <xf numFmtId="49" fontId="4" fillId="0" borderId="27" xfId="0" applyNumberFormat="1" applyFont="1" applyBorder="1" applyAlignment="1" applyProtection="1">
      <alignment horizontal="center"/>
    </xf>
    <xf numFmtId="0" fontId="4" fillId="0" borderId="32" xfId="0" applyFont="1" applyBorder="1" applyAlignment="1" applyProtection="1">
      <alignment horizontal="left" vertical="top" wrapText="1"/>
    </xf>
    <xf numFmtId="0" fontId="4" fillId="0" borderId="32" xfId="0" applyFont="1" applyFill="1" applyBorder="1" applyAlignment="1" applyProtection="1">
      <alignment horizontal="center"/>
    </xf>
    <xf numFmtId="49" fontId="4" fillId="0" borderId="27" xfId="0" applyNumberFormat="1" applyFont="1" applyFill="1" applyBorder="1" applyAlignment="1" applyProtection="1">
      <alignment horizontal="center"/>
    </xf>
    <xf numFmtId="1" fontId="4" fillId="0" borderId="6" xfId="0" applyNumberFormat="1" applyFont="1" applyBorder="1" applyAlignment="1" applyProtection="1">
      <alignment horizontal="center" vertical="center"/>
    </xf>
    <xf numFmtId="164" fontId="4" fillId="0" borderId="6" xfId="0" applyNumberFormat="1" applyFont="1" applyBorder="1" applyAlignment="1" applyProtection="1">
      <alignment horizontal="right" vertical="center"/>
    </xf>
    <xf numFmtId="164" fontId="4" fillId="0" borderId="8" xfId="0" applyNumberFormat="1" applyFont="1" applyBorder="1" applyAlignment="1" applyProtection="1">
      <alignment vertical="center"/>
    </xf>
    <xf numFmtId="164" fontId="39" fillId="0" borderId="0" xfId="4" applyFont="1" applyFill="1" applyAlignment="1" applyProtection="1">
      <alignment horizontal="centerContinuous" vertical="center"/>
    </xf>
    <xf numFmtId="164" fontId="46" fillId="0" borderId="0" xfId="4" applyFont="1" applyFill="1" applyAlignment="1" applyProtection="1">
      <alignment horizontal="centerContinuous" vertical="center"/>
    </xf>
    <xf numFmtId="0" fontId="46" fillId="0" borderId="0" xfId="0" applyFont="1" applyAlignment="1" applyProtection="1">
      <alignment horizontal="left" vertical="center"/>
    </xf>
    <xf numFmtId="164" fontId="46" fillId="0" borderId="0" xfId="4" applyFont="1" applyFill="1" applyAlignment="1" applyProtection="1">
      <alignment horizontal="right" vertical="center"/>
    </xf>
    <xf numFmtId="164" fontId="46" fillId="0" borderId="0" xfId="4" applyFont="1" applyFill="1" applyAlignment="1" applyProtection="1">
      <alignment horizontal="left" vertical="center"/>
    </xf>
    <xf numFmtId="0" fontId="46" fillId="0" borderId="0" xfId="0" applyFont="1" applyAlignment="1" applyProtection="1">
      <alignment vertical="center"/>
    </xf>
    <xf numFmtId="0" fontId="46" fillId="0" borderId="0" xfId="0" applyFont="1" applyAlignment="1" applyProtection="1">
      <alignment horizontal="right" vertical="center"/>
    </xf>
    <xf numFmtId="3" fontId="46" fillId="0" borderId="0" xfId="0" applyNumberFormat="1" applyFont="1" applyAlignment="1" applyProtection="1">
      <alignment vertical="center"/>
    </xf>
    <xf numFmtId="0" fontId="4" fillId="0" borderId="47" xfId="0" applyFont="1" applyBorder="1" applyAlignment="1" applyProtection="1">
      <alignment vertical="center"/>
    </xf>
    <xf numFmtId="49" fontId="4" fillId="0" borderId="0" xfId="0" applyNumberFormat="1" applyFont="1" applyBorder="1" applyAlignment="1" applyProtection="1">
      <alignment vertical="center"/>
    </xf>
    <xf numFmtId="0" fontId="4" fillId="0" borderId="48" xfId="0" applyFont="1" applyBorder="1" applyAlignment="1" applyProtection="1">
      <alignment vertical="center"/>
    </xf>
    <xf numFmtId="49" fontId="4" fillId="0" borderId="4" xfId="0" applyNumberFormat="1" applyFont="1" applyBorder="1" applyAlignment="1" applyProtection="1">
      <alignment vertical="center"/>
    </xf>
    <xf numFmtId="0" fontId="5" fillId="0" borderId="52" xfId="0" applyFont="1" applyBorder="1" applyAlignment="1" applyProtection="1">
      <alignment horizontal="center" vertical="center" wrapText="1"/>
    </xf>
    <xf numFmtId="0" fontId="5" fillId="0" borderId="28" xfId="0" applyFont="1" applyBorder="1" applyAlignment="1" applyProtection="1">
      <alignment vertical="center"/>
    </xf>
    <xf numFmtId="0" fontId="4" fillId="0" borderId="28" xfId="0" applyFont="1" applyBorder="1" applyAlignment="1" applyProtection="1">
      <alignment horizontal="center" vertical="center"/>
    </xf>
    <xf numFmtId="4" fontId="4" fillId="0" borderId="28" xfId="0" applyNumberFormat="1" applyFont="1" applyBorder="1" applyAlignment="1" applyProtection="1">
      <alignment horizontal="right" vertical="center"/>
    </xf>
    <xf numFmtId="4" fontId="5" fillId="0" borderId="8" xfId="0" applyNumberFormat="1" applyFont="1" applyBorder="1" applyAlignment="1" applyProtection="1">
      <alignment vertical="center"/>
    </xf>
    <xf numFmtId="0" fontId="4" fillId="0" borderId="27" xfId="0" applyFont="1" applyBorder="1" applyAlignment="1" applyProtection="1">
      <alignment vertical="center" wrapText="1"/>
    </xf>
    <xf numFmtId="0" fontId="4" fillId="0" borderId="27" xfId="0" applyFont="1" applyFill="1" applyBorder="1" applyAlignment="1" applyProtection="1">
      <alignment vertical="center" wrapText="1"/>
    </xf>
    <xf numFmtId="0" fontId="4" fillId="0" borderId="55" xfId="0" applyFont="1" applyBorder="1" applyAlignment="1" applyProtection="1">
      <alignment horizontal="center" vertical="center"/>
      <protection locked="0"/>
    </xf>
    <xf numFmtId="0" fontId="4" fillId="0" borderId="142" xfId="0" applyFont="1" applyBorder="1" applyAlignment="1" applyProtection="1">
      <alignment horizontal="center" vertical="center"/>
      <protection locked="0"/>
    </xf>
    <xf numFmtId="2" fontId="4" fillId="0" borderId="28" xfId="0" applyNumberFormat="1" applyFont="1" applyFill="1" applyBorder="1" applyAlignment="1" applyProtection="1">
      <alignment horizontal="right" vertical="center"/>
    </xf>
    <xf numFmtId="0" fontId="4" fillId="0" borderId="21" xfId="0" applyFont="1" applyBorder="1" applyAlignment="1" applyProtection="1">
      <alignment vertical="center" wrapText="1"/>
    </xf>
    <xf numFmtId="49" fontId="4" fillId="0" borderId="27" xfId="0" applyNumberFormat="1" applyFont="1" applyBorder="1" applyAlignment="1" applyProtection="1">
      <alignment horizontal="center" vertical="center"/>
      <protection locked="0"/>
    </xf>
    <xf numFmtId="0" fontId="4" fillId="0" borderId="60"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5" fillId="0" borderId="41" xfId="0" applyFont="1" applyBorder="1" applyAlignment="1" applyProtection="1">
      <alignment horizontal="center" vertical="center"/>
    </xf>
    <xf numFmtId="49" fontId="5" fillId="0" borderId="41" xfId="0" applyNumberFormat="1" applyFont="1" applyBorder="1" applyAlignment="1" applyProtection="1">
      <alignment horizontal="center" vertical="center"/>
    </xf>
    <xf numFmtId="0" fontId="5" fillId="0" borderId="41" xfId="2" applyFont="1" applyBorder="1" applyAlignment="1" applyProtection="1">
      <alignment vertical="center"/>
    </xf>
    <xf numFmtId="0" fontId="4" fillId="0" borderId="48" xfId="0" applyFont="1" applyBorder="1" applyAlignment="1">
      <alignment vertical="center"/>
    </xf>
    <xf numFmtId="49" fontId="4" fillId="0" borderId="4" xfId="0" applyNumberFormat="1" applyFont="1" applyBorder="1" applyAlignment="1">
      <alignment vertical="center"/>
    </xf>
    <xf numFmtId="4" fontId="46" fillId="0" borderId="0" xfId="0" applyNumberFormat="1" applyFont="1" applyAlignment="1" applyProtection="1">
      <alignment vertical="center"/>
    </xf>
    <xf numFmtId="0" fontId="4" fillId="0" borderId="27" xfId="0" applyFont="1" applyBorder="1" applyAlignment="1" applyProtection="1">
      <alignment horizontal="center" vertical="center"/>
      <protection locked="0"/>
    </xf>
    <xf numFmtId="4" fontId="4" fillId="0" borderId="34" xfId="0" applyNumberFormat="1" applyFont="1" applyBorder="1" applyAlignment="1" applyProtection="1">
      <alignment vertical="center" wrapText="1"/>
      <protection locked="0"/>
    </xf>
    <xf numFmtId="4" fontId="4" fillId="0" borderId="30" xfId="0" applyNumberFormat="1" applyFont="1" applyBorder="1" applyAlignment="1" applyProtection="1">
      <alignment vertical="center" wrapText="1"/>
      <protection locked="0"/>
    </xf>
    <xf numFmtId="4" fontId="4" fillId="0" borderId="26" xfId="0" applyNumberFormat="1" applyFont="1" applyBorder="1" applyAlignment="1" applyProtection="1">
      <alignment vertical="center" wrapText="1"/>
      <protection locked="0"/>
    </xf>
    <xf numFmtId="0" fontId="4" fillId="0" borderId="0" xfId="0" applyFont="1" applyFill="1" applyAlignment="1">
      <alignment vertical="center"/>
    </xf>
    <xf numFmtId="0" fontId="41" fillId="0" borderId="0" xfId="0" applyFont="1" applyFill="1" applyAlignment="1">
      <alignment vertical="center"/>
    </xf>
    <xf numFmtId="49" fontId="4" fillId="0" borderId="0" xfId="0" applyNumberFormat="1" applyFont="1" applyFill="1" applyAlignment="1">
      <alignment horizontal="center" vertical="center"/>
    </xf>
    <xf numFmtId="0" fontId="5" fillId="0" borderId="18" xfId="0" applyFont="1" applyFill="1" applyBorder="1" applyAlignment="1">
      <alignment horizontal="centerContinuous" vertical="center"/>
    </xf>
    <xf numFmtId="0" fontId="5" fillId="0" borderId="19" xfId="0" applyFont="1" applyFill="1" applyBorder="1" applyAlignment="1">
      <alignment horizontal="centerContinuous" vertical="center"/>
    </xf>
    <xf numFmtId="0" fontId="5" fillId="0" borderId="19" xfId="0" applyFont="1" applyFill="1" applyBorder="1" applyAlignment="1">
      <alignment horizontal="center" vertical="center" textRotation="90" wrapText="1"/>
    </xf>
    <xf numFmtId="0" fontId="5" fillId="0" borderId="27" xfId="0" applyFont="1" applyFill="1" applyBorder="1" applyAlignment="1">
      <alignment horizontal="center" vertical="center" textRotation="90" wrapText="1"/>
    </xf>
    <xf numFmtId="4" fontId="4" fillId="0" borderId="0" xfId="0" applyNumberFormat="1" applyFont="1" applyFill="1" applyAlignment="1">
      <alignment horizontal="right"/>
    </xf>
    <xf numFmtId="0" fontId="4" fillId="0" borderId="0" xfId="0" applyFont="1" applyFill="1" applyAlignment="1">
      <alignment horizontal="center"/>
    </xf>
    <xf numFmtId="0" fontId="46" fillId="0" borderId="46" xfId="0" applyFont="1" applyBorder="1" applyAlignment="1" applyProtection="1">
      <alignment vertical="center"/>
    </xf>
    <xf numFmtId="49" fontId="46" fillId="0" borderId="1" xfId="0" applyNumberFormat="1" applyFont="1" applyBorder="1" applyAlignment="1" applyProtection="1">
      <alignment vertical="center"/>
    </xf>
    <xf numFmtId="39" fontId="46" fillId="0" borderId="1" xfId="4" applyNumberFormat="1" applyFont="1" applyFill="1" applyBorder="1" applyAlignment="1" applyProtection="1">
      <alignment vertical="center"/>
    </xf>
    <xf numFmtId="4" fontId="46" fillId="0" borderId="0" xfId="2" applyNumberFormat="1" applyFont="1" applyBorder="1" applyAlignment="1" applyProtection="1">
      <alignment vertical="center"/>
    </xf>
    <xf numFmtId="49" fontId="6" fillId="0" borderId="0" xfId="2" applyNumberFormat="1" applyFont="1" applyBorder="1" applyAlignment="1" applyProtection="1">
      <alignment vertical="center"/>
    </xf>
    <xf numFmtId="0" fontId="41" fillId="0" borderId="0" xfId="0" applyFont="1" applyBorder="1" applyAlignment="1" applyProtection="1">
      <alignment vertical="center"/>
    </xf>
    <xf numFmtId="0" fontId="47" fillId="2" borderId="0" xfId="2" applyFont="1" applyFill="1" applyBorder="1" applyAlignment="1" applyProtection="1">
      <alignment vertical="center"/>
    </xf>
    <xf numFmtId="0" fontId="6" fillId="0" borderId="0" xfId="2" applyFont="1" applyBorder="1" applyAlignment="1" applyProtection="1">
      <alignment vertical="center"/>
    </xf>
    <xf numFmtId="0" fontId="6" fillId="2" borderId="0" xfId="2" applyFont="1" applyFill="1" applyBorder="1" applyAlignment="1">
      <alignment vertical="center"/>
    </xf>
    <xf numFmtId="0" fontId="41" fillId="0" borderId="3" xfId="0" applyFont="1" applyBorder="1" applyAlignment="1">
      <alignment vertical="center"/>
    </xf>
    <xf numFmtId="0" fontId="41" fillId="0" borderId="0" xfId="0" applyFont="1" applyBorder="1" applyAlignment="1">
      <alignment vertical="center"/>
    </xf>
    <xf numFmtId="164" fontId="41" fillId="2" borderId="0" xfId="4" applyFont="1" applyFill="1" applyBorder="1" applyAlignment="1" applyProtection="1">
      <alignment vertical="center"/>
    </xf>
    <xf numFmtId="0" fontId="6" fillId="0" borderId="0" xfId="2" applyFont="1" applyBorder="1" applyAlignment="1">
      <alignment vertical="center"/>
    </xf>
    <xf numFmtId="0" fontId="41" fillId="0" borderId="0" xfId="2" applyFont="1" applyBorder="1" applyAlignment="1">
      <alignment vertical="center"/>
    </xf>
    <xf numFmtId="0" fontId="41" fillId="0" borderId="0" xfId="0" applyFont="1" applyAlignment="1"/>
    <xf numFmtId="0" fontId="6" fillId="0" borderId="47" xfId="2" applyFont="1" applyBorder="1" applyAlignment="1" applyProtection="1">
      <alignment horizontal="left" vertical="center"/>
    </xf>
    <xf numFmtId="4" fontId="4" fillId="0" borderId="148" xfId="0" applyNumberFormat="1" applyFont="1" applyBorder="1" applyAlignment="1" applyProtection="1">
      <alignment vertical="center" wrapText="1"/>
      <protection locked="0"/>
    </xf>
    <xf numFmtId="4" fontId="4" fillId="0" borderId="33" xfId="0" applyNumberFormat="1" applyFont="1" applyBorder="1" applyAlignment="1" applyProtection="1">
      <alignment vertical="center" wrapText="1"/>
      <protection locked="0"/>
    </xf>
    <xf numFmtId="0" fontId="8" fillId="12" borderId="27" xfId="0" applyFont="1" applyFill="1" applyBorder="1" applyAlignment="1">
      <alignment horizontal="center" vertical="center"/>
    </xf>
    <xf numFmtId="0" fontId="8" fillId="12" borderId="27" xfId="0" applyFont="1" applyFill="1" applyBorder="1" applyAlignment="1">
      <alignment vertical="center" wrapText="1"/>
    </xf>
    <xf numFmtId="0" fontId="8" fillId="12" borderId="27" xfId="0" applyFont="1" applyFill="1" applyBorder="1" applyAlignment="1">
      <alignment horizontal="center" vertical="center" wrapText="1"/>
    </xf>
    <xf numFmtId="2" fontId="8" fillId="12" borderId="27" xfId="0" applyNumberFormat="1" applyFont="1" applyFill="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vertical="center" wrapText="1"/>
    </xf>
    <xf numFmtId="0" fontId="3" fillId="0" borderId="27" xfId="0" applyFont="1" applyBorder="1" applyAlignment="1">
      <alignment horizontal="center" vertical="center"/>
    </xf>
    <xf numFmtId="0" fontId="0" fillId="0" borderId="0" xfId="0" applyAlignment="1">
      <alignment wrapText="1"/>
    </xf>
    <xf numFmtId="0" fontId="0" fillId="0" borderId="27" xfId="0" applyBorder="1" applyAlignment="1">
      <alignment wrapText="1"/>
    </xf>
    <xf numFmtId="0" fontId="0" fillId="0" borderId="27" xfId="0" applyBorder="1" applyAlignment="1">
      <alignment horizontal="center"/>
    </xf>
    <xf numFmtId="171" fontId="0" fillId="0" borderId="27" xfId="0" applyNumberFormat="1" applyBorder="1" applyAlignment="1">
      <alignment horizontal="center"/>
    </xf>
    <xf numFmtId="2" fontId="0" fillId="0" borderId="27" xfId="0" applyNumberFormat="1" applyBorder="1" applyAlignment="1">
      <alignment horizontal="center" vertical="center"/>
    </xf>
    <xf numFmtId="0" fontId="3" fillId="0" borderId="27" xfId="0" applyFont="1" applyBorder="1" applyAlignment="1">
      <alignment vertical="center" wrapText="1"/>
    </xf>
    <xf numFmtId="172" fontId="0" fillId="0" borderId="27" xfId="0" applyNumberFormat="1" applyBorder="1" applyAlignment="1">
      <alignment horizontal="center" vertical="center"/>
    </xf>
    <xf numFmtId="2" fontId="0" fillId="12" borderId="27" xfId="0" applyNumberFormat="1" applyFill="1" applyBorder="1" applyAlignment="1">
      <alignment horizontal="center" vertical="center"/>
    </xf>
    <xf numFmtId="0" fontId="8" fillId="12" borderId="27" xfId="0" applyFont="1" applyFill="1" applyBorder="1"/>
    <xf numFmtId="0" fontId="8" fillId="12" borderId="27" xfId="0" applyFont="1" applyFill="1" applyBorder="1" applyAlignment="1">
      <alignment horizontal="center" vertical="center"/>
    </xf>
    <xf numFmtId="0" fontId="8" fillId="12" borderId="27" xfId="0" applyFont="1" applyFill="1" applyBorder="1" applyAlignment="1">
      <alignment wrapText="1"/>
    </xf>
    <xf numFmtId="2" fontId="8" fillId="12" borderId="27" xfId="0" applyNumberFormat="1" applyFont="1" applyFill="1" applyBorder="1" applyAlignment="1">
      <alignment horizontal="center" vertical="center"/>
    </xf>
    <xf numFmtId="0" fontId="0" fillId="0" borderId="27" xfId="0" applyBorder="1" applyAlignment="1">
      <alignment horizontal="center" vertical="center"/>
    </xf>
    <xf numFmtId="0" fontId="3" fillId="0" borderId="27" xfId="0" applyFont="1" applyBorder="1" applyAlignment="1">
      <alignment wrapText="1"/>
    </xf>
    <xf numFmtId="0" fontId="3" fillId="0" borderId="27" xfId="0" quotePrefix="1" applyFont="1" applyBorder="1" applyAlignment="1">
      <alignment horizontal="center" vertical="center"/>
    </xf>
    <xf numFmtId="2" fontId="4" fillId="0" borderId="36" xfId="0" applyNumberFormat="1" applyFont="1" applyBorder="1" applyAlignment="1" applyProtection="1">
      <alignment horizontal="center" vertical="center"/>
      <protection locked="0"/>
    </xf>
    <xf numFmtId="2" fontId="4" fillId="0" borderId="45" xfId="0" applyNumberFormat="1" applyFont="1" applyBorder="1" applyAlignment="1" applyProtection="1">
      <alignment horizontal="left" vertical="center" wrapText="1"/>
      <protection locked="0"/>
    </xf>
    <xf numFmtId="2" fontId="19" fillId="2" borderId="106" xfId="9" applyNumberFormat="1" applyFont="1" applyFill="1" applyBorder="1"/>
    <xf numFmtId="0" fontId="6" fillId="0" borderId="41" xfId="14" applyFont="1" applyBorder="1" applyAlignment="1">
      <alignment horizontal="center" vertical="center" wrapText="1"/>
    </xf>
    <xf numFmtId="0" fontId="25" fillId="0" borderId="6" xfId="15" applyBorder="1" applyAlignment="1">
      <alignment horizontal="center" vertical="center" wrapText="1"/>
    </xf>
    <xf numFmtId="0" fontId="25" fillId="0" borderId="8" xfId="15" applyBorder="1" applyAlignment="1">
      <alignment horizontal="center" vertical="center" wrapText="1"/>
    </xf>
    <xf numFmtId="0" fontId="18" fillId="0" borderId="140" xfId="14" applyFont="1" applyBorder="1" applyAlignment="1">
      <alignment horizontal="center" vertical="center" wrapText="1"/>
    </xf>
    <xf numFmtId="0" fontId="18" fillId="0" borderId="141" xfId="14" applyFont="1" applyBorder="1" applyAlignment="1">
      <alignment horizontal="center" vertical="center" wrapText="1"/>
    </xf>
    <xf numFmtId="0" fontId="25" fillId="0" borderId="135" xfId="15" applyBorder="1" applyAlignment="1">
      <alignment vertical="center" wrapText="1"/>
    </xf>
    <xf numFmtId="0" fontId="8" fillId="0" borderId="41" xfId="14" quotePrefix="1" applyFont="1" applyBorder="1" applyAlignment="1">
      <alignment horizontal="left" vertical="center"/>
    </xf>
    <xf numFmtId="0" fontId="8" fillId="0" borderId="6" xfId="14" applyFont="1" applyBorder="1" applyAlignment="1">
      <alignment horizontal="left" vertical="center"/>
    </xf>
    <xf numFmtId="0" fontId="4" fillId="0" borderId="8" xfId="11" applyBorder="1" applyAlignment="1">
      <alignment horizontal="left" vertical="center"/>
    </xf>
    <xf numFmtId="0" fontId="8" fillId="0" borderId="46" xfId="14" applyFont="1" applyBorder="1" applyAlignment="1">
      <alignment horizontal="center" vertical="center" wrapText="1"/>
    </xf>
    <xf numFmtId="0" fontId="5" fillId="0" borderId="1" xfId="15" applyFont="1" applyBorder="1" applyAlignment="1">
      <alignment horizontal="center" vertical="center" wrapText="1"/>
    </xf>
    <xf numFmtId="0" fontId="5" fillId="0" borderId="2" xfId="15" applyFont="1" applyBorder="1" applyAlignment="1">
      <alignment horizontal="center" vertical="center" wrapText="1"/>
    </xf>
    <xf numFmtId="0" fontId="8" fillId="0" borderId="140" xfId="14" applyFont="1" applyBorder="1" applyAlignment="1">
      <alignment horizontal="center" vertical="center" wrapText="1"/>
    </xf>
    <xf numFmtId="0" fontId="25" fillId="0" borderId="135" xfId="15" applyBorder="1" applyAlignment="1">
      <alignment horizontal="center" vertical="center" wrapText="1"/>
    </xf>
    <xf numFmtId="0" fontId="3" fillId="0" borderId="0" xfId="14" applyFont="1" applyAlignment="1">
      <alignment horizontal="justify" vertical="center" wrapText="1"/>
    </xf>
    <xf numFmtId="0" fontId="3" fillId="0" borderId="0" xfId="15" applyFont="1" applyAlignment="1">
      <alignment horizontal="justify" vertical="center" wrapText="1"/>
    </xf>
    <xf numFmtId="0" fontId="25" fillId="0" borderId="0" xfId="15" applyAlignment="1">
      <alignment horizontal="justify" vertical="center" wrapText="1"/>
    </xf>
    <xf numFmtId="0" fontId="8" fillId="0" borderId="41" xfId="14" applyFont="1" applyBorder="1" applyAlignment="1">
      <alignment horizontal="center" vertical="center" wrapText="1"/>
    </xf>
    <xf numFmtId="0" fontId="8" fillId="0" borderId="6" xfId="15" applyFont="1" applyBorder="1" applyAlignment="1">
      <alignment horizontal="center" vertical="center" wrapText="1"/>
    </xf>
    <xf numFmtId="0" fontId="8" fillId="0" borderId="8" xfId="15" applyFont="1" applyBorder="1" applyAlignment="1">
      <alignment horizontal="center" vertical="center" wrapText="1"/>
    </xf>
    <xf numFmtId="0" fontId="8" fillId="0" borderId="6" xfId="14" applyFont="1" applyBorder="1" applyAlignment="1">
      <alignment horizontal="center" vertical="center" wrapText="1"/>
    </xf>
    <xf numFmtId="0" fontId="8" fillId="0" borderId="8" xfId="14" applyFont="1" applyBorder="1" applyAlignment="1">
      <alignment horizontal="center" vertical="center" wrapText="1"/>
    </xf>
    <xf numFmtId="0" fontId="8" fillId="0" borderId="140" xfId="14" applyFont="1" applyBorder="1" applyAlignment="1">
      <alignment vertical="center" wrapText="1"/>
    </xf>
    <xf numFmtId="0" fontId="8" fillId="0" borderId="135" xfId="15" applyFont="1" applyBorder="1" applyAlignment="1">
      <alignment vertical="center" wrapText="1"/>
    </xf>
    <xf numFmtId="0" fontId="8" fillId="8" borderId="150" xfId="2" applyFont="1" applyFill="1" applyBorder="1" applyAlignment="1" applyProtection="1">
      <alignment vertical="center" wrapText="1"/>
      <protection locked="0"/>
    </xf>
    <xf numFmtId="0" fontId="3" fillId="0" borderId="151" xfId="6" applyBorder="1" applyAlignment="1">
      <alignment vertical="center" wrapText="1"/>
    </xf>
    <xf numFmtId="0" fontId="3" fillId="0" borderId="152" xfId="6" applyBorder="1" applyAlignment="1">
      <alignment vertical="center" wrapText="1"/>
    </xf>
    <xf numFmtId="0" fontId="5" fillId="0" borderId="0" xfId="2" applyFont="1" applyBorder="1" applyAlignment="1" applyProtection="1">
      <alignment horizontal="left" vertical="center"/>
    </xf>
    <xf numFmtId="2" fontId="0" fillId="0" borderId="32" xfId="0" applyNumberFormat="1" applyBorder="1" applyAlignment="1">
      <alignment horizontal="center" vertical="center"/>
    </xf>
    <xf numFmtId="2" fontId="0" fillId="0" borderId="19" xfId="0" applyNumberFormat="1" applyBorder="1" applyAlignment="1">
      <alignment horizontal="center" vertical="center"/>
    </xf>
    <xf numFmtId="14" fontId="0" fillId="0" borderId="27" xfId="0" applyNumberFormat="1" applyBorder="1" applyAlignment="1">
      <alignment horizontal="center" vertical="center"/>
    </xf>
    <xf numFmtId="0" fontId="0" fillId="0" borderId="27" xfId="0" applyBorder="1" applyAlignment="1">
      <alignment horizontal="center" vertical="center"/>
    </xf>
    <xf numFmtId="0" fontId="8" fillId="12" borderId="27" xfId="0" applyFont="1" applyFill="1" applyBorder="1" applyAlignment="1">
      <alignment horizontal="center" vertical="center"/>
    </xf>
    <xf numFmtId="2" fontId="8" fillId="12" borderId="27" xfId="0" applyNumberFormat="1" applyFont="1" applyFill="1" applyBorder="1" applyAlignment="1">
      <alignment horizontal="center" vertical="center"/>
    </xf>
    <xf numFmtId="0" fontId="0" fillId="0" borderId="32" xfId="0" applyBorder="1" applyAlignment="1">
      <alignment horizontal="center" vertical="center"/>
    </xf>
    <xf numFmtId="0" fontId="0" fillId="0" borderId="19" xfId="0" applyBorder="1" applyAlignment="1">
      <alignment horizontal="center" vertical="center"/>
    </xf>
    <xf numFmtId="14" fontId="0" fillId="0" borderId="32" xfId="0" applyNumberFormat="1" applyBorder="1" applyAlignment="1">
      <alignment horizontal="center" vertical="center"/>
    </xf>
    <xf numFmtId="14" fontId="0" fillId="0" borderId="18" xfId="0" applyNumberFormat="1" applyBorder="1" applyAlignment="1">
      <alignment horizontal="center" vertical="center"/>
    </xf>
    <xf numFmtId="14" fontId="0" fillId="0" borderId="19" xfId="0" applyNumberFormat="1" applyBorder="1" applyAlignment="1">
      <alignment horizontal="center" vertical="center"/>
    </xf>
  </cellXfs>
  <cellStyles count="26">
    <cellStyle name="Excel Built-in Normal" xfId="1" xr:uid="{00000000-0005-0000-0000-000000000000}"/>
    <cellStyle name="Normal" xfId="0" builtinId="0"/>
    <cellStyle name="Normal 11 2" xfId="6" xr:uid="{00000000-0005-0000-0000-000002000000}"/>
    <cellStyle name="Normal 2" xfId="11" xr:uid="{00000000-0005-0000-0000-000003000000}"/>
    <cellStyle name="Normal 2 2" xfId="18" xr:uid="{63C840F4-75F4-4E01-BB94-27C03E959091}"/>
    <cellStyle name="Normal 3" xfId="16" xr:uid="{211FCC1F-86AC-4526-9EA5-18E8E0B0BB5B}"/>
    <cellStyle name="Normal 3 2" xfId="14" xr:uid="{6DDF46A9-C296-4D89-B5AC-1502B5A6254F}"/>
    <cellStyle name="Normal 3 3" xfId="9" xr:uid="{00000000-0005-0000-0000-000004000000}"/>
    <cellStyle name="Normal 4" xfId="15" xr:uid="{D7A4788B-B9BB-47AC-A704-D54E0ABC5429}"/>
    <cellStyle name="Normal 4 2" xfId="17" xr:uid="{F6FFE8AE-52A5-4BC2-86FD-21793DC964C7}"/>
    <cellStyle name="Normal 70" xfId="5" xr:uid="{00000000-0005-0000-0000-000005000000}"/>
    <cellStyle name="Normal 70 2" xfId="21" xr:uid="{459FACD3-CCCB-4509-AE7B-8DCA37662422}"/>
    <cellStyle name="Normal_ORÇAMENTO" xfId="2" xr:uid="{00000000-0005-0000-0000-000006000000}"/>
    <cellStyle name="Porcentagem" xfId="3" builtinId="5"/>
    <cellStyle name="Porcentagem 2" xfId="12" xr:uid="{00000000-0005-0000-0000-000008000000}"/>
    <cellStyle name="Porcentagem 3" xfId="10" xr:uid="{00000000-0005-0000-0000-000009000000}"/>
    <cellStyle name="Porcentagem 6" xfId="8" xr:uid="{00000000-0005-0000-0000-00000A000000}"/>
    <cellStyle name="Porcentagem 6 2" xfId="23" xr:uid="{D51B815E-9D53-4C68-944B-A93269EB4DDF}"/>
    <cellStyle name="Vírgula" xfId="4" builtinId="3"/>
    <cellStyle name="Vírgula 11" xfId="7" xr:uid="{00000000-0005-0000-0000-00000C000000}"/>
    <cellStyle name="Vírgula 11 2" xfId="22" xr:uid="{1A699CCA-8E94-476B-9524-D966275DE619}"/>
    <cellStyle name="Vírgula 2" xfId="13" xr:uid="{00000000-0005-0000-0000-00000D000000}"/>
    <cellStyle name="Vírgula 2 2" xfId="19" xr:uid="{62CD47DB-5842-454D-8390-D2C1ABC1ABE9}"/>
    <cellStyle name="Vírgula 2 2 2" xfId="25" xr:uid="{C9A3415B-7146-42DC-A0A4-996AA71633C8}"/>
    <cellStyle name="Vírgula 2 3" xfId="24" xr:uid="{7349DAE6-B39F-4282-B25D-9AD6138C6F4F}"/>
    <cellStyle name="Vírgula 3" xfId="20" xr:uid="{C17F3584-81ED-4256-AE41-50E2C4413DAD}"/>
  </cellStyles>
  <dxfs count="0"/>
  <tableStyles count="0" defaultTableStyle="TableStyleMedium2" defaultPivotStyle="PivotStyleLight16"/>
  <colors>
    <mruColors>
      <color rgb="FFCCFFCC"/>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ACD4331D-2CD8-4881-B31D-BA9A3BB6526E}"/>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74DDE9F9-2987-428E-A380-3621C66FBA5C}"/>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uy\or&#231;acivil%20SINAPI%202022%20m&#234;s%2002\matriz\matriz%20or&#231;a%20civil%20SINAPI%20FEVEREIRO%202022%20sem%20desonera&#231;&#227;o%20-%20REDUZI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OBRAS/1.%20EM%20OR&#199;AMENTO/MEU%20CAMPINHO%20-%20VENEZA%20E%20PLANALTO/VENEZA/OR&#199;AMENTO/MEU%20CAMPINHO%20-%20VENE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 val="Composição TCPO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Edificação"/>
      <sheetName val="base"/>
      <sheetName val="Cartilha"/>
      <sheetName val="grandes itens"/>
      <sheetName val="cronograma"/>
      <sheetName val="composição dos itens"/>
      <sheetName val="comparação preço"/>
      <sheetName val="excluir"/>
    </sheetNames>
    <sheetDataSet>
      <sheetData sheetId="0"/>
      <sheetData sheetId="1"/>
      <sheetData sheetId="2">
        <row r="1">
          <cell r="A1">
            <v>97084</v>
          </cell>
        </row>
        <row r="2">
          <cell r="A2" t="str">
            <v>ORÇAMENTO COMPARATIVO DE CONSTRUÇÃO CIVIL PELA TABELA</v>
          </cell>
        </row>
        <row r="3">
          <cell r="A3" t="str">
            <v>x</v>
          </cell>
        </row>
        <row r="4">
          <cell r="A4" t="str">
            <v>x</v>
          </cell>
        </row>
        <row r="5">
          <cell r="A5" t="str">
            <v>x</v>
          </cell>
        </row>
        <row r="6">
          <cell r="A6" t="str">
            <v>x</v>
          </cell>
        </row>
        <row r="7">
          <cell r="A7" t="str">
            <v>x</v>
          </cell>
        </row>
        <row r="8">
          <cell r="A8"/>
        </row>
        <row r="9">
          <cell r="A9" t="str">
            <v>x</v>
          </cell>
        </row>
        <row r="10">
          <cell r="A10" t="str">
            <v>x</v>
          </cell>
        </row>
        <row r="11">
          <cell r="A11" t="str">
            <v>x</v>
          </cell>
        </row>
        <row r="12">
          <cell r="A12" t="str">
            <v>PLANILHA DE SERVIÇOS - CONSTRUÇÃO CIVIL</v>
          </cell>
        </row>
        <row r="13">
          <cell r="A13" t="str">
            <v>Município:</v>
          </cell>
        </row>
        <row r="14">
          <cell r="A14" t="str">
            <v>Projeto :</v>
          </cell>
        </row>
        <row r="15">
          <cell r="A15" t="str">
            <v>CÓDIGO</v>
          </cell>
        </row>
        <row r="16">
          <cell r="A16" t="str">
            <v>X</v>
          </cell>
        </row>
        <row r="17">
          <cell r="A17">
            <v>1</v>
          </cell>
        </row>
        <row r="18">
          <cell r="A18" t="str">
            <v>1.1</v>
          </cell>
        </row>
        <row r="19">
          <cell r="A19" t="str">
            <v>1.1.1</v>
          </cell>
        </row>
        <row r="20">
          <cell r="A20" t="str">
            <v>030703</v>
          </cell>
        </row>
        <row r="21">
          <cell r="A21" t="str">
            <v>030704</v>
          </cell>
        </row>
        <row r="22">
          <cell r="A22" t="str">
            <v>030705</v>
          </cell>
        </row>
        <row r="23">
          <cell r="A23" t="str">
            <v>030706</v>
          </cell>
        </row>
        <row r="24">
          <cell r="A24" t="str">
            <v>030707</v>
          </cell>
        </row>
        <row r="25">
          <cell r="A25" t="str">
            <v>030708</v>
          </cell>
        </row>
        <row r="26">
          <cell r="A26" t="str">
            <v>030709</v>
          </cell>
        </row>
        <row r="27">
          <cell r="A27">
            <v>97621</v>
          </cell>
        </row>
        <row r="28">
          <cell r="A28">
            <v>97622</v>
          </cell>
        </row>
        <row r="29">
          <cell r="A29">
            <v>97623</v>
          </cell>
        </row>
        <row r="30">
          <cell r="A30">
            <v>97624</v>
          </cell>
        </row>
        <row r="31">
          <cell r="A31">
            <v>97625</v>
          </cell>
        </row>
        <row r="32">
          <cell r="A32">
            <v>97626</v>
          </cell>
        </row>
        <row r="33">
          <cell r="A33">
            <v>97627</v>
          </cell>
        </row>
        <row r="34">
          <cell r="A34">
            <v>97631</v>
          </cell>
        </row>
        <row r="35">
          <cell r="A35">
            <v>97632</v>
          </cell>
        </row>
        <row r="36">
          <cell r="A36">
            <v>97633</v>
          </cell>
        </row>
        <row r="37">
          <cell r="A37">
            <v>97634</v>
          </cell>
        </row>
        <row r="38">
          <cell r="A38">
            <v>97635</v>
          </cell>
        </row>
        <row r="39">
          <cell r="A39">
            <v>97636</v>
          </cell>
        </row>
        <row r="40">
          <cell r="A40">
            <v>97637</v>
          </cell>
        </row>
        <row r="41">
          <cell r="A41">
            <v>97638</v>
          </cell>
        </row>
        <row r="42">
          <cell r="A42">
            <v>97639</v>
          </cell>
        </row>
        <row r="43">
          <cell r="A43">
            <v>97640</v>
          </cell>
        </row>
        <row r="44">
          <cell r="A44">
            <v>97641</v>
          </cell>
        </row>
        <row r="45">
          <cell r="A45">
            <v>97642</v>
          </cell>
        </row>
        <row r="46">
          <cell r="A46">
            <v>97643</v>
          </cell>
        </row>
        <row r="47">
          <cell r="A47">
            <v>97644</v>
          </cell>
        </row>
        <row r="48">
          <cell r="A48">
            <v>97645</v>
          </cell>
        </row>
        <row r="49">
          <cell r="A49">
            <v>97648</v>
          </cell>
        </row>
        <row r="50">
          <cell r="A50">
            <v>97660</v>
          </cell>
        </row>
        <row r="51">
          <cell r="A51">
            <v>97661</v>
          </cell>
        </row>
        <row r="52">
          <cell r="A52">
            <v>97662</v>
          </cell>
        </row>
        <row r="53">
          <cell r="A53">
            <v>97663</v>
          </cell>
        </row>
        <row r="54">
          <cell r="A54">
            <v>97664</v>
          </cell>
        </row>
        <row r="55">
          <cell r="A55">
            <v>97665</v>
          </cell>
        </row>
        <row r="56">
          <cell r="A56">
            <v>97666</v>
          </cell>
        </row>
        <row r="57">
          <cell r="A57">
            <v>400000</v>
          </cell>
        </row>
        <row r="58">
          <cell r="A58" t="str">
            <v>1.1.2</v>
          </cell>
        </row>
        <row r="59">
          <cell r="A59">
            <v>99058</v>
          </cell>
        </row>
        <row r="60">
          <cell r="A60">
            <v>99059</v>
          </cell>
        </row>
        <row r="61">
          <cell r="A61">
            <v>99063</v>
          </cell>
        </row>
        <row r="62">
          <cell r="A62">
            <v>99064</v>
          </cell>
        </row>
        <row r="63">
          <cell r="A63">
            <v>99060</v>
          </cell>
        </row>
        <row r="64">
          <cell r="A64">
            <v>99061</v>
          </cell>
        </row>
        <row r="65">
          <cell r="A65">
            <v>99062</v>
          </cell>
        </row>
        <row r="66">
          <cell r="A66" t="str">
            <v>1.1.3</v>
          </cell>
        </row>
        <row r="67">
          <cell r="A67">
            <v>97062</v>
          </cell>
        </row>
        <row r="68">
          <cell r="A68">
            <v>97066</v>
          </cell>
        </row>
        <row r="69">
          <cell r="A69">
            <v>97067</v>
          </cell>
        </row>
        <row r="70">
          <cell r="A70">
            <v>97063</v>
          </cell>
        </row>
        <row r="71">
          <cell r="A71">
            <v>97064</v>
          </cell>
        </row>
        <row r="72">
          <cell r="A72">
            <v>97065</v>
          </cell>
        </row>
        <row r="73">
          <cell r="A73" t="str">
            <v>1.1.4</v>
          </cell>
        </row>
        <row r="74">
          <cell r="A74" t="str">
            <v>1.1.5</v>
          </cell>
        </row>
        <row r="75">
          <cell r="A75" t="str">
            <v>1.2</v>
          </cell>
        </row>
        <row r="76">
          <cell r="A76" t="str">
            <v>1.2.1</v>
          </cell>
        </row>
        <row r="77">
          <cell r="A77" t="str">
            <v>1.2.1.1</v>
          </cell>
        </row>
        <row r="78">
          <cell r="A78" t="str">
            <v>1.2.1.2</v>
          </cell>
        </row>
        <row r="79">
          <cell r="A79">
            <v>98441</v>
          </cell>
        </row>
        <row r="80">
          <cell r="A80">
            <v>98442</v>
          </cell>
        </row>
        <row r="81">
          <cell r="A81">
            <v>98443</v>
          </cell>
        </row>
        <row r="82">
          <cell r="A82">
            <v>98444</v>
          </cell>
        </row>
        <row r="83">
          <cell r="A83">
            <v>98445</v>
          </cell>
        </row>
        <row r="84">
          <cell r="A84">
            <v>98446</v>
          </cell>
        </row>
        <row r="85">
          <cell r="A85">
            <v>98447</v>
          </cell>
        </row>
        <row r="86">
          <cell r="A86">
            <v>98448</v>
          </cell>
        </row>
        <row r="87">
          <cell r="A87">
            <v>98449</v>
          </cell>
        </row>
        <row r="88">
          <cell r="A88">
            <v>98450</v>
          </cell>
        </row>
        <row r="89">
          <cell r="A89">
            <v>98451</v>
          </cell>
        </row>
        <row r="90">
          <cell r="A90">
            <v>98452</v>
          </cell>
        </row>
        <row r="91">
          <cell r="A91">
            <v>98453</v>
          </cell>
        </row>
        <row r="92">
          <cell r="A92">
            <v>98454</v>
          </cell>
        </row>
        <row r="93">
          <cell r="A93">
            <v>98455</v>
          </cell>
        </row>
        <row r="94">
          <cell r="A94">
            <v>98456</v>
          </cell>
        </row>
        <row r="95">
          <cell r="A95">
            <v>98460</v>
          </cell>
        </row>
        <row r="96">
          <cell r="A96">
            <v>98461</v>
          </cell>
        </row>
        <row r="97">
          <cell r="A97">
            <v>98462</v>
          </cell>
        </row>
        <row r="98">
          <cell r="A98">
            <v>98458</v>
          </cell>
        </row>
        <row r="99">
          <cell r="A99">
            <v>98459</v>
          </cell>
        </row>
        <row r="100">
          <cell r="A100" t="str">
            <v>1.2.1.3</v>
          </cell>
        </row>
        <row r="101">
          <cell r="A101" t="str">
            <v>1.2.2</v>
          </cell>
        </row>
        <row r="102">
          <cell r="A102">
            <v>93206</v>
          </cell>
        </row>
        <row r="103">
          <cell r="A103">
            <v>93207</v>
          </cell>
        </row>
        <row r="104">
          <cell r="A104">
            <v>93208</v>
          </cell>
        </row>
        <row r="105">
          <cell r="A105">
            <v>93209</v>
          </cell>
        </row>
        <row r="106">
          <cell r="A106">
            <v>93210</v>
          </cell>
        </row>
        <row r="107">
          <cell r="A107">
            <v>93211</v>
          </cell>
        </row>
        <row r="108">
          <cell r="A108">
            <v>93212</v>
          </cell>
        </row>
        <row r="109">
          <cell r="A109">
            <v>93213</v>
          </cell>
        </row>
        <row r="110">
          <cell r="A110">
            <v>93214</v>
          </cell>
        </row>
        <row r="111">
          <cell r="A111">
            <v>93243</v>
          </cell>
        </row>
        <row r="112">
          <cell r="A112">
            <v>93582</v>
          </cell>
        </row>
        <row r="113">
          <cell r="A113">
            <v>93583</v>
          </cell>
        </row>
        <row r="114">
          <cell r="A114">
            <v>93584</v>
          </cell>
        </row>
        <row r="115">
          <cell r="A115">
            <v>93585</v>
          </cell>
        </row>
        <row r="116">
          <cell r="A116" t="str">
            <v>04657</v>
          </cell>
        </row>
        <row r="117">
          <cell r="A117" t="str">
            <v>04656</v>
          </cell>
        </row>
        <row r="118">
          <cell r="A118" t="str">
            <v>04654</v>
          </cell>
        </row>
        <row r="119">
          <cell r="A119" t="str">
            <v>04657</v>
          </cell>
        </row>
        <row r="120">
          <cell r="A120" t="str">
            <v>04656</v>
          </cell>
        </row>
        <row r="121">
          <cell r="A121" t="str">
            <v>04654</v>
          </cell>
        </row>
        <row r="122">
          <cell r="A122" t="str">
            <v>1.2.3</v>
          </cell>
        </row>
        <row r="123">
          <cell r="A123" t="str">
            <v>COMPOSIÇÃO</v>
          </cell>
        </row>
        <row r="124">
          <cell r="A124" t="str">
            <v>COMPOSIÇÃO</v>
          </cell>
        </row>
        <row r="125">
          <cell r="A125" t="str">
            <v>COMPOSIÇÃO</v>
          </cell>
        </row>
        <row r="126">
          <cell r="A126" t="str">
            <v>1.2.4</v>
          </cell>
        </row>
        <row r="127">
          <cell r="A127" t="str">
            <v>1.2.5</v>
          </cell>
        </row>
        <row r="128">
          <cell r="A128" t="str">
            <v>x</v>
          </cell>
        </row>
        <row r="129">
          <cell r="A129" t="str">
            <v>x</v>
          </cell>
        </row>
        <row r="130">
          <cell r="A130" t="str">
            <v>x</v>
          </cell>
        </row>
        <row r="131">
          <cell r="A131" t="str">
            <v>x</v>
          </cell>
        </row>
        <row r="132">
          <cell r="A132" t="str">
            <v>x</v>
          </cell>
        </row>
        <row r="133">
          <cell r="A133" t="str">
            <v>x</v>
          </cell>
        </row>
        <row r="134">
          <cell r="A134" t="str">
            <v>x</v>
          </cell>
        </row>
        <row r="135">
          <cell r="A135" t="str">
            <v>x</v>
          </cell>
        </row>
        <row r="136">
          <cell r="A136" t="str">
            <v>x</v>
          </cell>
        </row>
        <row r="137">
          <cell r="A137" t="str">
            <v>x</v>
          </cell>
        </row>
        <row r="138">
          <cell r="A138" t="str">
            <v>x</v>
          </cell>
        </row>
        <row r="139">
          <cell r="A139" t="str">
            <v>x</v>
          </cell>
        </row>
        <row r="140">
          <cell r="A140" t="str">
            <v>x</v>
          </cell>
        </row>
        <row r="141">
          <cell r="A141" t="str">
            <v>x</v>
          </cell>
        </row>
        <row r="142">
          <cell r="A142" t="str">
            <v>x</v>
          </cell>
        </row>
        <row r="143">
          <cell r="A143" t="str">
            <v>x</v>
          </cell>
        </row>
        <row r="144">
          <cell r="A144" t="str">
            <v>x</v>
          </cell>
        </row>
        <row r="145">
          <cell r="A145" t="str">
            <v>x</v>
          </cell>
        </row>
        <row r="146">
          <cell r="A146" t="str">
            <v>x</v>
          </cell>
        </row>
        <row r="147">
          <cell r="A147" t="str">
            <v>x</v>
          </cell>
        </row>
        <row r="148">
          <cell r="A148" t="str">
            <v>x</v>
          </cell>
        </row>
        <row r="149">
          <cell r="A149" t="str">
            <v>2</v>
          </cell>
        </row>
        <row r="150">
          <cell r="A150" t="str">
            <v>2.1</v>
          </cell>
        </row>
        <row r="151">
          <cell r="A151" t="str">
            <v>2.1.1</v>
          </cell>
        </row>
        <row r="152">
          <cell r="A152">
            <v>93358</v>
          </cell>
        </row>
        <row r="153">
          <cell r="A153">
            <v>97082</v>
          </cell>
        </row>
        <row r="154">
          <cell r="A154">
            <v>101618</v>
          </cell>
        </row>
        <row r="155">
          <cell r="A155">
            <v>101619</v>
          </cell>
        </row>
        <row r="156">
          <cell r="A156">
            <v>101620</v>
          </cell>
        </row>
        <row r="157">
          <cell r="A157">
            <v>101621</v>
          </cell>
        </row>
        <row r="158">
          <cell r="A158">
            <v>101622</v>
          </cell>
        </row>
        <row r="159">
          <cell r="A159">
            <v>101623</v>
          </cell>
        </row>
        <row r="160">
          <cell r="A160">
            <v>101624</v>
          </cell>
        </row>
        <row r="161">
          <cell r="A161">
            <v>101625</v>
          </cell>
        </row>
        <row r="162">
          <cell r="A162">
            <v>101616</v>
          </cell>
        </row>
        <row r="163">
          <cell r="A163">
            <v>101617</v>
          </cell>
        </row>
        <row r="164">
          <cell r="A164">
            <v>95606</v>
          </cell>
        </row>
        <row r="165">
          <cell r="A165" t="str">
            <v>2.1.2</v>
          </cell>
        </row>
        <row r="166">
          <cell r="A166">
            <v>102276</v>
          </cell>
        </row>
        <row r="167">
          <cell r="A167">
            <v>102277</v>
          </cell>
        </row>
        <row r="168">
          <cell r="A168">
            <v>102278</v>
          </cell>
        </row>
        <row r="169">
          <cell r="A169">
            <v>102279</v>
          </cell>
        </row>
        <row r="170">
          <cell r="A170">
            <v>102280</v>
          </cell>
        </row>
        <row r="171">
          <cell r="A171">
            <v>102281</v>
          </cell>
        </row>
        <row r="172">
          <cell r="A172">
            <v>102282</v>
          </cell>
        </row>
        <row r="173">
          <cell r="A173">
            <v>102283</v>
          </cell>
        </row>
        <row r="174">
          <cell r="A174">
            <v>102284</v>
          </cell>
        </row>
        <row r="175">
          <cell r="A175">
            <v>102285</v>
          </cell>
        </row>
        <row r="176">
          <cell r="A176">
            <v>102286</v>
          </cell>
        </row>
        <row r="177">
          <cell r="A177">
            <v>102287</v>
          </cell>
        </row>
        <row r="178">
          <cell r="A178">
            <v>102288</v>
          </cell>
        </row>
        <row r="179">
          <cell r="A179">
            <v>102289</v>
          </cell>
        </row>
        <row r="180">
          <cell r="A180">
            <v>102290</v>
          </cell>
        </row>
        <row r="181">
          <cell r="A181">
            <v>102291</v>
          </cell>
        </row>
        <row r="182">
          <cell r="A182">
            <v>102292</v>
          </cell>
        </row>
        <row r="183">
          <cell r="A183">
            <v>102293</v>
          </cell>
        </row>
        <row r="184">
          <cell r="A184">
            <v>102294</v>
          </cell>
        </row>
        <row r="185">
          <cell r="A185">
            <v>102295</v>
          </cell>
        </row>
        <row r="186">
          <cell r="A186">
            <v>102296</v>
          </cell>
        </row>
        <row r="187">
          <cell r="A187">
            <v>102297</v>
          </cell>
        </row>
        <row r="188">
          <cell r="A188">
            <v>102298</v>
          </cell>
        </row>
        <row r="189">
          <cell r="A189">
            <v>102299</v>
          </cell>
        </row>
        <row r="190">
          <cell r="A190">
            <v>102300</v>
          </cell>
        </row>
        <row r="191">
          <cell r="A191">
            <v>102301</v>
          </cell>
        </row>
        <row r="192">
          <cell r="A192">
            <v>102302</v>
          </cell>
        </row>
        <row r="193">
          <cell r="A193">
            <v>102303</v>
          </cell>
        </row>
        <row r="194">
          <cell r="A194">
            <v>102304</v>
          </cell>
        </row>
        <row r="195">
          <cell r="A195">
            <v>102305</v>
          </cell>
        </row>
        <row r="196">
          <cell r="A196">
            <v>102306</v>
          </cell>
        </row>
        <row r="197">
          <cell r="A197">
            <v>102307</v>
          </cell>
        </row>
        <row r="198">
          <cell r="A198">
            <v>102308</v>
          </cell>
        </row>
        <row r="199">
          <cell r="A199">
            <v>102309</v>
          </cell>
        </row>
        <row r="200">
          <cell r="A200">
            <v>102310</v>
          </cell>
        </row>
        <row r="201">
          <cell r="A201">
            <v>102311</v>
          </cell>
        </row>
        <row r="202">
          <cell r="A202">
            <v>102312</v>
          </cell>
        </row>
        <row r="203">
          <cell r="A203">
            <v>102313</v>
          </cell>
        </row>
        <row r="204">
          <cell r="A204">
            <v>102314</v>
          </cell>
        </row>
        <row r="205">
          <cell r="A205">
            <v>102315</v>
          </cell>
        </row>
        <row r="206">
          <cell r="A206">
            <v>102316</v>
          </cell>
        </row>
        <row r="207">
          <cell r="A207">
            <v>102317</v>
          </cell>
        </row>
        <row r="208">
          <cell r="A208">
            <v>102318</v>
          </cell>
        </row>
        <row r="209">
          <cell r="A209">
            <v>102319</v>
          </cell>
        </row>
        <row r="210">
          <cell r="A210">
            <v>102320</v>
          </cell>
        </row>
        <row r="211">
          <cell r="A211">
            <v>102321</v>
          </cell>
        </row>
        <row r="212">
          <cell r="A212">
            <v>102322</v>
          </cell>
        </row>
        <row r="213">
          <cell r="A213">
            <v>102323</v>
          </cell>
        </row>
        <row r="214">
          <cell r="A214">
            <v>102324</v>
          </cell>
        </row>
        <row r="215">
          <cell r="A215">
            <v>102325</v>
          </cell>
        </row>
        <row r="216">
          <cell r="A216">
            <v>102326</v>
          </cell>
        </row>
        <row r="217">
          <cell r="A217">
            <v>102327</v>
          </cell>
        </row>
        <row r="218">
          <cell r="A218">
            <v>102328</v>
          </cell>
        </row>
        <row r="219">
          <cell r="A219">
            <v>102329</v>
          </cell>
        </row>
        <row r="220">
          <cell r="A220">
            <v>90082</v>
          </cell>
        </row>
        <row r="221">
          <cell r="A221">
            <v>90084</v>
          </cell>
        </row>
        <row r="222">
          <cell r="A222">
            <v>90086</v>
          </cell>
        </row>
        <row r="223">
          <cell r="A223">
            <v>90087</v>
          </cell>
        </row>
        <row r="224">
          <cell r="A224">
            <v>90090</v>
          </cell>
        </row>
        <row r="225">
          <cell r="A225">
            <v>90091</v>
          </cell>
        </row>
        <row r="226">
          <cell r="A226">
            <v>90092</v>
          </cell>
        </row>
        <row r="227">
          <cell r="A227">
            <v>90094</v>
          </cell>
        </row>
        <row r="228">
          <cell r="A228">
            <v>90095</v>
          </cell>
        </row>
        <row r="229">
          <cell r="A229">
            <v>90098</v>
          </cell>
        </row>
        <row r="230">
          <cell r="A230">
            <v>90099</v>
          </cell>
        </row>
        <row r="231">
          <cell r="A231">
            <v>90100</v>
          </cell>
        </row>
        <row r="232">
          <cell r="A232">
            <v>90101</v>
          </cell>
        </row>
        <row r="233">
          <cell r="A233">
            <v>90102</v>
          </cell>
        </row>
        <row r="234">
          <cell r="A234">
            <v>90105</v>
          </cell>
        </row>
        <row r="235">
          <cell r="A235">
            <v>90106</v>
          </cell>
        </row>
        <row r="236">
          <cell r="A236">
            <v>90107</v>
          </cell>
        </row>
        <row r="237">
          <cell r="A237">
            <v>90108</v>
          </cell>
        </row>
        <row r="238">
          <cell r="A238">
            <v>96520</v>
          </cell>
        </row>
        <row r="239">
          <cell r="A239">
            <v>96521</v>
          </cell>
        </row>
        <row r="240">
          <cell r="A240">
            <v>101114</v>
          </cell>
        </row>
        <row r="241">
          <cell r="A241">
            <v>101115</v>
          </cell>
        </row>
        <row r="242">
          <cell r="A242">
            <v>101116</v>
          </cell>
        </row>
        <row r="243">
          <cell r="A243">
            <v>101117</v>
          </cell>
        </row>
        <row r="244">
          <cell r="A244">
            <v>101118</v>
          </cell>
        </row>
        <row r="245">
          <cell r="A245">
            <v>101119</v>
          </cell>
        </row>
        <row r="246">
          <cell r="A246">
            <v>101120</v>
          </cell>
        </row>
        <row r="247">
          <cell r="A247">
            <v>101121</v>
          </cell>
        </row>
        <row r="248">
          <cell r="A248">
            <v>101122</v>
          </cell>
        </row>
        <row r="249">
          <cell r="A249">
            <v>101123</v>
          </cell>
        </row>
        <row r="250">
          <cell r="A250">
            <v>101124</v>
          </cell>
        </row>
        <row r="251">
          <cell r="A251">
            <v>101125</v>
          </cell>
        </row>
        <row r="252">
          <cell r="A252">
            <v>101126</v>
          </cell>
        </row>
        <row r="253">
          <cell r="A253">
            <v>101127</v>
          </cell>
        </row>
        <row r="254">
          <cell r="A254">
            <v>101128</v>
          </cell>
        </row>
        <row r="255">
          <cell r="A255">
            <v>101129</v>
          </cell>
        </row>
        <row r="256">
          <cell r="A256">
            <v>101130</v>
          </cell>
        </row>
        <row r="257">
          <cell r="A257">
            <v>101131</v>
          </cell>
        </row>
        <row r="258">
          <cell r="A258">
            <v>101132</v>
          </cell>
        </row>
        <row r="259">
          <cell r="A259">
            <v>101133</v>
          </cell>
        </row>
        <row r="260">
          <cell r="A260">
            <v>101134</v>
          </cell>
        </row>
        <row r="261">
          <cell r="A261">
            <v>101135</v>
          </cell>
        </row>
        <row r="262">
          <cell r="A262">
            <v>101136</v>
          </cell>
        </row>
        <row r="263">
          <cell r="A263">
            <v>101137</v>
          </cell>
        </row>
        <row r="264">
          <cell r="A264">
            <v>101138</v>
          </cell>
        </row>
        <row r="265">
          <cell r="A265">
            <v>101139</v>
          </cell>
        </row>
        <row r="266">
          <cell r="A266">
            <v>101140</v>
          </cell>
        </row>
        <row r="267">
          <cell r="A267">
            <v>101141</v>
          </cell>
        </row>
        <row r="268">
          <cell r="A268">
            <v>101142</v>
          </cell>
        </row>
        <row r="269">
          <cell r="A269">
            <v>101143</v>
          </cell>
        </row>
        <row r="270">
          <cell r="A270">
            <v>101144</v>
          </cell>
        </row>
        <row r="271">
          <cell r="A271">
            <v>101145</v>
          </cell>
        </row>
        <row r="272">
          <cell r="A272">
            <v>101146</v>
          </cell>
        </row>
        <row r="273">
          <cell r="A273">
            <v>101147</v>
          </cell>
        </row>
        <row r="274">
          <cell r="A274">
            <v>101148</v>
          </cell>
        </row>
        <row r="275">
          <cell r="A275">
            <v>101149</v>
          </cell>
        </row>
        <row r="276">
          <cell r="A276">
            <v>101150</v>
          </cell>
        </row>
        <row r="277">
          <cell r="A277">
            <v>101151</v>
          </cell>
        </row>
        <row r="278">
          <cell r="A278">
            <v>101152</v>
          </cell>
        </row>
        <row r="279">
          <cell r="A279">
            <v>101153</v>
          </cell>
        </row>
        <row r="280">
          <cell r="A280">
            <v>102354</v>
          </cell>
        </row>
        <row r="281">
          <cell r="A281">
            <v>102355</v>
          </cell>
        </row>
        <row r="282">
          <cell r="A282">
            <v>102360</v>
          </cell>
        </row>
        <row r="283">
          <cell r="A283">
            <v>102361</v>
          </cell>
        </row>
        <row r="284">
          <cell r="A284">
            <v>101206</v>
          </cell>
        </row>
        <row r="285">
          <cell r="A285">
            <v>101207</v>
          </cell>
        </row>
        <row r="286">
          <cell r="A286">
            <v>101208</v>
          </cell>
        </row>
        <row r="287">
          <cell r="A287">
            <v>101209</v>
          </cell>
        </row>
        <row r="288">
          <cell r="A288">
            <v>101210</v>
          </cell>
        </row>
        <row r="289">
          <cell r="A289">
            <v>101211</v>
          </cell>
        </row>
        <row r="290">
          <cell r="A290">
            <v>101212</v>
          </cell>
        </row>
        <row r="291">
          <cell r="A291">
            <v>101213</v>
          </cell>
        </row>
        <row r="292">
          <cell r="A292">
            <v>101214</v>
          </cell>
        </row>
        <row r="293">
          <cell r="A293">
            <v>101215</v>
          </cell>
        </row>
        <row r="294">
          <cell r="A294">
            <v>101216</v>
          </cell>
        </row>
        <row r="295">
          <cell r="A295">
            <v>101217</v>
          </cell>
        </row>
        <row r="296">
          <cell r="A296">
            <v>101218</v>
          </cell>
        </row>
        <row r="297">
          <cell r="A297">
            <v>101219</v>
          </cell>
        </row>
        <row r="298">
          <cell r="A298">
            <v>101220</v>
          </cell>
        </row>
        <row r="299">
          <cell r="A299">
            <v>101221</v>
          </cell>
        </row>
        <row r="300">
          <cell r="A300">
            <v>101222</v>
          </cell>
        </row>
        <row r="301">
          <cell r="A301">
            <v>101223</v>
          </cell>
        </row>
        <row r="302">
          <cell r="A302">
            <v>101224</v>
          </cell>
        </row>
        <row r="303">
          <cell r="A303">
            <v>101225</v>
          </cell>
        </row>
        <row r="304">
          <cell r="A304">
            <v>101226</v>
          </cell>
        </row>
        <row r="305">
          <cell r="A305">
            <v>101227</v>
          </cell>
        </row>
        <row r="306">
          <cell r="A306">
            <v>101228</v>
          </cell>
        </row>
        <row r="307">
          <cell r="A307">
            <v>101229</v>
          </cell>
        </row>
        <row r="308">
          <cell r="A308">
            <v>101230</v>
          </cell>
        </row>
        <row r="309">
          <cell r="A309">
            <v>101231</v>
          </cell>
        </row>
        <row r="310">
          <cell r="A310">
            <v>101232</v>
          </cell>
        </row>
        <row r="311">
          <cell r="A311">
            <v>101233</v>
          </cell>
        </row>
        <row r="312">
          <cell r="A312">
            <v>101234</v>
          </cell>
        </row>
        <row r="313">
          <cell r="A313">
            <v>101235</v>
          </cell>
        </row>
        <row r="314">
          <cell r="A314">
            <v>101236</v>
          </cell>
        </row>
        <row r="315">
          <cell r="A315">
            <v>101237</v>
          </cell>
        </row>
        <row r="316">
          <cell r="A316">
            <v>101238</v>
          </cell>
        </row>
        <row r="317">
          <cell r="A317">
            <v>101239</v>
          </cell>
        </row>
        <row r="318">
          <cell r="A318">
            <v>101240</v>
          </cell>
        </row>
        <row r="319">
          <cell r="A319">
            <v>101241</v>
          </cell>
        </row>
        <row r="320">
          <cell r="A320">
            <v>101242</v>
          </cell>
        </row>
        <row r="321">
          <cell r="A321">
            <v>101243</v>
          </cell>
        </row>
        <row r="322">
          <cell r="A322">
            <v>101244</v>
          </cell>
        </row>
        <row r="323">
          <cell r="A323">
            <v>101245</v>
          </cell>
        </row>
        <row r="324">
          <cell r="A324">
            <v>101246</v>
          </cell>
        </row>
        <row r="325">
          <cell r="A325">
            <v>101247</v>
          </cell>
        </row>
        <row r="326">
          <cell r="A326">
            <v>101248</v>
          </cell>
        </row>
        <row r="327">
          <cell r="A327">
            <v>101249</v>
          </cell>
        </row>
        <row r="328">
          <cell r="A328">
            <v>101250</v>
          </cell>
        </row>
        <row r="329">
          <cell r="A329">
            <v>101251</v>
          </cell>
        </row>
        <row r="330">
          <cell r="A330">
            <v>101252</v>
          </cell>
        </row>
        <row r="331">
          <cell r="A331">
            <v>101253</v>
          </cell>
        </row>
        <row r="332">
          <cell r="A332">
            <v>101254</v>
          </cell>
        </row>
        <row r="333">
          <cell r="A333">
            <v>101255</v>
          </cell>
        </row>
        <row r="334">
          <cell r="A334">
            <v>101256</v>
          </cell>
        </row>
        <row r="335">
          <cell r="A335">
            <v>101257</v>
          </cell>
        </row>
        <row r="336">
          <cell r="A336">
            <v>101258</v>
          </cell>
        </row>
        <row r="337">
          <cell r="A337">
            <v>101259</v>
          </cell>
        </row>
        <row r="338">
          <cell r="A338">
            <v>101260</v>
          </cell>
        </row>
        <row r="339">
          <cell r="A339">
            <v>101261</v>
          </cell>
        </row>
        <row r="340">
          <cell r="A340">
            <v>101262</v>
          </cell>
        </row>
        <row r="341">
          <cell r="A341">
            <v>101263</v>
          </cell>
        </row>
        <row r="342">
          <cell r="A342">
            <v>101264</v>
          </cell>
        </row>
        <row r="343">
          <cell r="A343">
            <v>101265</v>
          </cell>
        </row>
        <row r="344">
          <cell r="A344">
            <v>101266</v>
          </cell>
        </row>
        <row r="345">
          <cell r="A345">
            <v>101267</v>
          </cell>
        </row>
        <row r="346">
          <cell r="A346">
            <v>101268</v>
          </cell>
        </row>
        <row r="347">
          <cell r="A347">
            <v>101269</v>
          </cell>
        </row>
        <row r="348">
          <cell r="A348">
            <v>101270</v>
          </cell>
        </row>
        <row r="349">
          <cell r="A349">
            <v>101271</v>
          </cell>
        </row>
        <row r="350">
          <cell r="A350">
            <v>101272</v>
          </cell>
        </row>
        <row r="351">
          <cell r="A351">
            <v>101273</v>
          </cell>
        </row>
        <row r="352">
          <cell r="A352">
            <v>101274</v>
          </cell>
        </row>
        <row r="353">
          <cell r="A353">
            <v>101275</v>
          </cell>
        </row>
        <row r="354">
          <cell r="A354">
            <v>101276</v>
          </cell>
        </row>
        <row r="355">
          <cell r="A355">
            <v>101277</v>
          </cell>
        </row>
        <row r="356">
          <cell r="A356">
            <v>96522</v>
          </cell>
        </row>
        <row r="357">
          <cell r="A357">
            <v>96523</v>
          </cell>
        </row>
        <row r="358">
          <cell r="A358">
            <v>96524</v>
          </cell>
        </row>
        <row r="359">
          <cell r="A359">
            <v>96525</v>
          </cell>
        </row>
        <row r="360">
          <cell r="A360">
            <v>96526</v>
          </cell>
        </row>
        <row r="361">
          <cell r="A361">
            <v>96527</v>
          </cell>
        </row>
        <row r="362">
          <cell r="A362">
            <v>96528</v>
          </cell>
        </row>
        <row r="363">
          <cell r="A363" t="str">
            <v>2.1.3</v>
          </cell>
        </row>
        <row r="364">
          <cell r="A364" t="str">
            <v>2.1.4</v>
          </cell>
        </row>
        <row r="365">
          <cell r="A365">
            <v>94319</v>
          </cell>
        </row>
        <row r="366">
          <cell r="A366">
            <v>94342</v>
          </cell>
        </row>
        <row r="367">
          <cell r="A367" t="str">
            <v>2.1.5</v>
          </cell>
        </row>
        <row r="368">
          <cell r="A368">
            <v>94304</v>
          </cell>
        </row>
        <row r="369">
          <cell r="A369">
            <v>94305</v>
          </cell>
        </row>
        <row r="370">
          <cell r="A370">
            <v>94306</v>
          </cell>
        </row>
        <row r="371">
          <cell r="A371">
            <v>94307</v>
          </cell>
        </row>
        <row r="372">
          <cell r="A372">
            <v>94308</v>
          </cell>
        </row>
        <row r="373">
          <cell r="A373">
            <v>94309</v>
          </cell>
        </row>
        <row r="374">
          <cell r="A374">
            <v>94310</v>
          </cell>
        </row>
        <row r="375">
          <cell r="A375">
            <v>94315</v>
          </cell>
        </row>
        <row r="376">
          <cell r="A376">
            <v>94316</v>
          </cell>
        </row>
        <row r="377">
          <cell r="A377">
            <v>94317</v>
          </cell>
        </row>
        <row r="378">
          <cell r="A378">
            <v>94318</v>
          </cell>
        </row>
        <row r="379">
          <cell r="A379">
            <v>94319</v>
          </cell>
        </row>
        <row r="380">
          <cell r="A380">
            <v>94327</v>
          </cell>
        </row>
        <row r="381">
          <cell r="A381">
            <v>94328</v>
          </cell>
        </row>
        <row r="382">
          <cell r="A382">
            <v>94329</v>
          </cell>
        </row>
        <row r="383">
          <cell r="A383">
            <v>94330</v>
          </cell>
        </row>
        <row r="384">
          <cell r="A384">
            <v>94331</v>
          </cell>
        </row>
        <row r="385">
          <cell r="A385">
            <v>94332</v>
          </cell>
        </row>
        <row r="386">
          <cell r="A386">
            <v>94333</v>
          </cell>
        </row>
        <row r="387">
          <cell r="A387">
            <v>94338</v>
          </cell>
        </row>
        <row r="388">
          <cell r="A388">
            <v>94339</v>
          </cell>
        </row>
        <row r="389">
          <cell r="A389">
            <v>94340</v>
          </cell>
        </row>
        <row r="390">
          <cell r="A390">
            <v>94341</v>
          </cell>
        </row>
        <row r="391">
          <cell r="A391">
            <v>96385</v>
          </cell>
        </row>
        <row r="392">
          <cell r="A392">
            <v>96386</v>
          </cell>
        </row>
        <row r="393">
          <cell r="A393" t="str">
            <v>2.1.6</v>
          </cell>
        </row>
        <row r="394">
          <cell r="A394">
            <v>93360</v>
          </cell>
        </row>
        <row r="395">
          <cell r="A395">
            <v>93361</v>
          </cell>
        </row>
        <row r="396">
          <cell r="A396">
            <v>93362</v>
          </cell>
        </row>
        <row r="397">
          <cell r="A397">
            <v>93363</v>
          </cell>
        </row>
        <row r="398">
          <cell r="A398">
            <v>93364</v>
          </cell>
        </row>
        <row r="399">
          <cell r="A399">
            <v>93365</v>
          </cell>
        </row>
        <row r="400">
          <cell r="A400">
            <v>93366</v>
          </cell>
        </row>
        <row r="401">
          <cell r="A401">
            <v>93367</v>
          </cell>
        </row>
        <row r="402">
          <cell r="A402">
            <v>93368</v>
          </cell>
        </row>
        <row r="403">
          <cell r="A403">
            <v>93369</v>
          </cell>
        </row>
        <row r="404">
          <cell r="A404">
            <v>93370</v>
          </cell>
        </row>
        <row r="405">
          <cell r="A405">
            <v>93371</v>
          </cell>
        </row>
        <row r="406">
          <cell r="A406">
            <v>93372</v>
          </cell>
        </row>
        <row r="407">
          <cell r="A407">
            <v>93373</v>
          </cell>
        </row>
        <row r="408">
          <cell r="A408">
            <v>93374</v>
          </cell>
        </row>
        <row r="409">
          <cell r="A409">
            <v>93375</v>
          </cell>
        </row>
        <row r="410">
          <cell r="A410">
            <v>93376</v>
          </cell>
        </row>
        <row r="411">
          <cell r="A411">
            <v>93377</v>
          </cell>
        </row>
        <row r="412">
          <cell r="A412">
            <v>93378</v>
          </cell>
        </row>
        <row r="413">
          <cell r="A413">
            <v>93379</v>
          </cell>
        </row>
        <row r="414">
          <cell r="A414">
            <v>93380</v>
          </cell>
        </row>
        <row r="415">
          <cell r="A415">
            <v>93381</v>
          </cell>
        </row>
        <row r="416">
          <cell r="A416">
            <v>93382</v>
          </cell>
        </row>
        <row r="417">
          <cell r="A417" t="str">
            <v>2.1.7</v>
          </cell>
        </row>
        <row r="418">
          <cell r="A418" t="str">
            <v>2.1.8</v>
          </cell>
        </row>
        <row r="419">
          <cell r="A419">
            <v>96995</v>
          </cell>
        </row>
        <row r="420">
          <cell r="A420" t="str">
            <v>2.1.9</v>
          </cell>
        </row>
        <row r="421">
          <cell r="A421">
            <v>101767</v>
          </cell>
        </row>
        <row r="422">
          <cell r="A422">
            <v>101768</v>
          </cell>
        </row>
        <row r="423">
          <cell r="A423">
            <v>96388</v>
          </cell>
        </row>
        <row r="424">
          <cell r="A424">
            <v>96389</v>
          </cell>
        </row>
        <row r="425">
          <cell r="A425">
            <v>96390</v>
          </cell>
        </row>
        <row r="426">
          <cell r="A426">
            <v>96391</v>
          </cell>
        </row>
        <row r="427">
          <cell r="A427">
            <v>96392</v>
          </cell>
        </row>
        <row r="428">
          <cell r="A428">
            <v>96396</v>
          </cell>
        </row>
        <row r="429">
          <cell r="A429">
            <v>96397</v>
          </cell>
        </row>
        <row r="430">
          <cell r="A430">
            <v>96398</v>
          </cell>
        </row>
        <row r="431">
          <cell r="A431">
            <v>96399</v>
          </cell>
        </row>
        <row r="432">
          <cell r="A432">
            <v>96400</v>
          </cell>
        </row>
        <row r="433">
          <cell r="A433">
            <v>97083</v>
          </cell>
        </row>
        <row r="434">
          <cell r="A434">
            <v>97084</v>
          </cell>
        </row>
        <row r="435">
          <cell r="A435" t="str">
            <v>2.2</v>
          </cell>
        </row>
        <row r="436">
          <cell r="A436" t="str">
            <v>2.2.1</v>
          </cell>
        </row>
        <row r="437">
          <cell r="A437" t="str">
            <v>2.2.1.1</v>
          </cell>
        </row>
        <row r="438">
          <cell r="A438">
            <v>95427</v>
          </cell>
        </row>
        <row r="439">
          <cell r="A439">
            <v>95877</v>
          </cell>
        </row>
        <row r="440">
          <cell r="A440">
            <v>95426</v>
          </cell>
        </row>
        <row r="441">
          <cell r="A441">
            <v>95425</v>
          </cell>
        </row>
        <row r="442">
          <cell r="A442">
            <v>95430</v>
          </cell>
        </row>
        <row r="443">
          <cell r="A443">
            <v>95880</v>
          </cell>
        </row>
        <row r="444">
          <cell r="A444">
            <v>95429</v>
          </cell>
        </row>
        <row r="445">
          <cell r="A445">
            <v>95428</v>
          </cell>
        </row>
        <row r="446">
          <cell r="A446" t="str">
            <v>2.2.1.2</v>
          </cell>
        </row>
        <row r="447">
          <cell r="A447">
            <v>93593</v>
          </cell>
        </row>
        <row r="448">
          <cell r="A448">
            <v>100937</v>
          </cell>
        </row>
        <row r="449">
          <cell r="A449">
            <v>100938</v>
          </cell>
        </row>
        <row r="450">
          <cell r="A450">
            <v>100939</v>
          </cell>
        </row>
        <row r="451">
          <cell r="A451">
            <v>100940</v>
          </cell>
        </row>
        <row r="452">
          <cell r="A452">
            <v>100941</v>
          </cell>
        </row>
        <row r="453">
          <cell r="A453">
            <v>100942</v>
          </cell>
        </row>
        <row r="454">
          <cell r="A454">
            <v>100943</v>
          </cell>
        </row>
        <row r="455">
          <cell r="A455">
            <v>100944</v>
          </cell>
        </row>
        <row r="456">
          <cell r="A456">
            <v>95876</v>
          </cell>
        </row>
        <row r="457">
          <cell r="A457">
            <v>93592</v>
          </cell>
        </row>
        <row r="458">
          <cell r="A458">
            <v>93591</v>
          </cell>
        </row>
        <row r="459">
          <cell r="A459">
            <v>93599</v>
          </cell>
        </row>
        <row r="460">
          <cell r="A460">
            <v>95879</v>
          </cell>
        </row>
        <row r="461">
          <cell r="A461">
            <v>93598</v>
          </cell>
        </row>
        <row r="462">
          <cell r="A462">
            <v>93597</v>
          </cell>
        </row>
        <row r="463">
          <cell r="A463" t="str">
            <v>2.2.1.3</v>
          </cell>
        </row>
        <row r="464">
          <cell r="A464">
            <v>93590</v>
          </cell>
        </row>
        <row r="465">
          <cell r="A465">
            <v>95875</v>
          </cell>
        </row>
        <row r="466">
          <cell r="A466">
            <v>93589</v>
          </cell>
        </row>
        <row r="467">
          <cell r="A467">
            <v>93588</v>
          </cell>
        </row>
        <row r="468">
          <cell r="A468">
            <v>93596</v>
          </cell>
        </row>
        <row r="469">
          <cell r="A469">
            <v>95878</v>
          </cell>
        </row>
        <row r="470">
          <cell r="A470">
            <v>93595</v>
          </cell>
        </row>
        <row r="471">
          <cell r="A471">
            <v>93594</v>
          </cell>
        </row>
        <row r="472">
          <cell r="A472" t="str">
            <v>2.2.1.4</v>
          </cell>
        </row>
        <row r="473">
          <cell r="A473">
            <v>97912</v>
          </cell>
        </row>
        <row r="474">
          <cell r="A474">
            <v>97913</v>
          </cell>
        </row>
        <row r="475">
          <cell r="A475">
            <v>97914</v>
          </cell>
        </row>
        <row r="476">
          <cell r="A476">
            <v>97915</v>
          </cell>
        </row>
        <row r="477">
          <cell r="A477">
            <v>97916</v>
          </cell>
        </row>
        <row r="478">
          <cell r="A478">
            <v>97917</v>
          </cell>
        </row>
        <row r="479">
          <cell r="A479">
            <v>97918</v>
          </cell>
        </row>
        <row r="480">
          <cell r="A480">
            <v>97919</v>
          </cell>
        </row>
        <row r="481">
          <cell r="A481" t="str">
            <v>2.2.1.5</v>
          </cell>
        </row>
        <row r="482">
          <cell r="A482">
            <v>100945</v>
          </cell>
        </row>
        <row r="483">
          <cell r="A483">
            <v>100946</v>
          </cell>
        </row>
        <row r="484">
          <cell r="A484">
            <v>100947</v>
          </cell>
        </row>
        <row r="485">
          <cell r="A485">
            <v>100948</v>
          </cell>
        </row>
        <row r="486">
          <cell r="A486">
            <v>100949</v>
          </cell>
        </row>
        <row r="487">
          <cell r="A487">
            <v>100950</v>
          </cell>
        </row>
        <row r="488">
          <cell r="A488">
            <v>100951</v>
          </cell>
        </row>
        <row r="489">
          <cell r="A489">
            <v>100952</v>
          </cell>
        </row>
        <row r="490">
          <cell r="A490">
            <v>100953</v>
          </cell>
        </row>
        <row r="491">
          <cell r="A491">
            <v>100954</v>
          </cell>
        </row>
        <row r="492">
          <cell r="A492">
            <v>100973</v>
          </cell>
        </row>
        <row r="493">
          <cell r="A493">
            <v>100974</v>
          </cell>
        </row>
        <row r="494">
          <cell r="A494">
            <v>100975</v>
          </cell>
        </row>
        <row r="495">
          <cell r="A495">
            <v>102330</v>
          </cell>
        </row>
        <row r="496">
          <cell r="A496">
            <v>102331</v>
          </cell>
        </row>
        <row r="497">
          <cell r="A497">
            <v>102332</v>
          </cell>
        </row>
        <row r="498">
          <cell r="A498">
            <v>102333</v>
          </cell>
        </row>
        <row r="499">
          <cell r="A499">
            <v>100965</v>
          </cell>
        </row>
        <row r="500">
          <cell r="A500">
            <v>100966</v>
          </cell>
        </row>
        <row r="501">
          <cell r="A501">
            <v>100969</v>
          </cell>
        </row>
        <row r="502">
          <cell r="A502">
            <v>100970</v>
          </cell>
        </row>
        <row r="503">
          <cell r="A503">
            <v>102568</v>
          </cell>
        </row>
        <row r="504">
          <cell r="A504">
            <v>101019</v>
          </cell>
        </row>
        <row r="505">
          <cell r="A505">
            <v>101479</v>
          </cell>
        </row>
        <row r="506">
          <cell r="A506">
            <v>100976</v>
          </cell>
        </row>
        <row r="507">
          <cell r="A507">
            <v>100977</v>
          </cell>
        </row>
        <row r="508">
          <cell r="A508">
            <v>100978</v>
          </cell>
        </row>
        <row r="509">
          <cell r="A509">
            <v>100979</v>
          </cell>
        </row>
        <row r="510">
          <cell r="A510">
            <v>100980</v>
          </cell>
        </row>
        <row r="511">
          <cell r="A511">
            <v>100981</v>
          </cell>
        </row>
        <row r="512">
          <cell r="A512">
            <v>100982</v>
          </cell>
        </row>
        <row r="513">
          <cell r="A513">
            <v>100983</v>
          </cell>
        </row>
        <row r="514">
          <cell r="A514">
            <v>100984</v>
          </cell>
        </row>
        <row r="515">
          <cell r="A515">
            <v>100985</v>
          </cell>
        </row>
        <row r="516">
          <cell r="A516">
            <v>100986</v>
          </cell>
        </row>
        <row r="517">
          <cell r="A517">
            <v>100987</v>
          </cell>
        </row>
        <row r="518">
          <cell r="A518">
            <v>100988</v>
          </cell>
        </row>
        <row r="519">
          <cell r="A519">
            <v>100989</v>
          </cell>
        </row>
        <row r="520">
          <cell r="A520">
            <v>100990</v>
          </cell>
        </row>
        <row r="521">
          <cell r="A521">
            <v>100991</v>
          </cell>
        </row>
        <row r="522">
          <cell r="A522">
            <v>100992</v>
          </cell>
        </row>
        <row r="523">
          <cell r="A523">
            <v>100993</v>
          </cell>
        </row>
        <row r="524">
          <cell r="A524">
            <v>100994</v>
          </cell>
        </row>
        <row r="525">
          <cell r="A525">
            <v>100995</v>
          </cell>
        </row>
        <row r="526">
          <cell r="A526">
            <v>100996</v>
          </cell>
        </row>
        <row r="527">
          <cell r="A527">
            <v>100997</v>
          </cell>
        </row>
        <row r="528">
          <cell r="A528">
            <v>100998</v>
          </cell>
        </row>
        <row r="529">
          <cell r="A529">
            <v>100999</v>
          </cell>
        </row>
        <row r="530">
          <cell r="A530">
            <v>101000</v>
          </cell>
        </row>
        <row r="531">
          <cell r="A531">
            <v>101001</v>
          </cell>
        </row>
        <row r="532">
          <cell r="A532">
            <v>101002</v>
          </cell>
        </row>
        <row r="533">
          <cell r="A533">
            <v>101003</v>
          </cell>
        </row>
        <row r="534">
          <cell r="A534">
            <v>101004</v>
          </cell>
        </row>
        <row r="535">
          <cell r="A535">
            <v>101005</v>
          </cell>
        </row>
        <row r="536">
          <cell r="A536">
            <v>101006</v>
          </cell>
        </row>
        <row r="537">
          <cell r="A537">
            <v>101007</v>
          </cell>
        </row>
        <row r="538">
          <cell r="A538">
            <v>101008</v>
          </cell>
        </row>
        <row r="539">
          <cell r="A539">
            <v>101009</v>
          </cell>
        </row>
        <row r="540">
          <cell r="A540">
            <v>101010</v>
          </cell>
        </row>
        <row r="541">
          <cell r="A541">
            <v>101013</v>
          </cell>
        </row>
        <row r="542">
          <cell r="A542">
            <v>101014</v>
          </cell>
        </row>
        <row r="543">
          <cell r="A543">
            <v>101015</v>
          </cell>
        </row>
        <row r="544">
          <cell r="A544">
            <v>101016</v>
          </cell>
        </row>
        <row r="545">
          <cell r="A545">
            <v>101017</v>
          </cell>
        </row>
        <row r="546">
          <cell r="A546">
            <v>101018</v>
          </cell>
        </row>
        <row r="547">
          <cell r="A547">
            <v>101463</v>
          </cell>
        </row>
        <row r="548">
          <cell r="A548">
            <v>101464</v>
          </cell>
        </row>
        <row r="549">
          <cell r="A549">
            <v>101465</v>
          </cell>
        </row>
        <row r="550">
          <cell r="A550">
            <v>101466</v>
          </cell>
        </row>
        <row r="551">
          <cell r="A551">
            <v>101467</v>
          </cell>
        </row>
        <row r="552">
          <cell r="A552">
            <v>101468</v>
          </cell>
        </row>
        <row r="553">
          <cell r="A553">
            <v>101469</v>
          </cell>
        </row>
        <row r="554">
          <cell r="A554">
            <v>101470</v>
          </cell>
        </row>
        <row r="555">
          <cell r="A555">
            <v>101471</v>
          </cell>
        </row>
        <row r="556">
          <cell r="A556">
            <v>101472</v>
          </cell>
        </row>
        <row r="557">
          <cell r="A557">
            <v>101473</v>
          </cell>
        </row>
        <row r="558">
          <cell r="A558">
            <v>101474</v>
          </cell>
        </row>
        <row r="559">
          <cell r="A559">
            <v>101475</v>
          </cell>
        </row>
        <row r="560">
          <cell r="A560">
            <v>101476</v>
          </cell>
        </row>
        <row r="561">
          <cell r="A561">
            <v>101477</v>
          </cell>
        </row>
        <row r="562">
          <cell r="A562">
            <v>101478</v>
          </cell>
        </row>
        <row r="563">
          <cell r="A563">
            <v>101480</v>
          </cell>
        </row>
        <row r="564">
          <cell r="A564">
            <v>101481</v>
          </cell>
        </row>
        <row r="565">
          <cell r="A565">
            <v>101482</v>
          </cell>
        </row>
        <row r="566">
          <cell r="A566">
            <v>101483</v>
          </cell>
        </row>
        <row r="567">
          <cell r="A567">
            <v>101484</v>
          </cell>
        </row>
        <row r="568">
          <cell r="A568">
            <v>101485</v>
          </cell>
        </row>
        <row r="569">
          <cell r="A569">
            <v>101486</v>
          </cell>
        </row>
        <row r="570">
          <cell r="A570">
            <v>101487</v>
          </cell>
        </row>
        <row r="571">
          <cell r="A571">
            <v>101488</v>
          </cell>
        </row>
        <row r="572">
          <cell r="A572" t="str">
            <v>2.2.2</v>
          </cell>
        </row>
        <row r="573">
          <cell r="A573">
            <v>100205</v>
          </cell>
        </row>
        <row r="574">
          <cell r="A574">
            <v>100206</v>
          </cell>
        </row>
        <row r="575">
          <cell r="A575">
            <v>100207</v>
          </cell>
        </row>
        <row r="576">
          <cell r="A576">
            <v>100271</v>
          </cell>
        </row>
        <row r="577">
          <cell r="A577">
            <v>100273</v>
          </cell>
        </row>
        <row r="578">
          <cell r="A578">
            <v>100274</v>
          </cell>
        </row>
        <row r="579">
          <cell r="A579">
            <v>100275</v>
          </cell>
        </row>
        <row r="580">
          <cell r="A580">
            <v>100276</v>
          </cell>
        </row>
        <row r="581">
          <cell r="A581">
            <v>100255</v>
          </cell>
        </row>
        <row r="582">
          <cell r="A582">
            <v>100256</v>
          </cell>
        </row>
        <row r="583">
          <cell r="A583">
            <v>100257</v>
          </cell>
        </row>
        <row r="584">
          <cell r="A584">
            <v>100258</v>
          </cell>
        </row>
        <row r="585">
          <cell r="A585">
            <v>100259</v>
          </cell>
        </row>
        <row r="586">
          <cell r="A586">
            <v>100260</v>
          </cell>
        </row>
        <row r="587">
          <cell r="A587">
            <v>100261</v>
          </cell>
        </row>
        <row r="588">
          <cell r="A588">
            <v>100262</v>
          </cell>
        </row>
        <row r="589">
          <cell r="A589">
            <v>100263</v>
          </cell>
        </row>
        <row r="590">
          <cell r="A590">
            <v>100264</v>
          </cell>
        </row>
        <row r="591">
          <cell r="A591">
            <v>100266</v>
          </cell>
        </row>
        <row r="592">
          <cell r="A592">
            <v>100268</v>
          </cell>
        </row>
        <row r="593">
          <cell r="A593" t="str">
            <v>2.2.3</v>
          </cell>
        </row>
        <row r="594">
          <cell r="A594">
            <v>100210</v>
          </cell>
        </row>
        <row r="595">
          <cell r="A595">
            <v>100211</v>
          </cell>
        </row>
        <row r="596">
          <cell r="A596">
            <v>100212</v>
          </cell>
        </row>
        <row r="597">
          <cell r="A597">
            <v>100213</v>
          </cell>
        </row>
        <row r="598">
          <cell r="A598">
            <v>100214</v>
          </cell>
        </row>
        <row r="599">
          <cell r="A599">
            <v>100215</v>
          </cell>
        </row>
        <row r="600">
          <cell r="A600">
            <v>100216</v>
          </cell>
        </row>
        <row r="601">
          <cell r="A601">
            <v>100221</v>
          </cell>
        </row>
        <row r="602">
          <cell r="A602">
            <v>100222</v>
          </cell>
        </row>
        <row r="603">
          <cell r="A603">
            <v>100223</v>
          </cell>
        </row>
        <row r="604">
          <cell r="A604">
            <v>100226</v>
          </cell>
        </row>
        <row r="605">
          <cell r="A605">
            <v>100227</v>
          </cell>
        </row>
        <row r="606">
          <cell r="A606">
            <v>100270</v>
          </cell>
        </row>
        <row r="607">
          <cell r="A607">
            <v>100280</v>
          </cell>
        </row>
        <row r="608">
          <cell r="A608">
            <v>100283</v>
          </cell>
        </row>
        <row r="609">
          <cell r="A609">
            <v>100286</v>
          </cell>
        </row>
        <row r="610">
          <cell r="A610" t="str">
            <v>2.2.4</v>
          </cell>
        </row>
        <row r="611">
          <cell r="A611">
            <v>100220</v>
          </cell>
        </row>
        <row r="612">
          <cell r="A612">
            <v>100225</v>
          </cell>
        </row>
        <row r="613">
          <cell r="A613">
            <v>100236</v>
          </cell>
        </row>
        <row r="614">
          <cell r="A614">
            <v>100237</v>
          </cell>
        </row>
        <row r="615">
          <cell r="A615">
            <v>100238</v>
          </cell>
        </row>
        <row r="616">
          <cell r="A616">
            <v>100239</v>
          </cell>
        </row>
        <row r="617">
          <cell r="A617">
            <v>100240</v>
          </cell>
        </row>
        <row r="618">
          <cell r="A618">
            <v>100241</v>
          </cell>
        </row>
        <row r="619">
          <cell r="A619">
            <v>100242</v>
          </cell>
        </row>
        <row r="620">
          <cell r="A620">
            <v>100243</v>
          </cell>
        </row>
        <row r="621">
          <cell r="A621">
            <v>100244</v>
          </cell>
        </row>
        <row r="622">
          <cell r="A622">
            <v>100245</v>
          </cell>
        </row>
        <row r="623">
          <cell r="A623">
            <v>100246</v>
          </cell>
        </row>
        <row r="624">
          <cell r="A624">
            <v>100247</v>
          </cell>
        </row>
        <row r="625">
          <cell r="A625">
            <v>100248</v>
          </cell>
        </row>
        <row r="626">
          <cell r="A626">
            <v>100249</v>
          </cell>
        </row>
        <row r="627">
          <cell r="A627">
            <v>100250</v>
          </cell>
        </row>
        <row r="628">
          <cell r="A628">
            <v>100251</v>
          </cell>
        </row>
        <row r="629">
          <cell r="A629">
            <v>100252</v>
          </cell>
        </row>
        <row r="630">
          <cell r="A630">
            <v>100253</v>
          </cell>
        </row>
        <row r="631">
          <cell r="A631">
            <v>100254</v>
          </cell>
        </row>
        <row r="632">
          <cell r="A632">
            <v>100278</v>
          </cell>
        </row>
        <row r="633">
          <cell r="A633">
            <v>100282</v>
          </cell>
        </row>
        <row r="634">
          <cell r="A634">
            <v>100285</v>
          </cell>
        </row>
        <row r="635">
          <cell r="A635">
            <v>100287</v>
          </cell>
        </row>
        <row r="636">
          <cell r="A636" t="str">
            <v>2.2.5</v>
          </cell>
        </row>
        <row r="637">
          <cell r="A637">
            <v>100217</v>
          </cell>
        </row>
        <row r="638">
          <cell r="A638">
            <v>100218</v>
          </cell>
        </row>
        <row r="639">
          <cell r="A639">
            <v>100219</v>
          </cell>
        </row>
        <row r="640">
          <cell r="A640">
            <v>100224</v>
          </cell>
        </row>
        <row r="641">
          <cell r="A641">
            <v>100228</v>
          </cell>
        </row>
        <row r="642">
          <cell r="A642">
            <v>100277</v>
          </cell>
        </row>
        <row r="643">
          <cell r="A643">
            <v>100281</v>
          </cell>
        </row>
        <row r="644">
          <cell r="A644" t="str">
            <v>2.2.7</v>
          </cell>
        </row>
        <row r="645">
          <cell r="A645" t="str">
            <v>2.2.8</v>
          </cell>
        </row>
        <row r="646">
          <cell r="A646">
            <v>100208</v>
          </cell>
        </row>
        <row r="647">
          <cell r="A647">
            <v>100209</v>
          </cell>
        </row>
        <row r="648">
          <cell r="A648" t="str">
            <v>2.2.9</v>
          </cell>
        </row>
        <row r="649">
          <cell r="A649" t="str">
            <v>2.2.10</v>
          </cell>
        </row>
        <row r="650">
          <cell r="A650" t="str">
            <v>2.2.11</v>
          </cell>
        </row>
        <row r="651">
          <cell r="A651" t="str">
            <v>2.2.12</v>
          </cell>
        </row>
        <row r="652">
          <cell r="A652">
            <v>100284</v>
          </cell>
        </row>
        <row r="653">
          <cell r="A653">
            <v>100195</v>
          </cell>
        </row>
        <row r="654">
          <cell r="A654">
            <v>100196</v>
          </cell>
        </row>
        <row r="655">
          <cell r="A655">
            <v>100197</v>
          </cell>
        </row>
        <row r="656">
          <cell r="A656">
            <v>100198</v>
          </cell>
        </row>
        <row r="657">
          <cell r="A657">
            <v>100199</v>
          </cell>
        </row>
        <row r="658">
          <cell r="A658">
            <v>100200</v>
          </cell>
        </row>
        <row r="659">
          <cell r="A659">
            <v>100201</v>
          </cell>
        </row>
        <row r="660">
          <cell r="A660">
            <v>100202</v>
          </cell>
        </row>
        <row r="661">
          <cell r="A661">
            <v>100203</v>
          </cell>
        </row>
        <row r="662">
          <cell r="A662">
            <v>100204</v>
          </cell>
        </row>
        <row r="663">
          <cell r="A663" t="str">
            <v>2.2.13</v>
          </cell>
        </row>
        <row r="664">
          <cell r="A664">
            <v>100229</v>
          </cell>
        </row>
        <row r="665">
          <cell r="A665">
            <v>100230</v>
          </cell>
        </row>
        <row r="666">
          <cell r="A666">
            <v>100231</v>
          </cell>
        </row>
        <row r="667">
          <cell r="A667">
            <v>100232</v>
          </cell>
        </row>
        <row r="668">
          <cell r="A668">
            <v>100233</v>
          </cell>
        </row>
        <row r="669">
          <cell r="A669">
            <v>100234</v>
          </cell>
        </row>
        <row r="670">
          <cell r="A670">
            <v>100235</v>
          </cell>
        </row>
        <row r="671">
          <cell r="A671">
            <v>100265</v>
          </cell>
        </row>
        <row r="672">
          <cell r="A672">
            <v>100267</v>
          </cell>
        </row>
        <row r="673">
          <cell r="A673">
            <v>100272</v>
          </cell>
        </row>
        <row r="674">
          <cell r="A674">
            <v>100279</v>
          </cell>
        </row>
        <row r="675">
          <cell r="A675" t="str">
            <v>2.2.14</v>
          </cell>
        </row>
        <row r="676">
          <cell r="A676">
            <v>100269</v>
          </cell>
        </row>
        <row r="677">
          <cell r="A677" t="str">
            <v>2.2.15</v>
          </cell>
        </row>
        <row r="678">
          <cell r="A678" t="str">
            <v>2.2.16</v>
          </cell>
        </row>
        <row r="679">
          <cell r="A679" t="str">
            <v>2.2.17</v>
          </cell>
        </row>
        <row r="680">
          <cell r="A680" t="str">
            <v>2.2.18</v>
          </cell>
        </row>
        <row r="681">
          <cell r="A681" t="str">
            <v>2.2.19</v>
          </cell>
        </row>
        <row r="682">
          <cell r="A682" t="str">
            <v>2.2.20</v>
          </cell>
        </row>
        <row r="683">
          <cell r="A683" t="str">
            <v>2.2.21</v>
          </cell>
        </row>
        <row r="684">
          <cell r="A684" t="str">
            <v>2.2.22</v>
          </cell>
        </row>
        <row r="685">
          <cell r="A685" t="str">
            <v>2.2.23</v>
          </cell>
        </row>
        <row r="686">
          <cell r="A686" t="str">
            <v>2.2.24</v>
          </cell>
        </row>
        <row r="687">
          <cell r="A687" t="str">
            <v>2.3</v>
          </cell>
        </row>
        <row r="688">
          <cell r="A688" t="str">
            <v>2.3.1</v>
          </cell>
        </row>
        <row r="689">
          <cell r="A689" t="str">
            <v>2.3.2</v>
          </cell>
        </row>
        <row r="690">
          <cell r="A690">
            <v>102989</v>
          </cell>
        </row>
        <row r="691">
          <cell r="A691">
            <v>102990</v>
          </cell>
        </row>
        <row r="692">
          <cell r="A692">
            <v>102991</v>
          </cell>
        </row>
        <row r="693">
          <cell r="A693">
            <v>102992</v>
          </cell>
        </row>
        <row r="694">
          <cell r="A694">
            <v>102993</v>
          </cell>
        </row>
        <row r="695">
          <cell r="A695">
            <v>102994</v>
          </cell>
        </row>
        <row r="696">
          <cell r="A696">
            <v>102995</v>
          </cell>
        </row>
        <row r="697">
          <cell r="A697">
            <v>102996</v>
          </cell>
        </row>
        <row r="698">
          <cell r="A698">
            <v>102997</v>
          </cell>
        </row>
        <row r="699">
          <cell r="A699">
            <v>102998</v>
          </cell>
        </row>
        <row r="700">
          <cell r="A700">
            <v>102999</v>
          </cell>
        </row>
        <row r="701">
          <cell r="A701">
            <v>103000</v>
          </cell>
        </row>
        <row r="702">
          <cell r="A702" t="str">
            <v>2.3.3</v>
          </cell>
        </row>
        <row r="703">
          <cell r="A703" t="str">
            <v>2.3.4</v>
          </cell>
        </row>
        <row r="704">
          <cell r="A704">
            <v>102664</v>
          </cell>
        </row>
        <row r="705">
          <cell r="A705">
            <v>102665</v>
          </cell>
        </row>
        <row r="706">
          <cell r="A706">
            <v>102716</v>
          </cell>
        </row>
        <row r="707">
          <cell r="A707">
            <v>102717</v>
          </cell>
        </row>
        <row r="708">
          <cell r="A708">
            <v>102718</v>
          </cell>
        </row>
        <row r="709">
          <cell r="A709">
            <v>102719</v>
          </cell>
        </row>
        <row r="710">
          <cell r="A710" t="str">
            <v>2.3.5</v>
          </cell>
        </row>
        <row r="711">
          <cell r="A711">
            <v>102712</v>
          </cell>
        </row>
        <row r="712">
          <cell r="A712">
            <v>102713</v>
          </cell>
        </row>
        <row r="713">
          <cell r="A713">
            <v>102715</v>
          </cell>
        </row>
        <row r="714">
          <cell r="A714">
            <v>92123</v>
          </cell>
        </row>
        <row r="715">
          <cell r="A715" t="str">
            <v>2.3.6</v>
          </cell>
        </row>
        <row r="716">
          <cell r="A716">
            <v>102706</v>
          </cell>
        </row>
        <row r="717">
          <cell r="A717">
            <v>102722</v>
          </cell>
        </row>
        <row r="718">
          <cell r="A718">
            <v>102723</v>
          </cell>
        </row>
        <row r="719">
          <cell r="A719">
            <v>102724</v>
          </cell>
        </row>
        <row r="720">
          <cell r="A720">
            <v>102725</v>
          </cell>
        </row>
        <row r="721">
          <cell r="A721">
            <v>102726</v>
          </cell>
        </row>
        <row r="722">
          <cell r="A722" t="str">
            <v>2.3.7</v>
          </cell>
        </row>
        <row r="723">
          <cell r="A723" t="str">
            <v>2.3.8</v>
          </cell>
        </row>
        <row r="724">
          <cell r="A724">
            <v>102661</v>
          </cell>
        </row>
        <row r="725">
          <cell r="A725">
            <v>102663</v>
          </cell>
        </row>
        <row r="726">
          <cell r="A726">
            <v>102666</v>
          </cell>
        </row>
        <row r="727">
          <cell r="A727">
            <v>102669</v>
          </cell>
        </row>
        <row r="728">
          <cell r="A728">
            <v>102670</v>
          </cell>
        </row>
        <row r="729">
          <cell r="A729">
            <v>102673</v>
          </cell>
        </row>
        <row r="730">
          <cell r="A730">
            <v>102674</v>
          </cell>
        </row>
        <row r="731">
          <cell r="A731">
            <v>102677</v>
          </cell>
        </row>
        <row r="732">
          <cell r="A732">
            <v>102678</v>
          </cell>
        </row>
        <row r="733">
          <cell r="A733">
            <v>102679</v>
          </cell>
        </row>
        <row r="734">
          <cell r="A734">
            <v>102680</v>
          </cell>
        </row>
        <row r="735">
          <cell r="A735">
            <v>102683</v>
          </cell>
        </row>
        <row r="736">
          <cell r="A736">
            <v>102684</v>
          </cell>
        </row>
        <row r="737">
          <cell r="A737">
            <v>102687</v>
          </cell>
        </row>
        <row r="738">
          <cell r="A738">
            <v>102688</v>
          </cell>
        </row>
        <row r="739">
          <cell r="A739">
            <v>102690</v>
          </cell>
        </row>
        <row r="740">
          <cell r="A740">
            <v>102694</v>
          </cell>
        </row>
        <row r="741">
          <cell r="A741">
            <v>102697</v>
          </cell>
        </row>
        <row r="742">
          <cell r="A742" t="str">
            <v>2.3.9</v>
          </cell>
        </row>
        <row r="743">
          <cell r="A743">
            <v>102704</v>
          </cell>
        </row>
        <row r="744">
          <cell r="A744">
            <v>102707</v>
          </cell>
        </row>
        <row r="745">
          <cell r="A745">
            <v>95567</v>
          </cell>
        </row>
        <row r="746">
          <cell r="A746">
            <v>95565</v>
          </cell>
        </row>
        <row r="747">
          <cell r="A747">
            <v>95566</v>
          </cell>
        </row>
        <row r="748">
          <cell r="A748">
            <v>95568</v>
          </cell>
        </row>
        <row r="749">
          <cell r="A749">
            <v>95569</v>
          </cell>
        </row>
        <row r="750">
          <cell r="A750">
            <v>95570</v>
          </cell>
        </row>
        <row r="751">
          <cell r="A751">
            <v>95571</v>
          </cell>
        </row>
        <row r="752">
          <cell r="A752">
            <v>95572</v>
          </cell>
        </row>
        <row r="753">
          <cell r="A753">
            <v>92833</v>
          </cell>
        </row>
        <row r="754">
          <cell r="A754">
            <v>92835</v>
          </cell>
        </row>
        <row r="755">
          <cell r="A755">
            <v>92837</v>
          </cell>
        </row>
        <row r="756">
          <cell r="A756">
            <v>92839</v>
          </cell>
        </row>
        <row r="757">
          <cell r="A757">
            <v>92841</v>
          </cell>
        </row>
        <row r="758">
          <cell r="A758">
            <v>92843</v>
          </cell>
        </row>
        <row r="759">
          <cell r="A759">
            <v>92845</v>
          </cell>
        </row>
        <row r="760">
          <cell r="A760">
            <v>92859</v>
          </cell>
        </row>
        <row r="761">
          <cell r="A761">
            <v>92861</v>
          </cell>
        </row>
        <row r="762">
          <cell r="A762">
            <v>92847</v>
          </cell>
        </row>
        <row r="763">
          <cell r="A763">
            <v>92849</v>
          </cell>
        </row>
        <row r="764">
          <cell r="A764">
            <v>92851</v>
          </cell>
        </row>
        <row r="765">
          <cell r="A765">
            <v>92853</v>
          </cell>
        </row>
        <row r="766">
          <cell r="A766">
            <v>92855</v>
          </cell>
        </row>
        <row r="767">
          <cell r="A767">
            <v>92857</v>
          </cell>
        </row>
        <row r="768">
          <cell r="A768">
            <v>92863</v>
          </cell>
        </row>
        <row r="769">
          <cell r="A769">
            <v>92210</v>
          </cell>
        </row>
        <row r="770">
          <cell r="A770">
            <v>92211</v>
          </cell>
        </row>
        <row r="771">
          <cell r="A771">
            <v>92212</v>
          </cell>
        </row>
        <row r="772">
          <cell r="A772">
            <v>92213</v>
          </cell>
        </row>
        <row r="773">
          <cell r="A773">
            <v>92214</v>
          </cell>
        </row>
        <row r="774">
          <cell r="A774">
            <v>92215</v>
          </cell>
        </row>
        <row r="775">
          <cell r="A775">
            <v>92216</v>
          </cell>
        </row>
        <row r="776">
          <cell r="A776">
            <v>92219</v>
          </cell>
        </row>
        <row r="777">
          <cell r="A777">
            <v>92220</v>
          </cell>
        </row>
        <row r="778">
          <cell r="A778">
            <v>92221</v>
          </cell>
        </row>
        <row r="779">
          <cell r="A779">
            <v>92222</v>
          </cell>
        </row>
        <row r="780">
          <cell r="A780">
            <v>92223</v>
          </cell>
        </row>
        <row r="781">
          <cell r="A781">
            <v>92224</v>
          </cell>
        </row>
        <row r="782">
          <cell r="A782">
            <v>92226</v>
          </cell>
        </row>
        <row r="783">
          <cell r="A783">
            <v>92816</v>
          </cell>
        </row>
        <row r="784">
          <cell r="A784">
            <v>92818</v>
          </cell>
        </row>
        <row r="785">
          <cell r="A785">
            <v>92829</v>
          </cell>
        </row>
        <row r="786">
          <cell r="A786">
            <v>92831</v>
          </cell>
        </row>
        <row r="787">
          <cell r="A787" t="str">
            <v>2.3.10</v>
          </cell>
        </row>
        <row r="788">
          <cell r="A788" t="str">
            <v>2.3.11</v>
          </cell>
        </row>
        <row r="789">
          <cell r="A789" t="str">
            <v>2.4</v>
          </cell>
        </row>
        <row r="790">
          <cell r="A790" t="str">
            <v>2.4.1</v>
          </cell>
        </row>
        <row r="791">
          <cell r="A791" t="str">
            <v>2.4.2</v>
          </cell>
        </row>
        <row r="792">
          <cell r="A792" t="str">
            <v>2.4.3</v>
          </cell>
        </row>
        <row r="793">
          <cell r="A793">
            <v>102265</v>
          </cell>
        </row>
        <row r="794">
          <cell r="A794">
            <v>102266</v>
          </cell>
        </row>
        <row r="795">
          <cell r="A795">
            <v>102267</v>
          </cell>
        </row>
        <row r="796">
          <cell r="A796">
            <v>102268</v>
          </cell>
        </row>
        <row r="797">
          <cell r="A797">
            <v>102269</v>
          </cell>
        </row>
        <row r="798">
          <cell r="A798">
            <v>90724</v>
          </cell>
        </row>
        <row r="799">
          <cell r="A799">
            <v>90725</v>
          </cell>
        </row>
        <row r="800">
          <cell r="A800">
            <v>90726</v>
          </cell>
        </row>
        <row r="801">
          <cell r="A801">
            <v>90727</v>
          </cell>
        </row>
        <row r="802">
          <cell r="A802">
            <v>90728</v>
          </cell>
        </row>
        <row r="803">
          <cell r="A803">
            <v>90729</v>
          </cell>
        </row>
        <row r="804">
          <cell r="A804">
            <v>90730</v>
          </cell>
        </row>
        <row r="805">
          <cell r="A805">
            <v>90731</v>
          </cell>
        </row>
        <row r="806">
          <cell r="A806">
            <v>90732</v>
          </cell>
        </row>
        <row r="807">
          <cell r="A807" t="str">
            <v>2.4.4</v>
          </cell>
        </row>
        <row r="808">
          <cell r="A808">
            <v>98102</v>
          </cell>
        </row>
        <row r="809">
          <cell r="A809">
            <v>98104</v>
          </cell>
        </row>
        <row r="810">
          <cell r="A810">
            <v>98105</v>
          </cell>
        </row>
        <row r="811">
          <cell r="A811">
            <v>98106</v>
          </cell>
        </row>
        <row r="812">
          <cell r="A812">
            <v>98107</v>
          </cell>
        </row>
        <row r="813">
          <cell r="A813">
            <v>98108</v>
          </cell>
        </row>
        <row r="814">
          <cell r="A814">
            <v>98109</v>
          </cell>
        </row>
        <row r="815">
          <cell r="A815">
            <v>98110</v>
          </cell>
        </row>
        <row r="816">
          <cell r="A816">
            <v>97895</v>
          </cell>
        </row>
        <row r="817">
          <cell r="A817">
            <v>97896</v>
          </cell>
        </row>
        <row r="818">
          <cell r="A818">
            <v>97897</v>
          </cell>
        </row>
        <row r="819">
          <cell r="A819">
            <v>97898</v>
          </cell>
        </row>
        <row r="820">
          <cell r="A820">
            <v>97900</v>
          </cell>
        </row>
        <row r="821">
          <cell r="A821">
            <v>97901</v>
          </cell>
        </row>
        <row r="822">
          <cell r="A822">
            <v>97902</v>
          </cell>
        </row>
        <row r="823">
          <cell r="A823">
            <v>97903</v>
          </cell>
        </row>
        <row r="824">
          <cell r="A824">
            <v>97904</v>
          </cell>
        </row>
        <row r="825">
          <cell r="A825">
            <v>97905</v>
          </cell>
        </row>
        <row r="826">
          <cell r="A826">
            <v>97906</v>
          </cell>
        </row>
        <row r="827">
          <cell r="A827">
            <v>97907</v>
          </cell>
        </row>
        <row r="828">
          <cell r="A828">
            <v>97908</v>
          </cell>
        </row>
        <row r="829">
          <cell r="A829">
            <v>99250</v>
          </cell>
        </row>
        <row r="830">
          <cell r="A830">
            <v>99251</v>
          </cell>
        </row>
        <row r="831">
          <cell r="A831">
            <v>99253</v>
          </cell>
        </row>
        <row r="832">
          <cell r="A832">
            <v>99255</v>
          </cell>
        </row>
        <row r="833">
          <cell r="A833">
            <v>99257</v>
          </cell>
        </row>
        <row r="834">
          <cell r="A834">
            <v>99258</v>
          </cell>
        </row>
        <row r="835">
          <cell r="A835">
            <v>99260</v>
          </cell>
        </row>
        <row r="836">
          <cell r="A836">
            <v>99262</v>
          </cell>
        </row>
        <row r="837">
          <cell r="A837">
            <v>99264</v>
          </cell>
        </row>
        <row r="838">
          <cell r="A838" t="str">
            <v>2.4.5</v>
          </cell>
        </row>
        <row r="839">
          <cell r="A839" t="str">
            <v>2.4.6</v>
          </cell>
        </row>
        <row r="840">
          <cell r="A840">
            <v>89482</v>
          </cell>
        </row>
        <row r="841">
          <cell r="A841">
            <v>89491</v>
          </cell>
        </row>
        <row r="842">
          <cell r="A842">
            <v>89707</v>
          </cell>
        </row>
        <row r="843">
          <cell r="A843">
            <v>89708</v>
          </cell>
        </row>
        <row r="844">
          <cell r="A844" t="str">
            <v xml:space="preserve">2.4.7 </v>
          </cell>
        </row>
        <row r="845">
          <cell r="A845">
            <v>89495</v>
          </cell>
        </row>
        <row r="846">
          <cell r="A846">
            <v>89709</v>
          </cell>
        </row>
        <row r="847">
          <cell r="A847">
            <v>89710</v>
          </cell>
        </row>
        <row r="848">
          <cell r="A848">
            <v>86902</v>
          </cell>
        </row>
        <row r="849">
          <cell r="A849" t="str">
            <v>2.4.8</v>
          </cell>
        </row>
        <row r="850">
          <cell r="A850" t="str">
            <v>30.107.000050.SER</v>
          </cell>
        </row>
        <row r="851">
          <cell r="A851" t="str">
            <v>30.107.000055.SER</v>
          </cell>
        </row>
        <row r="852">
          <cell r="A852" t="str">
            <v>30.107.000060.SER</v>
          </cell>
        </row>
        <row r="853">
          <cell r="A853" t="str">
            <v>30.107.000065.SER</v>
          </cell>
        </row>
        <row r="854">
          <cell r="A854" t="str">
            <v>30.107.000070.SER</v>
          </cell>
        </row>
        <row r="855">
          <cell r="A855" t="str">
            <v>30.107.000075.SER</v>
          </cell>
        </row>
        <row r="856">
          <cell r="A856" t="str">
            <v>2.4.9</v>
          </cell>
        </row>
        <row r="857">
          <cell r="A857">
            <v>97934</v>
          </cell>
        </row>
        <row r="858">
          <cell r="A858">
            <v>101800</v>
          </cell>
        </row>
        <row r="859">
          <cell r="A859">
            <v>101801</v>
          </cell>
        </row>
        <row r="860">
          <cell r="A860">
            <v>101806</v>
          </cell>
        </row>
        <row r="861">
          <cell r="A861">
            <v>103005</v>
          </cell>
        </row>
        <row r="862">
          <cell r="A862">
            <v>103006</v>
          </cell>
        </row>
        <row r="863">
          <cell r="A863">
            <v>103007</v>
          </cell>
        </row>
        <row r="864">
          <cell r="A864">
            <v>101807</v>
          </cell>
        </row>
        <row r="865">
          <cell r="A865">
            <v>101808</v>
          </cell>
        </row>
        <row r="866">
          <cell r="A866">
            <v>97994</v>
          </cell>
        </row>
        <row r="867">
          <cell r="A867">
            <v>97996</v>
          </cell>
        </row>
        <row r="868">
          <cell r="A868">
            <v>98002</v>
          </cell>
        </row>
        <row r="869">
          <cell r="A869">
            <v>98006</v>
          </cell>
        </row>
        <row r="870">
          <cell r="A870">
            <v>98008</v>
          </cell>
        </row>
        <row r="871">
          <cell r="A871">
            <v>98010</v>
          </cell>
        </row>
        <row r="872">
          <cell r="A872">
            <v>98012</v>
          </cell>
        </row>
        <row r="873">
          <cell r="A873">
            <v>98014</v>
          </cell>
        </row>
        <row r="874">
          <cell r="A874">
            <v>98016</v>
          </cell>
        </row>
        <row r="875">
          <cell r="A875">
            <v>98018</v>
          </cell>
        </row>
        <row r="876">
          <cell r="A876">
            <v>98020</v>
          </cell>
        </row>
        <row r="877">
          <cell r="A877">
            <v>98022</v>
          </cell>
        </row>
        <row r="878">
          <cell r="A878">
            <v>98024</v>
          </cell>
        </row>
        <row r="879">
          <cell r="A879">
            <v>98026</v>
          </cell>
        </row>
        <row r="880">
          <cell r="A880">
            <v>98028</v>
          </cell>
        </row>
        <row r="881">
          <cell r="A881">
            <v>98030</v>
          </cell>
        </row>
        <row r="882">
          <cell r="A882">
            <v>98032</v>
          </cell>
        </row>
        <row r="883">
          <cell r="A883">
            <v>98034</v>
          </cell>
        </row>
        <row r="884">
          <cell r="A884">
            <v>98036</v>
          </cell>
        </row>
        <row r="885">
          <cell r="A885">
            <v>98038</v>
          </cell>
        </row>
        <row r="886">
          <cell r="A886">
            <v>98040</v>
          </cell>
        </row>
        <row r="887">
          <cell r="A887">
            <v>98042</v>
          </cell>
        </row>
        <row r="888">
          <cell r="A888">
            <v>98044</v>
          </cell>
        </row>
        <row r="889">
          <cell r="A889">
            <v>98046</v>
          </cell>
        </row>
        <row r="890">
          <cell r="A890">
            <v>98048</v>
          </cell>
        </row>
        <row r="891">
          <cell r="A891">
            <v>98406</v>
          </cell>
        </row>
        <row r="892">
          <cell r="A892">
            <v>98407</v>
          </cell>
        </row>
        <row r="893">
          <cell r="A893">
            <v>98408</v>
          </cell>
        </row>
        <row r="894">
          <cell r="A894">
            <v>99244</v>
          </cell>
        </row>
        <row r="895">
          <cell r="A895">
            <v>99252</v>
          </cell>
        </row>
        <row r="896">
          <cell r="A896">
            <v>99256</v>
          </cell>
        </row>
        <row r="897">
          <cell r="A897">
            <v>99259</v>
          </cell>
        </row>
        <row r="898">
          <cell r="A898">
            <v>99265</v>
          </cell>
        </row>
        <row r="899">
          <cell r="A899">
            <v>99267</v>
          </cell>
        </row>
        <row r="900">
          <cell r="A900">
            <v>99271</v>
          </cell>
        </row>
        <row r="901">
          <cell r="A901">
            <v>99274</v>
          </cell>
        </row>
        <row r="902">
          <cell r="A902">
            <v>99279</v>
          </cell>
        </row>
        <row r="903">
          <cell r="A903">
            <v>99284</v>
          </cell>
        </row>
        <row r="904">
          <cell r="A904">
            <v>99285</v>
          </cell>
        </row>
        <row r="905">
          <cell r="A905">
            <v>99286</v>
          </cell>
        </row>
        <row r="906">
          <cell r="A906">
            <v>99287</v>
          </cell>
        </row>
        <row r="907">
          <cell r="A907">
            <v>99290</v>
          </cell>
        </row>
        <row r="908">
          <cell r="A908">
            <v>99294</v>
          </cell>
        </row>
        <row r="909">
          <cell r="A909">
            <v>99298</v>
          </cell>
        </row>
        <row r="910">
          <cell r="A910">
            <v>99300</v>
          </cell>
        </row>
        <row r="911">
          <cell r="A911">
            <v>99301</v>
          </cell>
        </row>
        <row r="912">
          <cell r="A912">
            <v>99303</v>
          </cell>
        </row>
        <row r="913">
          <cell r="A913">
            <v>99305</v>
          </cell>
        </row>
        <row r="914">
          <cell r="A914">
            <v>99308</v>
          </cell>
        </row>
        <row r="915">
          <cell r="A915">
            <v>99310</v>
          </cell>
        </row>
        <row r="916">
          <cell r="A916">
            <v>99312</v>
          </cell>
        </row>
        <row r="917">
          <cell r="A917">
            <v>99313</v>
          </cell>
        </row>
        <row r="918">
          <cell r="A918">
            <v>99315</v>
          </cell>
        </row>
        <row r="919">
          <cell r="A919">
            <v>99320</v>
          </cell>
        </row>
        <row r="920">
          <cell r="A920">
            <v>99322</v>
          </cell>
        </row>
        <row r="921">
          <cell r="A921">
            <v>99324</v>
          </cell>
        </row>
        <row r="922">
          <cell r="A922">
            <v>99326</v>
          </cell>
        </row>
        <row r="923">
          <cell r="A923">
            <v>98405</v>
          </cell>
        </row>
        <row r="924">
          <cell r="A924">
            <v>97980</v>
          </cell>
        </row>
        <row r="925">
          <cell r="A925">
            <v>97988</v>
          </cell>
        </row>
        <row r="926">
          <cell r="A926">
            <v>97992</v>
          </cell>
        </row>
        <row r="927">
          <cell r="A927">
            <v>101809</v>
          </cell>
        </row>
        <row r="928">
          <cell r="A928">
            <v>98414</v>
          </cell>
        </row>
        <row r="929">
          <cell r="A929">
            <v>99242</v>
          </cell>
        </row>
        <row r="930">
          <cell r="A930">
            <v>99248</v>
          </cell>
        </row>
        <row r="931">
          <cell r="A931">
            <v>99280</v>
          </cell>
        </row>
        <row r="932">
          <cell r="A932">
            <v>99292</v>
          </cell>
        </row>
        <row r="933">
          <cell r="A933">
            <v>102457</v>
          </cell>
        </row>
        <row r="934">
          <cell r="A934">
            <v>102139</v>
          </cell>
        </row>
        <row r="935">
          <cell r="A935">
            <v>102141</v>
          </cell>
        </row>
        <row r="936">
          <cell r="A936">
            <v>102142</v>
          </cell>
        </row>
        <row r="937">
          <cell r="A937">
            <v>97935</v>
          </cell>
        </row>
        <row r="938">
          <cell r="A938">
            <v>97936</v>
          </cell>
        </row>
        <row r="939">
          <cell r="A939">
            <v>97949</v>
          </cell>
        </row>
        <row r="940">
          <cell r="A940">
            <v>97950</v>
          </cell>
        </row>
        <row r="941">
          <cell r="A941">
            <v>97951</v>
          </cell>
        </row>
        <row r="942">
          <cell r="A942">
            <v>97952</v>
          </cell>
        </row>
        <row r="943">
          <cell r="A943">
            <v>97956</v>
          </cell>
        </row>
        <row r="944">
          <cell r="A944">
            <v>97957</v>
          </cell>
        </row>
        <row r="945">
          <cell r="A945">
            <v>97961</v>
          </cell>
        </row>
        <row r="946">
          <cell r="A946">
            <v>97973</v>
          </cell>
        </row>
        <row r="947">
          <cell r="A947">
            <v>93350</v>
          </cell>
        </row>
        <row r="948">
          <cell r="A948">
            <v>93351</v>
          </cell>
        </row>
        <row r="949">
          <cell r="A949">
            <v>93352</v>
          </cell>
        </row>
        <row r="950">
          <cell r="A950">
            <v>93353</v>
          </cell>
        </row>
        <row r="951">
          <cell r="A951">
            <v>93354</v>
          </cell>
        </row>
        <row r="952">
          <cell r="A952">
            <v>93355</v>
          </cell>
        </row>
        <row r="953">
          <cell r="A953">
            <v>93356</v>
          </cell>
        </row>
        <row r="954">
          <cell r="A954">
            <v>93357</v>
          </cell>
        </row>
        <row r="955">
          <cell r="A955" t="str">
            <v>2.4.10</v>
          </cell>
        </row>
        <row r="956">
          <cell r="A956">
            <v>103001</v>
          </cell>
        </row>
        <row r="957">
          <cell r="A957">
            <v>103002</v>
          </cell>
        </row>
        <row r="958">
          <cell r="A958">
            <v>103003</v>
          </cell>
        </row>
        <row r="959">
          <cell r="A959" t="str">
            <v>2.4.11</v>
          </cell>
        </row>
        <row r="960">
          <cell r="A960" t="str">
            <v>2.4.12</v>
          </cell>
        </row>
        <row r="961">
          <cell r="A961">
            <v>102736</v>
          </cell>
        </row>
        <row r="962">
          <cell r="A962">
            <v>102737</v>
          </cell>
        </row>
        <row r="963">
          <cell r="A963">
            <v>102738</v>
          </cell>
        </row>
        <row r="964">
          <cell r="A964">
            <v>102739</v>
          </cell>
        </row>
        <row r="965">
          <cell r="A965">
            <v>102740</v>
          </cell>
        </row>
        <row r="966">
          <cell r="A966">
            <v>102741</v>
          </cell>
        </row>
        <row r="967">
          <cell r="A967">
            <v>102742</v>
          </cell>
        </row>
        <row r="968">
          <cell r="A968">
            <v>102743</v>
          </cell>
        </row>
        <row r="969">
          <cell r="A969">
            <v>102744</v>
          </cell>
        </row>
        <row r="970">
          <cell r="A970">
            <v>102745</v>
          </cell>
        </row>
        <row r="971">
          <cell r="A971">
            <v>102746</v>
          </cell>
        </row>
        <row r="972">
          <cell r="A972">
            <v>102747</v>
          </cell>
        </row>
        <row r="973">
          <cell r="A973">
            <v>102748</v>
          </cell>
        </row>
        <row r="974">
          <cell r="A974">
            <v>102749</v>
          </cell>
        </row>
        <row r="975">
          <cell r="A975">
            <v>102750</v>
          </cell>
        </row>
        <row r="976">
          <cell r="A976">
            <v>102751</v>
          </cell>
        </row>
        <row r="977">
          <cell r="A977">
            <v>102752</v>
          </cell>
        </row>
        <row r="978">
          <cell r="A978">
            <v>102753</v>
          </cell>
        </row>
        <row r="979">
          <cell r="A979">
            <v>102754</v>
          </cell>
        </row>
        <row r="980">
          <cell r="A980">
            <v>102755</v>
          </cell>
        </row>
        <row r="981">
          <cell r="A981">
            <v>102756</v>
          </cell>
        </row>
        <row r="982">
          <cell r="A982">
            <v>102757</v>
          </cell>
        </row>
        <row r="983">
          <cell r="A983">
            <v>102758</v>
          </cell>
        </row>
        <row r="984">
          <cell r="A984">
            <v>102759</v>
          </cell>
        </row>
        <row r="985">
          <cell r="A985">
            <v>102760</v>
          </cell>
        </row>
        <row r="986">
          <cell r="A986">
            <v>102761</v>
          </cell>
        </row>
        <row r="987">
          <cell r="A987">
            <v>102762</v>
          </cell>
        </row>
        <row r="988">
          <cell r="A988">
            <v>102763</v>
          </cell>
        </row>
        <row r="989">
          <cell r="A989">
            <v>102764</v>
          </cell>
        </row>
        <row r="990">
          <cell r="A990">
            <v>102765</v>
          </cell>
        </row>
        <row r="991">
          <cell r="A991">
            <v>102766</v>
          </cell>
        </row>
        <row r="992">
          <cell r="A992">
            <v>102767</v>
          </cell>
        </row>
        <row r="993">
          <cell r="A993">
            <v>102768</v>
          </cell>
        </row>
        <row r="994">
          <cell r="A994">
            <v>102769</v>
          </cell>
        </row>
        <row r="995">
          <cell r="A995">
            <v>102770</v>
          </cell>
        </row>
        <row r="996">
          <cell r="A996">
            <v>102771</v>
          </cell>
        </row>
        <row r="997">
          <cell r="A997">
            <v>102772</v>
          </cell>
        </row>
        <row r="998">
          <cell r="A998">
            <v>102773</v>
          </cell>
        </row>
        <row r="999">
          <cell r="A999">
            <v>102774</v>
          </cell>
        </row>
        <row r="1000">
          <cell r="A1000">
            <v>102775</v>
          </cell>
        </row>
        <row r="1001">
          <cell r="A1001">
            <v>102776</v>
          </cell>
        </row>
        <row r="1002">
          <cell r="A1002">
            <v>102777</v>
          </cell>
        </row>
        <row r="1003">
          <cell r="A1003">
            <v>102778</v>
          </cell>
        </row>
        <row r="1004">
          <cell r="A1004">
            <v>102779</v>
          </cell>
        </row>
        <row r="1005">
          <cell r="A1005">
            <v>102780</v>
          </cell>
        </row>
        <row r="1006">
          <cell r="A1006">
            <v>102781</v>
          </cell>
        </row>
        <row r="1007">
          <cell r="A1007">
            <v>102782</v>
          </cell>
        </row>
        <row r="1008">
          <cell r="A1008">
            <v>102783</v>
          </cell>
        </row>
        <row r="1009">
          <cell r="A1009">
            <v>102784</v>
          </cell>
        </row>
        <row r="1010">
          <cell r="A1010">
            <v>102785</v>
          </cell>
        </row>
        <row r="1011">
          <cell r="A1011">
            <v>102786</v>
          </cell>
        </row>
        <row r="1012">
          <cell r="A1012">
            <v>102787</v>
          </cell>
        </row>
        <row r="1013">
          <cell r="A1013">
            <v>102788</v>
          </cell>
        </row>
        <row r="1014">
          <cell r="A1014">
            <v>102789</v>
          </cell>
        </row>
        <row r="1015">
          <cell r="A1015">
            <v>102790</v>
          </cell>
        </row>
        <row r="1016">
          <cell r="A1016">
            <v>102791</v>
          </cell>
        </row>
        <row r="1017">
          <cell r="A1017">
            <v>102792</v>
          </cell>
        </row>
        <row r="1018">
          <cell r="A1018">
            <v>102793</v>
          </cell>
        </row>
        <row r="1019">
          <cell r="A1019">
            <v>102794</v>
          </cell>
        </row>
        <row r="1020">
          <cell r="A1020">
            <v>102795</v>
          </cell>
        </row>
        <row r="1021">
          <cell r="A1021">
            <v>102796</v>
          </cell>
        </row>
        <row r="1022">
          <cell r="A1022">
            <v>102797</v>
          </cell>
        </row>
        <row r="1023">
          <cell r="A1023">
            <v>102798</v>
          </cell>
        </row>
        <row r="1024">
          <cell r="A1024">
            <v>102799</v>
          </cell>
        </row>
        <row r="1025">
          <cell r="A1025">
            <v>102800</v>
          </cell>
        </row>
        <row r="1026">
          <cell r="A1026">
            <v>102801</v>
          </cell>
        </row>
        <row r="1027">
          <cell r="A1027">
            <v>102802</v>
          </cell>
        </row>
        <row r="1028">
          <cell r="A1028">
            <v>102728</v>
          </cell>
        </row>
        <row r="1029">
          <cell r="A1029">
            <v>102730</v>
          </cell>
        </row>
        <row r="1030">
          <cell r="A1030">
            <v>102731</v>
          </cell>
        </row>
        <row r="1031">
          <cell r="A1031">
            <v>102732</v>
          </cell>
        </row>
        <row r="1032">
          <cell r="A1032">
            <v>102733</v>
          </cell>
        </row>
        <row r="1033">
          <cell r="A1033">
            <v>102734</v>
          </cell>
        </row>
        <row r="1034">
          <cell r="A1034">
            <v>102735</v>
          </cell>
        </row>
        <row r="1035">
          <cell r="A1035">
            <v>102727</v>
          </cell>
        </row>
        <row r="1036">
          <cell r="A1036">
            <v>102729</v>
          </cell>
        </row>
        <row r="1037">
          <cell r="A1037" t="str">
            <v>2.4.13</v>
          </cell>
        </row>
        <row r="1038">
          <cell r="A1038">
            <v>97976</v>
          </cell>
        </row>
        <row r="1039">
          <cell r="A1039">
            <v>97977</v>
          </cell>
        </row>
        <row r="1040">
          <cell r="A1040">
            <v>97974</v>
          </cell>
        </row>
        <row r="1041">
          <cell r="A1041">
            <v>97975</v>
          </cell>
        </row>
        <row r="1042">
          <cell r="A1042">
            <v>97978</v>
          </cell>
        </row>
        <row r="1043">
          <cell r="A1043">
            <v>98410</v>
          </cell>
        </row>
        <row r="1044">
          <cell r="A1044">
            <v>99268</v>
          </cell>
        </row>
        <row r="1045">
          <cell r="A1045">
            <v>99270</v>
          </cell>
        </row>
        <row r="1046">
          <cell r="A1046">
            <v>99275</v>
          </cell>
        </row>
        <row r="1047">
          <cell r="A1047">
            <v>99272</v>
          </cell>
        </row>
        <row r="1048">
          <cell r="A1048">
            <v>99273</v>
          </cell>
        </row>
        <row r="1049">
          <cell r="A1049">
            <v>98415</v>
          </cell>
        </row>
        <row r="1050">
          <cell r="A1050">
            <v>98416</v>
          </cell>
        </row>
        <row r="1051">
          <cell r="A1051">
            <v>98417</v>
          </cell>
        </row>
        <row r="1052">
          <cell r="A1052">
            <v>98418</v>
          </cell>
        </row>
        <row r="1053">
          <cell r="A1053">
            <v>98419</v>
          </cell>
        </row>
        <row r="1054">
          <cell r="A1054">
            <v>98420</v>
          </cell>
        </row>
        <row r="1055">
          <cell r="A1055">
            <v>98421</v>
          </cell>
        </row>
        <row r="1056">
          <cell r="A1056">
            <v>98422</v>
          </cell>
        </row>
        <row r="1057">
          <cell r="A1057">
            <v>98423</v>
          </cell>
        </row>
        <row r="1058">
          <cell r="A1058">
            <v>98424</v>
          </cell>
        </row>
        <row r="1059">
          <cell r="A1059">
            <v>98425</v>
          </cell>
        </row>
        <row r="1060">
          <cell r="A1060">
            <v>98426</v>
          </cell>
        </row>
        <row r="1061">
          <cell r="A1061">
            <v>98427</v>
          </cell>
        </row>
        <row r="1062">
          <cell r="A1062">
            <v>98428</v>
          </cell>
        </row>
        <row r="1063">
          <cell r="A1063">
            <v>98429</v>
          </cell>
        </row>
        <row r="1064">
          <cell r="A1064">
            <v>98430</v>
          </cell>
        </row>
        <row r="1065">
          <cell r="A1065">
            <v>98431</v>
          </cell>
        </row>
        <row r="1066">
          <cell r="A1066">
            <v>98432</v>
          </cell>
        </row>
        <row r="1067">
          <cell r="A1067">
            <v>98433</v>
          </cell>
        </row>
        <row r="1068">
          <cell r="A1068">
            <v>98434</v>
          </cell>
        </row>
        <row r="1069">
          <cell r="A1069">
            <v>97981</v>
          </cell>
        </row>
        <row r="1070">
          <cell r="A1070">
            <v>97983</v>
          </cell>
        </row>
        <row r="1071">
          <cell r="A1071">
            <v>97985</v>
          </cell>
        </row>
        <row r="1072">
          <cell r="A1072">
            <v>97987</v>
          </cell>
        </row>
        <row r="1073">
          <cell r="A1073">
            <v>97989</v>
          </cell>
        </row>
        <row r="1074">
          <cell r="A1074">
            <v>97991</v>
          </cell>
        </row>
        <row r="1075">
          <cell r="A1075">
            <v>97993</v>
          </cell>
        </row>
        <row r="1076">
          <cell r="A1076">
            <v>97995</v>
          </cell>
        </row>
        <row r="1077">
          <cell r="A1077">
            <v>97997</v>
          </cell>
        </row>
        <row r="1078">
          <cell r="A1078">
            <v>97999</v>
          </cell>
        </row>
        <row r="1079">
          <cell r="A1079">
            <v>98001</v>
          </cell>
        </row>
        <row r="1080">
          <cell r="A1080">
            <v>98003</v>
          </cell>
        </row>
        <row r="1081">
          <cell r="A1081">
            <v>98005</v>
          </cell>
        </row>
        <row r="1082">
          <cell r="A1082">
            <v>98007</v>
          </cell>
        </row>
        <row r="1083">
          <cell r="A1083">
            <v>98009</v>
          </cell>
        </row>
        <row r="1084">
          <cell r="A1084">
            <v>98011</v>
          </cell>
        </row>
        <row r="1085">
          <cell r="A1085">
            <v>98013</v>
          </cell>
        </row>
        <row r="1086">
          <cell r="A1086">
            <v>98015</v>
          </cell>
        </row>
        <row r="1087">
          <cell r="A1087">
            <v>98017</v>
          </cell>
        </row>
        <row r="1088">
          <cell r="A1088">
            <v>98019</v>
          </cell>
        </row>
        <row r="1089">
          <cell r="A1089">
            <v>98021</v>
          </cell>
        </row>
        <row r="1090">
          <cell r="A1090">
            <v>98023</v>
          </cell>
        </row>
        <row r="1091">
          <cell r="A1091">
            <v>98025</v>
          </cell>
        </row>
        <row r="1092">
          <cell r="A1092">
            <v>98027</v>
          </cell>
        </row>
        <row r="1093">
          <cell r="A1093">
            <v>98029</v>
          </cell>
        </row>
        <row r="1094">
          <cell r="A1094">
            <v>98031</v>
          </cell>
        </row>
        <row r="1095">
          <cell r="A1095">
            <v>98033</v>
          </cell>
        </row>
        <row r="1096">
          <cell r="A1096">
            <v>98035</v>
          </cell>
        </row>
        <row r="1097">
          <cell r="A1097">
            <v>98037</v>
          </cell>
        </row>
        <row r="1098">
          <cell r="A1098">
            <v>98039</v>
          </cell>
        </row>
        <row r="1099">
          <cell r="A1099">
            <v>98041</v>
          </cell>
        </row>
        <row r="1100">
          <cell r="A1100">
            <v>98043</v>
          </cell>
        </row>
        <row r="1101">
          <cell r="A1101">
            <v>98045</v>
          </cell>
        </row>
        <row r="1102">
          <cell r="A1102">
            <v>98047</v>
          </cell>
        </row>
        <row r="1103">
          <cell r="A1103">
            <v>98049</v>
          </cell>
        </row>
        <row r="1104">
          <cell r="A1104">
            <v>98409</v>
          </cell>
        </row>
        <row r="1105">
          <cell r="A1105">
            <v>99240</v>
          </cell>
        </row>
        <row r="1106">
          <cell r="A1106">
            <v>99241</v>
          </cell>
        </row>
        <row r="1107">
          <cell r="A1107">
            <v>99243</v>
          </cell>
        </row>
        <row r="1108">
          <cell r="A1108">
            <v>99246</v>
          </cell>
        </row>
        <row r="1109">
          <cell r="A1109">
            <v>99247</v>
          </cell>
        </row>
        <row r="1110">
          <cell r="A1110">
            <v>99249</v>
          </cell>
        </row>
        <row r="1111">
          <cell r="A1111">
            <v>99254</v>
          </cell>
        </row>
        <row r="1112">
          <cell r="A1112">
            <v>99261</v>
          </cell>
        </row>
        <row r="1113">
          <cell r="A1113">
            <v>99263</v>
          </cell>
        </row>
        <row r="1114">
          <cell r="A1114">
            <v>99266</v>
          </cell>
        </row>
        <row r="1115">
          <cell r="A1115">
            <v>99269</v>
          </cell>
        </row>
        <row r="1116">
          <cell r="A1116">
            <v>99276</v>
          </cell>
        </row>
        <row r="1117">
          <cell r="A1117">
            <v>99277</v>
          </cell>
        </row>
        <row r="1118">
          <cell r="A1118">
            <v>99278</v>
          </cell>
        </row>
        <row r="1119">
          <cell r="A1119">
            <v>99281</v>
          </cell>
        </row>
        <row r="1120">
          <cell r="A1120">
            <v>99282</v>
          </cell>
        </row>
        <row r="1121">
          <cell r="A1121">
            <v>99283</v>
          </cell>
        </row>
        <row r="1122">
          <cell r="A1122">
            <v>99288</v>
          </cell>
        </row>
        <row r="1123">
          <cell r="A1123">
            <v>99289</v>
          </cell>
        </row>
        <row r="1124">
          <cell r="A1124">
            <v>99291</v>
          </cell>
        </row>
        <row r="1125">
          <cell r="A1125">
            <v>99293</v>
          </cell>
        </row>
        <row r="1126">
          <cell r="A1126">
            <v>99296</v>
          </cell>
        </row>
        <row r="1127">
          <cell r="A1127">
            <v>99297</v>
          </cell>
        </row>
        <row r="1128">
          <cell r="A1128">
            <v>99299</v>
          </cell>
        </row>
        <row r="1129">
          <cell r="A1129">
            <v>99302</v>
          </cell>
        </row>
        <row r="1130">
          <cell r="A1130">
            <v>99304</v>
          </cell>
        </row>
        <row r="1131">
          <cell r="A1131">
            <v>99306</v>
          </cell>
        </row>
        <row r="1132">
          <cell r="A1132">
            <v>99307</v>
          </cell>
        </row>
        <row r="1133">
          <cell r="A1133">
            <v>99309</v>
          </cell>
        </row>
        <row r="1134">
          <cell r="A1134">
            <v>99311</v>
          </cell>
        </row>
        <row r="1135">
          <cell r="A1135">
            <v>99314</v>
          </cell>
        </row>
        <row r="1136">
          <cell r="A1136">
            <v>99317</v>
          </cell>
        </row>
        <row r="1137">
          <cell r="A1137">
            <v>99321</v>
          </cell>
        </row>
        <row r="1138">
          <cell r="A1138">
            <v>99323</v>
          </cell>
        </row>
        <row r="1139">
          <cell r="A1139">
            <v>99325</v>
          </cell>
        </row>
        <row r="1140">
          <cell r="A1140">
            <v>99327</v>
          </cell>
        </row>
        <row r="1141">
          <cell r="A1141">
            <v>98050</v>
          </cell>
        </row>
        <row r="1142">
          <cell r="A1142">
            <v>98051</v>
          </cell>
        </row>
        <row r="1143">
          <cell r="A1143">
            <v>99318</v>
          </cell>
        </row>
        <row r="1144">
          <cell r="A1144">
            <v>99319</v>
          </cell>
        </row>
        <row r="1145">
          <cell r="A1145" t="str">
            <v>2.5</v>
          </cell>
        </row>
        <row r="1146">
          <cell r="A1146" t="str">
            <v>2.5.1</v>
          </cell>
        </row>
        <row r="1147">
          <cell r="A1147" t="str">
            <v>2.5.2</v>
          </cell>
        </row>
        <row r="1148">
          <cell r="A1148" t="str">
            <v>2.5.3</v>
          </cell>
        </row>
        <row r="1149">
          <cell r="A1149">
            <v>92743</v>
          </cell>
        </row>
        <row r="1150">
          <cell r="A1150">
            <v>92744</v>
          </cell>
        </row>
        <row r="1151">
          <cell r="A1151">
            <v>92745</v>
          </cell>
        </row>
        <row r="1152">
          <cell r="A1152">
            <v>92746</v>
          </cell>
        </row>
        <row r="1153">
          <cell r="A1153">
            <v>92747</v>
          </cell>
        </row>
        <row r="1154">
          <cell r="A1154">
            <v>92748</v>
          </cell>
        </row>
        <row r="1155">
          <cell r="A1155">
            <v>92749</v>
          </cell>
        </row>
        <row r="1156">
          <cell r="A1156">
            <v>92750</v>
          </cell>
        </row>
        <row r="1157">
          <cell r="A1157">
            <v>92751</v>
          </cell>
        </row>
        <row r="1158">
          <cell r="A1158">
            <v>92752</v>
          </cell>
        </row>
        <row r="1159">
          <cell r="A1159">
            <v>92753</v>
          </cell>
        </row>
        <row r="1160">
          <cell r="A1160">
            <v>92754</v>
          </cell>
        </row>
        <row r="1161">
          <cell r="A1161">
            <v>92755</v>
          </cell>
        </row>
        <row r="1162">
          <cell r="A1162">
            <v>92756</v>
          </cell>
        </row>
        <row r="1163">
          <cell r="A1163">
            <v>92757</v>
          </cell>
        </row>
        <row r="1164">
          <cell r="A1164">
            <v>92758</v>
          </cell>
        </row>
        <row r="1165">
          <cell r="A1165" t="str">
            <v>2.5.4</v>
          </cell>
        </row>
        <row r="1166">
          <cell r="A1166">
            <v>100332</v>
          </cell>
        </row>
        <row r="1167">
          <cell r="A1167">
            <v>100333</v>
          </cell>
        </row>
        <row r="1168">
          <cell r="A1168">
            <v>100334</v>
          </cell>
        </row>
        <row r="1169">
          <cell r="A1169">
            <v>100335</v>
          </cell>
        </row>
        <row r="1170">
          <cell r="A1170">
            <v>100341</v>
          </cell>
        </row>
        <row r="1171">
          <cell r="A1171">
            <v>100342</v>
          </cell>
        </row>
        <row r="1172">
          <cell r="A1172">
            <v>100343</v>
          </cell>
        </row>
        <row r="1173">
          <cell r="A1173">
            <v>100344</v>
          </cell>
        </row>
        <row r="1174">
          <cell r="A1174">
            <v>100345</v>
          </cell>
        </row>
        <row r="1175">
          <cell r="A1175">
            <v>100346</v>
          </cell>
        </row>
        <row r="1176">
          <cell r="A1176">
            <v>100347</v>
          </cell>
        </row>
        <row r="1177">
          <cell r="A1177">
            <v>100348</v>
          </cell>
        </row>
        <row r="1178">
          <cell r="A1178">
            <v>100349</v>
          </cell>
        </row>
        <row r="1179">
          <cell r="A1179" t="str">
            <v>2.5.5</v>
          </cell>
        </row>
        <row r="1180">
          <cell r="A1180" t="str">
            <v>2.5.6</v>
          </cell>
        </row>
        <row r="1181">
          <cell r="A1181">
            <v>93952</v>
          </cell>
        </row>
        <row r="1182">
          <cell r="A1182">
            <v>93953</v>
          </cell>
        </row>
        <row r="1183">
          <cell r="A1183">
            <v>93954</v>
          </cell>
        </row>
        <row r="1184">
          <cell r="A1184">
            <v>93955</v>
          </cell>
        </row>
        <row r="1185">
          <cell r="A1185">
            <v>93956</v>
          </cell>
        </row>
        <row r="1186">
          <cell r="A1186">
            <v>93957</v>
          </cell>
        </row>
        <row r="1187">
          <cell r="A1187">
            <v>93958</v>
          </cell>
        </row>
        <row r="1188">
          <cell r="A1188">
            <v>93959</v>
          </cell>
        </row>
        <row r="1189">
          <cell r="A1189">
            <v>93960</v>
          </cell>
        </row>
        <row r="1190">
          <cell r="A1190">
            <v>93961</v>
          </cell>
        </row>
        <row r="1191">
          <cell r="A1191">
            <v>93962</v>
          </cell>
        </row>
        <row r="1192">
          <cell r="A1192">
            <v>93963</v>
          </cell>
        </row>
        <row r="1193">
          <cell r="A1193">
            <v>93964</v>
          </cell>
        </row>
        <row r="1194">
          <cell r="A1194">
            <v>93965</v>
          </cell>
        </row>
        <row r="1195">
          <cell r="A1195">
            <v>93966</v>
          </cell>
        </row>
        <row r="1196">
          <cell r="A1196">
            <v>93967</v>
          </cell>
        </row>
        <row r="1197">
          <cell r="A1197">
            <v>93968</v>
          </cell>
        </row>
        <row r="1198">
          <cell r="A1198">
            <v>93969</v>
          </cell>
        </row>
        <row r="1199">
          <cell r="A1199">
            <v>93970</v>
          </cell>
        </row>
        <row r="1200">
          <cell r="A1200">
            <v>93971</v>
          </cell>
        </row>
        <row r="1201">
          <cell r="A1201" t="str">
            <v>2.6</v>
          </cell>
        </row>
        <row r="1202">
          <cell r="A1202" t="str">
            <v>2.6.1</v>
          </cell>
        </row>
        <row r="1203">
          <cell r="A1203" t="str">
            <v>2.6.2</v>
          </cell>
        </row>
        <row r="1204">
          <cell r="A1204" t="str">
            <v>x</v>
          </cell>
        </row>
        <row r="1205">
          <cell r="A1205" t="str">
            <v>x</v>
          </cell>
        </row>
        <row r="1206">
          <cell r="A1206" t="str">
            <v>x</v>
          </cell>
        </row>
        <row r="1207">
          <cell r="A1207" t="str">
            <v>x</v>
          </cell>
        </row>
        <row r="1208">
          <cell r="A1208" t="str">
            <v>x</v>
          </cell>
        </row>
        <row r="1209">
          <cell r="A1209" t="str">
            <v>x</v>
          </cell>
        </row>
        <row r="1210">
          <cell r="A1210" t="str">
            <v>x</v>
          </cell>
        </row>
        <row r="1211">
          <cell r="A1211" t="str">
            <v>x</v>
          </cell>
        </row>
        <row r="1212">
          <cell r="A1212" t="str">
            <v>x</v>
          </cell>
        </row>
        <row r="1213">
          <cell r="A1213" t="str">
            <v>x</v>
          </cell>
        </row>
        <row r="1214">
          <cell r="A1214" t="str">
            <v>x</v>
          </cell>
        </row>
        <row r="1215">
          <cell r="A1215" t="str">
            <v>x</v>
          </cell>
        </row>
        <row r="1216">
          <cell r="A1216" t="str">
            <v>x</v>
          </cell>
        </row>
        <row r="1217">
          <cell r="A1217" t="str">
            <v>x</v>
          </cell>
        </row>
        <row r="1218">
          <cell r="A1218" t="str">
            <v>x</v>
          </cell>
        </row>
        <row r="1219">
          <cell r="A1219" t="str">
            <v>x</v>
          </cell>
        </row>
        <row r="1220">
          <cell r="A1220" t="str">
            <v>x</v>
          </cell>
        </row>
        <row r="1221">
          <cell r="A1221" t="str">
            <v>x</v>
          </cell>
        </row>
        <row r="1222">
          <cell r="A1222" t="str">
            <v>x</v>
          </cell>
        </row>
        <row r="1223">
          <cell r="A1223" t="str">
            <v>x</v>
          </cell>
        </row>
        <row r="1224">
          <cell r="A1224" t="str">
            <v>x</v>
          </cell>
        </row>
        <row r="1225">
          <cell r="A1225" t="str">
            <v>x</v>
          </cell>
        </row>
        <row r="1226">
          <cell r="A1226" t="str">
            <v>x</v>
          </cell>
        </row>
        <row r="1227">
          <cell r="A1227" t="str">
            <v>x</v>
          </cell>
        </row>
        <row r="1228">
          <cell r="A1228" t="str">
            <v>x</v>
          </cell>
        </row>
        <row r="1229">
          <cell r="A1229" t="str">
            <v>x</v>
          </cell>
        </row>
        <row r="1230">
          <cell r="A1230" t="str">
            <v>x</v>
          </cell>
        </row>
        <row r="1231">
          <cell r="A1231" t="str">
            <v>x</v>
          </cell>
        </row>
        <row r="1232">
          <cell r="A1232" t="str">
            <v>x</v>
          </cell>
        </row>
        <row r="1233">
          <cell r="A1233" t="str">
            <v>x</v>
          </cell>
        </row>
        <row r="1234">
          <cell r="A1234" t="str">
            <v>x</v>
          </cell>
        </row>
        <row r="1235">
          <cell r="A1235" t="str">
            <v>x</v>
          </cell>
        </row>
        <row r="1236">
          <cell r="A1236" t="str">
            <v>x</v>
          </cell>
        </row>
        <row r="1237">
          <cell r="A1237" t="str">
            <v>x</v>
          </cell>
        </row>
        <row r="1238">
          <cell r="A1238" t="str">
            <v>x</v>
          </cell>
        </row>
        <row r="1239">
          <cell r="A1239" t="str">
            <v>x</v>
          </cell>
        </row>
        <row r="1240">
          <cell r="A1240" t="str">
            <v>x</v>
          </cell>
        </row>
        <row r="1241">
          <cell r="A1241" t="str">
            <v>x</v>
          </cell>
        </row>
        <row r="1242">
          <cell r="A1242" t="str">
            <v>x</v>
          </cell>
        </row>
        <row r="1243">
          <cell r="A1243" t="str">
            <v>x</v>
          </cell>
        </row>
        <row r="1244">
          <cell r="A1244" t="str">
            <v>x</v>
          </cell>
        </row>
        <row r="1245">
          <cell r="A1245" t="str">
            <v>x</v>
          </cell>
        </row>
        <row r="1246">
          <cell r="A1246" t="str">
            <v>x</v>
          </cell>
        </row>
        <row r="1247">
          <cell r="A1247" t="str">
            <v>x</v>
          </cell>
        </row>
        <row r="1248">
          <cell r="A1248" t="str">
            <v>x</v>
          </cell>
        </row>
        <row r="1249">
          <cell r="A1249" t="str">
            <v>x</v>
          </cell>
        </row>
        <row r="1250">
          <cell r="A1250" t="str">
            <v>x</v>
          </cell>
        </row>
        <row r="1251">
          <cell r="A1251" t="str">
            <v>x</v>
          </cell>
        </row>
        <row r="1252">
          <cell r="A1252" t="str">
            <v>x</v>
          </cell>
        </row>
        <row r="1253">
          <cell r="A1253" t="str">
            <v>x</v>
          </cell>
        </row>
        <row r="1254">
          <cell r="A1254" t="str">
            <v>x</v>
          </cell>
        </row>
        <row r="1255">
          <cell r="A1255" t="str">
            <v>x</v>
          </cell>
        </row>
        <row r="1256">
          <cell r="A1256" t="str">
            <v>x</v>
          </cell>
        </row>
        <row r="1257">
          <cell r="A1257" t="str">
            <v>x</v>
          </cell>
        </row>
        <row r="1258">
          <cell r="A1258" t="str">
            <v>x</v>
          </cell>
        </row>
        <row r="1259">
          <cell r="A1259" t="str">
            <v>x</v>
          </cell>
        </row>
        <row r="1260">
          <cell r="A1260" t="str">
            <v>x</v>
          </cell>
        </row>
        <row r="1261">
          <cell r="A1261" t="str">
            <v>x</v>
          </cell>
        </row>
        <row r="1262">
          <cell r="A1262" t="str">
            <v>x</v>
          </cell>
        </row>
        <row r="1263">
          <cell r="A1263" t="str">
            <v>x</v>
          </cell>
        </row>
        <row r="1264">
          <cell r="A1264" t="str">
            <v>x</v>
          </cell>
        </row>
        <row r="1265">
          <cell r="A1265" t="str">
            <v>x</v>
          </cell>
        </row>
        <row r="1266">
          <cell r="A1266" t="str">
            <v>x</v>
          </cell>
        </row>
        <row r="1267">
          <cell r="A1267" t="str">
            <v>x</v>
          </cell>
        </row>
        <row r="1268">
          <cell r="A1268" t="str">
            <v>x</v>
          </cell>
        </row>
        <row r="1269">
          <cell r="A1269" t="str">
            <v>x</v>
          </cell>
        </row>
        <row r="1270">
          <cell r="A1270" t="str">
            <v>3</v>
          </cell>
        </row>
        <row r="1271">
          <cell r="A1271" t="str">
            <v>3.1</v>
          </cell>
        </row>
        <row r="1272">
          <cell r="A1272">
            <v>97623</v>
          </cell>
        </row>
        <row r="1273">
          <cell r="A1273">
            <v>97624</v>
          </cell>
        </row>
        <row r="1274">
          <cell r="A1274" t="str">
            <v>030703</v>
          </cell>
        </row>
        <row r="1275">
          <cell r="A1275" t="str">
            <v>030704</v>
          </cell>
        </row>
        <row r="1276">
          <cell r="A1276" t="str">
            <v>030705</v>
          </cell>
        </row>
        <row r="1277">
          <cell r="A1277" t="str">
            <v>030706</v>
          </cell>
        </row>
        <row r="1278">
          <cell r="A1278">
            <v>97626</v>
          </cell>
        </row>
        <row r="1279">
          <cell r="A1279">
            <v>97627</v>
          </cell>
        </row>
        <row r="1280">
          <cell r="A1280" t="str">
            <v>030709</v>
          </cell>
        </row>
        <row r="1281">
          <cell r="A1281" t="str">
            <v>3.2</v>
          </cell>
        </row>
        <row r="1282">
          <cell r="A1282" t="str">
            <v>3.3</v>
          </cell>
        </row>
        <row r="1283">
          <cell r="A1283" t="str">
            <v>3.4</v>
          </cell>
        </row>
        <row r="1284">
          <cell r="A1284" t="str">
            <v>3.5</v>
          </cell>
        </row>
        <row r="1285">
          <cell r="A1285" t="str">
            <v>3.5.1</v>
          </cell>
        </row>
        <row r="1286">
          <cell r="A1286" t="str">
            <v>3.6</v>
          </cell>
        </row>
        <row r="1287">
          <cell r="A1287">
            <v>102521</v>
          </cell>
        </row>
        <row r="1288">
          <cell r="A1288">
            <v>102522</v>
          </cell>
        </row>
        <row r="1289">
          <cell r="A1289">
            <v>102523</v>
          </cell>
        </row>
        <row r="1290">
          <cell r="A1290">
            <v>95601</v>
          </cell>
        </row>
        <row r="1291">
          <cell r="A1291">
            <v>95602</v>
          </cell>
        </row>
        <row r="1292">
          <cell r="A1292">
            <v>95603</v>
          </cell>
        </row>
        <row r="1293">
          <cell r="A1293">
            <v>95604</v>
          </cell>
        </row>
        <row r="1294">
          <cell r="A1294">
            <v>95605</v>
          </cell>
        </row>
        <row r="1295">
          <cell r="A1295" t="str">
            <v>3.7</v>
          </cell>
        </row>
        <row r="1296">
          <cell r="A1296">
            <v>100651</v>
          </cell>
        </row>
        <row r="1297">
          <cell r="A1297">
            <v>100652</v>
          </cell>
        </row>
        <row r="1298">
          <cell r="A1298">
            <v>100653</v>
          </cell>
        </row>
        <row r="1299">
          <cell r="A1299">
            <v>100654</v>
          </cell>
        </row>
        <row r="1300">
          <cell r="A1300">
            <v>100655</v>
          </cell>
        </row>
        <row r="1301">
          <cell r="A1301">
            <v>100656</v>
          </cell>
        </row>
        <row r="1302">
          <cell r="A1302">
            <v>100657</v>
          </cell>
        </row>
        <row r="1303">
          <cell r="A1303">
            <v>100658</v>
          </cell>
        </row>
        <row r="1304">
          <cell r="A1304">
            <v>95607</v>
          </cell>
        </row>
        <row r="1305">
          <cell r="A1305">
            <v>95608</v>
          </cell>
        </row>
        <row r="1306">
          <cell r="A1306">
            <v>95609</v>
          </cell>
        </row>
        <row r="1307">
          <cell r="A1307" t="str">
            <v>3.8</v>
          </cell>
        </row>
        <row r="1308">
          <cell r="A1308">
            <v>101096</v>
          </cell>
        </row>
        <row r="1309">
          <cell r="A1309">
            <v>101097</v>
          </cell>
        </row>
        <row r="1310">
          <cell r="A1310">
            <v>101098</v>
          </cell>
        </row>
        <row r="1311">
          <cell r="A1311">
            <v>101099</v>
          </cell>
        </row>
        <row r="1312">
          <cell r="A1312">
            <v>101100</v>
          </cell>
        </row>
        <row r="1313">
          <cell r="A1313">
            <v>101101</v>
          </cell>
        </row>
        <row r="1314">
          <cell r="A1314">
            <v>101102</v>
          </cell>
        </row>
        <row r="1315">
          <cell r="A1315">
            <v>101103</v>
          </cell>
        </row>
        <row r="1316">
          <cell r="A1316">
            <v>101104</v>
          </cell>
        </row>
        <row r="1317">
          <cell r="A1317">
            <v>101105</v>
          </cell>
        </row>
        <row r="1318">
          <cell r="A1318">
            <v>101106</v>
          </cell>
        </row>
        <row r="1319">
          <cell r="A1319">
            <v>101107</v>
          </cell>
        </row>
        <row r="1320">
          <cell r="A1320">
            <v>101108</v>
          </cell>
        </row>
        <row r="1321">
          <cell r="A1321">
            <v>101109</v>
          </cell>
        </row>
        <row r="1322">
          <cell r="A1322">
            <v>101110</v>
          </cell>
        </row>
        <row r="1323">
          <cell r="A1323">
            <v>101111</v>
          </cell>
        </row>
        <row r="1324">
          <cell r="A1324">
            <v>101112</v>
          </cell>
        </row>
        <row r="1325">
          <cell r="A1325">
            <v>101113</v>
          </cell>
        </row>
        <row r="1326">
          <cell r="A1326">
            <v>100889</v>
          </cell>
        </row>
        <row r="1327">
          <cell r="A1327">
            <v>100890</v>
          </cell>
        </row>
        <row r="1328">
          <cell r="A1328">
            <v>100892</v>
          </cell>
        </row>
        <row r="1329">
          <cell r="A1329">
            <v>100893</v>
          </cell>
        </row>
        <row r="1330">
          <cell r="A1330">
            <v>100894</v>
          </cell>
        </row>
        <row r="1331">
          <cell r="A1331">
            <v>100896</v>
          </cell>
        </row>
        <row r="1332">
          <cell r="A1332">
            <v>100897</v>
          </cell>
        </row>
        <row r="1333">
          <cell r="A1333">
            <v>100898</v>
          </cell>
        </row>
        <row r="1334">
          <cell r="A1334">
            <v>100899</v>
          </cell>
        </row>
        <row r="1335">
          <cell r="A1335">
            <v>100900</v>
          </cell>
        </row>
        <row r="1336">
          <cell r="A1336">
            <v>101173</v>
          </cell>
        </row>
        <row r="1337">
          <cell r="A1337">
            <v>101174</v>
          </cell>
        </row>
        <row r="1338">
          <cell r="A1338">
            <v>101175</v>
          </cell>
        </row>
        <row r="1339">
          <cell r="A1339">
            <v>101176</v>
          </cell>
        </row>
        <row r="1340">
          <cell r="A1340" t="str">
            <v>3.9</v>
          </cell>
        </row>
        <row r="1341">
          <cell r="A1341">
            <v>97087</v>
          </cell>
        </row>
        <row r="1342">
          <cell r="A1342">
            <v>97088</v>
          </cell>
        </row>
        <row r="1343">
          <cell r="A1343">
            <v>97089</v>
          </cell>
        </row>
        <row r="1344">
          <cell r="A1344">
            <v>97090</v>
          </cell>
        </row>
        <row r="1345">
          <cell r="A1345">
            <v>97091</v>
          </cell>
        </row>
        <row r="1346">
          <cell r="A1346">
            <v>97092</v>
          </cell>
        </row>
        <row r="1347">
          <cell r="A1347">
            <v>97093</v>
          </cell>
        </row>
        <row r="1348">
          <cell r="A1348">
            <v>103072</v>
          </cell>
        </row>
        <row r="1349">
          <cell r="A1349">
            <v>103073</v>
          </cell>
        </row>
        <row r="1350">
          <cell r="A1350">
            <v>97101</v>
          </cell>
        </row>
        <row r="1351">
          <cell r="A1351">
            <v>97102</v>
          </cell>
        </row>
        <row r="1352">
          <cell r="A1352">
            <v>97103</v>
          </cell>
        </row>
        <row r="1353">
          <cell r="A1353" t="str">
            <v>x</v>
          </cell>
        </row>
        <row r="1354">
          <cell r="A1354" t="str">
            <v>x</v>
          </cell>
        </row>
        <row r="1355">
          <cell r="A1355" t="str">
            <v>x</v>
          </cell>
        </row>
        <row r="1356">
          <cell r="A1356" t="str">
            <v>x</v>
          </cell>
        </row>
        <row r="1357">
          <cell r="A1357" t="str">
            <v>x</v>
          </cell>
        </row>
        <row r="1358">
          <cell r="A1358" t="str">
            <v>x</v>
          </cell>
        </row>
        <row r="1359">
          <cell r="A1359" t="str">
            <v>x</v>
          </cell>
        </row>
        <row r="1360">
          <cell r="A1360" t="str">
            <v>x</v>
          </cell>
        </row>
        <row r="1361">
          <cell r="A1361" t="str">
            <v>x</v>
          </cell>
        </row>
        <row r="1362">
          <cell r="A1362" t="str">
            <v>x</v>
          </cell>
        </row>
        <row r="1363">
          <cell r="A1363" t="str">
            <v>x</v>
          </cell>
        </row>
        <row r="1364">
          <cell r="A1364" t="str">
            <v>x</v>
          </cell>
        </row>
        <row r="1365">
          <cell r="A1365" t="str">
            <v>x</v>
          </cell>
        </row>
        <row r="1366">
          <cell r="A1366" t="str">
            <v>x</v>
          </cell>
        </row>
        <row r="1367">
          <cell r="A1367" t="str">
            <v>x</v>
          </cell>
        </row>
        <row r="1368">
          <cell r="A1368" t="str">
            <v>x</v>
          </cell>
        </row>
        <row r="1369">
          <cell r="A1369" t="str">
            <v>x</v>
          </cell>
        </row>
        <row r="1370">
          <cell r="A1370" t="str">
            <v>x</v>
          </cell>
        </row>
        <row r="1371">
          <cell r="A1371" t="str">
            <v>x</v>
          </cell>
        </row>
        <row r="1372">
          <cell r="A1372" t="str">
            <v>x</v>
          </cell>
        </row>
        <row r="1373">
          <cell r="A1373" t="str">
            <v>x</v>
          </cell>
        </row>
        <row r="1374">
          <cell r="A1374" t="str">
            <v>x</v>
          </cell>
        </row>
        <row r="1375">
          <cell r="A1375" t="str">
            <v>x</v>
          </cell>
        </row>
        <row r="1376">
          <cell r="A1376" t="str">
            <v>x</v>
          </cell>
        </row>
        <row r="1377">
          <cell r="A1377" t="str">
            <v>x</v>
          </cell>
        </row>
        <row r="1378">
          <cell r="A1378" t="str">
            <v>x</v>
          </cell>
        </row>
        <row r="1379">
          <cell r="A1379" t="str">
            <v>x</v>
          </cell>
        </row>
        <row r="1380">
          <cell r="A1380" t="str">
            <v>x</v>
          </cell>
        </row>
        <row r="1381">
          <cell r="A1381" t="str">
            <v>x</v>
          </cell>
        </row>
        <row r="1382">
          <cell r="A1382" t="str">
            <v>x</v>
          </cell>
        </row>
        <row r="1383">
          <cell r="A1383" t="str">
            <v>x</v>
          </cell>
        </row>
        <row r="1384">
          <cell r="A1384" t="str">
            <v>4</v>
          </cell>
        </row>
        <row r="1385">
          <cell r="A1385" t="str">
            <v>4.1</v>
          </cell>
        </row>
        <row r="1386">
          <cell r="A1386" t="str">
            <v>4.1.1</v>
          </cell>
        </row>
        <row r="1387">
          <cell r="A1387">
            <v>97086</v>
          </cell>
        </row>
        <row r="1388">
          <cell r="A1388" t="str">
            <v>4.1.2</v>
          </cell>
        </row>
        <row r="1389">
          <cell r="A1389">
            <v>102086</v>
          </cell>
        </row>
        <row r="1390">
          <cell r="A1390">
            <v>102087</v>
          </cell>
        </row>
        <row r="1391">
          <cell r="A1391">
            <v>102088</v>
          </cell>
        </row>
        <row r="1392">
          <cell r="A1392">
            <v>102089</v>
          </cell>
        </row>
        <row r="1393">
          <cell r="A1393">
            <v>102090</v>
          </cell>
        </row>
        <row r="1394">
          <cell r="A1394">
            <v>102091</v>
          </cell>
        </row>
        <row r="1395">
          <cell r="A1395">
            <v>101969</v>
          </cell>
        </row>
        <row r="1396">
          <cell r="A1396">
            <v>101971</v>
          </cell>
        </row>
        <row r="1397">
          <cell r="A1397">
            <v>101973</v>
          </cell>
        </row>
        <row r="1398">
          <cell r="A1398">
            <v>101974</v>
          </cell>
        </row>
        <row r="1399">
          <cell r="A1399">
            <v>101975</v>
          </cell>
        </row>
        <row r="1400">
          <cell r="A1400">
            <v>101977</v>
          </cell>
        </row>
        <row r="1401">
          <cell r="A1401">
            <v>101980</v>
          </cell>
        </row>
        <row r="1402">
          <cell r="A1402">
            <v>101981</v>
          </cell>
        </row>
        <row r="1403">
          <cell r="A1403">
            <v>101982</v>
          </cell>
        </row>
        <row r="1404">
          <cell r="A1404">
            <v>101983</v>
          </cell>
        </row>
        <row r="1405">
          <cell r="A1405">
            <v>101985</v>
          </cell>
        </row>
        <row r="1406">
          <cell r="A1406">
            <v>101986</v>
          </cell>
        </row>
        <row r="1407">
          <cell r="A1407">
            <v>101987</v>
          </cell>
        </row>
        <row r="1408">
          <cell r="A1408">
            <v>101988</v>
          </cell>
        </row>
        <row r="1409">
          <cell r="A1409">
            <v>101989</v>
          </cell>
        </row>
        <row r="1410">
          <cell r="A1410">
            <v>101990</v>
          </cell>
        </row>
        <row r="1411">
          <cell r="A1411">
            <v>101991</v>
          </cell>
        </row>
        <row r="1412">
          <cell r="A1412">
            <v>101992</v>
          </cell>
        </row>
        <row r="1413">
          <cell r="A1413">
            <v>101993</v>
          </cell>
        </row>
        <row r="1414">
          <cell r="A1414">
            <v>101994</v>
          </cell>
        </row>
        <row r="1415">
          <cell r="A1415">
            <v>101995</v>
          </cell>
        </row>
        <row r="1416">
          <cell r="A1416">
            <v>101996</v>
          </cell>
        </row>
        <row r="1417">
          <cell r="A1417">
            <v>101997</v>
          </cell>
        </row>
        <row r="1418">
          <cell r="A1418">
            <v>101998</v>
          </cell>
        </row>
        <row r="1419">
          <cell r="A1419">
            <v>101999</v>
          </cell>
        </row>
        <row r="1420">
          <cell r="A1420">
            <v>102000</v>
          </cell>
        </row>
        <row r="1421">
          <cell r="A1421">
            <v>102001</v>
          </cell>
        </row>
        <row r="1422">
          <cell r="A1422">
            <v>102002</v>
          </cell>
        </row>
        <row r="1423">
          <cell r="A1423">
            <v>102003</v>
          </cell>
        </row>
        <row r="1424">
          <cell r="A1424">
            <v>102004</v>
          </cell>
        </row>
        <row r="1425">
          <cell r="A1425">
            <v>102005</v>
          </cell>
        </row>
        <row r="1426">
          <cell r="A1426">
            <v>102006</v>
          </cell>
        </row>
        <row r="1427">
          <cell r="A1427">
            <v>102007</v>
          </cell>
        </row>
        <row r="1428">
          <cell r="A1428">
            <v>102008</v>
          </cell>
        </row>
        <row r="1429">
          <cell r="A1429">
            <v>102009</v>
          </cell>
        </row>
        <row r="1430">
          <cell r="A1430">
            <v>102010</v>
          </cell>
        </row>
        <row r="1431">
          <cell r="A1431">
            <v>102011</v>
          </cell>
        </row>
        <row r="1432">
          <cell r="A1432">
            <v>102012</v>
          </cell>
        </row>
        <row r="1433">
          <cell r="A1433">
            <v>102013</v>
          </cell>
        </row>
        <row r="1434">
          <cell r="A1434">
            <v>102014</v>
          </cell>
        </row>
        <row r="1435">
          <cell r="A1435">
            <v>102015</v>
          </cell>
        </row>
        <row r="1436">
          <cell r="A1436">
            <v>102016</v>
          </cell>
        </row>
        <row r="1437">
          <cell r="A1437">
            <v>102017</v>
          </cell>
        </row>
        <row r="1438">
          <cell r="A1438">
            <v>102036</v>
          </cell>
        </row>
        <row r="1439">
          <cell r="A1439">
            <v>102037</v>
          </cell>
        </row>
        <row r="1440">
          <cell r="A1440">
            <v>102038</v>
          </cell>
        </row>
        <row r="1441">
          <cell r="A1441">
            <v>102039</v>
          </cell>
        </row>
        <row r="1442">
          <cell r="A1442">
            <v>102040</v>
          </cell>
        </row>
        <row r="1443">
          <cell r="A1443">
            <v>102041</v>
          </cell>
        </row>
        <row r="1444">
          <cell r="A1444">
            <v>102042</v>
          </cell>
        </row>
        <row r="1445">
          <cell r="A1445">
            <v>102043</v>
          </cell>
        </row>
        <row r="1446">
          <cell r="A1446">
            <v>102044</v>
          </cell>
        </row>
        <row r="1447">
          <cell r="A1447">
            <v>102045</v>
          </cell>
        </row>
        <row r="1448">
          <cell r="A1448">
            <v>102046</v>
          </cell>
        </row>
        <row r="1449">
          <cell r="A1449">
            <v>102047</v>
          </cell>
        </row>
        <row r="1450">
          <cell r="A1450">
            <v>102048</v>
          </cell>
        </row>
        <row r="1451">
          <cell r="A1451">
            <v>102049</v>
          </cell>
        </row>
        <row r="1452">
          <cell r="A1452">
            <v>102050</v>
          </cell>
        </row>
        <row r="1453">
          <cell r="A1453">
            <v>102051</v>
          </cell>
        </row>
        <row r="1454">
          <cell r="A1454">
            <v>102052</v>
          </cell>
        </row>
        <row r="1455">
          <cell r="A1455">
            <v>102059</v>
          </cell>
        </row>
        <row r="1456">
          <cell r="A1456">
            <v>102060</v>
          </cell>
        </row>
        <row r="1457">
          <cell r="A1457">
            <v>102061</v>
          </cell>
        </row>
        <row r="1458">
          <cell r="A1458">
            <v>102062</v>
          </cell>
        </row>
        <row r="1459">
          <cell r="A1459">
            <v>102063</v>
          </cell>
        </row>
        <row r="1460">
          <cell r="A1460">
            <v>102064</v>
          </cell>
        </row>
        <row r="1461">
          <cell r="A1461">
            <v>102065</v>
          </cell>
        </row>
        <row r="1462">
          <cell r="A1462">
            <v>102066</v>
          </cell>
        </row>
        <row r="1463">
          <cell r="A1463">
            <v>102067</v>
          </cell>
        </row>
        <row r="1464">
          <cell r="A1464">
            <v>102068</v>
          </cell>
        </row>
        <row r="1465">
          <cell r="A1465">
            <v>102069</v>
          </cell>
        </row>
        <row r="1466">
          <cell r="A1466">
            <v>102070</v>
          </cell>
        </row>
        <row r="1467">
          <cell r="A1467">
            <v>102071</v>
          </cell>
        </row>
        <row r="1468">
          <cell r="A1468">
            <v>102072</v>
          </cell>
        </row>
        <row r="1469">
          <cell r="A1469">
            <v>101792</v>
          </cell>
        </row>
        <row r="1470">
          <cell r="A1470">
            <v>101793</v>
          </cell>
        </row>
        <row r="1471">
          <cell r="A1471">
            <v>96252</v>
          </cell>
        </row>
        <row r="1472">
          <cell r="A1472">
            <v>92446</v>
          </cell>
        </row>
        <row r="1473">
          <cell r="A1473">
            <v>92447</v>
          </cell>
        </row>
        <row r="1474">
          <cell r="A1474">
            <v>92448</v>
          </cell>
        </row>
        <row r="1475">
          <cell r="A1475">
            <v>92449</v>
          </cell>
        </row>
        <row r="1476">
          <cell r="A1476">
            <v>92450</v>
          </cell>
        </row>
        <row r="1477">
          <cell r="A1477">
            <v>92451</v>
          </cell>
        </row>
        <row r="1478">
          <cell r="A1478">
            <v>92452</v>
          </cell>
        </row>
        <row r="1479">
          <cell r="A1479">
            <v>92453</v>
          </cell>
        </row>
        <row r="1480">
          <cell r="A1480">
            <v>92454</v>
          </cell>
        </row>
        <row r="1481">
          <cell r="A1481">
            <v>92455</v>
          </cell>
        </row>
        <row r="1482">
          <cell r="A1482">
            <v>96257</v>
          </cell>
        </row>
        <row r="1483">
          <cell r="A1483">
            <v>96258</v>
          </cell>
        </row>
        <row r="1484">
          <cell r="A1484">
            <v>96259</v>
          </cell>
        </row>
        <row r="1485">
          <cell r="A1485">
            <v>96543</v>
          </cell>
        </row>
        <row r="1486">
          <cell r="A1486">
            <v>97747</v>
          </cell>
        </row>
        <row r="1487">
          <cell r="A1487">
            <v>92409</v>
          </cell>
        </row>
        <row r="1488">
          <cell r="A1488">
            <v>92411</v>
          </cell>
        </row>
        <row r="1489">
          <cell r="A1489">
            <v>92413</v>
          </cell>
        </row>
        <row r="1490">
          <cell r="A1490">
            <v>92415</v>
          </cell>
        </row>
        <row r="1491">
          <cell r="A1491">
            <v>92417</v>
          </cell>
        </row>
        <row r="1492">
          <cell r="A1492">
            <v>92419</v>
          </cell>
        </row>
        <row r="1493">
          <cell r="A1493">
            <v>92421</v>
          </cell>
        </row>
        <row r="1494">
          <cell r="A1494">
            <v>92423</v>
          </cell>
        </row>
        <row r="1495">
          <cell r="A1495">
            <v>92425</v>
          </cell>
        </row>
        <row r="1496">
          <cell r="A1496">
            <v>92427</v>
          </cell>
        </row>
        <row r="1497">
          <cell r="A1497">
            <v>92429</v>
          </cell>
        </row>
        <row r="1498">
          <cell r="A1498">
            <v>92431</v>
          </cell>
        </row>
        <row r="1499">
          <cell r="A1499">
            <v>92433</v>
          </cell>
        </row>
        <row r="1500">
          <cell r="A1500">
            <v>92435</v>
          </cell>
        </row>
        <row r="1501">
          <cell r="A1501">
            <v>92437</v>
          </cell>
        </row>
        <row r="1502">
          <cell r="A1502">
            <v>92439</v>
          </cell>
        </row>
        <row r="1503">
          <cell r="A1503">
            <v>92441</v>
          </cell>
        </row>
        <row r="1504">
          <cell r="A1504">
            <v>92443</v>
          </cell>
        </row>
        <row r="1505">
          <cell r="A1505">
            <v>92445</v>
          </cell>
        </row>
        <row r="1506">
          <cell r="A1506">
            <v>101570</v>
          </cell>
        </row>
        <row r="1507">
          <cell r="A1507">
            <v>101571</v>
          </cell>
        </row>
        <row r="1508">
          <cell r="A1508">
            <v>101572</v>
          </cell>
        </row>
        <row r="1509">
          <cell r="A1509">
            <v>101573</v>
          </cell>
        </row>
        <row r="1510">
          <cell r="A1510">
            <v>101574</v>
          </cell>
        </row>
        <row r="1511">
          <cell r="A1511">
            <v>101575</v>
          </cell>
        </row>
        <row r="1512">
          <cell r="A1512">
            <v>101576</v>
          </cell>
        </row>
        <row r="1513">
          <cell r="A1513">
            <v>101577</v>
          </cell>
        </row>
        <row r="1514">
          <cell r="A1514">
            <v>101578</v>
          </cell>
        </row>
        <row r="1515">
          <cell r="A1515">
            <v>101579</v>
          </cell>
        </row>
        <row r="1516">
          <cell r="A1516">
            <v>101580</v>
          </cell>
        </row>
        <row r="1517">
          <cell r="A1517">
            <v>101581</v>
          </cell>
        </row>
        <row r="1518">
          <cell r="A1518">
            <v>101582</v>
          </cell>
        </row>
        <row r="1519">
          <cell r="A1519">
            <v>101583</v>
          </cell>
        </row>
        <row r="1520">
          <cell r="A1520">
            <v>101584</v>
          </cell>
        </row>
        <row r="1521">
          <cell r="A1521">
            <v>101585</v>
          </cell>
        </row>
        <row r="1522">
          <cell r="A1522">
            <v>101586</v>
          </cell>
        </row>
        <row r="1523">
          <cell r="A1523">
            <v>101587</v>
          </cell>
        </row>
        <row r="1524">
          <cell r="A1524">
            <v>101588</v>
          </cell>
        </row>
        <row r="1525">
          <cell r="A1525">
            <v>101589</v>
          </cell>
        </row>
        <row r="1526">
          <cell r="A1526">
            <v>101590</v>
          </cell>
        </row>
        <row r="1527">
          <cell r="A1527">
            <v>101591</v>
          </cell>
        </row>
        <row r="1528">
          <cell r="A1528">
            <v>101592</v>
          </cell>
        </row>
        <row r="1529">
          <cell r="A1529">
            <v>101593</v>
          </cell>
        </row>
        <row r="1530">
          <cell r="A1530">
            <v>101600</v>
          </cell>
        </row>
        <row r="1531">
          <cell r="A1531">
            <v>101601</v>
          </cell>
        </row>
        <row r="1532">
          <cell r="A1532">
            <v>101602</v>
          </cell>
        </row>
        <row r="1533">
          <cell r="A1533">
            <v>101603</v>
          </cell>
        </row>
        <row r="1534">
          <cell r="A1534">
            <v>101604</v>
          </cell>
        </row>
        <row r="1535">
          <cell r="A1535">
            <v>101605</v>
          </cell>
        </row>
        <row r="1536">
          <cell r="A1536">
            <v>101590</v>
          </cell>
        </row>
        <row r="1537">
          <cell r="A1537">
            <v>101591</v>
          </cell>
        </row>
        <row r="1538">
          <cell r="A1538">
            <v>101592</v>
          </cell>
        </row>
        <row r="1539">
          <cell r="A1539">
            <v>101593</v>
          </cell>
        </row>
        <row r="1540">
          <cell r="A1540">
            <v>101600</v>
          </cell>
        </row>
        <row r="1541">
          <cell r="A1541">
            <v>101601</v>
          </cell>
        </row>
        <row r="1542">
          <cell r="A1542">
            <v>101602</v>
          </cell>
        </row>
        <row r="1543">
          <cell r="A1543">
            <v>101603</v>
          </cell>
        </row>
        <row r="1544">
          <cell r="A1544">
            <v>101604</v>
          </cell>
        </row>
        <row r="1545">
          <cell r="A1545">
            <v>101605</v>
          </cell>
        </row>
        <row r="1546">
          <cell r="A1546">
            <v>92456</v>
          </cell>
        </row>
        <row r="1547">
          <cell r="A1547">
            <v>92457</v>
          </cell>
        </row>
        <row r="1548">
          <cell r="A1548">
            <v>92458</v>
          </cell>
        </row>
        <row r="1549">
          <cell r="A1549">
            <v>92459</v>
          </cell>
        </row>
        <row r="1550">
          <cell r="A1550">
            <v>92460</v>
          </cell>
        </row>
        <row r="1551">
          <cell r="A1551">
            <v>92461</v>
          </cell>
        </row>
        <row r="1552">
          <cell r="A1552">
            <v>92462</v>
          </cell>
        </row>
        <row r="1553">
          <cell r="A1553">
            <v>92463</v>
          </cell>
        </row>
        <row r="1554">
          <cell r="A1554">
            <v>92464</v>
          </cell>
        </row>
        <row r="1555">
          <cell r="A1555">
            <v>92465</v>
          </cell>
        </row>
        <row r="1556">
          <cell r="A1556">
            <v>92466</v>
          </cell>
        </row>
        <row r="1557">
          <cell r="A1557">
            <v>92467</v>
          </cell>
        </row>
        <row r="1558">
          <cell r="A1558">
            <v>92468</v>
          </cell>
        </row>
        <row r="1559">
          <cell r="A1559">
            <v>92469</v>
          </cell>
        </row>
        <row r="1560">
          <cell r="A1560">
            <v>92470</v>
          </cell>
        </row>
        <row r="1561">
          <cell r="A1561">
            <v>92471</v>
          </cell>
        </row>
        <row r="1562">
          <cell r="A1562">
            <v>92472</v>
          </cell>
        </row>
        <row r="1563">
          <cell r="A1563">
            <v>92473</v>
          </cell>
        </row>
        <row r="1564">
          <cell r="A1564">
            <v>92474</v>
          </cell>
        </row>
        <row r="1565">
          <cell r="A1565">
            <v>92475</v>
          </cell>
        </row>
        <row r="1566">
          <cell r="A1566">
            <v>92476</v>
          </cell>
        </row>
        <row r="1567">
          <cell r="A1567">
            <v>92477</v>
          </cell>
        </row>
        <row r="1568">
          <cell r="A1568">
            <v>92478</v>
          </cell>
        </row>
        <row r="1569">
          <cell r="A1569">
            <v>92479</v>
          </cell>
        </row>
        <row r="1570">
          <cell r="A1570">
            <v>92480</v>
          </cell>
        </row>
        <row r="1571">
          <cell r="A1571">
            <v>92482</v>
          </cell>
        </row>
        <row r="1572">
          <cell r="A1572">
            <v>92484</v>
          </cell>
        </row>
        <row r="1573">
          <cell r="A1573">
            <v>92486</v>
          </cell>
        </row>
        <row r="1574">
          <cell r="A1574">
            <v>92488</v>
          </cell>
        </row>
        <row r="1575">
          <cell r="A1575">
            <v>92490</v>
          </cell>
        </row>
        <row r="1576">
          <cell r="A1576">
            <v>92492</v>
          </cell>
        </row>
        <row r="1577">
          <cell r="A1577">
            <v>92494</v>
          </cell>
        </row>
        <row r="1578">
          <cell r="A1578">
            <v>92496</v>
          </cell>
        </row>
        <row r="1579">
          <cell r="A1579">
            <v>92498</v>
          </cell>
        </row>
        <row r="1580">
          <cell r="A1580">
            <v>92500</v>
          </cell>
        </row>
        <row r="1581">
          <cell r="A1581">
            <v>92502</v>
          </cell>
        </row>
        <row r="1582">
          <cell r="A1582">
            <v>92504</v>
          </cell>
        </row>
        <row r="1583">
          <cell r="A1583">
            <v>92506</v>
          </cell>
        </row>
        <row r="1584">
          <cell r="A1584">
            <v>92508</v>
          </cell>
        </row>
        <row r="1585">
          <cell r="A1585">
            <v>92510</v>
          </cell>
        </row>
        <row r="1586">
          <cell r="A1586">
            <v>92512</v>
          </cell>
        </row>
        <row r="1587">
          <cell r="A1587">
            <v>92514</v>
          </cell>
        </row>
        <row r="1588">
          <cell r="A1588">
            <v>92515</v>
          </cell>
        </row>
        <row r="1589">
          <cell r="A1589">
            <v>92518</v>
          </cell>
        </row>
        <row r="1590">
          <cell r="A1590">
            <v>92520</v>
          </cell>
        </row>
        <row r="1591">
          <cell r="A1591">
            <v>92522</v>
          </cell>
        </row>
        <row r="1592">
          <cell r="A1592">
            <v>92524</v>
          </cell>
        </row>
        <row r="1593">
          <cell r="A1593">
            <v>92526</v>
          </cell>
        </row>
        <row r="1594">
          <cell r="A1594">
            <v>92528</v>
          </cell>
        </row>
        <row r="1595">
          <cell r="A1595">
            <v>92530</v>
          </cell>
        </row>
        <row r="1596">
          <cell r="A1596">
            <v>92532</v>
          </cell>
        </row>
        <row r="1597">
          <cell r="A1597">
            <v>92534</v>
          </cell>
        </row>
        <row r="1598">
          <cell r="A1598">
            <v>92536</v>
          </cell>
        </row>
        <row r="1599">
          <cell r="A1599">
            <v>92538</v>
          </cell>
        </row>
        <row r="1600">
          <cell r="A1600">
            <v>96529</v>
          </cell>
        </row>
        <row r="1601">
          <cell r="A1601">
            <v>96530</v>
          </cell>
        </row>
        <row r="1602">
          <cell r="A1602">
            <v>96531</v>
          </cell>
        </row>
        <row r="1603">
          <cell r="A1603">
            <v>96532</v>
          </cell>
        </row>
        <row r="1604">
          <cell r="A1604">
            <v>96533</v>
          </cell>
        </row>
        <row r="1605">
          <cell r="A1605">
            <v>96534</v>
          </cell>
        </row>
        <row r="1606">
          <cell r="A1606">
            <v>96535</v>
          </cell>
        </row>
        <row r="1607">
          <cell r="A1607">
            <v>96536</v>
          </cell>
        </row>
        <row r="1608">
          <cell r="A1608">
            <v>96537</v>
          </cell>
        </row>
        <row r="1609">
          <cell r="A1609">
            <v>96538</v>
          </cell>
        </row>
        <row r="1610">
          <cell r="A1610">
            <v>96539</v>
          </cell>
        </row>
        <row r="1611">
          <cell r="A1611">
            <v>96540</v>
          </cell>
        </row>
        <row r="1612">
          <cell r="A1612">
            <v>96541</v>
          </cell>
        </row>
        <row r="1613">
          <cell r="A1613">
            <v>96542</v>
          </cell>
        </row>
        <row r="1614">
          <cell r="A1614">
            <v>92263</v>
          </cell>
        </row>
        <row r="1615">
          <cell r="A1615">
            <v>92264</v>
          </cell>
        </row>
        <row r="1616">
          <cell r="A1616">
            <v>92265</v>
          </cell>
        </row>
        <row r="1617">
          <cell r="A1617">
            <v>92266</v>
          </cell>
        </row>
        <row r="1618">
          <cell r="A1618">
            <v>92267</v>
          </cell>
        </row>
        <row r="1619">
          <cell r="A1619">
            <v>92268</v>
          </cell>
        </row>
        <row r="1620">
          <cell r="A1620">
            <v>92269</v>
          </cell>
        </row>
        <row r="1621">
          <cell r="A1621">
            <v>92270</v>
          </cell>
        </row>
        <row r="1622">
          <cell r="A1622">
            <v>92271</v>
          </cell>
        </row>
        <row r="1623">
          <cell r="A1623" t="str">
            <v>4.1.3</v>
          </cell>
        </row>
        <row r="1624">
          <cell r="A1624">
            <v>92272</v>
          </cell>
        </row>
        <row r="1625">
          <cell r="A1625">
            <v>92273</v>
          </cell>
        </row>
        <row r="1626">
          <cell r="A1626">
            <v>101791</v>
          </cell>
        </row>
        <row r="1627">
          <cell r="A1627" t="str">
            <v>4.1.4</v>
          </cell>
        </row>
        <row r="1628">
          <cell r="A1628" t="str">
            <v>4.2</v>
          </cell>
        </row>
        <row r="1629">
          <cell r="A1629" t="str">
            <v>4.2.1</v>
          </cell>
        </row>
        <row r="1630">
          <cell r="A1630" t="str">
            <v>4.2.2</v>
          </cell>
        </row>
        <row r="1631">
          <cell r="A1631">
            <v>92882</v>
          </cell>
        </row>
        <row r="1632">
          <cell r="A1632">
            <v>92883</v>
          </cell>
        </row>
        <row r="1633">
          <cell r="A1633">
            <v>92884</v>
          </cell>
        </row>
        <row r="1634">
          <cell r="A1634">
            <v>92885</v>
          </cell>
        </row>
        <row r="1635">
          <cell r="A1635">
            <v>92886</v>
          </cell>
        </row>
        <row r="1636">
          <cell r="A1636">
            <v>92887</v>
          </cell>
        </row>
        <row r="1637">
          <cell r="A1637">
            <v>92888</v>
          </cell>
        </row>
        <row r="1638">
          <cell r="A1638">
            <v>102920</v>
          </cell>
        </row>
        <row r="1639">
          <cell r="A1639">
            <v>102921</v>
          </cell>
        </row>
        <row r="1640">
          <cell r="A1640">
            <v>102922</v>
          </cell>
        </row>
        <row r="1641">
          <cell r="A1641">
            <v>102923</v>
          </cell>
        </row>
        <row r="1642">
          <cell r="A1642">
            <v>103088</v>
          </cell>
        </row>
        <row r="1643">
          <cell r="A1643" t="str">
            <v>4.2.3</v>
          </cell>
        </row>
        <row r="1644">
          <cell r="A1644">
            <v>95943</v>
          </cell>
        </row>
        <row r="1645">
          <cell r="A1645">
            <v>95944</v>
          </cell>
        </row>
        <row r="1646">
          <cell r="A1646">
            <v>95945</v>
          </cell>
        </row>
        <row r="1647">
          <cell r="A1647">
            <v>95946</v>
          </cell>
        </row>
        <row r="1648">
          <cell r="A1648">
            <v>95947</v>
          </cell>
        </row>
        <row r="1649">
          <cell r="A1649">
            <v>95948</v>
          </cell>
        </row>
        <row r="1650">
          <cell r="A1650">
            <v>96544</v>
          </cell>
        </row>
        <row r="1651">
          <cell r="A1651">
            <v>96545</v>
          </cell>
        </row>
        <row r="1652">
          <cell r="A1652">
            <v>96546</v>
          </cell>
        </row>
        <row r="1653">
          <cell r="A1653">
            <v>96547</v>
          </cell>
        </row>
        <row r="1654">
          <cell r="A1654">
            <v>96548</v>
          </cell>
        </row>
        <row r="1655">
          <cell r="A1655">
            <v>96549</v>
          </cell>
        </row>
        <row r="1656">
          <cell r="A1656">
            <v>96550</v>
          </cell>
        </row>
        <row r="1657">
          <cell r="A1657">
            <v>92759</v>
          </cell>
        </row>
        <row r="1658">
          <cell r="A1658">
            <v>92760</v>
          </cell>
        </row>
        <row r="1659">
          <cell r="A1659">
            <v>92761</v>
          </cell>
        </row>
        <row r="1660">
          <cell r="A1660">
            <v>92762</v>
          </cell>
        </row>
        <row r="1661">
          <cell r="A1661">
            <v>92763</v>
          </cell>
        </row>
        <row r="1662">
          <cell r="A1662">
            <v>92764</v>
          </cell>
        </row>
        <row r="1663">
          <cell r="A1663">
            <v>92765</v>
          </cell>
        </row>
        <row r="1664">
          <cell r="A1664">
            <v>92766</v>
          </cell>
        </row>
        <row r="1665">
          <cell r="A1665">
            <v>92767</v>
          </cell>
        </row>
        <row r="1666">
          <cell r="A1666">
            <v>92768</v>
          </cell>
        </row>
        <row r="1667">
          <cell r="A1667">
            <v>92769</v>
          </cell>
        </row>
        <row r="1668">
          <cell r="A1668">
            <v>92770</v>
          </cell>
        </row>
        <row r="1669">
          <cell r="A1669">
            <v>92771</v>
          </cell>
        </row>
        <row r="1670">
          <cell r="A1670">
            <v>92772</v>
          </cell>
        </row>
        <row r="1671">
          <cell r="A1671">
            <v>92773</v>
          </cell>
        </row>
        <row r="1672">
          <cell r="A1672">
            <v>92774</v>
          </cell>
        </row>
        <row r="1673">
          <cell r="A1673">
            <v>92775</v>
          </cell>
        </row>
        <row r="1674">
          <cell r="A1674">
            <v>92776</v>
          </cell>
        </row>
        <row r="1675">
          <cell r="A1675">
            <v>92777</v>
          </cell>
        </row>
        <row r="1676">
          <cell r="A1676">
            <v>92778</v>
          </cell>
        </row>
        <row r="1677">
          <cell r="A1677">
            <v>92779</v>
          </cell>
        </row>
        <row r="1678">
          <cell r="A1678">
            <v>92780</v>
          </cell>
        </row>
        <row r="1679">
          <cell r="A1679">
            <v>92781</v>
          </cell>
        </row>
        <row r="1680">
          <cell r="A1680">
            <v>92782</v>
          </cell>
        </row>
        <row r="1681">
          <cell r="A1681">
            <v>92783</v>
          </cell>
        </row>
        <row r="1682">
          <cell r="A1682">
            <v>92784</v>
          </cell>
        </row>
        <row r="1683">
          <cell r="A1683">
            <v>92785</v>
          </cell>
        </row>
        <row r="1684">
          <cell r="A1684">
            <v>92786</v>
          </cell>
        </row>
        <row r="1685">
          <cell r="A1685">
            <v>92787</v>
          </cell>
        </row>
        <row r="1686">
          <cell r="A1686">
            <v>92788</v>
          </cell>
        </row>
        <row r="1687">
          <cell r="A1687">
            <v>92789</v>
          </cell>
        </row>
        <row r="1688">
          <cell r="A1688">
            <v>92790</v>
          </cell>
        </row>
        <row r="1689">
          <cell r="A1689">
            <v>92915</v>
          </cell>
        </row>
        <row r="1690">
          <cell r="A1690">
            <v>92916</v>
          </cell>
        </row>
        <row r="1691">
          <cell r="A1691">
            <v>92917</v>
          </cell>
        </row>
        <row r="1692">
          <cell r="A1692">
            <v>92919</v>
          </cell>
        </row>
        <row r="1693">
          <cell r="A1693">
            <v>92921</v>
          </cell>
        </row>
        <row r="1694">
          <cell r="A1694">
            <v>92922</v>
          </cell>
        </row>
        <row r="1695">
          <cell r="A1695">
            <v>92923</v>
          </cell>
        </row>
        <row r="1696">
          <cell r="A1696">
            <v>92924</v>
          </cell>
        </row>
        <row r="1697">
          <cell r="A1697" t="str">
            <v>4.2.4</v>
          </cell>
        </row>
        <row r="1698">
          <cell r="A1698" t="str">
            <v>4.2.5</v>
          </cell>
        </row>
        <row r="1699">
          <cell r="A1699" t="str">
            <v>4.2.6</v>
          </cell>
        </row>
        <row r="1700">
          <cell r="A1700">
            <v>89996</v>
          </cell>
        </row>
        <row r="1701">
          <cell r="A1701">
            <v>89997</v>
          </cell>
        </row>
        <row r="1702">
          <cell r="A1702">
            <v>89998</v>
          </cell>
        </row>
        <row r="1703">
          <cell r="A1703">
            <v>89999</v>
          </cell>
        </row>
        <row r="1704">
          <cell r="A1704">
            <v>90000</v>
          </cell>
        </row>
        <row r="1705">
          <cell r="A1705" t="str">
            <v>4.2.7</v>
          </cell>
        </row>
        <row r="1706">
          <cell r="A1706">
            <v>100066</v>
          </cell>
        </row>
        <row r="1707">
          <cell r="A1707">
            <v>100067</v>
          </cell>
        </row>
        <row r="1708">
          <cell r="A1708">
            <v>100068</v>
          </cell>
        </row>
        <row r="1709">
          <cell r="A1709">
            <v>91593</v>
          </cell>
        </row>
        <row r="1710">
          <cell r="A1710">
            <v>91594</v>
          </cell>
        </row>
        <row r="1711">
          <cell r="A1711">
            <v>91595</v>
          </cell>
        </row>
        <row r="1712">
          <cell r="A1712">
            <v>91596</v>
          </cell>
        </row>
        <row r="1713">
          <cell r="A1713">
            <v>91597</v>
          </cell>
        </row>
        <row r="1714">
          <cell r="A1714">
            <v>91598</v>
          </cell>
        </row>
        <row r="1715">
          <cell r="A1715">
            <v>91599</v>
          </cell>
        </row>
        <row r="1716">
          <cell r="A1716">
            <v>91600</v>
          </cell>
        </row>
        <row r="1717">
          <cell r="A1717">
            <v>91601</v>
          </cell>
        </row>
        <row r="1718">
          <cell r="A1718">
            <v>91602</v>
          </cell>
        </row>
        <row r="1719">
          <cell r="A1719">
            <v>91603</v>
          </cell>
        </row>
        <row r="1720">
          <cell r="A1720" t="str">
            <v>4.2.8</v>
          </cell>
        </row>
        <row r="1721">
          <cell r="A1721">
            <v>95108</v>
          </cell>
        </row>
        <row r="1722">
          <cell r="A1722" t="str">
            <v>4.2.9</v>
          </cell>
        </row>
        <row r="1723">
          <cell r="A1723" t="str">
            <v>4.2.9.1</v>
          </cell>
        </row>
        <row r="1724">
          <cell r="A1724">
            <v>92791</v>
          </cell>
        </row>
        <row r="1725">
          <cell r="A1725">
            <v>92792</v>
          </cell>
        </row>
        <row r="1726">
          <cell r="A1726">
            <v>92793</v>
          </cell>
        </row>
        <row r="1727">
          <cell r="A1727">
            <v>92794</v>
          </cell>
        </row>
        <row r="1728">
          <cell r="A1728">
            <v>92795</v>
          </cell>
        </row>
        <row r="1729">
          <cell r="A1729">
            <v>92796</v>
          </cell>
        </row>
        <row r="1730">
          <cell r="A1730">
            <v>92797</v>
          </cell>
        </row>
        <row r="1731">
          <cell r="A1731">
            <v>92798</v>
          </cell>
        </row>
        <row r="1732">
          <cell r="A1732">
            <v>92799</v>
          </cell>
        </row>
        <row r="1733">
          <cell r="A1733">
            <v>92800</v>
          </cell>
        </row>
        <row r="1734">
          <cell r="A1734">
            <v>92801</v>
          </cell>
        </row>
        <row r="1735">
          <cell r="A1735">
            <v>92802</v>
          </cell>
        </row>
        <row r="1736">
          <cell r="A1736">
            <v>92803</v>
          </cell>
        </row>
        <row r="1737">
          <cell r="A1737">
            <v>92804</v>
          </cell>
        </row>
        <row r="1738">
          <cell r="A1738">
            <v>92805</v>
          </cell>
        </row>
        <row r="1739">
          <cell r="A1739">
            <v>92806</v>
          </cell>
        </row>
        <row r="1740">
          <cell r="A1740">
            <v>92875</v>
          </cell>
        </row>
        <row r="1741">
          <cell r="A1741">
            <v>92876</v>
          </cell>
        </row>
        <row r="1742">
          <cell r="A1742">
            <v>92877</v>
          </cell>
        </row>
        <row r="1743">
          <cell r="A1743">
            <v>92878</v>
          </cell>
        </row>
        <row r="1744">
          <cell r="A1744">
            <v>92879</v>
          </cell>
        </row>
        <row r="1745">
          <cell r="A1745">
            <v>92880</v>
          </cell>
        </row>
        <row r="1746">
          <cell r="A1746">
            <v>92881</v>
          </cell>
        </row>
        <row r="1747">
          <cell r="A1747">
            <v>95448</v>
          </cell>
        </row>
        <row r="1748">
          <cell r="A1748">
            <v>95445</v>
          </cell>
        </row>
        <row r="1749">
          <cell r="A1749">
            <v>95446</v>
          </cell>
        </row>
        <row r="1750">
          <cell r="A1750" t="str">
            <v>4.2.9.2</v>
          </cell>
        </row>
        <row r="1751">
          <cell r="A1751">
            <v>95576</v>
          </cell>
        </row>
        <row r="1752">
          <cell r="A1752">
            <v>95577</v>
          </cell>
        </row>
        <row r="1753">
          <cell r="A1753">
            <v>95578</v>
          </cell>
        </row>
        <row r="1754">
          <cell r="A1754">
            <v>95579</v>
          </cell>
        </row>
        <row r="1755">
          <cell r="A1755">
            <v>95580</v>
          </cell>
        </row>
        <row r="1756">
          <cell r="A1756">
            <v>95581</v>
          </cell>
        </row>
        <row r="1757">
          <cell r="A1757">
            <v>95582</v>
          </cell>
        </row>
        <row r="1758">
          <cell r="A1758">
            <v>95583</v>
          </cell>
        </row>
        <row r="1759">
          <cell r="A1759">
            <v>95584</v>
          </cell>
        </row>
        <row r="1760">
          <cell r="A1760">
            <v>95592</v>
          </cell>
        </row>
        <row r="1761">
          <cell r="A1761">
            <v>95593</v>
          </cell>
        </row>
        <row r="1762">
          <cell r="A1762" t="str">
            <v>4,3</v>
          </cell>
        </row>
        <row r="1763">
          <cell r="A1763" t="str">
            <v>4.3.1</v>
          </cell>
        </row>
        <row r="1764">
          <cell r="A1764" t="str">
            <v>030703</v>
          </cell>
        </row>
        <row r="1765">
          <cell r="A1765" t="str">
            <v>030704</v>
          </cell>
        </row>
        <row r="1766">
          <cell r="A1766" t="str">
            <v>030705</v>
          </cell>
        </row>
        <row r="1767">
          <cell r="A1767" t="str">
            <v>030706</v>
          </cell>
        </row>
        <row r="1768">
          <cell r="A1768">
            <v>97626</v>
          </cell>
        </row>
        <row r="1769">
          <cell r="A1769">
            <v>97627</v>
          </cell>
        </row>
        <row r="1770">
          <cell r="A1770">
            <v>97628</v>
          </cell>
        </row>
        <row r="1771">
          <cell r="A1771">
            <v>97629</v>
          </cell>
        </row>
        <row r="1772">
          <cell r="A1772" t="str">
            <v>4.3.2</v>
          </cell>
        </row>
        <row r="1773">
          <cell r="A1773" t="str">
            <v>4.3.3</v>
          </cell>
        </row>
        <row r="1774">
          <cell r="A1774">
            <v>102473</v>
          </cell>
        </row>
        <row r="1775">
          <cell r="A1775">
            <v>102474</v>
          </cell>
        </row>
        <row r="1776">
          <cell r="A1776">
            <v>102475</v>
          </cell>
        </row>
        <row r="1777">
          <cell r="A1777">
            <v>102476</v>
          </cell>
        </row>
        <row r="1778">
          <cell r="A1778">
            <v>102477</v>
          </cell>
        </row>
        <row r="1779">
          <cell r="A1779">
            <v>102478</v>
          </cell>
        </row>
        <row r="1780">
          <cell r="A1780">
            <v>102479</v>
          </cell>
        </row>
        <row r="1781">
          <cell r="A1781">
            <v>102480</v>
          </cell>
        </row>
        <row r="1782">
          <cell r="A1782">
            <v>102481</v>
          </cell>
        </row>
        <row r="1783">
          <cell r="A1783">
            <v>102482</v>
          </cell>
        </row>
        <row r="1784">
          <cell r="A1784">
            <v>102483</v>
          </cell>
        </row>
        <row r="1785">
          <cell r="A1785">
            <v>102484</v>
          </cell>
        </row>
        <row r="1786">
          <cell r="A1786">
            <v>102485</v>
          </cell>
        </row>
        <row r="1787">
          <cell r="A1787">
            <v>102486</v>
          </cell>
        </row>
        <row r="1788">
          <cell r="A1788">
            <v>102487</v>
          </cell>
        </row>
        <row r="1789">
          <cell r="A1789">
            <v>94963</v>
          </cell>
        </row>
        <row r="1790">
          <cell r="A1790">
            <v>94964</v>
          </cell>
        </row>
        <row r="1791">
          <cell r="A1791">
            <v>94965</v>
          </cell>
        </row>
        <row r="1792">
          <cell r="A1792">
            <v>94966</v>
          </cell>
        </row>
        <row r="1793">
          <cell r="A1793">
            <v>94967</v>
          </cell>
        </row>
        <row r="1794">
          <cell r="A1794">
            <v>94969</v>
          </cell>
        </row>
        <row r="1795">
          <cell r="A1795">
            <v>94970</v>
          </cell>
        </row>
        <row r="1796">
          <cell r="A1796">
            <v>94971</v>
          </cell>
        </row>
        <row r="1797">
          <cell r="A1797">
            <v>94972</v>
          </cell>
        </row>
        <row r="1798">
          <cell r="A1798">
            <v>94973</v>
          </cell>
        </row>
        <row r="1799">
          <cell r="A1799">
            <v>94975</v>
          </cell>
        </row>
        <row r="1800">
          <cell r="A1800" t="str">
            <v>4.3.4</v>
          </cell>
        </row>
        <row r="1801">
          <cell r="A1801" t="str">
            <v>4.3.4.1</v>
          </cell>
        </row>
        <row r="1802">
          <cell r="A1802">
            <v>103669</v>
          </cell>
        </row>
        <row r="1803">
          <cell r="A1803">
            <v>103670</v>
          </cell>
        </row>
        <row r="1804">
          <cell r="A1804">
            <v>103671</v>
          </cell>
        </row>
        <row r="1805">
          <cell r="A1805">
            <v>103672</v>
          </cell>
        </row>
        <row r="1806">
          <cell r="A1806">
            <v>103673</v>
          </cell>
        </row>
        <row r="1807">
          <cell r="A1807">
            <v>103674</v>
          </cell>
        </row>
        <row r="1808">
          <cell r="A1808">
            <v>103675</v>
          </cell>
        </row>
        <row r="1809">
          <cell r="A1809">
            <v>103676</v>
          </cell>
        </row>
        <row r="1810">
          <cell r="A1810">
            <v>103677</v>
          </cell>
        </row>
        <row r="1811">
          <cell r="A1811">
            <v>103678</v>
          </cell>
        </row>
        <row r="1812">
          <cell r="A1812">
            <v>103679</v>
          </cell>
        </row>
        <row r="1813">
          <cell r="A1813">
            <v>103680</v>
          </cell>
        </row>
        <row r="1814">
          <cell r="A1814">
            <v>103681</v>
          </cell>
        </row>
        <row r="1815">
          <cell r="A1815">
            <v>103682</v>
          </cell>
        </row>
        <row r="1816">
          <cell r="A1816">
            <v>103683</v>
          </cell>
        </row>
        <row r="1817">
          <cell r="A1817">
            <v>103684</v>
          </cell>
        </row>
        <row r="1818">
          <cell r="A1818">
            <v>103685</v>
          </cell>
        </row>
        <row r="1819">
          <cell r="A1819">
            <v>103686</v>
          </cell>
        </row>
        <row r="1820">
          <cell r="A1820">
            <v>103687</v>
          </cell>
        </row>
        <row r="1821">
          <cell r="A1821">
            <v>103688</v>
          </cell>
        </row>
        <row r="1822">
          <cell r="A1822">
            <v>103076</v>
          </cell>
        </row>
        <row r="1823">
          <cell r="A1823">
            <v>103077</v>
          </cell>
        </row>
        <row r="1824">
          <cell r="A1824">
            <v>103078</v>
          </cell>
        </row>
        <row r="1825">
          <cell r="A1825">
            <v>103079</v>
          </cell>
        </row>
        <row r="1826">
          <cell r="A1826">
            <v>103080</v>
          </cell>
        </row>
        <row r="1827">
          <cell r="A1827">
            <v>97096</v>
          </cell>
        </row>
        <row r="1828">
          <cell r="A1828">
            <v>96555</v>
          </cell>
        </row>
        <row r="1829">
          <cell r="A1829">
            <v>96556</v>
          </cell>
        </row>
        <row r="1830">
          <cell r="A1830">
            <v>96557</v>
          </cell>
        </row>
        <row r="1831">
          <cell r="A1831">
            <v>96558</v>
          </cell>
        </row>
        <row r="1832">
          <cell r="A1832">
            <v>99235</v>
          </cell>
        </row>
        <row r="1833">
          <cell r="A1833">
            <v>99431</v>
          </cell>
        </row>
        <row r="1834">
          <cell r="A1834">
            <v>99432</v>
          </cell>
        </row>
        <row r="1835">
          <cell r="A1835">
            <v>99433</v>
          </cell>
        </row>
        <row r="1836">
          <cell r="A1836">
            <v>99434</v>
          </cell>
        </row>
        <row r="1837">
          <cell r="A1837">
            <v>99435</v>
          </cell>
        </row>
        <row r="1838">
          <cell r="A1838">
            <v>99436</v>
          </cell>
        </row>
        <row r="1839">
          <cell r="A1839">
            <v>99437</v>
          </cell>
        </row>
        <row r="1840">
          <cell r="A1840">
            <v>99438</v>
          </cell>
        </row>
        <row r="1841">
          <cell r="A1841">
            <v>99439</v>
          </cell>
        </row>
        <row r="1842">
          <cell r="A1842">
            <v>103183</v>
          </cell>
        </row>
        <row r="1843">
          <cell r="A1843">
            <v>103184</v>
          </cell>
        </row>
        <row r="1844">
          <cell r="A1844" t="str">
            <v>4.3.4.2</v>
          </cell>
        </row>
        <row r="1845">
          <cell r="A1845" t="str">
            <v>4.3.5</v>
          </cell>
        </row>
        <row r="1846">
          <cell r="A1846">
            <v>90278</v>
          </cell>
        </row>
        <row r="1847">
          <cell r="A1847">
            <v>90279</v>
          </cell>
        </row>
        <row r="1848">
          <cell r="A1848">
            <v>90280</v>
          </cell>
        </row>
        <row r="1849">
          <cell r="A1849">
            <v>90281</v>
          </cell>
        </row>
        <row r="1850">
          <cell r="A1850">
            <v>90282</v>
          </cell>
        </row>
        <row r="1851">
          <cell r="A1851">
            <v>90283</v>
          </cell>
        </row>
        <row r="1852">
          <cell r="A1852">
            <v>90284</v>
          </cell>
        </row>
        <row r="1853">
          <cell r="A1853">
            <v>90285</v>
          </cell>
        </row>
        <row r="1854">
          <cell r="A1854" t="str">
            <v>4.3.6</v>
          </cell>
        </row>
        <row r="1855">
          <cell r="A1855">
            <v>89993</v>
          </cell>
        </row>
        <row r="1856">
          <cell r="A1856">
            <v>89994</v>
          </cell>
        </row>
        <row r="1857">
          <cell r="A1857">
            <v>89995</v>
          </cell>
        </row>
        <row r="1858">
          <cell r="A1858" t="str">
            <v>4.4</v>
          </cell>
        </row>
        <row r="1859">
          <cell r="A1859" t="str">
            <v>4.4.1</v>
          </cell>
        </row>
        <row r="1860">
          <cell r="A1860" t="str">
            <v>4.4.2</v>
          </cell>
        </row>
        <row r="1861">
          <cell r="A1861">
            <v>102473</v>
          </cell>
        </row>
        <row r="1862">
          <cell r="A1862">
            <v>95240</v>
          </cell>
        </row>
        <row r="1863">
          <cell r="A1863">
            <v>95241</v>
          </cell>
        </row>
        <row r="1864">
          <cell r="A1864">
            <v>96616</v>
          </cell>
        </row>
        <row r="1865">
          <cell r="A1865">
            <v>96617</v>
          </cell>
        </row>
        <row r="1866">
          <cell r="A1866">
            <v>96619</v>
          </cell>
        </row>
        <row r="1867">
          <cell r="A1867">
            <v>96620</v>
          </cell>
        </row>
        <row r="1868">
          <cell r="A1868">
            <v>100322</v>
          </cell>
        </row>
        <row r="1869">
          <cell r="A1869">
            <v>100323</v>
          </cell>
        </row>
        <row r="1870">
          <cell r="A1870">
            <v>100324</v>
          </cell>
        </row>
        <row r="1871">
          <cell r="A1871">
            <v>96621</v>
          </cell>
        </row>
        <row r="1872">
          <cell r="A1872">
            <v>96622</v>
          </cell>
        </row>
        <row r="1873">
          <cell r="A1873">
            <v>96623</v>
          </cell>
        </row>
        <row r="1874">
          <cell r="A1874">
            <v>96624</v>
          </cell>
        </row>
        <row r="1875">
          <cell r="A1875">
            <v>94962</v>
          </cell>
        </row>
        <row r="1876">
          <cell r="A1876">
            <v>94968</v>
          </cell>
        </row>
        <row r="1877">
          <cell r="A1877">
            <v>94974</v>
          </cell>
        </row>
        <row r="1878">
          <cell r="A1878" t="str">
            <v>4.4.3</v>
          </cell>
        </row>
        <row r="1879">
          <cell r="A1879" t="str">
            <v>4.5</v>
          </cell>
        </row>
        <row r="1880">
          <cell r="A1880" t="str">
            <v>4.5.1</v>
          </cell>
        </row>
        <row r="1881">
          <cell r="A1881" t="str">
            <v>030703</v>
          </cell>
        </row>
        <row r="1882">
          <cell r="A1882">
            <v>97626</v>
          </cell>
        </row>
        <row r="1883">
          <cell r="A1883" t="str">
            <v>4.5.2</v>
          </cell>
        </row>
        <row r="1884">
          <cell r="A1884">
            <v>101963</v>
          </cell>
        </row>
        <row r="1885">
          <cell r="A1885">
            <v>101964</v>
          </cell>
        </row>
        <row r="1886">
          <cell r="A1886" t="str">
            <v>4.5.3</v>
          </cell>
        </row>
        <row r="1887">
          <cell r="A1887" t="str">
            <v>4.6</v>
          </cell>
        </row>
        <row r="1888">
          <cell r="A1888" t="str">
            <v>4.6.1</v>
          </cell>
        </row>
        <row r="1889">
          <cell r="A1889" t="str">
            <v>030703</v>
          </cell>
        </row>
        <row r="1890">
          <cell r="A1890" t="str">
            <v>4.6.2</v>
          </cell>
        </row>
        <row r="1891">
          <cell r="A1891" t="str">
            <v>4.6.2.1</v>
          </cell>
        </row>
        <row r="1892">
          <cell r="A1892">
            <v>93182</v>
          </cell>
        </row>
        <row r="1893">
          <cell r="A1893">
            <v>93183</v>
          </cell>
        </row>
        <row r="1894">
          <cell r="A1894">
            <v>93184</v>
          </cell>
        </row>
        <row r="1895">
          <cell r="A1895">
            <v>93185</v>
          </cell>
        </row>
        <row r="1896">
          <cell r="A1896">
            <v>93186</v>
          </cell>
        </row>
        <row r="1897">
          <cell r="A1897">
            <v>93187</v>
          </cell>
        </row>
        <row r="1898">
          <cell r="A1898">
            <v>93188</v>
          </cell>
        </row>
        <row r="1899">
          <cell r="A1899">
            <v>93189</v>
          </cell>
        </row>
        <row r="1900">
          <cell r="A1900">
            <v>93190</v>
          </cell>
        </row>
        <row r="1901">
          <cell r="A1901">
            <v>93191</v>
          </cell>
        </row>
        <row r="1902">
          <cell r="A1902">
            <v>93192</v>
          </cell>
        </row>
        <row r="1903">
          <cell r="A1903">
            <v>93193</v>
          </cell>
        </row>
        <row r="1904">
          <cell r="A1904">
            <v>93194</v>
          </cell>
        </row>
        <row r="1905">
          <cell r="A1905">
            <v>93195</v>
          </cell>
        </row>
        <row r="1906">
          <cell r="A1906">
            <v>93196</v>
          </cell>
        </row>
        <row r="1907">
          <cell r="A1907">
            <v>93197</v>
          </cell>
        </row>
        <row r="1908">
          <cell r="A1908">
            <v>93198</v>
          </cell>
        </row>
        <row r="1909">
          <cell r="A1909">
            <v>93199</v>
          </cell>
        </row>
        <row r="1910">
          <cell r="A1910">
            <v>93204</v>
          </cell>
        </row>
        <row r="1911">
          <cell r="A1911">
            <v>93205</v>
          </cell>
        </row>
        <row r="1912">
          <cell r="A1912">
            <v>97046</v>
          </cell>
        </row>
        <row r="1913">
          <cell r="A1913">
            <v>97047</v>
          </cell>
        </row>
        <row r="1914">
          <cell r="A1914">
            <v>97048</v>
          </cell>
        </row>
        <row r="1915">
          <cell r="A1915" t="str">
            <v>4.6.3</v>
          </cell>
        </row>
        <row r="1916">
          <cell r="A1916" t="str">
            <v>4.6.3.1</v>
          </cell>
        </row>
        <row r="1917">
          <cell r="A1917" t="str">
            <v>4.6.3.2</v>
          </cell>
        </row>
        <row r="1918">
          <cell r="A1918">
            <v>98575</v>
          </cell>
        </row>
        <row r="1919">
          <cell r="A1919">
            <v>98577</v>
          </cell>
        </row>
        <row r="1920">
          <cell r="A1920">
            <v>98576</v>
          </cell>
        </row>
        <row r="1921">
          <cell r="A1921">
            <v>93203</v>
          </cell>
        </row>
        <row r="1922">
          <cell r="A1922">
            <v>95952</v>
          </cell>
        </row>
        <row r="1923">
          <cell r="A1923">
            <v>95953</v>
          </cell>
        </row>
        <row r="1924">
          <cell r="A1924">
            <v>95954</v>
          </cell>
        </row>
        <row r="1925">
          <cell r="A1925">
            <v>95955</v>
          </cell>
        </row>
        <row r="1926">
          <cell r="A1926">
            <v>95956</v>
          </cell>
        </row>
        <row r="1927">
          <cell r="A1927">
            <v>95957</v>
          </cell>
        </row>
        <row r="1928">
          <cell r="A1928">
            <v>95969</v>
          </cell>
        </row>
        <row r="1929">
          <cell r="A1929">
            <v>102073</v>
          </cell>
        </row>
        <row r="1930">
          <cell r="A1930">
            <v>102074</v>
          </cell>
        </row>
        <row r="1931">
          <cell r="A1931">
            <v>102075</v>
          </cell>
        </row>
        <row r="1932">
          <cell r="A1932">
            <v>102076</v>
          </cell>
        </row>
        <row r="1933">
          <cell r="A1933">
            <v>102077</v>
          </cell>
        </row>
        <row r="1934">
          <cell r="A1934">
            <v>102078</v>
          </cell>
        </row>
        <row r="1935">
          <cell r="A1935">
            <v>102079</v>
          </cell>
        </row>
        <row r="1936">
          <cell r="A1936">
            <v>102080</v>
          </cell>
        </row>
        <row r="1937">
          <cell r="A1937">
            <v>97733</v>
          </cell>
        </row>
        <row r="1938">
          <cell r="A1938">
            <v>97734</v>
          </cell>
        </row>
        <row r="1939">
          <cell r="A1939">
            <v>97735</v>
          </cell>
        </row>
        <row r="1940">
          <cell r="A1940">
            <v>97736</v>
          </cell>
        </row>
        <row r="1941">
          <cell r="A1941">
            <v>97737</v>
          </cell>
        </row>
        <row r="1942">
          <cell r="A1942">
            <v>97738</v>
          </cell>
        </row>
        <row r="1943">
          <cell r="A1943">
            <v>97739</v>
          </cell>
        </row>
        <row r="1944">
          <cell r="A1944">
            <v>97740</v>
          </cell>
        </row>
        <row r="1945">
          <cell r="A1945">
            <v>98615</v>
          </cell>
        </row>
        <row r="1946">
          <cell r="A1946">
            <v>98616</v>
          </cell>
        </row>
        <row r="1947">
          <cell r="A1947">
            <v>98617</v>
          </cell>
        </row>
        <row r="1948">
          <cell r="A1948">
            <v>98618</v>
          </cell>
        </row>
        <row r="1949">
          <cell r="A1949">
            <v>98619</v>
          </cell>
        </row>
        <row r="1950">
          <cell r="A1950">
            <v>98620</v>
          </cell>
        </row>
        <row r="1951">
          <cell r="A1951">
            <v>98621</v>
          </cell>
        </row>
        <row r="1952">
          <cell r="A1952">
            <v>98622</v>
          </cell>
        </row>
        <row r="1953">
          <cell r="A1953">
            <v>98623</v>
          </cell>
        </row>
        <row r="1954">
          <cell r="A1954">
            <v>98624</v>
          </cell>
        </row>
        <row r="1955">
          <cell r="A1955">
            <v>98625</v>
          </cell>
        </row>
        <row r="1956">
          <cell r="A1956">
            <v>98626</v>
          </cell>
        </row>
        <row r="1957">
          <cell r="A1957">
            <v>98655</v>
          </cell>
        </row>
        <row r="1958">
          <cell r="A1958">
            <v>98656</v>
          </cell>
        </row>
        <row r="1959">
          <cell r="A1959">
            <v>98657</v>
          </cell>
        </row>
        <row r="1960">
          <cell r="A1960">
            <v>98658</v>
          </cell>
        </row>
        <row r="1961">
          <cell r="A1961">
            <v>98659</v>
          </cell>
        </row>
        <row r="1962">
          <cell r="A1962">
            <v>98746</v>
          </cell>
        </row>
        <row r="1963">
          <cell r="A1963">
            <v>98749</v>
          </cell>
        </row>
        <row r="1964">
          <cell r="A1964">
            <v>98750</v>
          </cell>
        </row>
        <row r="1965">
          <cell r="A1965">
            <v>98751</v>
          </cell>
        </row>
        <row r="1966">
          <cell r="A1966">
            <v>98752</v>
          </cell>
        </row>
        <row r="1967">
          <cell r="A1967">
            <v>98753</v>
          </cell>
        </row>
        <row r="1968">
          <cell r="A1968" t="str">
            <v>4.6.4</v>
          </cell>
        </row>
        <row r="1969">
          <cell r="A1969" t="str">
            <v>x</v>
          </cell>
        </row>
        <row r="1970">
          <cell r="A1970" t="str">
            <v>x</v>
          </cell>
        </row>
        <row r="1971">
          <cell r="A1971" t="str">
            <v>x</v>
          </cell>
        </row>
        <row r="1972">
          <cell r="A1972" t="str">
            <v>x</v>
          </cell>
        </row>
        <row r="1973">
          <cell r="A1973" t="str">
            <v>x</v>
          </cell>
        </row>
        <row r="1974">
          <cell r="A1974" t="str">
            <v>x</v>
          </cell>
        </row>
        <row r="1975">
          <cell r="A1975" t="str">
            <v>x</v>
          </cell>
        </row>
        <row r="1976">
          <cell r="A1976" t="str">
            <v>x</v>
          </cell>
        </row>
        <row r="1977">
          <cell r="A1977" t="str">
            <v>x</v>
          </cell>
        </row>
        <row r="1978">
          <cell r="A1978" t="str">
            <v>x</v>
          </cell>
        </row>
        <row r="1979">
          <cell r="A1979" t="str">
            <v>x</v>
          </cell>
        </row>
        <row r="1980">
          <cell r="A1980" t="str">
            <v>x</v>
          </cell>
        </row>
        <row r="1981">
          <cell r="A1981" t="str">
            <v>x</v>
          </cell>
        </row>
        <row r="1982">
          <cell r="A1982" t="str">
            <v>x</v>
          </cell>
        </row>
        <row r="1983">
          <cell r="A1983" t="str">
            <v>x</v>
          </cell>
        </row>
        <row r="1984">
          <cell r="A1984" t="str">
            <v>x</v>
          </cell>
        </row>
        <row r="1985">
          <cell r="A1985" t="str">
            <v>x</v>
          </cell>
        </row>
        <row r="1986">
          <cell r="A1986" t="str">
            <v>x</v>
          </cell>
        </row>
        <row r="1987">
          <cell r="A1987" t="str">
            <v>x</v>
          </cell>
        </row>
        <row r="1988">
          <cell r="A1988" t="str">
            <v>x</v>
          </cell>
        </row>
        <row r="1989">
          <cell r="A1989" t="str">
            <v>x</v>
          </cell>
        </row>
        <row r="1990">
          <cell r="A1990" t="str">
            <v>x</v>
          </cell>
        </row>
        <row r="1991">
          <cell r="A1991" t="str">
            <v>x</v>
          </cell>
        </row>
        <row r="1992">
          <cell r="A1992" t="str">
            <v>x</v>
          </cell>
        </row>
        <row r="1993">
          <cell r="A1993" t="str">
            <v>x</v>
          </cell>
        </row>
        <row r="1994">
          <cell r="A1994" t="str">
            <v>x</v>
          </cell>
        </row>
        <row r="1995">
          <cell r="A1995" t="str">
            <v>x</v>
          </cell>
        </row>
        <row r="1996">
          <cell r="A1996" t="str">
            <v>x</v>
          </cell>
        </row>
        <row r="1997">
          <cell r="A1997" t="str">
            <v>x</v>
          </cell>
        </row>
        <row r="1998">
          <cell r="A1998" t="str">
            <v>x</v>
          </cell>
        </row>
        <row r="1999">
          <cell r="A1999" t="str">
            <v>x</v>
          </cell>
        </row>
        <row r="2000">
          <cell r="A2000" t="str">
            <v>x</v>
          </cell>
        </row>
        <row r="2001">
          <cell r="A2001" t="str">
            <v>x</v>
          </cell>
        </row>
        <row r="2002">
          <cell r="A2002" t="str">
            <v>x</v>
          </cell>
        </row>
        <row r="2003">
          <cell r="A2003" t="str">
            <v>x</v>
          </cell>
        </row>
        <row r="2004">
          <cell r="A2004" t="str">
            <v>x</v>
          </cell>
        </row>
        <row r="2005">
          <cell r="A2005" t="str">
            <v>x</v>
          </cell>
        </row>
        <row r="2006">
          <cell r="A2006" t="str">
            <v>x</v>
          </cell>
        </row>
        <row r="2007">
          <cell r="A2007" t="str">
            <v>x</v>
          </cell>
        </row>
        <row r="2008">
          <cell r="A2008" t="str">
            <v>x</v>
          </cell>
        </row>
        <row r="2009">
          <cell r="A2009" t="str">
            <v>x</v>
          </cell>
        </row>
        <row r="2010">
          <cell r="A2010" t="str">
            <v>x</v>
          </cell>
        </row>
        <row r="2011">
          <cell r="A2011" t="str">
            <v>x</v>
          </cell>
        </row>
        <row r="2012">
          <cell r="A2012" t="str">
            <v>x</v>
          </cell>
        </row>
        <row r="2013">
          <cell r="A2013" t="str">
            <v>x</v>
          </cell>
        </row>
        <row r="2014">
          <cell r="A2014" t="str">
            <v>x</v>
          </cell>
        </row>
        <row r="2015">
          <cell r="A2015" t="str">
            <v>x</v>
          </cell>
        </row>
        <row r="2016">
          <cell r="A2016" t="str">
            <v>x</v>
          </cell>
        </row>
        <row r="2017">
          <cell r="A2017" t="str">
            <v>x</v>
          </cell>
        </row>
        <row r="2018">
          <cell r="A2018" t="str">
            <v>x</v>
          </cell>
        </row>
        <row r="2019">
          <cell r="A2019" t="str">
            <v>x</v>
          </cell>
        </row>
        <row r="2020">
          <cell r="A2020" t="str">
            <v>x</v>
          </cell>
        </row>
        <row r="2021">
          <cell r="A2021" t="str">
            <v>x</v>
          </cell>
        </row>
        <row r="2022">
          <cell r="A2022" t="str">
            <v>x</v>
          </cell>
        </row>
        <row r="2023">
          <cell r="A2023" t="str">
            <v>x</v>
          </cell>
        </row>
        <row r="2024">
          <cell r="A2024" t="str">
            <v>x</v>
          </cell>
        </row>
        <row r="2025">
          <cell r="A2025" t="str">
            <v>x</v>
          </cell>
        </row>
        <row r="2026">
          <cell r="A2026" t="str">
            <v>x</v>
          </cell>
        </row>
        <row r="2027">
          <cell r="A2027" t="str">
            <v>x</v>
          </cell>
        </row>
        <row r="2028">
          <cell r="A2028" t="str">
            <v>x</v>
          </cell>
        </row>
        <row r="2029">
          <cell r="A2029" t="str">
            <v>x</v>
          </cell>
        </row>
        <row r="2030">
          <cell r="A2030" t="str">
            <v>x</v>
          </cell>
        </row>
        <row r="2031">
          <cell r="A2031" t="str">
            <v>x</v>
          </cell>
        </row>
        <row r="2032">
          <cell r="A2032" t="str">
            <v>x</v>
          </cell>
        </row>
        <row r="2033">
          <cell r="A2033" t="str">
            <v>x</v>
          </cell>
        </row>
        <row r="2034">
          <cell r="A2034" t="str">
            <v>x</v>
          </cell>
        </row>
        <row r="2035">
          <cell r="A2035" t="str">
            <v>x</v>
          </cell>
        </row>
        <row r="2036">
          <cell r="A2036" t="str">
            <v>x</v>
          </cell>
        </row>
        <row r="2037">
          <cell r="A2037" t="str">
            <v>x</v>
          </cell>
        </row>
        <row r="2038">
          <cell r="A2038" t="str">
            <v>x</v>
          </cell>
        </row>
        <row r="2039">
          <cell r="A2039" t="str">
            <v>x</v>
          </cell>
        </row>
        <row r="2040">
          <cell r="A2040" t="str">
            <v>x</v>
          </cell>
        </row>
        <row r="2041">
          <cell r="A2041" t="str">
            <v>x</v>
          </cell>
        </row>
        <row r="2042">
          <cell r="A2042" t="str">
            <v>x</v>
          </cell>
        </row>
        <row r="2043">
          <cell r="A2043" t="str">
            <v>5</v>
          </cell>
        </row>
        <row r="2044">
          <cell r="A2044" t="str">
            <v>5.1</v>
          </cell>
        </row>
        <row r="2045">
          <cell r="A2045" t="str">
            <v>5.1.1</v>
          </cell>
        </row>
        <row r="2046">
          <cell r="A2046" t="str">
            <v>030701</v>
          </cell>
        </row>
        <row r="2047">
          <cell r="A2047" t="str">
            <v>030702</v>
          </cell>
        </row>
        <row r="2048">
          <cell r="A2048" t="str">
            <v>5.1.2</v>
          </cell>
        </row>
        <row r="2049">
          <cell r="A2049" t="str">
            <v>5.1.3</v>
          </cell>
        </row>
        <row r="2050">
          <cell r="A2050" t="str">
            <v>5.1.4</v>
          </cell>
        </row>
        <row r="2051">
          <cell r="A2051" t="str">
            <v>5.1.5</v>
          </cell>
        </row>
        <row r="2052">
          <cell r="A2052">
            <v>100064</v>
          </cell>
        </row>
        <row r="2053">
          <cell r="A2053">
            <v>91815</v>
          </cell>
        </row>
        <row r="2054">
          <cell r="A2054">
            <v>91816</v>
          </cell>
        </row>
        <row r="2055">
          <cell r="A2055">
            <v>89453</v>
          </cell>
        </row>
        <row r="2056">
          <cell r="A2056">
            <v>89454</v>
          </cell>
        </row>
        <row r="2057">
          <cell r="A2057">
            <v>89455</v>
          </cell>
        </row>
        <row r="2058">
          <cell r="A2058">
            <v>89456</v>
          </cell>
        </row>
        <row r="2059">
          <cell r="A2059">
            <v>89457</v>
          </cell>
        </row>
        <row r="2060">
          <cell r="A2060">
            <v>89458</v>
          </cell>
        </row>
        <row r="2061">
          <cell r="A2061">
            <v>89459</v>
          </cell>
        </row>
        <row r="2062">
          <cell r="A2062">
            <v>89460</v>
          </cell>
        </row>
        <row r="2063">
          <cell r="A2063">
            <v>89462</v>
          </cell>
        </row>
        <row r="2064">
          <cell r="A2064">
            <v>89463</v>
          </cell>
        </row>
        <row r="2065">
          <cell r="A2065">
            <v>89464</v>
          </cell>
        </row>
        <row r="2066">
          <cell r="A2066">
            <v>89465</v>
          </cell>
        </row>
        <row r="2067">
          <cell r="A2067">
            <v>89466</v>
          </cell>
        </row>
        <row r="2068">
          <cell r="A2068">
            <v>89467</v>
          </cell>
        </row>
        <row r="2069">
          <cell r="A2069">
            <v>89468</v>
          </cell>
        </row>
        <row r="2070">
          <cell r="A2070">
            <v>89469</v>
          </cell>
        </row>
        <row r="2071">
          <cell r="A2071">
            <v>89470</v>
          </cell>
        </row>
        <row r="2072">
          <cell r="A2072">
            <v>89471</v>
          </cell>
        </row>
        <row r="2073">
          <cell r="A2073">
            <v>89472</v>
          </cell>
        </row>
        <row r="2074">
          <cell r="A2074">
            <v>89473</v>
          </cell>
        </row>
        <row r="2075">
          <cell r="A2075">
            <v>89474</v>
          </cell>
        </row>
        <row r="2076">
          <cell r="A2076">
            <v>89475</v>
          </cell>
        </row>
        <row r="2077">
          <cell r="A2077">
            <v>89476</v>
          </cell>
        </row>
        <row r="2078">
          <cell r="A2078">
            <v>89477</v>
          </cell>
        </row>
        <row r="2079">
          <cell r="A2079">
            <v>89478</v>
          </cell>
        </row>
        <row r="2080">
          <cell r="A2080">
            <v>89479</v>
          </cell>
        </row>
        <row r="2081">
          <cell r="A2081">
            <v>89480</v>
          </cell>
        </row>
        <row r="2082">
          <cell r="A2082">
            <v>89483</v>
          </cell>
        </row>
        <row r="2083">
          <cell r="A2083">
            <v>89484</v>
          </cell>
        </row>
        <row r="2084">
          <cell r="A2084">
            <v>89486</v>
          </cell>
        </row>
        <row r="2085">
          <cell r="A2085">
            <v>89487</v>
          </cell>
        </row>
        <row r="2086">
          <cell r="A2086">
            <v>89488</v>
          </cell>
        </row>
        <row r="2087">
          <cell r="A2087" t="str">
            <v>5.1.6</v>
          </cell>
        </row>
        <row r="2088">
          <cell r="A2088">
            <v>89282</v>
          </cell>
        </row>
        <row r="2089">
          <cell r="A2089">
            <v>89283</v>
          </cell>
        </row>
        <row r="2090">
          <cell r="A2090">
            <v>89284</v>
          </cell>
        </row>
        <row r="2091">
          <cell r="A2091">
            <v>89285</v>
          </cell>
        </row>
        <row r="2092">
          <cell r="A2092">
            <v>89286</v>
          </cell>
        </row>
        <row r="2093">
          <cell r="A2093">
            <v>89287</v>
          </cell>
        </row>
        <row r="2094">
          <cell r="A2094">
            <v>89288</v>
          </cell>
        </row>
        <row r="2095">
          <cell r="A2095">
            <v>89289</v>
          </cell>
        </row>
        <row r="2096">
          <cell r="A2096">
            <v>89290</v>
          </cell>
        </row>
        <row r="2097">
          <cell r="A2097">
            <v>89291</v>
          </cell>
        </row>
        <row r="2098">
          <cell r="A2098">
            <v>89292</v>
          </cell>
        </row>
        <row r="2099">
          <cell r="A2099">
            <v>89293</v>
          </cell>
        </row>
        <row r="2100">
          <cell r="A2100">
            <v>89294</v>
          </cell>
        </row>
        <row r="2101">
          <cell r="A2101">
            <v>89295</v>
          </cell>
        </row>
        <row r="2102">
          <cell r="A2102">
            <v>89296</v>
          </cell>
        </row>
        <row r="2103">
          <cell r="A2103">
            <v>89297</v>
          </cell>
        </row>
        <row r="2104">
          <cell r="A2104">
            <v>89298</v>
          </cell>
        </row>
        <row r="2105">
          <cell r="A2105">
            <v>89299</v>
          </cell>
        </row>
        <row r="2106">
          <cell r="A2106">
            <v>89300</v>
          </cell>
        </row>
        <row r="2107">
          <cell r="A2107">
            <v>89301</v>
          </cell>
        </row>
        <row r="2108">
          <cell r="A2108">
            <v>89302</v>
          </cell>
        </row>
        <row r="2109">
          <cell r="A2109">
            <v>89303</v>
          </cell>
        </row>
        <row r="2110">
          <cell r="A2110">
            <v>89304</v>
          </cell>
        </row>
        <row r="2111">
          <cell r="A2111">
            <v>89305</v>
          </cell>
        </row>
        <row r="2112">
          <cell r="A2112">
            <v>89306</v>
          </cell>
        </row>
        <row r="2113">
          <cell r="A2113">
            <v>89307</v>
          </cell>
        </row>
        <row r="2114">
          <cell r="A2114">
            <v>89308</v>
          </cell>
        </row>
        <row r="2115">
          <cell r="A2115">
            <v>89309</v>
          </cell>
        </row>
        <row r="2116">
          <cell r="A2116">
            <v>89310</v>
          </cell>
        </row>
        <row r="2117">
          <cell r="A2117">
            <v>89311</v>
          </cell>
        </row>
        <row r="2118">
          <cell r="A2118">
            <v>89312</v>
          </cell>
        </row>
        <row r="2119">
          <cell r="A2119">
            <v>89313</v>
          </cell>
        </row>
        <row r="2120">
          <cell r="A2120" t="str">
            <v>5.1.7</v>
          </cell>
        </row>
        <row r="2121">
          <cell r="A2121" t="str">
            <v>5.1.8</v>
          </cell>
        </row>
        <row r="2122">
          <cell r="A2122" t="str">
            <v>5.1.9</v>
          </cell>
        </row>
        <row r="2123">
          <cell r="A2123" t="str">
            <v>5.1.10</v>
          </cell>
        </row>
        <row r="2124">
          <cell r="A2124" t="str">
            <v>5.1.11</v>
          </cell>
        </row>
        <row r="2125">
          <cell r="A2125" t="str">
            <v>5.1.12</v>
          </cell>
        </row>
        <row r="2126">
          <cell r="A2126">
            <v>93200</v>
          </cell>
        </row>
        <row r="2127">
          <cell r="A2127">
            <v>93201</v>
          </cell>
        </row>
        <row r="2128">
          <cell r="A2128">
            <v>101157</v>
          </cell>
        </row>
        <row r="2129">
          <cell r="A2129">
            <v>101158</v>
          </cell>
        </row>
        <row r="2130">
          <cell r="A2130">
            <v>103322</v>
          </cell>
        </row>
        <row r="2131">
          <cell r="A2131">
            <v>103323</v>
          </cell>
        </row>
        <row r="2132">
          <cell r="A2132">
            <v>103324</v>
          </cell>
        </row>
        <row r="2133">
          <cell r="A2133">
            <v>103325</v>
          </cell>
        </row>
        <row r="2134">
          <cell r="A2134">
            <v>103326</v>
          </cell>
        </row>
        <row r="2135">
          <cell r="A2135">
            <v>103327</v>
          </cell>
        </row>
        <row r="2136">
          <cell r="A2136">
            <v>103328</v>
          </cell>
        </row>
        <row r="2137">
          <cell r="A2137">
            <v>103329</v>
          </cell>
        </row>
        <row r="2138">
          <cell r="A2138">
            <v>103330</v>
          </cell>
        </row>
        <row r="2139">
          <cell r="A2139">
            <v>103331</v>
          </cell>
        </row>
        <row r="2140">
          <cell r="A2140">
            <v>103332</v>
          </cell>
        </row>
        <row r="2141">
          <cell r="A2141">
            <v>103333</v>
          </cell>
        </row>
        <row r="2142">
          <cell r="A2142">
            <v>103334</v>
          </cell>
        </row>
        <row r="2143">
          <cell r="A2143">
            <v>103335</v>
          </cell>
        </row>
        <row r="2144">
          <cell r="A2144">
            <v>103350</v>
          </cell>
        </row>
        <row r="2145">
          <cell r="A2145">
            <v>103351</v>
          </cell>
        </row>
        <row r="2146">
          <cell r="A2146">
            <v>103356</v>
          </cell>
        </row>
        <row r="2147">
          <cell r="A2147">
            <v>103357</v>
          </cell>
        </row>
        <row r="2148">
          <cell r="A2148">
            <v>103316</v>
          </cell>
        </row>
        <row r="2149">
          <cell r="A2149">
            <v>103317</v>
          </cell>
        </row>
        <row r="2150">
          <cell r="A2150">
            <v>103318</v>
          </cell>
        </row>
        <row r="2151">
          <cell r="A2151">
            <v>103319</v>
          </cell>
        </row>
        <row r="2152">
          <cell r="A2152">
            <v>103320</v>
          </cell>
        </row>
        <row r="2153">
          <cell r="A2153">
            <v>103321</v>
          </cell>
        </row>
        <row r="2154">
          <cell r="A2154">
            <v>103336</v>
          </cell>
        </row>
        <row r="2155">
          <cell r="A2155">
            <v>103337</v>
          </cell>
        </row>
        <row r="2156">
          <cell r="A2156">
            <v>103338</v>
          </cell>
        </row>
        <row r="2157">
          <cell r="A2157">
            <v>103339</v>
          </cell>
        </row>
        <row r="2158">
          <cell r="A2158">
            <v>103340</v>
          </cell>
        </row>
        <row r="2159">
          <cell r="A2159">
            <v>103341</v>
          </cell>
        </row>
        <row r="2160">
          <cell r="A2160">
            <v>103342</v>
          </cell>
        </row>
        <row r="2161">
          <cell r="A2161">
            <v>103343</v>
          </cell>
        </row>
        <row r="2162">
          <cell r="A2162">
            <v>101159</v>
          </cell>
        </row>
        <row r="2163">
          <cell r="A2163">
            <v>101162</v>
          </cell>
        </row>
        <row r="2164">
          <cell r="A2164">
            <v>101161</v>
          </cell>
        </row>
        <row r="2165">
          <cell r="A2165">
            <v>101163</v>
          </cell>
        </row>
        <row r="2166">
          <cell r="A2166">
            <v>101164</v>
          </cell>
        </row>
        <row r="2167">
          <cell r="A2167">
            <v>101154</v>
          </cell>
        </row>
        <row r="2168">
          <cell r="A2168">
            <v>101155</v>
          </cell>
        </row>
        <row r="2169">
          <cell r="A2169">
            <v>101156</v>
          </cell>
        </row>
        <row r="2170">
          <cell r="A2170">
            <v>93202</v>
          </cell>
        </row>
        <row r="2171">
          <cell r="A2171" t="str">
            <v>5.1.13</v>
          </cell>
        </row>
        <row r="2172">
          <cell r="A2172">
            <v>101165</v>
          </cell>
        </row>
        <row r="2173">
          <cell r="A2173">
            <v>101166</v>
          </cell>
        </row>
        <row r="2174">
          <cell r="A2174" t="str">
            <v>5.2</v>
          </cell>
        </row>
        <row r="2175">
          <cell r="A2175" t="str">
            <v>5.2.1</v>
          </cell>
        </row>
        <row r="2176">
          <cell r="A2176" t="str">
            <v>5.2.2</v>
          </cell>
        </row>
        <row r="2177">
          <cell r="A2177">
            <v>102235</v>
          </cell>
        </row>
        <row r="2178">
          <cell r="A2178">
            <v>102254</v>
          </cell>
        </row>
        <row r="2179">
          <cell r="A2179">
            <v>102253</v>
          </cell>
        </row>
        <row r="2180">
          <cell r="A2180">
            <v>102255</v>
          </cell>
        </row>
        <row r="2181">
          <cell r="A2181">
            <v>102256</v>
          </cell>
        </row>
        <row r="2182">
          <cell r="A2182">
            <v>102257</v>
          </cell>
        </row>
        <row r="2183">
          <cell r="A2183">
            <v>102258</v>
          </cell>
        </row>
        <row r="2184">
          <cell r="A2184" t="str">
            <v>5.2.3</v>
          </cell>
        </row>
        <row r="2185">
          <cell r="A2185">
            <v>96358</v>
          </cell>
        </row>
        <row r="2186">
          <cell r="A2186">
            <v>96359</v>
          </cell>
        </row>
        <row r="2187">
          <cell r="A2187">
            <v>96360</v>
          </cell>
        </row>
        <row r="2188">
          <cell r="A2188">
            <v>96361</v>
          </cell>
        </row>
        <row r="2189">
          <cell r="A2189">
            <v>96362</v>
          </cell>
        </row>
        <row r="2190">
          <cell r="A2190">
            <v>96363</v>
          </cell>
        </row>
        <row r="2191">
          <cell r="A2191">
            <v>96364</v>
          </cell>
        </row>
        <row r="2192">
          <cell r="A2192">
            <v>96365</v>
          </cell>
        </row>
        <row r="2193">
          <cell r="A2193">
            <v>96366</v>
          </cell>
        </row>
        <row r="2194">
          <cell r="A2194">
            <v>96367</v>
          </cell>
        </row>
        <row r="2195">
          <cell r="A2195">
            <v>96368</v>
          </cell>
        </row>
        <row r="2196">
          <cell r="A2196">
            <v>96369</v>
          </cell>
        </row>
        <row r="2197">
          <cell r="A2197">
            <v>96370</v>
          </cell>
        </row>
        <row r="2198">
          <cell r="A2198">
            <v>96371</v>
          </cell>
        </row>
        <row r="2199">
          <cell r="A2199">
            <v>96373</v>
          </cell>
        </row>
        <row r="2200">
          <cell r="A2200">
            <v>96374</v>
          </cell>
        </row>
        <row r="2201">
          <cell r="A2201" t="str">
            <v>5.3</v>
          </cell>
        </row>
        <row r="2202">
          <cell r="A2202" t="str">
            <v>5.3.1</v>
          </cell>
        </row>
        <row r="2203">
          <cell r="A2203" t="str">
            <v>5.3.2</v>
          </cell>
        </row>
        <row r="2204">
          <cell r="A2204" t="str">
            <v>5.3.3</v>
          </cell>
        </row>
        <row r="2205">
          <cell r="A2205" t="str">
            <v>5.3.4</v>
          </cell>
        </row>
        <row r="2206">
          <cell r="A2206" t="str">
            <v>5.3.5</v>
          </cell>
        </row>
        <row r="2207">
          <cell r="A2207" t="str">
            <v>5.3.6</v>
          </cell>
        </row>
        <row r="2208">
          <cell r="A2208">
            <v>101205</v>
          </cell>
        </row>
        <row r="2209">
          <cell r="A2209">
            <v>101188</v>
          </cell>
        </row>
        <row r="2210">
          <cell r="A2210">
            <v>101189</v>
          </cell>
        </row>
        <row r="2211">
          <cell r="A2211">
            <v>101190</v>
          </cell>
        </row>
        <row r="2212">
          <cell r="A2212">
            <v>101191</v>
          </cell>
        </row>
        <row r="2213">
          <cell r="A2213">
            <v>101192</v>
          </cell>
        </row>
        <row r="2214">
          <cell r="A2214">
            <v>101193</v>
          </cell>
        </row>
        <row r="2215">
          <cell r="A2215">
            <v>101194</v>
          </cell>
        </row>
        <row r="2216">
          <cell r="A2216">
            <v>101197</v>
          </cell>
        </row>
        <row r="2217">
          <cell r="A2217">
            <v>101198</v>
          </cell>
        </row>
        <row r="2218">
          <cell r="A2218">
            <v>101199</v>
          </cell>
        </row>
        <row r="2219">
          <cell r="A2219">
            <v>101200</v>
          </cell>
        </row>
        <row r="2220">
          <cell r="A2220">
            <v>101201</v>
          </cell>
        </row>
        <row r="2221">
          <cell r="A2221">
            <v>101202</v>
          </cell>
        </row>
        <row r="2222">
          <cell r="A2222">
            <v>101203</v>
          </cell>
        </row>
        <row r="2223">
          <cell r="A2223">
            <v>101204</v>
          </cell>
        </row>
        <row r="2224">
          <cell r="A2224">
            <v>98522</v>
          </cell>
        </row>
        <row r="2225">
          <cell r="A2225">
            <v>102362</v>
          </cell>
        </row>
        <row r="2226">
          <cell r="A2226">
            <v>102363</v>
          </cell>
        </row>
        <row r="2227">
          <cell r="A2227">
            <v>102364</v>
          </cell>
        </row>
        <row r="2228">
          <cell r="A2228" t="str">
            <v>5.2</v>
          </cell>
        </row>
        <row r="2229">
          <cell r="A2229">
            <v>101205</v>
          </cell>
        </row>
        <row r="2230">
          <cell r="A2230">
            <v>101188</v>
          </cell>
        </row>
        <row r="2231">
          <cell r="A2231">
            <v>101189</v>
          </cell>
        </row>
        <row r="2232">
          <cell r="A2232">
            <v>101190</v>
          </cell>
        </row>
        <row r="2233">
          <cell r="A2233">
            <v>101191</v>
          </cell>
        </row>
        <row r="2234">
          <cell r="A2234">
            <v>101192</v>
          </cell>
        </row>
        <row r="2235">
          <cell r="A2235">
            <v>101193</v>
          </cell>
        </row>
        <row r="2236">
          <cell r="A2236">
            <v>101194</v>
          </cell>
        </row>
        <row r="2237">
          <cell r="A2237">
            <v>101197</v>
          </cell>
        </row>
        <row r="2238">
          <cell r="A2238">
            <v>101198</v>
          </cell>
        </row>
        <row r="2239">
          <cell r="A2239">
            <v>101199</v>
          </cell>
        </row>
        <row r="2240">
          <cell r="A2240">
            <v>101200</v>
          </cell>
        </row>
        <row r="2241">
          <cell r="A2241">
            <v>101201</v>
          </cell>
        </row>
        <row r="2242">
          <cell r="A2242">
            <v>101202</v>
          </cell>
        </row>
        <row r="2243">
          <cell r="A2243">
            <v>101203</v>
          </cell>
        </row>
        <row r="2244">
          <cell r="A2244">
            <v>101204</v>
          </cell>
        </row>
        <row r="2245">
          <cell r="A2245">
            <v>98522</v>
          </cell>
        </row>
        <row r="2246">
          <cell r="A2246">
            <v>102362</v>
          </cell>
        </row>
        <row r="2247">
          <cell r="A2247">
            <v>102363</v>
          </cell>
        </row>
        <row r="2248">
          <cell r="A2248" t="str">
            <v>x</v>
          </cell>
        </row>
        <row r="2249">
          <cell r="A2249" t="str">
            <v>x</v>
          </cell>
        </row>
        <row r="2250">
          <cell r="A2250" t="str">
            <v>x</v>
          </cell>
        </row>
        <row r="2251">
          <cell r="A2251" t="str">
            <v>x</v>
          </cell>
        </row>
        <row r="2252">
          <cell r="A2252" t="str">
            <v>x</v>
          </cell>
        </row>
        <row r="2253">
          <cell r="A2253" t="str">
            <v>x</v>
          </cell>
        </row>
        <row r="2254">
          <cell r="A2254" t="str">
            <v>x</v>
          </cell>
        </row>
        <row r="2255">
          <cell r="A2255" t="str">
            <v>x</v>
          </cell>
        </row>
        <row r="2256">
          <cell r="A2256" t="str">
            <v>x</v>
          </cell>
        </row>
        <row r="2257">
          <cell r="A2257" t="str">
            <v>x</v>
          </cell>
        </row>
        <row r="2258">
          <cell r="A2258" t="str">
            <v>x</v>
          </cell>
        </row>
        <row r="2259">
          <cell r="A2259" t="str">
            <v>x</v>
          </cell>
        </row>
        <row r="2260">
          <cell r="A2260" t="str">
            <v>x</v>
          </cell>
        </row>
        <row r="2261">
          <cell r="A2261" t="str">
            <v>x</v>
          </cell>
        </row>
        <row r="2262">
          <cell r="A2262" t="str">
            <v>x</v>
          </cell>
        </row>
        <row r="2263">
          <cell r="A2263" t="str">
            <v>x</v>
          </cell>
        </row>
        <row r="2264">
          <cell r="A2264" t="str">
            <v>x</v>
          </cell>
        </row>
        <row r="2265">
          <cell r="A2265" t="str">
            <v>x</v>
          </cell>
        </row>
        <row r="2266">
          <cell r="A2266" t="str">
            <v>x</v>
          </cell>
        </row>
        <row r="2267">
          <cell r="A2267" t="str">
            <v>x</v>
          </cell>
        </row>
        <row r="2268">
          <cell r="A2268" t="str">
            <v>x</v>
          </cell>
        </row>
        <row r="2269">
          <cell r="A2269" t="str">
            <v>x</v>
          </cell>
        </row>
        <row r="2270">
          <cell r="A2270" t="str">
            <v>x</v>
          </cell>
        </row>
        <row r="2271">
          <cell r="A2271" t="str">
            <v>x</v>
          </cell>
        </row>
        <row r="2272">
          <cell r="A2272" t="str">
            <v>x</v>
          </cell>
        </row>
        <row r="2273">
          <cell r="A2273" t="str">
            <v>x</v>
          </cell>
        </row>
        <row r="2274">
          <cell r="A2274" t="str">
            <v>x</v>
          </cell>
        </row>
        <row r="2275">
          <cell r="A2275" t="str">
            <v>x</v>
          </cell>
        </row>
        <row r="2276">
          <cell r="A2276" t="str">
            <v>x</v>
          </cell>
        </row>
        <row r="2277">
          <cell r="A2277" t="str">
            <v>x</v>
          </cell>
        </row>
        <row r="2278">
          <cell r="A2278" t="str">
            <v>x</v>
          </cell>
        </row>
        <row r="2279">
          <cell r="A2279" t="str">
            <v>x</v>
          </cell>
        </row>
        <row r="2280">
          <cell r="A2280" t="str">
            <v>x</v>
          </cell>
        </row>
        <row r="2281">
          <cell r="A2281" t="str">
            <v>x</v>
          </cell>
        </row>
        <row r="2282">
          <cell r="A2282" t="str">
            <v>x</v>
          </cell>
        </row>
        <row r="2283">
          <cell r="A2283" t="str">
            <v>x</v>
          </cell>
        </row>
        <row r="2284">
          <cell r="A2284" t="str">
            <v>x</v>
          </cell>
        </row>
        <row r="2285">
          <cell r="A2285" t="str">
            <v>x</v>
          </cell>
        </row>
        <row r="2286">
          <cell r="A2286" t="str">
            <v>x</v>
          </cell>
        </row>
        <row r="2287">
          <cell r="A2287" t="str">
            <v>x</v>
          </cell>
        </row>
        <row r="2288">
          <cell r="A2288" t="str">
            <v>x</v>
          </cell>
        </row>
        <row r="2289">
          <cell r="A2289" t="str">
            <v>x</v>
          </cell>
        </row>
        <row r="2290">
          <cell r="A2290" t="str">
            <v>x</v>
          </cell>
        </row>
        <row r="2291">
          <cell r="A2291" t="str">
            <v>x</v>
          </cell>
        </row>
        <row r="2292">
          <cell r="A2292" t="str">
            <v>x</v>
          </cell>
        </row>
        <row r="2293">
          <cell r="A2293" t="str">
            <v>x</v>
          </cell>
        </row>
        <row r="2294">
          <cell r="A2294" t="str">
            <v>x</v>
          </cell>
        </row>
        <row r="2295">
          <cell r="A2295" t="str">
            <v>x</v>
          </cell>
        </row>
        <row r="2296">
          <cell r="A2296" t="str">
            <v>x</v>
          </cell>
        </row>
        <row r="2297">
          <cell r="A2297" t="str">
            <v>x</v>
          </cell>
        </row>
        <row r="2298">
          <cell r="A2298" t="str">
            <v>x</v>
          </cell>
        </row>
        <row r="2299">
          <cell r="A2299" t="str">
            <v>x</v>
          </cell>
        </row>
        <row r="2300">
          <cell r="A2300" t="str">
            <v>x</v>
          </cell>
        </row>
        <row r="2301">
          <cell r="A2301" t="str">
            <v>x</v>
          </cell>
        </row>
        <row r="2302">
          <cell r="A2302" t="str">
            <v>x</v>
          </cell>
        </row>
        <row r="2303">
          <cell r="A2303" t="str">
            <v>6</v>
          </cell>
        </row>
        <row r="2304">
          <cell r="A2304" t="str">
            <v>6.1</v>
          </cell>
        </row>
        <row r="2305">
          <cell r="A2305">
            <v>100328</v>
          </cell>
        </row>
        <row r="2306">
          <cell r="A2306">
            <v>100329</v>
          </cell>
        </row>
        <row r="2307">
          <cell r="A2307">
            <v>100330</v>
          </cell>
        </row>
        <row r="2308">
          <cell r="A2308">
            <v>100331</v>
          </cell>
        </row>
        <row r="2309">
          <cell r="A2309">
            <v>97647</v>
          </cell>
        </row>
        <row r="2310">
          <cell r="A2310">
            <v>97649</v>
          </cell>
        </row>
        <row r="2311">
          <cell r="A2311">
            <v>97650</v>
          </cell>
        </row>
        <row r="2312">
          <cell r="A2312">
            <v>97651</v>
          </cell>
        </row>
        <row r="2313">
          <cell r="A2313">
            <v>97652</v>
          </cell>
        </row>
        <row r="2314">
          <cell r="A2314">
            <v>97653</v>
          </cell>
        </row>
        <row r="2315">
          <cell r="A2315">
            <v>97654</v>
          </cell>
        </row>
        <row r="2316">
          <cell r="A2316">
            <v>97655</v>
          </cell>
        </row>
        <row r="2317">
          <cell r="A2317">
            <v>97656</v>
          </cell>
        </row>
        <row r="2318">
          <cell r="A2318">
            <v>97657</v>
          </cell>
        </row>
        <row r="2319">
          <cell r="A2319">
            <v>97658</v>
          </cell>
        </row>
        <row r="2320">
          <cell r="A2320">
            <v>97659</v>
          </cell>
        </row>
        <row r="2321">
          <cell r="A2321">
            <v>94226</v>
          </cell>
        </row>
        <row r="2322">
          <cell r="A2322" t="str">
            <v>6.2</v>
          </cell>
        </row>
        <row r="2323">
          <cell r="A2323">
            <v>100388</v>
          </cell>
        </row>
        <row r="2324">
          <cell r="A2324">
            <v>100389</v>
          </cell>
        </row>
        <row r="2325">
          <cell r="A2325">
            <v>100390</v>
          </cell>
        </row>
        <row r="2326">
          <cell r="A2326">
            <v>100391</v>
          </cell>
        </row>
        <row r="2327">
          <cell r="A2327">
            <v>100392</v>
          </cell>
        </row>
        <row r="2328">
          <cell r="A2328">
            <v>100393</v>
          </cell>
        </row>
        <row r="2329">
          <cell r="A2329">
            <v>100394</v>
          </cell>
        </row>
        <row r="2330">
          <cell r="A2330">
            <v>100395</v>
          </cell>
        </row>
        <row r="2331">
          <cell r="A2331">
            <v>100379</v>
          </cell>
        </row>
        <row r="2332">
          <cell r="A2332">
            <v>100380</v>
          </cell>
        </row>
        <row r="2333">
          <cell r="A2333">
            <v>100381</v>
          </cell>
        </row>
        <row r="2334">
          <cell r="A2334">
            <v>100383</v>
          </cell>
        </row>
        <row r="2335">
          <cell r="A2335">
            <v>100384</v>
          </cell>
        </row>
        <row r="2336">
          <cell r="A2336">
            <v>100385</v>
          </cell>
        </row>
        <row r="2337">
          <cell r="A2337">
            <v>100386</v>
          </cell>
        </row>
        <row r="2338">
          <cell r="A2338">
            <v>100387</v>
          </cell>
        </row>
        <row r="2339">
          <cell r="A2339">
            <v>100357</v>
          </cell>
        </row>
        <row r="2340">
          <cell r="A2340">
            <v>100358</v>
          </cell>
        </row>
        <row r="2341">
          <cell r="A2341">
            <v>100359</v>
          </cell>
        </row>
        <row r="2342">
          <cell r="A2342">
            <v>100360</v>
          </cell>
        </row>
        <row r="2343">
          <cell r="A2343">
            <v>100361</v>
          </cell>
        </row>
        <row r="2344">
          <cell r="A2344">
            <v>100362</v>
          </cell>
        </row>
        <row r="2345">
          <cell r="A2345">
            <v>100363</v>
          </cell>
        </row>
        <row r="2346">
          <cell r="A2346">
            <v>100364</v>
          </cell>
        </row>
        <row r="2347">
          <cell r="A2347">
            <v>100365</v>
          </cell>
        </row>
        <row r="2348">
          <cell r="A2348">
            <v>100366</v>
          </cell>
        </row>
        <row r="2349">
          <cell r="A2349">
            <v>100367</v>
          </cell>
        </row>
        <row r="2350">
          <cell r="A2350">
            <v>100368</v>
          </cell>
        </row>
        <row r="2351">
          <cell r="A2351">
            <v>100369</v>
          </cell>
        </row>
        <row r="2352">
          <cell r="A2352">
            <v>100370</v>
          </cell>
        </row>
        <row r="2353">
          <cell r="A2353">
            <v>100371</v>
          </cell>
        </row>
        <row r="2354">
          <cell r="A2354">
            <v>100372</v>
          </cell>
        </row>
        <row r="2355">
          <cell r="A2355">
            <v>100373</v>
          </cell>
        </row>
        <row r="2356">
          <cell r="A2356">
            <v>100374</v>
          </cell>
        </row>
        <row r="2357">
          <cell r="A2357">
            <v>100375</v>
          </cell>
        </row>
        <row r="2358">
          <cell r="A2358">
            <v>100376</v>
          </cell>
        </row>
        <row r="2359">
          <cell r="A2359">
            <v>92545</v>
          </cell>
        </row>
        <row r="2360">
          <cell r="A2360">
            <v>92546</v>
          </cell>
        </row>
        <row r="2361">
          <cell r="A2361">
            <v>92547</v>
          </cell>
        </row>
        <row r="2362">
          <cell r="A2362">
            <v>92548</v>
          </cell>
        </row>
        <row r="2363">
          <cell r="A2363">
            <v>92549</v>
          </cell>
        </row>
        <row r="2364">
          <cell r="A2364">
            <v>92550</v>
          </cell>
        </row>
        <row r="2365">
          <cell r="A2365">
            <v>92551</v>
          </cell>
        </row>
        <row r="2366">
          <cell r="A2366">
            <v>92552</v>
          </cell>
        </row>
        <row r="2367">
          <cell r="A2367">
            <v>92553</v>
          </cell>
        </row>
        <row r="2368">
          <cell r="A2368">
            <v>92554</v>
          </cell>
        </row>
        <row r="2369">
          <cell r="A2369">
            <v>92555</v>
          </cell>
        </row>
        <row r="2370">
          <cell r="A2370">
            <v>92556</v>
          </cell>
        </row>
        <row r="2371">
          <cell r="A2371">
            <v>92557</v>
          </cell>
        </row>
        <row r="2372">
          <cell r="A2372">
            <v>92558</v>
          </cell>
        </row>
        <row r="2373">
          <cell r="A2373">
            <v>92559</v>
          </cell>
        </row>
        <row r="2374">
          <cell r="A2374">
            <v>92560</v>
          </cell>
        </row>
        <row r="2375">
          <cell r="A2375">
            <v>92561</v>
          </cell>
        </row>
        <row r="2376">
          <cell r="A2376">
            <v>92562</v>
          </cell>
        </row>
        <row r="2377">
          <cell r="A2377">
            <v>92563</v>
          </cell>
        </row>
        <row r="2378">
          <cell r="A2378">
            <v>92564</v>
          </cell>
        </row>
        <row r="2379">
          <cell r="A2379">
            <v>92565</v>
          </cell>
        </row>
        <row r="2380">
          <cell r="A2380">
            <v>92566</v>
          </cell>
        </row>
        <row r="2381">
          <cell r="A2381">
            <v>92567</v>
          </cell>
        </row>
        <row r="2382">
          <cell r="A2382">
            <v>92539</v>
          </cell>
        </row>
        <row r="2383">
          <cell r="A2383">
            <v>92540</v>
          </cell>
        </row>
        <row r="2384">
          <cell r="A2384">
            <v>92541</v>
          </cell>
        </row>
        <row r="2385">
          <cell r="A2385">
            <v>92542</v>
          </cell>
        </row>
        <row r="2386">
          <cell r="A2386">
            <v>92543</v>
          </cell>
        </row>
        <row r="2387">
          <cell r="A2387">
            <v>92544</v>
          </cell>
        </row>
        <row r="2388">
          <cell r="A2388">
            <v>92582</v>
          </cell>
        </row>
        <row r="2389">
          <cell r="A2389">
            <v>92584</v>
          </cell>
        </row>
        <row r="2390">
          <cell r="A2390">
            <v>92255</v>
          </cell>
        </row>
        <row r="2391">
          <cell r="A2391">
            <v>92256</v>
          </cell>
        </row>
        <row r="2392">
          <cell r="A2392">
            <v>92257</v>
          </cell>
        </row>
        <row r="2393">
          <cell r="A2393">
            <v>92258</v>
          </cell>
        </row>
        <row r="2394">
          <cell r="A2394">
            <v>92259</v>
          </cell>
        </row>
        <row r="2395">
          <cell r="A2395">
            <v>92260</v>
          </cell>
        </row>
        <row r="2396">
          <cell r="A2396">
            <v>92261</v>
          </cell>
        </row>
        <row r="2397">
          <cell r="A2397">
            <v>92262</v>
          </cell>
        </row>
        <row r="2398">
          <cell r="A2398" t="str">
            <v>6.3</v>
          </cell>
        </row>
        <row r="2399">
          <cell r="A2399" t="str">
            <v>6.4</v>
          </cell>
        </row>
        <row r="2400">
          <cell r="A2400">
            <v>100763</v>
          </cell>
        </row>
        <row r="2401">
          <cell r="A2401">
            <v>100764</v>
          </cell>
        </row>
        <row r="2402">
          <cell r="A2402">
            <v>100765</v>
          </cell>
        </row>
        <row r="2403">
          <cell r="A2403">
            <v>100766</v>
          </cell>
        </row>
        <row r="2404">
          <cell r="A2404">
            <v>100767</v>
          </cell>
        </row>
        <row r="2405">
          <cell r="A2405">
            <v>100768</v>
          </cell>
        </row>
        <row r="2406">
          <cell r="A2406">
            <v>100769</v>
          </cell>
        </row>
        <row r="2407">
          <cell r="A2407">
            <v>100770</v>
          </cell>
        </row>
        <row r="2408">
          <cell r="A2408">
            <v>100771</v>
          </cell>
        </row>
        <row r="2409">
          <cell r="A2409">
            <v>100772</v>
          </cell>
        </row>
        <row r="2410">
          <cell r="A2410">
            <v>100773</v>
          </cell>
        </row>
        <row r="2411">
          <cell r="A2411">
            <v>100774</v>
          </cell>
        </row>
        <row r="2412">
          <cell r="A2412">
            <v>100775</v>
          </cell>
        </row>
        <row r="2413">
          <cell r="A2413">
            <v>100776</v>
          </cell>
        </row>
        <row r="2414">
          <cell r="A2414">
            <v>100777</v>
          </cell>
        </row>
        <row r="2415">
          <cell r="A2415">
            <v>100778</v>
          </cell>
        </row>
        <row r="2416">
          <cell r="A2416">
            <v>100377</v>
          </cell>
        </row>
        <row r="2417">
          <cell r="A2417">
            <v>100378</v>
          </cell>
        </row>
        <row r="2418">
          <cell r="A2418">
            <v>100382</v>
          </cell>
        </row>
        <row r="2419">
          <cell r="A2419">
            <v>92586</v>
          </cell>
        </row>
        <row r="2420">
          <cell r="A2420">
            <v>92255</v>
          </cell>
        </row>
        <row r="2421">
          <cell r="A2421">
            <v>92256</v>
          </cell>
        </row>
        <row r="2422">
          <cell r="A2422">
            <v>92257</v>
          </cell>
        </row>
        <row r="2423">
          <cell r="A2423">
            <v>92258</v>
          </cell>
        </row>
        <row r="2424">
          <cell r="A2424">
            <v>92582</v>
          </cell>
        </row>
        <row r="2425">
          <cell r="A2425">
            <v>92584</v>
          </cell>
        </row>
        <row r="2426">
          <cell r="A2426">
            <v>92588</v>
          </cell>
        </row>
        <row r="2427">
          <cell r="A2427">
            <v>92590</v>
          </cell>
        </row>
        <row r="2428">
          <cell r="A2428">
            <v>92592</v>
          </cell>
        </row>
        <row r="2429">
          <cell r="A2429">
            <v>92593</v>
          </cell>
        </row>
        <row r="2430">
          <cell r="A2430">
            <v>92594</v>
          </cell>
        </row>
        <row r="2431">
          <cell r="A2431">
            <v>92596</v>
          </cell>
        </row>
        <row r="2432">
          <cell r="A2432">
            <v>92598</v>
          </cell>
        </row>
        <row r="2433">
          <cell r="A2433">
            <v>92600</v>
          </cell>
        </row>
        <row r="2434">
          <cell r="A2434">
            <v>92602</v>
          </cell>
        </row>
        <row r="2435">
          <cell r="A2435">
            <v>92604</v>
          </cell>
        </row>
        <row r="2436">
          <cell r="A2436">
            <v>92606</v>
          </cell>
        </row>
        <row r="2437">
          <cell r="A2437">
            <v>92608</v>
          </cell>
        </row>
        <row r="2438">
          <cell r="A2438">
            <v>92610</v>
          </cell>
        </row>
        <row r="2439">
          <cell r="A2439">
            <v>92612</v>
          </cell>
        </row>
        <row r="2440">
          <cell r="A2440">
            <v>92614</v>
          </cell>
        </row>
        <row r="2441">
          <cell r="A2441">
            <v>92616</v>
          </cell>
        </row>
        <row r="2442">
          <cell r="A2442">
            <v>92618</v>
          </cell>
        </row>
        <row r="2443">
          <cell r="A2443">
            <v>92620</v>
          </cell>
        </row>
        <row r="2444">
          <cell r="A2444" t="str">
            <v>6.5</v>
          </cell>
        </row>
        <row r="2445">
          <cell r="A2445">
            <v>94213</v>
          </cell>
        </row>
        <row r="2446">
          <cell r="A2446">
            <v>94216</v>
          </cell>
        </row>
        <row r="2447">
          <cell r="A2447" t="str">
            <v>6.6</v>
          </cell>
        </row>
        <row r="2448">
          <cell r="A2448">
            <v>94195</v>
          </cell>
        </row>
        <row r="2449">
          <cell r="A2449">
            <v>94198</v>
          </cell>
        </row>
        <row r="2450">
          <cell r="A2450">
            <v>94201</v>
          </cell>
        </row>
        <row r="2451">
          <cell r="A2451">
            <v>94204</v>
          </cell>
        </row>
        <row r="2452">
          <cell r="A2452">
            <v>94440</v>
          </cell>
        </row>
        <row r="2453">
          <cell r="A2453">
            <v>94441</v>
          </cell>
        </row>
        <row r="2454">
          <cell r="A2454">
            <v>94442</v>
          </cell>
        </row>
        <row r="2455">
          <cell r="A2455">
            <v>94443</v>
          </cell>
        </row>
        <row r="2456">
          <cell r="A2456">
            <v>94445</v>
          </cell>
        </row>
        <row r="2457">
          <cell r="A2457">
            <v>94446</v>
          </cell>
        </row>
        <row r="2458">
          <cell r="A2458">
            <v>94447</v>
          </cell>
        </row>
        <row r="2459">
          <cell r="A2459">
            <v>94448</v>
          </cell>
        </row>
        <row r="2460">
          <cell r="A2460">
            <v>94232</v>
          </cell>
        </row>
        <row r="2461">
          <cell r="A2461">
            <v>94219</v>
          </cell>
        </row>
        <row r="2462">
          <cell r="A2462">
            <v>94221</v>
          </cell>
        </row>
        <row r="2463">
          <cell r="A2463" t="str">
            <v>6.7</v>
          </cell>
        </row>
        <row r="2464">
          <cell r="A2464">
            <v>94189</v>
          </cell>
        </row>
        <row r="2465">
          <cell r="A2465">
            <v>94192</v>
          </cell>
        </row>
        <row r="2466">
          <cell r="A2466">
            <v>94220</v>
          </cell>
        </row>
        <row r="2467">
          <cell r="A2467">
            <v>94222</v>
          </cell>
        </row>
        <row r="2468">
          <cell r="A2468" t="str">
            <v>6.8</v>
          </cell>
        </row>
        <row r="2469">
          <cell r="A2469">
            <v>94207</v>
          </cell>
        </row>
        <row r="2470">
          <cell r="A2470">
            <v>94210</v>
          </cell>
        </row>
        <row r="2471">
          <cell r="A2471">
            <v>94218</v>
          </cell>
        </row>
        <row r="2472">
          <cell r="A2472">
            <v>94223</v>
          </cell>
        </row>
        <row r="2473">
          <cell r="A2473">
            <v>100325</v>
          </cell>
        </row>
        <row r="2474">
          <cell r="A2474">
            <v>94451</v>
          </cell>
        </row>
        <row r="2475">
          <cell r="A2475" t="str">
            <v>6.9</v>
          </cell>
        </row>
        <row r="2476">
          <cell r="A2476">
            <v>94449</v>
          </cell>
        </row>
        <row r="2477">
          <cell r="A2477">
            <v>94444</v>
          </cell>
        </row>
        <row r="2478">
          <cell r="A2478" t="str">
            <v>6.10</v>
          </cell>
        </row>
        <row r="2479">
          <cell r="A2479">
            <v>92568</v>
          </cell>
        </row>
        <row r="2480">
          <cell r="A2480">
            <v>92569</v>
          </cell>
        </row>
        <row r="2481">
          <cell r="A2481">
            <v>92570</v>
          </cell>
        </row>
        <row r="2482">
          <cell r="A2482">
            <v>92571</v>
          </cell>
        </row>
        <row r="2483">
          <cell r="A2483">
            <v>92572</v>
          </cell>
        </row>
        <row r="2484">
          <cell r="A2484">
            <v>92573</v>
          </cell>
        </row>
        <row r="2485">
          <cell r="A2485">
            <v>92574</v>
          </cell>
        </row>
        <row r="2486">
          <cell r="A2486">
            <v>92575</v>
          </cell>
        </row>
        <row r="2487">
          <cell r="A2487">
            <v>92576</v>
          </cell>
        </row>
        <row r="2488">
          <cell r="A2488">
            <v>92577</v>
          </cell>
        </row>
        <row r="2489">
          <cell r="A2489">
            <v>92578</v>
          </cell>
        </row>
        <row r="2490">
          <cell r="A2490">
            <v>92579</v>
          </cell>
        </row>
        <row r="2491">
          <cell r="A2491">
            <v>92580</v>
          </cell>
        </row>
        <row r="2492">
          <cell r="A2492">
            <v>92581</v>
          </cell>
        </row>
        <row r="2493">
          <cell r="A2493" t="str">
            <v>6.11</v>
          </cell>
        </row>
        <row r="2494">
          <cell r="A2494">
            <v>94227</v>
          </cell>
        </row>
        <row r="2495">
          <cell r="A2495">
            <v>94228</v>
          </cell>
        </row>
        <row r="2496">
          <cell r="A2496">
            <v>94229</v>
          </cell>
        </row>
        <row r="2497">
          <cell r="A2497">
            <v>100434</v>
          </cell>
        </row>
        <row r="2498">
          <cell r="A2498" t="str">
            <v>6.12</v>
          </cell>
        </row>
        <row r="2499">
          <cell r="A2499" t="str">
            <v>6.13</v>
          </cell>
        </row>
        <row r="2500">
          <cell r="A2500">
            <v>94231</v>
          </cell>
        </row>
        <row r="2501">
          <cell r="A2501">
            <v>100435</v>
          </cell>
        </row>
        <row r="2502">
          <cell r="A2502">
            <v>100327</v>
          </cell>
        </row>
        <row r="2503">
          <cell r="A2503" t="str">
            <v>x</v>
          </cell>
        </row>
        <row r="2504">
          <cell r="A2504" t="str">
            <v>x</v>
          </cell>
        </row>
        <row r="2505">
          <cell r="A2505" t="str">
            <v>x</v>
          </cell>
        </row>
        <row r="2506">
          <cell r="A2506" t="str">
            <v>x</v>
          </cell>
        </row>
        <row r="2507">
          <cell r="A2507" t="str">
            <v>x</v>
          </cell>
        </row>
        <row r="2508">
          <cell r="A2508" t="str">
            <v>x</v>
          </cell>
        </row>
        <row r="2509">
          <cell r="A2509" t="str">
            <v>x</v>
          </cell>
        </row>
        <row r="2510">
          <cell r="A2510" t="str">
            <v>x</v>
          </cell>
        </row>
        <row r="2511">
          <cell r="A2511" t="str">
            <v>x</v>
          </cell>
        </row>
        <row r="2512">
          <cell r="A2512" t="str">
            <v>x</v>
          </cell>
        </row>
        <row r="2513">
          <cell r="A2513" t="str">
            <v>x</v>
          </cell>
        </row>
        <row r="2514">
          <cell r="A2514" t="str">
            <v>x</v>
          </cell>
        </row>
        <row r="2515">
          <cell r="A2515" t="str">
            <v>x</v>
          </cell>
        </row>
        <row r="2516">
          <cell r="A2516" t="str">
            <v>x</v>
          </cell>
        </row>
        <row r="2517">
          <cell r="A2517" t="str">
            <v>x</v>
          </cell>
        </row>
        <row r="2518">
          <cell r="A2518" t="str">
            <v>x</v>
          </cell>
        </row>
        <row r="2519">
          <cell r="A2519" t="str">
            <v>x</v>
          </cell>
        </row>
        <row r="2520">
          <cell r="A2520" t="str">
            <v>x</v>
          </cell>
        </row>
        <row r="2521">
          <cell r="A2521" t="str">
            <v>x</v>
          </cell>
        </row>
        <row r="2522">
          <cell r="A2522" t="str">
            <v>x</v>
          </cell>
        </row>
        <row r="2523">
          <cell r="A2523" t="str">
            <v>x</v>
          </cell>
        </row>
        <row r="2524">
          <cell r="A2524" t="str">
            <v>x</v>
          </cell>
        </row>
        <row r="2525">
          <cell r="A2525" t="str">
            <v>x</v>
          </cell>
        </row>
        <row r="2526">
          <cell r="A2526" t="str">
            <v>x</v>
          </cell>
        </row>
        <row r="2527">
          <cell r="A2527" t="str">
            <v>x</v>
          </cell>
        </row>
        <row r="2528">
          <cell r="A2528" t="str">
            <v>x</v>
          </cell>
        </row>
        <row r="2529">
          <cell r="A2529" t="str">
            <v>x</v>
          </cell>
        </row>
        <row r="2530">
          <cell r="A2530" t="str">
            <v>x</v>
          </cell>
        </row>
        <row r="2531">
          <cell r="A2531" t="str">
            <v>x</v>
          </cell>
        </row>
        <row r="2532">
          <cell r="A2532" t="str">
            <v>x</v>
          </cell>
        </row>
        <row r="2533">
          <cell r="A2533" t="str">
            <v>x</v>
          </cell>
        </row>
        <row r="2534">
          <cell r="A2534" t="str">
            <v>7</v>
          </cell>
        </row>
        <row r="2535">
          <cell r="A2535" t="str">
            <v>7.1</v>
          </cell>
        </row>
        <row r="2536">
          <cell r="A2536" t="str">
            <v>7.1.1</v>
          </cell>
        </row>
        <row r="2537">
          <cell r="A2537">
            <v>100705</v>
          </cell>
        </row>
        <row r="2538">
          <cell r="A2538">
            <v>97039</v>
          </cell>
        </row>
        <row r="2539">
          <cell r="A2539">
            <v>97040</v>
          </cell>
        </row>
        <row r="2540">
          <cell r="A2540">
            <v>97041</v>
          </cell>
        </row>
        <row r="2541">
          <cell r="A2541" t="str">
            <v>7.1.2</v>
          </cell>
        </row>
        <row r="2542">
          <cell r="A2542" t="str">
            <v>7.1.3</v>
          </cell>
        </row>
        <row r="2543">
          <cell r="A2543" t="str">
            <v>7.1.3.1</v>
          </cell>
        </row>
        <row r="2544">
          <cell r="A2544">
            <v>91295</v>
          </cell>
        </row>
        <row r="2545">
          <cell r="A2545">
            <v>91296</v>
          </cell>
        </row>
        <row r="2546">
          <cell r="A2546">
            <v>91297</v>
          </cell>
        </row>
        <row r="2547">
          <cell r="A2547">
            <v>91324</v>
          </cell>
        </row>
        <row r="2548">
          <cell r="A2548">
            <v>91325</v>
          </cell>
        </row>
        <row r="2549">
          <cell r="A2549">
            <v>91326</v>
          </cell>
        </row>
        <row r="2550">
          <cell r="A2550">
            <v>91327</v>
          </cell>
        </row>
        <row r="2551">
          <cell r="A2551">
            <v>91329</v>
          </cell>
        </row>
        <row r="2552">
          <cell r="A2552">
            <v>91330</v>
          </cell>
        </row>
        <row r="2553">
          <cell r="A2553">
            <v>91331</v>
          </cell>
        </row>
        <row r="2554">
          <cell r="A2554">
            <v>91332</v>
          </cell>
        </row>
        <row r="2555">
          <cell r="A2555">
            <v>91333</v>
          </cell>
        </row>
        <row r="2556">
          <cell r="A2556">
            <v>91328</v>
          </cell>
        </row>
        <row r="2557">
          <cell r="A2557" t="str">
            <v>7.1.3.2</v>
          </cell>
        </row>
        <row r="2558">
          <cell r="A2558">
            <v>91009</v>
          </cell>
        </row>
        <row r="2559">
          <cell r="A2559">
            <v>91010</v>
          </cell>
        </row>
        <row r="2560">
          <cell r="A2560">
            <v>91011</v>
          </cell>
        </row>
        <row r="2561">
          <cell r="A2561">
            <v>91012</v>
          </cell>
        </row>
        <row r="2562">
          <cell r="A2562">
            <v>91013</v>
          </cell>
        </row>
        <row r="2563">
          <cell r="A2563">
            <v>91014</v>
          </cell>
        </row>
        <row r="2564">
          <cell r="A2564">
            <v>91015</v>
          </cell>
        </row>
        <row r="2565">
          <cell r="A2565">
            <v>91016</v>
          </cell>
        </row>
        <row r="2566">
          <cell r="A2566" t="str">
            <v>7.1.3.3</v>
          </cell>
        </row>
        <row r="2567">
          <cell r="A2567">
            <v>90820</v>
          </cell>
        </row>
        <row r="2568">
          <cell r="A2568">
            <v>90821</v>
          </cell>
        </row>
        <row r="2569">
          <cell r="A2569">
            <v>90822</v>
          </cell>
        </row>
        <row r="2570">
          <cell r="A2570">
            <v>90823</v>
          </cell>
        </row>
        <row r="2571">
          <cell r="A2571">
            <v>90841</v>
          </cell>
        </row>
        <row r="2572">
          <cell r="A2572">
            <v>90842</v>
          </cell>
        </row>
        <row r="2573">
          <cell r="A2573">
            <v>90843</v>
          </cell>
        </row>
        <row r="2574">
          <cell r="A2574">
            <v>90844</v>
          </cell>
        </row>
        <row r="2575">
          <cell r="A2575">
            <v>90847</v>
          </cell>
        </row>
        <row r="2576">
          <cell r="A2576">
            <v>90848</v>
          </cell>
        </row>
        <row r="2577">
          <cell r="A2577">
            <v>90849</v>
          </cell>
        </row>
        <row r="2578">
          <cell r="A2578">
            <v>90850</v>
          </cell>
        </row>
        <row r="2579">
          <cell r="A2579">
            <v>90852</v>
          </cell>
        </row>
        <row r="2580">
          <cell r="A2580">
            <v>91312</v>
          </cell>
        </row>
        <row r="2581">
          <cell r="A2581">
            <v>91313</v>
          </cell>
        </row>
        <row r="2582">
          <cell r="A2582">
            <v>91314</v>
          </cell>
        </row>
        <row r="2583">
          <cell r="A2583">
            <v>91315</v>
          </cell>
        </row>
        <row r="2584">
          <cell r="A2584">
            <v>91318</v>
          </cell>
        </row>
        <row r="2585">
          <cell r="A2585">
            <v>91319</v>
          </cell>
        </row>
        <row r="2586">
          <cell r="A2586">
            <v>91320</v>
          </cell>
        </row>
        <row r="2587">
          <cell r="A2587">
            <v>91321</v>
          </cell>
        </row>
        <row r="2588">
          <cell r="A2588" t="str">
            <v>7.1.3.4</v>
          </cell>
        </row>
        <row r="2589">
          <cell r="A2589">
            <v>91299</v>
          </cell>
        </row>
        <row r="2590">
          <cell r="A2590">
            <v>91336</v>
          </cell>
        </row>
        <row r="2591">
          <cell r="A2591">
            <v>91337</v>
          </cell>
        </row>
        <row r="2592">
          <cell r="A2592" t="str">
            <v>7.1.3.5</v>
          </cell>
        </row>
        <row r="2593">
          <cell r="A2593">
            <v>90788</v>
          </cell>
        </row>
        <row r="2594">
          <cell r="A2594">
            <v>90789</v>
          </cell>
        </row>
        <row r="2595">
          <cell r="A2595">
            <v>90790</v>
          </cell>
        </row>
        <row r="2596">
          <cell r="A2596">
            <v>90791</v>
          </cell>
        </row>
        <row r="2597">
          <cell r="A2597">
            <v>90793</v>
          </cell>
        </row>
        <row r="2598">
          <cell r="A2598" t="str">
            <v>7.1.3.5</v>
          </cell>
        </row>
        <row r="2599">
          <cell r="A2599" t="str">
            <v>7.1.3.6</v>
          </cell>
        </row>
        <row r="2600">
          <cell r="A2600" t="str">
            <v>7.1.3.7</v>
          </cell>
        </row>
        <row r="2601">
          <cell r="A2601" t="str">
            <v>7.1.3.8</v>
          </cell>
        </row>
        <row r="2602">
          <cell r="A2602">
            <v>91298</v>
          </cell>
        </row>
        <row r="2603">
          <cell r="A2603">
            <v>91334</v>
          </cell>
        </row>
        <row r="2604">
          <cell r="A2604">
            <v>91335</v>
          </cell>
        </row>
        <row r="2605">
          <cell r="A2605">
            <v>90794</v>
          </cell>
        </row>
        <row r="2606">
          <cell r="A2606">
            <v>90795</v>
          </cell>
        </row>
        <row r="2607">
          <cell r="A2607">
            <v>90796</v>
          </cell>
        </row>
        <row r="2608">
          <cell r="A2608">
            <v>90797</v>
          </cell>
        </row>
        <row r="2609">
          <cell r="A2609">
            <v>90798</v>
          </cell>
        </row>
        <row r="2610">
          <cell r="A2610">
            <v>90799</v>
          </cell>
        </row>
        <row r="2611">
          <cell r="A2611">
            <v>90824</v>
          </cell>
        </row>
        <row r="2612">
          <cell r="A2612">
            <v>90825</v>
          </cell>
        </row>
        <row r="2613">
          <cell r="A2613">
            <v>100659</v>
          </cell>
        </row>
        <row r="2614">
          <cell r="A2614">
            <v>100660</v>
          </cell>
        </row>
        <row r="2615">
          <cell r="A2615">
            <v>100675</v>
          </cell>
        </row>
        <row r="2616">
          <cell r="A2616">
            <v>100676</v>
          </cell>
        </row>
        <row r="2617">
          <cell r="A2617">
            <v>100678</v>
          </cell>
        </row>
        <row r="2618">
          <cell r="A2618">
            <v>100679</v>
          </cell>
        </row>
        <row r="2619">
          <cell r="A2619">
            <v>100680</v>
          </cell>
        </row>
        <row r="2620">
          <cell r="A2620">
            <v>100681</v>
          </cell>
        </row>
        <row r="2621">
          <cell r="A2621">
            <v>100682</v>
          </cell>
        </row>
        <row r="2622">
          <cell r="A2622">
            <v>100683</v>
          </cell>
        </row>
        <row r="2623">
          <cell r="A2623">
            <v>100684</v>
          </cell>
        </row>
        <row r="2624">
          <cell r="A2624">
            <v>100685</v>
          </cell>
        </row>
        <row r="2625">
          <cell r="A2625">
            <v>100686</v>
          </cell>
        </row>
        <row r="2626">
          <cell r="A2626">
            <v>100687</v>
          </cell>
        </row>
        <row r="2627">
          <cell r="A2627">
            <v>100688</v>
          </cell>
        </row>
        <row r="2628">
          <cell r="A2628">
            <v>100689</v>
          </cell>
        </row>
        <row r="2629">
          <cell r="A2629">
            <v>100690</v>
          </cell>
        </row>
        <row r="2630">
          <cell r="A2630">
            <v>100691</v>
          </cell>
        </row>
        <row r="2631">
          <cell r="A2631">
            <v>100692</v>
          </cell>
        </row>
        <row r="2632">
          <cell r="A2632">
            <v>100693</v>
          </cell>
        </row>
        <row r="2633">
          <cell r="A2633">
            <v>100694</v>
          </cell>
        </row>
        <row r="2634">
          <cell r="A2634">
            <v>100695</v>
          </cell>
        </row>
        <row r="2635">
          <cell r="A2635">
            <v>100696</v>
          </cell>
        </row>
        <row r="2636">
          <cell r="A2636">
            <v>100697</v>
          </cell>
        </row>
        <row r="2637">
          <cell r="A2637">
            <v>100698</v>
          </cell>
        </row>
        <row r="2638">
          <cell r="A2638">
            <v>100699</v>
          </cell>
        </row>
        <row r="2639">
          <cell r="A2639">
            <v>100700</v>
          </cell>
        </row>
        <row r="2640">
          <cell r="A2640">
            <v>100712</v>
          </cell>
        </row>
        <row r="2641">
          <cell r="A2641">
            <v>90845</v>
          </cell>
        </row>
        <row r="2642">
          <cell r="A2642">
            <v>90846</v>
          </cell>
        </row>
        <row r="2643">
          <cell r="A2643">
            <v>90851</v>
          </cell>
        </row>
        <row r="2644">
          <cell r="A2644">
            <v>90845</v>
          </cell>
        </row>
        <row r="2645">
          <cell r="A2645">
            <v>91316</v>
          </cell>
        </row>
        <row r="2646">
          <cell r="A2646">
            <v>91317</v>
          </cell>
        </row>
        <row r="2647">
          <cell r="A2647">
            <v>91322</v>
          </cell>
        </row>
        <row r="2648">
          <cell r="A2648">
            <v>91323</v>
          </cell>
        </row>
        <row r="2649">
          <cell r="A2649" t="str">
            <v>7.1.3.9</v>
          </cell>
        </row>
        <row r="2650">
          <cell r="A2650" t="str">
            <v>7.1.3.10</v>
          </cell>
        </row>
        <row r="2651">
          <cell r="A2651" t="str">
            <v>7.1.4</v>
          </cell>
        </row>
        <row r="2652">
          <cell r="A2652">
            <v>100665</v>
          </cell>
        </row>
        <row r="2653">
          <cell r="A2653">
            <v>100666</v>
          </cell>
        </row>
        <row r="2654">
          <cell r="A2654">
            <v>100667</v>
          </cell>
        </row>
        <row r="2655">
          <cell r="A2655">
            <v>100668</v>
          </cell>
        </row>
        <row r="2656">
          <cell r="A2656">
            <v>100669</v>
          </cell>
        </row>
        <row r="2657">
          <cell r="A2657">
            <v>100670</v>
          </cell>
        </row>
        <row r="2658">
          <cell r="A2658">
            <v>100671</v>
          </cell>
        </row>
        <row r="2659">
          <cell r="A2659">
            <v>100672</v>
          </cell>
        </row>
        <row r="2660">
          <cell r="A2660" t="str">
            <v>7.1.5</v>
          </cell>
        </row>
        <row r="2661">
          <cell r="A2661">
            <v>91287</v>
          </cell>
        </row>
        <row r="2662">
          <cell r="A2662">
            <v>91292</v>
          </cell>
        </row>
        <row r="2663">
          <cell r="A2663">
            <v>90801</v>
          </cell>
        </row>
        <row r="2664">
          <cell r="A2664">
            <v>90806</v>
          </cell>
        </row>
        <row r="2665">
          <cell r="A2665" t="str">
            <v>7.1.6</v>
          </cell>
        </row>
        <row r="2666">
          <cell r="A2666">
            <v>100702</v>
          </cell>
        </row>
        <row r="2667">
          <cell r="A2667">
            <v>94805</v>
          </cell>
        </row>
        <row r="2668">
          <cell r="A2668">
            <v>91338</v>
          </cell>
        </row>
        <row r="2669">
          <cell r="A2669">
            <v>91341</v>
          </cell>
        </row>
        <row r="2670">
          <cell r="A2670" t="str">
            <v>7.1.7</v>
          </cell>
        </row>
        <row r="2671">
          <cell r="A2671" t="str">
            <v>7.1.7.1</v>
          </cell>
        </row>
        <row r="2672">
          <cell r="A2672">
            <v>100701</v>
          </cell>
        </row>
        <row r="2673">
          <cell r="A2673">
            <v>94806</v>
          </cell>
        </row>
        <row r="2674">
          <cell r="A2674" t="str">
            <v>7.1.7.2</v>
          </cell>
        </row>
        <row r="2675">
          <cell r="A2675" t="str">
            <v>7.1.7.3</v>
          </cell>
        </row>
        <row r="2676">
          <cell r="A2676" t="str">
            <v>7.1.7.4</v>
          </cell>
        </row>
        <row r="2677">
          <cell r="A2677" t="str">
            <v>7.1.7.5</v>
          </cell>
        </row>
        <row r="2678">
          <cell r="A2678">
            <v>94807</v>
          </cell>
        </row>
        <row r="2679">
          <cell r="A2679" t="str">
            <v>7.1.7.6</v>
          </cell>
        </row>
        <row r="2680">
          <cell r="A2680" t="str">
            <v>7.1.7.7</v>
          </cell>
        </row>
        <row r="2681">
          <cell r="A2681" t="str">
            <v>7.1.7.8</v>
          </cell>
        </row>
        <row r="2682">
          <cell r="A2682">
            <v>90838</v>
          </cell>
        </row>
        <row r="2683">
          <cell r="A2683" t="str">
            <v>7.1.8</v>
          </cell>
        </row>
        <row r="2684">
          <cell r="A2684" t="str">
            <v>7.1.9</v>
          </cell>
        </row>
        <row r="2685">
          <cell r="A2685" t="str">
            <v>7.1.9.1</v>
          </cell>
        </row>
        <row r="2686">
          <cell r="A2686">
            <v>94559</v>
          </cell>
        </row>
        <row r="2687">
          <cell r="A2687" t="str">
            <v>7.1.9.2</v>
          </cell>
        </row>
        <row r="2688">
          <cell r="A2688">
            <v>94562</v>
          </cell>
        </row>
        <row r="2689">
          <cell r="A2689" t="str">
            <v>7.1.9.3</v>
          </cell>
        </row>
        <row r="2690">
          <cell r="A2690" t="str">
            <v>7.1.10</v>
          </cell>
        </row>
        <row r="2691">
          <cell r="A2691">
            <v>94587</v>
          </cell>
        </row>
        <row r="2692">
          <cell r="A2692">
            <v>94588</v>
          </cell>
        </row>
        <row r="2693">
          <cell r="A2693">
            <v>99837</v>
          </cell>
        </row>
        <row r="2694">
          <cell r="A2694">
            <v>99839</v>
          </cell>
        </row>
        <row r="2695">
          <cell r="A2695">
            <v>99841</v>
          </cell>
        </row>
        <row r="2696">
          <cell r="A2696">
            <v>99861</v>
          </cell>
        </row>
        <row r="2697">
          <cell r="A2697">
            <v>99855</v>
          </cell>
        </row>
        <row r="2698">
          <cell r="A2698">
            <v>99857</v>
          </cell>
        </row>
        <row r="2699">
          <cell r="A2699">
            <v>95541</v>
          </cell>
        </row>
        <row r="2700">
          <cell r="A2700" t="str">
            <v>7.1.11</v>
          </cell>
        </row>
        <row r="2701">
          <cell r="A2701">
            <v>100674</v>
          </cell>
        </row>
        <row r="2702">
          <cell r="A2702">
            <v>94569</v>
          </cell>
        </row>
        <row r="2703">
          <cell r="A2703">
            <v>94570</v>
          </cell>
        </row>
        <row r="2704">
          <cell r="A2704">
            <v>94572</v>
          </cell>
        </row>
        <row r="2705">
          <cell r="A2705">
            <v>94573</v>
          </cell>
        </row>
        <row r="2706">
          <cell r="A2706">
            <v>94580</v>
          </cell>
        </row>
        <row r="2707">
          <cell r="A2707" t="str">
            <v>7.1.12</v>
          </cell>
        </row>
        <row r="2708">
          <cell r="A2708">
            <v>99862</v>
          </cell>
        </row>
        <row r="2709">
          <cell r="A2709">
            <v>94589</v>
          </cell>
        </row>
        <row r="2710">
          <cell r="A2710">
            <v>94590</v>
          </cell>
        </row>
        <row r="2711">
          <cell r="A2711" t="str">
            <v>7.1.13</v>
          </cell>
        </row>
        <row r="2712">
          <cell r="A2712">
            <v>100703</v>
          </cell>
        </row>
        <row r="2713">
          <cell r="A2713">
            <v>100704</v>
          </cell>
        </row>
        <row r="2714">
          <cell r="A2714">
            <v>102188</v>
          </cell>
        </row>
        <row r="2715">
          <cell r="A2715">
            <v>102189</v>
          </cell>
        </row>
        <row r="2716">
          <cell r="A2716">
            <v>100704</v>
          </cell>
        </row>
        <row r="2717">
          <cell r="A2717">
            <v>100706</v>
          </cell>
        </row>
        <row r="2718">
          <cell r="A2718">
            <v>100707</v>
          </cell>
        </row>
        <row r="2719">
          <cell r="A2719">
            <v>100708</v>
          </cell>
        </row>
        <row r="2720">
          <cell r="A2720">
            <v>100709</v>
          </cell>
        </row>
        <row r="2721">
          <cell r="A2721">
            <v>100710</v>
          </cell>
        </row>
        <row r="2722">
          <cell r="A2722">
            <v>91304</v>
          </cell>
        </row>
        <row r="2723">
          <cell r="A2723">
            <v>91305</v>
          </cell>
        </row>
        <row r="2724">
          <cell r="A2724">
            <v>91306</v>
          </cell>
        </row>
        <row r="2725">
          <cell r="A2725">
            <v>91307</v>
          </cell>
        </row>
        <row r="2726">
          <cell r="A2726">
            <v>90830</v>
          </cell>
        </row>
        <row r="2727">
          <cell r="A2727">
            <v>90831</v>
          </cell>
        </row>
        <row r="2728">
          <cell r="A2728" t="str">
            <v>7.1.14</v>
          </cell>
        </row>
        <row r="2729">
          <cell r="A2729">
            <v>97010</v>
          </cell>
        </row>
        <row r="2730">
          <cell r="A2730">
            <v>97011</v>
          </cell>
        </row>
        <row r="2731">
          <cell r="A2731">
            <v>97012</v>
          </cell>
        </row>
        <row r="2732">
          <cell r="A2732">
            <v>97013</v>
          </cell>
        </row>
        <row r="2733">
          <cell r="A2733">
            <v>97014</v>
          </cell>
        </row>
        <row r="2734">
          <cell r="A2734">
            <v>97015</v>
          </cell>
        </row>
        <row r="2735">
          <cell r="A2735">
            <v>97016</v>
          </cell>
        </row>
        <row r="2736">
          <cell r="A2736">
            <v>97017</v>
          </cell>
        </row>
        <row r="2737">
          <cell r="A2737">
            <v>97018</v>
          </cell>
        </row>
        <row r="2738">
          <cell r="A2738">
            <v>97031</v>
          </cell>
        </row>
        <row r="2739">
          <cell r="A2739">
            <v>97032</v>
          </cell>
        </row>
        <row r="2740">
          <cell r="A2740">
            <v>97033</v>
          </cell>
        </row>
        <row r="2741">
          <cell r="A2741">
            <v>97034</v>
          </cell>
        </row>
        <row r="2742">
          <cell r="A2742" t="str">
            <v>7.2</v>
          </cell>
        </row>
        <row r="2743">
          <cell r="A2743" t="str">
            <v>7.2.1</v>
          </cell>
        </row>
        <row r="2744">
          <cell r="A2744" t="str">
            <v>7.2.2</v>
          </cell>
        </row>
        <row r="2745">
          <cell r="A2745">
            <v>102151</v>
          </cell>
        </row>
        <row r="2746">
          <cell r="A2746">
            <v>102152</v>
          </cell>
        </row>
        <row r="2747">
          <cell r="A2747">
            <v>102153</v>
          </cell>
        </row>
        <row r="2748">
          <cell r="A2748">
            <v>102154</v>
          </cell>
        </row>
        <row r="2749">
          <cell r="A2749">
            <v>102155</v>
          </cell>
        </row>
        <row r="2750">
          <cell r="A2750">
            <v>102156</v>
          </cell>
        </row>
        <row r="2751">
          <cell r="A2751">
            <v>102157</v>
          </cell>
        </row>
        <row r="2752">
          <cell r="A2752">
            <v>102158</v>
          </cell>
        </row>
        <row r="2753">
          <cell r="A2753">
            <v>102159</v>
          </cell>
        </row>
        <row r="2754">
          <cell r="A2754">
            <v>102160</v>
          </cell>
        </row>
        <row r="2755">
          <cell r="A2755">
            <v>102161</v>
          </cell>
        </row>
        <row r="2756">
          <cell r="A2756">
            <v>102162</v>
          </cell>
        </row>
        <row r="2757">
          <cell r="A2757">
            <v>102163</v>
          </cell>
        </row>
        <row r="2758">
          <cell r="A2758">
            <v>102164</v>
          </cell>
        </row>
        <row r="2759">
          <cell r="A2759">
            <v>102165</v>
          </cell>
        </row>
        <row r="2760">
          <cell r="A2760">
            <v>102166</v>
          </cell>
        </row>
        <row r="2761">
          <cell r="A2761">
            <v>102167</v>
          </cell>
        </row>
        <row r="2762">
          <cell r="A2762">
            <v>102168</v>
          </cell>
        </row>
        <row r="2763">
          <cell r="A2763">
            <v>102169</v>
          </cell>
        </row>
        <row r="2764">
          <cell r="A2764">
            <v>102170</v>
          </cell>
        </row>
        <row r="2765">
          <cell r="A2765">
            <v>102171</v>
          </cell>
        </row>
        <row r="2766">
          <cell r="A2766">
            <v>102172</v>
          </cell>
        </row>
        <row r="2767">
          <cell r="A2767">
            <v>102176</v>
          </cell>
        </row>
        <row r="2768">
          <cell r="A2768">
            <v>102177</v>
          </cell>
        </row>
        <row r="2769">
          <cell r="A2769">
            <v>102178</v>
          </cell>
        </row>
        <row r="2770">
          <cell r="A2770">
            <v>102179</v>
          </cell>
        </row>
        <row r="2771">
          <cell r="A2771">
            <v>102180</v>
          </cell>
        </row>
        <row r="2772">
          <cell r="A2772">
            <v>102181</v>
          </cell>
        </row>
        <row r="2773">
          <cell r="A2773">
            <v>102182</v>
          </cell>
        </row>
        <row r="2774">
          <cell r="A2774">
            <v>102183</v>
          </cell>
        </row>
        <row r="2775">
          <cell r="A2775">
            <v>102184</v>
          </cell>
        </row>
        <row r="2776">
          <cell r="A2776">
            <v>102185</v>
          </cell>
        </row>
        <row r="2777">
          <cell r="A2777">
            <v>102190</v>
          </cell>
        </row>
        <row r="2778">
          <cell r="A2778">
            <v>102191</v>
          </cell>
        </row>
        <row r="2779">
          <cell r="A2779">
            <v>102192</v>
          </cell>
        </row>
        <row r="2780">
          <cell r="A2780" t="str">
            <v>7.2.3</v>
          </cell>
        </row>
        <row r="2781">
          <cell r="A2781" t="str">
            <v>7.2.4</v>
          </cell>
        </row>
        <row r="2782">
          <cell r="A2782" t="str">
            <v>x</v>
          </cell>
        </row>
        <row r="2783">
          <cell r="A2783" t="str">
            <v>x</v>
          </cell>
        </row>
        <row r="2784">
          <cell r="A2784" t="str">
            <v>x</v>
          </cell>
        </row>
        <row r="2785">
          <cell r="A2785" t="str">
            <v>x</v>
          </cell>
        </row>
        <row r="2786">
          <cell r="A2786" t="str">
            <v>x</v>
          </cell>
        </row>
        <row r="2787">
          <cell r="A2787" t="str">
            <v>x</v>
          </cell>
        </row>
        <row r="2788">
          <cell r="A2788" t="str">
            <v>x</v>
          </cell>
        </row>
        <row r="2789">
          <cell r="A2789" t="str">
            <v>x</v>
          </cell>
        </row>
        <row r="2790">
          <cell r="A2790" t="str">
            <v>x</v>
          </cell>
        </row>
        <row r="2791">
          <cell r="A2791" t="str">
            <v>x</v>
          </cell>
        </row>
        <row r="2792">
          <cell r="A2792" t="str">
            <v>x</v>
          </cell>
        </row>
        <row r="2793">
          <cell r="A2793" t="str">
            <v>x</v>
          </cell>
        </row>
        <row r="2794">
          <cell r="A2794" t="str">
            <v>x</v>
          </cell>
        </row>
        <row r="2795">
          <cell r="A2795" t="str">
            <v>x</v>
          </cell>
        </row>
        <row r="2796">
          <cell r="A2796" t="str">
            <v>x</v>
          </cell>
        </row>
        <row r="2797">
          <cell r="A2797" t="str">
            <v>x</v>
          </cell>
        </row>
        <row r="2798">
          <cell r="A2798" t="str">
            <v>x</v>
          </cell>
        </row>
        <row r="2799">
          <cell r="A2799" t="str">
            <v>x</v>
          </cell>
        </row>
        <row r="2800">
          <cell r="A2800" t="str">
            <v>x</v>
          </cell>
        </row>
        <row r="2801">
          <cell r="A2801" t="str">
            <v>x</v>
          </cell>
        </row>
        <row r="2802">
          <cell r="A2802" t="str">
            <v>x</v>
          </cell>
        </row>
        <row r="2803">
          <cell r="A2803" t="str">
            <v>x</v>
          </cell>
        </row>
        <row r="2804">
          <cell r="A2804" t="str">
            <v>x</v>
          </cell>
        </row>
        <row r="2805">
          <cell r="A2805" t="str">
            <v>x</v>
          </cell>
        </row>
        <row r="2806">
          <cell r="A2806" t="str">
            <v>x</v>
          </cell>
        </row>
        <row r="2807">
          <cell r="A2807" t="str">
            <v>x</v>
          </cell>
        </row>
        <row r="2808">
          <cell r="A2808" t="str">
            <v>x</v>
          </cell>
        </row>
        <row r="2809">
          <cell r="A2809" t="str">
            <v>x</v>
          </cell>
        </row>
        <row r="2810">
          <cell r="A2810" t="str">
            <v>x</v>
          </cell>
        </row>
        <row r="2811">
          <cell r="A2811" t="str">
            <v>x</v>
          </cell>
        </row>
        <row r="2812">
          <cell r="A2812" t="str">
            <v>x</v>
          </cell>
        </row>
        <row r="2813">
          <cell r="A2813" t="str">
            <v>x</v>
          </cell>
        </row>
        <row r="2814">
          <cell r="A2814" t="str">
            <v>x</v>
          </cell>
        </row>
        <row r="2815">
          <cell r="A2815" t="str">
            <v>x</v>
          </cell>
        </row>
        <row r="2816">
          <cell r="A2816" t="str">
            <v>x</v>
          </cell>
        </row>
        <row r="2817">
          <cell r="A2817" t="str">
            <v>x</v>
          </cell>
        </row>
        <row r="2818">
          <cell r="A2818" t="str">
            <v>x</v>
          </cell>
        </row>
        <row r="2819">
          <cell r="A2819" t="str">
            <v>8</v>
          </cell>
        </row>
        <row r="2820">
          <cell r="A2820" t="str">
            <v>8.1</v>
          </cell>
        </row>
        <row r="2821">
          <cell r="A2821" t="str">
            <v>8.1.1</v>
          </cell>
        </row>
        <row r="2822">
          <cell r="A2822" t="str">
            <v>8.1.2</v>
          </cell>
        </row>
        <row r="2823">
          <cell r="A2823" t="str">
            <v>8.1.3</v>
          </cell>
        </row>
        <row r="2824">
          <cell r="A2824" t="str">
            <v>8.1.4</v>
          </cell>
        </row>
        <row r="2825">
          <cell r="A2825">
            <v>103654</v>
          </cell>
        </row>
        <row r="2826">
          <cell r="A2826">
            <v>103655</v>
          </cell>
        </row>
        <row r="2827">
          <cell r="A2827">
            <v>103656</v>
          </cell>
        </row>
        <row r="2828">
          <cell r="A2828">
            <v>102102</v>
          </cell>
        </row>
        <row r="2829">
          <cell r="A2829">
            <v>102103</v>
          </cell>
        </row>
        <row r="2830">
          <cell r="A2830">
            <v>102104</v>
          </cell>
        </row>
        <row r="2831">
          <cell r="A2831">
            <v>102105</v>
          </cell>
        </row>
        <row r="2832">
          <cell r="A2832">
            <v>102106</v>
          </cell>
        </row>
        <row r="2833">
          <cell r="A2833">
            <v>102107</v>
          </cell>
        </row>
        <row r="2834">
          <cell r="A2834">
            <v>102108</v>
          </cell>
        </row>
        <row r="2835">
          <cell r="A2835">
            <v>102109</v>
          </cell>
        </row>
        <row r="2836">
          <cell r="A2836">
            <v>102110</v>
          </cell>
        </row>
        <row r="2837">
          <cell r="A2837" t="str">
            <v>8.1.5</v>
          </cell>
        </row>
        <row r="2838">
          <cell r="A2838" t="str">
            <v>8.1.6</v>
          </cell>
        </row>
        <row r="2839">
          <cell r="A2839" t="str">
            <v>8.1.7</v>
          </cell>
        </row>
        <row r="2840">
          <cell r="A2840">
            <v>100619</v>
          </cell>
        </row>
        <row r="2841">
          <cell r="A2841">
            <v>100620</v>
          </cell>
        </row>
        <row r="2842">
          <cell r="A2842">
            <v>100621</v>
          </cell>
        </row>
        <row r="2843">
          <cell r="A2843">
            <v>100622</v>
          </cell>
        </row>
        <row r="2844">
          <cell r="A2844">
            <v>100623</v>
          </cell>
        </row>
        <row r="2845">
          <cell r="A2845">
            <v>100578</v>
          </cell>
        </row>
        <row r="2846">
          <cell r="A2846">
            <v>100579</v>
          </cell>
        </row>
        <row r="2847">
          <cell r="A2847">
            <v>100580</v>
          </cell>
        </row>
        <row r="2848">
          <cell r="A2848">
            <v>100581</v>
          </cell>
        </row>
        <row r="2849">
          <cell r="A2849">
            <v>100582</v>
          </cell>
        </row>
        <row r="2850">
          <cell r="A2850">
            <v>100583</v>
          </cell>
        </row>
        <row r="2851">
          <cell r="A2851">
            <v>100584</v>
          </cell>
        </row>
        <row r="2852">
          <cell r="A2852">
            <v>100585</v>
          </cell>
        </row>
        <row r="2853">
          <cell r="A2853">
            <v>100586</v>
          </cell>
        </row>
        <row r="2854">
          <cell r="A2854">
            <v>100587</v>
          </cell>
        </row>
        <row r="2855">
          <cell r="A2855">
            <v>100588</v>
          </cell>
        </row>
        <row r="2856">
          <cell r="A2856">
            <v>100589</v>
          </cell>
        </row>
        <row r="2857">
          <cell r="A2857">
            <v>100590</v>
          </cell>
        </row>
        <row r="2858">
          <cell r="A2858">
            <v>100591</v>
          </cell>
        </row>
        <row r="2859">
          <cell r="A2859">
            <v>100592</v>
          </cell>
        </row>
        <row r="2860">
          <cell r="A2860">
            <v>100593</v>
          </cell>
        </row>
        <row r="2861">
          <cell r="A2861">
            <v>100594</v>
          </cell>
        </row>
        <row r="2862">
          <cell r="A2862">
            <v>100595</v>
          </cell>
        </row>
        <row r="2863">
          <cell r="A2863">
            <v>100596</v>
          </cell>
        </row>
        <row r="2864">
          <cell r="A2864">
            <v>100597</v>
          </cell>
        </row>
        <row r="2865">
          <cell r="A2865">
            <v>100598</v>
          </cell>
        </row>
        <row r="2866">
          <cell r="A2866">
            <v>100599</v>
          </cell>
        </row>
        <row r="2867">
          <cell r="A2867">
            <v>100600</v>
          </cell>
        </row>
        <row r="2868">
          <cell r="A2868">
            <v>100601</v>
          </cell>
        </row>
        <row r="2869">
          <cell r="A2869">
            <v>100602</v>
          </cell>
        </row>
        <row r="2870">
          <cell r="A2870">
            <v>100603</v>
          </cell>
        </row>
        <row r="2871">
          <cell r="A2871">
            <v>100604</v>
          </cell>
        </row>
        <row r="2872">
          <cell r="A2872">
            <v>100605</v>
          </cell>
        </row>
        <row r="2873">
          <cell r="A2873">
            <v>100606</v>
          </cell>
        </row>
        <row r="2874">
          <cell r="A2874">
            <v>100607</v>
          </cell>
        </row>
        <row r="2875">
          <cell r="A2875">
            <v>100608</v>
          </cell>
        </row>
        <row r="2876">
          <cell r="A2876">
            <v>100609</v>
          </cell>
        </row>
        <row r="2877">
          <cell r="A2877">
            <v>100610</v>
          </cell>
        </row>
        <row r="2878">
          <cell r="A2878">
            <v>100611</v>
          </cell>
        </row>
        <row r="2879">
          <cell r="A2879">
            <v>100612</v>
          </cell>
        </row>
        <row r="2880">
          <cell r="A2880">
            <v>100613</v>
          </cell>
        </row>
        <row r="2881">
          <cell r="A2881">
            <v>100614</v>
          </cell>
        </row>
        <row r="2882">
          <cell r="A2882">
            <v>100615</v>
          </cell>
        </row>
        <row r="2883">
          <cell r="A2883">
            <v>100616</v>
          </cell>
        </row>
        <row r="2884">
          <cell r="A2884">
            <v>100617</v>
          </cell>
        </row>
        <row r="2885">
          <cell r="A2885">
            <v>100618</v>
          </cell>
        </row>
        <row r="2886">
          <cell r="A2886" t="str">
            <v>8.1.8</v>
          </cell>
        </row>
        <row r="2887">
          <cell r="A2887" t="str">
            <v>8.1.9</v>
          </cell>
        </row>
        <row r="2888">
          <cell r="A2888" t="str">
            <v>8.2</v>
          </cell>
        </row>
        <row r="2889">
          <cell r="A2889" t="str">
            <v>8.2.1</v>
          </cell>
        </row>
        <row r="2890">
          <cell r="A2890">
            <v>97660</v>
          </cell>
        </row>
        <row r="2891">
          <cell r="A2891">
            <v>90447</v>
          </cell>
        </row>
        <row r="2892">
          <cell r="A2892">
            <v>90456</v>
          </cell>
        </row>
        <row r="2893">
          <cell r="A2893">
            <v>90457</v>
          </cell>
        </row>
        <row r="2894">
          <cell r="A2894">
            <v>90458</v>
          </cell>
        </row>
        <row r="2895">
          <cell r="A2895" t="str">
            <v>8.2.2</v>
          </cell>
        </row>
        <row r="2896">
          <cell r="A2896">
            <v>101938</v>
          </cell>
        </row>
        <row r="2897">
          <cell r="A2897">
            <v>101489</v>
          </cell>
        </row>
        <row r="2898">
          <cell r="A2898">
            <v>101490</v>
          </cell>
        </row>
        <row r="2899">
          <cell r="A2899">
            <v>101491</v>
          </cell>
        </row>
        <row r="2900">
          <cell r="A2900">
            <v>101492</v>
          </cell>
        </row>
        <row r="2901">
          <cell r="A2901">
            <v>101493</v>
          </cell>
        </row>
        <row r="2902">
          <cell r="A2902">
            <v>101494</v>
          </cell>
        </row>
        <row r="2903">
          <cell r="A2903">
            <v>101495</v>
          </cell>
        </row>
        <row r="2904">
          <cell r="A2904">
            <v>101496</v>
          </cell>
        </row>
        <row r="2905">
          <cell r="A2905">
            <v>101497</v>
          </cell>
        </row>
        <row r="2906">
          <cell r="A2906">
            <v>101498</v>
          </cell>
        </row>
        <row r="2907">
          <cell r="A2907">
            <v>101499</v>
          </cell>
        </row>
        <row r="2908">
          <cell r="A2908">
            <v>101500</v>
          </cell>
        </row>
        <row r="2909">
          <cell r="A2909">
            <v>101501</v>
          </cell>
        </row>
        <row r="2910">
          <cell r="A2910">
            <v>101502</v>
          </cell>
        </row>
        <row r="2911">
          <cell r="A2911">
            <v>101503</v>
          </cell>
        </row>
        <row r="2912">
          <cell r="A2912">
            <v>101504</v>
          </cell>
        </row>
        <row r="2913">
          <cell r="A2913">
            <v>101505</v>
          </cell>
        </row>
        <row r="2914">
          <cell r="A2914">
            <v>101506</v>
          </cell>
        </row>
        <row r="2915">
          <cell r="A2915">
            <v>101507</v>
          </cell>
        </row>
        <row r="2916">
          <cell r="A2916">
            <v>101508</v>
          </cell>
        </row>
        <row r="2917">
          <cell r="A2917">
            <v>101509</v>
          </cell>
        </row>
        <row r="2918">
          <cell r="A2918">
            <v>101510</v>
          </cell>
        </row>
        <row r="2919">
          <cell r="A2919">
            <v>101511</v>
          </cell>
        </row>
        <row r="2920">
          <cell r="A2920">
            <v>101512</v>
          </cell>
        </row>
        <row r="2921">
          <cell r="A2921">
            <v>101513</v>
          </cell>
        </row>
        <row r="2922">
          <cell r="A2922">
            <v>101514</v>
          </cell>
        </row>
        <row r="2923">
          <cell r="A2923">
            <v>101515</v>
          </cell>
        </row>
        <row r="2924">
          <cell r="A2924">
            <v>101516</v>
          </cell>
        </row>
        <row r="2925">
          <cell r="A2925">
            <v>101517</v>
          </cell>
        </row>
        <row r="2926">
          <cell r="A2926">
            <v>101518</v>
          </cell>
        </row>
        <row r="2927">
          <cell r="A2927">
            <v>101519</v>
          </cell>
        </row>
        <row r="2928">
          <cell r="A2928">
            <v>101520</v>
          </cell>
        </row>
        <row r="2929">
          <cell r="A2929">
            <v>101521</v>
          </cell>
        </row>
        <row r="2930">
          <cell r="A2930">
            <v>101522</v>
          </cell>
        </row>
        <row r="2931">
          <cell r="A2931">
            <v>101523</v>
          </cell>
        </row>
        <row r="2932">
          <cell r="A2932">
            <v>101524</v>
          </cell>
        </row>
        <row r="2933">
          <cell r="A2933">
            <v>101525</v>
          </cell>
        </row>
        <row r="2934">
          <cell r="A2934">
            <v>101526</v>
          </cell>
        </row>
        <row r="2935">
          <cell r="A2935">
            <v>101527</v>
          </cell>
        </row>
        <row r="2936">
          <cell r="A2936">
            <v>101528</v>
          </cell>
        </row>
        <row r="2937">
          <cell r="A2937">
            <v>101529</v>
          </cell>
        </row>
        <row r="2938">
          <cell r="A2938">
            <v>101530</v>
          </cell>
        </row>
        <row r="2939">
          <cell r="A2939">
            <v>101531</v>
          </cell>
        </row>
        <row r="2940">
          <cell r="A2940">
            <v>101532</v>
          </cell>
        </row>
        <row r="2941">
          <cell r="A2941">
            <v>101533</v>
          </cell>
        </row>
        <row r="2942">
          <cell r="A2942">
            <v>101534</v>
          </cell>
        </row>
        <row r="2943">
          <cell r="A2943">
            <v>101535</v>
          </cell>
        </row>
        <row r="2944">
          <cell r="A2944">
            <v>101536</v>
          </cell>
        </row>
        <row r="2945">
          <cell r="A2945" t="str">
            <v>16.105.000030.SER</v>
          </cell>
        </row>
        <row r="2946">
          <cell r="A2946" t="str">
            <v>16.105.000031.SER</v>
          </cell>
        </row>
        <row r="2947">
          <cell r="A2947" t="str">
            <v>16.105.000032.SER</v>
          </cell>
        </row>
        <row r="2948">
          <cell r="A2948" t="str">
            <v>16.105.000033.SER</v>
          </cell>
        </row>
        <row r="2949">
          <cell r="A2949" t="str">
            <v>16.105.000034.SER</v>
          </cell>
        </row>
        <row r="2950">
          <cell r="A2950" t="str">
            <v>16.105.000035.SER</v>
          </cell>
        </row>
        <row r="2951">
          <cell r="A2951" t="str">
            <v>8.2.3</v>
          </cell>
        </row>
        <row r="2952">
          <cell r="A2952" t="str">
            <v>8.2.3.1</v>
          </cell>
        </row>
        <row r="2953">
          <cell r="A2953">
            <v>96984</v>
          </cell>
        </row>
        <row r="2954">
          <cell r="A2954">
            <v>91831</v>
          </cell>
        </row>
        <row r="2955">
          <cell r="A2955">
            <v>91834</v>
          </cell>
        </row>
        <row r="2956">
          <cell r="A2956">
            <v>91836</v>
          </cell>
        </row>
        <row r="2957">
          <cell r="A2957">
            <v>91842</v>
          </cell>
        </row>
        <row r="2958">
          <cell r="A2958">
            <v>91844</v>
          </cell>
        </row>
        <row r="2959">
          <cell r="A2959">
            <v>91846</v>
          </cell>
        </row>
        <row r="2960">
          <cell r="A2960">
            <v>91852</v>
          </cell>
        </row>
        <row r="2961">
          <cell r="A2961">
            <v>91854</v>
          </cell>
        </row>
        <row r="2962">
          <cell r="A2962">
            <v>91856</v>
          </cell>
        </row>
        <row r="2963">
          <cell r="A2963">
            <v>91833</v>
          </cell>
        </row>
        <row r="2964">
          <cell r="A2964">
            <v>91835</v>
          </cell>
        </row>
        <row r="2965">
          <cell r="A2965">
            <v>91837</v>
          </cell>
        </row>
        <row r="2966">
          <cell r="A2966">
            <v>91843</v>
          </cell>
        </row>
        <row r="2967">
          <cell r="A2967">
            <v>91845</v>
          </cell>
        </row>
        <row r="2968">
          <cell r="A2968">
            <v>91847</v>
          </cell>
        </row>
        <row r="2969">
          <cell r="A2969">
            <v>91853</v>
          </cell>
        </row>
        <row r="2970">
          <cell r="A2970">
            <v>91855</v>
          </cell>
        </row>
        <row r="2971">
          <cell r="A2971">
            <v>91857</v>
          </cell>
        </row>
        <row r="2972">
          <cell r="A2972">
            <v>91874</v>
          </cell>
        </row>
        <row r="2973">
          <cell r="A2973">
            <v>91875</v>
          </cell>
        </row>
        <row r="2974">
          <cell r="A2974">
            <v>91876</v>
          </cell>
        </row>
        <row r="2975">
          <cell r="A2975">
            <v>91877</v>
          </cell>
        </row>
        <row r="2976">
          <cell r="A2976">
            <v>91878</v>
          </cell>
        </row>
        <row r="2977">
          <cell r="A2977">
            <v>91879</v>
          </cell>
        </row>
        <row r="2978">
          <cell r="A2978">
            <v>91880</v>
          </cell>
        </row>
        <row r="2979">
          <cell r="A2979">
            <v>91881</v>
          </cell>
        </row>
        <row r="2980">
          <cell r="A2980">
            <v>91882</v>
          </cell>
        </row>
        <row r="2981">
          <cell r="A2981">
            <v>91884</v>
          </cell>
        </row>
        <row r="2982">
          <cell r="A2982">
            <v>91885</v>
          </cell>
        </row>
        <row r="2983">
          <cell r="A2983">
            <v>91886</v>
          </cell>
        </row>
        <row r="2984">
          <cell r="A2984">
            <v>91887</v>
          </cell>
        </row>
        <row r="2985">
          <cell r="A2985">
            <v>91889</v>
          </cell>
        </row>
        <row r="2986">
          <cell r="A2986">
            <v>91890</v>
          </cell>
        </row>
        <row r="2987">
          <cell r="A2987">
            <v>91892</v>
          </cell>
        </row>
        <row r="2988">
          <cell r="A2988">
            <v>91893</v>
          </cell>
        </row>
        <row r="2989">
          <cell r="A2989">
            <v>91896</v>
          </cell>
        </row>
        <row r="2990">
          <cell r="A2990">
            <v>91898</v>
          </cell>
        </row>
        <row r="2991">
          <cell r="A2991">
            <v>91899</v>
          </cell>
        </row>
        <row r="2992">
          <cell r="A2992">
            <v>91901</v>
          </cell>
        </row>
        <row r="2993">
          <cell r="A2993">
            <v>91902</v>
          </cell>
        </row>
        <row r="2994">
          <cell r="A2994">
            <v>91895</v>
          </cell>
        </row>
        <row r="2995">
          <cell r="A2995">
            <v>91907</v>
          </cell>
        </row>
        <row r="2996">
          <cell r="A2996">
            <v>91919</v>
          </cell>
        </row>
        <row r="2997">
          <cell r="A2997">
            <v>91904</v>
          </cell>
        </row>
        <row r="2998">
          <cell r="A2998">
            <v>91905</v>
          </cell>
        </row>
        <row r="2999">
          <cell r="A2999">
            <v>91908</v>
          </cell>
        </row>
        <row r="3000">
          <cell r="A3000">
            <v>91910</v>
          </cell>
        </row>
        <row r="3001">
          <cell r="A3001">
            <v>91911</v>
          </cell>
        </row>
        <row r="3002">
          <cell r="A3002">
            <v>91913</v>
          </cell>
        </row>
        <row r="3003">
          <cell r="A3003">
            <v>91914</v>
          </cell>
        </row>
        <row r="3004">
          <cell r="A3004">
            <v>91916</v>
          </cell>
        </row>
        <row r="3005">
          <cell r="A3005">
            <v>91917</v>
          </cell>
        </row>
        <row r="3006">
          <cell r="A3006">
            <v>91920</v>
          </cell>
        </row>
        <row r="3007">
          <cell r="A3007">
            <v>91922</v>
          </cell>
        </row>
        <row r="3008">
          <cell r="A3008">
            <v>93013</v>
          </cell>
        </row>
        <row r="3009">
          <cell r="A3009">
            <v>93014</v>
          </cell>
        </row>
        <row r="3010">
          <cell r="A3010">
            <v>93015</v>
          </cell>
        </row>
        <row r="3011">
          <cell r="A3011">
            <v>93016</v>
          </cell>
        </row>
        <row r="3012">
          <cell r="A3012">
            <v>93017</v>
          </cell>
        </row>
        <row r="3013">
          <cell r="A3013">
            <v>93018</v>
          </cell>
        </row>
        <row r="3014">
          <cell r="A3014">
            <v>93020</v>
          </cell>
        </row>
        <row r="3015">
          <cell r="A3015">
            <v>93022</v>
          </cell>
        </row>
        <row r="3016">
          <cell r="A3016">
            <v>93024</v>
          </cell>
        </row>
        <row r="3017">
          <cell r="A3017">
            <v>93026</v>
          </cell>
        </row>
        <row r="3018">
          <cell r="A3018">
            <v>97559</v>
          </cell>
        </row>
        <row r="3019">
          <cell r="A3019">
            <v>97562</v>
          </cell>
        </row>
        <row r="3020">
          <cell r="A3020">
            <v>97564</v>
          </cell>
        </row>
        <row r="3021">
          <cell r="A3021" t="str">
            <v>8.2.3.2</v>
          </cell>
        </row>
        <row r="3022">
          <cell r="A3022">
            <v>91862</v>
          </cell>
        </row>
        <row r="3023">
          <cell r="A3023">
            <v>91863</v>
          </cell>
        </row>
        <row r="3024">
          <cell r="A3024">
            <v>91864</v>
          </cell>
        </row>
        <row r="3025">
          <cell r="A3025">
            <v>91865</v>
          </cell>
        </row>
        <row r="3026">
          <cell r="A3026">
            <v>91866</v>
          </cell>
        </row>
        <row r="3027">
          <cell r="A3027">
            <v>91867</v>
          </cell>
        </row>
        <row r="3028">
          <cell r="A3028">
            <v>91868</v>
          </cell>
        </row>
        <row r="3029">
          <cell r="A3029">
            <v>91869</v>
          </cell>
        </row>
        <row r="3030">
          <cell r="A3030">
            <v>91870</v>
          </cell>
        </row>
        <row r="3031">
          <cell r="A3031">
            <v>91871</v>
          </cell>
        </row>
        <row r="3032">
          <cell r="A3032">
            <v>91872</v>
          </cell>
        </row>
        <row r="3033">
          <cell r="A3033">
            <v>91873</v>
          </cell>
        </row>
        <row r="3034">
          <cell r="A3034">
            <v>93008</v>
          </cell>
        </row>
        <row r="3035">
          <cell r="A3035">
            <v>93009</v>
          </cell>
        </row>
        <row r="3036">
          <cell r="A3036">
            <v>93010</v>
          </cell>
        </row>
        <row r="3037">
          <cell r="A3037">
            <v>93011</v>
          </cell>
        </row>
        <row r="3038">
          <cell r="A3038">
            <v>93012</v>
          </cell>
        </row>
        <row r="3039">
          <cell r="A3039">
            <v>95726</v>
          </cell>
        </row>
        <row r="3040">
          <cell r="A3040">
            <v>95727</v>
          </cell>
        </row>
        <row r="3041">
          <cell r="A3041">
            <v>95728</v>
          </cell>
        </row>
        <row r="3042">
          <cell r="A3042">
            <v>95729</v>
          </cell>
        </row>
        <row r="3043">
          <cell r="A3043">
            <v>95730</v>
          </cell>
        </row>
        <row r="3044">
          <cell r="A3044">
            <v>95731</v>
          </cell>
        </row>
        <row r="3045">
          <cell r="A3045">
            <v>95733</v>
          </cell>
        </row>
        <row r="3046">
          <cell r="A3046">
            <v>95734</v>
          </cell>
        </row>
        <row r="3047">
          <cell r="A3047">
            <v>95735</v>
          </cell>
        </row>
        <row r="3048">
          <cell r="A3048">
            <v>95736</v>
          </cell>
        </row>
        <row r="3049">
          <cell r="A3049">
            <v>95738</v>
          </cell>
        </row>
        <row r="3050">
          <cell r="A3050">
            <v>95732</v>
          </cell>
        </row>
        <row r="3051">
          <cell r="A3051" t="str">
            <v>8.2.3.3</v>
          </cell>
        </row>
        <row r="3052">
          <cell r="A3052">
            <v>95745</v>
          </cell>
        </row>
        <row r="3053">
          <cell r="A3053">
            <v>95746</v>
          </cell>
        </row>
        <row r="3054">
          <cell r="A3054">
            <v>95747</v>
          </cell>
        </row>
        <row r="3055">
          <cell r="A3055">
            <v>95748</v>
          </cell>
        </row>
        <row r="3056">
          <cell r="A3056">
            <v>95749</v>
          </cell>
        </row>
        <row r="3057">
          <cell r="A3057">
            <v>95750</v>
          </cell>
        </row>
        <row r="3058">
          <cell r="A3058">
            <v>95751</v>
          </cell>
        </row>
        <row r="3059">
          <cell r="A3059">
            <v>95752</v>
          </cell>
        </row>
        <row r="3060">
          <cell r="A3060">
            <v>95753</v>
          </cell>
        </row>
        <row r="3061">
          <cell r="A3061">
            <v>95754</v>
          </cell>
        </row>
        <row r="3062">
          <cell r="A3062">
            <v>95755</v>
          </cell>
        </row>
        <row r="3063">
          <cell r="A3063">
            <v>95756</v>
          </cell>
        </row>
        <row r="3064">
          <cell r="A3064">
            <v>95757</v>
          </cell>
        </row>
        <row r="3065">
          <cell r="A3065">
            <v>95758</v>
          </cell>
        </row>
        <row r="3066">
          <cell r="A3066">
            <v>95759</v>
          </cell>
        </row>
        <row r="3067">
          <cell r="A3067">
            <v>95760</v>
          </cell>
        </row>
        <row r="3068">
          <cell r="A3068" t="str">
            <v>8.2.3.4</v>
          </cell>
        </row>
        <row r="3069">
          <cell r="A3069">
            <v>91839</v>
          </cell>
        </row>
        <row r="3070">
          <cell r="A3070">
            <v>91840</v>
          </cell>
        </row>
        <row r="3071">
          <cell r="A3071">
            <v>91841</v>
          </cell>
        </row>
        <row r="3072">
          <cell r="A3072">
            <v>91849</v>
          </cell>
        </row>
        <row r="3073">
          <cell r="A3073">
            <v>91850</v>
          </cell>
        </row>
        <row r="3074">
          <cell r="A3074">
            <v>91851</v>
          </cell>
        </row>
        <row r="3075">
          <cell r="A3075">
            <v>91859</v>
          </cell>
        </row>
        <row r="3076">
          <cell r="A3076">
            <v>91860</v>
          </cell>
        </row>
        <row r="3077">
          <cell r="A3077">
            <v>91861</v>
          </cell>
        </row>
        <row r="3078">
          <cell r="A3078">
            <v>97667</v>
          </cell>
        </row>
        <row r="3079">
          <cell r="A3079">
            <v>97668</v>
          </cell>
        </row>
        <row r="3080">
          <cell r="A3080">
            <v>97669</v>
          </cell>
        </row>
        <row r="3081">
          <cell r="A3081">
            <v>97670</v>
          </cell>
        </row>
        <row r="3082">
          <cell r="A3082" t="str">
            <v>8.2.4</v>
          </cell>
        </row>
        <row r="3083">
          <cell r="A3083" t="str">
            <v>8.2.5</v>
          </cell>
        </row>
        <row r="3084">
          <cell r="A3084" t="str">
            <v>8.2.5.1</v>
          </cell>
        </row>
        <row r="3085">
          <cell r="A3085">
            <v>91924</v>
          </cell>
        </row>
        <row r="3086">
          <cell r="A3086">
            <v>91926</v>
          </cell>
        </row>
        <row r="3087">
          <cell r="A3087">
            <v>91928</v>
          </cell>
        </row>
        <row r="3088">
          <cell r="A3088">
            <v>91930</v>
          </cell>
        </row>
        <row r="3089">
          <cell r="A3089">
            <v>91932</v>
          </cell>
        </row>
        <row r="3090">
          <cell r="A3090">
            <v>91934</v>
          </cell>
        </row>
        <row r="3091">
          <cell r="A3091">
            <v>92979</v>
          </cell>
        </row>
        <row r="3092">
          <cell r="A3092">
            <v>92981</v>
          </cell>
        </row>
        <row r="3093">
          <cell r="A3093" t="str">
            <v>8.2.5.2</v>
          </cell>
        </row>
        <row r="3094">
          <cell r="A3094">
            <v>91925</v>
          </cell>
        </row>
        <row r="3095">
          <cell r="A3095">
            <v>91927</v>
          </cell>
        </row>
        <row r="3096">
          <cell r="A3096">
            <v>91929</v>
          </cell>
        </row>
        <row r="3097">
          <cell r="A3097">
            <v>91931</v>
          </cell>
        </row>
        <row r="3098">
          <cell r="A3098">
            <v>91933</v>
          </cell>
        </row>
        <row r="3099">
          <cell r="A3099">
            <v>91935</v>
          </cell>
        </row>
        <row r="3100">
          <cell r="A3100">
            <v>92980</v>
          </cell>
        </row>
        <row r="3101">
          <cell r="A3101">
            <v>92982</v>
          </cell>
        </row>
        <row r="3102">
          <cell r="A3102">
            <v>92984</v>
          </cell>
        </row>
        <row r="3103">
          <cell r="A3103">
            <v>92986</v>
          </cell>
        </row>
        <row r="3104">
          <cell r="A3104">
            <v>92988</v>
          </cell>
        </row>
        <row r="3105">
          <cell r="A3105">
            <v>92990</v>
          </cell>
        </row>
        <row r="3106">
          <cell r="A3106">
            <v>92992</v>
          </cell>
        </row>
        <row r="3107">
          <cell r="A3107">
            <v>92994</v>
          </cell>
        </row>
        <row r="3108">
          <cell r="A3108">
            <v>92996</v>
          </cell>
        </row>
        <row r="3109">
          <cell r="A3109">
            <v>92998</v>
          </cell>
        </row>
        <row r="3110">
          <cell r="A3110">
            <v>93000</v>
          </cell>
        </row>
        <row r="3111">
          <cell r="A3111">
            <v>93002</v>
          </cell>
        </row>
        <row r="3112">
          <cell r="A3112">
            <v>101884</v>
          </cell>
        </row>
        <row r="3113">
          <cell r="A3113">
            <v>101885</v>
          </cell>
        </row>
        <row r="3114">
          <cell r="A3114">
            <v>101886</v>
          </cell>
        </row>
        <row r="3115">
          <cell r="A3115">
            <v>101887</v>
          </cell>
        </row>
        <row r="3116">
          <cell r="A3116">
            <v>101888</v>
          </cell>
        </row>
        <row r="3117">
          <cell r="A3117">
            <v>101889</v>
          </cell>
        </row>
        <row r="3118">
          <cell r="A3118">
            <v>101560</v>
          </cell>
        </row>
        <row r="3119">
          <cell r="A3119">
            <v>101561</v>
          </cell>
        </row>
        <row r="3120">
          <cell r="A3120">
            <v>101562</v>
          </cell>
        </row>
        <row r="3121">
          <cell r="A3121">
            <v>101563</v>
          </cell>
        </row>
        <row r="3122">
          <cell r="A3122">
            <v>101564</v>
          </cell>
        </row>
        <row r="3123">
          <cell r="A3123">
            <v>101565</v>
          </cell>
        </row>
        <row r="3124">
          <cell r="A3124">
            <v>101567</v>
          </cell>
        </row>
        <row r="3125">
          <cell r="A3125">
            <v>101568</v>
          </cell>
        </row>
        <row r="3126">
          <cell r="A3126" t="str">
            <v>8.2.6</v>
          </cell>
        </row>
        <row r="3127">
          <cell r="A3127" t="str">
            <v>8.2.6.1</v>
          </cell>
        </row>
        <row r="3128">
          <cell r="A3128">
            <v>95777</v>
          </cell>
        </row>
        <row r="3129">
          <cell r="A3129">
            <v>95778</v>
          </cell>
        </row>
        <row r="3130">
          <cell r="A3130">
            <v>95779</v>
          </cell>
        </row>
        <row r="3131">
          <cell r="A3131">
            <v>95780</v>
          </cell>
        </row>
        <row r="3132">
          <cell r="A3132">
            <v>95781</v>
          </cell>
        </row>
        <row r="3133">
          <cell r="A3133">
            <v>95782</v>
          </cell>
        </row>
        <row r="3134">
          <cell r="A3134">
            <v>95785</v>
          </cell>
        </row>
        <row r="3135">
          <cell r="A3135">
            <v>95787</v>
          </cell>
        </row>
        <row r="3136">
          <cell r="A3136">
            <v>95789</v>
          </cell>
        </row>
        <row r="3137">
          <cell r="A3137">
            <v>95791</v>
          </cell>
        </row>
        <row r="3138">
          <cell r="A3138">
            <v>95795</v>
          </cell>
        </row>
        <row r="3139">
          <cell r="A3139">
            <v>95796</v>
          </cell>
        </row>
        <row r="3140">
          <cell r="A3140">
            <v>95797</v>
          </cell>
        </row>
        <row r="3141">
          <cell r="A3141">
            <v>95801</v>
          </cell>
        </row>
        <row r="3142">
          <cell r="A3142">
            <v>95802</v>
          </cell>
        </row>
        <row r="3143">
          <cell r="A3143">
            <v>95803</v>
          </cell>
        </row>
        <row r="3144">
          <cell r="A3144" t="str">
            <v>8.2.6.2</v>
          </cell>
        </row>
        <row r="3145">
          <cell r="A3145">
            <v>95804</v>
          </cell>
        </row>
        <row r="3146">
          <cell r="A3146">
            <v>95805</v>
          </cell>
        </row>
        <row r="3147">
          <cell r="A3147">
            <v>95806</v>
          </cell>
        </row>
        <row r="3148">
          <cell r="A3148">
            <v>95807</v>
          </cell>
        </row>
        <row r="3149">
          <cell r="A3149">
            <v>95808</v>
          </cell>
        </row>
        <row r="3150">
          <cell r="A3150">
            <v>95809</v>
          </cell>
        </row>
        <row r="3151">
          <cell r="A3151">
            <v>95810</v>
          </cell>
        </row>
        <row r="3152">
          <cell r="A3152">
            <v>95811</v>
          </cell>
        </row>
        <row r="3153">
          <cell r="A3153">
            <v>95812</v>
          </cell>
        </row>
        <row r="3154">
          <cell r="A3154">
            <v>95813</v>
          </cell>
        </row>
        <row r="3155">
          <cell r="A3155">
            <v>95814</v>
          </cell>
        </row>
        <row r="3156">
          <cell r="A3156">
            <v>95815</v>
          </cell>
        </row>
        <row r="3157">
          <cell r="A3157">
            <v>95816</v>
          </cell>
        </row>
        <row r="3158">
          <cell r="A3158">
            <v>95817</v>
          </cell>
        </row>
        <row r="3159">
          <cell r="A3159">
            <v>95818</v>
          </cell>
        </row>
        <row r="3160">
          <cell r="A3160" t="str">
            <v>8.2.7</v>
          </cell>
        </row>
        <row r="3161">
          <cell r="A3161" t="str">
            <v>8.2.8</v>
          </cell>
        </row>
        <row r="3162">
          <cell r="A3162">
            <v>91936</v>
          </cell>
        </row>
        <row r="3163">
          <cell r="A3163">
            <v>91937</v>
          </cell>
        </row>
        <row r="3164">
          <cell r="A3164">
            <v>91939</v>
          </cell>
        </row>
        <row r="3165">
          <cell r="A3165">
            <v>91940</v>
          </cell>
        </row>
        <row r="3166">
          <cell r="A3166">
            <v>91941</v>
          </cell>
        </row>
        <row r="3167">
          <cell r="A3167">
            <v>91942</v>
          </cell>
        </row>
        <row r="3168">
          <cell r="A3168">
            <v>91943</v>
          </cell>
        </row>
        <row r="3169">
          <cell r="A3169">
            <v>91944</v>
          </cell>
        </row>
        <row r="3170">
          <cell r="A3170">
            <v>92865</v>
          </cell>
        </row>
        <row r="3171">
          <cell r="A3171">
            <v>92866</v>
          </cell>
        </row>
        <row r="3172">
          <cell r="A3172">
            <v>92867</v>
          </cell>
        </row>
        <row r="3173">
          <cell r="A3173">
            <v>92868</v>
          </cell>
        </row>
        <row r="3174">
          <cell r="A3174">
            <v>92869</v>
          </cell>
        </row>
        <row r="3175">
          <cell r="A3175">
            <v>92870</v>
          </cell>
        </row>
        <row r="3176">
          <cell r="A3176">
            <v>92871</v>
          </cell>
        </row>
        <row r="3177">
          <cell r="A3177">
            <v>92872</v>
          </cell>
        </row>
        <row r="3178">
          <cell r="A3178">
            <v>97886</v>
          </cell>
        </row>
        <row r="3179">
          <cell r="A3179">
            <v>97887</v>
          </cell>
        </row>
        <row r="3180">
          <cell r="A3180">
            <v>97888</v>
          </cell>
        </row>
        <row r="3181">
          <cell r="A3181">
            <v>97889</v>
          </cell>
        </row>
        <row r="3182">
          <cell r="A3182">
            <v>97890</v>
          </cell>
        </row>
        <row r="3183">
          <cell r="A3183">
            <v>97933</v>
          </cell>
        </row>
        <row r="3184">
          <cell r="A3184">
            <v>97947</v>
          </cell>
        </row>
        <row r="3185">
          <cell r="A3185">
            <v>97948</v>
          </cell>
        </row>
        <row r="3186">
          <cell r="A3186">
            <v>97953</v>
          </cell>
        </row>
        <row r="3187">
          <cell r="A3187">
            <v>97955</v>
          </cell>
        </row>
        <row r="3188">
          <cell r="A3188">
            <v>97891</v>
          </cell>
        </row>
        <row r="3189">
          <cell r="A3189">
            <v>97892</v>
          </cell>
        </row>
        <row r="3190">
          <cell r="A3190">
            <v>97893</v>
          </cell>
        </row>
        <row r="3191">
          <cell r="A3191">
            <v>97894</v>
          </cell>
        </row>
        <row r="3192">
          <cell r="A3192">
            <v>97881</v>
          </cell>
        </row>
        <row r="3193">
          <cell r="A3193">
            <v>97882</v>
          </cell>
        </row>
        <row r="3194">
          <cell r="A3194">
            <v>97883</v>
          </cell>
        </row>
        <row r="3195">
          <cell r="A3195">
            <v>97884</v>
          </cell>
        </row>
        <row r="3196">
          <cell r="A3196">
            <v>97885</v>
          </cell>
        </row>
        <row r="3197">
          <cell r="A3197">
            <v>91945</v>
          </cell>
        </row>
        <row r="3198">
          <cell r="A3198">
            <v>91946</v>
          </cell>
        </row>
        <row r="3199">
          <cell r="A3199">
            <v>91947</v>
          </cell>
        </row>
        <row r="3200">
          <cell r="A3200">
            <v>91949</v>
          </cell>
        </row>
        <row r="3201">
          <cell r="A3201">
            <v>91950</v>
          </cell>
        </row>
        <row r="3202">
          <cell r="A3202">
            <v>91951</v>
          </cell>
        </row>
        <row r="3203">
          <cell r="A3203" t="str">
            <v>8.2.9</v>
          </cell>
        </row>
        <row r="3204">
          <cell r="A3204">
            <v>101946</v>
          </cell>
        </row>
        <row r="3205">
          <cell r="A3205">
            <v>97362</v>
          </cell>
        </row>
        <row r="3206">
          <cell r="A3206">
            <v>97359</v>
          </cell>
        </row>
        <row r="3207">
          <cell r="A3207">
            <v>97360</v>
          </cell>
        </row>
        <row r="3208">
          <cell r="A3208">
            <v>97361</v>
          </cell>
        </row>
        <row r="3209">
          <cell r="A3209">
            <v>101875</v>
          </cell>
        </row>
        <row r="3210">
          <cell r="A3210">
            <v>101876</v>
          </cell>
        </row>
        <row r="3211">
          <cell r="A3211">
            <v>101877</v>
          </cell>
        </row>
        <row r="3212">
          <cell r="A3212">
            <v>101878</v>
          </cell>
        </row>
        <row r="3213">
          <cell r="A3213">
            <v>101879</v>
          </cell>
        </row>
        <row r="3214">
          <cell r="A3214">
            <v>101880</v>
          </cell>
        </row>
        <row r="3215">
          <cell r="A3215">
            <v>101881</v>
          </cell>
        </row>
        <row r="3216">
          <cell r="A3216">
            <v>101882</v>
          </cell>
        </row>
        <row r="3217">
          <cell r="A3217">
            <v>101883</v>
          </cell>
        </row>
        <row r="3218">
          <cell r="A3218" t="str">
            <v>8.2.10</v>
          </cell>
        </row>
        <row r="3219">
          <cell r="A3219">
            <v>101901</v>
          </cell>
        </row>
        <row r="3220">
          <cell r="A3220">
            <v>101902</v>
          </cell>
        </row>
        <row r="3221">
          <cell r="A3221">
            <v>101903</v>
          </cell>
        </row>
        <row r="3222">
          <cell r="A3222">
            <v>101904</v>
          </cell>
        </row>
        <row r="3223">
          <cell r="A3223" t="str">
            <v>8.2.11</v>
          </cell>
        </row>
        <row r="3224">
          <cell r="A3224" t="str">
            <v>8.2.11.1</v>
          </cell>
        </row>
        <row r="3225">
          <cell r="A3225">
            <v>93653</v>
          </cell>
        </row>
        <row r="3226">
          <cell r="A3226">
            <v>93654</v>
          </cell>
        </row>
        <row r="3227">
          <cell r="A3227">
            <v>93655</v>
          </cell>
        </row>
        <row r="3228">
          <cell r="A3228">
            <v>93656</v>
          </cell>
        </row>
        <row r="3229">
          <cell r="A3229">
            <v>93657</v>
          </cell>
        </row>
        <row r="3230">
          <cell r="A3230">
            <v>93658</v>
          </cell>
        </row>
        <row r="3231">
          <cell r="A3231">
            <v>93659</v>
          </cell>
        </row>
        <row r="3232">
          <cell r="A3232">
            <v>101890</v>
          </cell>
        </row>
        <row r="3233">
          <cell r="A3233">
            <v>101891</v>
          </cell>
        </row>
        <row r="3234">
          <cell r="A3234" t="str">
            <v>8.2.11.2</v>
          </cell>
        </row>
        <row r="3235">
          <cell r="A3235">
            <v>93660</v>
          </cell>
        </row>
        <row r="3236">
          <cell r="A3236">
            <v>93661</v>
          </cell>
        </row>
        <row r="3237">
          <cell r="A3237">
            <v>93662</v>
          </cell>
        </row>
        <row r="3238">
          <cell r="A3238">
            <v>93663</v>
          </cell>
        </row>
        <row r="3239">
          <cell r="A3239">
            <v>93664</v>
          </cell>
        </row>
        <row r="3240">
          <cell r="A3240">
            <v>93665</v>
          </cell>
        </row>
        <row r="3241">
          <cell r="A3241">
            <v>93666</v>
          </cell>
        </row>
        <row r="3242">
          <cell r="A3242">
            <v>101892</v>
          </cell>
        </row>
        <row r="3243">
          <cell r="A3243" t="str">
            <v>8.2.11.3</v>
          </cell>
        </row>
        <row r="3244">
          <cell r="A3244">
            <v>93667</v>
          </cell>
        </row>
        <row r="3245">
          <cell r="A3245">
            <v>93668</v>
          </cell>
        </row>
        <row r="3246">
          <cell r="A3246">
            <v>93669</v>
          </cell>
        </row>
        <row r="3247">
          <cell r="A3247">
            <v>93670</v>
          </cell>
        </row>
        <row r="3248">
          <cell r="A3248">
            <v>93671</v>
          </cell>
        </row>
        <row r="3249">
          <cell r="A3249">
            <v>93672</v>
          </cell>
        </row>
        <row r="3250">
          <cell r="A3250">
            <v>93673</v>
          </cell>
        </row>
        <row r="3251">
          <cell r="A3251">
            <v>101893</v>
          </cell>
        </row>
        <row r="3252">
          <cell r="A3252">
            <v>101894</v>
          </cell>
        </row>
        <row r="3253">
          <cell r="A3253" t="str">
            <v>8.2.11.4</v>
          </cell>
        </row>
        <row r="3254">
          <cell r="A3254">
            <v>101663</v>
          </cell>
        </row>
        <row r="3255">
          <cell r="A3255">
            <v>101664</v>
          </cell>
        </row>
        <row r="3256">
          <cell r="A3256">
            <v>101665</v>
          </cell>
        </row>
        <row r="3257">
          <cell r="A3257">
            <v>101895</v>
          </cell>
        </row>
        <row r="3258">
          <cell r="A3258">
            <v>101896</v>
          </cell>
        </row>
        <row r="3259">
          <cell r="A3259">
            <v>101897</v>
          </cell>
        </row>
        <row r="3260">
          <cell r="A3260">
            <v>101898</v>
          </cell>
        </row>
        <row r="3261">
          <cell r="A3261">
            <v>101899</v>
          </cell>
        </row>
        <row r="3262">
          <cell r="A3262">
            <v>101900</v>
          </cell>
        </row>
        <row r="3263">
          <cell r="A3263" t="str">
            <v>8.2.12</v>
          </cell>
        </row>
        <row r="3264">
          <cell r="A3264" t="str">
            <v>8.2.12.1</v>
          </cell>
        </row>
        <row r="3265">
          <cell r="A3265">
            <v>91952</v>
          </cell>
        </row>
        <row r="3266">
          <cell r="A3266">
            <v>91953</v>
          </cell>
        </row>
        <row r="3267">
          <cell r="A3267">
            <v>91956</v>
          </cell>
        </row>
        <row r="3268">
          <cell r="A3268">
            <v>91957</v>
          </cell>
        </row>
        <row r="3269">
          <cell r="A3269">
            <v>91958</v>
          </cell>
        </row>
        <row r="3270">
          <cell r="A3270">
            <v>91959</v>
          </cell>
        </row>
        <row r="3271">
          <cell r="A3271">
            <v>91962</v>
          </cell>
        </row>
        <row r="3272">
          <cell r="A3272">
            <v>91963</v>
          </cell>
        </row>
        <row r="3273">
          <cell r="A3273">
            <v>91964</v>
          </cell>
        </row>
        <row r="3274">
          <cell r="A3274">
            <v>91965</v>
          </cell>
        </row>
        <row r="3275">
          <cell r="A3275">
            <v>91966</v>
          </cell>
        </row>
        <row r="3276">
          <cell r="A3276">
            <v>91967</v>
          </cell>
        </row>
        <row r="3277">
          <cell r="A3277">
            <v>91970</v>
          </cell>
        </row>
        <row r="3278">
          <cell r="A3278">
            <v>91971</v>
          </cell>
        </row>
        <row r="3279">
          <cell r="A3279">
            <v>91972</v>
          </cell>
        </row>
        <row r="3280">
          <cell r="A3280">
            <v>91973</v>
          </cell>
        </row>
        <row r="3281">
          <cell r="A3281">
            <v>91974</v>
          </cell>
        </row>
        <row r="3282">
          <cell r="A3282">
            <v>91975</v>
          </cell>
        </row>
        <row r="3283">
          <cell r="A3283">
            <v>91976</v>
          </cell>
        </row>
        <row r="3284">
          <cell r="A3284">
            <v>91977</v>
          </cell>
        </row>
        <row r="3285">
          <cell r="A3285">
            <v>92022</v>
          </cell>
        </row>
        <row r="3286">
          <cell r="A3286">
            <v>92023</v>
          </cell>
        </row>
        <row r="3287">
          <cell r="A3287">
            <v>92024</v>
          </cell>
        </row>
        <row r="3288">
          <cell r="A3288">
            <v>92025</v>
          </cell>
        </row>
        <row r="3289">
          <cell r="A3289">
            <v>92026</v>
          </cell>
        </row>
        <row r="3290">
          <cell r="A3290">
            <v>92027</v>
          </cell>
        </row>
        <row r="3291">
          <cell r="A3291">
            <v>92034</v>
          </cell>
        </row>
        <row r="3292">
          <cell r="A3292">
            <v>92035</v>
          </cell>
        </row>
        <row r="3293">
          <cell r="A3293" t="str">
            <v>8.2.12.2</v>
          </cell>
        </row>
        <row r="3294">
          <cell r="A3294">
            <v>91954</v>
          </cell>
        </row>
        <row r="3295">
          <cell r="A3295">
            <v>91955</v>
          </cell>
        </row>
        <row r="3296">
          <cell r="A3296">
            <v>91960</v>
          </cell>
        </row>
        <row r="3297">
          <cell r="A3297">
            <v>91961</v>
          </cell>
        </row>
        <row r="3298">
          <cell r="A3298">
            <v>91968</v>
          </cell>
        </row>
        <row r="3299">
          <cell r="A3299">
            <v>91969</v>
          </cell>
        </row>
        <row r="3300">
          <cell r="A3300">
            <v>92028</v>
          </cell>
        </row>
        <row r="3301">
          <cell r="A3301">
            <v>92029</v>
          </cell>
        </row>
        <row r="3302">
          <cell r="A3302">
            <v>92030</v>
          </cell>
        </row>
        <row r="3303">
          <cell r="A3303">
            <v>92031</v>
          </cell>
        </row>
        <row r="3304">
          <cell r="A3304">
            <v>92032</v>
          </cell>
        </row>
        <row r="3305">
          <cell r="A3305">
            <v>92033</v>
          </cell>
        </row>
        <row r="3306">
          <cell r="A3306" t="str">
            <v>8.2.12.3</v>
          </cell>
        </row>
        <row r="3307">
          <cell r="A3307">
            <v>91978</v>
          </cell>
        </row>
        <row r="3308">
          <cell r="A3308">
            <v>91979</v>
          </cell>
        </row>
        <row r="3309">
          <cell r="A3309" t="str">
            <v>8.2.12.4</v>
          </cell>
        </row>
        <row r="3310">
          <cell r="A3310">
            <v>91980</v>
          </cell>
        </row>
        <row r="3311">
          <cell r="A3311">
            <v>91981</v>
          </cell>
        </row>
        <row r="3312">
          <cell r="A3312" t="str">
            <v>8.2.12.5</v>
          </cell>
        </row>
        <row r="3313">
          <cell r="A3313" t="str">
            <v>8.2.12.6</v>
          </cell>
        </row>
        <row r="3314">
          <cell r="A3314">
            <v>91978</v>
          </cell>
        </row>
        <row r="3315">
          <cell r="A3315">
            <v>91979</v>
          </cell>
        </row>
        <row r="3316">
          <cell r="A3316">
            <v>91980</v>
          </cell>
        </row>
        <row r="3317">
          <cell r="A3317">
            <v>91981</v>
          </cell>
        </row>
        <row r="3318">
          <cell r="A3318">
            <v>91982</v>
          </cell>
        </row>
        <row r="3319">
          <cell r="A3319">
            <v>91983</v>
          </cell>
        </row>
        <row r="3320">
          <cell r="A3320">
            <v>91984</v>
          </cell>
        </row>
        <row r="3321">
          <cell r="A3321">
            <v>91985</v>
          </cell>
        </row>
        <row r="3322">
          <cell r="A3322">
            <v>91986</v>
          </cell>
        </row>
        <row r="3323">
          <cell r="A3323">
            <v>91987</v>
          </cell>
        </row>
        <row r="3324">
          <cell r="A3324">
            <v>91988</v>
          </cell>
        </row>
        <row r="3325">
          <cell r="A3325">
            <v>91989</v>
          </cell>
        </row>
        <row r="3326">
          <cell r="A3326" t="str">
            <v>8.2.13</v>
          </cell>
        </row>
        <row r="3327">
          <cell r="A3327">
            <v>91990</v>
          </cell>
        </row>
        <row r="3328">
          <cell r="A3328">
            <v>91991</v>
          </cell>
        </row>
        <row r="3329">
          <cell r="A3329">
            <v>91992</v>
          </cell>
        </row>
        <row r="3330">
          <cell r="A3330">
            <v>91993</v>
          </cell>
        </row>
        <row r="3331">
          <cell r="A3331">
            <v>91994</v>
          </cell>
        </row>
        <row r="3332">
          <cell r="A3332">
            <v>91995</v>
          </cell>
        </row>
        <row r="3333">
          <cell r="A3333">
            <v>91996</v>
          </cell>
        </row>
        <row r="3334">
          <cell r="A3334">
            <v>91997</v>
          </cell>
        </row>
        <row r="3335">
          <cell r="A3335">
            <v>91998</v>
          </cell>
        </row>
        <row r="3336">
          <cell r="A3336">
            <v>91999</v>
          </cell>
        </row>
        <row r="3337">
          <cell r="A3337">
            <v>92000</v>
          </cell>
        </row>
        <row r="3338">
          <cell r="A3338">
            <v>92001</v>
          </cell>
        </row>
        <row r="3339">
          <cell r="A3339">
            <v>92002</v>
          </cell>
        </row>
        <row r="3340">
          <cell r="A3340">
            <v>92003</v>
          </cell>
        </row>
        <row r="3341">
          <cell r="A3341">
            <v>92004</v>
          </cell>
        </row>
        <row r="3342">
          <cell r="A3342">
            <v>92005</v>
          </cell>
        </row>
        <row r="3343">
          <cell r="A3343">
            <v>92006</v>
          </cell>
        </row>
        <row r="3344">
          <cell r="A3344">
            <v>92007</v>
          </cell>
        </row>
        <row r="3345">
          <cell r="A3345">
            <v>92008</v>
          </cell>
        </row>
        <row r="3346">
          <cell r="A3346">
            <v>92009</v>
          </cell>
        </row>
        <row r="3347">
          <cell r="A3347">
            <v>92010</v>
          </cell>
        </row>
        <row r="3348">
          <cell r="A3348">
            <v>92011</v>
          </cell>
        </row>
        <row r="3349">
          <cell r="A3349">
            <v>92012</v>
          </cell>
        </row>
        <row r="3350">
          <cell r="A3350">
            <v>92013</v>
          </cell>
        </row>
        <row r="3351">
          <cell r="A3351">
            <v>92014</v>
          </cell>
        </row>
        <row r="3352">
          <cell r="A3352">
            <v>92015</v>
          </cell>
        </row>
        <row r="3353">
          <cell r="A3353">
            <v>92016</v>
          </cell>
        </row>
        <row r="3354">
          <cell r="A3354">
            <v>92017</v>
          </cell>
        </row>
        <row r="3355">
          <cell r="A3355">
            <v>92018</v>
          </cell>
        </row>
        <row r="3356">
          <cell r="A3356">
            <v>92019</v>
          </cell>
        </row>
        <row r="3357">
          <cell r="A3357">
            <v>92020</v>
          </cell>
        </row>
        <row r="3358">
          <cell r="A3358">
            <v>92021</v>
          </cell>
        </row>
        <row r="3359">
          <cell r="A3359" t="str">
            <v>8.2.14</v>
          </cell>
        </row>
        <row r="3360">
          <cell r="A3360">
            <v>93141</v>
          </cell>
        </row>
        <row r="3361">
          <cell r="A3361">
            <v>93142</v>
          </cell>
        </row>
        <row r="3362">
          <cell r="A3362">
            <v>93143</v>
          </cell>
        </row>
        <row r="3363">
          <cell r="A3363">
            <v>93144</v>
          </cell>
        </row>
        <row r="3364">
          <cell r="A3364">
            <v>93145</v>
          </cell>
        </row>
        <row r="3365">
          <cell r="A3365">
            <v>93146</v>
          </cell>
        </row>
        <row r="3366">
          <cell r="A3366">
            <v>93147</v>
          </cell>
        </row>
        <row r="3367">
          <cell r="A3367" t="str">
            <v>8.2.15</v>
          </cell>
        </row>
        <row r="3368">
          <cell r="A3368">
            <v>93128</v>
          </cell>
        </row>
        <row r="3369">
          <cell r="A3369">
            <v>93137</v>
          </cell>
        </row>
        <row r="3370">
          <cell r="A3370">
            <v>93138</v>
          </cell>
        </row>
        <row r="3371">
          <cell r="A3371">
            <v>93139</v>
          </cell>
        </row>
        <row r="3372">
          <cell r="A3372">
            <v>93140</v>
          </cell>
        </row>
        <row r="3373">
          <cell r="A3373" t="str">
            <v>8.2.16</v>
          </cell>
        </row>
        <row r="3374">
          <cell r="A3374">
            <v>97595</v>
          </cell>
        </row>
        <row r="3375">
          <cell r="A3375">
            <v>97596</v>
          </cell>
        </row>
        <row r="3376">
          <cell r="A3376">
            <v>97597</v>
          </cell>
        </row>
        <row r="3377">
          <cell r="A3377">
            <v>97598</v>
          </cell>
        </row>
        <row r="3378">
          <cell r="A3378" t="str">
            <v>8.2.17</v>
          </cell>
        </row>
        <row r="3379">
          <cell r="A3379" t="str">
            <v>8.2.18</v>
          </cell>
        </row>
        <row r="3380">
          <cell r="A3380">
            <v>97599</v>
          </cell>
        </row>
        <row r="3381">
          <cell r="A3381">
            <v>97583</v>
          </cell>
        </row>
        <row r="3382">
          <cell r="A3382">
            <v>101662</v>
          </cell>
        </row>
        <row r="3383">
          <cell r="A3383">
            <v>101652</v>
          </cell>
        </row>
        <row r="3384">
          <cell r="A3384">
            <v>101653</v>
          </cell>
        </row>
        <row r="3385">
          <cell r="A3385">
            <v>97584</v>
          </cell>
        </row>
        <row r="3386">
          <cell r="A3386">
            <v>97585</v>
          </cell>
        </row>
        <row r="3387">
          <cell r="A3387">
            <v>97586</v>
          </cell>
        </row>
        <row r="3388">
          <cell r="A3388">
            <v>97587</v>
          </cell>
        </row>
        <row r="3389">
          <cell r="A3389">
            <v>97589</v>
          </cell>
        </row>
        <row r="3390">
          <cell r="A3390">
            <v>97590</v>
          </cell>
        </row>
        <row r="3391">
          <cell r="A3391">
            <v>97591</v>
          </cell>
        </row>
        <row r="3392">
          <cell r="A3392">
            <v>97592</v>
          </cell>
        </row>
        <row r="3393">
          <cell r="A3393">
            <v>97593</v>
          </cell>
        </row>
        <row r="3394">
          <cell r="A3394">
            <v>97594</v>
          </cell>
        </row>
        <row r="3395">
          <cell r="A3395" t="str">
            <v>8.2.19</v>
          </cell>
        </row>
        <row r="3396">
          <cell r="A3396">
            <v>101666</v>
          </cell>
        </row>
        <row r="3397">
          <cell r="A3397">
            <v>97600</v>
          </cell>
        </row>
        <row r="3398">
          <cell r="A3398">
            <v>97601</v>
          </cell>
        </row>
        <row r="3399">
          <cell r="A3399" t="str">
            <v>8.2.20</v>
          </cell>
        </row>
        <row r="3400">
          <cell r="A3400" t="str">
            <v>8.2.20.2</v>
          </cell>
        </row>
        <row r="3401">
          <cell r="A3401">
            <v>97611</v>
          </cell>
        </row>
        <row r="3402">
          <cell r="A3402">
            <v>97612</v>
          </cell>
        </row>
        <row r="3403">
          <cell r="A3403">
            <v>97615</v>
          </cell>
        </row>
        <row r="3404">
          <cell r="A3404">
            <v>97616</v>
          </cell>
        </row>
        <row r="3405">
          <cell r="A3405">
            <v>97617</v>
          </cell>
        </row>
        <row r="3406">
          <cell r="A3406">
            <v>97618</v>
          </cell>
        </row>
        <row r="3407">
          <cell r="A3407" t="str">
            <v>8.2.20.3</v>
          </cell>
        </row>
        <row r="3408">
          <cell r="A3408">
            <v>97613</v>
          </cell>
        </row>
        <row r="3409">
          <cell r="A3409">
            <v>97614</v>
          </cell>
        </row>
        <row r="3410">
          <cell r="A3410">
            <v>101648</v>
          </cell>
        </row>
        <row r="3411">
          <cell r="A3411">
            <v>101649</v>
          </cell>
        </row>
        <row r="3412">
          <cell r="A3412">
            <v>101650</v>
          </cell>
        </row>
        <row r="3413">
          <cell r="A3413">
            <v>101640</v>
          </cell>
        </row>
        <row r="3414">
          <cell r="A3414">
            <v>101641</v>
          </cell>
        </row>
        <row r="3415">
          <cell r="A3415">
            <v>101642</v>
          </cell>
        </row>
        <row r="3416">
          <cell r="A3416">
            <v>101643</v>
          </cell>
        </row>
        <row r="3417">
          <cell r="A3417">
            <v>101644</v>
          </cell>
        </row>
        <row r="3418">
          <cell r="A3418" t="str">
            <v>8.2.20.4</v>
          </cell>
        </row>
        <row r="3419">
          <cell r="A3419">
            <v>101645</v>
          </cell>
        </row>
        <row r="3420">
          <cell r="A3420">
            <v>101646</v>
          </cell>
        </row>
        <row r="3421">
          <cell r="A3421">
            <v>101647</v>
          </cell>
        </row>
        <row r="3422">
          <cell r="A3422" t="str">
            <v>8.2.20.5</v>
          </cell>
        </row>
        <row r="3423">
          <cell r="A3423">
            <v>102085</v>
          </cell>
        </row>
        <row r="3424">
          <cell r="A3424">
            <v>97605</v>
          </cell>
        </row>
        <row r="3425">
          <cell r="A3425">
            <v>101654</v>
          </cell>
        </row>
        <row r="3426">
          <cell r="A3426">
            <v>101655</v>
          </cell>
        </row>
        <row r="3427">
          <cell r="A3427">
            <v>101656</v>
          </cell>
        </row>
        <row r="3428">
          <cell r="A3428">
            <v>101657</v>
          </cell>
        </row>
        <row r="3429">
          <cell r="A3429">
            <v>101658</v>
          </cell>
        </row>
        <row r="3430">
          <cell r="A3430">
            <v>101659</v>
          </cell>
        </row>
        <row r="3431">
          <cell r="A3431">
            <v>101660</v>
          </cell>
        </row>
        <row r="3432">
          <cell r="A3432">
            <v>97606</v>
          </cell>
        </row>
        <row r="3433">
          <cell r="A3433">
            <v>97607</v>
          </cell>
        </row>
        <row r="3434">
          <cell r="A3434">
            <v>97608</v>
          </cell>
        </row>
        <row r="3435">
          <cell r="A3435">
            <v>100902</v>
          </cell>
        </row>
        <row r="3436">
          <cell r="A3436">
            <v>100903</v>
          </cell>
        </row>
        <row r="3437">
          <cell r="A3437">
            <v>100904</v>
          </cell>
        </row>
        <row r="3438">
          <cell r="A3438">
            <v>100905</v>
          </cell>
        </row>
        <row r="3439">
          <cell r="A3439">
            <v>100906</v>
          </cell>
        </row>
        <row r="3440">
          <cell r="A3440">
            <v>100919</v>
          </cell>
        </row>
        <row r="3441">
          <cell r="A3441">
            <v>100920</v>
          </cell>
        </row>
        <row r="3442">
          <cell r="A3442">
            <v>97609</v>
          </cell>
        </row>
        <row r="3443">
          <cell r="A3443">
            <v>97610</v>
          </cell>
        </row>
        <row r="3444">
          <cell r="A3444" t="str">
            <v>8.2.21</v>
          </cell>
        </row>
        <row r="3445">
          <cell r="A3445">
            <v>101537</v>
          </cell>
        </row>
        <row r="3446">
          <cell r="A3446">
            <v>97054</v>
          </cell>
        </row>
        <row r="3447">
          <cell r="A3447">
            <v>101538</v>
          </cell>
        </row>
        <row r="3448">
          <cell r="A3448">
            <v>101539</v>
          </cell>
        </row>
        <row r="3449">
          <cell r="A3449">
            <v>101540</v>
          </cell>
        </row>
        <row r="3450">
          <cell r="A3450">
            <v>101541</v>
          </cell>
        </row>
        <row r="3451">
          <cell r="A3451">
            <v>101542</v>
          </cell>
        </row>
        <row r="3452">
          <cell r="A3452">
            <v>101543</v>
          </cell>
        </row>
        <row r="3453">
          <cell r="A3453">
            <v>101544</v>
          </cell>
        </row>
        <row r="3454">
          <cell r="A3454">
            <v>101545</v>
          </cell>
        </row>
        <row r="3455">
          <cell r="A3455">
            <v>101546</v>
          </cell>
        </row>
        <row r="3456">
          <cell r="A3456">
            <v>101547</v>
          </cell>
        </row>
        <row r="3457">
          <cell r="A3457">
            <v>101548</v>
          </cell>
        </row>
        <row r="3458">
          <cell r="A3458">
            <v>101549</v>
          </cell>
        </row>
        <row r="3459">
          <cell r="A3459">
            <v>101553</v>
          </cell>
        </row>
        <row r="3460">
          <cell r="A3460">
            <v>101554</v>
          </cell>
        </row>
        <row r="3461">
          <cell r="A3461">
            <v>101555</v>
          </cell>
        </row>
        <row r="3462">
          <cell r="A3462">
            <v>101556</v>
          </cell>
        </row>
        <row r="3463">
          <cell r="A3463">
            <v>101626</v>
          </cell>
        </row>
        <row r="3464">
          <cell r="A3464">
            <v>101627</v>
          </cell>
        </row>
        <row r="3465">
          <cell r="A3465">
            <v>101628</v>
          </cell>
        </row>
        <row r="3466">
          <cell r="A3466">
            <v>101629</v>
          </cell>
        </row>
        <row r="3467">
          <cell r="A3467">
            <v>100921</v>
          </cell>
        </row>
        <row r="3468">
          <cell r="A3468">
            <v>100922</v>
          </cell>
        </row>
        <row r="3469">
          <cell r="A3469">
            <v>100923</v>
          </cell>
        </row>
        <row r="3470">
          <cell r="A3470">
            <v>101661</v>
          </cell>
        </row>
        <row r="3471">
          <cell r="A3471">
            <v>101651</v>
          </cell>
        </row>
        <row r="3472">
          <cell r="A3472">
            <v>101630</v>
          </cell>
        </row>
        <row r="3473">
          <cell r="A3473">
            <v>101631</v>
          </cell>
        </row>
        <row r="3474">
          <cell r="A3474">
            <v>101632</v>
          </cell>
        </row>
        <row r="3475">
          <cell r="A3475">
            <v>101633</v>
          </cell>
        </row>
        <row r="3476">
          <cell r="A3476">
            <v>101636</v>
          </cell>
        </row>
        <row r="3477">
          <cell r="A3477">
            <v>101637</v>
          </cell>
        </row>
        <row r="3478">
          <cell r="A3478" t="str">
            <v>8.2.22</v>
          </cell>
        </row>
        <row r="3479">
          <cell r="A3479" t="str">
            <v>8.3</v>
          </cell>
        </row>
        <row r="3480">
          <cell r="A3480" t="str">
            <v>8.3.1</v>
          </cell>
        </row>
        <row r="3481">
          <cell r="A3481" t="str">
            <v>8.3.2</v>
          </cell>
        </row>
        <row r="3482">
          <cell r="A3482">
            <v>96985</v>
          </cell>
        </row>
        <row r="3483">
          <cell r="A3483">
            <v>96986</v>
          </cell>
        </row>
        <row r="3484">
          <cell r="A3484" t="str">
            <v>8.3.3</v>
          </cell>
        </row>
        <row r="3485">
          <cell r="A3485">
            <v>96987</v>
          </cell>
        </row>
        <row r="3486">
          <cell r="A3486">
            <v>96988</v>
          </cell>
        </row>
        <row r="3487">
          <cell r="A3487" t="str">
            <v>8.3.4</v>
          </cell>
        </row>
        <row r="3488">
          <cell r="A3488">
            <v>96971</v>
          </cell>
        </row>
        <row r="3489">
          <cell r="A3489">
            <v>96972</v>
          </cell>
        </row>
        <row r="3490">
          <cell r="A3490">
            <v>96973</v>
          </cell>
        </row>
        <row r="3491">
          <cell r="A3491">
            <v>96974</v>
          </cell>
        </row>
        <row r="3492">
          <cell r="A3492">
            <v>96975</v>
          </cell>
        </row>
        <row r="3493">
          <cell r="A3493">
            <v>96976</v>
          </cell>
        </row>
        <row r="3494">
          <cell r="A3494">
            <v>96977</v>
          </cell>
        </row>
        <row r="3495">
          <cell r="A3495">
            <v>96978</v>
          </cell>
        </row>
        <row r="3496">
          <cell r="A3496">
            <v>96979</v>
          </cell>
        </row>
        <row r="3497">
          <cell r="A3497">
            <v>96989</v>
          </cell>
        </row>
        <row r="3498">
          <cell r="A3498">
            <v>98463</v>
          </cell>
        </row>
        <row r="3499">
          <cell r="A3499" t="str">
            <v>8.4</v>
          </cell>
        </row>
        <row r="3500">
          <cell r="A3500" t="str">
            <v>8.4.1</v>
          </cell>
        </row>
        <row r="3501">
          <cell r="A3501" t="str">
            <v>8.4.2</v>
          </cell>
        </row>
        <row r="3502">
          <cell r="A3502">
            <v>100560</v>
          </cell>
        </row>
        <row r="3503">
          <cell r="A3503">
            <v>100561</v>
          </cell>
        </row>
        <row r="3504">
          <cell r="A3504">
            <v>100562</v>
          </cell>
        </row>
        <row r="3505">
          <cell r="A3505">
            <v>100563</v>
          </cell>
        </row>
        <row r="3506">
          <cell r="A3506" t="str">
            <v>8.4.3</v>
          </cell>
        </row>
        <row r="3507">
          <cell r="A3507">
            <v>100556</v>
          </cell>
        </row>
        <row r="3508">
          <cell r="A3508">
            <v>100557</v>
          </cell>
        </row>
        <row r="3509">
          <cell r="A3509">
            <v>101795</v>
          </cell>
        </row>
        <row r="3510">
          <cell r="A3510">
            <v>101798</v>
          </cell>
        </row>
        <row r="3511">
          <cell r="A3511">
            <v>101799</v>
          </cell>
        </row>
        <row r="3512">
          <cell r="A3512" t="str">
            <v>8.4.4</v>
          </cell>
        </row>
        <row r="3513">
          <cell r="A3513">
            <v>98294</v>
          </cell>
        </row>
        <row r="3514">
          <cell r="A3514">
            <v>98295</v>
          </cell>
        </row>
        <row r="3515">
          <cell r="A3515">
            <v>98296</v>
          </cell>
        </row>
        <row r="3516">
          <cell r="A3516">
            <v>98297</v>
          </cell>
        </row>
        <row r="3517">
          <cell r="A3517">
            <v>98301</v>
          </cell>
        </row>
        <row r="3518">
          <cell r="A3518">
            <v>98302</v>
          </cell>
        </row>
        <row r="3519">
          <cell r="A3519">
            <v>98304</v>
          </cell>
        </row>
        <row r="3520">
          <cell r="A3520">
            <v>98307</v>
          </cell>
        </row>
        <row r="3521">
          <cell r="A3521">
            <v>98308</v>
          </cell>
        </row>
        <row r="3522">
          <cell r="A3522">
            <v>98593</v>
          </cell>
        </row>
        <row r="3523">
          <cell r="A3523">
            <v>98400</v>
          </cell>
        </row>
        <row r="3524">
          <cell r="A3524">
            <v>98401</v>
          </cell>
        </row>
        <row r="3525">
          <cell r="A3525">
            <v>98402</v>
          </cell>
        </row>
        <row r="3526">
          <cell r="A3526">
            <v>98267</v>
          </cell>
        </row>
        <row r="3527">
          <cell r="A3527">
            <v>98268</v>
          </cell>
        </row>
        <row r="3528">
          <cell r="A3528">
            <v>98269</v>
          </cell>
        </row>
        <row r="3529">
          <cell r="A3529">
            <v>98270</v>
          </cell>
        </row>
        <row r="3530">
          <cell r="A3530">
            <v>98271</v>
          </cell>
        </row>
        <row r="3531">
          <cell r="A3531">
            <v>98272</v>
          </cell>
        </row>
        <row r="3532">
          <cell r="A3532">
            <v>98276</v>
          </cell>
        </row>
        <row r="3533">
          <cell r="A3533">
            <v>98277</v>
          </cell>
        </row>
        <row r="3534">
          <cell r="A3534">
            <v>98278</v>
          </cell>
        </row>
        <row r="3535">
          <cell r="A3535">
            <v>98279</v>
          </cell>
        </row>
        <row r="3536">
          <cell r="A3536">
            <v>98286</v>
          </cell>
        </row>
        <row r="3537">
          <cell r="A3537">
            <v>98293</v>
          </cell>
        </row>
        <row r="3538">
          <cell r="A3538">
            <v>98261</v>
          </cell>
        </row>
        <row r="3539">
          <cell r="A3539">
            <v>98262</v>
          </cell>
        </row>
        <row r="3540">
          <cell r="A3540">
            <v>98263</v>
          </cell>
        </row>
        <row r="3541">
          <cell r="A3541">
            <v>98264</v>
          </cell>
        </row>
        <row r="3542">
          <cell r="A3542">
            <v>98265</v>
          </cell>
        </row>
        <row r="3543">
          <cell r="A3543">
            <v>98266</v>
          </cell>
        </row>
        <row r="3544">
          <cell r="A3544">
            <v>98273</v>
          </cell>
        </row>
        <row r="3545">
          <cell r="A3545">
            <v>98274</v>
          </cell>
        </row>
        <row r="3546">
          <cell r="A3546">
            <v>98275</v>
          </cell>
        </row>
        <row r="3547">
          <cell r="A3547">
            <v>98280</v>
          </cell>
        </row>
        <row r="3548">
          <cell r="A3548">
            <v>98281</v>
          </cell>
        </row>
        <row r="3549">
          <cell r="A3549">
            <v>98282</v>
          </cell>
        </row>
        <row r="3550">
          <cell r="A3550">
            <v>98283</v>
          </cell>
        </row>
        <row r="3551">
          <cell r="A3551">
            <v>98284</v>
          </cell>
        </row>
        <row r="3552">
          <cell r="A3552">
            <v>98285</v>
          </cell>
        </row>
        <row r="3553">
          <cell r="A3553">
            <v>98287</v>
          </cell>
        </row>
        <row r="3554">
          <cell r="A3554">
            <v>98288</v>
          </cell>
        </row>
        <row r="3555">
          <cell r="A3555">
            <v>98289</v>
          </cell>
        </row>
        <row r="3556">
          <cell r="A3556">
            <v>98290</v>
          </cell>
        </row>
        <row r="3557">
          <cell r="A3557">
            <v>98291</v>
          </cell>
        </row>
        <row r="3558">
          <cell r="A3558">
            <v>98292</v>
          </cell>
        </row>
        <row r="3559">
          <cell r="A3559" t="str">
            <v>8.4.5</v>
          </cell>
        </row>
        <row r="3560">
          <cell r="A3560" t="str">
            <v>8.5</v>
          </cell>
        </row>
        <row r="3561">
          <cell r="A3561" t="str">
            <v>8.5.1</v>
          </cell>
        </row>
        <row r="3562">
          <cell r="A3562" t="str">
            <v>8.5.2</v>
          </cell>
        </row>
        <row r="3563">
          <cell r="A3563">
            <v>98397</v>
          </cell>
        </row>
        <row r="3564">
          <cell r="A3564">
            <v>103244</v>
          </cell>
        </row>
        <row r="3565">
          <cell r="A3565">
            <v>103245</v>
          </cell>
        </row>
        <row r="3566">
          <cell r="A3566">
            <v>103246</v>
          </cell>
        </row>
        <row r="3567">
          <cell r="A3567">
            <v>103247</v>
          </cell>
        </row>
        <row r="3568">
          <cell r="A3568">
            <v>103248</v>
          </cell>
        </row>
        <row r="3569">
          <cell r="A3569">
            <v>103249</v>
          </cell>
        </row>
        <row r="3570">
          <cell r="A3570">
            <v>103250</v>
          </cell>
        </row>
        <row r="3571">
          <cell r="A3571">
            <v>103251</v>
          </cell>
        </row>
        <row r="3572">
          <cell r="A3572">
            <v>103252</v>
          </cell>
        </row>
        <row r="3573">
          <cell r="A3573">
            <v>103253</v>
          </cell>
        </row>
        <row r="3574">
          <cell r="A3574">
            <v>103254</v>
          </cell>
        </row>
        <row r="3575">
          <cell r="A3575">
            <v>103255</v>
          </cell>
        </row>
        <row r="3576">
          <cell r="A3576">
            <v>103256</v>
          </cell>
        </row>
        <row r="3577">
          <cell r="A3577">
            <v>103257</v>
          </cell>
        </row>
        <row r="3578">
          <cell r="A3578">
            <v>103258</v>
          </cell>
        </row>
        <row r="3579">
          <cell r="A3579">
            <v>103259</v>
          </cell>
        </row>
        <row r="3580">
          <cell r="A3580">
            <v>103260</v>
          </cell>
        </row>
        <row r="3581">
          <cell r="A3581">
            <v>103261</v>
          </cell>
        </row>
        <row r="3582">
          <cell r="A3582">
            <v>103262</v>
          </cell>
        </row>
        <row r="3583">
          <cell r="A3583">
            <v>103263</v>
          </cell>
        </row>
        <row r="3584">
          <cell r="A3584">
            <v>103264</v>
          </cell>
        </row>
        <row r="3585">
          <cell r="A3585">
            <v>103265</v>
          </cell>
        </row>
        <row r="3586">
          <cell r="A3586">
            <v>103266</v>
          </cell>
        </row>
        <row r="3587">
          <cell r="A3587">
            <v>103267</v>
          </cell>
        </row>
        <row r="3588">
          <cell r="A3588">
            <v>103268</v>
          </cell>
        </row>
        <row r="3589">
          <cell r="A3589">
            <v>103269</v>
          </cell>
        </row>
        <row r="3590">
          <cell r="A3590">
            <v>103270</v>
          </cell>
        </row>
        <row r="3591">
          <cell r="A3591">
            <v>103271</v>
          </cell>
        </row>
        <row r="3592">
          <cell r="A3592">
            <v>103272</v>
          </cell>
        </row>
        <row r="3593">
          <cell r="A3593">
            <v>103273</v>
          </cell>
        </row>
        <row r="3594">
          <cell r="A3594">
            <v>103274</v>
          </cell>
        </row>
        <row r="3595">
          <cell r="A3595">
            <v>103275</v>
          </cell>
        </row>
        <row r="3596">
          <cell r="A3596">
            <v>103276</v>
          </cell>
        </row>
        <row r="3597">
          <cell r="A3597">
            <v>103277</v>
          </cell>
        </row>
        <row r="3598">
          <cell r="A3598">
            <v>103278</v>
          </cell>
        </row>
        <row r="3599">
          <cell r="A3599">
            <v>103288</v>
          </cell>
        </row>
        <row r="3600">
          <cell r="A3600">
            <v>103289</v>
          </cell>
        </row>
        <row r="3601">
          <cell r="A3601">
            <v>103290</v>
          </cell>
        </row>
        <row r="3602">
          <cell r="A3602">
            <v>103291</v>
          </cell>
        </row>
        <row r="3603">
          <cell r="A3603">
            <v>103292</v>
          </cell>
        </row>
        <row r="3604">
          <cell r="A3604">
            <v>97327</v>
          </cell>
        </row>
        <row r="3605">
          <cell r="A3605">
            <v>97328</v>
          </cell>
        </row>
        <row r="3606">
          <cell r="A3606">
            <v>97329</v>
          </cell>
        </row>
        <row r="3607">
          <cell r="A3607">
            <v>97330</v>
          </cell>
        </row>
        <row r="3608">
          <cell r="A3608">
            <v>97331</v>
          </cell>
        </row>
        <row r="3609">
          <cell r="A3609">
            <v>97332</v>
          </cell>
        </row>
        <row r="3610">
          <cell r="A3610">
            <v>97333</v>
          </cell>
        </row>
        <row r="3611">
          <cell r="A3611">
            <v>97334</v>
          </cell>
        </row>
        <row r="3612">
          <cell r="A3612" t="str">
            <v>x</v>
          </cell>
        </row>
        <row r="3613">
          <cell r="A3613" t="str">
            <v>x</v>
          </cell>
        </row>
        <row r="3614">
          <cell r="A3614" t="str">
            <v>x</v>
          </cell>
        </row>
        <row r="3615">
          <cell r="A3615" t="str">
            <v>x</v>
          </cell>
        </row>
        <row r="3616">
          <cell r="A3616" t="str">
            <v>x</v>
          </cell>
        </row>
        <row r="3617">
          <cell r="A3617" t="str">
            <v>x</v>
          </cell>
        </row>
        <row r="3618">
          <cell r="A3618" t="str">
            <v>x</v>
          </cell>
        </row>
        <row r="3619">
          <cell r="A3619" t="str">
            <v>x</v>
          </cell>
        </row>
        <row r="3620">
          <cell r="A3620" t="str">
            <v>x</v>
          </cell>
        </row>
        <row r="3621">
          <cell r="A3621" t="str">
            <v>x</v>
          </cell>
        </row>
        <row r="3622">
          <cell r="A3622" t="str">
            <v>x</v>
          </cell>
        </row>
        <row r="3623">
          <cell r="A3623" t="str">
            <v>x</v>
          </cell>
        </row>
        <row r="3624">
          <cell r="A3624" t="str">
            <v>x</v>
          </cell>
        </row>
        <row r="3625">
          <cell r="A3625" t="str">
            <v>x</v>
          </cell>
        </row>
        <row r="3626">
          <cell r="A3626" t="str">
            <v>x</v>
          </cell>
        </row>
        <row r="3627">
          <cell r="A3627" t="str">
            <v>x</v>
          </cell>
        </row>
        <row r="3628">
          <cell r="A3628" t="str">
            <v>x</v>
          </cell>
        </row>
        <row r="3629">
          <cell r="A3629" t="str">
            <v>x</v>
          </cell>
        </row>
        <row r="3630">
          <cell r="A3630" t="str">
            <v>x</v>
          </cell>
        </row>
        <row r="3631">
          <cell r="A3631" t="str">
            <v>x</v>
          </cell>
        </row>
        <row r="3632">
          <cell r="A3632" t="str">
            <v>x</v>
          </cell>
        </row>
        <row r="3633">
          <cell r="A3633" t="str">
            <v>x</v>
          </cell>
        </row>
        <row r="3634">
          <cell r="A3634" t="str">
            <v>x</v>
          </cell>
        </row>
        <row r="3635">
          <cell r="A3635" t="str">
            <v>x</v>
          </cell>
        </row>
        <row r="3636">
          <cell r="A3636" t="str">
            <v>x</v>
          </cell>
        </row>
        <row r="3637">
          <cell r="A3637" t="str">
            <v>x</v>
          </cell>
        </row>
        <row r="3638">
          <cell r="A3638" t="str">
            <v>x</v>
          </cell>
        </row>
        <row r="3639">
          <cell r="A3639" t="str">
            <v>x</v>
          </cell>
        </row>
        <row r="3640">
          <cell r="A3640" t="str">
            <v>x</v>
          </cell>
        </row>
        <row r="3641">
          <cell r="A3641" t="str">
            <v>x</v>
          </cell>
        </row>
        <row r="3642">
          <cell r="A3642" t="str">
            <v>x</v>
          </cell>
        </row>
        <row r="3643">
          <cell r="A3643" t="str">
            <v>x</v>
          </cell>
        </row>
        <row r="3644">
          <cell r="A3644" t="str">
            <v>x</v>
          </cell>
        </row>
        <row r="3645">
          <cell r="A3645" t="str">
            <v>x</v>
          </cell>
        </row>
        <row r="3646">
          <cell r="A3646" t="str">
            <v>x</v>
          </cell>
        </row>
        <row r="3647">
          <cell r="A3647" t="str">
            <v>x</v>
          </cell>
        </row>
        <row r="3648">
          <cell r="A3648" t="str">
            <v>x</v>
          </cell>
        </row>
        <row r="3649">
          <cell r="A3649" t="str">
            <v>x</v>
          </cell>
        </row>
        <row r="3650">
          <cell r="A3650" t="str">
            <v>x</v>
          </cell>
        </row>
        <row r="3651">
          <cell r="A3651" t="str">
            <v>x</v>
          </cell>
        </row>
        <row r="3652">
          <cell r="A3652" t="str">
            <v>x</v>
          </cell>
        </row>
        <row r="3653">
          <cell r="A3653" t="str">
            <v>9</v>
          </cell>
        </row>
        <row r="3654">
          <cell r="A3654" t="str">
            <v>9.1</v>
          </cell>
        </row>
        <row r="3655">
          <cell r="A3655" t="str">
            <v>9.1.1</v>
          </cell>
        </row>
        <row r="3656">
          <cell r="A3656" t="str">
            <v>9.1.2</v>
          </cell>
        </row>
        <row r="3657">
          <cell r="A3657" t="str">
            <v>9.1.3</v>
          </cell>
        </row>
        <row r="3658">
          <cell r="A3658">
            <v>98112</v>
          </cell>
        </row>
        <row r="3659">
          <cell r="A3659">
            <v>92359</v>
          </cell>
        </row>
        <row r="3660">
          <cell r="A3660">
            <v>92360</v>
          </cell>
        </row>
        <row r="3661">
          <cell r="A3661">
            <v>92645</v>
          </cell>
        </row>
        <row r="3662">
          <cell r="A3662">
            <v>92646</v>
          </cell>
        </row>
        <row r="3663">
          <cell r="A3663">
            <v>92691</v>
          </cell>
        </row>
        <row r="3664">
          <cell r="A3664">
            <v>101918</v>
          </cell>
        </row>
        <row r="3665">
          <cell r="A3665">
            <v>92338</v>
          </cell>
        </row>
        <row r="3666">
          <cell r="A3666">
            <v>92339</v>
          </cell>
        </row>
        <row r="3667">
          <cell r="A3667">
            <v>92361</v>
          </cell>
        </row>
        <row r="3668">
          <cell r="A3668">
            <v>92362</v>
          </cell>
        </row>
        <row r="3669">
          <cell r="A3669">
            <v>92648</v>
          </cell>
        </row>
        <row r="3670">
          <cell r="A3670">
            <v>92649</v>
          </cell>
        </row>
        <row r="3671">
          <cell r="A3671">
            <v>92650</v>
          </cell>
        </row>
        <row r="3672">
          <cell r="A3672">
            <v>92689</v>
          </cell>
        </row>
        <row r="3673">
          <cell r="A3673">
            <v>92690</v>
          </cell>
        </row>
        <row r="3674">
          <cell r="A3674" t="str">
            <v>9.1.4</v>
          </cell>
        </row>
        <row r="3675">
          <cell r="A3675">
            <v>92275</v>
          </cell>
        </row>
        <row r="3676">
          <cell r="A3676">
            <v>92276</v>
          </cell>
        </row>
        <row r="3677">
          <cell r="A3677">
            <v>92277</v>
          </cell>
        </row>
        <row r="3678">
          <cell r="A3678">
            <v>92278</v>
          </cell>
        </row>
        <row r="3679">
          <cell r="A3679">
            <v>92279</v>
          </cell>
        </row>
        <row r="3680">
          <cell r="A3680">
            <v>92280</v>
          </cell>
        </row>
        <row r="3681">
          <cell r="A3681">
            <v>92281</v>
          </cell>
        </row>
        <row r="3682">
          <cell r="A3682">
            <v>92282</v>
          </cell>
        </row>
        <row r="3683">
          <cell r="A3683">
            <v>92283</v>
          </cell>
        </row>
        <row r="3684">
          <cell r="A3684">
            <v>92284</v>
          </cell>
        </row>
        <row r="3685">
          <cell r="A3685">
            <v>92285</v>
          </cell>
        </row>
        <row r="3686">
          <cell r="A3686">
            <v>92286</v>
          </cell>
        </row>
        <row r="3687">
          <cell r="A3687">
            <v>92305</v>
          </cell>
        </row>
        <row r="3688">
          <cell r="A3688">
            <v>92306</v>
          </cell>
        </row>
        <row r="3689">
          <cell r="A3689">
            <v>92307</v>
          </cell>
        </row>
        <row r="3690">
          <cell r="A3690">
            <v>92308</v>
          </cell>
        </row>
        <row r="3691">
          <cell r="A3691">
            <v>92309</v>
          </cell>
        </row>
        <row r="3692">
          <cell r="A3692">
            <v>92310</v>
          </cell>
        </row>
        <row r="3693">
          <cell r="A3693">
            <v>92320</v>
          </cell>
        </row>
        <row r="3694">
          <cell r="A3694">
            <v>92321</v>
          </cell>
        </row>
        <row r="3695">
          <cell r="A3695">
            <v>92322</v>
          </cell>
        </row>
        <row r="3696">
          <cell r="A3696">
            <v>92323</v>
          </cell>
        </row>
        <row r="3697">
          <cell r="A3697">
            <v>92324</v>
          </cell>
        </row>
        <row r="3698">
          <cell r="A3698">
            <v>92325</v>
          </cell>
        </row>
        <row r="3699">
          <cell r="A3699">
            <v>97335</v>
          </cell>
        </row>
        <row r="3700">
          <cell r="A3700">
            <v>97336</v>
          </cell>
        </row>
        <row r="3701">
          <cell r="A3701">
            <v>97337</v>
          </cell>
        </row>
        <row r="3702">
          <cell r="A3702">
            <v>97338</v>
          </cell>
        </row>
        <row r="3703">
          <cell r="A3703">
            <v>97339</v>
          </cell>
        </row>
        <row r="3704">
          <cell r="A3704">
            <v>97340</v>
          </cell>
        </row>
        <row r="3705">
          <cell r="A3705">
            <v>97341</v>
          </cell>
        </row>
        <row r="3706">
          <cell r="A3706">
            <v>97342</v>
          </cell>
        </row>
        <row r="3707">
          <cell r="A3707">
            <v>97343</v>
          </cell>
        </row>
        <row r="3708">
          <cell r="A3708">
            <v>97344</v>
          </cell>
        </row>
        <row r="3709">
          <cell r="A3709">
            <v>97345</v>
          </cell>
        </row>
        <row r="3710">
          <cell r="A3710">
            <v>97346</v>
          </cell>
        </row>
        <row r="3711">
          <cell r="A3711">
            <v>97347</v>
          </cell>
        </row>
        <row r="3712">
          <cell r="A3712">
            <v>97348</v>
          </cell>
        </row>
        <row r="3713">
          <cell r="A3713">
            <v>97349</v>
          </cell>
        </row>
        <row r="3714">
          <cell r="A3714">
            <v>97350</v>
          </cell>
        </row>
        <row r="3715">
          <cell r="A3715">
            <v>97351</v>
          </cell>
        </row>
        <row r="3716">
          <cell r="A3716">
            <v>97352</v>
          </cell>
        </row>
        <row r="3717">
          <cell r="A3717">
            <v>97353</v>
          </cell>
        </row>
        <row r="3718">
          <cell r="A3718">
            <v>97354</v>
          </cell>
        </row>
        <row r="3719">
          <cell r="A3719">
            <v>97355</v>
          </cell>
        </row>
        <row r="3720">
          <cell r="A3720">
            <v>97356</v>
          </cell>
        </row>
        <row r="3721">
          <cell r="A3721">
            <v>97357</v>
          </cell>
        </row>
        <row r="3722">
          <cell r="A3722">
            <v>97358</v>
          </cell>
        </row>
        <row r="3723">
          <cell r="A3723" t="str">
            <v>9.1.5</v>
          </cell>
        </row>
        <row r="3724">
          <cell r="A3724">
            <v>92287</v>
          </cell>
        </row>
        <row r="3725">
          <cell r="A3725">
            <v>92288</v>
          </cell>
        </row>
        <row r="3726">
          <cell r="A3726">
            <v>92289</v>
          </cell>
        </row>
        <row r="3727">
          <cell r="A3727">
            <v>92290</v>
          </cell>
        </row>
        <row r="3728">
          <cell r="A3728">
            <v>92291</v>
          </cell>
        </row>
        <row r="3729">
          <cell r="A3729">
            <v>92292</v>
          </cell>
        </row>
        <row r="3730">
          <cell r="A3730">
            <v>92293</v>
          </cell>
        </row>
        <row r="3731">
          <cell r="A3731">
            <v>92294</v>
          </cell>
        </row>
        <row r="3732">
          <cell r="A3732">
            <v>92295</v>
          </cell>
        </row>
        <row r="3733">
          <cell r="A3733">
            <v>92296</v>
          </cell>
        </row>
        <row r="3734">
          <cell r="A3734">
            <v>92297</v>
          </cell>
        </row>
        <row r="3735">
          <cell r="A3735">
            <v>92298</v>
          </cell>
        </row>
        <row r="3736">
          <cell r="A3736">
            <v>92299</v>
          </cell>
        </row>
        <row r="3737">
          <cell r="A3737">
            <v>92300</v>
          </cell>
        </row>
        <row r="3738">
          <cell r="A3738">
            <v>92301</v>
          </cell>
        </row>
        <row r="3739">
          <cell r="A3739">
            <v>92302</v>
          </cell>
        </row>
        <row r="3740">
          <cell r="A3740">
            <v>92303</v>
          </cell>
        </row>
        <row r="3741">
          <cell r="A3741">
            <v>92304</v>
          </cell>
        </row>
        <row r="3742">
          <cell r="A3742">
            <v>92311</v>
          </cell>
        </row>
        <row r="3743">
          <cell r="A3743">
            <v>92312</v>
          </cell>
        </row>
        <row r="3744">
          <cell r="A3744">
            <v>92313</v>
          </cell>
        </row>
        <row r="3745">
          <cell r="A3745">
            <v>92314</v>
          </cell>
        </row>
        <row r="3746">
          <cell r="A3746">
            <v>92315</v>
          </cell>
        </row>
        <row r="3747">
          <cell r="A3747">
            <v>92316</v>
          </cell>
        </row>
        <row r="3748">
          <cell r="A3748">
            <v>92317</v>
          </cell>
        </row>
        <row r="3749">
          <cell r="A3749">
            <v>92318</v>
          </cell>
        </row>
        <row r="3750">
          <cell r="A3750">
            <v>92319</v>
          </cell>
        </row>
        <row r="3751">
          <cell r="A3751">
            <v>92326</v>
          </cell>
        </row>
        <row r="3752">
          <cell r="A3752">
            <v>92327</v>
          </cell>
        </row>
        <row r="3753">
          <cell r="A3753">
            <v>92328</v>
          </cell>
        </row>
        <row r="3754">
          <cell r="A3754">
            <v>92329</v>
          </cell>
        </row>
        <row r="3755">
          <cell r="A3755">
            <v>92330</v>
          </cell>
        </row>
        <row r="3756">
          <cell r="A3756">
            <v>92331</v>
          </cell>
        </row>
        <row r="3757">
          <cell r="A3757">
            <v>92332</v>
          </cell>
        </row>
        <row r="3758">
          <cell r="A3758">
            <v>92333</v>
          </cell>
        </row>
        <row r="3759">
          <cell r="A3759">
            <v>92334</v>
          </cell>
        </row>
        <row r="3760">
          <cell r="A3760">
            <v>93050</v>
          </cell>
        </row>
        <row r="3761">
          <cell r="A3761">
            <v>93051</v>
          </cell>
        </row>
        <row r="3762">
          <cell r="A3762">
            <v>93052</v>
          </cell>
        </row>
        <row r="3763">
          <cell r="A3763">
            <v>93056</v>
          </cell>
        </row>
        <row r="3764">
          <cell r="A3764">
            <v>93057</v>
          </cell>
        </row>
        <row r="3765">
          <cell r="A3765">
            <v>93058</v>
          </cell>
        </row>
        <row r="3766">
          <cell r="A3766">
            <v>93061</v>
          </cell>
        </row>
        <row r="3767">
          <cell r="A3767">
            <v>93062</v>
          </cell>
        </row>
        <row r="3768">
          <cell r="A3768">
            <v>93064</v>
          </cell>
        </row>
        <row r="3769">
          <cell r="A3769">
            <v>93065</v>
          </cell>
        </row>
        <row r="3770">
          <cell r="A3770">
            <v>93067</v>
          </cell>
        </row>
        <row r="3771">
          <cell r="A3771">
            <v>93068</v>
          </cell>
        </row>
        <row r="3772">
          <cell r="A3772">
            <v>93070</v>
          </cell>
        </row>
        <row r="3773">
          <cell r="A3773">
            <v>93071</v>
          </cell>
        </row>
        <row r="3774">
          <cell r="A3774">
            <v>89539</v>
          </cell>
        </row>
        <row r="3775">
          <cell r="A3775">
            <v>89589</v>
          </cell>
        </row>
        <row r="3776">
          <cell r="A3776">
            <v>93074</v>
          </cell>
        </row>
        <row r="3777">
          <cell r="A3777">
            <v>93076</v>
          </cell>
        </row>
        <row r="3778">
          <cell r="A3778">
            <v>93079</v>
          </cell>
        </row>
        <row r="3779">
          <cell r="A3779">
            <v>93080</v>
          </cell>
        </row>
        <row r="3780">
          <cell r="A3780">
            <v>93083</v>
          </cell>
        </row>
        <row r="3781">
          <cell r="A3781">
            <v>93084</v>
          </cell>
        </row>
        <row r="3782">
          <cell r="A3782">
            <v>93085</v>
          </cell>
        </row>
        <row r="3783">
          <cell r="A3783">
            <v>93086</v>
          </cell>
        </row>
        <row r="3784">
          <cell r="A3784">
            <v>93090</v>
          </cell>
        </row>
        <row r="3785">
          <cell r="A3785">
            <v>93091</v>
          </cell>
        </row>
        <row r="3786">
          <cell r="A3786">
            <v>93092</v>
          </cell>
        </row>
        <row r="3787">
          <cell r="A3787">
            <v>93097</v>
          </cell>
        </row>
        <row r="3788">
          <cell r="A3788">
            <v>93099</v>
          </cell>
        </row>
        <row r="3789">
          <cell r="A3789">
            <v>93102</v>
          </cell>
        </row>
        <row r="3790">
          <cell r="A3790">
            <v>93103</v>
          </cell>
        </row>
        <row r="3791">
          <cell r="A3791">
            <v>93106</v>
          </cell>
        </row>
        <row r="3792">
          <cell r="A3792">
            <v>93107</v>
          </cell>
        </row>
        <row r="3793">
          <cell r="A3793">
            <v>93108</v>
          </cell>
        </row>
        <row r="3794">
          <cell r="A3794">
            <v>93109</v>
          </cell>
        </row>
        <row r="3795">
          <cell r="A3795">
            <v>93113</v>
          </cell>
        </row>
        <row r="3796">
          <cell r="A3796">
            <v>93116</v>
          </cell>
        </row>
        <row r="3797">
          <cell r="A3797">
            <v>93119</v>
          </cell>
        </row>
        <row r="3798">
          <cell r="A3798">
            <v>93122</v>
          </cell>
        </row>
        <row r="3799">
          <cell r="A3799">
            <v>93123</v>
          </cell>
        </row>
        <row r="3800">
          <cell r="A3800">
            <v>93124</v>
          </cell>
        </row>
        <row r="3801">
          <cell r="A3801">
            <v>93125</v>
          </cell>
        </row>
        <row r="3802">
          <cell r="A3802">
            <v>93126</v>
          </cell>
        </row>
        <row r="3803">
          <cell r="A3803">
            <v>93133</v>
          </cell>
        </row>
        <row r="3804">
          <cell r="A3804" t="str">
            <v>9.2</v>
          </cell>
        </row>
        <row r="3805">
          <cell r="A3805" t="str">
            <v>9.2.1</v>
          </cell>
        </row>
        <row r="3806">
          <cell r="A3806">
            <v>90459</v>
          </cell>
        </row>
        <row r="3807">
          <cell r="A3807" t="str">
            <v>9.2.2</v>
          </cell>
        </row>
        <row r="3808">
          <cell r="A3808">
            <v>101915</v>
          </cell>
        </row>
        <row r="3809">
          <cell r="A3809" t="str">
            <v>9.2.3</v>
          </cell>
        </row>
        <row r="3810">
          <cell r="A3810">
            <v>101912</v>
          </cell>
        </row>
        <row r="3811">
          <cell r="A3811">
            <v>96765</v>
          </cell>
        </row>
        <row r="3812">
          <cell r="A3812" t="str">
            <v>9.2.4</v>
          </cell>
        </row>
        <row r="3813">
          <cell r="A3813">
            <v>101916</v>
          </cell>
        </row>
        <row r="3814">
          <cell r="A3814" t="str">
            <v>9.2.5</v>
          </cell>
        </row>
        <row r="3815">
          <cell r="A3815">
            <v>101913</v>
          </cell>
        </row>
        <row r="3816">
          <cell r="A3816">
            <v>101914</v>
          </cell>
        </row>
        <row r="3817">
          <cell r="A3817" t="str">
            <v>9.2.6</v>
          </cell>
        </row>
        <row r="3818">
          <cell r="A3818">
            <v>95697</v>
          </cell>
        </row>
        <row r="3819">
          <cell r="A3819">
            <v>92369</v>
          </cell>
        </row>
        <row r="3820">
          <cell r="A3820">
            <v>92370</v>
          </cell>
        </row>
        <row r="3821">
          <cell r="A3821">
            <v>92371</v>
          </cell>
        </row>
        <row r="3822">
          <cell r="A3822">
            <v>92372</v>
          </cell>
        </row>
        <row r="3823">
          <cell r="A3823">
            <v>92373</v>
          </cell>
        </row>
        <row r="3824">
          <cell r="A3824">
            <v>92374</v>
          </cell>
        </row>
        <row r="3825">
          <cell r="A3825">
            <v>92375</v>
          </cell>
        </row>
        <row r="3826">
          <cell r="A3826">
            <v>92376</v>
          </cell>
        </row>
        <row r="3827">
          <cell r="A3827">
            <v>92377</v>
          </cell>
        </row>
        <row r="3828">
          <cell r="A3828">
            <v>92378</v>
          </cell>
        </row>
        <row r="3829">
          <cell r="A3829">
            <v>92379</v>
          </cell>
        </row>
        <row r="3830">
          <cell r="A3830">
            <v>92380</v>
          </cell>
        </row>
        <row r="3831">
          <cell r="A3831">
            <v>92381</v>
          </cell>
        </row>
        <row r="3832">
          <cell r="A3832">
            <v>92382</v>
          </cell>
        </row>
        <row r="3833">
          <cell r="A3833">
            <v>92383</v>
          </cell>
        </row>
        <row r="3834">
          <cell r="A3834">
            <v>92384</v>
          </cell>
        </row>
        <row r="3835">
          <cell r="A3835">
            <v>92385</v>
          </cell>
        </row>
        <row r="3836">
          <cell r="A3836">
            <v>92386</v>
          </cell>
        </row>
        <row r="3837">
          <cell r="A3837">
            <v>92387</v>
          </cell>
        </row>
        <row r="3838">
          <cell r="A3838">
            <v>92388</v>
          </cell>
        </row>
        <row r="3839">
          <cell r="A3839">
            <v>92389</v>
          </cell>
        </row>
        <row r="3840">
          <cell r="A3840">
            <v>92390</v>
          </cell>
        </row>
        <row r="3841">
          <cell r="A3841">
            <v>92635</v>
          </cell>
        </row>
        <row r="3842">
          <cell r="A3842">
            <v>92636</v>
          </cell>
        </row>
        <row r="3843">
          <cell r="A3843">
            <v>92637</v>
          </cell>
        </row>
        <row r="3844">
          <cell r="A3844">
            <v>92638</v>
          </cell>
        </row>
        <row r="3845">
          <cell r="A3845">
            <v>92639</v>
          </cell>
        </row>
        <row r="3846">
          <cell r="A3846">
            <v>92640</v>
          </cell>
        </row>
        <row r="3847">
          <cell r="A3847">
            <v>92642</v>
          </cell>
        </row>
        <row r="3848">
          <cell r="A3848">
            <v>92644</v>
          </cell>
        </row>
        <row r="3849">
          <cell r="A3849">
            <v>92892</v>
          </cell>
        </row>
        <row r="3850">
          <cell r="A3850">
            <v>92893</v>
          </cell>
        </row>
        <row r="3851">
          <cell r="A3851">
            <v>92894</v>
          </cell>
        </row>
        <row r="3852">
          <cell r="A3852">
            <v>92895</v>
          </cell>
        </row>
        <row r="3853">
          <cell r="A3853">
            <v>92896</v>
          </cell>
        </row>
        <row r="3854">
          <cell r="A3854">
            <v>92897</v>
          </cell>
        </row>
        <row r="3855">
          <cell r="A3855">
            <v>92918</v>
          </cell>
        </row>
        <row r="3856">
          <cell r="A3856">
            <v>92920</v>
          </cell>
        </row>
        <row r="3857">
          <cell r="A3857">
            <v>92925</v>
          </cell>
        </row>
        <row r="3858">
          <cell r="A3858">
            <v>92926</v>
          </cell>
        </row>
        <row r="3859">
          <cell r="A3859">
            <v>92927</v>
          </cell>
        </row>
        <row r="3860">
          <cell r="A3860">
            <v>92928</v>
          </cell>
        </row>
        <row r="3861">
          <cell r="A3861">
            <v>92929</v>
          </cell>
        </row>
        <row r="3862">
          <cell r="A3862">
            <v>92930</v>
          </cell>
        </row>
        <row r="3863">
          <cell r="A3863">
            <v>92931</v>
          </cell>
        </row>
        <row r="3864">
          <cell r="A3864">
            <v>92932</v>
          </cell>
        </row>
        <row r="3865">
          <cell r="A3865">
            <v>92933</v>
          </cell>
        </row>
        <row r="3866">
          <cell r="A3866">
            <v>92934</v>
          </cell>
        </row>
        <row r="3867">
          <cell r="A3867">
            <v>92935</v>
          </cell>
        </row>
        <row r="3868">
          <cell r="A3868">
            <v>92936</v>
          </cell>
        </row>
        <row r="3869">
          <cell r="A3869">
            <v>92937</v>
          </cell>
        </row>
        <row r="3870">
          <cell r="A3870" t="str">
            <v>9.2.7</v>
          </cell>
        </row>
        <row r="3871">
          <cell r="A3871">
            <v>92335</v>
          </cell>
        </row>
        <row r="3872">
          <cell r="A3872">
            <v>92336</v>
          </cell>
        </row>
        <row r="3873">
          <cell r="A3873">
            <v>92337</v>
          </cell>
        </row>
        <row r="3874">
          <cell r="A3874">
            <v>92341</v>
          </cell>
        </row>
        <row r="3875">
          <cell r="A3875">
            <v>92342</v>
          </cell>
        </row>
        <row r="3876">
          <cell r="A3876">
            <v>92343</v>
          </cell>
        </row>
        <row r="3877">
          <cell r="A3877">
            <v>92364</v>
          </cell>
        </row>
        <row r="3878">
          <cell r="A3878">
            <v>92365</v>
          </cell>
        </row>
        <row r="3879">
          <cell r="A3879">
            <v>92366</v>
          </cell>
        </row>
        <row r="3880">
          <cell r="A3880">
            <v>92367</v>
          </cell>
        </row>
        <row r="3881">
          <cell r="A3881">
            <v>92368</v>
          </cell>
        </row>
        <row r="3882">
          <cell r="A3882">
            <v>92652</v>
          </cell>
        </row>
        <row r="3883">
          <cell r="A3883">
            <v>92653</v>
          </cell>
        </row>
        <row r="3884">
          <cell r="A3884">
            <v>92654</v>
          </cell>
        </row>
        <row r="3885">
          <cell r="A3885">
            <v>92655</v>
          </cell>
        </row>
        <row r="3886">
          <cell r="A3886">
            <v>92656</v>
          </cell>
        </row>
        <row r="3887">
          <cell r="A3887">
            <v>92687</v>
          </cell>
        </row>
        <row r="3888">
          <cell r="A3888">
            <v>92688</v>
          </cell>
        </row>
        <row r="3889">
          <cell r="A3889">
            <v>94462</v>
          </cell>
        </row>
        <row r="3890">
          <cell r="A3890">
            <v>94463</v>
          </cell>
        </row>
        <row r="3891">
          <cell r="A3891">
            <v>94464</v>
          </cell>
        </row>
        <row r="3892">
          <cell r="A3892" t="str">
            <v>9.2.8</v>
          </cell>
        </row>
        <row r="3893">
          <cell r="A3893">
            <v>92344</v>
          </cell>
        </row>
        <row r="3894">
          <cell r="A3894">
            <v>92345</v>
          </cell>
        </row>
        <row r="3895">
          <cell r="A3895">
            <v>92346</v>
          </cell>
        </row>
        <row r="3896">
          <cell r="A3896">
            <v>92347</v>
          </cell>
        </row>
        <row r="3897">
          <cell r="A3897">
            <v>92348</v>
          </cell>
        </row>
        <row r="3898">
          <cell r="A3898">
            <v>92349</v>
          </cell>
        </row>
        <row r="3899">
          <cell r="A3899">
            <v>92350</v>
          </cell>
        </row>
        <row r="3900">
          <cell r="A3900">
            <v>92351</v>
          </cell>
        </row>
        <row r="3901">
          <cell r="A3901">
            <v>92352</v>
          </cell>
        </row>
        <row r="3902">
          <cell r="A3902">
            <v>92353</v>
          </cell>
        </row>
        <row r="3903">
          <cell r="A3903">
            <v>92354</v>
          </cell>
        </row>
        <row r="3904">
          <cell r="A3904">
            <v>92355</v>
          </cell>
        </row>
        <row r="3905">
          <cell r="A3905">
            <v>92356</v>
          </cell>
        </row>
        <row r="3906">
          <cell r="A3906">
            <v>92357</v>
          </cell>
        </row>
        <row r="3907">
          <cell r="A3907">
            <v>92358</v>
          </cell>
        </row>
        <row r="3908">
          <cell r="A3908">
            <v>92692</v>
          </cell>
        </row>
        <row r="3909">
          <cell r="A3909">
            <v>92693</v>
          </cell>
        </row>
        <row r="3910">
          <cell r="A3910">
            <v>92694</v>
          </cell>
        </row>
        <row r="3911">
          <cell r="A3911">
            <v>92695</v>
          </cell>
        </row>
        <row r="3912">
          <cell r="A3912">
            <v>92696</v>
          </cell>
        </row>
        <row r="3913">
          <cell r="A3913">
            <v>92697</v>
          </cell>
        </row>
        <row r="3914">
          <cell r="A3914">
            <v>92698</v>
          </cell>
        </row>
        <row r="3915">
          <cell r="A3915">
            <v>92699</v>
          </cell>
        </row>
        <row r="3916">
          <cell r="A3916">
            <v>92700</v>
          </cell>
        </row>
        <row r="3917">
          <cell r="A3917">
            <v>92701</v>
          </cell>
        </row>
        <row r="3918">
          <cell r="A3918">
            <v>92702</v>
          </cell>
        </row>
        <row r="3919">
          <cell r="A3919">
            <v>92703</v>
          </cell>
        </row>
        <row r="3920">
          <cell r="A3920">
            <v>92704</v>
          </cell>
        </row>
        <row r="3921">
          <cell r="A3921">
            <v>92705</v>
          </cell>
        </row>
        <row r="3922">
          <cell r="A3922">
            <v>92706</v>
          </cell>
        </row>
        <row r="3923">
          <cell r="A3923">
            <v>92889</v>
          </cell>
        </row>
        <row r="3924">
          <cell r="A3924">
            <v>92890</v>
          </cell>
        </row>
        <row r="3925">
          <cell r="A3925">
            <v>92891</v>
          </cell>
        </row>
        <row r="3926">
          <cell r="A3926">
            <v>92904</v>
          </cell>
        </row>
        <row r="3927">
          <cell r="A3927">
            <v>92905</v>
          </cell>
        </row>
        <row r="3928">
          <cell r="A3928">
            <v>92906</v>
          </cell>
        </row>
        <row r="3929">
          <cell r="A3929">
            <v>92907</v>
          </cell>
        </row>
        <row r="3930">
          <cell r="A3930">
            <v>92908</v>
          </cell>
        </row>
        <row r="3931">
          <cell r="A3931">
            <v>92909</v>
          </cell>
        </row>
        <row r="3932">
          <cell r="A3932">
            <v>92910</v>
          </cell>
        </row>
        <row r="3933">
          <cell r="A3933">
            <v>92911</v>
          </cell>
        </row>
        <row r="3934">
          <cell r="A3934">
            <v>92912</v>
          </cell>
        </row>
        <row r="3935">
          <cell r="A3935">
            <v>92913</v>
          </cell>
        </row>
        <row r="3936">
          <cell r="A3936">
            <v>92914</v>
          </cell>
        </row>
        <row r="3937">
          <cell r="A3937">
            <v>92953</v>
          </cell>
        </row>
        <row r="3938">
          <cell r="A3938" t="str">
            <v>9.2.9</v>
          </cell>
        </row>
        <row r="3939">
          <cell r="A3939">
            <v>95696</v>
          </cell>
        </row>
        <row r="3940">
          <cell r="A3940">
            <v>92657</v>
          </cell>
        </row>
        <row r="3941">
          <cell r="A3941">
            <v>92658</v>
          </cell>
        </row>
        <row r="3942">
          <cell r="A3942">
            <v>92659</v>
          </cell>
        </row>
        <row r="3943">
          <cell r="A3943">
            <v>92660</v>
          </cell>
        </row>
        <row r="3944">
          <cell r="A3944">
            <v>92661</v>
          </cell>
        </row>
        <row r="3945">
          <cell r="A3945">
            <v>92662</v>
          </cell>
        </row>
        <row r="3946">
          <cell r="A3946">
            <v>92663</v>
          </cell>
        </row>
        <row r="3947">
          <cell r="A3947">
            <v>92664</v>
          </cell>
        </row>
        <row r="3948">
          <cell r="A3948">
            <v>92665</v>
          </cell>
        </row>
        <row r="3949">
          <cell r="A3949">
            <v>92666</v>
          </cell>
        </row>
        <row r="3950">
          <cell r="A3950">
            <v>92667</v>
          </cell>
        </row>
        <row r="3951">
          <cell r="A3951">
            <v>92668</v>
          </cell>
        </row>
        <row r="3952">
          <cell r="A3952">
            <v>92669</v>
          </cell>
        </row>
        <row r="3953">
          <cell r="A3953">
            <v>92670</v>
          </cell>
        </row>
        <row r="3954">
          <cell r="A3954">
            <v>92671</v>
          </cell>
        </row>
        <row r="3955">
          <cell r="A3955">
            <v>92672</v>
          </cell>
        </row>
        <row r="3956">
          <cell r="A3956">
            <v>92673</v>
          </cell>
        </row>
        <row r="3957">
          <cell r="A3957">
            <v>92674</v>
          </cell>
        </row>
        <row r="3958">
          <cell r="A3958">
            <v>92675</v>
          </cell>
        </row>
        <row r="3959">
          <cell r="A3959">
            <v>92676</v>
          </cell>
        </row>
        <row r="3960">
          <cell r="A3960">
            <v>92677</v>
          </cell>
        </row>
        <row r="3961">
          <cell r="A3961">
            <v>92678</v>
          </cell>
        </row>
        <row r="3962">
          <cell r="A3962">
            <v>92679</v>
          </cell>
        </row>
        <row r="3963">
          <cell r="A3963">
            <v>92680</v>
          </cell>
        </row>
        <row r="3964">
          <cell r="A3964">
            <v>92681</v>
          </cell>
        </row>
        <row r="3965">
          <cell r="A3965">
            <v>92682</v>
          </cell>
        </row>
        <row r="3966">
          <cell r="A3966">
            <v>92683</v>
          </cell>
        </row>
        <row r="3967">
          <cell r="A3967">
            <v>92684</v>
          </cell>
        </row>
        <row r="3968">
          <cell r="A3968">
            <v>92685</v>
          </cell>
        </row>
        <row r="3969">
          <cell r="A3969">
            <v>92686</v>
          </cell>
        </row>
        <row r="3970">
          <cell r="A3970">
            <v>92898</v>
          </cell>
        </row>
        <row r="3971">
          <cell r="A3971">
            <v>92899</v>
          </cell>
        </row>
        <row r="3972">
          <cell r="A3972">
            <v>92900</v>
          </cell>
        </row>
        <row r="3973">
          <cell r="A3973">
            <v>92901</v>
          </cell>
        </row>
        <row r="3974">
          <cell r="A3974">
            <v>92902</v>
          </cell>
        </row>
        <row r="3975">
          <cell r="A3975">
            <v>92903</v>
          </cell>
        </row>
        <row r="3976">
          <cell r="A3976">
            <v>92938</v>
          </cell>
        </row>
        <row r="3977">
          <cell r="A3977">
            <v>92939</v>
          </cell>
        </row>
        <row r="3978">
          <cell r="A3978">
            <v>92940</v>
          </cell>
        </row>
        <row r="3979">
          <cell r="A3979">
            <v>92941</v>
          </cell>
        </row>
        <row r="3980">
          <cell r="A3980">
            <v>92942</v>
          </cell>
        </row>
        <row r="3981">
          <cell r="A3981">
            <v>92943</v>
          </cell>
        </row>
        <row r="3982">
          <cell r="A3982">
            <v>92944</v>
          </cell>
        </row>
        <row r="3983">
          <cell r="A3983">
            <v>92945</v>
          </cell>
        </row>
        <row r="3984">
          <cell r="A3984">
            <v>92946</v>
          </cell>
        </row>
        <row r="3985">
          <cell r="A3985">
            <v>92947</v>
          </cell>
        </row>
        <row r="3986">
          <cell r="A3986">
            <v>92948</v>
          </cell>
        </row>
        <row r="3987">
          <cell r="A3987">
            <v>92949</v>
          </cell>
        </row>
        <row r="3988">
          <cell r="A3988">
            <v>92950</v>
          </cell>
        </row>
        <row r="3989">
          <cell r="A3989">
            <v>92951</v>
          </cell>
        </row>
        <row r="3990">
          <cell r="A3990">
            <v>92952</v>
          </cell>
        </row>
        <row r="3991">
          <cell r="A3991" t="str">
            <v>9.2.10</v>
          </cell>
        </row>
        <row r="3992">
          <cell r="A3992">
            <v>101905</v>
          </cell>
        </row>
        <row r="3993">
          <cell r="A3993">
            <v>101906</v>
          </cell>
        </row>
        <row r="3994">
          <cell r="A3994">
            <v>101907</v>
          </cell>
        </row>
        <row r="3995">
          <cell r="A3995">
            <v>101908</v>
          </cell>
        </row>
        <row r="3996">
          <cell r="A3996">
            <v>101909</v>
          </cell>
        </row>
        <row r="3997">
          <cell r="A3997">
            <v>101910</v>
          </cell>
        </row>
        <row r="3998">
          <cell r="A3998">
            <v>101911</v>
          </cell>
        </row>
        <row r="3999">
          <cell r="A3999" t="str">
            <v>9.3</v>
          </cell>
        </row>
        <row r="4000">
          <cell r="A4000" t="str">
            <v>9.3.1</v>
          </cell>
        </row>
        <row r="4001">
          <cell r="A4001">
            <v>90443</v>
          </cell>
        </row>
        <row r="4002">
          <cell r="A4002">
            <v>90444</v>
          </cell>
        </row>
        <row r="4003">
          <cell r="A4003">
            <v>90445</v>
          </cell>
        </row>
        <row r="4004">
          <cell r="A4004">
            <v>90446</v>
          </cell>
        </row>
        <row r="4005">
          <cell r="A4005">
            <v>91222</v>
          </cell>
        </row>
        <row r="4006">
          <cell r="A4006">
            <v>90436</v>
          </cell>
        </row>
        <row r="4007">
          <cell r="A4007">
            <v>90437</v>
          </cell>
        </row>
        <row r="4008">
          <cell r="A4008">
            <v>90438</v>
          </cell>
        </row>
        <row r="4009">
          <cell r="A4009">
            <v>90439</v>
          </cell>
        </row>
        <row r="4010">
          <cell r="A4010">
            <v>90440</v>
          </cell>
        </row>
        <row r="4011">
          <cell r="A4011">
            <v>90441</v>
          </cell>
        </row>
        <row r="4012">
          <cell r="A4012">
            <v>90453</v>
          </cell>
        </row>
        <row r="4013">
          <cell r="A4013">
            <v>90454</v>
          </cell>
        </row>
        <row r="4014">
          <cell r="A4014">
            <v>90455</v>
          </cell>
        </row>
        <row r="4015">
          <cell r="A4015">
            <v>90451</v>
          </cell>
        </row>
        <row r="4016">
          <cell r="A4016">
            <v>90452</v>
          </cell>
        </row>
        <row r="4017">
          <cell r="A4017">
            <v>90466</v>
          </cell>
        </row>
        <row r="4018">
          <cell r="A4018">
            <v>90467</v>
          </cell>
        </row>
        <row r="4019">
          <cell r="A4019">
            <v>90468</v>
          </cell>
        </row>
        <row r="4020">
          <cell r="A4020">
            <v>90469</v>
          </cell>
        </row>
        <row r="4021">
          <cell r="A4021">
            <v>90470</v>
          </cell>
        </row>
        <row r="4022">
          <cell r="A4022">
            <v>91188</v>
          </cell>
        </row>
        <row r="4023">
          <cell r="A4023">
            <v>91189</v>
          </cell>
        </row>
        <row r="4024">
          <cell r="A4024">
            <v>91190</v>
          </cell>
        </row>
        <row r="4025">
          <cell r="A4025">
            <v>91191</v>
          </cell>
        </row>
        <row r="4026">
          <cell r="A4026">
            <v>91192</v>
          </cell>
        </row>
        <row r="4027">
          <cell r="A4027">
            <v>90460</v>
          </cell>
        </row>
        <row r="4028">
          <cell r="A4028">
            <v>90461</v>
          </cell>
        </row>
        <row r="4029">
          <cell r="A4029">
            <v>90462</v>
          </cell>
        </row>
        <row r="4030">
          <cell r="A4030">
            <v>90463</v>
          </cell>
        </row>
        <row r="4031">
          <cell r="A4031">
            <v>96559</v>
          </cell>
        </row>
        <row r="4032">
          <cell r="A4032">
            <v>96560</v>
          </cell>
        </row>
        <row r="4033">
          <cell r="A4033">
            <v>96561</v>
          </cell>
        </row>
        <row r="4034">
          <cell r="A4034">
            <v>96562</v>
          </cell>
        </row>
        <row r="4035">
          <cell r="A4035">
            <v>96563</v>
          </cell>
        </row>
        <row r="4036">
          <cell r="A4036">
            <v>91166</v>
          </cell>
        </row>
        <row r="4037">
          <cell r="A4037">
            <v>91167</v>
          </cell>
        </row>
        <row r="4038">
          <cell r="A4038">
            <v>91168</v>
          </cell>
        </row>
        <row r="4039">
          <cell r="A4039">
            <v>91169</v>
          </cell>
        </row>
        <row r="4040">
          <cell r="A4040">
            <v>91170</v>
          </cell>
        </row>
        <row r="4041">
          <cell r="A4041">
            <v>91171</v>
          </cell>
        </row>
        <row r="4042">
          <cell r="A4042">
            <v>91172</v>
          </cell>
        </row>
        <row r="4043">
          <cell r="A4043">
            <v>91173</v>
          </cell>
        </row>
        <row r="4044">
          <cell r="A4044">
            <v>91174</v>
          </cell>
        </row>
        <row r="4045">
          <cell r="A4045">
            <v>91175</v>
          </cell>
        </row>
        <row r="4046">
          <cell r="A4046">
            <v>91182</v>
          </cell>
        </row>
        <row r="4047">
          <cell r="A4047">
            <v>91183</v>
          </cell>
        </row>
        <row r="4048">
          <cell r="A4048">
            <v>91184</v>
          </cell>
        </row>
        <row r="4049">
          <cell r="A4049">
            <v>91185</v>
          </cell>
        </row>
        <row r="4050">
          <cell r="A4050">
            <v>91186</v>
          </cell>
        </row>
        <row r="4051">
          <cell r="A4051">
            <v>91187</v>
          </cell>
        </row>
        <row r="4052">
          <cell r="A4052">
            <v>91176</v>
          </cell>
        </row>
        <row r="4053">
          <cell r="A4053">
            <v>91177</v>
          </cell>
        </row>
        <row r="4054">
          <cell r="A4054">
            <v>91178</v>
          </cell>
        </row>
        <row r="4055">
          <cell r="A4055">
            <v>91179</v>
          </cell>
        </row>
        <row r="4056">
          <cell r="A4056">
            <v>91180</v>
          </cell>
        </row>
        <row r="4057">
          <cell r="A4057">
            <v>91181</v>
          </cell>
        </row>
        <row r="4058">
          <cell r="A4058">
            <v>89957</v>
          </cell>
        </row>
        <row r="4059">
          <cell r="A4059" t="str">
            <v>9.3.2</v>
          </cell>
        </row>
        <row r="4060">
          <cell r="A4060">
            <v>96635</v>
          </cell>
        </row>
        <row r="4061">
          <cell r="A4061">
            <v>96636</v>
          </cell>
        </row>
        <row r="4062">
          <cell r="A4062">
            <v>96644</v>
          </cell>
        </row>
        <row r="4063">
          <cell r="A4063">
            <v>96645</v>
          </cell>
        </row>
        <row r="4064">
          <cell r="A4064">
            <v>96646</v>
          </cell>
        </row>
        <row r="4065">
          <cell r="A4065">
            <v>96647</v>
          </cell>
        </row>
        <row r="4066">
          <cell r="A4066">
            <v>96648</v>
          </cell>
        </row>
        <row r="4067">
          <cell r="A4067">
            <v>96649</v>
          </cell>
        </row>
        <row r="4068">
          <cell r="A4068">
            <v>96668</v>
          </cell>
        </row>
        <row r="4069">
          <cell r="A4069">
            <v>96669</v>
          </cell>
        </row>
        <row r="4070">
          <cell r="A4070">
            <v>96670</v>
          </cell>
        </row>
        <row r="4071">
          <cell r="A4071">
            <v>96671</v>
          </cell>
        </row>
        <row r="4072">
          <cell r="A4072">
            <v>96672</v>
          </cell>
        </row>
        <row r="4073">
          <cell r="A4073">
            <v>96673</v>
          </cell>
        </row>
        <row r="4074">
          <cell r="A4074">
            <v>96674</v>
          </cell>
        </row>
        <row r="4075">
          <cell r="A4075">
            <v>96675</v>
          </cell>
        </row>
        <row r="4076">
          <cell r="A4076">
            <v>96676</v>
          </cell>
        </row>
        <row r="4077">
          <cell r="A4077">
            <v>96677</v>
          </cell>
        </row>
        <row r="4078">
          <cell r="A4078">
            <v>96678</v>
          </cell>
        </row>
        <row r="4079">
          <cell r="A4079">
            <v>96679</v>
          </cell>
        </row>
        <row r="4080">
          <cell r="A4080">
            <v>96680</v>
          </cell>
        </row>
        <row r="4081">
          <cell r="A4081">
            <v>96681</v>
          </cell>
        </row>
        <row r="4082">
          <cell r="A4082">
            <v>96682</v>
          </cell>
        </row>
        <row r="4083">
          <cell r="A4083">
            <v>96683</v>
          </cell>
        </row>
        <row r="4084">
          <cell r="A4084">
            <v>96718</v>
          </cell>
        </row>
        <row r="4085">
          <cell r="A4085">
            <v>96719</v>
          </cell>
        </row>
        <row r="4086">
          <cell r="A4086">
            <v>96720</v>
          </cell>
        </row>
        <row r="4087">
          <cell r="A4087">
            <v>96721</v>
          </cell>
        </row>
        <row r="4088">
          <cell r="A4088">
            <v>96722</v>
          </cell>
        </row>
        <row r="4089">
          <cell r="A4089">
            <v>96723</v>
          </cell>
        </row>
        <row r="4090">
          <cell r="A4090">
            <v>96724</v>
          </cell>
        </row>
        <row r="4091">
          <cell r="A4091">
            <v>96725</v>
          </cell>
        </row>
        <row r="4092">
          <cell r="A4092">
            <v>96726</v>
          </cell>
        </row>
        <row r="4093">
          <cell r="A4093">
            <v>96727</v>
          </cell>
        </row>
        <row r="4094">
          <cell r="A4094">
            <v>96728</v>
          </cell>
        </row>
        <row r="4095">
          <cell r="A4095">
            <v>96729</v>
          </cell>
        </row>
        <row r="4096">
          <cell r="A4096">
            <v>96730</v>
          </cell>
        </row>
        <row r="4097">
          <cell r="A4097">
            <v>96731</v>
          </cell>
        </row>
        <row r="4098">
          <cell r="A4098">
            <v>96732</v>
          </cell>
        </row>
        <row r="4099">
          <cell r="A4099">
            <v>96733</v>
          </cell>
        </row>
        <row r="4100">
          <cell r="A4100">
            <v>96734</v>
          </cell>
        </row>
        <row r="4101">
          <cell r="A4101">
            <v>96735</v>
          </cell>
        </row>
        <row r="4102">
          <cell r="A4102">
            <v>96794</v>
          </cell>
        </row>
        <row r="4103">
          <cell r="A4103">
            <v>96795</v>
          </cell>
        </row>
        <row r="4104">
          <cell r="A4104">
            <v>96796</v>
          </cell>
        </row>
        <row r="4105">
          <cell r="A4105">
            <v>96797</v>
          </cell>
        </row>
        <row r="4106">
          <cell r="A4106">
            <v>96798</v>
          </cell>
        </row>
        <row r="4107">
          <cell r="A4107">
            <v>96799</v>
          </cell>
        </row>
        <row r="4108">
          <cell r="A4108">
            <v>96800</v>
          </cell>
        </row>
        <row r="4109">
          <cell r="A4109">
            <v>96801</v>
          </cell>
        </row>
        <row r="4110">
          <cell r="A4110" t="str">
            <v>9.3.3</v>
          </cell>
        </row>
        <row r="4111">
          <cell r="A4111">
            <v>90733</v>
          </cell>
        </row>
        <row r="4112">
          <cell r="A4112">
            <v>90734</v>
          </cell>
        </row>
        <row r="4113">
          <cell r="A4113">
            <v>90735</v>
          </cell>
        </row>
        <row r="4114">
          <cell r="A4114">
            <v>90736</v>
          </cell>
        </row>
        <row r="4115">
          <cell r="A4115">
            <v>90737</v>
          </cell>
        </row>
        <row r="4116">
          <cell r="A4116">
            <v>90738</v>
          </cell>
        </row>
        <row r="4117">
          <cell r="A4117">
            <v>90739</v>
          </cell>
        </row>
        <row r="4118">
          <cell r="A4118" t="str">
            <v>9.3.4</v>
          </cell>
        </row>
        <row r="4119">
          <cell r="A4119">
            <v>90740</v>
          </cell>
        </row>
        <row r="4120">
          <cell r="A4120">
            <v>90741</v>
          </cell>
        </row>
        <row r="4121">
          <cell r="A4121">
            <v>90742</v>
          </cell>
        </row>
        <row r="4122">
          <cell r="A4122">
            <v>90743</v>
          </cell>
        </row>
        <row r="4123">
          <cell r="A4123">
            <v>90744</v>
          </cell>
        </row>
        <row r="4124">
          <cell r="A4124">
            <v>90745</v>
          </cell>
        </row>
        <row r="4125">
          <cell r="A4125">
            <v>90746</v>
          </cell>
        </row>
        <row r="4126">
          <cell r="A4126">
            <v>90747</v>
          </cell>
        </row>
        <row r="4127">
          <cell r="A4127" t="str">
            <v>9.3.5</v>
          </cell>
        </row>
        <row r="4128">
          <cell r="A4128">
            <v>92834</v>
          </cell>
        </row>
        <row r="4129">
          <cell r="A4129">
            <v>92836</v>
          </cell>
        </row>
        <row r="4130">
          <cell r="A4130">
            <v>92838</v>
          </cell>
        </row>
        <row r="4131">
          <cell r="A4131">
            <v>92840</v>
          </cell>
        </row>
        <row r="4132">
          <cell r="A4132">
            <v>92842</v>
          </cell>
        </row>
        <row r="4133">
          <cell r="A4133">
            <v>92844</v>
          </cell>
        </row>
        <row r="4134">
          <cell r="A4134">
            <v>92846</v>
          </cell>
        </row>
        <row r="4135">
          <cell r="A4135">
            <v>92848</v>
          </cell>
        </row>
        <row r="4136">
          <cell r="A4136">
            <v>92850</v>
          </cell>
        </row>
        <row r="4137">
          <cell r="A4137">
            <v>92852</v>
          </cell>
        </row>
        <row r="4138">
          <cell r="A4138">
            <v>92854</v>
          </cell>
        </row>
        <row r="4139">
          <cell r="A4139">
            <v>92856</v>
          </cell>
        </row>
        <row r="4140">
          <cell r="A4140">
            <v>92858</v>
          </cell>
        </row>
        <row r="4141">
          <cell r="A4141">
            <v>92860</v>
          </cell>
        </row>
        <row r="4142">
          <cell r="A4142">
            <v>92862</v>
          </cell>
        </row>
        <row r="4143">
          <cell r="A4143">
            <v>92864</v>
          </cell>
        </row>
        <row r="4144">
          <cell r="A4144">
            <v>92808</v>
          </cell>
        </row>
        <row r="4145">
          <cell r="A4145">
            <v>92809</v>
          </cell>
        </row>
        <row r="4146">
          <cell r="A4146">
            <v>92810</v>
          </cell>
        </row>
        <row r="4147">
          <cell r="A4147">
            <v>92811</v>
          </cell>
        </row>
        <row r="4148">
          <cell r="A4148">
            <v>92812</v>
          </cell>
        </row>
        <row r="4149">
          <cell r="A4149">
            <v>92813</v>
          </cell>
        </row>
        <row r="4150">
          <cell r="A4150">
            <v>92814</v>
          </cell>
        </row>
        <row r="4151">
          <cell r="A4151">
            <v>92815</v>
          </cell>
        </row>
        <row r="4152">
          <cell r="A4152">
            <v>92817</v>
          </cell>
        </row>
        <row r="4153">
          <cell r="A4153">
            <v>92819</v>
          </cell>
        </row>
        <row r="4154">
          <cell r="A4154">
            <v>92820</v>
          </cell>
        </row>
        <row r="4155">
          <cell r="A4155">
            <v>92821</v>
          </cell>
        </row>
        <row r="4156">
          <cell r="A4156">
            <v>92822</v>
          </cell>
        </row>
        <row r="4157">
          <cell r="A4157">
            <v>92824</v>
          </cell>
        </row>
        <row r="4158">
          <cell r="A4158">
            <v>92825</v>
          </cell>
        </row>
        <row r="4159">
          <cell r="A4159">
            <v>92826</v>
          </cell>
        </row>
        <row r="4160">
          <cell r="A4160">
            <v>92827</v>
          </cell>
        </row>
        <row r="4161">
          <cell r="A4161">
            <v>92828</v>
          </cell>
        </row>
        <row r="4162">
          <cell r="A4162">
            <v>92830</v>
          </cell>
        </row>
        <row r="4163">
          <cell r="A4163">
            <v>92832</v>
          </cell>
        </row>
        <row r="4164">
          <cell r="A4164" t="str">
            <v>9.3.6</v>
          </cell>
        </row>
        <row r="4165">
          <cell r="A4165">
            <v>94870</v>
          </cell>
        </row>
        <row r="4166">
          <cell r="A4166">
            <v>94872</v>
          </cell>
        </row>
        <row r="4167">
          <cell r="A4167">
            <v>94876</v>
          </cell>
        </row>
        <row r="4168">
          <cell r="A4168">
            <v>94878</v>
          </cell>
        </row>
        <row r="4169">
          <cell r="A4169">
            <v>94880</v>
          </cell>
        </row>
        <row r="4170">
          <cell r="A4170">
            <v>94882</v>
          </cell>
        </row>
        <row r="4171">
          <cell r="A4171">
            <v>94884</v>
          </cell>
        </row>
        <row r="4172">
          <cell r="A4172" t="str">
            <v>9.3.7</v>
          </cell>
        </row>
        <row r="4173">
          <cell r="A4173">
            <v>97141</v>
          </cell>
        </row>
        <row r="4174">
          <cell r="A4174">
            <v>103089</v>
          </cell>
        </row>
        <row r="4175">
          <cell r="A4175">
            <v>103090</v>
          </cell>
        </row>
        <row r="4176">
          <cell r="A4176">
            <v>103091</v>
          </cell>
        </row>
        <row r="4177">
          <cell r="A4177">
            <v>103092</v>
          </cell>
        </row>
        <row r="4178">
          <cell r="A4178">
            <v>103093</v>
          </cell>
        </row>
        <row r="4179">
          <cell r="A4179">
            <v>103094</v>
          </cell>
        </row>
        <row r="4180">
          <cell r="A4180">
            <v>103095</v>
          </cell>
        </row>
        <row r="4181">
          <cell r="A4181">
            <v>103096</v>
          </cell>
        </row>
        <row r="4182">
          <cell r="A4182">
            <v>103097</v>
          </cell>
        </row>
        <row r="4183">
          <cell r="A4183">
            <v>103098</v>
          </cell>
        </row>
        <row r="4184">
          <cell r="A4184">
            <v>103099</v>
          </cell>
        </row>
        <row r="4185">
          <cell r="A4185">
            <v>103100</v>
          </cell>
        </row>
        <row r="4186">
          <cell r="A4186">
            <v>103101</v>
          </cell>
        </row>
        <row r="4187">
          <cell r="A4187">
            <v>103102</v>
          </cell>
        </row>
        <row r="4188">
          <cell r="A4188">
            <v>103103</v>
          </cell>
        </row>
        <row r="4189">
          <cell r="A4189">
            <v>103104</v>
          </cell>
        </row>
        <row r="4190">
          <cell r="A4190">
            <v>103105</v>
          </cell>
        </row>
        <row r="4191">
          <cell r="A4191">
            <v>103106</v>
          </cell>
        </row>
        <row r="4192">
          <cell r="A4192">
            <v>103107</v>
          </cell>
        </row>
        <row r="4193">
          <cell r="A4193">
            <v>103108</v>
          </cell>
        </row>
        <row r="4194">
          <cell r="A4194">
            <v>103109</v>
          </cell>
        </row>
        <row r="4195">
          <cell r="A4195">
            <v>103110</v>
          </cell>
        </row>
        <row r="4196">
          <cell r="A4196">
            <v>103111</v>
          </cell>
        </row>
        <row r="4197">
          <cell r="A4197">
            <v>103112</v>
          </cell>
        </row>
        <row r="4198">
          <cell r="A4198">
            <v>103113</v>
          </cell>
        </row>
        <row r="4199">
          <cell r="A4199">
            <v>103114</v>
          </cell>
        </row>
        <row r="4200">
          <cell r="A4200">
            <v>103115</v>
          </cell>
        </row>
        <row r="4201">
          <cell r="A4201">
            <v>103116</v>
          </cell>
        </row>
        <row r="4202">
          <cell r="A4202">
            <v>103117</v>
          </cell>
        </row>
        <row r="4203">
          <cell r="A4203">
            <v>103118</v>
          </cell>
        </row>
        <row r="4204">
          <cell r="A4204">
            <v>103119</v>
          </cell>
        </row>
        <row r="4205">
          <cell r="A4205">
            <v>103120</v>
          </cell>
        </row>
        <row r="4206">
          <cell r="A4206">
            <v>103121</v>
          </cell>
        </row>
        <row r="4207">
          <cell r="A4207">
            <v>103122</v>
          </cell>
        </row>
        <row r="4208">
          <cell r="A4208">
            <v>103123</v>
          </cell>
        </row>
        <row r="4209">
          <cell r="A4209">
            <v>103124</v>
          </cell>
        </row>
        <row r="4210">
          <cell r="A4210">
            <v>103125</v>
          </cell>
        </row>
        <row r="4211">
          <cell r="A4211">
            <v>103126</v>
          </cell>
        </row>
        <row r="4212">
          <cell r="A4212">
            <v>103127</v>
          </cell>
        </row>
        <row r="4213">
          <cell r="A4213">
            <v>103128</v>
          </cell>
        </row>
        <row r="4214">
          <cell r="A4214">
            <v>103129</v>
          </cell>
        </row>
        <row r="4215">
          <cell r="A4215">
            <v>103130</v>
          </cell>
        </row>
        <row r="4216">
          <cell r="A4216">
            <v>103131</v>
          </cell>
        </row>
        <row r="4217">
          <cell r="A4217">
            <v>103132</v>
          </cell>
        </row>
        <row r="4218">
          <cell r="A4218">
            <v>103133</v>
          </cell>
        </row>
        <row r="4219">
          <cell r="A4219">
            <v>103134</v>
          </cell>
        </row>
        <row r="4220">
          <cell r="A4220">
            <v>103135</v>
          </cell>
        </row>
        <row r="4221">
          <cell r="A4221">
            <v>103136</v>
          </cell>
        </row>
        <row r="4222">
          <cell r="A4222">
            <v>103137</v>
          </cell>
        </row>
        <row r="4223">
          <cell r="A4223">
            <v>103138</v>
          </cell>
        </row>
        <row r="4224">
          <cell r="A4224">
            <v>103139</v>
          </cell>
        </row>
        <row r="4225">
          <cell r="A4225">
            <v>103140</v>
          </cell>
        </row>
        <row r="4226">
          <cell r="A4226">
            <v>103141</v>
          </cell>
        </row>
        <row r="4227">
          <cell r="A4227">
            <v>103142</v>
          </cell>
        </row>
        <row r="4228">
          <cell r="A4228">
            <v>103143</v>
          </cell>
        </row>
        <row r="4229">
          <cell r="A4229">
            <v>103144</v>
          </cell>
        </row>
        <row r="4230">
          <cell r="A4230">
            <v>103145</v>
          </cell>
        </row>
        <row r="4231">
          <cell r="A4231">
            <v>103146</v>
          </cell>
        </row>
        <row r="4232">
          <cell r="A4232">
            <v>103147</v>
          </cell>
        </row>
        <row r="4233">
          <cell r="A4233">
            <v>103148</v>
          </cell>
        </row>
        <row r="4234">
          <cell r="A4234">
            <v>103149</v>
          </cell>
        </row>
        <row r="4235">
          <cell r="A4235">
            <v>103150</v>
          </cell>
        </row>
        <row r="4236">
          <cell r="A4236">
            <v>103151</v>
          </cell>
        </row>
        <row r="4237">
          <cell r="A4237">
            <v>103152</v>
          </cell>
        </row>
        <row r="4238">
          <cell r="A4238">
            <v>97142</v>
          </cell>
        </row>
        <row r="4239">
          <cell r="A4239">
            <v>97143</v>
          </cell>
        </row>
        <row r="4240">
          <cell r="A4240">
            <v>97144</v>
          </cell>
        </row>
        <row r="4241">
          <cell r="A4241">
            <v>97145</v>
          </cell>
        </row>
        <row r="4242">
          <cell r="A4242">
            <v>97146</v>
          </cell>
        </row>
        <row r="4243">
          <cell r="A4243">
            <v>97147</v>
          </cell>
        </row>
        <row r="4244">
          <cell r="A4244">
            <v>97148</v>
          </cell>
        </row>
        <row r="4245">
          <cell r="A4245">
            <v>97149</v>
          </cell>
        </row>
        <row r="4246">
          <cell r="A4246">
            <v>97150</v>
          </cell>
        </row>
        <row r="4247">
          <cell r="A4247">
            <v>97151</v>
          </cell>
        </row>
        <row r="4248">
          <cell r="A4248">
            <v>97152</v>
          </cell>
        </row>
        <row r="4249">
          <cell r="A4249">
            <v>97153</v>
          </cell>
        </row>
        <row r="4250">
          <cell r="A4250">
            <v>97154</v>
          </cell>
        </row>
        <row r="4251">
          <cell r="A4251">
            <v>97155</v>
          </cell>
        </row>
        <row r="4252">
          <cell r="A4252">
            <v>97156</v>
          </cell>
        </row>
        <row r="4253">
          <cell r="A4253">
            <v>97157</v>
          </cell>
        </row>
        <row r="4254">
          <cell r="A4254">
            <v>97158</v>
          </cell>
        </row>
        <row r="4255">
          <cell r="A4255">
            <v>97159</v>
          </cell>
        </row>
        <row r="4256">
          <cell r="A4256">
            <v>97160</v>
          </cell>
        </row>
        <row r="4257">
          <cell r="A4257">
            <v>97161</v>
          </cell>
        </row>
        <row r="4258">
          <cell r="A4258">
            <v>97162</v>
          </cell>
        </row>
        <row r="4259">
          <cell r="A4259">
            <v>97163</v>
          </cell>
        </row>
        <row r="4260">
          <cell r="A4260">
            <v>97164</v>
          </cell>
        </row>
        <row r="4261">
          <cell r="A4261">
            <v>97165</v>
          </cell>
        </row>
        <row r="4262">
          <cell r="A4262">
            <v>97166</v>
          </cell>
        </row>
        <row r="4263">
          <cell r="A4263">
            <v>97167</v>
          </cell>
        </row>
        <row r="4264">
          <cell r="A4264">
            <v>97168</v>
          </cell>
        </row>
        <row r="4265">
          <cell r="A4265">
            <v>97169</v>
          </cell>
        </row>
        <row r="4266">
          <cell r="A4266">
            <v>97170</v>
          </cell>
        </row>
        <row r="4267">
          <cell r="A4267">
            <v>97171</v>
          </cell>
        </row>
        <row r="4268">
          <cell r="A4268">
            <v>97172</v>
          </cell>
        </row>
        <row r="4269">
          <cell r="A4269" t="str">
            <v>9.3.8</v>
          </cell>
        </row>
        <row r="4270">
          <cell r="A4270">
            <v>97173</v>
          </cell>
        </row>
        <row r="4271">
          <cell r="A4271">
            <v>97174</v>
          </cell>
        </row>
        <row r="4272">
          <cell r="A4272">
            <v>97175</v>
          </cell>
        </row>
        <row r="4273">
          <cell r="A4273">
            <v>97176</v>
          </cell>
        </row>
        <row r="4274">
          <cell r="A4274">
            <v>97177</v>
          </cell>
        </row>
        <row r="4275">
          <cell r="A4275">
            <v>97178</v>
          </cell>
        </row>
        <row r="4276">
          <cell r="A4276">
            <v>97179</v>
          </cell>
        </row>
        <row r="4277">
          <cell r="A4277">
            <v>97180</v>
          </cell>
        </row>
        <row r="4278">
          <cell r="A4278">
            <v>97181</v>
          </cell>
        </row>
        <row r="4279">
          <cell r="A4279">
            <v>97182</v>
          </cell>
        </row>
        <row r="4280">
          <cell r="A4280">
            <v>97183</v>
          </cell>
        </row>
        <row r="4281">
          <cell r="A4281">
            <v>97184</v>
          </cell>
        </row>
        <row r="4282">
          <cell r="A4282">
            <v>97185</v>
          </cell>
        </row>
        <row r="4283">
          <cell r="A4283">
            <v>97186</v>
          </cell>
        </row>
        <row r="4284">
          <cell r="A4284">
            <v>97187</v>
          </cell>
        </row>
        <row r="4285">
          <cell r="A4285">
            <v>97188</v>
          </cell>
        </row>
        <row r="4286">
          <cell r="A4286">
            <v>97189</v>
          </cell>
        </row>
        <row r="4287">
          <cell r="A4287">
            <v>97190</v>
          </cell>
        </row>
        <row r="4288">
          <cell r="A4288">
            <v>97191</v>
          </cell>
        </row>
        <row r="4289">
          <cell r="A4289">
            <v>97192</v>
          </cell>
        </row>
        <row r="4290">
          <cell r="A4290">
            <v>101936</v>
          </cell>
        </row>
        <row r="4291">
          <cell r="A4291">
            <v>101937</v>
          </cell>
        </row>
        <row r="4292">
          <cell r="A4292">
            <v>92359</v>
          </cell>
        </row>
        <row r="4293">
          <cell r="A4293">
            <v>92360</v>
          </cell>
        </row>
        <row r="4294">
          <cell r="A4294">
            <v>92645</v>
          </cell>
        </row>
        <row r="4295">
          <cell r="A4295">
            <v>92646</v>
          </cell>
        </row>
        <row r="4296">
          <cell r="A4296">
            <v>92691</v>
          </cell>
        </row>
        <row r="4297">
          <cell r="A4297">
            <v>101918</v>
          </cell>
        </row>
        <row r="4298">
          <cell r="A4298">
            <v>101919</v>
          </cell>
        </row>
        <row r="4299">
          <cell r="A4299">
            <v>101920</v>
          </cell>
        </row>
        <row r="4300">
          <cell r="A4300">
            <v>101921</v>
          </cell>
        </row>
        <row r="4301">
          <cell r="A4301">
            <v>101922</v>
          </cell>
        </row>
        <row r="4302">
          <cell r="A4302">
            <v>101923</v>
          </cell>
        </row>
        <row r="4303">
          <cell r="A4303">
            <v>101924</v>
          </cell>
        </row>
        <row r="4304">
          <cell r="A4304">
            <v>101925</v>
          </cell>
        </row>
        <row r="4305">
          <cell r="A4305">
            <v>101926</v>
          </cell>
        </row>
        <row r="4306">
          <cell r="A4306">
            <v>101927</v>
          </cell>
        </row>
        <row r="4307">
          <cell r="A4307">
            <v>101928</v>
          </cell>
        </row>
        <row r="4308">
          <cell r="A4308">
            <v>101929</v>
          </cell>
        </row>
        <row r="4309">
          <cell r="A4309">
            <v>101930</v>
          </cell>
        </row>
        <row r="4310">
          <cell r="A4310">
            <v>101931</v>
          </cell>
        </row>
        <row r="4311">
          <cell r="A4311">
            <v>101932</v>
          </cell>
        </row>
        <row r="4312">
          <cell r="A4312">
            <v>101933</v>
          </cell>
        </row>
        <row r="4313">
          <cell r="A4313">
            <v>101934</v>
          </cell>
        </row>
        <row r="4314">
          <cell r="A4314">
            <v>101935</v>
          </cell>
        </row>
        <row r="4315">
          <cell r="A4315">
            <v>97498</v>
          </cell>
        </row>
        <row r="4316">
          <cell r="A4316">
            <v>97535</v>
          </cell>
        </row>
        <row r="4317">
          <cell r="A4317">
            <v>97536</v>
          </cell>
        </row>
        <row r="4318">
          <cell r="A4318">
            <v>100791</v>
          </cell>
        </row>
        <row r="4319">
          <cell r="A4319">
            <v>100792</v>
          </cell>
        </row>
        <row r="4320">
          <cell r="A4320">
            <v>100793</v>
          </cell>
        </row>
        <row r="4321">
          <cell r="A4321">
            <v>100794</v>
          </cell>
        </row>
        <row r="4322">
          <cell r="A4322">
            <v>100799</v>
          </cell>
        </row>
        <row r="4323">
          <cell r="A4323">
            <v>100800</v>
          </cell>
        </row>
        <row r="4324">
          <cell r="A4324">
            <v>100801</v>
          </cell>
        </row>
        <row r="4325">
          <cell r="A4325">
            <v>100802</v>
          </cell>
        </row>
        <row r="4326">
          <cell r="A4326">
            <v>100803</v>
          </cell>
        </row>
        <row r="4327">
          <cell r="A4327">
            <v>100804</v>
          </cell>
        </row>
        <row r="4328">
          <cell r="A4328">
            <v>100805</v>
          </cell>
        </row>
        <row r="4329">
          <cell r="A4329">
            <v>100806</v>
          </cell>
        </row>
        <row r="4330">
          <cell r="A4330">
            <v>100807</v>
          </cell>
        </row>
        <row r="4331">
          <cell r="A4331">
            <v>100808</v>
          </cell>
        </row>
        <row r="4332">
          <cell r="A4332">
            <v>100809</v>
          </cell>
        </row>
        <row r="4333">
          <cell r="A4333">
            <v>100810</v>
          </cell>
        </row>
        <row r="4334">
          <cell r="A4334" t="str">
            <v>9.3.9</v>
          </cell>
        </row>
        <row r="4335">
          <cell r="A4335" t="str">
            <v>9.3.10</v>
          </cell>
        </row>
        <row r="4336">
          <cell r="A4336" t="str">
            <v>9.3.11</v>
          </cell>
        </row>
        <row r="4337">
          <cell r="A4337" t="str">
            <v>9.3.12</v>
          </cell>
        </row>
        <row r="4338">
          <cell r="A4338">
            <v>95634</v>
          </cell>
        </row>
        <row r="4339">
          <cell r="A4339">
            <v>95635</v>
          </cell>
        </row>
        <row r="4340">
          <cell r="A4340">
            <v>95636</v>
          </cell>
        </row>
        <row r="4341">
          <cell r="A4341">
            <v>95641</v>
          </cell>
        </row>
        <row r="4342">
          <cell r="A4342">
            <v>95642</v>
          </cell>
        </row>
        <row r="4343">
          <cell r="A4343">
            <v>95643</v>
          </cell>
        </row>
        <row r="4344">
          <cell r="A4344">
            <v>95644</v>
          </cell>
        </row>
        <row r="4345">
          <cell r="A4345">
            <v>95645</v>
          </cell>
        </row>
        <row r="4346">
          <cell r="A4346">
            <v>95646</v>
          </cell>
        </row>
        <row r="4347">
          <cell r="A4347">
            <v>95647</v>
          </cell>
        </row>
        <row r="4348">
          <cell r="A4348">
            <v>95637</v>
          </cell>
        </row>
        <row r="4349">
          <cell r="A4349">
            <v>95638</v>
          </cell>
        </row>
        <row r="4350">
          <cell r="A4350">
            <v>95639</v>
          </cell>
        </row>
        <row r="4351">
          <cell r="A4351">
            <v>97741</v>
          </cell>
        </row>
        <row r="4352">
          <cell r="A4352">
            <v>95673</v>
          </cell>
        </row>
        <row r="4353">
          <cell r="A4353">
            <v>95674</v>
          </cell>
        </row>
        <row r="4354">
          <cell r="A4354">
            <v>95675</v>
          </cell>
        </row>
        <row r="4355">
          <cell r="A4355">
            <v>95676</v>
          </cell>
        </row>
        <row r="4356">
          <cell r="A4356" t="str">
            <v>9.3.13</v>
          </cell>
        </row>
        <row r="4357">
          <cell r="A4357" t="str">
            <v>9.3.14</v>
          </cell>
        </row>
        <row r="4358">
          <cell r="A4358">
            <v>102587</v>
          </cell>
        </row>
        <row r="4359">
          <cell r="A4359">
            <v>102588</v>
          </cell>
        </row>
        <row r="4360">
          <cell r="A4360">
            <v>102589</v>
          </cell>
        </row>
        <row r="4361">
          <cell r="A4361">
            <v>102590</v>
          </cell>
        </row>
        <row r="4362">
          <cell r="A4362">
            <v>102591</v>
          </cell>
        </row>
        <row r="4363">
          <cell r="A4363">
            <v>102592</v>
          </cell>
        </row>
        <row r="4364">
          <cell r="A4364">
            <v>102593</v>
          </cell>
        </row>
        <row r="4365">
          <cell r="A4365">
            <v>102594</v>
          </cell>
        </row>
        <row r="4366">
          <cell r="A4366">
            <v>102595</v>
          </cell>
        </row>
        <row r="4367">
          <cell r="A4367">
            <v>102596</v>
          </cell>
        </row>
        <row r="4368">
          <cell r="A4368">
            <v>102597</v>
          </cell>
        </row>
        <row r="4369">
          <cell r="A4369">
            <v>102598</v>
          </cell>
        </row>
        <row r="4370">
          <cell r="A4370">
            <v>102599</v>
          </cell>
        </row>
        <row r="4371">
          <cell r="A4371">
            <v>102600</v>
          </cell>
        </row>
        <row r="4372">
          <cell r="A4372">
            <v>102601</v>
          </cell>
        </row>
        <row r="4373">
          <cell r="A4373">
            <v>102602</v>
          </cell>
        </row>
        <row r="4374">
          <cell r="A4374">
            <v>102603</v>
          </cell>
        </row>
        <row r="4375">
          <cell r="A4375">
            <v>102605</v>
          </cell>
        </row>
        <row r="4376">
          <cell r="A4376">
            <v>102606</v>
          </cell>
        </row>
        <row r="4377">
          <cell r="A4377">
            <v>102607</v>
          </cell>
        </row>
        <row r="4378">
          <cell r="A4378">
            <v>102608</v>
          </cell>
        </row>
        <row r="4379">
          <cell r="A4379">
            <v>102609</v>
          </cell>
        </row>
        <row r="4380">
          <cell r="A4380">
            <v>102604</v>
          </cell>
        </row>
        <row r="4381">
          <cell r="A4381">
            <v>102622</v>
          </cell>
        </row>
        <row r="4382">
          <cell r="A4382">
            <v>102623</v>
          </cell>
        </row>
        <row r="4383">
          <cell r="A4383">
            <v>102611</v>
          </cell>
        </row>
        <row r="4384">
          <cell r="A4384">
            <v>102613</v>
          </cell>
        </row>
        <row r="4385">
          <cell r="A4385">
            <v>102614</v>
          </cell>
        </row>
        <row r="4386">
          <cell r="A4386">
            <v>102615</v>
          </cell>
        </row>
        <row r="4387">
          <cell r="A4387">
            <v>102617</v>
          </cell>
        </row>
        <row r="4388">
          <cell r="A4388">
            <v>102619</v>
          </cell>
        </row>
        <row r="4389">
          <cell r="A4389">
            <v>94795</v>
          </cell>
        </row>
        <row r="4390">
          <cell r="A4390">
            <v>94796</v>
          </cell>
        </row>
        <row r="4391">
          <cell r="A4391">
            <v>94797</v>
          </cell>
        </row>
        <row r="4392">
          <cell r="A4392">
            <v>94798</v>
          </cell>
        </row>
        <row r="4393">
          <cell r="A4393">
            <v>94799</v>
          </cell>
        </row>
        <row r="4394">
          <cell r="A4394">
            <v>94800</v>
          </cell>
        </row>
        <row r="4395">
          <cell r="A4395" t="str">
            <v>9.3.15</v>
          </cell>
        </row>
        <row r="4396">
          <cell r="A4396">
            <v>94602</v>
          </cell>
        </row>
        <row r="4397">
          <cell r="A4397">
            <v>94603</v>
          </cell>
        </row>
        <row r="4398">
          <cell r="A4398">
            <v>94604</v>
          </cell>
        </row>
        <row r="4399">
          <cell r="A4399">
            <v>94605</v>
          </cell>
        </row>
        <row r="4400">
          <cell r="A4400">
            <v>94465</v>
          </cell>
        </row>
        <row r="4401">
          <cell r="A4401">
            <v>94466</v>
          </cell>
        </row>
        <row r="4402">
          <cell r="A4402">
            <v>94467</v>
          </cell>
        </row>
        <row r="4403">
          <cell r="A4403">
            <v>94468</v>
          </cell>
        </row>
        <row r="4404">
          <cell r="A4404">
            <v>94469</v>
          </cell>
        </row>
        <row r="4405">
          <cell r="A4405">
            <v>94470</v>
          </cell>
        </row>
        <row r="4406">
          <cell r="A4406">
            <v>94471</v>
          </cell>
        </row>
        <row r="4407">
          <cell r="A4407">
            <v>94472</v>
          </cell>
        </row>
        <row r="4408">
          <cell r="A4408">
            <v>94473</v>
          </cell>
        </row>
        <row r="4409">
          <cell r="A4409">
            <v>94474</v>
          </cell>
        </row>
        <row r="4410">
          <cell r="A4410">
            <v>94475</v>
          </cell>
        </row>
        <row r="4411">
          <cell r="A4411">
            <v>94476</v>
          </cell>
        </row>
        <row r="4412">
          <cell r="A4412">
            <v>94477</v>
          </cell>
        </row>
        <row r="4413">
          <cell r="A4413">
            <v>94478</v>
          </cell>
        </row>
        <row r="4414">
          <cell r="A4414">
            <v>94479</v>
          </cell>
        </row>
        <row r="4415">
          <cell r="A4415">
            <v>94606</v>
          </cell>
        </row>
        <row r="4416">
          <cell r="A4416">
            <v>94608</v>
          </cell>
        </row>
        <row r="4417">
          <cell r="A4417">
            <v>94610</v>
          </cell>
        </row>
        <row r="4418">
          <cell r="A4418">
            <v>94612</v>
          </cell>
        </row>
        <row r="4419">
          <cell r="A4419">
            <v>94614</v>
          </cell>
        </row>
        <row r="4420">
          <cell r="A4420">
            <v>94615</v>
          </cell>
        </row>
        <row r="4421">
          <cell r="A4421">
            <v>94616</v>
          </cell>
        </row>
        <row r="4422">
          <cell r="A4422">
            <v>94617</v>
          </cell>
        </row>
        <row r="4423">
          <cell r="A4423">
            <v>94618</v>
          </cell>
        </row>
        <row r="4424">
          <cell r="A4424">
            <v>94620</v>
          </cell>
        </row>
        <row r="4425">
          <cell r="A4425">
            <v>94622</v>
          </cell>
        </row>
        <row r="4426">
          <cell r="A4426">
            <v>94623</v>
          </cell>
        </row>
        <row r="4427">
          <cell r="A4427">
            <v>94624</v>
          </cell>
        </row>
        <row r="4428">
          <cell r="A4428">
            <v>94625</v>
          </cell>
        </row>
        <row r="4429">
          <cell r="A4429">
            <v>94656</v>
          </cell>
        </row>
        <row r="4430">
          <cell r="A4430">
            <v>94657</v>
          </cell>
        </row>
        <row r="4431">
          <cell r="A4431">
            <v>94658</v>
          </cell>
        </row>
        <row r="4432">
          <cell r="A4432">
            <v>94659</v>
          </cell>
        </row>
        <row r="4433">
          <cell r="A4433">
            <v>94660</v>
          </cell>
        </row>
        <row r="4434">
          <cell r="A4434">
            <v>94661</v>
          </cell>
        </row>
        <row r="4435">
          <cell r="A4435">
            <v>94662</v>
          </cell>
        </row>
        <row r="4436">
          <cell r="A4436">
            <v>94663</v>
          </cell>
        </row>
        <row r="4437">
          <cell r="A4437">
            <v>94664</v>
          </cell>
        </row>
        <row r="4438">
          <cell r="A4438">
            <v>94665</v>
          </cell>
        </row>
        <row r="4439">
          <cell r="A4439">
            <v>94666</v>
          </cell>
        </row>
        <row r="4440">
          <cell r="A4440">
            <v>94667</v>
          </cell>
        </row>
        <row r="4441">
          <cell r="A4441">
            <v>94668</v>
          </cell>
        </row>
        <row r="4442">
          <cell r="A4442">
            <v>94669</v>
          </cell>
        </row>
        <row r="4443">
          <cell r="A4443">
            <v>94670</v>
          </cell>
        </row>
        <row r="4444">
          <cell r="A4444">
            <v>94671</v>
          </cell>
        </row>
        <row r="4445">
          <cell r="A4445">
            <v>94672</v>
          </cell>
        </row>
        <row r="4446">
          <cell r="A4446">
            <v>94673</v>
          </cell>
        </row>
        <row r="4447">
          <cell r="A4447">
            <v>94674</v>
          </cell>
        </row>
        <row r="4448">
          <cell r="A4448">
            <v>94675</v>
          </cell>
        </row>
        <row r="4449">
          <cell r="A4449">
            <v>94676</v>
          </cell>
        </row>
        <row r="4450">
          <cell r="A4450">
            <v>94677</v>
          </cell>
        </row>
        <row r="4451">
          <cell r="A4451">
            <v>94678</v>
          </cell>
        </row>
        <row r="4452">
          <cell r="A4452">
            <v>94679</v>
          </cell>
        </row>
        <row r="4453">
          <cell r="A4453">
            <v>94680</v>
          </cell>
        </row>
        <row r="4454">
          <cell r="A4454">
            <v>94681</v>
          </cell>
        </row>
        <row r="4455">
          <cell r="A4455">
            <v>94682</v>
          </cell>
        </row>
        <row r="4456">
          <cell r="A4456">
            <v>94683</v>
          </cell>
        </row>
        <row r="4457">
          <cell r="A4457">
            <v>94684</v>
          </cell>
        </row>
        <row r="4458">
          <cell r="A4458">
            <v>94685</v>
          </cell>
        </row>
        <row r="4459">
          <cell r="A4459">
            <v>94686</v>
          </cell>
        </row>
        <row r="4460">
          <cell r="A4460">
            <v>94687</v>
          </cell>
        </row>
        <row r="4461">
          <cell r="A4461">
            <v>89683</v>
          </cell>
        </row>
        <row r="4462">
          <cell r="A4462">
            <v>94688</v>
          </cell>
        </row>
        <row r="4463">
          <cell r="A4463">
            <v>94689</v>
          </cell>
        </row>
        <row r="4464">
          <cell r="A4464">
            <v>94690</v>
          </cell>
        </row>
        <row r="4465">
          <cell r="A4465">
            <v>94691</v>
          </cell>
        </row>
        <row r="4466">
          <cell r="A4466">
            <v>94692</v>
          </cell>
        </row>
        <row r="4467">
          <cell r="A4467">
            <v>94693</v>
          </cell>
        </row>
        <row r="4468">
          <cell r="A4468">
            <v>94694</v>
          </cell>
        </row>
        <row r="4469">
          <cell r="A4469">
            <v>94695</v>
          </cell>
        </row>
        <row r="4470">
          <cell r="A4470">
            <v>94696</v>
          </cell>
        </row>
        <row r="4471">
          <cell r="A4471">
            <v>94697</v>
          </cell>
        </row>
        <row r="4472">
          <cell r="A4472">
            <v>94698</v>
          </cell>
        </row>
        <row r="4473">
          <cell r="A4473">
            <v>94699</v>
          </cell>
        </row>
        <row r="4474">
          <cell r="A4474">
            <v>94700</v>
          </cell>
        </row>
        <row r="4475">
          <cell r="A4475">
            <v>94701</v>
          </cell>
        </row>
        <row r="4476">
          <cell r="A4476">
            <v>94702</v>
          </cell>
        </row>
        <row r="4477">
          <cell r="A4477">
            <v>94703</v>
          </cell>
        </row>
        <row r="4478">
          <cell r="A4478">
            <v>94704</v>
          </cell>
        </row>
        <row r="4479">
          <cell r="A4479">
            <v>94705</v>
          </cell>
        </row>
        <row r="4480">
          <cell r="A4480">
            <v>94706</v>
          </cell>
        </row>
        <row r="4481">
          <cell r="A4481">
            <v>94707</v>
          </cell>
        </row>
        <row r="4482">
          <cell r="A4482">
            <v>94708</v>
          </cell>
        </row>
        <row r="4483">
          <cell r="A4483">
            <v>94709</v>
          </cell>
        </row>
        <row r="4484">
          <cell r="A4484">
            <v>94710</v>
          </cell>
        </row>
        <row r="4485">
          <cell r="A4485">
            <v>94711</v>
          </cell>
        </row>
        <row r="4486">
          <cell r="A4486">
            <v>94712</v>
          </cell>
        </row>
        <row r="4487">
          <cell r="A4487">
            <v>94713</v>
          </cell>
        </row>
        <row r="4488">
          <cell r="A4488">
            <v>94714</v>
          </cell>
        </row>
        <row r="4489">
          <cell r="A4489">
            <v>94715</v>
          </cell>
        </row>
        <row r="4490">
          <cell r="A4490">
            <v>94783</v>
          </cell>
        </row>
        <row r="4491">
          <cell r="A4491">
            <v>94785</v>
          </cell>
        </row>
        <row r="4492">
          <cell r="A4492">
            <v>94786</v>
          </cell>
        </row>
        <row r="4493">
          <cell r="A4493">
            <v>94787</v>
          </cell>
        </row>
        <row r="4494">
          <cell r="A4494">
            <v>94788</v>
          </cell>
        </row>
        <row r="4495">
          <cell r="A4495">
            <v>94789</v>
          </cell>
        </row>
        <row r="4496">
          <cell r="A4496">
            <v>94790</v>
          </cell>
        </row>
        <row r="4497">
          <cell r="A4497">
            <v>94791</v>
          </cell>
        </row>
        <row r="4498">
          <cell r="A4498">
            <v>95141</v>
          </cell>
        </row>
        <row r="4499">
          <cell r="A4499" t="str">
            <v>9.3.16</v>
          </cell>
        </row>
        <row r="4500">
          <cell r="A4500" t="str">
            <v>9.3.16.1</v>
          </cell>
        </row>
        <row r="4501">
          <cell r="A4501">
            <v>91784</v>
          </cell>
        </row>
        <row r="4502">
          <cell r="A4502">
            <v>91785</v>
          </cell>
        </row>
        <row r="4503">
          <cell r="A4503">
            <v>91786</v>
          </cell>
        </row>
        <row r="4504">
          <cell r="A4504">
            <v>89355</v>
          </cell>
        </row>
        <row r="4505">
          <cell r="A4505">
            <v>89356</v>
          </cell>
        </row>
        <row r="4506">
          <cell r="A4506">
            <v>89357</v>
          </cell>
        </row>
        <row r="4507">
          <cell r="A4507" t="str">
            <v>9.3.16.2</v>
          </cell>
        </row>
        <row r="4508">
          <cell r="A4508">
            <v>89401</v>
          </cell>
        </row>
        <row r="4509">
          <cell r="A4509">
            <v>89402</v>
          </cell>
        </row>
        <row r="4510">
          <cell r="A4510">
            <v>89403</v>
          </cell>
        </row>
        <row r="4511">
          <cell r="A4511" t="str">
            <v>9.3.16.3</v>
          </cell>
        </row>
        <row r="4512">
          <cell r="A4512">
            <v>89446</v>
          </cell>
        </row>
        <row r="4513">
          <cell r="A4513">
            <v>89447</v>
          </cell>
        </row>
        <row r="4514">
          <cell r="A4514">
            <v>91787</v>
          </cell>
        </row>
        <row r="4515">
          <cell r="A4515">
            <v>91788</v>
          </cell>
        </row>
        <row r="4516">
          <cell r="A4516">
            <v>89448</v>
          </cell>
        </row>
        <row r="4517">
          <cell r="A4517">
            <v>89449</v>
          </cell>
        </row>
        <row r="4518">
          <cell r="A4518">
            <v>89450</v>
          </cell>
        </row>
        <row r="4519">
          <cell r="A4519">
            <v>89451</v>
          </cell>
        </row>
        <row r="4520">
          <cell r="A4520">
            <v>89452</v>
          </cell>
        </row>
        <row r="4521">
          <cell r="A4521" t="str">
            <v>9.3.16.4</v>
          </cell>
        </row>
        <row r="4522">
          <cell r="A4522">
            <v>97121</v>
          </cell>
        </row>
        <row r="4523">
          <cell r="A4523">
            <v>97122</v>
          </cell>
        </row>
        <row r="4524">
          <cell r="A4524">
            <v>97123</v>
          </cell>
        </row>
        <row r="4525">
          <cell r="A4525">
            <v>97124</v>
          </cell>
        </row>
        <row r="4526">
          <cell r="A4526">
            <v>97125</v>
          </cell>
        </row>
        <row r="4527">
          <cell r="A4527">
            <v>97126</v>
          </cell>
        </row>
        <row r="4528">
          <cell r="A4528" t="str">
            <v>9.3.16.5</v>
          </cell>
        </row>
        <row r="4529">
          <cell r="A4529">
            <v>97127</v>
          </cell>
        </row>
        <row r="4530">
          <cell r="A4530">
            <v>97128</v>
          </cell>
        </row>
        <row r="4531">
          <cell r="A4531">
            <v>97129</v>
          </cell>
        </row>
        <row r="4532">
          <cell r="A4532">
            <v>97130</v>
          </cell>
        </row>
        <row r="4533">
          <cell r="A4533">
            <v>97131</v>
          </cell>
        </row>
        <row r="4534">
          <cell r="A4534">
            <v>97132</v>
          </cell>
        </row>
        <row r="4535">
          <cell r="A4535">
            <v>97133</v>
          </cell>
        </row>
        <row r="4536">
          <cell r="A4536">
            <v>97134</v>
          </cell>
        </row>
        <row r="4537">
          <cell r="A4537">
            <v>97135</v>
          </cell>
        </row>
        <row r="4538">
          <cell r="A4538">
            <v>97136</v>
          </cell>
        </row>
        <row r="4539">
          <cell r="A4539">
            <v>97137</v>
          </cell>
        </row>
        <row r="4540">
          <cell r="A4540">
            <v>97138</v>
          </cell>
        </row>
        <row r="4541">
          <cell r="A4541">
            <v>97139</v>
          </cell>
        </row>
        <row r="4542">
          <cell r="A4542">
            <v>97140</v>
          </cell>
        </row>
        <row r="4543">
          <cell r="A4543" t="str">
            <v>9.3.17</v>
          </cell>
        </row>
        <row r="4544">
          <cell r="A4544">
            <v>93054</v>
          </cell>
        </row>
        <row r="4545">
          <cell r="A4545">
            <v>93055</v>
          </cell>
        </row>
        <row r="4546">
          <cell r="A4546">
            <v>93059</v>
          </cell>
        </row>
        <row r="4547">
          <cell r="A4547">
            <v>93060</v>
          </cell>
        </row>
        <row r="4548">
          <cell r="A4548">
            <v>93063</v>
          </cell>
        </row>
        <row r="4549">
          <cell r="A4549">
            <v>93066</v>
          </cell>
        </row>
        <row r="4550">
          <cell r="A4550">
            <v>93069</v>
          </cell>
        </row>
        <row r="4551">
          <cell r="A4551">
            <v>93072</v>
          </cell>
        </row>
        <row r="4552">
          <cell r="A4552">
            <v>93073</v>
          </cell>
        </row>
        <row r="4553">
          <cell r="A4553">
            <v>93120</v>
          </cell>
        </row>
        <row r="4554">
          <cell r="A4554">
            <v>93121</v>
          </cell>
        </row>
        <row r="4555">
          <cell r="A4555" t="str">
            <v>9.3.18</v>
          </cell>
        </row>
        <row r="4556">
          <cell r="A4556">
            <v>89376</v>
          </cell>
        </row>
        <row r="4557">
          <cell r="A4557">
            <v>89383</v>
          </cell>
        </row>
        <row r="4558">
          <cell r="A4558">
            <v>89391</v>
          </cell>
        </row>
        <row r="4559">
          <cell r="A4559">
            <v>89359</v>
          </cell>
        </row>
        <row r="4560">
          <cell r="A4560">
            <v>89363</v>
          </cell>
        </row>
        <row r="4561">
          <cell r="A4561">
            <v>89368</v>
          </cell>
        </row>
        <row r="4562">
          <cell r="A4562">
            <v>89358</v>
          </cell>
        </row>
        <row r="4563">
          <cell r="A4563">
            <v>89362</v>
          </cell>
        </row>
        <row r="4564">
          <cell r="A4564">
            <v>89367</v>
          </cell>
        </row>
        <row r="4565">
          <cell r="A4565">
            <v>89366</v>
          </cell>
        </row>
        <row r="4566">
          <cell r="A4566">
            <v>90373</v>
          </cell>
        </row>
        <row r="4567">
          <cell r="A4567">
            <v>89360</v>
          </cell>
        </row>
        <row r="4568">
          <cell r="A4568">
            <v>89364</v>
          </cell>
        </row>
        <row r="4569">
          <cell r="A4569">
            <v>89369</v>
          </cell>
        </row>
        <row r="4570">
          <cell r="A4570">
            <v>89361</v>
          </cell>
        </row>
        <row r="4571">
          <cell r="A4571">
            <v>89365</v>
          </cell>
        </row>
        <row r="4572">
          <cell r="A4572">
            <v>89370</v>
          </cell>
        </row>
        <row r="4573">
          <cell r="A4573">
            <v>89377</v>
          </cell>
        </row>
        <row r="4574">
          <cell r="A4574">
            <v>89384</v>
          </cell>
        </row>
        <row r="4575">
          <cell r="A4575">
            <v>89392</v>
          </cell>
        </row>
        <row r="4576">
          <cell r="A4576">
            <v>89371</v>
          </cell>
        </row>
        <row r="4577">
          <cell r="A4577">
            <v>89378</v>
          </cell>
        </row>
        <row r="4578">
          <cell r="A4578">
            <v>89386</v>
          </cell>
        </row>
        <row r="4579">
          <cell r="A4579">
            <v>89372</v>
          </cell>
        </row>
        <row r="4580">
          <cell r="A4580">
            <v>89379</v>
          </cell>
        </row>
        <row r="4581">
          <cell r="A4581">
            <v>89387</v>
          </cell>
        </row>
        <row r="4582">
          <cell r="A4582">
            <v>89979</v>
          </cell>
        </row>
        <row r="4583">
          <cell r="A4583">
            <v>89373</v>
          </cell>
        </row>
        <row r="4584">
          <cell r="A4584">
            <v>89380</v>
          </cell>
        </row>
        <row r="4585">
          <cell r="A4585">
            <v>89388</v>
          </cell>
        </row>
        <row r="4586">
          <cell r="A4586">
            <v>89374</v>
          </cell>
        </row>
        <row r="4587">
          <cell r="A4587">
            <v>89381</v>
          </cell>
        </row>
        <row r="4588">
          <cell r="A4588">
            <v>89385</v>
          </cell>
        </row>
        <row r="4589">
          <cell r="A4589">
            <v>89389</v>
          </cell>
        </row>
        <row r="4590">
          <cell r="A4590">
            <v>89375</v>
          </cell>
        </row>
        <row r="4591">
          <cell r="A4591">
            <v>89382</v>
          </cell>
        </row>
        <row r="4592">
          <cell r="A4592">
            <v>89390</v>
          </cell>
        </row>
        <row r="4593">
          <cell r="A4593">
            <v>89397</v>
          </cell>
        </row>
        <row r="4594">
          <cell r="A4594">
            <v>89400</v>
          </cell>
        </row>
        <row r="4595">
          <cell r="A4595">
            <v>89393</v>
          </cell>
        </row>
        <row r="4596">
          <cell r="A4596">
            <v>89395</v>
          </cell>
        </row>
        <row r="4597">
          <cell r="A4597">
            <v>89398</v>
          </cell>
        </row>
        <row r="4598">
          <cell r="A4598">
            <v>89394</v>
          </cell>
        </row>
        <row r="4599">
          <cell r="A4599">
            <v>89396</v>
          </cell>
        </row>
        <row r="4600">
          <cell r="A4600">
            <v>90374</v>
          </cell>
        </row>
        <row r="4601">
          <cell r="A4601">
            <v>89399</v>
          </cell>
        </row>
        <row r="4602">
          <cell r="A4602">
            <v>90375</v>
          </cell>
        </row>
        <row r="4603">
          <cell r="A4603">
            <v>93075</v>
          </cell>
        </row>
        <row r="4604">
          <cell r="A4604">
            <v>93077</v>
          </cell>
        </row>
        <row r="4605">
          <cell r="A4605">
            <v>93078</v>
          </cell>
        </row>
        <row r="4606">
          <cell r="A4606">
            <v>93081</v>
          </cell>
        </row>
        <row r="4607">
          <cell r="A4607">
            <v>93082</v>
          </cell>
        </row>
        <row r="4608">
          <cell r="A4608">
            <v>93087</v>
          </cell>
        </row>
        <row r="4609">
          <cell r="A4609">
            <v>93088</v>
          </cell>
        </row>
        <row r="4610">
          <cell r="A4610">
            <v>93089</v>
          </cell>
        </row>
        <row r="4611">
          <cell r="A4611">
            <v>93093</v>
          </cell>
        </row>
        <row r="4612">
          <cell r="A4612">
            <v>93094</v>
          </cell>
        </row>
        <row r="4613">
          <cell r="A4613">
            <v>93095</v>
          </cell>
        </row>
        <row r="4614">
          <cell r="A4614">
            <v>93096</v>
          </cell>
        </row>
        <row r="4615">
          <cell r="A4615">
            <v>93098</v>
          </cell>
        </row>
        <row r="4616">
          <cell r="A4616">
            <v>93100</v>
          </cell>
        </row>
        <row r="4617">
          <cell r="A4617">
            <v>93101</v>
          </cell>
        </row>
        <row r="4618">
          <cell r="A4618">
            <v>93104</v>
          </cell>
        </row>
        <row r="4619">
          <cell r="A4619">
            <v>93105</v>
          </cell>
        </row>
        <row r="4620">
          <cell r="A4620">
            <v>93110</v>
          </cell>
        </row>
        <row r="4621">
          <cell r="A4621">
            <v>93111</v>
          </cell>
        </row>
        <row r="4622">
          <cell r="A4622">
            <v>93112</v>
          </cell>
        </row>
        <row r="4623">
          <cell r="A4623">
            <v>93114</v>
          </cell>
        </row>
        <row r="4624">
          <cell r="A4624">
            <v>93115</v>
          </cell>
        </row>
        <row r="4625">
          <cell r="A4625">
            <v>93117</v>
          </cell>
        </row>
        <row r="4626">
          <cell r="A4626">
            <v>93118</v>
          </cell>
        </row>
        <row r="4627">
          <cell r="A4627" t="str">
            <v>9.3.19</v>
          </cell>
        </row>
        <row r="4628">
          <cell r="A4628">
            <v>89423</v>
          </cell>
        </row>
        <row r="4629">
          <cell r="A4629">
            <v>89430</v>
          </cell>
        </row>
        <row r="4630">
          <cell r="A4630">
            <v>89432</v>
          </cell>
        </row>
        <row r="4631">
          <cell r="A4631">
            <v>89437</v>
          </cell>
        </row>
        <row r="4632">
          <cell r="A4632">
            <v>95237</v>
          </cell>
        </row>
        <row r="4633">
          <cell r="A4633">
            <v>89422</v>
          </cell>
        </row>
        <row r="4634">
          <cell r="A4634">
            <v>89429</v>
          </cell>
        </row>
        <row r="4635">
          <cell r="A4635">
            <v>89436</v>
          </cell>
        </row>
        <row r="4636">
          <cell r="A4636">
            <v>89404</v>
          </cell>
        </row>
        <row r="4637">
          <cell r="A4637">
            <v>89408</v>
          </cell>
        </row>
        <row r="4638">
          <cell r="A4638">
            <v>89412</v>
          </cell>
        </row>
        <row r="4639">
          <cell r="A4639">
            <v>89413</v>
          </cell>
        </row>
        <row r="4640">
          <cell r="A4640">
            <v>89405</v>
          </cell>
        </row>
        <row r="4641">
          <cell r="A4641">
            <v>89409</v>
          </cell>
        </row>
        <row r="4642">
          <cell r="A4642">
            <v>89414</v>
          </cell>
        </row>
        <row r="4643">
          <cell r="A4643">
            <v>89406</v>
          </cell>
        </row>
        <row r="4644">
          <cell r="A4644">
            <v>89410</v>
          </cell>
        </row>
        <row r="4645">
          <cell r="A4645">
            <v>89415</v>
          </cell>
        </row>
        <row r="4646">
          <cell r="A4646">
            <v>89407</v>
          </cell>
        </row>
        <row r="4647">
          <cell r="A4647">
            <v>89411</v>
          </cell>
        </row>
        <row r="4648">
          <cell r="A4648">
            <v>89416</v>
          </cell>
        </row>
        <row r="4649">
          <cell r="A4649">
            <v>89417</v>
          </cell>
        </row>
        <row r="4650">
          <cell r="A4650">
            <v>89424</v>
          </cell>
        </row>
        <row r="4651">
          <cell r="A4651">
            <v>89431</v>
          </cell>
        </row>
        <row r="4652">
          <cell r="A4652">
            <v>89418</v>
          </cell>
        </row>
        <row r="4653">
          <cell r="A4653">
            <v>89425</v>
          </cell>
        </row>
        <row r="4654">
          <cell r="A4654">
            <v>89419</v>
          </cell>
        </row>
        <row r="4655">
          <cell r="A4655">
            <v>89426</v>
          </cell>
        </row>
        <row r="4656">
          <cell r="A4656">
            <v>89433</v>
          </cell>
        </row>
        <row r="4657">
          <cell r="A4657">
            <v>89420</v>
          </cell>
        </row>
        <row r="4658">
          <cell r="A4658">
            <v>89427</v>
          </cell>
        </row>
        <row r="4659">
          <cell r="A4659">
            <v>89434</v>
          </cell>
        </row>
        <row r="4660">
          <cell r="A4660">
            <v>89421</v>
          </cell>
        </row>
        <row r="4661">
          <cell r="A4661">
            <v>89428</v>
          </cell>
        </row>
        <row r="4662">
          <cell r="A4662">
            <v>89435</v>
          </cell>
        </row>
        <row r="4663">
          <cell r="A4663">
            <v>89438</v>
          </cell>
        </row>
        <row r="4664">
          <cell r="A4664">
            <v>89440</v>
          </cell>
        </row>
        <row r="4665">
          <cell r="A4665">
            <v>89443</v>
          </cell>
        </row>
        <row r="4666">
          <cell r="A4666">
            <v>89442</v>
          </cell>
        </row>
        <row r="4667">
          <cell r="A4667">
            <v>89445</v>
          </cell>
        </row>
        <row r="4668">
          <cell r="A4668">
            <v>89439</v>
          </cell>
        </row>
        <row r="4669">
          <cell r="A4669">
            <v>89441</v>
          </cell>
        </row>
        <row r="4670">
          <cell r="A4670">
            <v>89444</v>
          </cell>
        </row>
        <row r="4671">
          <cell r="A4671" t="str">
            <v>9.3.20</v>
          </cell>
        </row>
        <row r="4672">
          <cell r="A4672">
            <v>89540</v>
          </cell>
        </row>
        <row r="4673">
          <cell r="A4673">
            <v>89542</v>
          </cell>
        </row>
        <row r="4674">
          <cell r="A4674">
            <v>89555</v>
          </cell>
        </row>
        <row r="4675">
          <cell r="A4675">
            <v>89579</v>
          </cell>
        </row>
        <row r="4676">
          <cell r="A4676">
            <v>89598</v>
          </cell>
        </row>
        <row r="4677">
          <cell r="A4677">
            <v>89981</v>
          </cell>
        </row>
        <row r="4678">
          <cell r="A4678">
            <v>89538</v>
          </cell>
        </row>
        <row r="4679">
          <cell r="A4679">
            <v>89553</v>
          </cell>
        </row>
        <row r="4680">
          <cell r="A4680">
            <v>89570</v>
          </cell>
        </row>
        <row r="4681">
          <cell r="A4681">
            <v>89572</v>
          </cell>
        </row>
        <row r="4682">
          <cell r="A4682">
            <v>89595</v>
          </cell>
        </row>
        <row r="4683">
          <cell r="A4683">
            <v>89596</v>
          </cell>
        </row>
        <row r="4684">
          <cell r="A4684">
            <v>89610</v>
          </cell>
        </row>
        <row r="4685">
          <cell r="A4685">
            <v>89613</v>
          </cell>
        </row>
        <row r="4686">
          <cell r="A4686">
            <v>89616</v>
          </cell>
        </row>
        <row r="4687">
          <cell r="A4687">
            <v>89485</v>
          </cell>
        </row>
        <row r="4688">
          <cell r="A4688">
            <v>89493</v>
          </cell>
        </row>
        <row r="4689">
          <cell r="A4689">
            <v>89498</v>
          </cell>
        </row>
        <row r="4690">
          <cell r="A4690">
            <v>89502</v>
          </cell>
        </row>
        <row r="4691">
          <cell r="A4691">
            <v>89506</v>
          </cell>
        </row>
        <row r="4692">
          <cell r="A4692">
            <v>89515</v>
          </cell>
        </row>
        <row r="4693">
          <cell r="A4693">
            <v>89523</v>
          </cell>
        </row>
        <row r="4694">
          <cell r="A4694">
            <v>89481</v>
          </cell>
        </row>
        <row r="4695">
          <cell r="A4695">
            <v>89492</v>
          </cell>
        </row>
        <row r="4696">
          <cell r="A4696">
            <v>89497</v>
          </cell>
        </row>
        <row r="4697">
          <cell r="A4697">
            <v>89501</v>
          </cell>
        </row>
        <row r="4698">
          <cell r="A4698">
            <v>89505</v>
          </cell>
        </row>
        <row r="4699">
          <cell r="A4699">
            <v>89513</v>
          </cell>
        </row>
        <row r="4700">
          <cell r="A4700">
            <v>89521</v>
          </cell>
        </row>
        <row r="4701">
          <cell r="A4701">
            <v>89489</v>
          </cell>
        </row>
        <row r="4702">
          <cell r="A4702">
            <v>89494</v>
          </cell>
        </row>
        <row r="4703">
          <cell r="A4703">
            <v>89499</v>
          </cell>
        </row>
        <row r="4704">
          <cell r="A4704">
            <v>89503</v>
          </cell>
        </row>
        <row r="4705">
          <cell r="A4705">
            <v>89507</v>
          </cell>
        </row>
        <row r="4706">
          <cell r="A4706">
            <v>89517</v>
          </cell>
        </row>
        <row r="4707">
          <cell r="A4707">
            <v>89525</v>
          </cell>
        </row>
        <row r="4708">
          <cell r="A4708">
            <v>89490</v>
          </cell>
        </row>
        <row r="4709">
          <cell r="A4709">
            <v>89496</v>
          </cell>
        </row>
        <row r="4710">
          <cell r="A4710">
            <v>89500</v>
          </cell>
        </row>
        <row r="4711">
          <cell r="A4711">
            <v>89504</v>
          </cell>
        </row>
        <row r="4712">
          <cell r="A4712">
            <v>89510</v>
          </cell>
        </row>
        <row r="4713">
          <cell r="A4713">
            <v>89519</v>
          </cell>
        </row>
        <row r="4714">
          <cell r="A4714">
            <v>89527</v>
          </cell>
        </row>
        <row r="4715">
          <cell r="A4715">
            <v>89528</v>
          </cell>
        </row>
        <row r="4716">
          <cell r="A4716">
            <v>89541</v>
          </cell>
        </row>
        <row r="4717">
          <cell r="A4717">
            <v>89558</v>
          </cell>
        </row>
        <row r="4718">
          <cell r="A4718">
            <v>89575</v>
          </cell>
        </row>
        <row r="4719">
          <cell r="A4719">
            <v>89597</v>
          </cell>
        </row>
        <row r="4720">
          <cell r="A4720">
            <v>89611</v>
          </cell>
        </row>
        <row r="4721">
          <cell r="A4721">
            <v>89614</v>
          </cell>
        </row>
        <row r="4722">
          <cell r="A4722">
            <v>89530</v>
          </cell>
        </row>
        <row r="4723">
          <cell r="A4723">
            <v>89577</v>
          </cell>
        </row>
        <row r="4724">
          <cell r="A4724">
            <v>89532</v>
          </cell>
        </row>
        <row r="4725">
          <cell r="A4725">
            <v>89562</v>
          </cell>
        </row>
        <row r="4726">
          <cell r="A4726">
            <v>89605</v>
          </cell>
        </row>
        <row r="4727">
          <cell r="A4727">
            <v>89980</v>
          </cell>
        </row>
        <row r="4728">
          <cell r="A4728">
            <v>89534</v>
          </cell>
        </row>
        <row r="4729">
          <cell r="A4729">
            <v>89551</v>
          </cell>
        </row>
        <row r="4730">
          <cell r="A4730">
            <v>89564</v>
          </cell>
        </row>
        <row r="4731">
          <cell r="A4731">
            <v>89593</v>
          </cell>
        </row>
        <row r="4732">
          <cell r="A4732">
            <v>89536</v>
          </cell>
        </row>
        <row r="4733">
          <cell r="A4733">
            <v>89552</v>
          </cell>
        </row>
        <row r="4734">
          <cell r="A4734">
            <v>89568</v>
          </cell>
        </row>
        <row r="4735">
          <cell r="A4735">
            <v>89594</v>
          </cell>
        </row>
        <row r="4736">
          <cell r="A4736">
            <v>89609</v>
          </cell>
        </row>
        <row r="4737">
          <cell r="A4737">
            <v>89612</v>
          </cell>
        </row>
        <row r="4738">
          <cell r="A4738">
            <v>89615</v>
          </cell>
        </row>
        <row r="4739">
          <cell r="A4739">
            <v>89617</v>
          </cell>
        </row>
        <row r="4740">
          <cell r="A4740">
            <v>89620</v>
          </cell>
        </row>
        <row r="4741">
          <cell r="A4741">
            <v>89623</v>
          </cell>
        </row>
        <row r="4742">
          <cell r="A4742">
            <v>89625</v>
          </cell>
        </row>
        <row r="4743">
          <cell r="A4743">
            <v>89628</v>
          </cell>
        </row>
        <row r="4744">
          <cell r="A4744">
            <v>89629</v>
          </cell>
        </row>
        <row r="4745">
          <cell r="A4745">
            <v>89631</v>
          </cell>
        </row>
        <row r="4746">
          <cell r="A4746">
            <v>89619</v>
          </cell>
        </row>
        <row r="4747">
          <cell r="A4747">
            <v>89622</v>
          </cell>
        </row>
        <row r="4748">
          <cell r="A4748">
            <v>89624</v>
          </cell>
        </row>
        <row r="4749">
          <cell r="A4749">
            <v>89626</v>
          </cell>
        </row>
        <row r="4750">
          <cell r="A4750">
            <v>89627</v>
          </cell>
        </row>
        <row r="4751">
          <cell r="A4751">
            <v>89630</v>
          </cell>
        </row>
        <row r="4752">
          <cell r="A4752">
            <v>89632</v>
          </cell>
        </row>
        <row r="4753">
          <cell r="A4753">
            <v>89618</v>
          </cell>
        </row>
        <row r="4754">
          <cell r="A4754">
            <v>89621</v>
          </cell>
        </row>
        <row r="4755">
          <cell r="A4755" t="str">
            <v>9.3.21</v>
          </cell>
        </row>
        <row r="4756">
          <cell r="A4756">
            <v>89633</v>
          </cell>
        </row>
        <row r="4757">
          <cell r="A4757">
            <v>89634</v>
          </cell>
        </row>
        <row r="4758">
          <cell r="A4758">
            <v>89635</v>
          </cell>
        </row>
        <row r="4759">
          <cell r="A4759">
            <v>89716</v>
          </cell>
        </row>
        <row r="4760">
          <cell r="A4760">
            <v>89717</v>
          </cell>
        </row>
        <row r="4761">
          <cell r="A4761">
            <v>89636</v>
          </cell>
        </row>
        <row r="4762">
          <cell r="A4762">
            <v>89718</v>
          </cell>
        </row>
        <row r="4763">
          <cell r="A4763">
            <v>89772</v>
          </cell>
        </row>
        <row r="4764">
          <cell r="A4764">
            <v>89770</v>
          </cell>
        </row>
        <row r="4765">
          <cell r="A4765">
            <v>89771</v>
          </cell>
        </row>
        <row r="4766">
          <cell r="A4766">
            <v>89773</v>
          </cell>
        </row>
        <row r="4767">
          <cell r="A4767">
            <v>89775</v>
          </cell>
        </row>
        <row r="4768">
          <cell r="A4768">
            <v>94716</v>
          </cell>
        </row>
        <row r="4769">
          <cell r="A4769">
            <v>94717</v>
          </cell>
        </row>
        <row r="4770">
          <cell r="A4770">
            <v>94718</v>
          </cell>
        </row>
        <row r="4771">
          <cell r="A4771">
            <v>94719</v>
          </cell>
        </row>
        <row r="4772">
          <cell r="A4772">
            <v>94720</v>
          </cell>
        </row>
        <row r="4773">
          <cell r="A4773">
            <v>94721</v>
          </cell>
        </row>
        <row r="4774">
          <cell r="A4774">
            <v>94722</v>
          </cell>
        </row>
        <row r="4775">
          <cell r="A4775" t="str">
            <v>9.3.22</v>
          </cell>
        </row>
        <row r="4776">
          <cell r="A4776">
            <v>89656</v>
          </cell>
        </row>
        <row r="4777">
          <cell r="A4777">
            <v>89663</v>
          </cell>
        </row>
        <row r="4778">
          <cell r="A4778">
            <v>89747</v>
          </cell>
        </row>
        <row r="4779">
          <cell r="A4779">
            <v>89666</v>
          </cell>
        </row>
        <row r="4780">
          <cell r="A4780">
            <v>89678</v>
          </cell>
        </row>
        <row r="4781">
          <cell r="A4781">
            <v>89689</v>
          </cell>
        </row>
        <row r="4782">
          <cell r="A4782">
            <v>89751</v>
          </cell>
        </row>
        <row r="4783">
          <cell r="A4783">
            <v>89759</v>
          </cell>
        </row>
        <row r="4784">
          <cell r="A4784">
            <v>89764</v>
          </cell>
        </row>
        <row r="4785">
          <cell r="A4785">
            <v>89820</v>
          </cell>
        </row>
        <row r="4786">
          <cell r="A4786">
            <v>89832</v>
          </cell>
        </row>
        <row r="4787">
          <cell r="A4787">
            <v>89640</v>
          </cell>
        </row>
        <row r="4788">
          <cell r="A4788">
            <v>89644</v>
          </cell>
        </row>
        <row r="4789">
          <cell r="A4789">
            <v>89722</v>
          </cell>
        </row>
        <row r="4790">
          <cell r="A4790">
            <v>89637</v>
          </cell>
        </row>
        <row r="4791">
          <cell r="A4791">
            <v>89641</v>
          </cell>
        </row>
        <row r="4792">
          <cell r="A4792">
            <v>89646</v>
          </cell>
        </row>
        <row r="4793">
          <cell r="A4793">
            <v>89649</v>
          </cell>
        </row>
        <row r="4794">
          <cell r="A4794">
            <v>89719</v>
          </cell>
        </row>
        <row r="4795">
          <cell r="A4795">
            <v>89723</v>
          </cell>
        </row>
        <row r="4796">
          <cell r="A4796">
            <v>89729</v>
          </cell>
        </row>
        <row r="4797">
          <cell r="A4797">
            <v>89777</v>
          </cell>
        </row>
        <row r="4798">
          <cell r="A4798">
            <v>89781</v>
          </cell>
        </row>
        <row r="4799">
          <cell r="A4799">
            <v>89788</v>
          </cell>
        </row>
        <row r="4800">
          <cell r="A4800">
            <v>89790</v>
          </cell>
        </row>
        <row r="4801">
          <cell r="A4801">
            <v>89792</v>
          </cell>
        </row>
        <row r="4802">
          <cell r="A4802">
            <v>94740</v>
          </cell>
        </row>
        <row r="4803">
          <cell r="A4803">
            <v>94742</v>
          </cell>
        </row>
        <row r="4804">
          <cell r="A4804">
            <v>94744</v>
          </cell>
        </row>
        <row r="4805">
          <cell r="A4805">
            <v>94746</v>
          </cell>
        </row>
        <row r="4806">
          <cell r="A4806">
            <v>94748</v>
          </cell>
        </row>
        <row r="4807">
          <cell r="A4807">
            <v>94750</v>
          </cell>
        </row>
        <row r="4808">
          <cell r="A4808">
            <v>94752</v>
          </cell>
        </row>
        <row r="4809">
          <cell r="A4809">
            <v>89638</v>
          </cell>
        </row>
        <row r="4810">
          <cell r="A4810">
            <v>89642</v>
          </cell>
        </row>
        <row r="4811">
          <cell r="A4811">
            <v>89647</v>
          </cell>
        </row>
        <row r="4812">
          <cell r="A4812">
            <v>89650</v>
          </cell>
        </row>
        <row r="4813">
          <cell r="A4813">
            <v>89720</v>
          </cell>
        </row>
        <row r="4814">
          <cell r="A4814">
            <v>89725</v>
          </cell>
        </row>
        <row r="4815">
          <cell r="A4815">
            <v>89734</v>
          </cell>
        </row>
        <row r="4816">
          <cell r="A4816">
            <v>89780</v>
          </cell>
        </row>
        <row r="4817">
          <cell r="A4817">
            <v>89787</v>
          </cell>
        </row>
        <row r="4818">
          <cell r="A4818">
            <v>89789</v>
          </cell>
        </row>
        <row r="4819">
          <cell r="A4819">
            <v>89791</v>
          </cell>
        </row>
        <row r="4820">
          <cell r="A4820">
            <v>89793</v>
          </cell>
        </row>
        <row r="4821">
          <cell r="A4821">
            <v>89645</v>
          </cell>
        </row>
        <row r="4822">
          <cell r="A4822">
            <v>89639</v>
          </cell>
        </row>
        <row r="4823">
          <cell r="A4823">
            <v>89643</v>
          </cell>
        </row>
        <row r="4824">
          <cell r="A4824">
            <v>89648</v>
          </cell>
        </row>
        <row r="4825">
          <cell r="A4825">
            <v>89721</v>
          </cell>
        </row>
        <row r="4826">
          <cell r="A4826">
            <v>89727</v>
          </cell>
        </row>
        <row r="4827">
          <cell r="A4827">
            <v>94741</v>
          </cell>
        </row>
        <row r="4828">
          <cell r="A4828">
            <v>94743</v>
          </cell>
        </row>
        <row r="4829">
          <cell r="A4829">
            <v>89657</v>
          </cell>
        </row>
        <row r="4830">
          <cell r="A4830">
            <v>89664</v>
          </cell>
        </row>
        <row r="4831">
          <cell r="A4831">
            <v>89749</v>
          </cell>
        </row>
        <row r="4832">
          <cell r="A4832">
            <v>89653</v>
          </cell>
        </row>
        <row r="4833">
          <cell r="A4833">
            <v>89660</v>
          </cell>
        </row>
        <row r="4834">
          <cell r="A4834">
            <v>89651</v>
          </cell>
        </row>
        <row r="4835">
          <cell r="A4835">
            <v>89658</v>
          </cell>
        </row>
        <row r="4836">
          <cell r="A4836">
            <v>89740</v>
          </cell>
        </row>
        <row r="4837">
          <cell r="A4837">
            <v>89826</v>
          </cell>
        </row>
        <row r="4838">
          <cell r="A4838">
            <v>89836</v>
          </cell>
        </row>
        <row r="4839">
          <cell r="A4839">
            <v>89670</v>
          </cell>
        </row>
        <row r="4840">
          <cell r="A4840">
            <v>89680</v>
          </cell>
        </row>
        <row r="4841">
          <cell r="A4841">
            <v>89736</v>
          </cell>
        </row>
        <row r="4842">
          <cell r="A4842">
            <v>89755</v>
          </cell>
        </row>
        <row r="4843">
          <cell r="A4843">
            <v>89760</v>
          </cell>
        </row>
        <row r="4844">
          <cell r="A4844">
            <v>89794</v>
          </cell>
        </row>
        <row r="4845">
          <cell r="A4845">
            <v>89822</v>
          </cell>
        </row>
        <row r="4846">
          <cell r="A4846">
            <v>89835</v>
          </cell>
        </row>
        <row r="4847">
          <cell r="A4847">
            <v>89838</v>
          </cell>
        </row>
        <row r="4848">
          <cell r="A4848">
            <v>89840</v>
          </cell>
        </row>
        <row r="4849">
          <cell r="A4849">
            <v>94725</v>
          </cell>
        </row>
        <row r="4850">
          <cell r="A4850">
            <v>94727</v>
          </cell>
        </row>
        <row r="4851">
          <cell r="A4851">
            <v>94729</v>
          </cell>
        </row>
        <row r="4852">
          <cell r="A4852">
            <v>94731</v>
          </cell>
        </row>
        <row r="4853">
          <cell r="A4853">
            <v>94733</v>
          </cell>
        </row>
        <row r="4854">
          <cell r="A4854">
            <v>94737</v>
          </cell>
        </row>
        <row r="4855">
          <cell r="A4855">
            <v>94863</v>
          </cell>
        </row>
        <row r="4856">
          <cell r="A4856">
            <v>89652</v>
          </cell>
        </row>
        <row r="4857">
          <cell r="A4857">
            <v>89659</v>
          </cell>
        </row>
        <row r="4858">
          <cell r="A4858">
            <v>89672</v>
          </cell>
        </row>
        <row r="4859">
          <cell r="A4859">
            <v>89682</v>
          </cell>
        </row>
        <row r="4860">
          <cell r="A4860">
            <v>89738</v>
          </cell>
        </row>
        <row r="4861">
          <cell r="A4861">
            <v>89756</v>
          </cell>
        </row>
        <row r="4862">
          <cell r="A4862">
            <v>89761</v>
          </cell>
        </row>
        <row r="4863">
          <cell r="A4863">
            <v>89815</v>
          </cell>
        </row>
        <row r="4864">
          <cell r="A4864">
            <v>89824</v>
          </cell>
        </row>
        <row r="4865">
          <cell r="A4865">
            <v>89668</v>
          </cell>
        </row>
        <row r="4866">
          <cell r="A4866">
            <v>89655</v>
          </cell>
        </row>
        <row r="4867">
          <cell r="A4867">
            <v>89662</v>
          </cell>
        </row>
        <row r="4868">
          <cell r="A4868">
            <v>89676</v>
          </cell>
        </row>
        <row r="4869">
          <cell r="A4869">
            <v>89686</v>
          </cell>
        </row>
        <row r="4870">
          <cell r="A4870">
            <v>89745</v>
          </cell>
        </row>
        <row r="4871">
          <cell r="A4871">
            <v>89758</v>
          </cell>
        </row>
        <row r="4872">
          <cell r="A4872">
            <v>89763</v>
          </cell>
        </row>
        <row r="4873">
          <cell r="A4873">
            <v>89818</v>
          </cell>
        </row>
        <row r="4874">
          <cell r="A4874">
            <v>89831</v>
          </cell>
        </row>
        <row r="4875">
          <cell r="A4875">
            <v>94724</v>
          </cell>
        </row>
        <row r="4876">
          <cell r="A4876">
            <v>94726</v>
          </cell>
        </row>
        <row r="4877">
          <cell r="A4877">
            <v>94728</v>
          </cell>
        </row>
        <row r="4878">
          <cell r="A4878">
            <v>94730</v>
          </cell>
        </row>
        <row r="4879">
          <cell r="A4879">
            <v>89691</v>
          </cell>
        </row>
        <row r="4880">
          <cell r="A4880">
            <v>89697</v>
          </cell>
        </row>
        <row r="4881">
          <cell r="A4881">
            <v>89705</v>
          </cell>
        </row>
        <row r="4882">
          <cell r="A4882">
            <v>89706</v>
          </cell>
        </row>
        <row r="4883">
          <cell r="A4883">
            <v>89703</v>
          </cell>
        </row>
        <row r="4884">
          <cell r="A4884">
            <v>89694</v>
          </cell>
        </row>
        <row r="4885">
          <cell r="A4885">
            <v>89700</v>
          </cell>
        </row>
        <row r="4886">
          <cell r="A4886">
            <v>89959</v>
          </cell>
        </row>
        <row r="4887">
          <cell r="A4887">
            <v>89718</v>
          </cell>
        </row>
        <row r="4888">
          <cell r="A4888">
            <v>89765</v>
          </cell>
        </row>
        <row r="4889">
          <cell r="A4889">
            <v>89766</v>
          </cell>
        </row>
        <row r="4890">
          <cell r="A4890">
            <v>89768</v>
          </cell>
        </row>
        <row r="4891">
          <cell r="A4891">
            <v>89769</v>
          </cell>
        </row>
        <row r="4892">
          <cell r="A4892">
            <v>89772</v>
          </cell>
        </row>
        <row r="4893">
          <cell r="A4893">
            <v>89842</v>
          </cell>
        </row>
        <row r="4894">
          <cell r="A4894">
            <v>89844</v>
          </cell>
        </row>
        <row r="4895">
          <cell r="A4895">
            <v>89845</v>
          </cell>
        </row>
        <row r="4896">
          <cell r="A4896">
            <v>89846</v>
          </cell>
        </row>
        <row r="4897">
          <cell r="A4897">
            <v>89847</v>
          </cell>
        </row>
        <row r="4898">
          <cell r="A4898">
            <v>94756</v>
          </cell>
        </row>
        <row r="4899">
          <cell r="A4899">
            <v>94757</v>
          </cell>
        </row>
        <row r="4900">
          <cell r="A4900">
            <v>94758</v>
          </cell>
        </row>
        <row r="4901">
          <cell r="A4901">
            <v>94759</v>
          </cell>
        </row>
        <row r="4902">
          <cell r="A4902">
            <v>94760</v>
          </cell>
        </row>
        <row r="4903">
          <cell r="A4903">
            <v>94761</v>
          </cell>
        </row>
        <row r="4904">
          <cell r="A4904">
            <v>94762</v>
          </cell>
        </row>
        <row r="4905">
          <cell r="A4905">
            <v>89974</v>
          </cell>
        </row>
        <row r="4906">
          <cell r="A4906">
            <v>89695</v>
          </cell>
        </row>
        <row r="4907">
          <cell r="A4907">
            <v>89702</v>
          </cell>
        </row>
        <row r="4908">
          <cell r="A4908">
            <v>89767</v>
          </cell>
        </row>
        <row r="4909">
          <cell r="A4909">
            <v>89654</v>
          </cell>
        </row>
        <row r="4910">
          <cell r="A4910">
            <v>89661</v>
          </cell>
        </row>
        <row r="4911">
          <cell r="A4911">
            <v>89674</v>
          </cell>
        </row>
        <row r="4912">
          <cell r="A4912">
            <v>89684</v>
          </cell>
        </row>
        <row r="4913">
          <cell r="A4913">
            <v>89741</v>
          </cell>
        </row>
        <row r="4914">
          <cell r="A4914">
            <v>89757</v>
          </cell>
        </row>
        <row r="4915">
          <cell r="A4915">
            <v>89762</v>
          </cell>
        </row>
        <row r="4916">
          <cell r="A4916">
            <v>89816</v>
          </cell>
        </row>
        <row r="4917">
          <cell r="A4917">
            <v>89828</v>
          </cell>
        </row>
        <row r="4918">
          <cell r="A4918">
            <v>89837</v>
          </cell>
        </row>
        <row r="4919">
          <cell r="A4919">
            <v>89839</v>
          </cell>
        </row>
        <row r="4920">
          <cell r="A4920">
            <v>89841</v>
          </cell>
        </row>
        <row r="4921">
          <cell r="A4921" t="str">
            <v>9.3.23</v>
          </cell>
        </row>
        <row r="4922">
          <cell r="A4922">
            <v>94648</v>
          </cell>
        </row>
        <row r="4923">
          <cell r="A4923">
            <v>94649</v>
          </cell>
        </row>
        <row r="4924">
          <cell r="A4924">
            <v>94650</v>
          </cell>
        </row>
        <row r="4925">
          <cell r="A4925">
            <v>94651</v>
          </cell>
        </row>
        <row r="4926">
          <cell r="A4926">
            <v>94652</v>
          </cell>
        </row>
        <row r="4927">
          <cell r="A4927">
            <v>94653</v>
          </cell>
        </row>
        <row r="4928">
          <cell r="A4928">
            <v>94654</v>
          </cell>
        </row>
        <row r="4929">
          <cell r="A4929">
            <v>94655</v>
          </cell>
        </row>
        <row r="4930">
          <cell r="A4930" t="str">
            <v>9.3.24</v>
          </cell>
        </row>
        <row r="4931">
          <cell r="A4931">
            <v>91792</v>
          </cell>
        </row>
        <row r="4932">
          <cell r="A4932">
            <v>91793</v>
          </cell>
        </row>
        <row r="4933">
          <cell r="A4933">
            <v>91794</v>
          </cell>
        </row>
        <row r="4934">
          <cell r="A4934">
            <v>91795</v>
          </cell>
        </row>
        <row r="4935">
          <cell r="A4935">
            <v>91796</v>
          </cell>
        </row>
        <row r="4936">
          <cell r="A4936">
            <v>102264</v>
          </cell>
        </row>
        <row r="4937">
          <cell r="A4937">
            <v>89711</v>
          </cell>
        </row>
        <row r="4938">
          <cell r="A4938">
            <v>89712</v>
          </cell>
        </row>
        <row r="4939">
          <cell r="A4939">
            <v>89713</v>
          </cell>
        </row>
        <row r="4940">
          <cell r="A4940">
            <v>89714</v>
          </cell>
        </row>
        <row r="4941">
          <cell r="A4941">
            <v>89798</v>
          </cell>
        </row>
        <row r="4942">
          <cell r="A4942">
            <v>89799</v>
          </cell>
        </row>
        <row r="4943">
          <cell r="A4943">
            <v>89800</v>
          </cell>
        </row>
        <row r="4944">
          <cell r="A4944">
            <v>89848</v>
          </cell>
        </row>
        <row r="4945">
          <cell r="A4945">
            <v>89849</v>
          </cell>
        </row>
        <row r="4946">
          <cell r="A4946">
            <v>90694</v>
          </cell>
        </row>
        <row r="4947">
          <cell r="A4947">
            <v>90695</v>
          </cell>
        </row>
        <row r="4948">
          <cell r="A4948">
            <v>90696</v>
          </cell>
        </row>
        <row r="4949">
          <cell r="A4949">
            <v>90697</v>
          </cell>
        </row>
        <row r="4950">
          <cell r="A4950">
            <v>90698</v>
          </cell>
        </row>
        <row r="4951">
          <cell r="A4951">
            <v>90699</v>
          </cell>
        </row>
        <row r="4952">
          <cell r="A4952">
            <v>90700</v>
          </cell>
        </row>
        <row r="4953">
          <cell r="A4953">
            <v>90701</v>
          </cell>
        </row>
        <row r="4954">
          <cell r="A4954">
            <v>90702</v>
          </cell>
        </row>
        <row r="4955">
          <cell r="A4955">
            <v>90703</v>
          </cell>
        </row>
        <row r="4956">
          <cell r="A4956">
            <v>90704</v>
          </cell>
        </row>
        <row r="4957">
          <cell r="A4957">
            <v>90705</v>
          </cell>
        </row>
        <row r="4958">
          <cell r="A4958">
            <v>90706</v>
          </cell>
        </row>
        <row r="4959">
          <cell r="A4959">
            <v>90708</v>
          </cell>
        </row>
        <row r="4960">
          <cell r="A4960" t="str">
            <v>9.3.25</v>
          </cell>
        </row>
        <row r="4961">
          <cell r="A4961">
            <v>95693</v>
          </cell>
        </row>
        <row r="4962">
          <cell r="A4962" t="str">
            <v>9.3.26</v>
          </cell>
        </row>
        <row r="4963">
          <cell r="A4963">
            <v>89726</v>
          </cell>
        </row>
        <row r="4964">
          <cell r="A4964">
            <v>89732</v>
          </cell>
        </row>
        <row r="4965">
          <cell r="A4965">
            <v>89739</v>
          </cell>
        </row>
        <row r="4966">
          <cell r="A4966">
            <v>89746</v>
          </cell>
        </row>
        <row r="4967">
          <cell r="A4967">
            <v>89724</v>
          </cell>
        </row>
        <row r="4968">
          <cell r="A4968">
            <v>89731</v>
          </cell>
        </row>
        <row r="4969">
          <cell r="A4969">
            <v>89737</v>
          </cell>
        </row>
        <row r="4970">
          <cell r="A4970">
            <v>89744</v>
          </cell>
        </row>
        <row r="4971">
          <cell r="A4971">
            <v>89728</v>
          </cell>
        </row>
        <row r="4972">
          <cell r="A4972">
            <v>89733</v>
          </cell>
        </row>
        <row r="4973">
          <cell r="A4973">
            <v>89742</v>
          </cell>
        </row>
        <row r="4974">
          <cell r="A4974">
            <v>89748</v>
          </cell>
        </row>
        <row r="4975">
          <cell r="A4975">
            <v>89730</v>
          </cell>
        </row>
        <row r="4976">
          <cell r="A4976">
            <v>89735</v>
          </cell>
        </row>
        <row r="4977">
          <cell r="A4977">
            <v>89743</v>
          </cell>
        </row>
        <row r="4978">
          <cell r="A4978">
            <v>89750</v>
          </cell>
        </row>
        <row r="4979">
          <cell r="A4979">
            <v>89752</v>
          </cell>
        </row>
        <row r="4980">
          <cell r="A4980">
            <v>89753</v>
          </cell>
        </row>
        <row r="4981">
          <cell r="A4981">
            <v>89774</v>
          </cell>
        </row>
        <row r="4982">
          <cell r="A4982">
            <v>89778</v>
          </cell>
        </row>
        <row r="4983">
          <cell r="A4983">
            <v>89754</v>
          </cell>
        </row>
        <row r="4984">
          <cell r="A4984">
            <v>89776</v>
          </cell>
        </row>
        <row r="4985">
          <cell r="A4985">
            <v>102708</v>
          </cell>
        </row>
        <row r="4986">
          <cell r="A4986">
            <v>89779</v>
          </cell>
        </row>
        <row r="4987">
          <cell r="A4987">
            <v>89782</v>
          </cell>
        </row>
        <row r="4988">
          <cell r="A4988">
            <v>89784</v>
          </cell>
        </row>
        <row r="4989">
          <cell r="A4989">
            <v>89786</v>
          </cell>
        </row>
        <row r="4990">
          <cell r="A4990">
            <v>89796</v>
          </cell>
        </row>
        <row r="4991">
          <cell r="A4991">
            <v>89783</v>
          </cell>
        </row>
        <row r="4992">
          <cell r="A4992">
            <v>89785</v>
          </cell>
        </row>
        <row r="4993">
          <cell r="A4993">
            <v>89795</v>
          </cell>
        </row>
        <row r="4994">
          <cell r="A4994">
            <v>89797</v>
          </cell>
        </row>
        <row r="4995">
          <cell r="A4995">
            <v>102710</v>
          </cell>
        </row>
        <row r="4996">
          <cell r="A4996">
            <v>102711</v>
          </cell>
        </row>
        <row r="4997">
          <cell r="A4997" t="str">
            <v>9.3.27</v>
          </cell>
        </row>
        <row r="4998">
          <cell r="A4998">
            <v>89802</v>
          </cell>
        </row>
        <row r="4999">
          <cell r="A4999">
            <v>89806</v>
          </cell>
        </row>
        <row r="5000">
          <cell r="A5000">
            <v>89810</v>
          </cell>
        </row>
        <row r="5001">
          <cell r="A5001">
            <v>89801</v>
          </cell>
        </row>
        <row r="5002">
          <cell r="A5002">
            <v>89803</v>
          </cell>
        </row>
        <row r="5003">
          <cell r="A5003">
            <v>89805</v>
          </cell>
        </row>
        <row r="5004">
          <cell r="A5004">
            <v>89809</v>
          </cell>
        </row>
        <row r="5005">
          <cell r="A5005">
            <v>89807</v>
          </cell>
        </row>
        <row r="5006">
          <cell r="A5006">
            <v>89811</v>
          </cell>
        </row>
        <row r="5007">
          <cell r="A5007">
            <v>89804</v>
          </cell>
        </row>
        <row r="5008">
          <cell r="A5008">
            <v>89808</v>
          </cell>
        </row>
        <row r="5009">
          <cell r="A5009">
            <v>89812</v>
          </cell>
        </row>
        <row r="5010">
          <cell r="A5010">
            <v>89813</v>
          </cell>
        </row>
        <row r="5011">
          <cell r="A5011">
            <v>89817</v>
          </cell>
        </row>
        <row r="5012">
          <cell r="A5012">
            <v>89821</v>
          </cell>
        </row>
        <row r="5013">
          <cell r="A5013">
            <v>89814</v>
          </cell>
        </row>
        <row r="5014">
          <cell r="A5014">
            <v>89819</v>
          </cell>
        </row>
        <row r="5015">
          <cell r="A5015">
            <v>89823</v>
          </cell>
        </row>
        <row r="5016">
          <cell r="A5016">
            <v>89825</v>
          </cell>
        </row>
        <row r="5017">
          <cell r="A5017">
            <v>89829</v>
          </cell>
        </row>
        <row r="5018">
          <cell r="A5018">
            <v>89833</v>
          </cell>
        </row>
        <row r="5019">
          <cell r="A5019">
            <v>89827</v>
          </cell>
        </row>
        <row r="5020">
          <cell r="A5020">
            <v>89830</v>
          </cell>
        </row>
        <row r="5021">
          <cell r="A5021">
            <v>89834</v>
          </cell>
        </row>
        <row r="5022">
          <cell r="A5022" t="str">
            <v>9.3.28</v>
          </cell>
        </row>
        <row r="5023">
          <cell r="A5023">
            <v>89851</v>
          </cell>
        </row>
        <row r="5024">
          <cell r="A5024">
            <v>89855</v>
          </cell>
        </row>
        <row r="5025">
          <cell r="A5025">
            <v>89850</v>
          </cell>
        </row>
        <row r="5026">
          <cell r="A5026">
            <v>89854</v>
          </cell>
        </row>
        <row r="5027">
          <cell r="A5027">
            <v>89852</v>
          </cell>
        </row>
        <row r="5028">
          <cell r="A5028">
            <v>89853</v>
          </cell>
        </row>
        <row r="5029">
          <cell r="A5029">
            <v>89856</v>
          </cell>
        </row>
        <row r="5030">
          <cell r="A5030">
            <v>89857</v>
          </cell>
        </row>
        <row r="5031">
          <cell r="A5031">
            <v>89859</v>
          </cell>
        </row>
        <row r="5032">
          <cell r="A5032">
            <v>89860</v>
          </cell>
        </row>
        <row r="5033">
          <cell r="A5033">
            <v>89862</v>
          </cell>
        </row>
        <row r="5034">
          <cell r="A5034">
            <v>89861</v>
          </cell>
        </row>
        <row r="5035">
          <cell r="A5035">
            <v>89863</v>
          </cell>
        </row>
        <row r="5036">
          <cell r="A5036" t="str">
            <v>9.3.29</v>
          </cell>
        </row>
        <row r="5037">
          <cell r="A5037">
            <v>89508</v>
          </cell>
        </row>
        <row r="5038">
          <cell r="A5038">
            <v>89509</v>
          </cell>
        </row>
        <row r="5039">
          <cell r="A5039">
            <v>89511</v>
          </cell>
        </row>
        <row r="5040">
          <cell r="A5040">
            <v>89512</v>
          </cell>
        </row>
        <row r="5041">
          <cell r="A5041">
            <v>89576</v>
          </cell>
        </row>
        <row r="5042">
          <cell r="A5042">
            <v>89578</v>
          </cell>
        </row>
        <row r="5043">
          <cell r="A5043">
            <v>89580</v>
          </cell>
        </row>
        <row r="5044">
          <cell r="A5044">
            <v>91789</v>
          </cell>
        </row>
        <row r="5045">
          <cell r="A5045">
            <v>91790</v>
          </cell>
        </row>
        <row r="5046">
          <cell r="A5046">
            <v>91791</v>
          </cell>
        </row>
        <row r="5047">
          <cell r="A5047" t="str">
            <v>9.3.30</v>
          </cell>
        </row>
        <row r="5048">
          <cell r="A5048" t="str">
            <v>9.3.30.1</v>
          </cell>
        </row>
        <row r="5049">
          <cell r="A5049">
            <v>89526</v>
          </cell>
        </row>
        <row r="5050">
          <cell r="A5050">
            <v>89533</v>
          </cell>
        </row>
        <row r="5051">
          <cell r="A5051">
            <v>89535</v>
          </cell>
        </row>
        <row r="5052">
          <cell r="A5052">
            <v>89546</v>
          </cell>
        </row>
        <row r="5053">
          <cell r="A5053">
            <v>95694</v>
          </cell>
        </row>
        <row r="5054">
          <cell r="A5054">
            <v>89516</v>
          </cell>
        </row>
        <row r="5055">
          <cell r="A5055">
            <v>89520</v>
          </cell>
        </row>
        <row r="5056">
          <cell r="A5056">
            <v>89524</v>
          </cell>
        </row>
        <row r="5057">
          <cell r="A5057">
            <v>89531</v>
          </cell>
        </row>
        <row r="5058">
          <cell r="A5058">
            <v>89514</v>
          </cell>
        </row>
        <row r="5059">
          <cell r="A5059">
            <v>89518</v>
          </cell>
        </row>
        <row r="5060">
          <cell r="A5060">
            <v>89522</v>
          </cell>
        </row>
        <row r="5061">
          <cell r="A5061">
            <v>89529</v>
          </cell>
        </row>
        <row r="5062">
          <cell r="A5062">
            <v>89544</v>
          </cell>
        </row>
        <row r="5063">
          <cell r="A5063">
            <v>89545</v>
          </cell>
        </row>
        <row r="5064">
          <cell r="A5064">
            <v>89547</v>
          </cell>
        </row>
        <row r="5065">
          <cell r="A5065">
            <v>89548</v>
          </cell>
        </row>
        <row r="5066">
          <cell r="A5066">
            <v>89554</v>
          </cell>
        </row>
        <row r="5067">
          <cell r="A5067">
            <v>89556</v>
          </cell>
        </row>
        <row r="5068">
          <cell r="A5068">
            <v>89549</v>
          </cell>
        </row>
        <row r="5069">
          <cell r="A5069">
            <v>89550</v>
          </cell>
        </row>
        <row r="5070">
          <cell r="A5070">
            <v>89559</v>
          </cell>
        </row>
        <row r="5071">
          <cell r="A5071">
            <v>89571</v>
          </cell>
        </row>
        <row r="5072">
          <cell r="A5072">
            <v>89573</v>
          </cell>
        </row>
        <row r="5073">
          <cell r="A5073">
            <v>89557</v>
          </cell>
        </row>
        <row r="5074">
          <cell r="A5074">
            <v>89561</v>
          </cell>
        </row>
        <row r="5075">
          <cell r="A5075">
            <v>89563</v>
          </cell>
        </row>
        <row r="5076">
          <cell r="A5076">
            <v>89565</v>
          </cell>
        </row>
        <row r="5077">
          <cell r="A5077">
            <v>89566</v>
          </cell>
        </row>
        <row r="5078">
          <cell r="A5078">
            <v>89567</v>
          </cell>
        </row>
        <row r="5079">
          <cell r="A5079">
            <v>89569</v>
          </cell>
        </row>
        <row r="5080">
          <cell r="A5080">
            <v>89574</v>
          </cell>
        </row>
        <row r="5081">
          <cell r="A5081" t="str">
            <v>9.3.30.2</v>
          </cell>
        </row>
        <row r="5082">
          <cell r="A5082">
            <v>89582</v>
          </cell>
        </row>
        <row r="5083">
          <cell r="A5083">
            <v>89585</v>
          </cell>
        </row>
        <row r="5084">
          <cell r="A5084">
            <v>89591</v>
          </cell>
        </row>
        <row r="5085">
          <cell r="A5085">
            <v>89581</v>
          </cell>
        </row>
        <row r="5086">
          <cell r="A5086">
            <v>89584</v>
          </cell>
        </row>
        <row r="5087">
          <cell r="A5087">
            <v>89590</v>
          </cell>
        </row>
        <row r="5088">
          <cell r="A5088">
            <v>89599</v>
          </cell>
        </row>
        <row r="5089">
          <cell r="A5089">
            <v>89600</v>
          </cell>
        </row>
        <row r="5090">
          <cell r="A5090">
            <v>89669</v>
          </cell>
        </row>
        <row r="5091">
          <cell r="A5091">
            <v>89671</v>
          </cell>
        </row>
        <row r="5092">
          <cell r="A5092">
            <v>89677</v>
          </cell>
        </row>
        <row r="5093">
          <cell r="A5093">
            <v>89679</v>
          </cell>
        </row>
        <row r="5094">
          <cell r="A5094">
            <v>89685</v>
          </cell>
        </row>
        <row r="5095">
          <cell r="A5095">
            <v>89690</v>
          </cell>
        </row>
        <row r="5096">
          <cell r="A5096">
            <v>89692</v>
          </cell>
        </row>
        <row r="5097">
          <cell r="A5097">
            <v>89698</v>
          </cell>
        </row>
        <row r="5098">
          <cell r="A5098">
            <v>89699</v>
          </cell>
        </row>
        <row r="5099">
          <cell r="A5099">
            <v>89687</v>
          </cell>
        </row>
        <row r="5100">
          <cell r="A5100">
            <v>89693</v>
          </cell>
        </row>
        <row r="5101">
          <cell r="A5101">
            <v>89696</v>
          </cell>
        </row>
        <row r="5102">
          <cell r="A5102">
            <v>89701</v>
          </cell>
        </row>
        <row r="5103">
          <cell r="A5103">
            <v>89704</v>
          </cell>
        </row>
        <row r="5104">
          <cell r="A5104">
            <v>89665</v>
          </cell>
        </row>
        <row r="5105">
          <cell r="A5105">
            <v>89667</v>
          </cell>
        </row>
        <row r="5106">
          <cell r="A5106">
            <v>89673</v>
          </cell>
        </row>
        <row r="5107">
          <cell r="A5107">
            <v>89675</v>
          </cell>
        </row>
        <row r="5108">
          <cell r="A5108">
            <v>89681</v>
          </cell>
        </row>
        <row r="5109">
          <cell r="A5109" t="str">
            <v>9.3.31</v>
          </cell>
        </row>
        <row r="5110">
          <cell r="A5110">
            <v>89865</v>
          </cell>
        </row>
        <row r="5111">
          <cell r="A5111">
            <v>89866</v>
          </cell>
        </row>
        <row r="5112">
          <cell r="A5112">
            <v>89867</v>
          </cell>
        </row>
        <row r="5113">
          <cell r="A5113">
            <v>89868</v>
          </cell>
        </row>
        <row r="5114">
          <cell r="A5114">
            <v>89869</v>
          </cell>
        </row>
        <row r="5115">
          <cell r="A5115" t="str">
            <v>9.3.32</v>
          </cell>
        </row>
        <row r="5116">
          <cell r="A5116" t="str">
            <v>9.3.33</v>
          </cell>
        </row>
        <row r="5117">
          <cell r="A5117">
            <v>98052</v>
          </cell>
        </row>
        <row r="5118">
          <cell r="A5118">
            <v>98053</v>
          </cell>
        </row>
        <row r="5119">
          <cell r="A5119">
            <v>98054</v>
          </cell>
        </row>
        <row r="5120">
          <cell r="A5120">
            <v>98055</v>
          </cell>
        </row>
        <row r="5121">
          <cell r="A5121">
            <v>98056</v>
          </cell>
        </row>
        <row r="5122">
          <cell r="A5122">
            <v>98057</v>
          </cell>
        </row>
        <row r="5123">
          <cell r="A5123">
            <v>98058</v>
          </cell>
        </row>
        <row r="5124">
          <cell r="A5124">
            <v>98059</v>
          </cell>
        </row>
        <row r="5125">
          <cell r="A5125">
            <v>98060</v>
          </cell>
        </row>
        <row r="5126">
          <cell r="A5126">
            <v>98061</v>
          </cell>
        </row>
        <row r="5127">
          <cell r="A5127">
            <v>98062</v>
          </cell>
        </row>
        <row r="5128">
          <cell r="A5128">
            <v>98063</v>
          </cell>
        </row>
        <row r="5129">
          <cell r="A5129">
            <v>98064</v>
          </cell>
        </row>
        <row r="5130">
          <cell r="A5130">
            <v>98065</v>
          </cell>
        </row>
        <row r="5131">
          <cell r="A5131">
            <v>98066</v>
          </cell>
        </row>
        <row r="5132">
          <cell r="A5132">
            <v>98067</v>
          </cell>
        </row>
        <row r="5133">
          <cell r="A5133">
            <v>98068</v>
          </cell>
        </row>
        <row r="5134">
          <cell r="A5134">
            <v>98069</v>
          </cell>
        </row>
        <row r="5135">
          <cell r="A5135">
            <v>98070</v>
          </cell>
        </row>
        <row r="5136">
          <cell r="A5136">
            <v>98071</v>
          </cell>
        </row>
        <row r="5137">
          <cell r="A5137">
            <v>98072</v>
          </cell>
        </row>
        <row r="5138">
          <cell r="A5138">
            <v>98073</v>
          </cell>
        </row>
        <row r="5139">
          <cell r="A5139">
            <v>98074</v>
          </cell>
        </row>
        <row r="5140">
          <cell r="A5140">
            <v>98075</v>
          </cell>
        </row>
        <row r="5141">
          <cell r="A5141">
            <v>98076</v>
          </cell>
        </row>
        <row r="5142">
          <cell r="A5142">
            <v>98077</v>
          </cell>
        </row>
        <row r="5143">
          <cell r="A5143">
            <v>98078</v>
          </cell>
        </row>
        <row r="5144">
          <cell r="A5144">
            <v>98079</v>
          </cell>
        </row>
        <row r="5145">
          <cell r="A5145">
            <v>98080</v>
          </cell>
        </row>
        <row r="5146">
          <cell r="A5146">
            <v>98081</v>
          </cell>
        </row>
        <row r="5147">
          <cell r="A5147">
            <v>98082</v>
          </cell>
        </row>
        <row r="5148">
          <cell r="A5148">
            <v>98083</v>
          </cell>
        </row>
        <row r="5149">
          <cell r="A5149">
            <v>98084</v>
          </cell>
        </row>
        <row r="5150">
          <cell r="A5150">
            <v>98085</v>
          </cell>
        </row>
        <row r="5151">
          <cell r="A5151">
            <v>98086</v>
          </cell>
        </row>
        <row r="5152">
          <cell r="A5152">
            <v>98087</v>
          </cell>
        </row>
        <row r="5153">
          <cell r="A5153">
            <v>98088</v>
          </cell>
        </row>
        <row r="5154">
          <cell r="A5154">
            <v>98089</v>
          </cell>
        </row>
        <row r="5155">
          <cell r="A5155">
            <v>98090</v>
          </cell>
        </row>
        <row r="5156">
          <cell r="A5156">
            <v>98091</v>
          </cell>
        </row>
        <row r="5157">
          <cell r="A5157">
            <v>98092</v>
          </cell>
        </row>
        <row r="5158">
          <cell r="A5158">
            <v>98093</v>
          </cell>
        </row>
        <row r="5159">
          <cell r="A5159">
            <v>98094</v>
          </cell>
        </row>
        <row r="5160">
          <cell r="A5160">
            <v>98099</v>
          </cell>
        </row>
        <row r="5161">
          <cell r="A5161">
            <v>98100</v>
          </cell>
        </row>
        <row r="5162">
          <cell r="A5162">
            <v>98101</v>
          </cell>
        </row>
        <row r="5163">
          <cell r="A5163">
            <v>98109</v>
          </cell>
        </row>
        <row r="5164">
          <cell r="A5164">
            <v>98111</v>
          </cell>
        </row>
        <row r="5165">
          <cell r="A5165">
            <v>98114</v>
          </cell>
        </row>
        <row r="5166">
          <cell r="A5166">
            <v>98115</v>
          </cell>
        </row>
        <row r="5167">
          <cell r="A5167">
            <v>101802</v>
          </cell>
        </row>
        <row r="5168">
          <cell r="A5168">
            <v>101803</v>
          </cell>
        </row>
        <row r="5169">
          <cell r="A5169">
            <v>101804</v>
          </cell>
        </row>
        <row r="5170">
          <cell r="A5170">
            <v>101805</v>
          </cell>
        </row>
        <row r="5171">
          <cell r="A5171" t="str">
            <v>9.3.34</v>
          </cell>
        </row>
        <row r="5172">
          <cell r="A5172">
            <v>89583</v>
          </cell>
        </row>
        <row r="5173">
          <cell r="A5173">
            <v>89586</v>
          </cell>
        </row>
        <row r="5174">
          <cell r="A5174">
            <v>89587</v>
          </cell>
        </row>
        <row r="5175">
          <cell r="A5175">
            <v>89592</v>
          </cell>
        </row>
        <row r="5176">
          <cell r="A5176">
            <v>95695</v>
          </cell>
        </row>
        <row r="5177">
          <cell r="A5177">
            <v>96637</v>
          </cell>
        </row>
        <row r="5178">
          <cell r="A5178">
            <v>96638</v>
          </cell>
        </row>
        <row r="5179">
          <cell r="A5179">
            <v>96639</v>
          </cell>
        </row>
        <row r="5180">
          <cell r="A5180">
            <v>96640</v>
          </cell>
        </row>
        <row r="5181">
          <cell r="A5181">
            <v>96641</v>
          </cell>
        </row>
        <row r="5182">
          <cell r="A5182">
            <v>96642</v>
          </cell>
        </row>
        <row r="5183">
          <cell r="A5183">
            <v>96643</v>
          </cell>
        </row>
        <row r="5184">
          <cell r="A5184">
            <v>96650</v>
          </cell>
        </row>
        <row r="5185">
          <cell r="A5185">
            <v>96651</v>
          </cell>
        </row>
        <row r="5186">
          <cell r="A5186">
            <v>96652</v>
          </cell>
        </row>
        <row r="5187">
          <cell r="A5187">
            <v>96653</v>
          </cell>
        </row>
        <row r="5188">
          <cell r="A5188">
            <v>96654</v>
          </cell>
        </row>
        <row r="5189">
          <cell r="A5189">
            <v>96655</v>
          </cell>
        </row>
        <row r="5190">
          <cell r="A5190">
            <v>96656</v>
          </cell>
        </row>
        <row r="5191">
          <cell r="A5191">
            <v>96657</v>
          </cell>
        </row>
        <row r="5192">
          <cell r="A5192">
            <v>96658</v>
          </cell>
        </row>
        <row r="5193">
          <cell r="A5193">
            <v>96659</v>
          </cell>
        </row>
        <row r="5194">
          <cell r="A5194">
            <v>96660</v>
          </cell>
        </row>
        <row r="5195">
          <cell r="A5195">
            <v>96661</v>
          </cell>
        </row>
        <row r="5196">
          <cell r="A5196">
            <v>96662</v>
          </cell>
        </row>
        <row r="5197">
          <cell r="A5197">
            <v>96663</v>
          </cell>
        </row>
        <row r="5198">
          <cell r="A5198">
            <v>96664</v>
          </cell>
        </row>
        <row r="5199">
          <cell r="A5199">
            <v>96665</v>
          </cell>
        </row>
        <row r="5200">
          <cell r="A5200">
            <v>96666</v>
          </cell>
        </row>
        <row r="5201">
          <cell r="A5201">
            <v>96667</v>
          </cell>
        </row>
        <row r="5202">
          <cell r="A5202">
            <v>96684</v>
          </cell>
        </row>
        <row r="5203">
          <cell r="A5203">
            <v>96685</v>
          </cell>
        </row>
        <row r="5204">
          <cell r="A5204">
            <v>96686</v>
          </cell>
        </row>
        <row r="5205">
          <cell r="A5205">
            <v>96687</v>
          </cell>
        </row>
        <row r="5206">
          <cell r="A5206">
            <v>96688</v>
          </cell>
        </row>
        <row r="5207">
          <cell r="A5207">
            <v>96689</v>
          </cell>
        </row>
        <row r="5208">
          <cell r="A5208">
            <v>96690</v>
          </cell>
        </row>
        <row r="5209">
          <cell r="A5209">
            <v>96691</v>
          </cell>
        </row>
        <row r="5210">
          <cell r="A5210">
            <v>96692</v>
          </cell>
        </row>
        <row r="5211">
          <cell r="A5211">
            <v>96693</v>
          </cell>
        </row>
        <row r="5212">
          <cell r="A5212">
            <v>96694</v>
          </cell>
        </row>
        <row r="5213">
          <cell r="A5213">
            <v>96695</v>
          </cell>
        </row>
        <row r="5214">
          <cell r="A5214">
            <v>96696</v>
          </cell>
        </row>
        <row r="5215">
          <cell r="A5215">
            <v>96697</v>
          </cell>
        </row>
        <row r="5216">
          <cell r="A5216">
            <v>96698</v>
          </cell>
        </row>
        <row r="5217">
          <cell r="A5217">
            <v>96699</v>
          </cell>
        </row>
        <row r="5218">
          <cell r="A5218">
            <v>96700</v>
          </cell>
        </row>
        <row r="5219">
          <cell r="A5219">
            <v>96701</v>
          </cell>
        </row>
        <row r="5220">
          <cell r="A5220">
            <v>96702</v>
          </cell>
        </row>
        <row r="5221">
          <cell r="A5221">
            <v>96703</v>
          </cell>
        </row>
        <row r="5222">
          <cell r="A5222">
            <v>96704</v>
          </cell>
        </row>
        <row r="5223">
          <cell r="A5223">
            <v>96705</v>
          </cell>
        </row>
        <row r="5224">
          <cell r="A5224">
            <v>96706</v>
          </cell>
        </row>
        <row r="5225">
          <cell r="A5225">
            <v>96707</v>
          </cell>
        </row>
        <row r="5226">
          <cell r="A5226">
            <v>96708</v>
          </cell>
        </row>
        <row r="5227">
          <cell r="A5227">
            <v>96709</v>
          </cell>
        </row>
        <row r="5228">
          <cell r="A5228">
            <v>96710</v>
          </cell>
        </row>
        <row r="5229">
          <cell r="A5229">
            <v>96711</v>
          </cell>
        </row>
        <row r="5230">
          <cell r="A5230">
            <v>96712</v>
          </cell>
        </row>
        <row r="5231">
          <cell r="A5231">
            <v>96713</v>
          </cell>
        </row>
        <row r="5232">
          <cell r="A5232">
            <v>96714</v>
          </cell>
        </row>
        <row r="5233">
          <cell r="A5233">
            <v>96715</v>
          </cell>
        </row>
        <row r="5234">
          <cell r="A5234">
            <v>96716</v>
          </cell>
        </row>
        <row r="5235">
          <cell r="A5235">
            <v>96717</v>
          </cell>
        </row>
        <row r="5236">
          <cell r="A5236">
            <v>96736</v>
          </cell>
        </row>
        <row r="5237">
          <cell r="A5237">
            <v>96737</v>
          </cell>
        </row>
        <row r="5238">
          <cell r="A5238">
            <v>96738</v>
          </cell>
        </row>
        <row r="5239">
          <cell r="A5239">
            <v>96739</v>
          </cell>
        </row>
        <row r="5240">
          <cell r="A5240">
            <v>96740</v>
          </cell>
        </row>
        <row r="5241">
          <cell r="A5241">
            <v>96741</v>
          </cell>
        </row>
        <row r="5242">
          <cell r="A5242">
            <v>96742</v>
          </cell>
        </row>
        <row r="5243">
          <cell r="A5243">
            <v>96743</v>
          </cell>
        </row>
        <row r="5244">
          <cell r="A5244">
            <v>96744</v>
          </cell>
        </row>
        <row r="5245">
          <cell r="A5245">
            <v>96745</v>
          </cell>
        </row>
        <row r="5246">
          <cell r="A5246">
            <v>96746</v>
          </cell>
        </row>
        <row r="5247">
          <cell r="A5247">
            <v>96747</v>
          </cell>
        </row>
        <row r="5248">
          <cell r="A5248">
            <v>96748</v>
          </cell>
        </row>
        <row r="5249">
          <cell r="A5249">
            <v>96749</v>
          </cell>
        </row>
        <row r="5250">
          <cell r="A5250">
            <v>96750</v>
          </cell>
        </row>
        <row r="5251">
          <cell r="A5251">
            <v>96751</v>
          </cell>
        </row>
        <row r="5252">
          <cell r="A5252">
            <v>96752</v>
          </cell>
        </row>
        <row r="5253">
          <cell r="A5253">
            <v>96753</v>
          </cell>
        </row>
        <row r="5254">
          <cell r="A5254">
            <v>96754</v>
          </cell>
        </row>
        <row r="5255">
          <cell r="A5255">
            <v>96755</v>
          </cell>
        </row>
        <row r="5256">
          <cell r="A5256">
            <v>96756</v>
          </cell>
        </row>
        <row r="5257">
          <cell r="A5257">
            <v>96757</v>
          </cell>
        </row>
        <row r="5258">
          <cell r="A5258">
            <v>96758</v>
          </cell>
        </row>
        <row r="5259">
          <cell r="A5259">
            <v>96759</v>
          </cell>
        </row>
        <row r="5260">
          <cell r="A5260">
            <v>96760</v>
          </cell>
        </row>
        <row r="5261">
          <cell r="A5261">
            <v>96761</v>
          </cell>
        </row>
        <row r="5262">
          <cell r="A5262">
            <v>96762</v>
          </cell>
        </row>
        <row r="5263">
          <cell r="A5263">
            <v>96763</v>
          </cell>
        </row>
        <row r="5264">
          <cell r="A5264">
            <v>96764</v>
          </cell>
        </row>
        <row r="5265">
          <cell r="A5265">
            <v>96802</v>
          </cell>
        </row>
        <row r="5266">
          <cell r="A5266">
            <v>96803</v>
          </cell>
        </row>
        <row r="5267">
          <cell r="A5267">
            <v>96804</v>
          </cell>
        </row>
        <row r="5268">
          <cell r="A5268">
            <v>96805</v>
          </cell>
        </row>
        <row r="5269">
          <cell r="A5269">
            <v>96806</v>
          </cell>
        </row>
        <row r="5270">
          <cell r="A5270">
            <v>96807</v>
          </cell>
        </row>
        <row r="5271">
          <cell r="A5271">
            <v>96808</v>
          </cell>
        </row>
        <row r="5272">
          <cell r="A5272">
            <v>96809</v>
          </cell>
        </row>
        <row r="5273">
          <cell r="A5273">
            <v>96810</v>
          </cell>
        </row>
        <row r="5274">
          <cell r="A5274">
            <v>96811</v>
          </cell>
        </row>
        <row r="5275">
          <cell r="A5275">
            <v>96812</v>
          </cell>
        </row>
        <row r="5276">
          <cell r="A5276">
            <v>96813</v>
          </cell>
        </row>
        <row r="5277">
          <cell r="A5277">
            <v>96814</v>
          </cell>
        </row>
        <row r="5278">
          <cell r="A5278">
            <v>96815</v>
          </cell>
        </row>
        <row r="5279">
          <cell r="A5279">
            <v>96816</v>
          </cell>
        </row>
        <row r="5280">
          <cell r="A5280">
            <v>96817</v>
          </cell>
        </row>
        <row r="5281">
          <cell r="A5281">
            <v>96818</v>
          </cell>
        </row>
        <row r="5282">
          <cell r="A5282">
            <v>96819</v>
          </cell>
        </row>
        <row r="5283">
          <cell r="A5283">
            <v>96820</v>
          </cell>
        </row>
        <row r="5284">
          <cell r="A5284">
            <v>96821</v>
          </cell>
        </row>
        <row r="5285">
          <cell r="A5285">
            <v>96822</v>
          </cell>
        </row>
        <row r="5286">
          <cell r="A5286">
            <v>96823</v>
          </cell>
        </row>
        <row r="5287">
          <cell r="A5287">
            <v>96824</v>
          </cell>
        </row>
        <row r="5288">
          <cell r="A5288">
            <v>96825</v>
          </cell>
        </row>
        <row r="5289">
          <cell r="A5289">
            <v>96826</v>
          </cell>
        </row>
        <row r="5290">
          <cell r="A5290">
            <v>96827</v>
          </cell>
        </row>
        <row r="5291">
          <cell r="A5291">
            <v>96828</v>
          </cell>
        </row>
        <row r="5292">
          <cell r="A5292">
            <v>96829</v>
          </cell>
        </row>
        <row r="5293">
          <cell r="A5293">
            <v>96830</v>
          </cell>
        </row>
        <row r="5294">
          <cell r="A5294">
            <v>96831</v>
          </cell>
        </row>
        <row r="5295">
          <cell r="A5295">
            <v>96832</v>
          </cell>
        </row>
        <row r="5296">
          <cell r="A5296">
            <v>96833</v>
          </cell>
        </row>
        <row r="5297">
          <cell r="A5297">
            <v>96834</v>
          </cell>
        </row>
        <row r="5298">
          <cell r="A5298">
            <v>96835</v>
          </cell>
        </row>
        <row r="5299">
          <cell r="A5299">
            <v>96836</v>
          </cell>
        </row>
        <row r="5300">
          <cell r="A5300">
            <v>96837</v>
          </cell>
        </row>
        <row r="5301">
          <cell r="A5301">
            <v>96838</v>
          </cell>
        </row>
        <row r="5302">
          <cell r="A5302">
            <v>96839</v>
          </cell>
        </row>
        <row r="5303">
          <cell r="A5303">
            <v>96840</v>
          </cell>
        </row>
        <row r="5304">
          <cell r="A5304">
            <v>96841</v>
          </cell>
        </row>
        <row r="5305">
          <cell r="A5305">
            <v>96842</v>
          </cell>
        </row>
        <row r="5306">
          <cell r="A5306">
            <v>96843</v>
          </cell>
        </row>
        <row r="5307">
          <cell r="A5307">
            <v>96844</v>
          </cell>
        </row>
        <row r="5308">
          <cell r="A5308">
            <v>96845</v>
          </cell>
        </row>
        <row r="5309">
          <cell r="A5309">
            <v>96846</v>
          </cell>
        </row>
        <row r="5310">
          <cell r="A5310">
            <v>96847</v>
          </cell>
        </row>
        <row r="5311">
          <cell r="A5311">
            <v>96848</v>
          </cell>
        </row>
        <row r="5312">
          <cell r="A5312">
            <v>96849</v>
          </cell>
        </row>
        <row r="5313">
          <cell r="A5313">
            <v>96850</v>
          </cell>
        </row>
        <row r="5314">
          <cell r="A5314">
            <v>96851</v>
          </cell>
        </row>
        <row r="5315">
          <cell r="A5315">
            <v>96852</v>
          </cell>
        </row>
        <row r="5316">
          <cell r="A5316">
            <v>96853</v>
          </cell>
        </row>
        <row r="5317">
          <cell r="A5317">
            <v>96854</v>
          </cell>
        </row>
        <row r="5318">
          <cell r="A5318">
            <v>96855</v>
          </cell>
        </row>
        <row r="5319">
          <cell r="A5319">
            <v>96856</v>
          </cell>
        </row>
        <row r="5320">
          <cell r="A5320">
            <v>96857</v>
          </cell>
        </row>
        <row r="5321">
          <cell r="A5321">
            <v>96858</v>
          </cell>
        </row>
        <row r="5322">
          <cell r="A5322">
            <v>96859</v>
          </cell>
        </row>
        <row r="5323">
          <cell r="A5323">
            <v>96860</v>
          </cell>
        </row>
        <row r="5324">
          <cell r="A5324">
            <v>96861</v>
          </cell>
        </row>
        <row r="5325">
          <cell r="A5325">
            <v>96862</v>
          </cell>
        </row>
        <row r="5326">
          <cell r="A5326">
            <v>96863</v>
          </cell>
        </row>
        <row r="5327">
          <cell r="A5327">
            <v>96864</v>
          </cell>
        </row>
        <row r="5328">
          <cell r="A5328">
            <v>96865</v>
          </cell>
        </row>
        <row r="5329">
          <cell r="A5329">
            <v>96866</v>
          </cell>
        </row>
        <row r="5330">
          <cell r="A5330">
            <v>96867</v>
          </cell>
        </row>
        <row r="5331">
          <cell r="A5331">
            <v>96868</v>
          </cell>
        </row>
        <row r="5332">
          <cell r="A5332">
            <v>96869</v>
          </cell>
        </row>
        <row r="5333">
          <cell r="A5333">
            <v>96870</v>
          </cell>
        </row>
        <row r="5334">
          <cell r="A5334">
            <v>96871</v>
          </cell>
        </row>
        <row r="5335">
          <cell r="A5335">
            <v>96872</v>
          </cell>
        </row>
        <row r="5336">
          <cell r="A5336">
            <v>96873</v>
          </cell>
        </row>
        <row r="5337">
          <cell r="A5337">
            <v>96874</v>
          </cell>
        </row>
        <row r="5338">
          <cell r="A5338">
            <v>96875</v>
          </cell>
        </row>
        <row r="5339">
          <cell r="A5339">
            <v>96876</v>
          </cell>
        </row>
        <row r="5340">
          <cell r="A5340">
            <v>96877</v>
          </cell>
        </row>
        <row r="5341">
          <cell r="A5341">
            <v>96878</v>
          </cell>
        </row>
        <row r="5342">
          <cell r="A5342">
            <v>96879</v>
          </cell>
        </row>
        <row r="5343">
          <cell r="A5343">
            <v>96880</v>
          </cell>
        </row>
        <row r="5344">
          <cell r="A5344">
            <v>96881</v>
          </cell>
        </row>
        <row r="5345">
          <cell r="A5345">
            <v>97425</v>
          </cell>
        </row>
        <row r="5346">
          <cell r="A5346">
            <v>97426</v>
          </cell>
        </row>
        <row r="5347">
          <cell r="A5347">
            <v>97427</v>
          </cell>
        </row>
        <row r="5348">
          <cell r="A5348">
            <v>97428</v>
          </cell>
        </row>
        <row r="5349">
          <cell r="A5349">
            <v>97429</v>
          </cell>
        </row>
        <row r="5350">
          <cell r="A5350">
            <v>97430</v>
          </cell>
        </row>
        <row r="5351">
          <cell r="A5351">
            <v>97431</v>
          </cell>
        </row>
        <row r="5352">
          <cell r="A5352">
            <v>97432</v>
          </cell>
        </row>
        <row r="5353">
          <cell r="A5353">
            <v>97433</v>
          </cell>
        </row>
        <row r="5354">
          <cell r="A5354">
            <v>97434</v>
          </cell>
        </row>
        <row r="5355">
          <cell r="A5355">
            <v>97435</v>
          </cell>
        </row>
        <row r="5356">
          <cell r="A5356">
            <v>97436</v>
          </cell>
        </row>
        <row r="5357">
          <cell r="A5357">
            <v>97437</v>
          </cell>
        </row>
        <row r="5358">
          <cell r="A5358">
            <v>97438</v>
          </cell>
        </row>
        <row r="5359">
          <cell r="A5359">
            <v>97439</v>
          </cell>
        </row>
        <row r="5360">
          <cell r="A5360">
            <v>97440</v>
          </cell>
        </row>
        <row r="5361">
          <cell r="A5361">
            <v>97442</v>
          </cell>
        </row>
        <row r="5362">
          <cell r="A5362">
            <v>97443</v>
          </cell>
        </row>
        <row r="5363">
          <cell r="A5363">
            <v>97444</v>
          </cell>
        </row>
        <row r="5364">
          <cell r="A5364">
            <v>97446</v>
          </cell>
        </row>
        <row r="5365">
          <cell r="A5365">
            <v>97447</v>
          </cell>
        </row>
        <row r="5366">
          <cell r="A5366">
            <v>97449</v>
          </cell>
        </row>
        <row r="5367">
          <cell r="A5367">
            <v>97450</v>
          </cell>
        </row>
        <row r="5368">
          <cell r="A5368">
            <v>97452</v>
          </cell>
        </row>
        <row r="5369">
          <cell r="A5369">
            <v>97453</v>
          </cell>
        </row>
        <row r="5370">
          <cell r="A5370">
            <v>97454</v>
          </cell>
        </row>
        <row r="5371">
          <cell r="A5371">
            <v>97455</v>
          </cell>
        </row>
        <row r="5372">
          <cell r="A5372">
            <v>97456</v>
          </cell>
        </row>
        <row r="5373">
          <cell r="A5373">
            <v>97457</v>
          </cell>
        </row>
        <row r="5374">
          <cell r="A5374">
            <v>97458</v>
          </cell>
        </row>
        <row r="5375">
          <cell r="A5375">
            <v>97459</v>
          </cell>
        </row>
        <row r="5376">
          <cell r="A5376">
            <v>97460</v>
          </cell>
        </row>
        <row r="5377">
          <cell r="A5377">
            <v>97461</v>
          </cell>
        </row>
        <row r="5378">
          <cell r="A5378">
            <v>97462</v>
          </cell>
        </row>
        <row r="5379">
          <cell r="A5379">
            <v>97464</v>
          </cell>
        </row>
        <row r="5380">
          <cell r="A5380">
            <v>97465</v>
          </cell>
        </row>
        <row r="5381">
          <cell r="A5381">
            <v>97467</v>
          </cell>
        </row>
        <row r="5382">
          <cell r="A5382">
            <v>97468</v>
          </cell>
        </row>
        <row r="5383">
          <cell r="A5383">
            <v>97470</v>
          </cell>
        </row>
        <row r="5384">
          <cell r="A5384">
            <v>97471</v>
          </cell>
        </row>
        <row r="5385">
          <cell r="A5385">
            <v>97474</v>
          </cell>
        </row>
        <row r="5386">
          <cell r="A5386">
            <v>97475</v>
          </cell>
        </row>
        <row r="5387">
          <cell r="A5387">
            <v>97477</v>
          </cell>
        </row>
        <row r="5388">
          <cell r="A5388">
            <v>97478</v>
          </cell>
        </row>
        <row r="5389">
          <cell r="A5389">
            <v>97479</v>
          </cell>
        </row>
        <row r="5390">
          <cell r="A5390">
            <v>97480</v>
          </cell>
        </row>
        <row r="5391">
          <cell r="A5391">
            <v>97481</v>
          </cell>
        </row>
        <row r="5392">
          <cell r="A5392">
            <v>97482</v>
          </cell>
        </row>
        <row r="5393">
          <cell r="A5393">
            <v>97483</v>
          </cell>
        </row>
        <row r="5394">
          <cell r="A5394">
            <v>97484</v>
          </cell>
        </row>
        <row r="5395">
          <cell r="A5395">
            <v>97485</v>
          </cell>
        </row>
        <row r="5396">
          <cell r="A5396">
            <v>97486</v>
          </cell>
        </row>
        <row r="5397">
          <cell r="A5397">
            <v>97487</v>
          </cell>
        </row>
        <row r="5398">
          <cell r="A5398">
            <v>97488</v>
          </cell>
        </row>
        <row r="5399">
          <cell r="A5399">
            <v>97489</v>
          </cell>
        </row>
        <row r="5400">
          <cell r="A5400">
            <v>97490</v>
          </cell>
        </row>
        <row r="5401">
          <cell r="A5401">
            <v>97491</v>
          </cell>
        </row>
        <row r="5402">
          <cell r="A5402">
            <v>97492</v>
          </cell>
        </row>
        <row r="5403">
          <cell r="A5403">
            <v>97493</v>
          </cell>
        </row>
        <row r="5404">
          <cell r="A5404">
            <v>97494</v>
          </cell>
        </row>
        <row r="5405">
          <cell r="A5405">
            <v>97495</v>
          </cell>
        </row>
        <row r="5406">
          <cell r="A5406">
            <v>97496</v>
          </cell>
        </row>
        <row r="5407">
          <cell r="A5407">
            <v>97499</v>
          </cell>
        </row>
        <row r="5408">
          <cell r="A5408">
            <v>97500</v>
          </cell>
        </row>
        <row r="5409">
          <cell r="A5409">
            <v>97502</v>
          </cell>
        </row>
        <row r="5410">
          <cell r="A5410">
            <v>97503</v>
          </cell>
        </row>
        <row r="5411">
          <cell r="A5411">
            <v>97505</v>
          </cell>
        </row>
        <row r="5412">
          <cell r="A5412">
            <v>97506</v>
          </cell>
        </row>
        <row r="5413">
          <cell r="A5413">
            <v>97508</v>
          </cell>
        </row>
        <row r="5414">
          <cell r="A5414">
            <v>97509</v>
          </cell>
        </row>
        <row r="5415">
          <cell r="A5415">
            <v>97511</v>
          </cell>
        </row>
        <row r="5416">
          <cell r="A5416">
            <v>97512</v>
          </cell>
        </row>
        <row r="5417">
          <cell r="A5417">
            <v>97514</v>
          </cell>
        </row>
        <row r="5418">
          <cell r="A5418">
            <v>97515</v>
          </cell>
        </row>
        <row r="5419">
          <cell r="A5419">
            <v>97517</v>
          </cell>
        </row>
        <row r="5420">
          <cell r="A5420">
            <v>97518</v>
          </cell>
        </row>
        <row r="5421">
          <cell r="A5421">
            <v>97519</v>
          </cell>
        </row>
        <row r="5422">
          <cell r="A5422">
            <v>97520</v>
          </cell>
        </row>
        <row r="5423">
          <cell r="A5423">
            <v>97521</v>
          </cell>
        </row>
        <row r="5424">
          <cell r="A5424">
            <v>97522</v>
          </cell>
        </row>
        <row r="5425">
          <cell r="A5425">
            <v>97523</v>
          </cell>
        </row>
        <row r="5426">
          <cell r="A5426">
            <v>97524</v>
          </cell>
        </row>
        <row r="5427">
          <cell r="A5427">
            <v>97525</v>
          </cell>
        </row>
        <row r="5428">
          <cell r="A5428">
            <v>97526</v>
          </cell>
        </row>
        <row r="5429">
          <cell r="A5429">
            <v>97527</v>
          </cell>
        </row>
        <row r="5430">
          <cell r="A5430">
            <v>97528</v>
          </cell>
        </row>
        <row r="5431">
          <cell r="A5431">
            <v>97529</v>
          </cell>
        </row>
        <row r="5432">
          <cell r="A5432">
            <v>97530</v>
          </cell>
        </row>
        <row r="5433">
          <cell r="A5433">
            <v>97531</v>
          </cell>
        </row>
        <row r="5434">
          <cell r="A5434">
            <v>97532</v>
          </cell>
        </row>
        <row r="5435">
          <cell r="A5435">
            <v>97533</v>
          </cell>
        </row>
        <row r="5436">
          <cell r="A5436">
            <v>97534</v>
          </cell>
        </row>
        <row r="5437">
          <cell r="A5437">
            <v>97537</v>
          </cell>
        </row>
        <row r="5438">
          <cell r="A5438">
            <v>97540</v>
          </cell>
        </row>
        <row r="5439">
          <cell r="A5439">
            <v>97541</v>
          </cell>
        </row>
        <row r="5440">
          <cell r="A5440">
            <v>97543</v>
          </cell>
        </row>
        <row r="5441">
          <cell r="A5441">
            <v>97544</v>
          </cell>
        </row>
        <row r="5442">
          <cell r="A5442">
            <v>97546</v>
          </cell>
        </row>
        <row r="5443">
          <cell r="A5443">
            <v>97547</v>
          </cell>
        </row>
        <row r="5444">
          <cell r="A5444">
            <v>97548</v>
          </cell>
        </row>
        <row r="5445">
          <cell r="A5445">
            <v>97549</v>
          </cell>
        </row>
        <row r="5446">
          <cell r="A5446">
            <v>97550</v>
          </cell>
        </row>
        <row r="5447">
          <cell r="A5447">
            <v>97551</v>
          </cell>
        </row>
        <row r="5448">
          <cell r="A5448">
            <v>100788</v>
          </cell>
        </row>
        <row r="5449">
          <cell r="A5449">
            <v>97552</v>
          </cell>
        </row>
        <row r="5450">
          <cell r="A5450">
            <v>97553</v>
          </cell>
        </row>
        <row r="5451">
          <cell r="A5451">
            <v>97554</v>
          </cell>
        </row>
        <row r="5452">
          <cell r="A5452">
            <v>98602</v>
          </cell>
        </row>
        <row r="5453">
          <cell r="A5453" t="str">
            <v>9.3.35</v>
          </cell>
        </row>
        <row r="5454">
          <cell r="A5454" t="str">
            <v>9.3.35.1</v>
          </cell>
        </row>
        <row r="5455">
          <cell r="A5455" t="str">
            <v>9.3.35.2</v>
          </cell>
        </row>
        <row r="5456">
          <cell r="A5456">
            <v>94869</v>
          </cell>
        </row>
        <row r="5457">
          <cell r="A5457">
            <v>94871</v>
          </cell>
        </row>
        <row r="5458">
          <cell r="A5458">
            <v>94875</v>
          </cell>
        </row>
        <row r="5459">
          <cell r="A5459">
            <v>94879</v>
          </cell>
        </row>
        <row r="5460">
          <cell r="A5460">
            <v>94881</v>
          </cell>
        </row>
        <row r="5461">
          <cell r="A5461">
            <v>103372</v>
          </cell>
        </row>
        <row r="5462">
          <cell r="A5462">
            <v>103373</v>
          </cell>
        </row>
        <row r="5463">
          <cell r="A5463">
            <v>103376</v>
          </cell>
        </row>
        <row r="5464">
          <cell r="A5464">
            <v>103377</v>
          </cell>
        </row>
        <row r="5465">
          <cell r="A5465">
            <v>103379</v>
          </cell>
        </row>
        <row r="5466">
          <cell r="A5466">
            <v>103383</v>
          </cell>
        </row>
        <row r="5467">
          <cell r="A5467">
            <v>103385</v>
          </cell>
        </row>
        <row r="5468">
          <cell r="A5468">
            <v>103387</v>
          </cell>
        </row>
        <row r="5469">
          <cell r="A5469">
            <v>103389</v>
          </cell>
        </row>
        <row r="5470">
          <cell r="A5470">
            <v>103391</v>
          </cell>
        </row>
        <row r="5471">
          <cell r="A5471">
            <v>103392</v>
          </cell>
        </row>
        <row r="5472">
          <cell r="A5472">
            <v>103393</v>
          </cell>
        </row>
        <row r="5473">
          <cell r="A5473">
            <v>103394</v>
          </cell>
        </row>
        <row r="5474">
          <cell r="A5474">
            <v>103395</v>
          </cell>
        </row>
        <row r="5475">
          <cell r="A5475">
            <v>103396</v>
          </cell>
        </row>
        <row r="5476">
          <cell r="A5476">
            <v>103397</v>
          </cell>
        </row>
        <row r="5477">
          <cell r="A5477">
            <v>103398</v>
          </cell>
        </row>
        <row r="5478">
          <cell r="A5478">
            <v>103399</v>
          </cell>
        </row>
        <row r="5479">
          <cell r="A5479">
            <v>103400</v>
          </cell>
        </row>
        <row r="5480">
          <cell r="A5480">
            <v>103401</v>
          </cell>
        </row>
        <row r="5481">
          <cell r="A5481">
            <v>103402</v>
          </cell>
        </row>
        <row r="5482">
          <cell r="A5482">
            <v>103403</v>
          </cell>
        </row>
        <row r="5483">
          <cell r="A5483">
            <v>103404</v>
          </cell>
        </row>
        <row r="5484">
          <cell r="A5484">
            <v>103405</v>
          </cell>
        </row>
        <row r="5485">
          <cell r="A5485">
            <v>103406</v>
          </cell>
        </row>
        <row r="5486">
          <cell r="A5486">
            <v>103407</v>
          </cell>
        </row>
        <row r="5487">
          <cell r="A5487">
            <v>103408</v>
          </cell>
        </row>
        <row r="5488">
          <cell r="A5488">
            <v>103409</v>
          </cell>
        </row>
        <row r="5489">
          <cell r="A5489">
            <v>103410</v>
          </cell>
        </row>
        <row r="5490">
          <cell r="A5490">
            <v>103411</v>
          </cell>
        </row>
        <row r="5491">
          <cell r="A5491">
            <v>103412</v>
          </cell>
        </row>
        <row r="5492">
          <cell r="A5492">
            <v>103413</v>
          </cell>
        </row>
        <row r="5493">
          <cell r="A5493">
            <v>103414</v>
          </cell>
        </row>
        <row r="5494">
          <cell r="A5494">
            <v>103415</v>
          </cell>
        </row>
        <row r="5495">
          <cell r="A5495">
            <v>103416</v>
          </cell>
        </row>
        <row r="5496">
          <cell r="A5496">
            <v>103417</v>
          </cell>
        </row>
        <row r="5497">
          <cell r="A5497">
            <v>103418</v>
          </cell>
        </row>
        <row r="5498">
          <cell r="A5498">
            <v>103419</v>
          </cell>
        </row>
        <row r="5499">
          <cell r="A5499">
            <v>103420</v>
          </cell>
        </row>
        <row r="5500">
          <cell r="A5500">
            <v>103421</v>
          </cell>
        </row>
        <row r="5501">
          <cell r="A5501">
            <v>103422</v>
          </cell>
        </row>
        <row r="5502">
          <cell r="A5502">
            <v>103423</v>
          </cell>
        </row>
        <row r="5503">
          <cell r="A5503">
            <v>103424</v>
          </cell>
        </row>
        <row r="5504">
          <cell r="A5504">
            <v>103425</v>
          </cell>
        </row>
        <row r="5505">
          <cell r="A5505">
            <v>103426</v>
          </cell>
        </row>
        <row r="5506">
          <cell r="A5506">
            <v>103427</v>
          </cell>
        </row>
        <row r="5507">
          <cell r="A5507">
            <v>103428</v>
          </cell>
        </row>
        <row r="5508">
          <cell r="A5508">
            <v>103429</v>
          </cell>
        </row>
        <row r="5509">
          <cell r="A5509">
            <v>103430</v>
          </cell>
        </row>
        <row r="5510">
          <cell r="A5510">
            <v>103431</v>
          </cell>
        </row>
        <row r="5511">
          <cell r="A5511">
            <v>103432</v>
          </cell>
        </row>
        <row r="5512">
          <cell r="A5512">
            <v>103433</v>
          </cell>
        </row>
        <row r="5513">
          <cell r="A5513">
            <v>103434</v>
          </cell>
        </row>
        <row r="5514">
          <cell r="A5514">
            <v>103435</v>
          </cell>
        </row>
        <row r="5515">
          <cell r="A5515">
            <v>103436</v>
          </cell>
        </row>
        <row r="5516">
          <cell r="A5516">
            <v>103437</v>
          </cell>
        </row>
        <row r="5517">
          <cell r="A5517">
            <v>103438</v>
          </cell>
        </row>
        <row r="5518">
          <cell r="A5518">
            <v>103439</v>
          </cell>
        </row>
        <row r="5519">
          <cell r="A5519">
            <v>103440</v>
          </cell>
        </row>
        <row r="5520">
          <cell r="A5520">
            <v>103441</v>
          </cell>
        </row>
        <row r="5521">
          <cell r="A5521">
            <v>103442</v>
          </cell>
        </row>
        <row r="5522">
          <cell r="A5522" t="str">
            <v>9.4</v>
          </cell>
        </row>
        <row r="5523">
          <cell r="A5523" t="str">
            <v>9.4.1</v>
          </cell>
        </row>
        <row r="5524">
          <cell r="A5524">
            <v>86886</v>
          </cell>
        </row>
        <row r="5525">
          <cell r="A5525">
            <v>86887</v>
          </cell>
        </row>
        <row r="5526">
          <cell r="A5526">
            <v>86884</v>
          </cell>
        </row>
        <row r="5527">
          <cell r="A5527">
            <v>86885</v>
          </cell>
        </row>
        <row r="5528">
          <cell r="A5528" t="str">
            <v>9.4.2</v>
          </cell>
        </row>
        <row r="5529">
          <cell r="A5529">
            <v>86895</v>
          </cell>
        </row>
        <row r="5530">
          <cell r="A5530">
            <v>86889</v>
          </cell>
        </row>
        <row r="5531">
          <cell r="A5531">
            <v>86899</v>
          </cell>
        </row>
        <row r="5532">
          <cell r="A5532">
            <v>86947</v>
          </cell>
        </row>
        <row r="5533">
          <cell r="A5533">
            <v>86893</v>
          </cell>
        </row>
        <row r="5534">
          <cell r="A5534">
            <v>86894</v>
          </cell>
        </row>
        <row r="5535">
          <cell r="A5535">
            <v>86934</v>
          </cell>
        </row>
        <row r="5536">
          <cell r="A5536">
            <v>86933</v>
          </cell>
        </row>
        <row r="5537">
          <cell r="A5537">
            <v>93396</v>
          </cell>
        </row>
        <row r="5538">
          <cell r="A5538">
            <v>93441</v>
          </cell>
        </row>
        <row r="5539">
          <cell r="A5539">
            <v>93442</v>
          </cell>
        </row>
        <row r="5540">
          <cell r="A5540" t="str">
            <v>9.4.3</v>
          </cell>
        </row>
        <row r="5541">
          <cell r="A5541">
            <v>86872</v>
          </cell>
        </row>
        <row r="5542">
          <cell r="A5542">
            <v>86920</v>
          </cell>
        </row>
        <row r="5543">
          <cell r="A5543">
            <v>86921</v>
          </cell>
        </row>
        <row r="5544">
          <cell r="A5544">
            <v>86874</v>
          </cell>
        </row>
        <row r="5545">
          <cell r="A5545">
            <v>86923</v>
          </cell>
        </row>
        <row r="5546">
          <cell r="A5546">
            <v>86924</v>
          </cell>
        </row>
        <row r="5547">
          <cell r="A5547">
            <v>86922</v>
          </cell>
        </row>
        <row r="5548">
          <cell r="A5548">
            <v>86876</v>
          </cell>
        </row>
        <row r="5549">
          <cell r="A5549">
            <v>86929</v>
          </cell>
        </row>
        <row r="5550">
          <cell r="A5550">
            <v>86930</v>
          </cell>
        </row>
        <row r="5551">
          <cell r="A5551">
            <v>86919</v>
          </cell>
        </row>
        <row r="5552">
          <cell r="A5552">
            <v>86927</v>
          </cell>
        </row>
        <row r="5553">
          <cell r="A5553">
            <v>86928</v>
          </cell>
        </row>
        <row r="5554">
          <cell r="A5554">
            <v>86925</v>
          </cell>
        </row>
        <row r="5555">
          <cell r="A5555">
            <v>86926</v>
          </cell>
        </row>
        <row r="5556">
          <cell r="A5556">
            <v>86875</v>
          </cell>
        </row>
        <row r="5557">
          <cell r="A5557" t="str">
            <v>9.4.4</v>
          </cell>
        </row>
        <row r="5558">
          <cell r="A5558">
            <v>86900</v>
          </cell>
        </row>
        <row r="5559">
          <cell r="A5559">
            <v>86936</v>
          </cell>
        </row>
        <row r="5560">
          <cell r="A5560">
            <v>86935</v>
          </cell>
        </row>
        <row r="5561">
          <cell r="A5561">
            <v>86901</v>
          </cell>
        </row>
        <row r="5562">
          <cell r="A5562">
            <v>86938</v>
          </cell>
        </row>
        <row r="5563">
          <cell r="A5563">
            <v>86937</v>
          </cell>
        </row>
        <row r="5564">
          <cell r="A5564">
            <v>100852</v>
          </cell>
        </row>
        <row r="5565">
          <cell r="A5565" t="str">
            <v>9.4.5</v>
          </cell>
        </row>
        <row r="5566">
          <cell r="A5566">
            <v>86941</v>
          </cell>
        </row>
        <row r="5567">
          <cell r="A5567">
            <v>86903</v>
          </cell>
        </row>
        <row r="5568">
          <cell r="A5568">
            <v>86904</v>
          </cell>
        </row>
        <row r="5569">
          <cell r="A5569">
            <v>86943</v>
          </cell>
        </row>
        <row r="5570">
          <cell r="A5570">
            <v>86942</v>
          </cell>
        </row>
        <row r="5571">
          <cell r="A5571">
            <v>86939</v>
          </cell>
        </row>
        <row r="5572">
          <cell r="A5572">
            <v>86940</v>
          </cell>
        </row>
        <row r="5573">
          <cell r="A5573" t="str">
            <v>9.4.6</v>
          </cell>
        </row>
        <row r="5574">
          <cell r="A5574">
            <v>86906</v>
          </cell>
        </row>
        <row r="5575">
          <cell r="A5575">
            <v>86908</v>
          </cell>
        </row>
        <row r="5576">
          <cell r="A5576">
            <v>86909</v>
          </cell>
        </row>
        <row r="5577">
          <cell r="A5577">
            <v>86910</v>
          </cell>
        </row>
        <row r="5578">
          <cell r="A5578">
            <v>86911</v>
          </cell>
        </row>
        <row r="5579">
          <cell r="A5579">
            <v>86913</v>
          </cell>
        </row>
        <row r="5580">
          <cell r="A5580">
            <v>86914</v>
          </cell>
        </row>
        <row r="5581">
          <cell r="A5581">
            <v>86915</v>
          </cell>
        </row>
        <row r="5582">
          <cell r="A5582">
            <v>86916</v>
          </cell>
        </row>
        <row r="5583">
          <cell r="A5583">
            <v>100853</v>
          </cell>
        </row>
        <row r="5584">
          <cell r="A5584">
            <v>100854</v>
          </cell>
        </row>
        <row r="5585">
          <cell r="A5585">
            <v>86905</v>
          </cell>
        </row>
        <row r="5586">
          <cell r="A5586">
            <v>86908</v>
          </cell>
        </row>
        <row r="5587">
          <cell r="A5587">
            <v>89354</v>
          </cell>
        </row>
        <row r="5588">
          <cell r="A5588" t="str">
            <v>9.4.7</v>
          </cell>
        </row>
        <row r="5589">
          <cell r="A5589">
            <v>86883</v>
          </cell>
        </row>
        <row r="5590">
          <cell r="A5590">
            <v>86881</v>
          </cell>
        </row>
        <row r="5591">
          <cell r="A5591">
            <v>86882</v>
          </cell>
        </row>
        <row r="5592">
          <cell r="A5592">
            <v>86878</v>
          </cell>
        </row>
        <row r="5593">
          <cell r="A5593">
            <v>86880</v>
          </cell>
        </row>
        <row r="5594">
          <cell r="A5594">
            <v>86879</v>
          </cell>
        </row>
        <row r="5595">
          <cell r="A5595" t="str">
            <v>9.4.8</v>
          </cell>
        </row>
        <row r="5596">
          <cell r="A5596">
            <v>86888</v>
          </cell>
        </row>
        <row r="5597">
          <cell r="A5597">
            <v>86932</v>
          </cell>
        </row>
        <row r="5598">
          <cell r="A5598">
            <v>86931</v>
          </cell>
        </row>
        <row r="5599">
          <cell r="A5599">
            <v>95469</v>
          </cell>
        </row>
        <row r="5600">
          <cell r="A5600">
            <v>95470</v>
          </cell>
        </row>
        <row r="5601">
          <cell r="A5601">
            <v>95471</v>
          </cell>
        </row>
        <row r="5602">
          <cell r="A5602">
            <v>95472</v>
          </cell>
        </row>
        <row r="5603">
          <cell r="A5603">
            <v>100878</v>
          </cell>
        </row>
        <row r="5604">
          <cell r="A5604">
            <v>100848</v>
          </cell>
        </row>
        <row r="5605">
          <cell r="A5605">
            <v>100858</v>
          </cell>
        </row>
        <row r="5606">
          <cell r="A5606">
            <v>100859</v>
          </cell>
        </row>
        <row r="5607">
          <cell r="A5607">
            <v>100849</v>
          </cell>
        </row>
        <row r="5608">
          <cell r="A5608">
            <v>100851</v>
          </cell>
        </row>
        <row r="5609">
          <cell r="A5609" t="str">
            <v>9.4.9</v>
          </cell>
        </row>
        <row r="5610">
          <cell r="A5610">
            <v>95542</v>
          </cell>
        </row>
        <row r="5611">
          <cell r="A5611">
            <v>95543</v>
          </cell>
        </row>
        <row r="5612">
          <cell r="A5612">
            <v>95544</v>
          </cell>
        </row>
        <row r="5613">
          <cell r="A5613">
            <v>95545</v>
          </cell>
        </row>
        <row r="5614">
          <cell r="A5614">
            <v>95546</v>
          </cell>
        </row>
        <row r="5615">
          <cell r="A5615">
            <v>95547</v>
          </cell>
        </row>
        <row r="5616">
          <cell r="A5616">
            <v>100855</v>
          </cell>
        </row>
        <row r="5617">
          <cell r="A5617">
            <v>100856</v>
          </cell>
        </row>
        <row r="5618">
          <cell r="A5618">
            <v>100857</v>
          </cell>
        </row>
        <row r="5619">
          <cell r="A5619">
            <v>100874</v>
          </cell>
        </row>
        <row r="5620">
          <cell r="A5620">
            <v>100875</v>
          </cell>
        </row>
        <row r="5621">
          <cell r="A5621">
            <v>100863</v>
          </cell>
        </row>
        <row r="5622">
          <cell r="A5622">
            <v>100864</v>
          </cell>
        </row>
        <row r="5623">
          <cell r="A5623">
            <v>100865</v>
          </cell>
        </row>
        <row r="5624">
          <cell r="A5624">
            <v>100866</v>
          </cell>
        </row>
        <row r="5625">
          <cell r="A5625">
            <v>100867</v>
          </cell>
        </row>
        <row r="5626">
          <cell r="A5626">
            <v>100868</v>
          </cell>
        </row>
        <row r="5627">
          <cell r="A5627">
            <v>100869</v>
          </cell>
        </row>
        <row r="5628">
          <cell r="A5628">
            <v>100870</v>
          </cell>
        </row>
        <row r="5629">
          <cell r="A5629">
            <v>100871</v>
          </cell>
        </row>
        <row r="5630">
          <cell r="A5630">
            <v>100872</v>
          </cell>
        </row>
        <row r="5631">
          <cell r="A5631">
            <v>100873</v>
          </cell>
        </row>
        <row r="5632">
          <cell r="A5632">
            <v>100860</v>
          </cell>
        </row>
        <row r="5633">
          <cell r="A5633">
            <v>100861</v>
          </cell>
        </row>
        <row r="5634">
          <cell r="A5634">
            <v>100862</v>
          </cell>
        </row>
        <row r="5635">
          <cell r="A5635" t="str">
            <v>9.4.10</v>
          </cell>
        </row>
        <row r="5636">
          <cell r="A5636">
            <v>89969</v>
          </cell>
        </row>
        <row r="5637">
          <cell r="A5637">
            <v>89970</v>
          </cell>
        </row>
        <row r="5638">
          <cell r="A5638">
            <v>89971</v>
          </cell>
        </row>
        <row r="5639">
          <cell r="A5639">
            <v>89972</v>
          </cell>
        </row>
        <row r="5640">
          <cell r="A5640">
            <v>89973</v>
          </cell>
        </row>
        <row r="5641">
          <cell r="A5641">
            <v>103019</v>
          </cell>
        </row>
        <row r="5642">
          <cell r="A5642">
            <v>103029</v>
          </cell>
        </row>
        <row r="5643">
          <cell r="A5643">
            <v>103036</v>
          </cell>
        </row>
        <row r="5644">
          <cell r="A5644">
            <v>103037</v>
          </cell>
        </row>
        <row r="5645">
          <cell r="A5645">
            <v>103038</v>
          </cell>
        </row>
        <row r="5646">
          <cell r="A5646">
            <v>103039</v>
          </cell>
        </row>
        <row r="5647">
          <cell r="A5647">
            <v>103040</v>
          </cell>
        </row>
        <row r="5648">
          <cell r="A5648">
            <v>103041</v>
          </cell>
        </row>
        <row r="5649">
          <cell r="A5649">
            <v>103042</v>
          </cell>
        </row>
        <row r="5650">
          <cell r="A5650">
            <v>103043</v>
          </cell>
        </row>
        <row r="5651">
          <cell r="A5651">
            <v>103044</v>
          </cell>
        </row>
        <row r="5652">
          <cell r="A5652">
            <v>103045</v>
          </cell>
        </row>
        <row r="5653">
          <cell r="A5653">
            <v>103046</v>
          </cell>
        </row>
        <row r="5654">
          <cell r="A5654">
            <v>103047</v>
          </cell>
        </row>
        <row r="5655">
          <cell r="A5655">
            <v>103048</v>
          </cell>
        </row>
        <row r="5656">
          <cell r="A5656">
            <v>103049</v>
          </cell>
        </row>
        <row r="5657">
          <cell r="A5657">
            <v>90371</v>
          </cell>
        </row>
        <row r="5658">
          <cell r="A5658">
            <v>94489</v>
          </cell>
        </row>
        <row r="5659">
          <cell r="A5659">
            <v>94490</v>
          </cell>
        </row>
        <row r="5660">
          <cell r="A5660">
            <v>94491</v>
          </cell>
        </row>
        <row r="5661">
          <cell r="A5661">
            <v>94492</v>
          </cell>
        </row>
        <row r="5662">
          <cell r="A5662">
            <v>94493</v>
          </cell>
        </row>
        <row r="5663">
          <cell r="A5663">
            <v>89352</v>
          </cell>
        </row>
        <row r="5664">
          <cell r="A5664">
            <v>89353</v>
          </cell>
        </row>
        <row r="5665">
          <cell r="A5665">
            <v>94495</v>
          </cell>
        </row>
        <row r="5666">
          <cell r="A5666">
            <v>94496</v>
          </cell>
        </row>
        <row r="5667">
          <cell r="A5667">
            <v>94497</v>
          </cell>
        </row>
        <row r="5668">
          <cell r="A5668">
            <v>94498</v>
          </cell>
        </row>
        <row r="5669">
          <cell r="A5669">
            <v>94499</v>
          </cell>
        </row>
        <row r="5670">
          <cell r="A5670">
            <v>94500</v>
          </cell>
        </row>
        <row r="5671">
          <cell r="A5671">
            <v>94501</v>
          </cell>
        </row>
        <row r="5672">
          <cell r="A5672">
            <v>94792</v>
          </cell>
        </row>
        <row r="5673">
          <cell r="A5673">
            <v>94793</v>
          </cell>
        </row>
        <row r="5674">
          <cell r="A5674">
            <v>94794</v>
          </cell>
        </row>
        <row r="5675">
          <cell r="A5675">
            <v>89986</v>
          </cell>
        </row>
        <row r="5676">
          <cell r="A5676">
            <v>89987</v>
          </cell>
        </row>
        <row r="5677">
          <cell r="A5677">
            <v>89349</v>
          </cell>
        </row>
        <row r="5678">
          <cell r="A5678">
            <v>89351</v>
          </cell>
        </row>
        <row r="5679">
          <cell r="A5679">
            <v>89984</v>
          </cell>
        </row>
        <row r="5680">
          <cell r="A5680">
            <v>89985</v>
          </cell>
        </row>
        <row r="5681">
          <cell r="A5681">
            <v>86877</v>
          </cell>
        </row>
        <row r="5682">
          <cell r="A5682">
            <v>103018</v>
          </cell>
        </row>
        <row r="5683">
          <cell r="A5683">
            <v>99635</v>
          </cell>
        </row>
        <row r="5684">
          <cell r="A5684">
            <v>99627</v>
          </cell>
        </row>
        <row r="5685">
          <cell r="A5685">
            <v>99628</v>
          </cell>
        </row>
        <row r="5686">
          <cell r="A5686">
            <v>99629</v>
          </cell>
        </row>
        <row r="5687">
          <cell r="A5687">
            <v>99630</v>
          </cell>
        </row>
        <row r="5688">
          <cell r="A5688">
            <v>99631</v>
          </cell>
        </row>
        <row r="5689">
          <cell r="A5689">
            <v>99632</v>
          </cell>
        </row>
        <row r="5690">
          <cell r="A5690">
            <v>99633</v>
          </cell>
        </row>
        <row r="5691">
          <cell r="A5691">
            <v>99634</v>
          </cell>
        </row>
        <row r="5692">
          <cell r="A5692">
            <v>103009</v>
          </cell>
        </row>
        <row r="5693">
          <cell r="A5693">
            <v>103008</v>
          </cell>
        </row>
        <row r="5694">
          <cell r="A5694">
            <v>99619</v>
          </cell>
        </row>
        <row r="5695">
          <cell r="A5695">
            <v>99620</v>
          </cell>
        </row>
        <row r="5696">
          <cell r="A5696">
            <v>99621</v>
          </cell>
        </row>
        <row r="5697">
          <cell r="A5697">
            <v>99622</v>
          </cell>
        </row>
        <row r="5698">
          <cell r="A5698">
            <v>99623</v>
          </cell>
        </row>
        <row r="5699">
          <cell r="A5699">
            <v>99624</v>
          </cell>
        </row>
        <row r="5700">
          <cell r="A5700">
            <v>99625</v>
          </cell>
        </row>
        <row r="5701">
          <cell r="A5701">
            <v>99626</v>
          </cell>
        </row>
        <row r="5702">
          <cell r="A5702">
            <v>103010</v>
          </cell>
        </row>
        <row r="5703">
          <cell r="A5703">
            <v>103011</v>
          </cell>
        </row>
        <row r="5704">
          <cell r="A5704">
            <v>103012</v>
          </cell>
        </row>
        <row r="5705">
          <cell r="A5705">
            <v>103013</v>
          </cell>
        </row>
        <row r="5706">
          <cell r="A5706">
            <v>103014</v>
          </cell>
        </row>
        <row r="5707">
          <cell r="A5707">
            <v>103015</v>
          </cell>
        </row>
        <row r="5708">
          <cell r="A5708">
            <v>103016</v>
          </cell>
        </row>
        <row r="5709">
          <cell r="A5709">
            <v>103017</v>
          </cell>
        </row>
        <row r="5710">
          <cell r="A5710">
            <v>95248</v>
          </cell>
        </row>
        <row r="5711">
          <cell r="A5711">
            <v>95249</v>
          </cell>
        </row>
        <row r="5712">
          <cell r="A5712">
            <v>95250</v>
          </cell>
        </row>
        <row r="5713">
          <cell r="A5713">
            <v>95251</v>
          </cell>
        </row>
        <row r="5714">
          <cell r="A5714">
            <v>95252</v>
          </cell>
        </row>
        <row r="5715">
          <cell r="A5715">
            <v>95253</v>
          </cell>
        </row>
        <row r="5716">
          <cell r="A5716">
            <v>103050</v>
          </cell>
        </row>
        <row r="5717">
          <cell r="A5717">
            <v>103051</v>
          </cell>
        </row>
        <row r="5718">
          <cell r="A5718">
            <v>103052</v>
          </cell>
        </row>
        <row r="5719">
          <cell r="A5719" t="str">
            <v>x</v>
          </cell>
        </row>
        <row r="5720">
          <cell r="A5720" t="str">
            <v>x</v>
          </cell>
        </row>
        <row r="5721">
          <cell r="A5721" t="str">
            <v>x</v>
          </cell>
        </row>
        <row r="5722">
          <cell r="A5722" t="str">
            <v>x</v>
          </cell>
        </row>
        <row r="5723">
          <cell r="A5723" t="str">
            <v>x</v>
          </cell>
        </row>
        <row r="5724">
          <cell r="A5724" t="str">
            <v>x</v>
          </cell>
        </row>
        <row r="5725">
          <cell r="A5725" t="str">
            <v>x</v>
          </cell>
        </row>
        <row r="5726">
          <cell r="A5726" t="str">
            <v>x</v>
          </cell>
        </row>
        <row r="5727">
          <cell r="A5727" t="str">
            <v>x</v>
          </cell>
        </row>
        <row r="5728">
          <cell r="A5728" t="str">
            <v>x</v>
          </cell>
        </row>
        <row r="5729">
          <cell r="A5729" t="str">
            <v>x</v>
          </cell>
        </row>
        <row r="5730">
          <cell r="A5730" t="str">
            <v>x</v>
          </cell>
        </row>
        <row r="5731">
          <cell r="A5731" t="str">
            <v>x</v>
          </cell>
        </row>
        <row r="5732">
          <cell r="A5732" t="str">
            <v>x</v>
          </cell>
        </row>
        <row r="5733">
          <cell r="A5733" t="str">
            <v>x</v>
          </cell>
        </row>
        <row r="5734">
          <cell r="A5734" t="str">
            <v>x</v>
          </cell>
        </row>
        <row r="5735">
          <cell r="A5735" t="str">
            <v>x</v>
          </cell>
        </row>
        <row r="5736">
          <cell r="A5736" t="str">
            <v>x</v>
          </cell>
        </row>
        <row r="5737">
          <cell r="A5737" t="str">
            <v>x</v>
          </cell>
        </row>
        <row r="5738">
          <cell r="A5738" t="str">
            <v>x</v>
          </cell>
        </row>
        <row r="5739">
          <cell r="A5739" t="str">
            <v>x</v>
          </cell>
        </row>
        <row r="5740">
          <cell r="A5740" t="str">
            <v>x</v>
          </cell>
        </row>
        <row r="5741">
          <cell r="A5741" t="str">
            <v>x</v>
          </cell>
        </row>
        <row r="5742">
          <cell r="A5742" t="str">
            <v>x</v>
          </cell>
        </row>
        <row r="5743">
          <cell r="A5743" t="str">
            <v>x</v>
          </cell>
        </row>
        <row r="5744">
          <cell r="A5744" t="str">
            <v>x</v>
          </cell>
        </row>
        <row r="5745">
          <cell r="A5745" t="str">
            <v>x</v>
          </cell>
        </row>
        <row r="5746">
          <cell r="A5746" t="str">
            <v>x</v>
          </cell>
        </row>
        <row r="5747">
          <cell r="A5747" t="str">
            <v>x</v>
          </cell>
        </row>
        <row r="5748">
          <cell r="A5748" t="str">
            <v>x</v>
          </cell>
        </row>
        <row r="5749">
          <cell r="A5749" t="str">
            <v>x</v>
          </cell>
        </row>
        <row r="5750">
          <cell r="A5750" t="str">
            <v>x</v>
          </cell>
        </row>
        <row r="5751">
          <cell r="A5751" t="str">
            <v>x</v>
          </cell>
        </row>
        <row r="5752">
          <cell r="A5752" t="str">
            <v>x</v>
          </cell>
        </row>
        <row r="5753">
          <cell r="A5753" t="str">
            <v>x</v>
          </cell>
        </row>
        <row r="5754">
          <cell r="A5754" t="str">
            <v>x</v>
          </cell>
        </row>
        <row r="5755">
          <cell r="A5755" t="str">
            <v>x</v>
          </cell>
        </row>
        <row r="5756">
          <cell r="A5756" t="str">
            <v>x</v>
          </cell>
        </row>
        <row r="5757">
          <cell r="A5757" t="str">
            <v>x</v>
          </cell>
        </row>
        <row r="5758">
          <cell r="A5758" t="str">
            <v>x</v>
          </cell>
        </row>
        <row r="5759">
          <cell r="A5759" t="str">
            <v>x</v>
          </cell>
        </row>
        <row r="5760">
          <cell r="A5760" t="str">
            <v>x</v>
          </cell>
        </row>
        <row r="5761">
          <cell r="A5761" t="str">
            <v>x</v>
          </cell>
        </row>
        <row r="5762">
          <cell r="A5762" t="str">
            <v>x</v>
          </cell>
        </row>
        <row r="5763">
          <cell r="A5763" t="str">
            <v>x</v>
          </cell>
        </row>
        <row r="5764">
          <cell r="A5764" t="str">
            <v>x</v>
          </cell>
        </row>
        <row r="5765">
          <cell r="A5765" t="str">
            <v>x</v>
          </cell>
        </row>
        <row r="5766">
          <cell r="A5766" t="str">
            <v>x</v>
          </cell>
        </row>
        <row r="5767">
          <cell r="A5767" t="str">
            <v>x</v>
          </cell>
        </row>
        <row r="5768">
          <cell r="A5768" t="str">
            <v>x</v>
          </cell>
        </row>
        <row r="5769">
          <cell r="A5769" t="str">
            <v>x</v>
          </cell>
        </row>
        <row r="5770">
          <cell r="A5770" t="str">
            <v>x</v>
          </cell>
        </row>
        <row r="5771">
          <cell r="A5771" t="str">
            <v>x</v>
          </cell>
        </row>
        <row r="5772">
          <cell r="A5772" t="str">
            <v>x</v>
          </cell>
        </row>
        <row r="5773">
          <cell r="A5773" t="str">
            <v>x</v>
          </cell>
        </row>
        <row r="5774">
          <cell r="A5774" t="str">
            <v>x</v>
          </cell>
        </row>
        <row r="5775">
          <cell r="A5775" t="str">
            <v>x</v>
          </cell>
        </row>
        <row r="5776">
          <cell r="A5776" t="str">
            <v>x</v>
          </cell>
        </row>
        <row r="5777">
          <cell r="A5777" t="str">
            <v>x</v>
          </cell>
        </row>
        <row r="5778">
          <cell r="A5778" t="str">
            <v>x</v>
          </cell>
        </row>
        <row r="5779">
          <cell r="A5779" t="str">
            <v>x</v>
          </cell>
        </row>
        <row r="5780">
          <cell r="A5780" t="str">
            <v>10</v>
          </cell>
        </row>
        <row r="5781">
          <cell r="A5781" t="str">
            <v>10.1</v>
          </cell>
        </row>
        <row r="5782">
          <cell r="A5782" t="str">
            <v>10.1.1</v>
          </cell>
        </row>
        <row r="5783">
          <cell r="A5783" t="str">
            <v>10.1.2</v>
          </cell>
        </row>
        <row r="5784">
          <cell r="A5784">
            <v>87871</v>
          </cell>
        </row>
        <row r="5785">
          <cell r="A5785">
            <v>87872</v>
          </cell>
        </row>
        <row r="5786">
          <cell r="A5786">
            <v>87873</v>
          </cell>
        </row>
        <row r="5787">
          <cell r="A5787">
            <v>87874</v>
          </cell>
        </row>
        <row r="5788">
          <cell r="A5788">
            <v>87876</v>
          </cell>
        </row>
        <row r="5789">
          <cell r="A5789">
            <v>87877</v>
          </cell>
        </row>
        <row r="5790">
          <cell r="A5790">
            <v>87878</v>
          </cell>
        </row>
        <row r="5791">
          <cell r="A5791">
            <v>87879</v>
          </cell>
        </row>
        <row r="5792">
          <cell r="A5792">
            <v>87881</v>
          </cell>
        </row>
        <row r="5793">
          <cell r="A5793">
            <v>87882</v>
          </cell>
        </row>
        <row r="5794">
          <cell r="A5794">
            <v>87884</v>
          </cell>
        </row>
        <row r="5795">
          <cell r="A5795">
            <v>87885</v>
          </cell>
        </row>
        <row r="5796">
          <cell r="A5796">
            <v>87886</v>
          </cell>
        </row>
        <row r="5797">
          <cell r="A5797">
            <v>87887</v>
          </cell>
        </row>
        <row r="5798">
          <cell r="A5798">
            <v>87888</v>
          </cell>
        </row>
        <row r="5799">
          <cell r="A5799">
            <v>87889</v>
          </cell>
        </row>
        <row r="5800">
          <cell r="A5800">
            <v>87891</v>
          </cell>
        </row>
        <row r="5801">
          <cell r="A5801">
            <v>87892</v>
          </cell>
        </row>
        <row r="5802">
          <cell r="A5802">
            <v>87893</v>
          </cell>
        </row>
        <row r="5803">
          <cell r="A5803">
            <v>87894</v>
          </cell>
        </row>
        <row r="5804">
          <cell r="A5804">
            <v>87896</v>
          </cell>
        </row>
        <row r="5805">
          <cell r="A5805">
            <v>87897</v>
          </cell>
        </row>
        <row r="5806">
          <cell r="A5806">
            <v>87899</v>
          </cell>
        </row>
        <row r="5807">
          <cell r="A5807">
            <v>87900</v>
          </cell>
        </row>
        <row r="5808">
          <cell r="A5808">
            <v>87902</v>
          </cell>
        </row>
        <row r="5809">
          <cell r="A5809">
            <v>87903</v>
          </cell>
        </row>
        <row r="5810">
          <cell r="A5810">
            <v>87904</v>
          </cell>
        </row>
        <row r="5811">
          <cell r="A5811">
            <v>87905</v>
          </cell>
        </row>
        <row r="5812">
          <cell r="A5812">
            <v>87907</v>
          </cell>
        </row>
        <row r="5813">
          <cell r="A5813">
            <v>87908</v>
          </cell>
        </row>
        <row r="5814">
          <cell r="A5814">
            <v>87910</v>
          </cell>
        </row>
        <row r="5815">
          <cell r="A5815">
            <v>87911</v>
          </cell>
        </row>
        <row r="5816">
          <cell r="A5816" t="str">
            <v>10.1.3</v>
          </cell>
        </row>
        <row r="5817">
          <cell r="A5817">
            <v>89173</v>
          </cell>
        </row>
        <row r="5818">
          <cell r="A5818">
            <v>89048</v>
          </cell>
        </row>
        <row r="5819">
          <cell r="A5819">
            <v>94224</v>
          </cell>
        </row>
        <row r="5820">
          <cell r="A5820">
            <v>87527</v>
          </cell>
        </row>
        <row r="5821">
          <cell r="A5821">
            <v>87528</v>
          </cell>
        </row>
        <row r="5822">
          <cell r="A5822">
            <v>87531</v>
          </cell>
        </row>
        <row r="5823">
          <cell r="A5823">
            <v>87532</v>
          </cell>
        </row>
        <row r="5824">
          <cell r="A5824">
            <v>87535</v>
          </cell>
        </row>
        <row r="5825">
          <cell r="A5825">
            <v>87536</v>
          </cell>
        </row>
        <row r="5826">
          <cell r="A5826">
            <v>87537</v>
          </cell>
        </row>
        <row r="5827">
          <cell r="A5827">
            <v>87539</v>
          </cell>
        </row>
        <row r="5828">
          <cell r="A5828">
            <v>87541</v>
          </cell>
        </row>
        <row r="5829">
          <cell r="A5829">
            <v>87545</v>
          </cell>
        </row>
        <row r="5830">
          <cell r="A5830">
            <v>87546</v>
          </cell>
        </row>
        <row r="5831">
          <cell r="A5831">
            <v>87549</v>
          </cell>
        </row>
        <row r="5832">
          <cell r="A5832">
            <v>87550</v>
          </cell>
        </row>
        <row r="5833">
          <cell r="A5833">
            <v>87553</v>
          </cell>
        </row>
        <row r="5834">
          <cell r="A5834">
            <v>87554</v>
          </cell>
        </row>
        <row r="5835">
          <cell r="A5835">
            <v>87555</v>
          </cell>
        </row>
        <row r="5836">
          <cell r="A5836">
            <v>87557</v>
          </cell>
        </row>
        <row r="5837">
          <cell r="A5837">
            <v>87559</v>
          </cell>
        </row>
        <row r="5838">
          <cell r="A5838">
            <v>87775</v>
          </cell>
        </row>
        <row r="5839">
          <cell r="A5839">
            <v>87777</v>
          </cell>
        </row>
        <row r="5840">
          <cell r="A5840">
            <v>87778</v>
          </cell>
        </row>
        <row r="5841">
          <cell r="A5841">
            <v>87779</v>
          </cell>
        </row>
        <row r="5842">
          <cell r="A5842">
            <v>87781</v>
          </cell>
        </row>
        <row r="5843">
          <cell r="A5843">
            <v>87783</v>
          </cell>
        </row>
        <row r="5844">
          <cell r="A5844">
            <v>87784</v>
          </cell>
        </row>
        <row r="5845">
          <cell r="A5845">
            <v>87786</v>
          </cell>
        </row>
        <row r="5846">
          <cell r="A5846">
            <v>87787</v>
          </cell>
        </row>
        <row r="5847">
          <cell r="A5847">
            <v>87788</v>
          </cell>
        </row>
        <row r="5848">
          <cell r="A5848">
            <v>87790</v>
          </cell>
        </row>
        <row r="5849">
          <cell r="A5849">
            <v>87791</v>
          </cell>
        </row>
        <row r="5850">
          <cell r="A5850">
            <v>87792</v>
          </cell>
        </row>
        <row r="5851">
          <cell r="A5851">
            <v>87794</v>
          </cell>
        </row>
        <row r="5852">
          <cell r="A5852">
            <v>87795</v>
          </cell>
        </row>
        <row r="5853">
          <cell r="A5853">
            <v>87797</v>
          </cell>
        </row>
        <row r="5854">
          <cell r="A5854">
            <v>87799</v>
          </cell>
        </row>
        <row r="5855">
          <cell r="A5855">
            <v>87800</v>
          </cell>
        </row>
        <row r="5856">
          <cell r="A5856">
            <v>87801</v>
          </cell>
        </row>
        <row r="5857">
          <cell r="A5857">
            <v>87803</v>
          </cell>
        </row>
        <row r="5858">
          <cell r="A5858">
            <v>87804</v>
          </cell>
        </row>
        <row r="5859">
          <cell r="A5859">
            <v>87805</v>
          </cell>
        </row>
        <row r="5860">
          <cell r="A5860">
            <v>87807</v>
          </cell>
        </row>
        <row r="5861">
          <cell r="A5861">
            <v>87808</v>
          </cell>
        </row>
        <row r="5862">
          <cell r="A5862">
            <v>87809</v>
          </cell>
        </row>
        <row r="5863">
          <cell r="A5863">
            <v>87811</v>
          </cell>
        </row>
        <row r="5864">
          <cell r="A5864">
            <v>87812</v>
          </cell>
        </row>
        <row r="5865">
          <cell r="A5865">
            <v>87813</v>
          </cell>
        </row>
        <row r="5866">
          <cell r="A5866">
            <v>87815</v>
          </cell>
        </row>
        <row r="5867">
          <cell r="A5867">
            <v>87816</v>
          </cell>
        </row>
        <row r="5868">
          <cell r="A5868">
            <v>87817</v>
          </cell>
        </row>
        <row r="5869">
          <cell r="A5869">
            <v>87819</v>
          </cell>
        </row>
        <row r="5870">
          <cell r="A5870">
            <v>87820</v>
          </cell>
        </row>
        <row r="5871">
          <cell r="A5871">
            <v>87821</v>
          </cell>
        </row>
        <row r="5872">
          <cell r="A5872">
            <v>87823</v>
          </cell>
        </row>
        <row r="5873">
          <cell r="A5873">
            <v>87824</v>
          </cell>
        </row>
        <row r="5874">
          <cell r="A5874">
            <v>87825</v>
          </cell>
        </row>
        <row r="5875">
          <cell r="A5875">
            <v>87827</v>
          </cell>
        </row>
        <row r="5876">
          <cell r="A5876">
            <v>87828</v>
          </cell>
        </row>
        <row r="5877">
          <cell r="A5877">
            <v>87829</v>
          </cell>
        </row>
        <row r="5878">
          <cell r="A5878">
            <v>87831</v>
          </cell>
        </row>
        <row r="5879">
          <cell r="A5879">
            <v>87832</v>
          </cell>
        </row>
        <row r="5880">
          <cell r="A5880" t="str">
            <v>10.1.4</v>
          </cell>
        </row>
        <row r="5881">
          <cell r="A5881" t="str">
            <v>10.1.5</v>
          </cell>
        </row>
        <row r="5882">
          <cell r="A5882" t="str">
            <v>10.1.8</v>
          </cell>
        </row>
        <row r="5883">
          <cell r="A5883">
            <v>87242</v>
          </cell>
        </row>
        <row r="5884">
          <cell r="A5884">
            <v>87243</v>
          </cell>
        </row>
        <row r="5885">
          <cell r="A5885">
            <v>87244</v>
          </cell>
        </row>
        <row r="5886">
          <cell r="A5886">
            <v>87245</v>
          </cell>
        </row>
        <row r="5887">
          <cell r="A5887">
            <v>88786</v>
          </cell>
        </row>
        <row r="5888">
          <cell r="A5888">
            <v>88787</v>
          </cell>
        </row>
        <row r="5889">
          <cell r="A5889">
            <v>88788</v>
          </cell>
        </row>
        <row r="5890">
          <cell r="A5890">
            <v>88789</v>
          </cell>
        </row>
        <row r="5891">
          <cell r="A5891" t="str">
            <v>10.1.9</v>
          </cell>
        </row>
        <row r="5892">
          <cell r="A5892">
            <v>89170</v>
          </cell>
        </row>
        <row r="5893">
          <cell r="A5893">
            <v>89045</v>
          </cell>
        </row>
        <row r="5894">
          <cell r="A5894">
            <v>99194</v>
          </cell>
        </row>
        <row r="5895">
          <cell r="A5895">
            <v>99195</v>
          </cell>
        </row>
        <row r="5896">
          <cell r="A5896">
            <v>99196</v>
          </cell>
        </row>
        <row r="5897">
          <cell r="A5897">
            <v>99198</v>
          </cell>
        </row>
        <row r="5898">
          <cell r="A5898">
            <v>87267</v>
          </cell>
        </row>
        <row r="5899">
          <cell r="A5899">
            <v>87265</v>
          </cell>
        </row>
        <row r="5900">
          <cell r="A5900">
            <v>87266</v>
          </cell>
        </row>
        <row r="5901">
          <cell r="A5901">
            <v>87264</v>
          </cell>
        </row>
        <row r="5902">
          <cell r="A5902">
            <v>87271</v>
          </cell>
        </row>
        <row r="5903">
          <cell r="A5903">
            <v>87269</v>
          </cell>
        </row>
        <row r="5904">
          <cell r="A5904">
            <v>87270</v>
          </cell>
        </row>
        <row r="5905">
          <cell r="A5905">
            <v>87268</v>
          </cell>
        </row>
        <row r="5906">
          <cell r="A5906">
            <v>87273</v>
          </cell>
        </row>
        <row r="5907">
          <cell r="A5907">
            <v>87274</v>
          </cell>
        </row>
        <row r="5908">
          <cell r="A5908">
            <v>87272</v>
          </cell>
        </row>
        <row r="5909">
          <cell r="A5909">
            <v>87275</v>
          </cell>
        </row>
        <row r="5910">
          <cell r="A5910" t="str">
            <v>10.1.10</v>
          </cell>
        </row>
        <row r="5911">
          <cell r="A5911">
            <v>93392</v>
          </cell>
        </row>
        <row r="5912">
          <cell r="A5912">
            <v>93393</v>
          </cell>
        </row>
        <row r="5913">
          <cell r="A5913">
            <v>93394</v>
          </cell>
        </row>
        <row r="5914">
          <cell r="A5914">
            <v>93395</v>
          </cell>
        </row>
        <row r="5915">
          <cell r="A5915" t="str">
            <v>10.1.11</v>
          </cell>
        </row>
        <row r="5916">
          <cell r="A5916">
            <v>87261</v>
          </cell>
        </row>
        <row r="5917">
          <cell r="A5917">
            <v>87262</v>
          </cell>
        </row>
        <row r="5918">
          <cell r="A5918">
            <v>87263</v>
          </cell>
        </row>
        <row r="5919">
          <cell r="A5919" t="str">
            <v>10.1.12</v>
          </cell>
        </row>
        <row r="5920">
          <cell r="A5920" t="str">
            <v>10.1.13</v>
          </cell>
        </row>
        <row r="5921">
          <cell r="A5921" t="str">
            <v>10.1.14</v>
          </cell>
        </row>
        <row r="5922">
          <cell r="A5922">
            <v>96112</v>
          </cell>
        </row>
        <row r="5923">
          <cell r="A5923">
            <v>96117</v>
          </cell>
        </row>
        <row r="5924">
          <cell r="A5924">
            <v>96122</v>
          </cell>
        </row>
        <row r="5925">
          <cell r="A5925" t="str">
            <v>10.1.15</v>
          </cell>
        </row>
        <row r="5926">
          <cell r="A5926">
            <v>96112</v>
          </cell>
        </row>
        <row r="5927">
          <cell r="A5927">
            <v>96117</v>
          </cell>
        </row>
        <row r="5928">
          <cell r="A5928">
            <v>96122</v>
          </cell>
        </row>
        <row r="5929">
          <cell r="A5929">
            <v>96109</v>
          </cell>
        </row>
        <row r="5930">
          <cell r="A5930">
            <v>96110</v>
          </cell>
        </row>
        <row r="5931">
          <cell r="A5931">
            <v>96113</v>
          </cell>
        </row>
        <row r="5932">
          <cell r="A5932">
            <v>96114</v>
          </cell>
        </row>
        <row r="5933">
          <cell r="A5933">
            <v>96120</v>
          </cell>
        </row>
        <row r="5934">
          <cell r="A5934">
            <v>96123</v>
          </cell>
        </row>
        <row r="5935">
          <cell r="A5935">
            <v>99054</v>
          </cell>
        </row>
        <row r="5936">
          <cell r="A5936" t="str">
            <v>10.1.16</v>
          </cell>
        </row>
        <row r="5937">
          <cell r="A5937">
            <v>96111</v>
          </cell>
        </row>
        <row r="5938">
          <cell r="A5938">
            <v>96116</v>
          </cell>
        </row>
        <row r="5939">
          <cell r="A5939">
            <v>96121</v>
          </cell>
        </row>
        <row r="5940">
          <cell r="A5940">
            <v>96485</v>
          </cell>
        </row>
        <row r="5941">
          <cell r="A5941">
            <v>96486</v>
          </cell>
        </row>
        <row r="5942">
          <cell r="A5942" t="str">
            <v>10.1.17</v>
          </cell>
        </row>
        <row r="5943">
          <cell r="A5943" t="str">
            <v>10.1.17.1</v>
          </cell>
        </row>
        <row r="5944">
          <cell r="A5944" t="str">
            <v>10.1.17.2</v>
          </cell>
        </row>
        <row r="5945">
          <cell r="A5945" t="str">
            <v>10.2</v>
          </cell>
        </row>
        <row r="5946">
          <cell r="A5946" t="str">
            <v>10.2.1</v>
          </cell>
        </row>
        <row r="5947">
          <cell r="A5947" t="str">
            <v>10.2.2</v>
          </cell>
        </row>
        <row r="5948">
          <cell r="A5948">
            <v>98560</v>
          </cell>
        </row>
        <row r="5949">
          <cell r="A5949">
            <v>102803</v>
          </cell>
        </row>
        <row r="5950">
          <cell r="A5950">
            <v>98561</v>
          </cell>
        </row>
        <row r="5951">
          <cell r="A5951">
            <v>98562</v>
          </cell>
        </row>
        <row r="5952">
          <cell r="A5952" t="str">
            <v>10.2.3</v>
          </cell>
        </row>
        <row r="5953">
          <cell r="A5953" t="str">
            <v>10.2.4</v>
          </cell>
        </row>
        <row r="5954">
          <cell r="A5954">
            <v>98546</v>
          </cell>
        </row>
        <row r="5955">
          <cell r="A5955">
            <v>98547</v>
          </cell>
        </row>
        <row r="5956">
          <cell r="A5956">
            <v>98557</v>
          </cell>
        </row>
        <row r="5957">
          <cell r="A5957" t="str">
            <v>10.2.5</v>
          </cell>
        </row>
        <row r="5958">
          <cell r="A5958" t="str">
            <v>10.2.6</v>
          </cell>
        </row>
        <row r="5959">
          <cell r="A5959">
            <v>98555</v>
          </cell>
        </row>
        <row r="5960">
          <cell r="A5960">
            <v>98556</v>
          </cell>
        </row>
        <row r="5961">
          <cell r="A5961">
            <v>98558</v>
          </cell>
        </row>
        <row r="5962">
          <cell r="A5962">
            <v>98559</v>
          </cell>
        </row>
        <row r="5963">
          <cell r="A5963" t="str">
            <v>10.2.7</v>
          </cell>
        </row>
        <row r="5964">
          <cell r="A5964" t="str">
            <v>10.2.8</v>
          </cell>
        </row>
        <row r="5965">
          <cell r="A5965" t="str">
            <v>10.2.9</v>
          </cell>
        </row>
        <row r="5966">
          <cell r="A5966">
            <v>98563</v>
          </cell>
        </row>
        <row r="5967">
          <cell r="A5967">
            <v>98564</v>
          </cell>
        </row>
        <row r="5968">
          <cell r="A5968">
            <v>98565</v>
          </cell>
        </row>
        <row r="5969">
          <cell r="A5969">
            <v>98566</v>
          </cell>
        </row>
        <row r="5970">
          <cell r="A5970">
            <v>98567</v>
          </cell>
        </row>
        <row r="5971">
          <cell r="A5971">
            <v>98568</v>
          </cell>
        </row>
        <row r="5972">
          <cell r="A5972">
            <v>98569</v>
          </cell>
        </row>
        <row r="5973">
          <cell r="A5973">
            <v>98570</v>
          </cell>
        </row>
        <row r="5974">
          <cell r="A5974">
            <v>98571</v>
          </cell>
        </row>
        <row r="5975">
          <cell r="A5975">
            <v>98572</v>
          </cell>
        </row>
        <row r="5976">
          <cell r="A5976">
            <v>98573</v>
          </cell>
        </row>
        <row r="5977">
          <cell r="A5977" t="str">
            <v>10.2.10</v>
          </cell>
        </row>
        <row r="5978">
          <cell r="A5978">
            <v>101965</v>
          </cell>
        </row>
        <row r="5979">
          <cell r="A5979">
            <v>101966</v>
          </cell>
        </row>
        <row r="5980">
          <cell r="A5980">
            <v>101979</v>
          </cell>
        </row>
        <row r="5981">
          <cell r="A5981" t="str">
            <v>10.3</v>
          </cell>
        </row>
        <row r="5982">
          <cell r="A5982" t="str">
            <v>10.3.1</v>
          </cell>
        </row>
        <row r="5983">
          <cell r="A5983" t="str">
            <v>10.3.2</v>
          </cell>
        </row>
        <row r="5984">
          <cell r="A5984">
            <v>94438</v>
          </cell>
        </row>
        <row r="5985">
          <cell r="A5985">
            <v>101748</v>
          </cell>
        </row>
        <row r="5986">
          <cell r="A5986">
            <v>87620</v>
          </cell>
        </row>
        <row r="5987">
          <cell r="A5987">
            <v>87622</v>
          </cell>
        </row>
        <row r="5988">
          <cell r="A5988">
            <v>87630</v>
          </cell>
        </row>
        <row r="5989">
          <cell r="A5989">
            <v>87632</v>
          </cell>
        </row>
        <row r="5990">
          <cell r="A5990">
            <v>87640</v>
          </cell>
        </row>
        <row r="5991">
          <cell r="A5991">
            <v>87642</v>
          </cell>
        </row>
        <row r="5992">
          <cell r="A5992">
            <v>87680</v>
          </cell>
        </row>
        <row r="5993">
          <cell r="A5993">
            <v>87682</v>
          </cell>
        </row>
        <row r="5994">
          <cell r="A5994">
            <v>87690</v>
          </cell>
        </row>
        <row r="5995">
          <cell r="A5995">
            <v>87692</v>
          </cell>
        </row>
        <row r="5996">
          <cell r="A5996">
            <v>87700</v>
          </cell>
        </row>
        <row r="5997">
          <cell r="A5997">
            <v>87702</v>
          </cell>
        </row>
        <row r="5998">
          <cell r="A5998">
            <v>87735</v>
          </cell>
        </row>
        <row r="5999">
          <cell r="A5999">
            <v>87737</v>
          </cell>
        </row>
        <row r="6000">
          <cell r="A6000">
            <v>87745</v>
          </cell>
        </row>
        <row r="6001">
          <cell r="A6001">
            <v>87747</v>
          </cell>
        </row>
        <row r="6002">
          <cell r="A6002">
            <v>98553</v>
          </cell>
        </row>
        <row r="6003">
          <cell r="A6003">
            <v>98554</v>
          </cell>
        </row>
        <row r="6004">
          <cell r="A6004">
            <v>87755</v>
          </cell>
        </row>
        <row r="6005">
          <cell r="A6005">
            <v>87757</v>
          </cell>
        </row>
        <row r="6006">
          <cell r="A6006">
            <v>87765</v>
          </cell>
        </row>
        <row r="6007">
          <cell r="A6007">
            <v>87767</v>
          </cell>
        </row>
        <row r="6008">
          <cell r="A6008">
            <v>87623</v>
          </cell>
        </row>
        <row r="6009">
          <cell r="A6009">
            <v>87624</v>
          </cell>
        </row>
        <row r="6010">
          <cell r="A6010">
            <v>87633</v>
          </cell>
        </row>
        <row r="6011">
          <cell r="A6011">
            <v>87634</v>
          </cell>
        </row>
        <row r="6012">
          <cell r="A6012">
            <v>87643</v>
          </cell>
        </row>
        <row r="6013">
          <cell r="A6013">
            <v>87644</v>
          </cell>
        </row>
        <row r="6014">
          <cell r="A6014">
            <v>87683</v>
          </cell>
        </row>
        <row r="6015">
          <cell r="A6015">
            <v>87684</v>
          </cell>
        </row>
        <row r="6016">
          <cell r="A6016">
            <v>87693</v>
          </cell>
        </row>
        <row r="6017">
          <cell r="A6017">
            <v>87694</v>
          </cell>
        </row>
        <row r="6018">
          <cell r="A6018">
            <v>87703</v>
          </cell>
        </row>
        <row r="6019">
          <cell r="A6019">
            <v>87704</v>
          </cell>
        </row>
        <row r="6020">
          <cell r="A6020">
            <v>87738</v>
          </cell>
        </row>
        <row r="6021">
          <cell r="A6021">
            <v>87739</v>
          </cell>
        </row>
        <row r="6022">
          <cell r="A6022">
            <v>87748</v>
          </cell>
        </row>
        <row r="6023">
          <cell r="A6023">
            <v>87749</v>
          </cell>
        </row>
        <row r="6024">
          <cell r="A6024">
            <v>87758</v>
          </cell>
        </row>
        <row r="6025">
          <cell r="A6025">
            <v>87759</v>
          </cell>
        </row>
        <row r="6026">
          <cell r="A6026">
            <v>87768</v>
          </cell>
        </row>
        <row r="6027">
          <cell r="A6027">
            <v>87769</v>
          </cell>
        </row>
        <row r="6028">
          <cell r="A6028">
            <v>88470</v>
          </cell>
        </row>
        <row r="6029">
          <cell r="A6029">
            <v>88471</v>
          </cell>
        </row>
        <row r="6030">
          <cell r="A6030">
            <v>88472</v>
          </cell>
        </row>
        <row r="6031">
          <cell r="A6031">
            <v>88476</v>
          </cell>
        </row>
        <row r="6032">
          <cell r="A6032">
            <v>88477</v>
          </cell>
        </row>
        <row r="6033">
          <cell r="A6033">
            <v>88478</v>
          </cell>
        </row>
        <row r="6034">
          <cell r="A6034">
            <v>90930</v>
          </cell>
        </row>
        <row r="6035">
          <cell r="A6035">
            <v>90932</v>
          </cell>
        </row>
        <row r="6036">
          <cell r="A6036">
            <v>90933</v>
          </cell>
        </row>
        <row r="6037">
          <cell r="A6037">
            <v>90934</v>
          </cell>
        </row>
        <row r="6038">
          <cell r="A6038">
            <v>90940</v>
          </cell>
        </row>
        <row r="6039">
          <cell r="A6039">
            <v>90942</v>
          </cell>
        </row>
        <row r="6040">
          <cell r="A6040">
            <v>90943</v>
          </cell>
        </row>
        <row r="6041">
          <cell r="A6041">
            <v>90944</v>
          </cell>
        </row>
        <row r="6042">
          <cell r="A6042">
            <v>90950</v>
          </cell>
        </row>
        <row r="6043">
          <cell r="A6043">
            <v>90952</v>
          </cell>
        </row>
        <row r="6044">
          <cell r="A6044">
            <v>90953</v>
          </cell>
        </row>
        <row r="6045">
          <cell r="A6045">
            <v>90954</v>
          </cell>
        </row>
        <row r="6046">
          <cell r="A6046" t="str">
            <v>10.3.3</v>
          </cell>
        </row>
        <row r="6047">
          <cell r="A6047" t="str">
            <v>10.3.4</v>
          </cell>
        </row>
        <row r="6048">
          <cell r="A6048">
            <v>102488</v>
          </cell>
        </row>
        <row r="6049">
          <cell r="A6049">
            <v>101749</v>
          </cell>
        </row>
        <row r="6050">
          <cell r="A6050">
            <v>101750</v>
          </cell>
        </row>
        <row r="6051">
          <cell r="A6051">
            <v>98679</v>
          </cell>
        </row>
        <row r="6052">
          <cell r="A6052">
            <v>98680</v>
          </cell>
        </row>
        <row r="6053">
          <cell r="A6053">
            <v>98681</v>
          </cell>
        </row>
        <row r="6054">
          <cell r="A6054">
            <v>98682</v>
          </cell>
        </row>
        <row r="6055">
          <cell r="A6055" t="str">
            <v>10.3.5</v>
          </cell>
        </row>
        <row r="6056">
          <cell r="A6056">
            <v>102499</v>
          </cell>
        </row>
        <row r="6057">
          <cell r="A6057">
            <v>101729</v>
          </cell>
        </row>
        <row r="6058">
          <cell r="A6058">
            <v>101746</v>
          </cell>
        </row>
        <row r="6059">
          <cell r="A6059">
            <v>101751</v>
          </cell>
        </row>
        <row r="6060">
          <cell r="A6060" t="str">
            <v>10.3.6</v>
          </cell>
        </row>
        <row r="6061">
          <cell r="A6061">
            <v>89171</v>
          </cell>
        </row>
        <row r="6062">
          <cell r="A6062">
            <v>89046</v>
          </cell>
        </row>
        <row r="6063">
          <cell r="A6063">
            <v>94439</v>
          </cell>
        </row>
        <row r="6064">
          <cell r="A6064">
            <v>94779</v>
          </cell>
        </row>
        <row r="6065">
          <cell r="A6065">
            <v>94782</v>
          </cell>
        </row>
        <row r="6066">
          <cell r="A6066">
            <v>101725</v>
          </cell>
        </row>
        <row r="6067">
          <cell r="A6067">
            <v>101726</v>
          </cell>
        </row>
        <row r="6068">
          <cell r="A6068">
            <v>87246</v>
          </cell>
        </row>
        <row r="6069">
          <cell r="A6069">
            <v>87247</v>
          </cell>
        </row>
        <row r="6070">
          <cell r="A6070">
            <v>87248</v>
          </cell>
        </row>
        <row r="6071">
          <cell r="A6071">
            <v>87249</v>
          </cell>
        </row>
        <row r="6072">
          <cell r="A6072">
            <v>87250</v>
          </cell>
        </row>
        <row r="6073">
          <cell r="A6073">
            <v>87251</v>
          </cell>
        </row>
        <row r="6074">
          <cell r="A6074">
            <v>87255</v>
          </cell>
        </row>
        <row r="6075">
          <cell r="A6075">
            <v>87256</v>
          </cell>
        </row>
        <row r="6076">
          <cell r="A6076">
            <v>87257</v>
          </cell>
        </row>
        <row r="6077">
          <cell r="A6077">
            <v>87258</v>
          </cell>
        </row>
        <row r="6078">
          <cell r="A6078">
            <v>87259</v>
          </cell>
        </row>
        <row r="6079">
          <cell r="A6079">
            <v>87260</v>
          </cell>
        </row>
        <row r="6080">
          <cell r="A6080" t="str">
            <v>10.3.7</v>
          </cell>
        </row>
        <row r="6081">
          <cell r="A6081">
            <v>93389</v>
          </cell>
        </row>
        <row r="6082">
          <cell r="A6082">
            <v>93390</v>
          </cell>
        </row>
        <row r="6083">
          <cell r="A6083">
            <v>93391</v>
          </cell>
        </row>
        <row r="6084">
          <cell r="A6084" t="str">
            <v>10.3.8</v>
          </cell>
        </row>
        <row r="6085">
          <cell r="A6085">
            <v>98678</v>
          </cell>
        </row>
        <row r="6086">
          <cell r="A6086">
            <v>101731</v>
          </cell>
        </row>
        <row r="6087">
          <cell r="A6087">
            <v>101732</v>
          </cell>
        </row>
        <row r="6088">
          <cell r="A6088">
            <v>101090</v>
          </cell>
        </row>
        <row r="6089">
          <cell r="A6089">
            <v>101091</v>
          </cell>
        </row>
        <row r="6090">
          <cell r="A6090">
            <v>101094</v>
          </cell>
        </row>
        <row r="6091">
          <cell r="A6091">
            <v>101092</v>
          </cell>
        </row>
        <row r="6092">
          <cell r="A6092">
            <v>101093</v>
          </cell>
        </row>
        <row r="6093">
          <cell r="A6093">
            <v>98671</v>
          </cell>
        </row>
        <row r="6094">
          <cell r="A6094">
            <v>98672</v>
          </cell>
        </row>
        <row r="6095">
          <cell r="A6095" t="str">
            <v>10.3.9</v>
          </cell>
        </row>
        <row r="6096">
          <cell r="A6096">
            <v>101727</v>
          </cell>
        </row>
        <row r="6097">
          <cell r="A6097">
            <v>101733</v>
          </cell>
        </row>
        <row r="6098">
          <cell r="A6098">
            <v>101734</v>
          </cell>
        </row>
        <row r="6099">
          <cell r="A6099">
            <v>101735</v>
          </cell>
        </row>
        <row r="6100">
          <cell r="A6100">
            <v>101736</v>
          </cell>
        </row>
        <row r="6101">
          <cell r="A6101">
            <v>101737</v>
          </cell>
        </row>
        <row r="6102">
          <cell r="A6102" t="str">
            <v>10.3.10</v>
          </cell>
        </row>
        <row r="6103">
          <cell r="A6103" t="str">
            <v>10.3.11</v>
          </cell>
        </row>
        <row r="6104">
          <cell r="A6104">
            <v>92391</v>
          </cell>
        </row>
        <row r="6105">
          <cell r="A6105">
            <v>92392</v>
          </cell>
        </row>
        <row r="6106">
          <cell r="A6106">
            <v>92393</v>
          </cell>
        </row>
        <row r="6107">
          <cell r="A6107">
            <v>92394</v>
          </cell>
        </row>
        <row r="6108">
          <cell r="A6108">
            <v>92395</v>
          </cell>
        </row>
        <row r="6109">
          <cell r="A6109">
            <v>92396</v>
          </cell>
        </row>
        <row r="6110">
          <cell r="A6110">
            <v>92397</v>
          </cell>
        </row>
        <row r="6111">
          <cell r="A6111">
            <v>92398</v>
          </cell>
        </row>
        <row r="6112">
          <cell r="A6112">
            <v>92399</v>
          </cell>
        </row>
        <row r="6113">
          <cell r="A6113">
            <v>92400</v>
          </cell>
        </row>
        <row r="6114">
          <cell r="A6114">
            <v>92401</v>
          </cell>
        </row>
        <row r="6115">
          <cell r="A6115">
            <v>92402</v>
          </cell>
        </row>
        <row r="6116">
          <cell r="A6116">
            <v>92403</v>
          </cell>
        </row>
        <row r="6117">
          <cell r="A6117">
            <v>92404</v>
          </cell>
        </row>
        <row r="6118">
          <cell r="A6118">
            <v>92405</v>
          </cell>
        </row>
        <row r="6119">
          <cell r="A6119">
            <v>92406</v>
          </cell>
        </row>
        <row r="6120">
          <cell r="A6120">
            <v>92407</v>
          </cell>
        </row>
        <row r="6121">
          <cell r="A6121">
            <v>93679</v>
          </cell>
        </row>
        <row r="6122">
          <cell r="A6122">
            <v>93680</v>
          </cell>
        </row>
        <row r="6123">
          <cell r="A6123">
            <v>93681</v>
          </cell>
        </row>
        <row r="6124">
          <cell r="A6124">
            <v>93682</v>
          </cell>
        </row>
        <row r="6125">
          <cell r="A6125">
            <v>94294</v>
          </cell>
        </row>
        <row r="6126">
          <cell r="A6126" t="str">
            <v>10.3.12</v>
          </cell>
        </row>
        <row r="6127">
          <cell r="A6127">
            <v>97097</v>
          </cell>
        </row>
        <row r="6128">
          <cell r="A6128">
            <v>101747</v>
          </cell>
        </row>
        <row r="6129">
          <cell r="A6129">
            <v>103074</v>
          </cell>
        </row>
        <row r="6130">
          <cell r="A6130">
            <v>103075</v>
          </cell>
        </row>
        <row r="6131">
          <cell r="A6131">
            <v>94990</v>
          </cell>
        </row>
        <row r="6132">
          <cell r="A6132">
            <v>94991</v>
          </cell>
        </row>
        <row r="6133">
          <cell r="A6133">
            <v>94992</v>
          </cell>
        </row>
        <row r="6134">
          <cell r="A6134">
            <v>94993</v>
          </cell>
        </row>
        <row r="6135">
          <cell r="A6135">
            <v>94994</v>
          </cell>
        </row>
        <row r="6136">
          <cell r="A6136">
            <v>94995</v>
          </cell>
        </row>
        <row r="6137">
          <cell r="A6137">
            <v>94996</v>
          </cell>
        </row>
        <row r="6138">
          <cell r="A6138">
            <v>94997</v>
          </cell>
        </row>
        <row r="6139">
          <cell r="A6139">
            <v>94998</v>
          </cell>
        </row>
        <row r="6140">
          <cell r="A6140">
            <v>94999</v>
          </cell>
        </row>
        <row r="6141">
          <cell r="A6141" t="str">
            <v>10.3.13</v>
          </cell>
        </row>
        <row r="6142">
          <cell r="A6142">
            <v>98685</v>
          </cell>
        </row>
        <row r="6143">
          <cell r="A6143">
            <v>101738</v>
          </cell>
        </row>
        <row r="6144">
          <cell r="A6144">
            <v>101739</v>
          </cell>
        </row>
        <row r="6145">
          <cell r="A6145">
            <v>101740</v>
          </cell>
        </row>
        <row r="6146">
          <cell r="A6146">
            <v>101741</v>
          </cell>
        </row>
        <row r="6147">
          <cell r="A6147">
            <v>101742</v>
          </cell>
        </row>
        <row r="6148">
          <cell r="A6148">
            <v>98686</v>
          </cell>
        </row>
        <row r="6149">
          <cell r="A6149">
            <v>98688</v>
          </cell>
        </row>
        <row r="6150">
          <cell r="A6150">
            <v>98689</v>
          </cell>
        </row>
        <row r="6151">
          <cell r="A6151">
            <v>98695</v>
          </cell>
        </row>
        <row r="6152">
          <cell r="A6152">
            <v>98697</v>
          </cell>
        </row>
        <row r="6153">
          <cell r="A6153">
            <v>96467</v>
          </cell>
        </row>
        <row r="6154">
          <cell r="A6154">
            <v>88648</v>
          </cell>
        </row>
        <row r="6155">
          <cell r="A6155">
            <v>88649</v>
          </cell>
        </row>
        <row r="6156">
          <cell r="A6156">
            <v>88650</v>
          </cell>
        </row>
        <row r="6157">
          <cell r="A6157" t="str">
            <v>10.3.14</v>
          </cell>
        </row>
        <row r="6158">
          <cell r="A6158" t="str">
            <v>10.3.15</v>
          </cell>
        </row>
        <row r="6159">
          <cell r="A6159">
            <v>101743</v>
          </cell>
        </row>
        <row r="6160">
          <cell r="A6160">
            <v>101744</v>
          </cell>
        </row>
        <row r="6161">
          <cell r="A6161">
            <v>101745</v>
          </cell>
        </row>
        <row r="6162">
          <cell r="A6162" t="str">
            <v>10.4</v>
          </cell>
        </row>
        <row r="6163">
          <cell r="A6163" t="str">
            <v>10.4.1</v>
          </cell>
        </row>
        <row r="6164">
          <cell r="A6164" t="str">
            <v>10.4.2</v>
          </cell>
        </row>
        <row r="6165">
          <cell r="A6165">
            <v>100716</v>
          </cell>
        </row>
        <row r="6166">
          <cell r="A6166">
            <v>100717</v>
          </cell>
        </row>
        <row r="6167">
          <cell r="A6167">
            <v>100718</v>
          </cell>
        </row>
        <row r="6168">
          <cell r="A6168">
            <v>88497</v>
          </cell>
        </row>
        <row r="6169">
          <cell r="A6169">
            <v>88495</v>
          </cell>
        </row>
        <row r="6170">
          <cell r="A6170">
            <v>88496</v>
          </cell>
        </row>
        <row r="6171">
          <cell r="A6171">
            <v>88494</v>
          </cell>
        </row>
        <row r="6172">
          <cell r="A6172" t="str">
            <v>10.4.3</v>
          </cell>
        </row>
        <row r="6173">
          <cell r="A6173">
            <v>102201</v>
          </cell>
        </row>
        <row r="6174">
          <cell r="A6174">
            <v>96126</v>
          </cell>
        </row>
        <row r="6175">
          <cell r="A6175">
            <v>96127</v>
          </cell>
        </row>
        <row r="6176">
          <cell r="A6176">
            <v>96128</v>
          </cell>
        </row>
        <row r="6177">
          <cell r="A6177">
            <v>96129</v>
          </cell>
        </row>
        <row r="6178">
          <cell r="A6178">
            <v>96130</v>
          </cell>
        </row>
        <row r="6179">
          <cell r="A6179">
            <v>96131</v>
          </cell>
        </row>
        <row r="6180">
          <cell r="A6180">
            <v>96132</v>
          </cell>
        </row>
        <row r="6181">
          <cell r="A6181">
            <v>96133</v>
          </cell>
        </row>
        <row r="6182">
          <cell r="A6182">
            <v>96134</v>
          </cell>
        </row>
        <row r="6183">
          <cell r="A6183">
            <v>96135</v>
          </cell>
        </row>
        <row r="6184">
          <cell r="A6184">
            <v>87529</v>
          </cell>
        </row>
        <row r="6185">
          <cell r="A6185">
            <v>87530</v>
          </cell>
        </row>
        <row r="6186">
          <cell r="A6186">
            <v>87538</v>
          </cell>
        </row>
        <row r="6187">
          <cell r="A6187">
            <v>87543</v>
          </cell>
        </row>
        <row r="6188">
          <cell r="A6188">
            <v>87547</v>
          </cell>
        </row>
        <row r="6189">
          <cell r="A6189">
            <v>87548</v>
          </cell>
        </row>
        <row r="6190">
          <cell r="A6190">
            <v>87556</v>
          </cell>
        </row>
        <row r="6191">
          <cell r="A6191">
            <v>87561</v>
          </cell>
        </row>
        <row r="6192">
          <cell r="A6192">
            <v>90406</v>
          </cell>
        </row>
        <row r="6193">
          <cell r="A6193">
            <v>90407</v>
          </cell>
        </row>
        <row r="6194">
          <cell r="A6194">
            <v>90408</v>
          </cell>
        </row>
        <row r="6195">
          <cell r="A6195">
            <v>90409</v>
          </cell>
        </row>
        <row r="6196">
          <cell r="A6196" t="str">
            <v>10.4.4</v>
          </cell>
        </row>
        <row r="6197">
          <cell r="A6197">
            <v>87834</v>
          </cell>
        </row>
        <row r="6198">
          <cell r="A6198">
            <v>87835</v>
          </cell>
        </row>
        <row r="6199">
          <cell r="A6199">
            <v>87836</v>
          </cell>
        </row>
        <row r="6200">
          <cell r="A6200">
            <v>87837</v>
          </cell>
        </row>
        <row r="6201">
          <cell r="A6201">
            <v>87838</v>
          </cell>
        </row>
        <row r="6202">
          <cell r="A6202">
            <v>87839</v>
          </cell>
        </row>
        <row r="6203">
          <cell r="A6203">
            <v>87840</v>
          </cell>
        </row>
        <row r="6204">
          <cell r="A6204">
            <v>87841</v>
          </cell>
        </row>
        <row r="6205">
          <cell r="A6205">
            <v>87842</v>
          </cell>
        </row>
        <row r="6206">
          <cell r="A6206">
            <v>87843</v>
          </cell>
        </row>
        <row r="6207">
          <cell r="A6207">
            <v>87844</v>
          </cell>
        </row>
        <row r="6208">
          <cell r="A6208">
            <v>87845</v>
          </cell>
        </row>
        <row r="6209">
          <cell r="A6209">
            <v>87846</v>
          </cell>
        </row>
        <row r="6210">
          <cell r="A6210">
            <v>87847</v>
          </cell>
        </row>
        <row r="6211">
          <cell r="A6211">
            <v>87848</v>
          </cell>
        </row>
        <row r="6212">
          <cell r="A6212">
            <v>87849</v>
          </cell>
        </row>
        <row r="6213">
          <cell r="A6213">
            <v>87850</v>
          </cell>
        </row>
        <row r="6214">
          <cell r="A6214">
            <v>87851</v>
          </cell>
        </row>
        <row r="6215">
          <cell r="A6215">
            <v>87852</v>
          </cell>
        </row>
        <row r="6216">
          <cell r="A6216">
            <v>87853</v>
          </cell>
        </row>
        <row r="6217">
          <cell r="A6217">
            <v>87854</v>
          </cell>
        </row>
        <row r="6218">
          <cell r="A6218">
            <v>87855</v>
          </cell>
        </row>
        <row r="6219">
          <cell r="A6219">
            <v>87856</v>
          </cell>
        </row>
        <row r="6220">
          <cell r="A6220">
            <v>87857</v>
          </cell>
        </row>
        <row r="6221">
          <cell r="A6221">
            <v>87858</v>
          </cell>
        </row>
        <row r="6222">
          <cell r="A6222">
            <v>87859</v>
          </cell>
        </row>
        <row r="6223">
          <cell r="A6223">
            <v>95305</v>
          </cell>
        </row>
        <row r="6224">
          <cell r="A6224">
            <v>95306</v>
          </cell>
        </row>
        <row r="6225">
          <cell r="A6225" t="str">
            <v>10.4.5</v>
          </cell>
        </row>
        <row r="6226">
          <cell r="A6226">
            <v>91514</v>
          </cell>
        </row>
        <row r="6227">
          <cell r="A6227">
            <v>91515</v>
          </cell>
        </row>
        <row r="6228">
          <cell r="A6228">
            <v>91516</v>
          </cell>
        </row>
        <row r="6229">
          <cell r="A6229">
            <v>91517</v>
          </cell>
        </row>
        <row r="6230">
          <cell r="A6230">
            <v>91519</v>
          </cell>
        </row>
        <row r="6231">
          <cell r="A6231">
            <v>91520</v>
          </cell>
        </row>
        <row r="6232">
          <cell r="A6232">
            <v>91522</v>
          </cell>
        </row>
        <row r="6233">
          <cell r="A6233">
            <v>91525</v>
          </cell>
        </row>
        <row r="6234">
          <cell r="A6234" t="str">
            <v>10.4.6</v>
          </cell>
        </row>
        <row r="6235">
          <cell r="A6235">
            <v>89049</v>
          </cell>
        </row>
        <row r="6236">
          <cell r="A6236">
            <v>87418</v>
          </cell>
        </row>
        <row r="6237">
          <cell r="A6237">
            <v>87421</v>
          </cell>
        </row>
        <row r="6238">
          <cell r="A6238">
            <v>87417</v>
          </cell>
        </row>
        <row r="6239">
          <cell r="A6239">
            <v>87420</v>
          </cell>
        </row>
        <row r="6240">
          <cell r="A6240">
            <v>87419</v>
          </cell>
        </row>
        <row r="6241">
          <cell r="A6241">
            <v>87422</v>
          </cell>
        </row>
        <row r="6242">
          <cell r="A6242">
            <v>87412</v>
          </cell>
        </row>
        <row r="6243">
          <cell r="A6243">
            <v>87415</v>
          </cell>
        </row>
        <row r="6244">
          <cell r="A6244">
            <v>87411</v>
          </cell>
        </row>
        <row r="6245">
          <cell r="A6245">
            <v>87414</v>
          </cell>
        </row>
        <row r="6246">
          <cell r="A6246">
            <v>87413</v>
          </cell>
        </row>
        <row r="6247">
          <cell r="A6247">
            <v>87416</v>
          </cell>
        </row>
        <row r="6248">
          <cell r="A6248">
            <v>87424</v>
          </cell>
        </row>
        <row r="6249">
          <cell r="A6249">
            <v>87427</v>
          </cell>
        </row>
        <row r="6250">
          <cell r="A6250">
            <v>87423</v>
          </cell>
        </row>
        <row r="6251">
          <cell r="A6251">
            <v>87426</v>
          </cell>
        </row>
        <row r="6252">
          <cell r="A6252">
            <v>87425</v>
          </cell>
        </row>
        <row r="6253">
          <cell r="A6253">
            <v>87428</v>
          </cell>
        </row>
        <row r="6254">
          <cell r="A6254">
            <v>87429</v>
          </cell>
        </row>
        <row r="6255">
          <cell r="A6255">
            <v>87430</v>
          </cell>
        </row>
        <row r="6256">
          <cell r="A6256">
            <v>87431</v>
          </cell>
        </row>
        <row r="6257">
          <cell r="A6257">
            <v>87432</v>
          </cell>
        </row>
        <row r="6258">
          <cell r="A6258">
            <v>87433</v>
          </cell>
        </row>
        <row r="6259">
          <cell r="A6259">
            <v>87434</v>
          </cell>
        </row>
        <row r="6260">
          <cell r="A6260">
            <v>87435</v>
          </cell>
        </row>
        <row r="6261">
          <cell r="A6261">
            <v>87436</v>
          </cell>
        </row>
        <row r="6262">
          <cell r="A6262">
            <v>87437</v>
          </cell>
        </row>
        <row r="6263">
          <cell r="A6263">
            <v>87438</v>
          </cell>
        </row>
        <row r="6264">
          <cell r="A6264">
            <v>87439</v>
          </cell>
        </row>
        <row r="6265">
          <cell r="A6265">
            <v>87440</v>
          </cell>
        </row>
        <row r="6266">
          <cell r="A6266" t="str">
            <v>10.4.7</v>
          </cell>
        </row>
        <row r="6267">
          <cell r="A6267">
            <v>88485</v>
          </cell>
        </row>
        <row r="6268">
          <cell r="A6268">
            <v>88484</v>
          </cell>
        </row>
        <row r="6269">
          <cell r="A6269">
            <v>88412</v>
          </cell>
        </row>
        <row r="6270">
          <cell r="A6270">
            <v>88411</v>
          </cell>
        </row>
        <row r="6271">
          <cell r="A6271">
            <v>88415</v>
          </cell>
        </row>
        <row r="6272">
          <cell r="A6272">
            <v>88413</v>
          </cell>
        </row>
        <row r="6273">
          <cell r="A6273">
            <v>88414</v>
          </cell>
        </row>
        <row r="6274">
          <cell r="A6274" t="str">
            <v>10.4.8</v>
          </cell>
        </row>
        <row r="6275">
          <cell r="A6275">
            <v>102193</v>
          </cell>
        </row>
        <row r="6276">
          <cell r="A6276">
            <v>102194</v>
          </cell>
        </row>
        <row r="6277">
          <cell r="A6277">
            <v>102496</v>
          </cell>
        </row>
        <row r="6278">
          <cell r="A6278">
            <v>102497</v>
          </cell>
        </row>
        <row r="6279">
          <cell r="A6279">
            <v>102197</v>
          </cell>
        </row>
        <row r="6280">
          <cell r="A6280">
            <v>102200</v>
          </cell>
        </row>
        <row r="6281">
          <cell r="A6281">
            <v>102202</v>
          </cell>
        </row>
        <row r="6282">
          <cell r="A6282">
            <v>102203</v>
          </cell>
        </row>
        <row r="6283">
          <cell r="A6283">
            <v>102204</v>
          </cell>
        </row>
        <row r="6284">
          <cell r="A6284">
            <v>102205</v>
          </cell>
        </row>
        <row r="6285">
          <cell r="A6285">
            <v>102207</v>
          </cell>
        </row>
        <row r="6286">
          <cell r="A6286">
            <v>102208</v>
          </cell>
        </row>
        <row r="6287">
          <cell r="A6287">
            <v>102209</v>
          </cell>
        </row>
        <row r="6288">
          <cell r="A6288">
            <v>102210</v>
          </cell>
        </row>
        <row r="6289">
          <cell r="A6289">
            <v>102213</v>
          </cell>
        </row>
        <row r="6290">
          <cell r="A6290">
            <v>102214</v>
          </cell>
        </row>
        <row r="6291">
          <cell r="A6291">
            <v>102215</v>
          </cell>
        </row>
        <row r="6292">
          <cell r="A6292">
            <v>102217</v>
          </cell>
        </row>
        <row r="6293">
          <cell r="A6293">
            <v>102218</v>
          </cell>
        </row>
        <row r="6294">
          <cell r="A6294">
            <v>102219</v>
          </cell>
        </row>
        <row r="6295">
          <cell r="A6295">
            <v>102220</v>
          </cell>
        </row>
        <row r="6296">
          <cell r="A6296">
            <v>102223</v>
          </cell>
        </row>
        <row r="6297">
          <cell r="A6297">
            <v>102224</v>
          </cell>
        </row>
        <row r="6298">
          <cell r="A6298">
            <v>102225</v>
          </cell>
        </row>
        <row r="6299">
          <cell r="A6299">
            <v>102227</v>
          </cell>
        </row>
        <row r="6300">
          <cell r="A6300">
            <v>102228</v>
          </cell>
        </row>
        <row r="6301">
          <cell r="A6301">
            <v>102229</v>
          </cell>
        </row>
        <row r="6302">
          <cell r="A6302">
            <v>102230</v>
          </cell>
        </row>
        <row r="6303">
          <cell r="A6303">
            <v>102233</v>
          </cell>
        </row>
        <row r="6304">
          <cell r="A6304">
            <v>102234</v>
          </cell>
        </row>
        <row r="6305">
          <cell r="A6305">
            <v>100719</v>
          </cell>
        </row>
        <row r="6306">
          <cell r="A6306">
            <v>100720</v>
          </cell>
        </row>
        <row r="6307">
          <cell r="A6307">
            <v>100721</v>
          </cell>
        </row>
        <row r="6308">
          <cell r="A6308">
            <v>100722</v>
          </cell>
        </row>
        <row r="6309">
          <cell r="A6309">
            <v>100723</v>
          </cell>
        </row>
        <row r="6310">
          <cell r="A6310">
            <v>100724</v>
          </cell>
        </row>
        <row r="6311">
          <cell r="A6311">
            <v>100725</v>
          </cell>
        </row>
        <row r="6312">
          <cell r="A6312">
            <v>100726</v>
          </cell>
        </row>
        <row r="6313">
          <cell r="A6313">
            <v>100727</v>
          </cell>
        </row>
        <row r="6314">
          <cell r="A6314">
            <v>100728</v>
          </cell>
        </row>
        <row r="6315">
          <cell r="A6315">
            <v>100729</v>
          </cell>
        </row>
        <row r="6316">
          <cell r="A6316">
            <v>100730</v>
          </cell>
        </row>
        <row r="6317">
          <cell r="A6317">
            <v>100733</v>
          </cell>
        </row>
        <row r="6318">
          <cell r="A6318">
            <v>100734</v>
          </cell>
        </row>
        <row r="6319">
          <cell r="A6319">
            <v>100735</v>
          </cell>
        </row>
        <row r="6320">
          <cell r="A6320">
            <v>100736</v>
          </cell>
        </row>
        <row r="6321">
          <cell r="A6321">
            <v>100739</v>
          </cell>
        </row>
        <row r="6322">
          <cell r="A6322">
            <v>100740</v>
          </cell>
        </row>
        <row r="6323">
          <cell r="A6323">
            <v>100741</v>
          </cell>
        </row>
        <row r="6324">
          <cell r="A6324">
            <v>100742</v>
          </cell>
        </row>
        <row r="6325">
          <cell r="A6325">
            <v>100743</v>
          </cell>
        </row>
        <row r="6326">
          <cell r="A6326">
            <v>100744</v>
          </cell>
        </row>
        <row r="6327">
          <cell r="A6327">
            <v>100745</v>
          </cell>
        </row>
        <row r="6328">
          <cell r="A6328">
            <v>100746</v>
          </cell>
        </row>
        <row r="6329">
          <cell r="A6329">
            <v>100747</v>
          </cell>
        </row>
        <row r="6330">
          <cell r="A6330">
            <v>100748</v>
          </cell>
        </row>
        <row r="6331">
          <cell r="A6331">
            <v>100749</v>
          </cell>
        </row>
        <row r="6332">
          <cell r="A6332">
            <v>100750</v>
          </cell>
        </row>
        <row r="6333">
          <cell r="A6333">
            <v>100751</v>
          </cell>
        </row>
        <row r="6334">
          <cell r="A6334">
            <v>100752</v>
          </cell>
        </row>
        <row r="6335">
          <cell r="A6335">
            <v>100753</v>
          </cell>
        </row>
        <row r="6336">
          <cell r="A6336">
            <v>100754</v>
          </cell>
        </row>
        <row r="6337">
          <cell r="A6337">
            <v>100757</v>
          </cell>
        </row>
        <row r="6338">
          <cell r="A6338">
            <v>100758</v>
          </cell>
        </row>
        <row r="6339">
          <cell r="A6339">
            <v>100759</v>
          </cell>
        </row>
        <row r="6340">
          <cell r="A6340">
            <v>100760</v>
          </cell>
        </row>
        <row r="6341">
          <cell r="A6341">
            <v>100761</v>
          </cell>
        </row>
        <row r="6342">
          <cell r="A6342">
            <v>100762</v>
          </cell>
        </row>
        <row r="6343">
          <cell r="A6343" t="str">
            <v>10.4.9</v>
          </cell>
        </row>
        <row r="6344">
          <cell r="A6344" t="str">
            <v>10.4.10</v>
          </cell>
        </row>
        <row r="6345">
          <cell r="A6345">
            <v>102498</v>
          </cell>
        </row>
        <row r="6346">
          <cell r="A6346" t="str">
            <v>10.4.11</v>
          </cell>
        </row>
        <row r="6347">
          <cell r="A6347">
            <v>95622</v>
          </cell>
        </row>
        <row r="6348">
          <cell r="A6348">
            <v>95623</v>
          </cell>
        </row>
        <row r="6349">
          <cell r="A6349">
            <v>95625</v>
          </cell>
        </row>
        <row r="6350">
          <cell r="A6350">
            <v>88489</v>
          </cell>
        </row>
        <row r="6351">
          <cell r="A6351">
            <v>88431</v>
          </cell>
        </row>
        <row r="6352">
          <cell r="A6352">
            <v>88423</v>
          </cell>
        </row>
        <row r="6353">
          <cell r="A6353">
            <v>88428</v>
          </cell>
        </row>
        <row r="6354">
          <cell r="A6354">
            <v>88420</v>
          </cell>
        </row>
        <row r="6355">
          <cell r="A6355">
            <v>88429</v>
          </cell>
        </row>
        <row r="6356">
          <cell r="A6356">
            <v>88421</v>
          </cell>
        </row>
        <row r="6357">
          <cell r="A6357" t="str">
            <v>10.4.12</v>
          </cell>
        </row>
        <row r="6358">
          <cell r="A6358">
            <v>95626</v>
          </cell>
        </row>
        <row r="6359">
          <cell r="A6359">
            <v>95624</v>
          </cell>
        </row>
        <row r="6360">
          <cell r="A6360">
            <v>88426</v>
          </cell>
        </row>
        <row r="6361">
          <cell r="A6361">
            <v>88417</v>
          </cell>
        </row>
        <row r="6362">
          <cell r="A6362">
            <v>88424</v>
          </cell>
        </row>
        <row r="6363">
          <cell r="A6363">
            <v>88416</v>
          </cell>
        </row>
        <row r="6364">
          <cell r="A6364" t="str">
            <v>10.4.13</v>
          </cell>
        </row>
        <row r="6365">
          <cell r="A6365">
            <v>88488</v>
          </cell>
        </row>
        <row r="6366">
          <cell r="A6366" t="str">
            <v>10.4.14</v>
          </cell>
        </row>
        <row r="6367">
          <cell r="A6367">
            <v>88432</v>
          </cell>
        </row>
        <row r="6368">
          <cell r="A6368" t="str">
            <v>10.4.15</v>
          </cell>
        </row>
        <row r="6369">
          <cell r="A6369" t="str">
            <v>10.4.16</v>
          </cell>
        </row>
        <row r="6370">
          <cell r="A6370">
            <v>102489</v>
          </cell>
        </row>
        <row r="6371">
          <cell r="A6371">
            <v>102491</v>
          </cell>
        </row>
        <row r="6372">
          <cell r="A6372">
            <v>102492</v>
          </cell>
        </row>
        <row r="6373">
          <cell r="A6373">
            <v>102494</v>
          </cell>
        </row>
        <row r="6374">
          <cell r="A6374" t="str">
            <v>10.5</v>
          </cell>
        </row>
        <row r="6375">
          <cell r="A6375" t="str">
            <v>10.6</v>
          </cell>
        </row>
        <row r="6376">
          <cell r="A6376" t="str">
            <v>10.6.1</v>
          </cell>
        </row>
        <row r="6377">
          <cell r="A6377">
            <v>87410</v>
          </cell>
        </row>
        <row r="6378">
          <cell r="A6378" t="str">
            <v>10.6.2</v>
          </cell>
        </row>
        <row r="6379">
          <cell r="A6379">
            <v>87388</v>
          </cell>
        </row>
        <row r="6380">
          <cell r="A6380">
            <v>87389</v>
          </cell>
        </row>
        <row r="6381">
          <cell r="A6381">
            <v>87390</v>
          </cell>
        </row>
        <row r="6382">
          <cell r="A6382">
            <v>87404</v>
          </cell>
        </row>
        <row r="6383">
          <cell r="A6383">
            <v>87405</v>
          </cell>
        </row>
        <row r="6384">
          <cell r="A6384" t="str">
            <v>10.6.3</v>
          </cell>
        </row>
        <row r="6385">
          <cell r="A6385">
            <v>87382</v>
          </cell>
        </row>
        <row r="6386">
          <cell r="A6386">
            <v>87383</v>
          </cell>
        </row>
        <row r="6387">
          <cell r="A6387">
            <v>87384</v>
          </cell>
        </row>
        <row r="6388">
          <cell r="A6388">
            <v>87391</v>
          </cell>
        </row>
        <row r="6389">
          <cell r="A6389">
            <v>87393</v>
          </cell>
        </row>
        <row r="6390">
          <cell r="A6390">
            <v>87394</v>
          </cell>
        </row>
        <row r="6391">
          <cell r="A6391">
            <v>87395</v>
          </cell>
        </row>
        <row r="6392">
          <cell r="A6392">
            <v>87396</v>
          </cell>
        </row>
        <row r="6393">
          <cell r="A6393">
            <v>87397</v>
          </cell>
        </row>
        <row r="6394">
          <cell r="A6394">
            <v>87398</v>
          </cell>
        </row>
        <row r="6395">
          <cell r="A6395">
            <v>87401</v>
          </cell>
        </row>
        <row r="6396">
          <cell r="A6396">
            <v>87402</v>
          </cell>
        </row>
        <row r="6397">
          <cell r="A6397">
            <v>87407</v>
          </cell>
        </row>
        <row r="6398">
          <cell r="A6398">
            <v>87408</v>
          </cell>
        </row>
        <row r="6399">
          <cell r="A6399">
            <v>87385</v>
          </cell>
        </row>
        <row r="6400">
          <cell r="A6400">
            <v>87386</v>
          </cell>
        </row>
        <row r="6401">
          <cell r="A6401">
            <v>87387</v>
          </cell>
        </row>
        <row r="6402">
          <cell r="A6402">
            <v>87399</v>
          </cell>
        </row>
        <row r="6403">
          <cell r="A6403" t="str">
            <v>10.6.4</v>
          </cell>
        </row>
        <row r="6404">
          <cell r="A6404">
            <v>95563</v>
          </cell>
        </row>
        <row r="6405">
          <cell r="A6405">
            <v>100468</v>
          </cell>
        </row>
        <row r="6406">
          <cell r="A6406">
            <v>100469</v>
          </cell>
        </row>
        <row r="6407">
          <cell r="A6407">
            <v>100470</v>
          </cell>
        </row>
        <row r="6408">
          <cell r="A6408">
            <v>100472</v>
          </cell>
        </row>
        <row r="6409">
          <cell r="A6409">
            <v>100473</v>
          </cell>
        </row>
        <row r="6410">
          <cell r="A6410">
            <v>100474</v>
          </cell>
        </row>
        <row r="6411">
          <cell r="A6411">
            <v>100475</v>
          </cell>
        </row>
        <row r="6412">
          <cell r="A6412">
            <v>100477</v>
          </cell>
        </row>
        <row r="6413">
          <cell r="A6413">
            <v>100478</v>
          </cell>
        </row>
        <row r="6414">
          <cell r="A6414">
            <v>100479</v>
          </cell>
        </row>
        <row r="6415">
          <cell r="A6415">
            <v>100480</v>
          </cell>
        </row>
        <row r="6416">
          <cell r="A6416">
            <v>100481</v>
          </cell>
        </row>
        <row r="6417">
          <cell r="A6417">
            <v>100483</v>
          </cell>
        </row>
        <row r="6418">
          <cell r="A6418">
            <v>100484</v>
          </cell>
        </row>
        <row r="6419">
          <cell r="A6419">
            <v>100485</v>
          </cell>
        </row>
        <row r="6420">
          <cell r="A6420">
            <v>100486</v>
          </cell>
        </row>
        <row r="6421">
          <cell r="A6421">
            <v>100487</v>
          </cell>
        </row>
        <row r="6422">
          <cell r="A6422">
            <v>100488</v>
          </cell>
        </row>
        <row r="6423">
          <cell r="A6423">
            <v>100489</v>
          </cell>
        </row>
        <row r="6424">
          <cell r="A6424">
            <v>100490</v>
          </cell>
        </row>
        <row r="6425">
          <cell r="A6425">
            <v>100491</v>
          </cell>
        </row>
        <row r="6426">
          <cell r="A6426">
            <v>100492</v>
          </cell>
        </row>
        <row r="6427">
          <cell r="A6427">
            <v>87299</v>
          </cell>
        </row>
        <row r="6428">
          <cell r="A6428">
            <v>87298</v>
          </cell>
        </row>
        <row r="6429">
          <cell r="A6429">
            <v>87313</v>
          </cell>
        </row>
        <row r="6430">
          <cell r="A6430">
            <v>87314</v>
          </cell>
        </row>
        <row r="6431">
          <cell r="A6431">
            <v>87322</v>
          </cell>
        </row>
        <row r="6432">
          <cell r="A6432">
            <v>87323</v>
          </cell>
        </row>
        <row r="6433">
          <cell r="A6433">
            <v>87339</v>
          </cell>
        </row>
        <row r="6434">
          <cell r="A6434">
            <v>87340</v>
          </cell>
        </row>
        <row r="6435">
          <cell r="A6435">
            <v>87341</v>
          </cell>
        </row>
        <row r="6436">
          <cell r="A6436">
            <v>87352</v>
          </cell>
        </row>
        <row r="6437">
          <cell r="A6437">
            <v>87353</v>
          </cell>
        </row>
        <row r="6438">
          <cell r="A6438">
            <v>87354</v>
          </cell>
        </row>
        <row r="6439">
          <cell r="A6439">
            <v>87360</v>
          </cell>
        </row>
        <row r="6440">
          <cell r="A6440">
            <v>87361</v>
          </cell>
        </row>
        <row r="6441">
          <cell r="A6441">
            <v>87362</v>
          </cell>
        </row>
        <row r="6442">
          <cell r="A6442">
            <v>87372</v>
          </cell>
        </row>
        <row r="6443">
          <cell r="A6443">
            <v>87377</v>
          </cell>
        </row>
        <row r="6444">
          <cell r="A6444">
            <v>87380</v>
          </cell>
        </row>
        <row r="6445">
          <cell r="A6445">
            <v>88628</v>
          </cell>
        </row>
        <row r="6446">
          <cell r="A6446">
            <v>88629</v>
          </cell>
        </row>
        <row r="6447">
          <cell r="A6447">
            <v>87301</v>
          </cell>
        </row>
        <row r="6448">
          <cell r="A6448">
            <v>87302</v>
          </cell>
        </row>
        <row r="6449">
          <cell r="A6449">
            <v>87316</v>
          </cell>
        </row>
        <row r="6450">
          <cell r="A6450">
            <v>87317</v>
          </cell>
        </row>
        <row r="6451">
          <cell r="A6451">
            <v>87325</v>
          </cell>
        </row>
        <row r="6452">
          <cell r="A6452">
            <v>87326</v>
          </cell>
        </row>
        <row r="6453">
          <cell r="A6453">
            <v>87342</v>
          </cell>
        </row>
        <row r="6454">
          <cell r="A6454">
            <v>87343</v>
          </cell>
        </row>
        <row r="6455">
          <cell r="A6455">
            <v>87344</v>
          </cell>
        </row>
        <row r="6456">
          <cell r="A6456">
            <v>87355</v>
          </cell>
        </row>
        <row r="6457">
          <cell r="A6457">
            <v>87356</v>
          </cell>
        </row>
        <row r="6458">
          <cell r="A6458">
            <v>87357</v>
          </cell>
        </row>
        <row r="6459">
          <cell r="A6459">
            <v>87363</v>
          </cell>
        </row>
        <row r="6460">
          <cell r="A6460">
            <v>87364</v>
          </cell>
        </row>
        <row r="6461">
          <cell r="A6461">
            <v>87373</v>
          </cell>
        </row>
        <row r="6462">
          <cell r="A6462">
            <v>87378</v>
          </cell>
        </row>
        <row r="6463">
          <cell r="A6463">
            <v>87381</v>
          </cell>
        </row>
        <row r="6464">
          <cell r="A6464">
            <v>88630</v>
          </cell>
        </row>
        <row r="6465">
          <cell r="A6465">
            <v>88631</v>
          </cell>
        </row>
        <row r="6466">
          <cell r="A6466">
            <v>87302</v>
          </cell>
        </row>
        <row r="6467">
          <cell r="A6467">
            <v>87304</v>
          </cell>
        </row>
        <row r="6468">
          <cell r="A6468">
            <v>87305</v>
          </cell>
        </row>
        <row r="6469">
          <cell r="A6469">
            <v>87308</v>
          </cell>
        </row>
        <row r="6470">
          <cell r="A6470">
            <v>87310</v>
          </cell>
        </row>
        <row r="6471">
          <cell r="A6471">
            <v>87311</v>
          </cell>
        </row>
        <row r="6472">
          <cell r="A6472">
            <v>87319</v>
          </cell>
        </row>
        <row r="6473">
          <cell r="A6473">
            <v>87320</v>
          </cell>
        </row>
        <row r="6474">
          <cell r="A6474">
            <v>87345</v>
          </cell>
        </row>
        <row r="6475">
          <cell r="A6475">
            <v>87346</v>
          </cell>
        </row>
        <row r="6476">
          <cell r="A6476">
            <v>87347</v>
          </cell>
        </row>
        <row r="6477">
          <cell r="A6477">
            <v>87350</v>
          </cell>
        </row>
        <row r="6478">
          <cell r="A6478">
            <v>87351</v>
          </cell>
        </row>
        <row r="6479">
          <cell r="A6479">
            <v>87358</v>
          </cell>
        </row>
        <row r="6480">
          <cell r="A6480">
            <v>87359</v>
          </cell>
        </row>
        <row r="6481">
          <cell r="A6481">
            <v>87374</v>
          </cell>
        </row>
        <row r="6482">
          <cell r="A6482">
            <v>87376</v>
          </cell>
        </row>
        <row r="6483">
          <cell r="A6483">
            <v>87379</v>
          </cell>
        </row>
        <row r="6484">
          <cell r="A6484">
            <v>87283</v>
          </cell>
        </row>
        <row r="6485">
          <cell r="A6485">
            <v>87284</v>
          </cell>
        </row>
        <row r="6486">
          <cell r="A6486">
            <v>87307</v>
          </cell>
        </row>
        <row r="6487">
          <cell r="A6487">
            <v>87329</v>
          </cell>
        </row>
        <row r="6488">
          <cell r="A6488">
            <v>87330</v>
          </cell>
        </row>
        <row r="6489">
          <cell r="A6489">
            <v>87348</v>
          </cell>
        </row>
        <row r="6490">
          <cell r="A6490">
            <v>87349</v>
          </cell>
        </row>
        <row r="6491">
          <cell r="A6491">
            <v>87366</v>
          </cell>
        </row>
        <row r="6492">
          <cell r="A6492">
            <v>87367</v>
          </cell>
        </row>
        <row r="6493">
          <cell r="A6493">
            <v>87375</v>
          </cell>
        </row>
        <row r="6494">
          <cell r="A6494">
            <v>87280</v>
          </cell>
        </row>
        <row r="6495">
          <cell r="A6495">
            <v>87281</v>
          </cell>
        </row>
        <row r="6496">
          <cell r="A6496">
            <v>87327</v>
          </cell>
        </row>
        <row r="6497">
          <cell r="A6497">
            <v>87328</v>
          </cell>
        </row>
        <row r="6498">
          <cell r="A6498">
            <v>87365</v>
          </cell>
        </row>
        <row r="6499">
          <cell r="A6499" t="str">
            <v>10.6.5</v>
          </cell>
        </row>
        <row r="6500">
          <cell r="A6500" t="str">
            <v>10.6.6</v>
          </cell>
        </row>
        <row r="6501">
          <cell r="A6501">
            <v>87289</v>
          </cell>
        </row>
        <row r="6502">
          <cell r="A6502">
            <v>87290</v>
          </cell>
        </row>
        <row r="6503">
          <cell r="A6503">
            <v>87333</v>
          </cell>
        </row>
        <row r="6504">
          <cell r="A6504">
            <v>87334</v>
          </cell>
        </row>
        <row r="6505">
          <cell r="A6505">
            <v>87368</v>
          </cell>
        </row>
        <row r="6506">
          <cell r="A6506">
            <v>88626</v>
          </cell>
        </row>
        <row r="6507">
          <cell r="A6507">
            <v>88627</v>
          </cell>
        </row>
        <row r="6508">
          <cell r="A6508">
            <v>100464</v>
          </cell>
        </row>
        <row r="6509">
          <cell r="A6509">
            <v>100465</v>
          </cell>
        </row>
        <row r="6510">
          <cell r="A6510">
            <v>100466</v>
          </cell>
        </row>
        <row r="6511">
          <cell r="A6511">
            <v>87286</v>
          </cell>
        </row>
        <row r="6512">
          <cell r="A6512">
            <v>87287</v>
          </cell>
        </row>
        <row r="6513">
          <cell r="A6513">
            <v>87331</v>
          </cell>
        </row>
        <row r="6514">
          <cell r="A6514">
            <v>87332</v>
          </cell>
        </row>
        <row r="6515">
          <cell r="A6515">
            <v>87292</v>
          </cell>
        </row>
        <row r="6516">
          <cell r="A6516">
            <v>87335</v>
          </cell>
        </row>
        <row r="6517">
          <cell r="A6517">
            <v>87336</v>
          </cell>
        </row>
        <row r="6518">
          <cell r="A6518">
            <v>87369</v>
          </cell>
        </row>
        <row r="6519">
          <cell r="A6519">
            <v>87337</v>
          </cell>
        </row>
        <row r="6520">
          <cell r="A6520">
            <v>87370</v>
          </cell>
        </row>
        <row r="6521">
          <cell r="A6521">
            <v>88715</v>
          </cell>
        </row>
        <row r="6522">
          <cell r="A6522">
            <v>87294</v>
          </cell>
        </row>
        <row r="6523">
          <cell r="A6523">
            <v>87295</v>
          </cell>
        </row>
        <row r="6524">
          <cell r="A6524">
            <v>87296</v>
          </cell>
        </row>
        <row r="6525">
          <cell r="A6525">
            <v>87338</v>
          </cell>
        </row>
        <row r="6526">
          <cell r="A6526">
            <v>87371</v>
          </cell>
        </row>
        <row r="6527">
          <cell r="A6527" t="str">
            <v>x</v>
          </cell>
        </row>
        <row r="6528">
          <cell r="A6528" t="str">
            <v>x</v>
          </cell>
        </row>
        <row r="6529">
          <cell r="A6529" t="str">
            <v>x</v>
          </cell>
        </row>
        <row r="6530">
          <cell r="A6530" t="str">
            <v>x</v>
          </cell>
        </row>
        <row r="6531">
          <cell r="A6531" t="str">
            <v>x</v>
          </cell>
        </row>
        <row r="6532">
          <cell r="A6532" t="str">
            <v>x</v>
          </cell>
        </row>
        <row r="6533">
          <cell r="A6533" t="str">
            <v>x</v>
          </cell>
        </row>
        <row r="6534">
          <cell r="A6534" t="str">
            <v>x</v>
          </cell>
        </row>
        <row r="6535">
          <cell r="A6535" t="str">
            <v>x</v>
          </cell>
        </row>
        <row r="6536">
          <cell r="A6536" t="str">
            <v>x</v>
          </cell>
        </row>
        <row r="6537">
          <cell r="A6537" t="str">
            <v>x</v>
          </cell>
        </row>
        <row r="6538">
          <cell r="A6538" t="str">
            <v>x</v>
          </cell>
        </row>
        <row r="6539">
          <cell r="A6539" t="str">
            <v>x</v>
          </cell>
        </row>
        <row r="6540">
          <cell r="A6540" t="str">
            <v>x</v>
          </cell>
        </row>
        <row r="6541">
          <cell r="A6541" t="str">
            <v>x</v>
          </cell>
        </row>
        <row r="6542">
          <cell r="A6542" t="str">
            <v>x</v>
          </cell>
        </row>
        <row r="6543">
          <cell r="A6543" t="str">
            <v>x</v>
          </cell>
        </row>
        <row r="6544">
          <cell r="A6544" t="str">
            <v>x</v>
          </cell>
        </row>
        <row r="6545">
          <cell r="A6545" t="str">
            <v>x</v>
          </cell>
        </row>
        <row r="6546">
          <cell r="A6546" t="str">
            <v>x</v>
          </cell>
        </row>
        <row r="6547">
          <cell r="A6547" t="str">
            <v>x</v>
          </cell>
        </row>
        <row r="6548">
          <cell r="A6548" t="str">
            <v>x</v>
          </cell>
        </row>
        <row r="6549">
          <cell r="A6549" t="str">
            <v>x</v>
          </cell>
        </row>
        <row r="6550">
          <cell r="A6550" t="str">
            <v>x</v>
          </cell>
        </row>
        <row r="6551">
          <cell r="A6551" t="str">
            <v>x</v>
          </cell>
        </row>
        <row r="6552">
          <cell r="A6552" t="str">
            <v>x</v>
          </cell>
        </row>
        <row r="6553">
          <cell r="A6553" t="str">
            <v>x</v>
          </cell>
        </row>
        <row r="6554">
          <cell r="A6554" t="str">
            <v>x</v>
          </cell>
        </row>
        <row r="6555">
          <cell r="A6555" t="str">
            <v>x</v>
          </cell>
        </row>
        <row r="6556">
          <cell r="A6556" t="str">
            <v>x</v>
          </cell>
        </row>
        <row r="6557">
          <cell r="A6557" t="str">
            <v>x</v>
          </cell>
        </row>
        <row r="6558">
          <cell r="A6558" t="str">
            <v>x</v>
          </cell>
        </row>
        <row r="6559">
          <cell r="A6559" t="str">
            <v>x</v>
          </cell>
        </row>
        <row r="6560">
          <cell r="A6560" t="str">
            <v>x</v>
          </cell>
        </row>
        <row r="6561">
          <cell r="A6561" t="str">
            <v>x</v>
          </cell>
        </row>
        <row r="6562">
          <cell r="A6562" t="str">
            <v>x</v>
          </cell>
        </row>
        <row r="6563">
          <cell r="A6563" t="str">
            <v>x</v>
          </cell>
        </row>
        <row r="6564">
          <cell r="A6564" t="str">
            <v>x</v>
          </cell>
        </row>
        <row r="6565">
          <cell r="A6565" t="str">
            <v>x</v>
          </cell>
        </row>
        <row r="6566">
          <cell r="A6566" t="str">
            <v>x</v>
          </cell>
        </row>
        <row r="6567">
          <cell r="A6567" t="str">
            <v>x</v>
          </cell>
        </row>
        <row r="6568">
          <cell r="A6568" t="str">
            <v>11</v>
          </cell>
        </row>
        <row r="6569">
          <cell r="A6569" t="str">
            <v>11.1</v>
          </cell>
        </row>
        <row r="6570">
          <cell r="A6570" t="str">
            <v>11.1.1</v>
          </cell>
        </row>
        <row r="6571">
          <cell r="A6571">
            <v>101167</v>
          </cell>
        </row>
        <row r="6572">
          <cell r="A6572">
            <v>101168</v>
          </cell>
        </row>
        <row r="6573">
          <cell r="A6573">
            <v>101169</v>
          </cell>
        </row>
        <row r="6574">
          <cell r="A6574">
            <v>101170</v>
          </cell>
        </row>
        <row r="6575">
          <cell r="A6575">
            <v>101171</v>
          </cell>
        </row>
        <row r="6576">
          <cell r="A6576">
            <v>101172</v>
          </cell>
        </row>
        <row r="6577">
          <cell r="A6577">
            <v>97114</v>
          </cell>
        </row>
        <row r="6578">
          <cell r="A6578">
            <v>97115</v>
          </cell>
        </row>
        <row r="6579">
          <cell r="A6579">
            <v>97120</v>
          </cell>
        </row>
        <row r="6580">
          <cell r="A6580" t="str">
            <v>11.1.2</v>
          </cell>
        </row>
        <row r="6581">
          <cell r="A6581">
            <v>100576</v>
          </cell>
        </row>
        <row r="6582">
          <cell r="A6582">
            <v>100577</v>
          </cell>
        </row>
        <row r="6583">
          <cell r="A6583">
            <v>101767</v>
          </cell>
        </row>
        <row r="6584">
          <cell r="A6584">
            <v>101768</v>
          </cell>
        </row>
        <row r="6585">
          <cell r="A6585">
            <v>100564</v>
          </cell>
        </row>
        <row r="6586">
          <cell r="A6586">
            <v>100565</v>
          </cell>
        </row>
        <row r="6587">
          <cell r="A6587">
            <v>100566</v>
          </cell>
        </row>
        <row r="6588">
          <cell r="A6588">
            <v>100567</v>
          </cell>
        </row>
        <row r="6589">
          <cell r="A6589">
            <v>100568</v>
          </cell>
        </row>
        <row r="6590">
          <cell r="A6590">
            <v>100569</v>
          </cell>
        </row>
        <row r="6591">
          <cell r="A6591">
            <v>100570</v>
          </cell>
        </row>
        <row r="6592">
          <cell r="A6592">
            <v>100571</v>
          </cell>
        </row>
        <row r="6593">
          <cell r="A6593">
            <v>100572</v>
          </cell>
        </row>
        <row r="6594">
          <cell r="A6594">
            <v>100573</v>
          </cell>
        </row>
        <row r="6595">
          <cell r="A6595">
            <v>100574</v>
          </cell>
        </row>
        <row r="6596">
          <cell r="A6596">
            <v>100575</v>
          </cell>
        </row>
        <row r="6597">
          <cell r="A6597">
            <v>100576</v>
          </cell>
        </row>
        <row r="6598">
          <cell r="A6598">
            <v>100577</v>
          </cell>
        </row>
        <row r="6599">
          <cell r="A6599" t="str">
            <v>11.1.4</v>
          </cell>
        </row>
        <row r="6600">
          <cell r="A6600">
            <v>531000</v>
          </cell>
        </row>
        <row r="6601">
          <cell r="A6601">
            <v>530200</v>
          </cell>
        </row>
        <row r="6602">
          <cell r="A6602">
            <v>541000</v>
          </cell>
        </row>
        <row r="6603">
          <cell r="A6603">
            <v>533500</v>
          </cell>
        </row>
        <row r="6604">
          <cell r="A6604">
            <v>542000</v>
          </cell>
        </row>
        <row r="6605">
          <cell r="A6605">
            <v>544000</v>
          </cell>
        </row>
        <row r="6606">
          <cell r="A6606">
            <v>546000</v>
          </cell>
        </row>
        <row r="6607">
          <cell r="A6607">
            <v>532000</v>
          </cell>
        </row>
        <row r="6608">
          <cell r="A6608" t="str">
            <v>11.1.5</v>
          </cell>
        </row>
        <row r="6609">
          <cell r="A6609" t="str">
            <v>11.1.6</v>
          </cell>
        </row>
        <row r="6610">
          <cell r="A6610" t="str">
            <v>11.1.7</v>
          </cell>
        </row>
        <row r="6611">
          <cell r="A6611">
            <v>96402</v>
          </cell>
        </row>
        <row r="6612">
          <cell r="A6612">
            <v>102101</v>
          </cell>
        </row>
        <row r="6613">
          <cell r="A6613" t="str">
            <v>11.1.8</v>
          </cell>
        </row>
        <row r="6614">
          <cell r="A6614">
            <v>97104</v>
          </cell>
        </row>
        <row r="6615">
          <cell r="A6615">
            <v>97105</v>
          </cell>
        </row>
        <row r="6616">
          <cell r="A6616">
            <v>97106</v>
          </cell>
        </row>
        <row r="6617">
          <cell r="A6617">
            <v>97107</v>
          </cell>
        </row>
        <row r="6618">
          <cell r="A6618">
            <v>97108</v>
          </cell>
        </row>
        <row r="6619">
          <cell r="A6619">
            <v>97109</v>
          </cell>
        </row>
        <row r="6620">
          <cell r="A6620">
            <v>97110</v>
          </cell>
        </row>
        <row r="6621">
          <cell r="A6621">
            <v>97111</v>
          </cell>
        </row>
        <row r="6622">
          <cell r="A6622">
            <v>97112</v>
          </cell>
        </row>
        <row r="6623">
          <cell r="A6623">
            <v>97113</v>
          </cell>
        </row>
        <row r="6624">
          <cell r="A6624">
            <v>97116</v>
          </cell>
        </row>
        <row r="6625">
          <cell r="A6625">
            <v>97117</v>
          </cell>
        </row>
        <row r="6626">
          <cell r="A6626">
            <v>97118</v>
          </cell>
        </row>
        <row r="6627">
          <cell r="A6627">
            <v>97119</v>
          </cell>
        </row>
        <row r="6628">
          <cell r="A6628">
            <v>97802</v>
          </cell>
        </row>
        <row r="6629">
          <cell r="A6629">
            <v>97803</v>
          </cell>
        </row>
        <row r="6630">
          <cell r="A6630">
            <v>97805</v>
          </cell>
        </row>
        <row r="6631">
          <cell r="A6631">
            <v>97806</v>
          </cell>
        </row>
        <row r="6632">
          <cell r="A6632">
            <v>97807</v>
          </cell>
        </row>
        <row r="6633">
          <cell r="A6633">
            <v>97809</v>
          </cell>
        </row>
        <row r="6634">
          <cell r="A6634">
            <v>97810</v>
          </cell>
        </row>
        <row r="6635">
          <cell r="A6635">
            <v>97811</v>
          </cell>
        </row>
        <row r="6636">
          <cell r="A6636">
            <v>101810</v>
          </cell>
        </row>
        <row r="6637">
          <cell r="A6637">
            <v>101811</v>
          </cell>
        </row>
        <row r="6638">
          <cell r="A6638">
            <v>102096</v>
          </cell>
        </row>
        <row r="6639">
          <cell r="A6639">
            <v>102988</v>
          </cell>
        </row>
        <row r="6640">
          <cell r="A6640">
            <v>101812</v>
          </cell>
        </row>
        <row r="6641">
          <cell r="A6641">
            <v>101813</v>
          </cell>
        </row>
        <row r="6642">
          <cell r="A6642">
            <v>101814</v>
          </cell>
        </row>
        <row r="6643">
          <cell r="A6643">
            <v>101815</v>
          </cell>
        </row>
        <row r="6644">
          <cell r="A6644">
            <v>101816</v>
          </cell>
        </row>
        <row r="6645">
          <cell r="A6645">
            <v>101817</v>
          </cell>
        </row>
        <row r="6646">
          <cell r="A6646">
            <v>101818</v>
          </cell>
        </row>
        <row r="6647">
          <cell r="A6647">
            <v>101819</v>
          </cell>
        </row>
        <row r="6648">
          <cell r="A6648">
            <v>101820</v>
          </cell>
        </row>
        <row r="6649">
          <cell r="A6649">
            <v>101822</v>
          </cell>
        </row>
        <row r="6650">
          <cell r="A6650">
            <v>101823</v>
          </cell>
        </row>
        <row r="6651">
          <cell r="A6651">
            <v>101824</v>
          </cell>
        </row>
        <row r="6652">
          <cell r="A6652">
            <v>101825</v>
          </cell>
        </row>
        <row r="6653">
          <cell r="A6653">
            <v>101826</v>
          </cell>
        </row>
        <row r="6654">
          <cell r="A6654">
            <v>101827</v>
          </cell>
        </row>
        <row r="6655">
          <cell r="A6655">
            <v>101828</v>
          </cell>
        </row>
        <row r="6656">
          <cell r="A6656">
            <v>101829</v>
          </cell>
        </row>
        <row r="6657">
          <cell r="A6657">
            <v>101830</v>
          </cell>
        </row>
        <row r="6658">
          <cell r="A6658">
            <v>101831</v>
          </cell>
        </row>
        <row r="6659">
          <cell r="A6659">
            <v>101832</v>
          </cell>
        </row>
        <row r="6660">
          <cell r="A6660">
            <v>101833</v>
          </cell>
        </row>
        <row r="6661">
          <cell r="A6661">
            <v>101834</v>
          </cell>
        </row>
        <row r="6662">
          <cell r="A6662">
            <v>101835</v>
          </cell>
        </row>
        <row r="6663">
          <cell r="A6663">
            <v>101836</v>
          </cell>
        </row>
        <row r="6664">
          <cell r="A6664">
            <v>101837</v>
          </cell>
        </row>
        <row r="6665">
          <cell r="A6665">
            <v>101838</v>
          </cell>
        </row>
        <row r="6666">
          <cell r="A6666">
            <v>101839</v>
          </cell>
        </row>
        <row r="6667">
          <cell r="A6667">
            <v>101840</v>
          </cell>
        </row>
        <row r="6668">
          <cell r="A6668">
            <v>101841</v>
          </cell>
        </row>
        <row r="6669">
          <cell r="A6669">
            <v>101842</v>
          </cell>
        </row>
        <row r="6670">
          <cell r="A6670">
            <v>101843</v>
          </cell>
        </row>
        <row r="6671">
          <cell r="A6671">
            <v>101844</v>
          </cell>
        </row>
        <row r="6672">
          <cell r="A6672">
            <v>101845</v>
          </cell>
        </row>
        <row r="6673">
          <cell r="A6673">
            <v>101846</v>
          </cell>
        </row>
        <row r="6674">
          <cell r="A6674">
            <v>101847</v>
          </cell>
        </row>
        <row r="6675">
          <cell r="A6675">
            <v>101848</v>
          </cell>
        </row>
        <row r="6676">
          <cell r="A6676">
            <v>101849</v>
          </cell>
        </row>
        <row r="6677">
          <cell r="A6677">
            <v>101850</v>
          </cell>
        </row>
        <row r="6678">
          <cell r="A6678">
            <v>101851</v>
          </cell>
        </row>
        <row r="6679">
          <cell r="A6679">
            <v>101852</v>
          </cell>
        </row>
        <row r="6680">
          <cell r="A6680">
            <v>101853</v>
          </cell>
        </row>
        <row r="6681">
          <cell r="A6681">
            <v>101854</v>
          </cell>
        </row>
        <row r="6682">
          <cell r="A6682">
            <v>101855</v>
          </cell>
        </row>
        <row r="6683">
          <cell r="A6683">
            <v>101856</v>
          </cell>
        </row>
        <row r="6684">
          <cell r="A6684">
            <v>101857</v>
          </cell>
        </row>
        <row r="6685">
          <cell r="A6685">
            <v>101858</v>
          </cell>
        </row>
        <row r="6686">
          <cell r="A6686">
            <v>101859</v>
          </cell>
        </row>
        <row r="6687">
          <cell r="A6687">
            <v>101860</v>
          </cell>
        </row>
        <row r="6688">
          <cell r="A6688">
            <v>101861</v>
          </cell>
        </row>
        <row r="6689">
          <cell r="A6689">
            <v>101862</v>
          </cell>
        </row>
        <row r="6690">
          <cell r="A6690">
            <v>101863</v>
          </cell>
        </row>
        <row r="6691">
          <cell r="A6691">
            <v>101864</v>
          </cell>
        </row>
        <row r="6692">
          <cell r="A6692">
            <v>101865</v>
          </cell>
        </row>
        <row r="6693">
          <cell r="A6693">
            <v>101866</v>
          </cell>
        </row>
        <row r="6694">
          <cell r="A6694">
            <v>101867</v>
          </cell>
        </row>
        <row r="6695">
          <cell r="A6695">
            <v>101868</v>
          </cell>
        </row>
        <row r="6696">
          <cell r="A6696">
            <v>101869</v>
          </cell>
        </row>
        <row r="6697">
          <cell r="A6697">
            <v>101870</v>
          </cell>
        </row>
        <row r="6698">
          <cell r="A6698">
            <v>102098</v>
          </cell>
        </row>
        <row r="6699">
          <cell r="A6699">
            <v>95995</v>
          </cell>
        </row>
        <row r="6700">
          <cell r="A6700">
            <v>95996</v>
          </cell>
        </row>
        <row r="6701">
          <cell r="A6701">
            <v>96001</v>
          </cell>
        </row>
        <row r="6702">
          <cell r="A6702">
            <v>101020</v>
          </cell>
        </row>
        <row r="6703">
          <cell r="A6703">
            <v>101021</v>
          </cell>
        </row>
        <row r="6704">
          <cell r="A6704">
            <v>100624</v>
          </cell>
        </row>
        <row r="6705">
          <cell r="A6705">
            <v>100625</v>
          </cell>
        </row>
        <row r="6706">
          <cell r="A6706">
            <v>101022</v>
          </cell>
        </row>
        <row r="6707">
          <cell r="A6707">
            <v>101023</v>
          </cell>
        </row>
        <row r="6708">
          <cell r="A6708">
            <v>101024</v>
          </cell>
        </row>
        <row r="6709">
          <cell r="A6709">
            <v>101025</v>
          </cell>
        </row>
        <row r="6710">
          <cell r="A6710">
            <v>101026</v>
          </cell>
        </row>
        <row r="6711">
          <cell r="A6711">
            <v>101027</v>
          </cell>
        </row>
        <row r="6712">
          <cell r="A6712">
            <v>96393</v>
          </cell>
        </row>
        <row r="6713">
          <cell r="A6713">
            <v>96394</v>
          </cell>
        </row>
        <row r="6714">
          <cell r="A6714">
            <v>96395</v>
          </cell>
        </row>
        <row r="6715">
          <cell r="A6715" t="str">
            <v>11.1.9</v>
          </cell>
        </row>
        <row r="6716">
          <cell r="A6716">
            <v>94277</v>
          </cell>
        </row>
        <row r="6717">
          <cell r="A6717">
            <v>94278</v>
          </cell>
        </row>
        <row r="6718">
          <cell r="A6718">
            <v>94279</v>
          </cell>
        </row>
        <row r="6719">
          <cell r="A6719">
            <v>94280</v>
          </cell>
        </row>
        <row r="6720">
          <cell r="A6720">
            <v>94273</v>
          </cell>
        </row>
        <row r="6721">
          <cell r="A6721">
            <v>94274</v>
          </cell>
        </row>
        <row r="6722">
          <cell r="A6722">
            <v>94275</v>
          </cell>
        </row>
        <row r="6723">
          <cell r="A6723">
            <v>94276</v>
          </cell>
        </row>
        <row r="6724">
          <cell r="A6724">
            <v>94263</v>
          </cell>
        </row>
        <row r="6725">
          <cell r="A6725">
            <v>94264</v>
          </cell>
        </row>
        <row r="6726">
          <cell r="A6726">
            <v>94265</v>
          </cell>
        </row>
        <row r="6727">
          <cell r="A6727">
            <v>94266</v>
          </cell>
        </row>
        <row r="6728">
          <cell r="A6728">
            <v>94281</v>
          </cell>
        </row>
        <row r="6729">
          <cell r="A6729">
            <v>94282</v>
          </cell>
        </row>
        <row r="6730">
          <cell r="A6730">
            <v>94283</v>
          </cell>
        </row>
        <row r="6731">
          <cell r="A6731">
            <v>94284</v>
          </cell>
        </row>
        <row r="6732">
          <cell r="A6732">
            <v>94285</v>
          </cell>
        </row>
        <row r="6733">
          <cell r="A6733">
            <v>94286</v>
          </cell>
        </row>
        <row r="6734">
          <cell r="A6734">
            <v>94287</v>
          </cell>
        </row>
        <row r="6735">
          <cell r="A6735">
            <v>94288</v>
          </cell>
        </row>
        <row r="6736">
          <cell r="A6736">
            <v>94289</v>
          </cell>
        </row>
        <row r="6737">
          <cell r="A6737">
            <v>94290</v>
          </cell>
        </row>
        <row r="6738">
          <cell r="A6738">
            <v>94291</v>
          </cell>
        </row>
        <row r="6739">
          <cell r="A6739">
            <v>94292</v>
          </cell>
        </row>
        <row r="6740">
          <cell r="A6740">
            <v>94293</v>
          </cell>
        </row>
        <row r="6741">
          <cell r="A6741">
            <v>94267</v>
          </cell>
        </row>
        <row r="6742">
          <cell r="A6742">
            <v>94268</v>
          </cell>
        </row>
        <row r="6743">
          <cell r="A6743">
            <v>94269</v>
          </cell>
        </row>
        <row r="6744">
          <cell r="A6744">
            <v>94270</v>
          </cell>
        </row>
        <row r="6745">
          <cell r="A6745">
            <v>94271</v>
          </cell>
        </row>
        <row r="6746">
          <cell r="A6746">
            <v>94272</v>
          </cell>
        </row>
        <row r="6747">
          <cell r="A6747">
            <v>92960</v>
          </cell>
        </row>
        <row r="6748">
          <cell r="A6748" t="str">
            <v>11.1.10</v>
          </cell>
        </row>
        <row r="6749">
          <cell r="A6749">
            <v>102500</v>
          </cell>
        </row>
        <row r="6750">
          <cell r="A6750">
            <v>102501</v>
          </cell>
        </row>
        <row r="6751">
          <cell r="A6751">
            <v>102504</v>
          </cell>
        </row>
        <row r="6752">
          <cell r="A6752">
            <v>102505</v>
          </cell>
        </row>
        <row r="6753">
          <cell r="A6753">
            <v>102506</v>
          </cell>
        </row>
        <row r="6754">
          <cell r="A6754">
            <v>102507</v>
          </cell>
        </row>
        <row r="6755">
          <cell r="A6755">
            <v>102508</v>
          </cell>
        </row>
        <row r="6756">
          <cell r="A6756">
            <v>102509</v>
          </cell>
        </row>
        <row r="6757">
          <cell r="A6757">
            <v>102512</v>
          </cell>
        </row>
        <row r="6758">
          <cell r="A6758">
            <v>102513</v>
          </cell>
        </row>
        <row r="6759">
          <cell r="A6759">
            <v>102520</v>
          </cell>
        </row>
        <row r="6760">
          <cell r="A6760" t="str">
            <v>11.1.11</v>
          </cell>
        </row>
        <row r="6761">
          <cell r="A6761" t="str">
            <v>11.2</v>
          </cell>
        </row>
        <row r="6762">
          <cell r="A6762" t="str">
            <v>11.2.1</v>
          </cell>
        </row>
        <row r="6763">
          <cell r="A6763">
            <v>98519</v>
          </cell>
        </row>
        <row r="6764">
          <cell r="A6764">
            <v>98520</v>
          </cell>
        </row>
        <row r="6765">
          <cell r="A6765">
            <v>98521</v>
          </cell>
        </row>
        <row r="6766">
          <cell r="A6766">
            <v>98524</v>
          </cell>
        </row>
        <row r="6767">
          <cell r="A6767" t="str">
            <v>11.2.2</v>
          </cell>
        </row>
        <row r="6768">
          <cell r="A6768">
            <v>98509</v>
          </cell>
        </row>
        <row r="6769">
          <cell r="A6769">
            <v>98510</v>
          </cell>
        </row>
        <row r="6770">
          <cell r="A6770">
            <v>98511</v>
          </cell>
        </row>
        <row r="6771">
          <cell r="A6771">
            <v>98516</v>
          </cell>
        </row>
        <row r="6772">
          <cell r="A6772">
            <v>98503</v>
          </cell>
        </row>
        <row r="6773">
          <cell r="A6773">
            <v>98504</v>
          </cell>
        </row>
        <row r="6774">
          <cell r="A6774">
            <v>98505</v>
          </cell>
        </row>
        <row r="6775">
          <cell r="A6775">
            <v>98525</v>
          </cell>
        </row>
        <row r="6776">
          <cell r="A6776">
            <v>98526</v>
          </cell>
        </row>
        <row r="6777">
          <cell r="A6777">
            <v>98527</v>
          </cell>
        </row>
        <row r="6778">
          <cell r="A6778">
            <v>98528</v>
          </cell>
        </row>
        <row r="6779">
          <cell r="A6779">
            <v>98529</v>
          </cell>
        </row>
        <row r="6780">
          <cell r="A6780">
            <v>98530</v>
          </cell>
        </row>
        <row r="6781">
          <cell r="A6781">
            <v>98531</v>
          </cell>
        </row>
        <row r="6782">
          <cell r="A6782">
            <v>98532</v>
          </cell>
        </row>
        <row r="6783">
          <cell r="A6783">
            <v>98533</v>
          </cell>
        </row>
        <row r="6784">
          <cell r="A6784">
            <v>98534</v>
          </cell>
        </row>
        <row r="6785">
          <cell r="A6785">
            <v>98535</v>
          </cell>
        </row>
        <row r="6786">
          <cell r="A6786" t="str">
            <v>11.2.3</v>
          </cell>
        </row>
        <row r="6787">
          <cell r="A6787">
            <v>103185</v>
          </cell>
        </row>
        <row r="6788">
          <cell r="A6788">
            <v>103186</v>
          </cell>
        </row>
        <row r="6789">
          <cell r="A6789">
            <v>103187</v>
          </cell>
        </row>
        <row r="6790">
          <cell r="A6790">
            <v>103188</v>
          </cell>
        </row>
        <row r="6791">
          <cell r="A6791">
            <v>103189</v>
          </cell>
        </row>
        <row r="6792">
          <cell r="A6792">
            <v>103190</v>
          </cell>
        </row>
        <row r="6793">
          <cell r="A6793">
            <v>103191</v>
          </cell>
        </row>
        <row r="6794">
          <cell r="A6794">
            <v>103192</v>
          </cell>
        </row>
        <row r="6795">
          <cell r="A6795">
            <v>103193</v>
          </cell>
        </row>
        <row r="6796">
          <cell r="A6796">
            <v>103194</v>
          </cell>
        </row>
        <row r="6797">
          <cell r="A6797">
            <v>103195</v>
          </cell>
        </row>
        <row r="6798">
          <cell r="A6798">
            <v>103205</v>
          </cell>
        </row>
        <row r="6799">
          <cell r="A6799">
            <v>103206</v>
          </cell>
        </row>
        <row r="6800">
          <cell r="A6800">
            <v>103207</v>
          </cell>
        </row>
        <row r="6801">
          <cell r="A6801">
            <v>103208</v>
          </cell>
        </row>
        <row r="6802">
          <cell r="A6802">
            <v>103209</v>
          </cell>
        </row>
        <row r="6803">
          <cell r="A6803">
            <v>103210</v>
          </cell>
        </row>
        <row r="6804">
          <cell r="A6804">
            <v>103304</v>
          </cell>
        </row>
        <row r="6805">
          <cell r="A6805">
            <v>103307</v>
          </cell>
        </row>
        <row r="6806">
          <cell r="A6806">
            <v>103310</v>
          </cell>
        </row>
        <row r="6807">
          <cell r="A6807">
            <v>103314</v>
          </cell>
        </row>
        <row r="6808">
          <cell r="A6808">
            <v>103315</v>
          </cell>
        </row>
        <row r="6809">
          <cell r="A6809" t="str">
            <v>x</v>
          </cell>
        </row>
        <row r="6810">
          <cell r="A6810" t="str">
            <v>x</v>
          </cell>
        </row>
        <row r="6811">
          <cell r="A6811" t="str">
            <v>x</v>
          </cell>
        </row>
        <row r="6812">
          <cell r="A6812" t="str">
            <v>x</v>
          </cell>
        </row>
        <row r="6813">
          <cell r="A6813" t="str">
            <v>x</v>
          </cell>
        </row>
        <row r="6814">
          <cell r="A6814" t="str">
            <v>x</v>
          </cell>
        </row>
        <row r="6815">
          <cell r="A6815" t="str">
            <v>x</v>
          </cell>
        </row>
        <row r="6816">
          <cell r="A6816" t="str">
            <v>x</v>
          </cell>
        </row>
        <row r="6817">
          <cell r="A6817" t="str">
            <v>x</v>
          </cell>
        </row>
        <row r="6818">
          <cell r="A6818" t="str">
            <v>x</v>
          </cell>
        </row>
        <row r="6819">
          <cell r="A6819" t="str">
            <v>x</v>
          </cell>
        </row>
        <row r="6820">
          <cell r="A6820" t="str">
            <v>x</v>
          </cell>
        </row>
        <row r="6821">
          <cell r="A6821" t="str">
            <v>x</v>
          </cell>
        </row>
        <row r="6822">
          <cell r="A6822" t="str">
            <v>x</v>
          </cell>
        </row>
        <row r="6823">
          <cell r="A6823" t="str">
            <v>x</v>
          </cell>
        </row>
        <row r="6824">
          <cell r="A6824" t="str">
            <v>x</v>
          </cell>
        </row>
        <row r="6825">
          <cell r="A6825" t="str">
            <v>x</v>
          </cell>
        </row>
        <row r="6826">
          <cell r="A6826" t="str">
            <v>x</v>
          </cell>
        </row>
        <row r="6827">
          <cell r="A6827" t="str">
            <v>x</v>
          </cell>
        </row>
        <row r="6828">
          <cell r="A6828" t="str">
            <v>x</v>
          </cell>
        </row>
        <row r="6829">
          <cell r="A6829" t="str">
            <v>x</v>
          </cell>
        </row>
        <row r="6830">
          <cell r="A6830" t="str">
            <v>x</v>
          </cell>
        </row>
        <row r="6831">
          <cell r="A6831" t="str">
            <v>x</v>
          </cell>
        </row>
        <row r="6832">
          <cell r="A6832" t="str">
            <v>x</v>
          </cell>
        </row>
        <row r="6833">
          <cell r="A6833" t="str">
            <v>x</v>
          </cell>
        </row>
        <row r="6834">
          <cell r="A6834" t="str">
            <v>x</v>
          </cell>
        </row>
        <row r="6835">
          <cell r="A6835" t="str">
            <v>x</v>
          </cell>
        </row>
        <row r="6836">
          <cell r="A6836" t="str">
            <v>x</v>
          </cell>
        </row>
        <row r="6837">
          <cell r="A6837" t="str">
            <v>x</v>
          </cell>
        </row>
        <row r="6838">
          <cell r="A6838" t="str">
            <v>x</v>
          </cell>
        </row>
        <row r="6839">
          <cell r="A6839" t="str">
            <v>x</v>
          </cell>
        </row>
        <row r="6840">
          <cell r="A6840" t="str">
            <v>x</v>
          </cell>
        </row>
        <row r="6841">
          <cell r="A6841" t="str">
            <v>x</v>
          </cell>
        </row>
        <row r="6842">
          <cell r="A6842" t="str">
            <v>x</v>
          </cell>
        </row>
        <row r="6843">
          <cell r="A6843" t="str">
            <v>x</v>
          </cell>
        </row>
        <row r="6844">
          <cell r="A6844" t="str">
            <v>x</v>
          </cell>
        </row>
        <row r="6845">
          <cell r="A6845" t="str">
            <v>x</v>
          </cell>
        </row>
        <row r="6846">
          <cell r="A6846" t="str">
            <v>x</v>
          </cell>
        </row>
        <row r="6847">
          <cell r="A6847" t="str">
            <v>x</v>
          </cell>
        </row>
        <row r="6848">
          <cell r="A6848" t="str">
            <v>x</v>
          </cell>
        </row>
        <row r="6849">
          <cell r="A6849" t="str">
            <v>x</v>
          </cell>
        </row>
        <row r="6850">
          <cell r="A6850" t="str">
            <v>12</v>
          </cell>
        </row>
        <row r="6851">
          <cell r="A6851" t="str">
            <v>12.1</v>
          </cell>
        </row>
        <row r="6852">
          <cell r="A6852" t="str">
            <v>12.1.2</v>
          </cell>
        </row>
        <row r="6853">
          <cell r="A6853">
            <v>99802</v>
          </cell>
        </row>
        <row r="6854">
          <cell r="A6854">
            <v>99803</v>
          </cell>
        </row>
        <row r="6855">
          <cell r="A6855">
            <v>99804</v>
          </cell>
        </row>
        <row r="6856">
          <cell r="A6856">
            <v>99805</v>
          </cell>
        </row>
        <row r="6857">
          <cell r="A6857">
            <v>99806</v>
          </cell>
        </row>
        <row r="6858">
          <cell r="A6858">
            <v>99807</v>
          </cell>
        </row>
        <row r="6859">
          <cell r="A6859">
            <v>99808</v>
          </cell>
        </row>
        <row r="6860">
          <cell r="A6860">
            <v>99809</v>
          </cell>
        </row>
        <row r="6861">
          <cell r="A6861">
            <v>99810</v>
          </cell>
        </row>
        <row r="6862">
          <cell r="A6862">
            <v>99811</v>
          </cell>
        </row>
        <row r="6863">
          <cell r="A6863">
            <v>99812</v>
          </cell>
        </row>
        <row r="6864">
          <cell r="A6864">
            <v>99813</v>
          </cell>
        </row>
        <row r="6865">
          <cell r="A6865">
            <v>99814</v>
          </cell>
        </row>
        <row r="6866">
          <cell r="A6866">
            <v>99815</v>
          </cell>
        </row>
        <row r="6867">
          <cell r="A6867">
            <v>99816</v>
          </cell>
        </row>
        <row r="6868">
          <cell r="A6868">
            <v>99817</v>
          </cell>
        </row>
        <row r="6869">
          <cell r="A6869">
            <v>99818</v>
          </cell>
        </row>
        <row r="6870">
          <cell r="A6870">
            <v>99819</v>
          </cell>
        </row>
        <row r="6871">
          <cell r="A6871">
            <v>99820</v>
          </cell>
        </row>
        <row r="6872">
          <cell r="A6872">
            <v>99821</v>
          </cell>
        </row>
        <row r="6873">
          <cell r="A6873">
            <v>99822</v>
          </cell>
        </row>
        <row r="6874">
          <cell r="A6874">
            <v>99823</v>
          </cell>
        </row>
        <row r="6875">
          <cell r="A6875">
            <v>99824</v>
          </cell>
        </row>
        <row r="6876">
          <cell r="A6876">
            <v>99825</v>
          </cell>
        </row>
        <row r="6877">
          <cell r="A6877">
            <v>99826</v>
          </cell>
        </row>
        <row r="6878">
          <cell r="A6878">
            <v>99802</v>
          </cell>
        </row>
        <row r="6879">
          <cell r="A6879">
            <v>99802</v>
          </cell>
        </row>
        <row r="6880">
          <cell r="A6880">
            <v>99802</v>
          </cell>
        </row>
        <row r="6881">
          <cell r="A6881">
            <v>99802</v>
          </cell>
        </row>
        <row r="6882">
          <cell r="A6882">
            <v>99802</v>
          </cell>
        </row>
        <row r="6883">
          <cell r="A6883">
            <v>99802</v>
          </cell>
        </row>
        <row r="6884">
          <cell r="A6884">
            <v>99802</v>
          </cell>
        </row>
        <row r="6885">
          <cell r="A6885">
            <v>99802</v>
          </cell>
        </row>
        <row r="6886">
          <cell r="A6886">
            <v>99802</v>
          </cell>
        </row>
        <row r="6887">
          <cell r="A6887">
            <v>99802</v>
          </cell>
        </row>
        <row r="6888">
          <cell r="A6888">
            <v>99802</v>
          </cell>
        </row>
        <row r="6889">
          <cell r="A6889">
            <v>99802</v>
          </cell>
        </row>
        <row r="6890">
          <cell r="A6890">
            <v>99802</v>
          </cell>
        </row>
        <row r="6891">
          <cell r="A6891" t="str">
            <v>12.1.4</v>
          </cell>
        </row>
        <row r="6892">
          <cell r="A6892" t="str">
            <v>12.2</v>
          </cell>
        </row>
        <row r="6893">
          <cell r="A6893" t="str">
            <v>12.2.1</v>
          </cell>
        </row>
        <row r="6894">
          <cell r="A6894" t="str">
            <v>12.2.2</v>
          </cell>
        </row>
        <row r="6895">
          <cell r="A6895" t="str">
            <v>12.2.3</v>
          </cell>
        </row>
        <row r="6896">
          <cell r="A6896" t="str">
            <v>12.2.4</v>
          </cell>
        </row>
        <row r="6897">
          <cell r="A6897" t="str">
            <v>12.2.5</v>
          </cell>
        </row>
        <row r="6898">
          <cell r="A6898" t="str">
            <v>12.2.6</v>
          </cell>
        </row>
        <row r="6899">
          <cell r="A6899" t="str">
            <v>12.2.7</v>
          </cell>
        </row>
        <row r="6900">
          <cell r="A6900" t="str">
            <v>12.3</v>
          </cell>
        </row>
        <row r="6901">
          <cell r="A6901" t="str">
            <v>12.3.2</v>
          </cell>
        </row>
        <row r="6902">
          <cell r="A6902" t="str">
            <v>12.3.3</v>
          </cell>
        </row>
        <row r="6903">
          <cell r="A6903">
            <v>93281</v>
          </cell>
        </row>
        <row r="6904">
          <cell r="A6904">
            <v>93272</v>
          </cell>
        </row>
        <row r="6905">
          <cell r="A6905">
            <v>95212</v>
          </cell>
        </row>
        <row r="6906">
          <cell r="A6906" t="str">
            <v>12.3.4</v>
          </cell>
        </row>
        <row r="6907">
          <cell r="A6907" t="str">
            <v>12.3.5</v>
          </cell>
        </row>
        <row r="6908">
          <cell r="A6908" t="str">
            <v>12.3.6</v>
          </cell>
        </row>
        <row r="6909">
          <cell r="A6909" t="str">
            <v>12.3.7</v>
          </cell>
        </row>
        <row r="6910">
          <cell r="A6910" t="str">
            <v>12.3.8</v>
          </cell>
        </row>
        <row r="6911">
          <cell r="A6911" t="str">
            <v>12.3.9</v>
          </cell>
        </row>
        <row r="6912">
          <cell r="A6912">
            <v>91069</v>
          </cell>
        </row>
        <row r="6913">
          <cell r="A6913">
            <v>91070</v>
          </cell>
        </row>
        <row r="6914">
          <cell r="A6914">
            <v>91071</v>
          </cell>
        </row>
        <row r="6915">
          <cell r="A6915">
            <v>91072</v>
          </cell>
        </row>
        <row r="6916">
          <cell r="A6916">
            <v>91073</v>
          </cell>
        </row>
        <row r="6917">
          <cell r="A6917">
            <v>91074</v>
          </cell>
        </row>
        <row r="6918">
          <cell r="A6918">
            <v>91075</v>
          </cell>
        </row>
        <row r="6919">
          <cell r="A6919">
            <v>91076</v>
          </cell>
        </row>
        <row r="6920">
          <cell r="A6920">
            <v>91077</v>
          </cell>
        </row>
        <row r="6921">
          <cell r="A6921">
            <v>91078</v>
          </cell>
        </row>
        <row r="6922">
          <cell r="A6922">
            <v>91079</v>
          </cell>
        </row>
        <row r="6923">
          <cell r="A6923">
            <v>91080</v>
          </cell>
        </row>
        <row r="6924">
          <cell r="A6924">
            <v>91081</v>
          </cell>
        </row>
        <row r="6925">
          <cell r="A6925">
            <v>91082</v>
          </cell>
        </row>
        <row r="6926">
          <cell r="A6926">
            <v>91083</v>
          </cell>
        </row>
        <row r="6927">
          <cell r="A6927">
            <v>91084</v>
          </cell>
        </row>
        <row r="6928">
          <cell r="A6928">
            <v>91086</v>
          </cell>
        </row>
        <row r="6929">
          <cell r="A6929">
            <v>91087</v>
          </cell>
        </row>
        <row r="6930">
          <cell r="A6930">
            <v>91088</v>
          </cell>
        </row>
        <row r="6931">
          <cell r="A6931">
            <v>91089</v>
          </cell>
        </row>
        <row r="6932">
          <cell r="A6932">
            <v>91090</v>
          </cell>
        </row>
        <row r="6933">
          <cell r="A6933">
            <v>91091</v>
          </cell>
        </row>
        <row r="6934">
          <cell r="A6934">
            <v>91092</v>
          </cell>
        </row>
        <row r="6935">
          <cell r="A6935">
            <v>91093</v>
          </cell>
        </row>
        <row r="6936">
          <cell r="A6936">
            <v>91094</v>
          </cell>
        </row>
        <row r="6937">
          <cell r="A6937">
            <v>91095</v>
          </cell>
        </row>
        <row r="6938">
          <cell r="A6938">
            <v>91096</v>
          </cell>
        </row>
        <row r="6939">
          <cell r="A6939">
            <v>91097</v>
          </cell>
        </row>
        <row r="6940">
          <cell r="A6940">
            <v>91098</v>
          </cell>
        </row>
        <row r="6941">
          <cell r="A6941">
            <v>91099</v>
          </cell>
        </row>
        <row r="6942">
          <cell r="A6942">
            <v>91100</v>
          </cell>
        </row>
        <row r="6943">
          <cell r="A6943">
            <v>91101</v>
          </cell>
        </row>
        <row r="6944">
          <cell r="A6944" t="str">
            <v>12.3.10</v>
          </cell>
        </row>
        <row r="6945">
          <cell r="A6945" t="str">
            <v>12.3.11</v>
          </cell>
        </row>
        <row r="6946">
          <cell r="A6946" t="str">
            <v>12.3.12</v>
          </cell>
        </row>
        <row r="6947">
          <cell r="A6947" t="str">
            <v>12.3.13</v>
          </cell>
        </row>
        <row r="6948">
          <cell r="A6948" t="str">
            <v>12.3.14</v>
          </cell>
        </row>
        <row r="6949">
          <cell r="A6949" t="str">
            <v>12.3.15</v>
          </cell>
        </row>
        <row r="6950">
          <cell r="A6950" t="str">
            <v>12.3.16</v>
          </cell>
        </row>
        <row r="6951">
          <cell r="A6951" t="str">
            <v>12.3.18</v>
          </cell>
        </row>
        <row r="6952">
          <cell r="A6952" t="str">
            <v>12.3.19</v>
          </cell>
        </row>
        <row r="6953">
          <cell r="A6953" t="str">
            <v>12.3.20</v>
          </cell>
        </row>
        <row r="6954">
          <cell r="A6954" t="str">
            <v>12.3.21</v>
          </cell>
        </row>
        <row r="6955">
          <cell r="A6955" t="str">
            <v>12.3.22</v>
          </cell>
        </row>
        <row r="6956">
          <cell r="A6956" t="str">
            <v>12.3.23</v>
          </cell>
        </row>
        <row r="6957">
          <cell r="A6957" t="str">
            <v>12.3.24</v>
          </cell>
        </row>
        <row r="6958">
          <cell r="A6958" t="str">
            <v>12.3.25</v>
          </cell>
        </row>
        <row r="6959">
          <cell r="A6959" t="str">
            <v>12.3.26</v>
          </cell>
        </row>
        <row r="6960">
          <cell r="A6960" t="str">
            <v>12.3.27</v>
          </cell>
        </row>
        <row r="6961">
          <cell r="A6961" t="str">
            <v>12.3.28</v>
          </cell>
        </row>
        <row r="6962">
          <cell r="A6962">
            <v>100955</v>
          </cell>
        </row>
        <row r="6963">
          <cell r="A6963">
            <v>100956</v>
          </cell>
        </row>
        <row r="6964">
          <cell r="A6964">
            <v>100957</v>
          </cell>
        </row>
        <row r="6965">
          <cell r="A6965">
            <v>100958</v>
          </cell>
        </row>
        <row r="6966">
          <cell r="A6966">
            <v>100959</v>
          </cell>
        </row>
        <row r="6967">
          <cell r="A6967">
            <v>100960</v>
          </cell>
        </row>
        <row r="6968">
          <cell r="A6968">
            <v>100961</v>
          </cell>
        </row>
        <row r="6969">
          <cell r="A6969">
            <v>100962</v>
          </cell>
        </row>
        <row r="6970">
          <cell r="A6970">
            <v>100963</v>
          </cell>
        </row>
        <row r="6971">
          <cell r="A6971">
            <v>100964</v>
          </cell>
        </row>
        <row r="6972">
          <cell r="A6972" t="str">
            <v>12.3.29</v>
          </cell>
        </row>
        <row r="6973">
          <cell r="A6973" t="str">
            <v>12.3.30</v>
          </cell>
        </row>
        <row r="6974">
          <cell r="A6974" t="str">
            <v>12.3.31</v>
          </cell>
        </row>
        <row r="6975">
          <cell r="A6975" t="str">
            <v>12.3.32</v>
          </cell>
        </row>
        <row r="6976">
          <cell r="A6976" t="str">
            <v>12.3.33</v>
          </cell>
        </row>
        <row r="6977">
          <cell r="A6977" t="str">
            <v>12.3.34</v>
          </cell>
        </row>
        <row r="6978">
          <cell r="A6978" t="str">
            <v>12.3.35</v>
          </cell>
        </row>
        <row r="6979">
          <cell r="A6979" t="str">
            <v>12.3.36</v>
          </cell>
        </row>
        <row r="6980">
          <cell r="A6980" t="str">
            <v>12.3.37</v>
          </cell>
        </row>
        <row r="6981">
          <cell r="A6981" t="str">
            <v>12.3.38</v>
          </cell>
        </row>
        <row r="6982">
          <cell r="A6982" t="str">
            <v>12.3.39</v>
          </cell>
        </row>
        <row r="6983">
          <cell r="A6983" t="str">
            <v>12.3.40</v>
          </cell>
        </row>
        <row r="6984">
          <cell r="A6984" t="str">
            <v>12.3.41</v>
          </cell>
        </row>
        <row r="6985">
          <cell r="A6985" t="str">
            <v>12.3.42</v>
          </cell>
        </row>
        <row r="6986">
          <cell r="A6986" t="str">
            <v>12.3.43</v>
          </cell>
        </row>
        <row r="6987">
          <cell r="A6987" t="str">
            <v>12.3.44</v>
          </cell>
        </row>
        <row r="6988">
          <cell r="A6988" t="str">
            <v>12.3.45</v>
          </cell>
        </row>
        <row r="6989">
          <cell r="A6989" t="str">
            <v>12.3.47</v>
          </cell>
        </row>
        <row r="6990">
          <cell r="A6990" t="str">
            <v>12.3.47</v>
          </cell>
        </row>
        <row r="6991">
          <cell r="A6991" t="str">
            <v>12.3.48</v>
          </cell>
        </row>
        <row r="6992">
          <cell r="A6992" t="str">
            <v>12.3.49</v>
          </cell>
        </row>
        <row r="6993">
          <cell r="A6993" t="str">
            <v>12.3.50</v>
          </cell>
        </row>
        <row r="6994">
          <cell r="A6994" t="str">
            <v>12.3.51</v>
          </cell>
        </row>
        <row r="6995">
          <cell r="A6995" t="str">
            <v>12.3.52</v>
          </cell>
        </row>
        <row r="6996">
          <cell r="A6996" t="str">
            <v>12.3.53</v>
          </cell>
        </row>
        <row r="6997">
          <cell r="A6997" t="str">
            <v>12.3.54</v>
          </cell>
        </row>
        <row r="6998">
          <cell r="A6998" t="str">
            <v>x</v>
          </cell>
        </row>
        <row r="6999">
          <cell r="A6999" t="str">
            <v>x</v>
          </cell>
        </row>
        <row r="7000">
          <cell r="A7000" t="str">
            <v>x</v>
          </cell>
        </row>
        <row r="7001">
          <cell r="A7001" t="str">
            <v>x</v>
          </cell>
        </row>
        <row r="7002">
          <cell r="A7002" t="str">
            <v>x</v>
          </cell>
        </row>
        <row r="7003">
          <cell r="A7003" t="str">
            <v>x</v>
          </cell>
        </row>
        <row r="7004">
          <cell r="A7004" t="str">
            <v>x</v>
          </cell>
        </row>
        <row r="7005">
          <cell r="A7005" t="str">
            <v>x</v>
          </cell>
        </row>
        <row r="7006">
          <cell r="A7006" t="str">
            <v>x</v>
          </cell>
        </row>
        <row r="7007">
          <cell r="A7007" t="str">
            <v>x</v>
          </cell>
        </row>
        <row r="7008">
          <cell r="A7008" t="str">
            <v>x</v>
          </cell>
        </row>
        <row r="7009">
          <cell r="A7009" t="str">
            <v>x</v>
          </cell>
        </row>
        <row r="7010">
          <cell r="A7010" t="str">
            <v>x</v>
          </cell>
        </row>
        <row r="7011">
          <cell r="A7011" t="str">
            <v>x</v>
          </cell>
        </row>
        <row r="7012">
          <cell r="A7012" t="str">
            <v>x</v>
          </cell>
        </row>
        <row r="7013">
          <cell r="A7013" t="str">
            <v>x</v>
          </cell>
        </row>
        <row r="7014">
          <cell r="A7014" t="str">
            <v>x</v>
          </cell>
        </row>
        <row r="7015">
          <cell r="A7015" t="str">
            <v>x</v>
          </cell>
        </row>
        <row r="7016">
          <cell r="A7016" t="str">
            <v>x</v>
          </cell>
        </row>
        <row r="7017">
          <cell r="A7017" t="str">
            <v>x</v>
          </cell>
        </row>
        <row r="7018">
          <cell r="A7018" t="str">
            <v>x</v>
          </cell>
        </row>
        <row r="7019">
          <cell r="A7019" t="str">
            <v>x</v>
          </cell>
        </row>
        <row r="7020">
          <cell r="A7020" t="str">
            <v>x</v>
          </cell>
        </row>
        <row r="7021">
          <cell r="A7021" t="str">
            <v>x</v>
          </cell>
        </row>
        <row r="7022">
          <cell r="A7022" t="str">
            <v>x</v>
          </cell>
        </row>
        <row r="7023">
          <cell r="A7023" t="str">
            <v>x</v>
          </cell>
        </row>
        <row r="7024">
          <cell r="A7024" t="str">
            <v>x</v>
          </cell>
        </row>
        <row r="7025">
          <cell r="A7025" t="str">
            <v>x</v>
          </cell>
        </row>
        <row r="7026">
          <cell r="A7026" t="str">
            <v>x</v>
          </cell>
        </row>
        <row r="7027">
          <cell r="A7027" t="str">
            <v>x</v>
          </cell>
        </row>
        <row r="7028">
          <cell r="A7028" t="str">
            <v>x</v>
          </cell>
        </row>
        <row r="7029">
          <cell r="A7029" t="str">
            <v>x</v>
          </cell>
        </row>
        <row r="7030">
          <cell r="A7030" t="str">
            <v>x</v>
          </cell>
        </row>
        <row r="7031">
          <cell r="A7031" t="str">
            <v>CÁLCULO DO BDI - RESOLUÇÃO CONJUNTA SEIL/DER Nº 001/2012</v>
          </cell>
        </row>
        <row r="7032">
          <cell r="A7032" t="str">
            <v>1 - CUSTO DIRETO -  SEM BDI  (R$) .................................................................................................</v>
          </cell>
        </row>
        <row r="7033">
          <cell r="A7033" t="str">
            <v>2 - TAXA DE BDI DESTA OBRA   (%)  ...............................................................................................</v>
          </cell>
        </row>
        <row r="7034">
          <cell r="A7034" t="str">
            <v>3 - CUSTO GLOBAL DESTA OBRA - COM BDI  (R$)  ......................................................................</v>
          </cell>
        </row>
        <row r="7035">
          <cell r="A7035" t="str">
            <v>x</v>
          </cell>
        </row>
        <row r="7036">
          <cell r="A7036" t="str">
            <v>ruyyyyyyy</v>
          </cell>
        </row>
        <row r="7046">
          <cell r="A7046"/>
        </row>
        <row r="7047">
          <cell r="A7047"/>
        </row>
        <row r="7049">
          <cell r="A7049"/>
        </row>
        <row r="7050">
          <cell r="A7050"/>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
      <sheetName val="Cronograma SFM"/>
      <sheetName val="base (3)"/>
      <sheetName val="Cronograma PAM"/>
      <sheetName val="BDI Edificação"/>
      <sheetName val="Grandes Itens"/>
      <sheetName val="Cartilha"/>
      <sheetName val="Composições"/>
      <sheetName val="Cotações"/>
      <sheetName val="composição dos itens"/>
    </sheetNames>
    <sheetDataSet>
      <sheetData sheetId="0"/>
      <sheetData sheetId="1"/>
      <sheetData sheetId="2"/>
      <sheetData sheetId="3"/>
      <sheetData sheetId="4"/>
      <sheetData sheetId="5"/>
      <sheetData sheetId="6"/>
      <sheetData sheetId="7"/>
      <sheetData sheetId="8">
        <row r="2">
          <cell r="B2" t="str">
            <v>REDE DE FECHAMENTO LATERAL EM POLIETILENO - MALHA 100 - FIO 3MM</v>
          </cell>
          <cell r="C2" t="str">
            <v>M2</v>
          </cell>
        </row>
        <row r="9">
          <cell r="B9" t="str">
            <v>REDE DE COBERTURA EM POLIETILENO - MALHA 150 - FIO 3MM</v>
          </cell>
          <cell r="C9" t="str">
            <v>M2</v>
          </cell>
        </row>
        <row r="16">
          <cell r="B16" t="str">
            <v>FORNECIMENTO E INSTALAÇÃO DE GRAMA SINTÉTICA, ALTURA DO FIO 60MM EM POLIETILENO EM MONOFILAMENTO, COM TRATAMENTO ANTI UV E ANTI ESTÁTICO, INCLUSO AMORTECIMENTO COM AREIA FINA E BORRACHA GRANULADA</v>
          </cell>
        </row>
        <row r="71">
          <cell r="B71" t="str">
            <v>BANCO DE MADEIRA SEM ENCOSTO, ALTURA 430MM, LARGURA DE 550MM E COMPRIMENTO DE 1820MM, COM 9 RIPAS DE MADEIRA MACIÇA DE 30X40MM, COMPRIMENTO 1,80M, EM ESTRUTURA DE LIGA DE ALUMÍNIO</v>
          </cell>
          <cell r="C71" t="str">
            <v>UNIDADE</v>
          </cell>
        </row>
        <row r="85">
          <cell r="B85" t="str">
            <v>CAIXA DE PASSAGEM 150X150X80MM METÁLICA COM TAMPA</v>
          </cell>
          <cell r="C85" t="str">
            <v>UNIDADE</v>
          </cell>
        </row>
      </sheetData>
      <sheetData sheetId="9"/>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21" xr16:uid="{87F3BEAF-BA3B-49E8-989A-3CA375E690B3}"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6" xr16:uid="{C476A792-F20B-43CE-B435-EE3D24009AE3}"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8" xr16:uid="{27DAA3D0-6833-4A9C-A1FC-4537B94F412D}"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8" xr16:uid="{901A51FF-BD12-4AB7-8A9B-D2AF6A663EE4}"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5791258C-5751-4BA5-9A59-FBF7A730BD81}"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0" xr16:uid="{10583CE5-B873-4B80-91F3-1291FA5CFD19}"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13" xr16:uid="{9DD20CC0-873C-4A09-B561-1DAB87056808}"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878FF90-AF07-447D-A21A-D899CBEF9B6F}"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7" xr16:uid="{63B612DB-D5ED-4E0A-BF8F-97B6EC2D1F65}"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24" xr16:uid="{80903BC0-CF0F-425D-A36E-3A1CA5B6C438}"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92EE47F6-B819-4207-874C-0A80A6CB1BE6}"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4" xr16:uid="{4E929C5E-14B0-4847-9C62-E6B9AC03F0F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5" xr16:uid="{98CDE0FC-D7A4-4709-9347-CDB25780E9D3}"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7" xr16:uid="{0736671D-9B9D-4963-8CA7-92A8545A7C2B}"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2" xr16:uid="{CE6637C2-44DC-4ADD-9672-FF77F00EE1F4}"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22" xr16:uid="{3169C697-ECBB-4FEC-944B-47B29CB8D74C}"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6" xr16:uid="{DDB1718E-9F6E-4349-85C6-20F59048D875}"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9" xr16:uid="{E83CFB69-5568-46A5-BF73-A3BBE36469A7}"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20" xr16:uid="{F83D7CFC-D4CD-453A-9509-9B1E160B9A4D}"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9" xr16:uid="{585395A1-724C-4791-8159-E0C809592515}"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28" xr16:uid="{29350588-2350-454C-91EC-2C6990330E94}"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27" xr16:uid="{7247B0C9-0340-4404-BABC-6F01880DCF3C}"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26" xr16:uid="{0117DC4D-3DB7-40EF-A6F5-59FEAD7F5CAF}"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25" xr16:uid="{E9EF910D-F23C-45A8-B968-E005E69765A4}"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1" xr16:uid="{6CD28F33-8E55-49F7-B19C-F8AE0A45487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5" xr16:uid="{B68BE959-B5C4-4993-B67E-3C45B8C0F777}"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23" xr16:uid="{BED81DB5-3806-47FA-8539-3A697A7E7899}"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4" xr16:uid="{417BB9F9-E045-41BB-B0B3-AEDC9139493E}"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7.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43FE-E1C2-4F23-A7AB-4C4029538856}">
  <sheetPr>
    <pageSetUpPr fitToPage="1"/>
  </sheetPr>
  <dimension ref="A1:R141"/>
  <sheetViews>
    <sheetView showZeros="0" zoomScale="112" zoomScaleNormal="112" workbookViewId="0">
      <selection activeCell="E45" sqref="E4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1" t="s">
        <v>2211</v>
      </c>
      <c r="B1" s="192">
        <v>3</v>
      </c>
      <c r="C1" s="193"/>
      <c r="D1" s="194"/>
      <c r="E1" s="195">
        <v>1</v>
      </c>
      <c r="F1" s="195">
        <v>2</v>
      </c>
      <c r="G1" s="195">
        <v>3</v>
      </c>
      <c r="H1" s="195">
        <v>4</v>
      </c>
      <c r="I1" s="195">
        <v>5</v>
      </c>
      <c r="J1" s="195">
        <v>6</v>
      </c>
      <c r="K1" s="195">
        <v>7</v>
      </c>
      <c r="L1" s="195">
        <v>8</v>
      </c>
      <c r="M1" s="195">
        <v>9</v>
      </c>
      <c r="N1" s="195">
        <v>10</v>
      </c>
      <c r="O1" s="195">
        <v>11</v>
      </c>
      <c r="P1" s="195">
        <v>12</v>
      </c>
    </row>
    <row r="2" spans="1:18" ht="13.5" thickTop="1" x14ac:dyDescent="0.2">
      <c r="A2" s="196" t="str">
        <f t="shared" ref="A2:A13" si="0">CONCATENATE($B$1,"|",B2)</f>
        <v>3|1</v>
      </c>
      <c r="B2" s="197">
        <v>1</v>
      </c>
      <c r="C2" s="198" t="s">
        <v>1855</v>
      </c>
      <c r="D2" s="199">
        <v>1</v>
      </c>
      <c r="E2" s="200">
        <v>50</v>
      </c>
      <c r="F2" s="200">
        <v>50</v>
      </c>
      <c r="G2" s="200"/>
      <c r="H2" s="200"/>
      <c r="I2" s="200"/>
      <c r="J2" s="201"/>
      <c r="K2" s="201"/>
      <c r="L2" s="201"/>
      <c r="M2" s="201"/>
      <c r="N2" s="201"/>
      <c r="O2" s="201"/>
      <c r="P2" s="201"/>
      <c r="R2" s="8">
        <f t="shared" ref="R2:R13" si="1">SUM(E2:P2)</f>
        <v>100</v>
      </c>
    </row>
    <row r="3" spans="1:18" x14ac:dyDescent="0.2">
      <c r="A3" s="202" t="str">
        <f t="shared" si="0"/>
        <v>3|2</v>
      </c>
      <c r="B3" s="203" t="s">
        <v>1857</v>
      </c>
      <c r="C3" s="198" t="s">
        <v>1858</v>
      </c>
      <c r="D3" s="199">
        <v>2</v>
      </c>
      <c r="E3" s="200">
        <v>40</v>
      </c>
      <c r="F3" s="200">
        <v>50</v>
      </c>
      <c r="G3" s="200">
        <v>10</v>
      </c>
      <c r="H3" s="200"/>
      <c r="I3" s="200"/>
      <c r="J3" s="204"/>
      <c r="K3" s="204"/>
      <c r="L3" s="204"/>
      <c r="M3" s="204"/>
      <c r="N3" s="204"/>
      <c r="O3" s="204"/>
      <c r="P3" s="204"/>
      <c r="R3" s="8">
        <f t="shared" si="1"/>
        <v>100</v>
      </c>
    </row>
    <row r="4" spans="1:18" x14ac:dyDescent="0.2">
      <c r="A4" s="202" t="str">
        <f t="shared" si="0"/>
        <v>3|3</v>
      </c>
      <c r="B4" s="203" t="s">
        <v>1860</v>
      </c>
      <c r="C4" s="198" t="s">
        <v>207</v>
      </c>
      <c r="D4" s="199">
        <v>3</v>
      </c>
      <c r="E4" s="205">
        <v>60</v>
      </c>
      <c r="F4" s="205">
        <v>40</v>
      </c>
      <c r="G4" s="205"/>
      <c r="H4" s="205"/>
      <c r="I4" s="205"/>
      <c r="J4" s="204"/>
      <c r="K4" s="204"/>
      <c r="L4" s="204"/>
      <c r="M4" s="204"/>
      <c r="N4" s="204"/>
      <c r="O4" s="204"/>
      <c r="P4" s="204"/>
      <c r="R4" s="8">
        <f t="shared" si="1"/>
        <v>100</v>
      </c>
    </row>
    <row r="5" spans="1:18" x14ac:dyDescent="0.2">
      <c r="A5" s="202" t="str">
        <f t="shared" si="0"/>
        <v>3|4</v>
      </c>
      <c r="B5" s="203" t="s">
        <v>1861</v>
      </c>
      <c r="C5" s="198" t="s">
        <v>1862</v>
      </c>
      <c r="D5" s="199">
        <v>4</v>
      </c>
      <c r="E5" s="205">
        <v>20</v>
      </c>
      <c r="F5" s="205">
        <v>50</v>
      </c>
      <c r="G5" s="205">
        <v>30</v>
      </c>
      <c r="H5" s="205"/>
      <c r="I5" s="205"/>
      <c r="J5" s="204"/>
      <c r="K5" s="204"/>
      <c r="L5" s="204"/>
      <c r="M5" s="204"/>
      <c r="N5" s="204"/>
      <c r="O5" s="204"/>
      <c r="P5" s="204"/>
      <c r="R5" s="8">
        <f t="shared" si="1"/>
        <v>100</v>
      </c>
    </row>
    <row r="6" spans="1:18" x14ac:dyDescent="0.2">
      <c r="A6" s="202" t="str">
        <f t="shared" si="0"/>
        <v>3|5</v>
      </c>
      <c r="B6" s="203" t="s">
        <v>1887</v>
      </c>
      <c r="C6" s="198" t="s">
        <v>1888</v>
      </c>
      <c r="D6" s="199">
        <v>5</v>
      </c>
      <c r="E6" s="205">
        <v>10</v>
      </c>
      <c r="F6" s="205">
        <v>50</v>
      </c>
      <c r="G6" s="205">
        <v>40</v>
      </c>
      <c r="H6" s="205"/>
      <c r="I6" s="205"/>
      <c r="J6" s="204"/>
      <c r="K6" s="204"/>
      <c r="L6" s="204"/>
      <c r="M6" s="204"/>
      <c r="N6" s="204"/>
      <c r="O6" s="204"/>
      <c r="P6" s="204"/>
      <c r="R6" s="8">
        <f t="shared" si="1"/>
        <v>100</v>
      </c>
    </row>
    <row r="7" spans="1:18" x14ac:dyDescent="0.2">
      <c r="A7" s="202" t="str">
        <f t="shared" si="0"/>
        <v>3|6</v>
      </c>
      <c r="B7" s="203" t="s">
        <v>1893</v>
      </c>
      <c r="C7" s="198" t="s">
        <v>236</v>
      </c>
      <c r="D7" s="199"/>
      <c r="E7" s="205"/>
      <c r="F7" s="205">
        <v>30</v>
      </c>
      <c r="G7" s="205">
        <v>70</v>
      </c>
      <c r="H7" s="205"/>
      <c r="I7" s="205"/>
      <c r="J7" s="204"/>
      <c r="K7" s="204"/>
      <c r="L7" s="204"/>
      <c r="M7" s="204"/>
      <c r="N7" s="204"/>
      <c r="O7" s="204"/>
      <c r="P7" s="204"/>
      <c r="R7" s="8">
        <f t="shared" si="1"/>
        <v>100</v>
      </c>
    </row>
    <row r="8" spans="1:18" x14ac:dyDescent="0.2">
      <c r="A8" s="202" t="str">
        <f t="shared" si="0"/>
        <v>3|7</v>
      </c>
      <c r="B8" s="203" t="s">
        <v>1905</v>
      </c>
      <c r="C8" s="198" t="s">
        <v>1906</v>
      </c>
      <c r="D8" s="199">
        <v>3</v>
      </c>
      <c r="E8" s="205"/>
      <c r="F8" s="205">
        <v>40</v>
      </c>
      <c r="G8" s="205">
        <v>60</v>
      </c>
      <c r="H8" s="205"/>
      <c r="I8" s="205"/>
      <c r="J8" s="204"/>
      <c r="K8" s="204"/>
      <c r="L8" s="204"/>
      <c r="M8" s="204"/>
      <c r="N8" s="204"/>
      <c r="O8" s="204"/>
      <c r="P8" s="204"/>
      <c r="R8" s="8">
        <f t="shared" si="1"/>
        <v>100</v>
      </c>
    </row>
    <row r="9" spans="1:18" x14ac:dyDescent="0.2">
      <c r="A9" s="202" t="str">
        <f t="shared" si="0"/>
        <v>3|8</v>
      </c>
      <c r="B9" s="203" t="s">
        <v>1910</v>
      </c>
      <c r="C9" s="198" t="s">
        <v>2209</v>
      </c>
      <c r="D9" s="199">
        <v>5</v>
      </c>
      <c r="E9" s="205">
        <v>10</v>
      </c>
      <c r="F9" s="205">
        <v>50</v>
      </c>
      <c r="G9" s="205">
        <v>40</v>
      </c>
      <c r="H9" s="205"/>
      <c r="I9" s="205"/>
      <c r="J9" s="204"/>
      <c r="K9" s="204"/>
      <c r="L9" s="204"/>
      <c r="M9" s="204"/>
      <c r="N9" s="204"/>
      <c r="O9" s="204"/>
      <c r="P9" s="204"/>
      <c r="R9" s="8">
        <f t="shared" si="1"/>
        <v>100</v>
      </c>
    </row>
    <row r="10" spans="1:18" x14ac:dyDescent="0.2">
      <c r="A10" s="202" t="str">
        <f t="shared" si="0"/>
        <v>3|9</v>
      </c>
      <c r="B10" s="203" t="s">
        <v>1965</v>
      </c>
      <c r="C10" s="198" t="s">
        <v>2212</v>
      </c>
      <c r="D10" s="199"/>
      <c r="E10" s="205">
        <v>20</v>
      </c>
      <c r="F10" s="205">
        <v>50</v>
      </c>
      <c r="G10" s="205">
        <v>30</v>
      </c>
      <c r="H10" s="205"/>
      <c r="I10" s="205"/>
      <c r="J10" s="204"/>
      <c r="K10" s="204"/>
      <c r="L10" s="204"/>
      <c r="M10" s="204"/>
      <c r="N10" s="204"/>
      <c r="O10" s="204"/>
      <c r="P10" s="204"/>
      <c r="R10" s="8">
        <f t="shared" si="1"/>
        <v>100</v>
      </c>
    </row>
    <row r="11" spans="1:18" x14ac:dyDescent="0.2">
      <c r="A11" s="202" t="str">
        <f t="shared" si="0"/>
        <v>3|10</v>
      </c>
      <c r="B11" s="203" t="s">
        <v>2069</v>
      </c>
      <c r="C11" s="198" t="s">
        <v>2213</v>
      </c>
      <c r="D11" s="199">
        <v>6</v>
      </c>
      <c r="E11" s="205"/>
      <c r="F11" s="205">
        <v>40</v>
      </c>
      <c r="G11" s="205">
        <v>60</v>
      </c>
      <c r="H11" s="205"/>
      <c r="I11" s="205"/>
      <c r="J11" s="204"/>
      <c r="K11" s="204"/>
      <c r="L11" s="204"/>
      <c r="M11" s="204"/>
      <c r="N11" s="204"/>
      <c r="O11" s="204"/>
      <c r="P11" s="204"/>
      <c r="R11" s="8">
        <f t="shared" si="1"/>
        <v>100</v>
      </c>
    </row>
    <row r="12" spans="1:18" x14ac:dyDescent="0.2">
      <c r="A12" s="202" t="str">
        <f t="shared" si="0"/>
        <v>3|11</v>
      </c>
      <c r="B12" s="203" t="s">
        <v>2122</v>
      </c>
      <c r="C12" s="198" t="s">
        <v>2121</v>
      </c>
      <c r="D12" s="199">
        <v>6</v>
      </c>
      <c r="E12" s="205">
        <v>20</v>
      </c>
      <c r="F12" s="205">
        <v>40</v>
      </c>
      <c r="G12" s="205">
        <v>40</v>
      </c>
      <c r="H12" s="205"/>
      <c r="I12" s="205"/>
      <c r="J12" s="204"/>
      <c r="K12" s="204"/>
      <c r="L12" s="204"/>
      <c r="M12" s="204"/>
      <c r="N12" s="204"/>
      <c r="O12" s="204"/>
      <c r="P12" s="204"/>
      <c r="R12" s="8">
        <f t="shared" si="1"/>
        <v>100</v>
      </c>
    </row>
    <row r="13" spans="1:18" x14ac:dyDescent="0.2">
      <c r="A13" s="202" t="str">
        <f t="shared" si="0"/>
        <v>3|12</v>
      </c>
      <c r="B13" s="203" t="s">
        <v>2134</v>
      </c>
      <c r="C13" s="198" t="s">
        <v>2138</v>
      </c>
      <c r="D13" s="199"/>
      <c r="E13" s="205">
        <v>20</v>
      </c>
      <c r="F13" s="205">
        <v>40</v>
      </c>
      <c r="G13" s="205">
        <v>40</v>
      </c>
      <c r="H13" s="205"/>
      <c r="I13" s="205"/>
      <c r="J13" s="204"/>
      <c r="K13" s="204"/>
      <c r="L13" s="204"/>
      <c r="M13" s="204"/>
      <c r="N13" s="204"/>
      <c r="O13" s="204"/>
      <c r="P13" s="204"/>
      <c r="R13" s="8">
        <f t="shared" si="1"/>
        <v>100</v>
      </c>
    </row>
    <row r="15" spans="1:18" ht="13.5" thickBot="1" x14ac:dyDescent="0.25">
      <c r="A15" s="206" t="s">
        <v>2211</v>
      </c>
      <c r="B15" s="207">
        <v>4</v>
      </c>
      <c r="C15" s="208"/>
      <c r="D15" s="209"/>
      <c r="E15" s="195">
        <v>1</v>
      </c>
      <c r="F15" s="195">
        <v>2</v>
      </c>
      <c r="G15" s="195">
        <v>3</v>
      </c>
      <c r="H15" s="195">
        <v>4</v>
      </c>
      <c r="I15" s="195">
        <v>5</v>
      </c>
      <c r="J15" s="195">
        <v>6</v>
      </c>
      <c r="K15" s="195">
        <v>7</v>
      </c>
      <c r="L15" s="195">
        <v>8</v>
      </c>
      <c r="M15" s="195">
        <v>9</v>
      </c>
      <c r="N15" s="195">
        <v>10</v>
      </c>
      <c r="O15" s="195">
        <v>11</v>
      </c>
      <c r="P15" s="195">
        <v>12</v>
      </c>
    </row>
    <row r="16" spans="1:18" ht="13.5" thickTop="1" x14ac:dyDescent="0.2">
      <c r="A16" s="196" t="str">
        <f t="shared" ref="A16:A27" si="2">CONCATENATE($B$15,"|",B16)</f>
        <v>4|1</v>
      </c>
      <c r="B16" s="197">
        <v>1</v>
      </c>
      <c r="C16" s="198" t="s">
        <v>1855</v>
      </c>
      <c r="D16" s="199">
        <v>1</v>
      </c>
      <c r="E16" s="200">
        <v>50</v>
      </c>
      <c r="F16" s="200">
        <v>50</v>
      </c>
      <c r="G16" s="200"/>
      <c r="H16" s="200"/>
      <c r="I16" s="200"/>
      <c r="J16" s="201"/>
      <c r="K16" s="201"/>
      <c r="L16" s="201"/>
      <c r="M16" s="201"/>
      <c r="N16" s="201"/>
      <c r="O16" s="201"/>
      <c r="P16" s="201"/>
      <c r="R16" s="8">
        <f t="shared" ref="R16:R27" si="3">SUM(E16:P16)</f>
        <v>100</v>
      </c>
    </row>
    <row r="17" spans="1:18" x14ac:dyDescent="0.2">
      <c r="A17" s="202" t="str">
        <f t="shared" si="2"/>
        <v>4|2</v>
      </c>
      <c r="B17" s="203" t="s">
        <v>1857</v>
      </c>
      <c r="C17" s="198" t="s">
        <v>1858</v>
      </c>
      <c r="D17" s="199">
        <v>2</v>
      </c>
      <c r="E17" s="200">
        <v>30</v>
      </c>
      <c r="F17" s="200">
        <v>40</v>
      </c>
      <c r="G17" s="200">
        <v>20</v>
      </c>
      <c r="H17" s="200">
        <v>10</v>
      </c>
      <c r="I17" s="200"/>
      <c r="J17" s="204"/>
      <c r="K17" s="204"/>
      <c r="L17" s="204"/>
      <c r="M17" s="204"/>
      <c r="N17" s="204"/>
      <c r="O17" s="204"/>
      <c r="P17" s="204"/>
      <c r="R17" s="8">
        <f t="shared" si="3"/>
        <v>100</v>
      </c>
    </row>
    <row r="18" spans="1:18" x14ac:dyDescent="0.2">
      <c r="A18" s="202" t="str">
        <f t="shared" si="2"/>
        <v>4|3</v>
      </c>
      <c r="B18" s="203" t="s">
        <v>1860</v>
      </c>
      <c r="C18" s="198" t="s">
        <v>207</v>
      </c>
      <c r="D18" s="199">
        <v>3</v>
      </c>
      <c r="E18" s="205">
        <v>50</v>
      </c>
      <c r="F18" s="205">
        <v>40</v>
      </c>
      <c r="G18" s="205">
        <v>10</v>
      </c>
      <c r="H18" s="205"/>
      <c r="I18" s="205"/>
      <c r="J18" s="204"/>
      <c r="K18" s="204"/>
      <c r="L18" s="204"/>
      <c r="M18" s="204"/>
      <c r="N18" s="204"/>
      <c r="O18" s="204"/>
      <c r="P18" s="204"/>
      <c r="R18" s="8">
        <f t="shared" si="3"/>
        <v>100</v>
      </c>
    </row>
    <row r="19" spans="1:18" x14ac:dyDescent="0.2">
      <c r="A19" s="202" t="str">
        <f t="shared" si="2"/>
        <v>4|4</v>
      </c>
      <c r="B19" s="203" t="s">
        <v>1861</v>
      </c>
      <c r="C19" s="198" t="s">
        <v>1862</v>
      </c>
      <c r="D19" s="199">
        <v>4</v>
      </c>
      <c r="E19" s="205">
        <v>20</v>
      </c>
      <c r="F19" s="205">
        <v>40</v>
      </c>
      <c r="G19" s="205">
        <v>20</v>
      </c>
      <c r="H19" s="205">
        <v>20</v>
      </c>
      <c r="I19" s="205"/>
      <c r="J19" s="204"/>
      <c r="K19" s="204"/>
      <c r="L19" s="204"/>
      <c r="M19" s="204"/>
      <c r="N19" s="204"/>
      <c r="O19" s="204"/>
      <c r="P19" s="204"/>
      <c r="R19" s="8">
        <f t="shared" si="3"/>
        <v>100</v>
      </c>
    </row>
    <row r="20" spans="1:18" x14ac:dyDescent="0.2">
      <c r="A20" s="202" t="str">
        <f t="shared" si="2"/>
        <v>4|5</v>
      </c>
      <c r="B20" s="203" t="s">
        <v>1887</v>
      </c>
      <c r="C20" s="198" t="s">
        <v>1888</v>
      </c>
      <c r="D20" s="199">
        <v>5</v>
      </c>
      <c r="E20" s="205">
        <v>10</v>
      </c>
      <c r="F20" s="205">
        <v>30</v>
      </c>
      <c r="G20" s="205">
        <v>40</v>
      </c>
      <c r="H20" s="205">
        <v>20</v>
      </c>
      <c r="I20" s="205"/>
      <c r="J20" s="204"/>
      <c r="K20" s="204"/>
      <c r="L20" s="204"/>
      <c r="M20" s="204"/>
      <c r="N20" s="204"/>
      <c r="O20" s="204"/>
      <c r="P20" s="204"/>
      <c r="R20" s="8">
        <f t="shared" si="3"/>
        <v>100</v>
      </c>
    </row>
    <row r="21" spans="1:18" x14ac:dyDescent="0.2">
      <c r="A21" s="202" t="str">
        <f t="shared" si="2"/>
        <v>4|6</v>
      </c>
      <c r="B21" s="203" t="s">
        <v>1893</v>
      </c>
      <c r="C21" s="198" t="s">
        <v>236</v>
      </c>
      <c r="D21" s="199"/>
      <c r="E21" s="205"/>
      <c r="F21" s="205">
        <v>10</v>
      </c>
      <c r="G21" s="205">
        <v>70</v>
      </c>
      <c r="H21" s="205">
        <v>20</v>
      </c>
      <c r="I21" s="205"/>
      <c r="J21" s="204"/>
      <c r="K21" s="204"/>
      <c r="L21" s="204"/>
      <c r="M21" s="204"/>
      <c r="N21" s="204"/>
      <c r="O21" s="204"/>
      <c r="P21" s="204"/>
      <c r="R21" s="8">
        <f t="shared" si="3"/>
        <v>100</v>
      </c>
    </row>
    <row r="22" spans="1:18" x14ac:dyDescent="0.2">
      <c r="A22" s="202" t="str">
        <f t="shared" si="2"/>
        <v>4|7</v>
      </c>
      <c r="B22" s="203" t="s">
        <v>1905</v>
      </c>
      <c r="C22" s="198" t="s">
        <v>1906</v>
      </c>
      <c r="D22" s="199"/>
      <c r="E22" s="205"/>
      <c r="F22" s="205">
        <v>30</v>
      </c>
      <c r="G22" s="205">
        <v>30</v>
      </c>
      <c r="H22" s="205">
        <v>40</v>
      </c>
      <c r="I22" s="205"/>
      <c r="J22" s="204"/>
      <c r="K22" s="204"/>
      <c r="L22" s="204"/>
      <c r="M22" s="204"/>
      <c r="N22" s="204"/>
      <c r="O22" s="204"/>
      <c r="P22" s="204"/>
      <c r="R22" s="8">
        <f t="shared" si="3"/>
        <v>100</v>
      </c>
    </row>
    <row r="23" spans="1:18" x14ac:dyDescent="0.2">
      <c r="A23" s="202" t="str">
        <f t="shared" si="2"/>
        <v>4|8</v>
      </c>
      <c r="B23" s="203" t="s">
        <v>1910</v>
      </c>
      <c r="C23" s="198" t="s">
        <v>2209</v>
      </c>
      <c r="D23" s="199">
        <v>3</v>
      </c>
      <c r="E23" s="205">
        <v>10</v>
      </c>
      <c r="F23" s="205">
        <v>30</v>
      </c>
      <c r="G23" s="205">
        <v>30</v>
      </c>
      <c r="H23" s="205">
        <v>30</v>
      </c>
      <c r="I23" s="205"/>
      <c r="J23" s="204"/>
      <c r="K23" s="204"/>
      <c r="L23" s="204"/>
      <c r="M23" s="204"/>
      <c r="N23" s="204"/>
      <c r="O23" s="204"/>
      <c r="P23" s="204"/>
      <c r="R23" s="8">
        <f t="shared" si="3"/>
        <v>100</v>
      </c>
    </row>
    <row r="24" spans="1:18" x14ac:dyDescent="0.2">
      <c r="A24" s="202" t="str">
        <f t="shared" si="2"/>
        <v>4|9</v>
      </c>
      <c r="B24" s="203" t="s">
        <v>1965</v>
      </c>
      <c r="C24" s="198" t="s">
        <v>2212</v>
      </c>
      <c r="D24" s="199">
        <v>5</v>
      </c>
      <c r="E24" s="205">
        <v>20</v>
      </c>
      <c r="F24" s="205">
        <v>30</v>
      </c>
      <c r="G24" s="205">
        <v>30</v>
      </c>
      <c r="H24" s="205">
        <v>20</v>
      </c>
      <c r="I24" s="205"/>
      <c r="J24" s="204"/>
      <c r="K24" s="204"/>
      <c r="L24" s="204"/>
      <c r="M24" s="204"/>
      <c r="N24" s="204"/>
      <c r="O24" s="204"/>
      <c r="P24" s="204"/>
      <c r="R24" s="8">
        <f t="shared" si="3"/>
        <v>100</v>
      </c>
    </row>
    <row r="25" spans="1:18" x14ac:dyDescent="0.2">
      <c r="A25" s="202" t="str">
        <f t="shared" si="2"/>
        <v>4|10</v>
      </c>
      <c r="B25" s="203" t="s">
        <v>2069</v>
      </c>
      <c r="C25" s="198" t="s">
        <v>2213</v>
      </c>
      <c r="D25" s="199">
        <v>6</v>
      </c>
      <c r="E25" s="205"/>
      <c r="F25" s="205">
        <v>30</v>
      </c>
      <c r="G25" s="205">
        <v>40</v>
      </c>
      <c r="H25" s="205">
        <v>30</v>
      </c>
      <c r="I25" s="205"/>
      <c r="J25" s="204"/>
      <c r="K25" s="204"/>
      <c r="L25" s="204"/>
      <c r="M25" s="204"/>
      <c r="N25" s="204"/>
      <c r="O25" s="204"/>
      <c r="P25" s="204"/>
      <c r="R25" s="8">
        <f t="shared" si="3"/>
        <v>100</v>
      </c>
    </row>
    <row r="26" spans="1:18" x14ac:dyDescent="0.2">
      <c r="A26" s="202" t="str">
        <f t="shared" si="2"/>
        <v>4|11</v>
      </c>
      <c r="B26" s="203" t="s">
        <v>2122</v>
      </c>
      <c r="C26" s="198" t="s">
        <v>2121</v>
      </c>
      <c r="D26" s="199">
        <v>6</v>
      </c>
      <c r="E26" s="205">
        <v>10</v>
      </c>
      <c r="F26" s="205">
        <v>30</v>
      </c>
      <c r="G26" s="205">
        <v>30</v>
      </c>
      <c r="H26" s="205">
        <v>30</v>
      </c>
      <c r="I26" s="205"/>
      <c r="J26" s="204"/>
      <c r="K26" s="204"/>
      <c r="L26" s="204"/>
      <c r="M26" s="204"/>
      <c r="N26" s="204"/>
      <c r="O26" s="204"/>
      <c r="P26" s="204"/>
      <c r="R26" s="8">
        <f t="shared" si="3"/>
        <v>100</v>
      </c>
    </row>
    <row r="27" spans="1:18" x14ac:dyDescent="0.2">
      <c r="A27" s="202" t="str">
        <f t="shared" si="2"/>
        <v>4|12</v>
      </c>
      <c r="B27" s="203" t="s">
        <v>2134</v>
      </c>
      <c r="C27" s="198" t="s">
        <v>2138</v>
      </c>
      <c r="D27" s="199"/>
      <c r="E27" s="205">
        <v>20</v>
      </c>
      <c r="F27" s="205">
        <v>20</v>
      </c>
      <c r="G27" s="205">
        <v>40</v>
      </c>
      <c r="H27" s="205">
        <v>20</v>
      </c>
      <c r="I27" s="205"/>
      <c r="J27" s="204"/>
      <c r="K27" s="204"/>
      <c r="L27" s="204"/>
      <c r="M27" s="204"/>
      <c r="N27" s="204"/>
      <c r="O27" s="204"/>
      <c r="P27" s="204"/>
      <c r="R27" s="8">
        <f t="shared" si="3"/>
        <v>100</v>
      </c>
    </row>
    <row r="29" spans="1:18" ht="13.5" thickBot="1" x14ac:dyDescent="0.25">
      <c r="A29" s="206" t="s">
        <v>2211</v>
      </c>
      <c r="B29" s="207">
        <v>5</v>
      </c>
      <c r="C29" s="208"/>
      <c r="D29" s="209"/>
      <c r="E29" s="195">
        <v>1</v>
      </c>
      <c r="F29" s="195">
        <v>2</v>
      </c>
      <c r="G29" s="195">
        <v>3</v>
      </c>
      <c r="H29" s="195">
        <v>4</v>
      </c>
      <c r="I29" s="195">
        <v>5</v>
      </c>
      <c r="J29" s="195">
        <v>6</v>
      </c>
      <c r="K29" s="195">
        <v>7</v>
      </c>
      <c r="L29" s="195">
        <v>8</v>
      </c>
      <c r="M29" s="195">
        <v>9</v>
      </c>
      <c r="N29" s="195">
        <v>10</v>
      </c>
      <c r="O29" s="195">
        <v>11</v>
      </c>
      <c r="P29" s="195">
        <v>12</v>
      </c>
    </row>
    <row r="30" spans="1:18" ht="13.5" thickTop="1" x14ac:dyDescent="0.2">
      <c r="A30" s="210" t="str">
        <f t="shared" ref="A30:A41" si="4">CONCATENATE($B$29,"|",B30)</f>
        <v>5|1</v>
      </c>
      <c r="B30" s="197">
        <v>1</v>
      </c>
      <c r="C30" s="198" t="s">
        <v>1855</v>
      </c>
      <c r="D30" s="199">
        <v>1</v>
      </c>
      <c r="E30" s="200">
        <v>40</v>
      </c>
      <c r="F30" s="200">
        <v>40</v>
      </c>
      <c r="G30" s="200">
        <v>20</v>
      </c>
      <c r="H30" s="200"/>
      <c r="I30" s="200"/>
      <c r="J30" s="201"/>
      <c r="K30" s="201"/>
      <c r="L30" s="201"/>
      <c r="M30" s="201"/>
      <c r="N30" s="201"/>
      <c r="O30" s="201"/>
      <c r="P30" s="201"/>
      <c r="R30" s="8">
        <f t="shared" ref="R30:R41" si="5">SUM(E30:P30)</f>
        <v>100</v>
      </c>
    </row>
    <row r="31" spans="1:18" x14ac:dyDescent="0.2">
      <c r="A31" s="202" t="str">
        <f t="shared" si="4"/>
        <v>5|2</v>
      </c>
      <c r="B31" s="203" t="s">
        <v>1857</v>
      </c>
      <c r="C31" s="198" t="s">
        <v>1858</v>
      </c>
      <c r="D31" s="199">
        <v>2</v>
      </c>
      <c r="E31" s="200">
        <v>20</v>
      </c>
      <c r="F31" s="200">
        <v>30</v>
      </c>
      <c r="G31" s="200">
        <v>30</v>
      </c>
      <c r="H31" s="200">
        <v>10</v>
      </c>
      <c r="I31" s="200">
        <v>10</v>
      </c>
      <c r="J31" s="204"/>
      <c r="K31" s="204"/>
      <c r="L31" s="204"/>
      <c r="M31" s="204"/>
      <c r="N31" s="204"/>
      <c r="O31" s="204"/>
      <c r="P31" s="204"/>
      <c r="R31" s="8">
        <f t="shared" si="5"/>
        <v>100</v>
      </c>
    </row>
    <row r="32" spans="1:18" x14ac:dyDescent="0.2">
      <c r="A32" s="202" t="str">
        <f t="shared" si="4"/>
        <v>5|3</v>
      </c>
      <c r="B32" s="203" t="s">
        <v>1860</v>
      </c>
      <c r="C32" s="198" t="s">
        <v>207</v>
      </c>
      <c r="D32" s="199">
        <v>3</v>
      </c>
      <c r="E32" s="205">
        <v>40</v>
      </c>
      <c r="F32" s="205">
        <v>40</v>
      </c>
      <c r="G32" s="205">
        <v>20</v>
      </c>
      <c r="H32" s="205"/>
      <c r="I32" s="205"/>
      <c r="J32" s="204"/>
      <c r="K32" s="204"/>
      <c r="L32" s="204"/>
      <c r="M32" s="204"/>
      <c r="N32" s="204"/>
      <c r="O32" s="204"/>
      <c r="P32" s="204"/>
      <c r="R32" s="8">
        <f t="shared" si="5"/>
        <v>100</v>
      </c>
    </row>
    <row r="33" spans="1:18" x14ac:dyDescent="0.2">
      <c r="A33" s="202" t="str">
        <f t="shared" si="4"/>
        <v>5|4</v>
      </c>
      <c r="B33" s="203" t="s">
        <v>1861</v>
      </c>
      <c r="C33" s="198" t="s">
        <v>1862</v>
      </c>
      <c r="D33" s="199">
        <v>4</v>
      </c>
      <c r="E33" s="205">
        <v>20</v>
      </c>
      <c r="F33" s="205">
        <v>20</v>
      </c>
      <c r="G33" s="205">
        <v>20</v>
      </c>
      <c r="H33" s="205">
        <v>20</v>
      </c>
      <c r="I33" s="205">
        <v>20</v>
      </c>
      <c r="J33" s="204"/>
      <c r="K33" s="204"/>
      <c r="L33" s="204"/>
      <c r="M33" s="204"/>
      <c r="N33" s="204"/>
      <c r="O33" s="204"/>
      <c r="P33" s="204"/>
      <c r="R33" s="8">
        <f t="shared" si="5"/>
        <v>100</v>
      </c>
    </row>
    <row r="34" spans="1:18" x14ac:dyDescent="0.2">
      <c r="A34" s="202" t="str">
        <f t="shared" si="4"/>
        <v>5|5</v>
      </c>
      <c r="B34" s="203" t="s">
        <v>1887</v>
      </c>
      <c r="C34" s="198" t="s">
        <v>1888</v>
      </c>
      <c r="D34" s="199">
        <v>5</v>
      </c>
      <c r="E34" s="205">
        <v>5</v>
      </c>
      <c r="F34" s="205">
        <v>15</v>
      </c>
      <c r="G34" s="205">
        <v>20</v>
      </c>
      <c r="H34" s="205">
        <v>30</v>
      </c>
      <c r="I34" s="205">
        <v>30</v>
      </c>
      <c r="J34" s="204"/>
      <c r="K34" s="204"/>
      <c r="L34" s="204"/>
      <c r="M34" s="204"/>
      <c r="N34" s="204"/>
      <c r="O34" s="204"/>
      <c r="P34" s="204"/>
      <c r="R34" s="8">
        <f t="shared" si="5"/>
        <v>100</v>
      </c>
    </row>
    <row r="35" spans="1:18" x14ac:dyDescent="0.2">
      <c r="A35" s="202" t="str">
        <f t="shared" si="4"/>
        <v>5|6</v>
      </c>
      <c r="B35" s="203" t="s">
        <v>1893</v>
      </c>
      <c r="C35" s="198" t="s">
        <v>236</v>
      </c>
      <c r="D35" s="199"/>
      <c r="E35" s="205"/>
      <c r="F35" s="205"/>
      <c r="G35" s="205">
        <v>60</v>
      </c>
      <c r="H35" s="205">
        <v>40</v>
      </c>
      <c r="I35" s="205"/>
      <c r="J35" s="204"/>
      <c r="K35" s="204"/>
      <c r="L35" s="204"/>
      <c r="M35" s="204"/>
      <c r="N35" s="204"/>
      <c r="O35" s="204"/>
      <c r="P35" s="204"/>
      <c r="R35" s="8">
        <f t="shared" si="5"/>
        <v>100</v>
      </c>
    </row>
    <row r="36" spans="1:18" x14ac:dyDescent="0.2">
      <c r="A36" s="202" t="str">
        <f t="shared" si="4"/>
        <v>5|7</v>
      </c>
      <c r="B36" s="203" t="s">
        <v>1905</v>
      </c>
      <c r="C36" s="198" t="s">
        <v>1906</v>
      </c>
      <c r="D36" s="199">
        <v>3</v>
      </c>
      <c r="E36" s="205"/>
      <c r="F36" s="205">
        <v>10</v>
      </c>
      <c r="G36" s="205">
        <v>30</v>
      </c>
      <c r="H36" s="205">
        <v>30</v>
      </c>
      <c r="I36" s="205">
        <v>30</v>
      </c>
      <c r="J36" s="204"/>
      <c r="K36" s="204"/>
      <c r="L36" s="204"/>
      <c r="M36" s="204"/>
      <c r="N36" s="204"/>
      <c r="O36" s="204"/>
      <c r="P36" s="204"/>
      <c r="R36" s="8">
        <f t="shared" si="5"/>
        <v>100</v>
      </c>
    </row>
    <row r="37" spans="1:18" x14ac:dyDescent="0.2">
      <c r="A37" s="202" t="str">
        <f t="shared" si="4"/>
        <v>5|8</v>
      </c>
      <c r="B37" s="203" t="s">
        <v>1910</v>
      </c>
      <c r="C37" s="198" t="s">
        <v>2209</v>
      </c>
      <c r="D37" s="199">
        <v>5</v>
      </c>
      <c r="E37" s="205">
        <v>10</v>
      </c>
      <c r="F37" s="205">
        <v>20</v>
      </c>
      <c r="G37" s="205">
        <v>30</v>
      </c>
      <c r="H37" s="205">
        <v>20</v>
      </c>
      <c r="I37" s="205">
        <v>20</v>
      </c>
      <c r="J37" s="204"/>
      <c r="K37" s="204"/>
      <c r="L37" s="204"/>
      <c r="M37" s="204"/>
      <c r="N37" s="204"/>
      <c r="O37" s="204"/>
      <c r="P37" s="204"/>
      <c r="R37" s="8">
        <f t="shared" si="5"/>
        <v>100</v>
      </c>
    </row>
    <row r="38" spans="1:18" x14ac:dyDescent="0.2">
      <c r="A38" s="202" t="str">
        <f t="shared" si="4"/>
        <v>5|9</v>
      </c>
      <c r="B38" s="203" t="s">
        <v>1965</v>
      </c>
      <c r="C38" s="198" t="s">
        <v>2212</v>
      </c>
      <c r="D38" s="199">
        <v>6</v>
      </c>
      <c r="E38" s="205">
        <v>20</v>
      </c>
      <c r="F38" s="205">
        <v>20</v>
      </c>
      <c r="G38" s="205">
        <v>30</v>
      </c>
      <c r="H38" s="205">
        <v>20</v>
      </c>
      <c r="I38" s="205">
        <v>10</v>
      </c>
      <c r="J38" s="204"/>
      <c r="K38" s="204"/>
      <c r="L38" s="204"/>
      <c r="M38" s="204"/>
      <c r="N38" s="204"/>
      <c r="O38" s="204"/>
      <c r="P38" s="204"/>
      <c r="R38" s="8">
        <f t="shared" si="5"/>
        <v>100</v>
      </c>
    </row>
    <row r="39" spans="1:18" x14ac:dyDescent="0.2">
      <c r="A39" s="202" t="str">
        <f t="shared" si="4"/>
        <v>5|10</v>
      </c>
      <c r="B39" s="203" t="s">
        <v>2069</v>
      </c>
      <c r="C39" s="198" t="s">
        <v>2213</v>
      </c>
      <c r="D39" s="199">
        <v>6</v>
      </c>
      <c r="E39" s="205"/>
      <c r="F39" s="205">
        <v>10</v>
      </c>
      <c r="G39" s="205">
        <v>30</v>
      </c>
      <c r="H39" s="205">
        <v>30</v>
      </c>
      <c r="I39" s="205">
        <v>30</v>
      </c>
      <c r="J39" s="204"/>
      <c r="K39" s="204"/>
      <c r="L39" s="204"/>
      <c r="M39" s="204"/>
      <c r="N39" s="204"/>
      <c r="O39" s="204"/>
      <c r="P39" s="204"/>
      <c r="R39" s="8">
        <f t="shared" si="5"/>
        <v>100</v>
      </c>
    </row>
    <row r="40" spans="1:18" x14ac:dyDescent="0.2">
      <c r="A40" s="202" t="str">
        <f t="shared" si="4"/>
        <v>5|11</v>
      </c>
      <c r="B40" s="203" t="s">
        <v>2122</v>
      </c>
      <c r="C40" s="198" t="s">
        <v>2121</v>
      </c>
      <c r="D40" s="199"/>
      <c r="E40" s="205">
        <v>10</v>
      </c>
      <c r="F40" s="205">
        <v>20</v>
      </c>
      <c r="G40" s="205">
        <v>20</v>
      </c>
      <c r="H40" s="205">
        <v>30</v>
      </c>
      <c r="I40" s="205">
        <v>20</v>
      </c>
      <c r="J40" s="204"/>
      <c r="K40" s="204"/>
      <c r="L40" s="204"/>
      <c r="M40" s="204"/>
      <c r="N40" s="204"/>
      <c r="O40" s="204"/>
      <c r="P40" s="204"/>
      <c r="R40" s="8">
        <f t="shared" si="5"/>
        <v>100</v>
      </c>
    </row>
    <row r="41" spans="1:18" x14ac:dyDescent="0.2">
      <c r="A41" s="202" t="str">
        <f t="shared" si="4"/>
        <v>5|12</v>
      </c>
      <c r="B41" s="203" t="s">
        <v>2134</v>
      </c>
      <c r="C41" s="198" t="s">
        <v>2138</v>
      </c>
      <c r="D41" s="199"/>
      <c r="E41" s="205">
        <v>20</v>
      </c>
      <c r="F41" s="205">
        <v>20</v>
      </c>
      <c r="G41" s="205">
        <v>20</v>
      </c>
      <c r="H41" s="205">
        <v>20</v>
      </c>
      <c r="I41" s="205">
        <v>20</v>
      </c>
      <c r="J41" s="204"/>
      <c r="K41" s="204"/>
      <c r="L41" s="204"/>
      <c r="M41" s="204"/>
      <c r="N41" s="204"/>
      <c r="O41" s="204"/>
      <c r="P41" s="204"/>
      <c r="R41" s="8">
        <f t="shared" si="5"/>
        <v>100</v>
      </c>
    </row>
    <row r="43" spans="1:18" ht="13.5" thickBot="1" x14ac:dyDescent="0.25">
      <c r="A43" s="206" t="s">
        <v>2211</v>
      </c>
      <c r="B43" s="207">
        <v>6</v>
      </c>
      <c r="C43" s="208"/>
      <c r="D43" s="209"/>
      <c r="E43" s="195">
        <v>1</v>
      </c>
      <c r="F43" s="195">
        <v>2</v>
      </c>
      <c r="G43" s="195">
        <v>3</v>
      </c>
      <c r="H43" s="195">
        <v>4</v>
      </c>
      <c r="I43" s="195">
        <v>5</v>
      </c>
      <c r="J43" s="195">
        <v>6</v>
      </c>
      <c r="K43" s="195">
        <v>7</v>
      </c>
      <c r="L43" s="195">
        <v>8</v>
      </c>
      <c r="M43" s="195">
        <v>9</v>
      </c>
      <c r="N43" s="195">
        <v>10</v>
      </c>
      <c r="O43" s="195">
        <v>11</v>
      </c>
      <c r="P43" s="195">
        <v>12</v>
      </c>
    </row>
    <row r="44" spans="1:18" ht="13.5" thickTop="1" x14ac:dyDescent="0.2">
      <c r="A44" s="210" t="str">
        <f t="shared" ref="A44:A55" si="6">CONCATENATE($B$43,"|",B44)</f>
        <v>6|1</v>
      </c>
      <c r="B44" s="197">
        <v>1</v>
      </c>
      <c r="C44" s="198" t="s">
        <v>1855</v>
      </c>
      <c r="D44" s="199">
        <v>1</v>
      </c>
      <c r="E44" s="200">
        <v>40</v>
      </c>
      <c r="F44" s="200">
        <v>30</v>
      </c>
      <c r="G44" s="200">
        <v>30</v>
      </c>
      <c r="H44" s="200"/>
      <c r="I44" s="200"/>
      <c r="J44" s="201"/>
      <c r="K44" s="201"/>
      <c r="L44" s="201"/>
      <c r="M44" s="201"/>
      <c r="N44" s="201"/>
      <c r="O44" s="201"/>
      <c r="P44" s="201"/>
      <c r="R44" s="8">
        <f t="shared" ref="R44:R55" si="7">SUM(E44:P44)</f>
        <v>100</v>
      </c>
    </row>
    <row r="45" spans="1:18" x14ac:dyDescent="0.2">
      <c r="A45" s="202" t="str">
        <f t="shared" si="6"/>
        <v>6|2</v>
      </c>
      <c r="B45" s="203" t="s">
        <v>1857</v>
      </c>
      <c r="C45" s="198" t="s">
        <v>1858</v>
      </c>
      <c r="D45" s="199">
        <v>2</v>
      </c>
      <c r="E45" s="200">
        <v>20</v>
      </c>
      <c r="F45" s="200">
        <v>30</v>
      </c>
      <c r="G45" s="200">
        <v>20</v>
      </c>
      <c r="H45" s="200">
        <v>10</v>
      </c>
      <c r="I45" s="200">
        <v>10</v>
      </c>
      <c r="J45" s="204">
        <v>10</v>
      </c>
      <c r="K45" s="204"/>
      <c r="L45" s="204"/>
      <c r="M45" s="204"/>
      <c r="N45" s="204"/>
      <c r="O45" s="204"/>
      <c r="P45" s="204"/>
      <c r="R45" s="8">
        <f t="shared" si="7"/>
        <v>100</v>
      </c>
    </row>
    <row r="46" spans="1:18" x14ac:dyDescent="0.2">
      <c r="A46" s="202" t="str">
        <f t="shared" si="6"/>
        <v>6|3</v>
      </c>
      <c r="B46" s="203" t="s">
        <v>1860</v>
      </c>
      <c r="C46" s="198" t="s">
        <v>207</v>
      </c>
      <c r="D46" s="199">
        <v>3</v>
      </c>
      <c r="E46" s="205">
        <v>20</v>
      </c>
      <c r="F46" s="205">
        <v>40</v>
      </c>
      <c r="G46" s="205">
        <v>40</v>
      </c>
      <c r="H46" s="205"/>
      <c r="I46" s="205"/>
      <c r="J46" s="204"/>
      <c r="K46" s="204"/>
      <c r="L46" s="204"/>
      <c r="M46" s="204"/>
      <c r="N46" s="204"/>
      <c r="O46" s="204"/>
      <c r="P46" s="204"/>
      <c r="R46" s="8">
        <f t="shared" si="7"/>
        <v>100</v>
      </c>
    </row>
    <row r="47" spans="1:18" x14ac:dyDescent="0.2">
      <c r="A47" s="202" t="str">
        <f t="shared" si="6"/>
        <v>6|4</v>
      </c>
      <c r="B47" s="203" t="s">
        <v>1861</v>
      </c>
      <c r="C47" s="198" t="s">
        <v>1862</v>
      </c>
      <c r="D47" s="199"/>
      <c r="E47" s="205">
        <v>10</v>
      </c>
      <c r="F47" s="205">
        <v>20</v>
      </c>
      <c r="G47" s="205">
        <v>20</v>
      </c>
      <c r="H47" s="205">
        <v>20</v>
      </c>
      <c r="I47" s="205">
        <v>20</v>
      </c>
      <c r="J47" s="204">
        <v>10</v>
      </c>
      <c r="K47" s="204"/>
      <c r="L47" s="204"/>
      <c r="M47" s="204"/>
      <c r="N47" s="204"/>
      <c r="O47" s="204"/>
      <c r="P47" s="204"/>
      <c r="R47" s="8">
        <f t="shared" si="7"/>
        <v>100</v>
      </c>
    </row>
    <row r="48" spans="1:18" x14ac:dyDescent="0.2">
      <c r="A48" s="202" t="str">
        <f t="shared" si="6"/>
        <v>6|5</v>
      </c>
      <c r="B48" s="203" t="s">
        <v>1887</v>
      </c>
      <c r="C48" s="198" t="s">
        <v>1888</v>
      </c>
      <c r="D48" s="199">
        <v>4</v>
      </c>
      <c r="E48" s="205">
        <v>5</v>
      </c>
      <c r="F48" s="205">
        <v>10</v>
      </c>
      <c r="G48" s="205">
        <v>20</v>
      </c>
      <c r="H48" s="205">
        <v>30</v>
      </c>
      <c r="I48" s="205">
        <v>25</v>
      </c>
      <c r="J48" s="204">
        <v>10</v>
      </c>
      <c r="K48" s="204"/>
      <c r="L48" s="204"/>
      <c r="M48" s="204"/>
      <c r="N48" s="204"/>
      <c r="O48" s="204"/>
      <c r="P48" s="204"/>
      <c r="R48" s="8">
        <f t="shared" si="7"/>
        <v>100</v>
      </c>
    </row>
    <row r="49" spans="1:18" x14ac:dyDescent="0.2">
      <c r="A49" s="202" t="str">
        <f t="shared" si="6"/>
        <v>6|6</v>
      </c>
      <c r="B49" s="203" t="s">
        <v>1893</v>
      </c>
      <c r="C49" s="198" t="s">
        <v>236</v>
      </c>
      <c r="D49" s="199">
        <v>5</v>
      </c>
      <c r="E49" s="205"/>
      <c r="F49" s="205"/>
      <c r="G49" s="205">
        <v>50</v>
      </c>
      <c r="H49" s="205">
        <v>50</v>
      </c>
      <c r="I49" s="205"/>
      <c r="J49" s="204"/>
      <c r="K49" s="204"/>
      <c r="L49" s="204"/>
      <c r="M49" s="204"/>
      <c r="N49" s="204"/>
      <c r="O49" s="204"/>
      <c r="P49" s="204"/>
      <c r="R49" s="8">
        <f t="shared" si="7"/>
        <v>100</v>
      </c>
    </row>
    <row r="50" spans="1:18" x14ac:dyDescent="0.2">
      <c r="A50" s="202" t="str">
        <f t="shared" si="6"/>
        <v>6|7</v>
      </c>
      <c r="B50" s="203" t="s">
        <v>1905</v>
      </c>
      <c r="C50" s="198" t="s">
        <v>1906</v>
      </c>
      <c r="D50" s="199">
        <v>3</v>
      </c>
      <c r="E50" s="205"/>
      <c r="F50" s="205"/>
      <c r="G50" s="205">
        <v>20</v>
      </c>
      <c r="H50" s="205">
        <v>30</v>
      </c>
      <c r="I50" s="205">
        <v>30</v>
      </c>
      <c r="J50" s="204">
        <v>20</v>
      </c>
      <c r="K50" s="204"/>
      <c r="L50" s="204"/>
      <c r="M50" s="204"/>
      <c r="N50" s="204"/>
      <c r="O50" s="204"/>
      <c r="P50" s="204"/>
      <c r="R50" s="8">
        <f t="shared" si="7"/>
        <v>100</v>
      </c>
    </row>
    <row r="51" spans="1:18" x14ac:dyDescent="0.2">
      <c r="A51" s="202" t="str">
        <f t="shared" si="6"/>
        <v>6|8</v>
      </c>
      <c r="B51" s="203" t="s">
        <v>1910</v>
      </c>
      <c r="C51" s="198" t="s">
        <v>2209</v>
      </c>
      <c r="D51" s="199">
        <v>5</v>
      </c>
      <c r="E51" s="205">
        <v>10</v>
      </c>
      <c r="F51" s="205">
        <v>10</v>
      </c>
      <c r="G51" s="205">
        <v>20</v>
      </c>
      <c r="H51" s="205">
        <v>20</v>
      </c>
      <c r="I51" s="205">
        <v>20</v>
      </c>
      <c r="J51" s="204">
        <v>20</v>
      </c>
      <c r="K51" s="204"/>
      <c r="L51" s="204"/>
      <c r="M51" s="204"/>
      <c r="N51" s="204"/>
      <c r="O51" s="204"/>
      <c r="P51" s="204"/>
      <c r="R51" s="8">
        <f t="shared" si="7"/>
        <v>100</v>
      </c>
    </row>
    <row r="52" spans="1:18" x14ac:dyDescent="0.2">
      <c r="A52" s="202" t="str">
        <f t="shared" si="6"/>
        <v>6|9</v>
      </c>
      <c r="B52" s="203" t="s">
        <v>1965</v>
      </c>
      <c r="C52" s="198" t="s">
        <v>2212</v>
      </c>
      <c r="D52" s="199">
        <v>6</v>
      </c>
      <c r="E52" s="205">
        <v>10</v>
      </c>
      <c r="F52" s="205">
        <v>20</v>
      </c>
      <c r="G52" s="205">
        <v>20</v>
      </c>
      <c r="H52" s="205">
        <v>20</v>
      </c>
      <c r="I52" s="205">
        <v>20</v>
      </c>
      <c r="J52" s="204">
        <v>10</v>
      </c>
      <c r="K52" s="204"/>
      <c r="L52" s="204"/>
      <c r="M52" s="204"/>
      <c r="N52" s="204"/>
      <c r="O52" s="204"/>
      <c r="P52" s="204"/>
      <c r="R52" s="8">
        <f t="shared" si="7"/>
        <v>100</v>
      </c>
    </row>
    <row r="53" spans="1:18" x14ac:dyDescent="0.2">
      <c r="A53" s="202" t="str">
        <f t="shared" si="6"/>
        <v>6|10</v>
      </c>
      <c r="B53" s="203" t="s">
        <v>2069</v>
      </c>
      <c r="C53" s="198" t="s">
        <v>2213</v>
      </c>
      <c r="D53" s="199">
        <v>6</v>
      </c>
      <c r="E53" s="205"/>
      <c r="F53" s="205"/>
      <c r="G53" s="205">
        <v>20</v>
      </c>
      <c r="H53" s="205">
        <v>30</v>
      </c>
      <c r="I53" s="205">
        <v>30</v>
      </c>
      <c r="J53" s="204">
        <v>20</v>
      </c>
      <c r="K53" s="204"/>
      <c r="L53" s="204"/>
      <c r="M53" s="204"/>
      <c r="N53" s="204"/>
      <c r="O53" s="204"/>
      <c r="P53" s="204"/>
      <c r="R53" s="8">
        <f t="shared" si="7"/>
        <v>100</v>
      </c>
    </row>
    <row r="54" spans="1:18" x14ac:dyDescent="0.2">
      <c r="A54" s="202" t="str">
        <f t="shared" si="6"/>
        <v>6|11</v>
      </c>
      <c r="B54" s="203" t="s">
        <v>2122</v>
      </c>
      <c r="C54" s="198" t="s">
        <v>2121</v>
      </c>
      <c r="D54" s="199"/>
      <c r="E54" s="205">
        <v>10</v>
      </c>
      <c r="F54" s="205">
        <v>10</v>
      </c>
      <c r="G54" s="205">
        <v>20</v>
      </c>
      <c r="H54" s="205">
        <v>20</v>
      </c>
      <c r="I54" s="205">
        <v>20</v>
      </c>
      <c r="J54" s="204">
        <v>20</v>
      </c>
      <c r="K54" s="204"/>
      <c r="L54" s="204"/>
      <c r="M54" s="204"/>
      <c r="N54" s="204"/>
      <c r="O54" s="204"/>
      <c r="P54" s="204"/>
      <c r="R54" s="8">
        <f t="shared" si="7"/>
        <v>100</v>
      </c>
    </row>
    <row r="55" spans="1:18" x14ac:dyDescent="0.2">
      <c r="A55" s="202" t="str">
        <f t="shared" si="6"/>
        <v>6|12</v>
      </c>
      <c r="B55" s="203" t="s">
        <v>2134</v>
      </c>
      <c r="C55" s="198" t="s">
        <v>2138</v>
      </c>
      <c r="D55" s="199"/>
      <c r="E55" s="205">
        <v>10</v>
      </c>
      <c r="F55" s="205">
        <v>20</v>
      </c>
      <c r="G55" s="205">
        <v>20</v>
      </c>
      <c r="H55" s="205">
        <v>20</v>
      </c>
      <c r="I55" s="205">
        <v>20</v>
      </c>
      <c r="J55" s="204">
        <v>10</v>
      </c>
      <c r="K55" s="204"/>
      <c r="L55" s="204"/>
      <c r="M55" s="204"/>
      <c r="N55" s="204"/>
      <c r="O55" s="204"/>
      <c r="P55" s="204"/>
      <c r="R55" s="8">
        <f t="shared" si="7"/>
        <v>100</v>
      </c>
    </row>
    <row r="57" spans="1:18" ht="13.5" thickBot="1" x14ac:dyDescent="0.25">
      <c r="A57" s="206" t="s">
        <v>2211</v>
      </c>
      <c r="B57" s="207">
        <v>7</v>
      </c>
      <c r="C57" s="208"/>
      <c r="D57" s="209"/>
      <c r="E57" s="195">
        <v>1</v>
      </c>
      <c r="F57" s="195">
        <v>2</v>
      </c>
      <c r="G57" s="195">
        <v>3</v>
      </c>
      <c r="H57" s="195">
        <v>4</v>
      </c>
      <c r="I57" s="195">
        <v>5</v>
      </c>
      <c r="J57" s="195">
        <v>6</v>
      </c>
      <c r="K57" s="195">
        <v>7</v>
      </c>
      <c r="L57" s="195">
        <v>8</v>
      </c>
      <c r="M57" s="195">
        <v>9</v>
      </c>
      <c r="N57" s="195">
        <v>10</v>
      </c>
      <c r="O57" s="195">
        <v>11</v>
      </c>
      <c r="P57" s="195">
        <v>12</v>
      </c>
    </row>
    <row r="58" spans="1:18" ht="13.5" thickTop="1" x14ac:dyDescent="0.2">
      <c r="A58" s="210" t="str">
        <f t="shared" ref="A58:A69" si="8">CONCATENATE($B$57,"|",B58)</f>
        <v>7|1</v>
      </c>
      <c r="B58" s="197">
        <v>1</v>
      </c>
      <c r="C58" s="198" t="s">
        <v>1855</v>
      </c>
      <c r="D58" s="199">
        <v>1</v>
      </c>
      <c r="E58" s="200">
        <v>30</v>
      </c>
      <c r="F58" s="200">
        <v>30</v>
      </c>
      <c r="G58" s="200">
        <v>30</v>
      </c>
      <c r="H58" s="200">
        <v>10</v>
      </c>
      <c r="I58" s="200"/>
      <c r="J58" s="201"/>
      <c r="K58" s="201"/>
      <c r="L58" s="201"/>
      <c r="M58" s="201"/>
      <c r="N58" s="201"/>
      <c r="O58" s="201"/>
      <c r="P58" s="201"/>
      <c r="R58" s="8">
        <f t="shared" ref="R58:R69" si="9">SUM(E58:P58)</f>
        <v>100</v>
      </c>
    </row>
    <row r="59" spans="1:18" x14ac:dyDescent="0.2">
      <c r="A59" s="202" t="str">
        <f t="shared" si="8"/>
        <v>7|2</v>
      </c>
      <c r="B59" s="203" t="s">
        <v>1857</v>
      </c>
      <c r="C59" s="198" t="s">
        <v>1858</v>
      </c>
      <c r="D59" s="199">
        <v>2</v>
      </c>
      <c r="E59" s="200">
        <v>20</v>
      </c>
      <c r="F59" s="200">
        <v>20</v>
      </c>
      <c r="G59" s="200">
        <v>20</v>
      </c>
      <c r="H59" s="200">
        <v>10</v>
      </c>
      <c r="I59" s="200">
        <v>10</v>
      </c>
      <c r="J59" s="204">
        <v>10</v>
      </c>
      <c r="K59" s="204">
        <v>10</v>
      </c>
      <c r="L59" s="204"/>
      <c r="M59" s="204"/>
      <c r="N59" s="204"/>
      <c r="O59" s="204"/>
      <c r="P59" s="204"/>
      <c r="R59" s="8">
        <f t="shared" si="9"/>
        <v>100</v>
      </c>
    </row>
    <row r="60" spans="1:18" x14ac:dyDescent="0.2">
      <c r="A60" s="202" t="str">
        <f t="shared" si="8"/>
        <v>7|3</v>
      </c>
      <c r="B60" s="203" t="s">
        <v>1860</v>
      </c>
      <c r="C60" s="198" t="s">
        <v>207</v>
      </c>
      <c r="D60" s="199">
        <v>3</v>
      </c>
      <c r="E60" s="205">
        <v>20</v>
      </c>
      <c r="F60" s="205">
        <v>30</v>
      </c>
      <c r="G60" s="205">
        <v>30</v>
      </c>
      <c r="H60" s="205">
        <v>20</v>
      </c>
      <c r="I60" s="205"/>
      <c r="J60" s="204"/>
      <c r="K60" s="204"/>
      <c r="L60" s="204"/>
      <c r="M60" s="204"/>
      <c r="N60" s="204"/>
      <c r="O60" s="204"/>
      <c r="P60" s="204"/>
      <c r="R60" s="8">
        <f t="shared" si="9"/>
        <v>100</v>
      </c>
    </row>
    <row r="61" spans="1:18" x14ac:dyDescent="0.2">
      <c r="A61" s="202" t="str">
        <f t="shared" si="8"/>
        <v>7|4</v>
      </c>
      <c r="B61" s="203" t="s">
        <v>1861</v>
      </c>
      <c r="C61" s="198" t="s">
        <v>1862</v>
      </c>
      <c r="D61" s="199"/>
      <c r="E61" s="205">
        <v>10</v>
      </c>
      <c r="F61" s="205">
        <v>10</v>
      </c>
      <c r="G61" s="205">
        <v>20</v>
      </c>
      <c r="H61" s="205">
        <v>20</v>
      </c>
      <c r="I61" s="205">
        <v>20</v>
      </c>
      <c r="J61" s="204">
        <v>10</v>
      </c>
      <c r="K61" s="204">
        <v>10</v>
      </c>
      <c r="L61" s="204"/>
      <c r="M61" s="204"/>
      <c r="N61" s="204"/>
      <c r="O61" s="204"/>
      <c r="P61" s="204"/>
      <c r="R61" s="8">
        <f t="shared" si="9"/>
        <v>100</v>
      </c>
    </row>
    <row r="62" spans="1:18" x14ac:dyDescent="0.2">
      <c r="A62" s="202" t="str">
        <f t="shared" si="8"/>
        <v>7|5</v>
      </c>
      <c r="B62" s="203" t="s">
        <v>1887</v>
      </c>
      <c r="C62" s="198" t="s">
        <v>1888</v>
      </c>
      <c r="D62" s="199">
        <v>4</v>
      </c>
      <c r="E62" s="205">
        <v>5</v>
      </c>
      <c r="F62" s="205">
        <v>10</v>
      </c>
      <c r="G62" s="205">
        <v>20</v>
      </c>
      <c r="H62" s="205">
        <v>20</v>
      </c>
      <c r="I62" s="205">
        <v>20</v>
      </c>
      <c r="J62" s="204">
        <v>15</v>
      </c>
      <c r="K62" s="204">
        <v>10</v>
      </c>
      <c r="L62" s="204"/>
      <c r="M62" s="204"/>
      <c r="N62" s="204"/>
      <c r="O62" s="204"/>
      <c r="P62" s="204"/>
      <c r="R62" s="8">
        <f t="shared" si="9"/>
        <v>100</v>
      </c>
    </row>
    <row r="63" spans="1:18" x14ac:dyDescent="0.2">
      <c r="A63" s="202" t="str">
        <f t="shared" si="8"/>
        <v>7|6</v>
      </c>
      <c r="B63" s="203" t="s">
        <v>1893</v>
      </c>
      <c r="C63" s="198" t="s">
        <v>236</v>
      </c>
      <c r="D63" s="199">
        <v>5</v>
      </c>
      <c r="E63" s="205"/>
      <c r="F63" s="205"/>
      <c r="G63" s="205">
        <v>30</v>
      </c>
      <c r="H63" s="205">
        <v>40</v>
      </c>
      <c r="I63" s="205">
        <v>30</v>
      </c>
      <c r="J63" s="204"/>
      <c r="K63" s="204"/>
      <c r="L63" s="204"/>
      <c r="M63" s="204"/>
      <c r="N63" s="204"/>
      <c r="O63" s="204"/>
      <c r="P63" s="204"/>
      <c r="R63" s="8">
        <f t="shared" si="9"/>
        <v>100</v>
      </c>
    </row>
    <row r="64" spans="1:18" x14ac:dyDescent="0.2">
      <c r="A64" s="202" t="str">
        <f t="shared" si="8"/>
        <v>7|7</v>
      </c>
      <c r="B64" s="203" t="s">
        <v>1905</v>
      </c>
      <c r="C64" s="198" t="s">
        <v>1906</v>
      </c>
      <c r="D64" s="199">
        <v>3</v>
      </c>
      <c r="E64" s="205"/>
      <c r="F64" s="205"/>
      <c r="G64" s="205">
        <v>20</v>
      </c>
      <c r="H64" s="205">
        <v>20</v>
      </c>
      <c r="I64" s="205">
        <v>20</v>
      </c>
      <c r="J64" s="204">
        <v>20</v>
      </c>
      <c r="K64" s="204">
        <v>20</v>
      </c>
      <c r="L64" s="204"/>
      <c r="M64" s="204"/>
      <c r="N64" s="204"/>
      <c r="O64" s="204"/>
      <c r="P64" s="204"/>
      <c r="R64" s="8">
        <f t="shared" si="9"/>
        <v>100</v>
      </c>
    </row>
    <row r="65" spans="1:18" x14ac:dyDescent="0.2">
      <c r="A65" s="202" t="str">
        <f t="shared" si="8"/>
        <v>7|8</v>
      </c>
      <c r="B65" s="203" t="s">
        <v>1910</v>
      </c>
      <c r="C65" s="198" t="s">
        <v>2209</v>
      </c>
      <c r="D65" s="199">
        <v>5</v>
      </c>
      <c r="E65" s="205">
        <v>10</v>
      </c>
      <c r="F65" s="205">
        <v>10</v>
      </c>
      <c r="G65" s="205">
        <v>10</v>
      </c>
      <c r="H65" s="205">
        <v>20</v>
      </c>
      <c r="I65" s="205">
        <v>20</v>
      </c>
      <c r="J65" s="204">
        <v>20</v>
      </c>
      <c r="K65" s="204">
        <v>10</v>
      </c>
      <c r="L65" s="204"/>
      <c r="M65" s="204"/>
      <c r="N65" s="204"/>
      <c r="O65" s="204"/>
      <c r="P65" s="204"/>
      <c r="R65" s="8">
        <f t="shared" si="9"/>
        <v>100</v>
      </c>
    </row>
    <row r="66" spans="1:18" x14ac:dyDescent="0.2">
      <c r="A66" s="202" t="str">
        <f t="shared" si="8"/>
        <v>7|9</v>
      </c>
      <c r="B66" s="203" t="s">
        <v>1965</v>
      </c>
      <c r="C66" s="198" t="s">
        <v>2212</v>
      </c>
      <c r="D66" s="199">
        <v>6</v>
      </c>
      <c r="E66" s="205">
        <v>10</v>
      </c>
      <c r="F66" s="205">
        <v>10</v>
      </c>
      <c r="G66" s="205">
        <v>20</v>
      </c>
      <c r="H66" s="205">
        <v>20</v>
      </c>
      <c r="I66" s="205">
        <v>20</v>
      </c>
      <c r="J66" s="204">
        <v>10</v>
      </c>
      <c r="K66" s="204">
        <v>10</v>
      </c>
      <c r="L66" s="204"/>
      <c r="M66" s="204"/>
      <c r="N66" s="204"/>
      <c r="O66" s="204"/>
      <c r="P66" s="204"/>
      <c r="R66" s="8">
        <f t="shared" si="9"/>
        <v>100</v>
      </c>
    </row>
    <row r="67" spans="1:18" x14ac:dyDescent="0.2">
      <c r="A67" s="202" t="str">
        <f t="shared" si="8"/>
        <v>7|10</v>
      </c>
      <c r="B67" s="203" t="s">
        <v>2069</v>
      </c>
      <c r="C67" s="198" t="s">
        <v>2213</v>
      </c>
      <c r="D67" s="199">
        <v>6</v>
      </c>
      <c r="E67" s="205"/>
      <c r="F67" s="205"/>
      <c r="G67" s="205">
        <v>20</v>
      </c>
      <c r="H67" s="205">
        <v>20</v>
      </c>
      <c r="I67" s="205">
        <v>20</v>
      </c>
      <c r="J67" s="204">
        <v>20</v>
      </c>
      <c r="K67" s="204">
        <v>20</v>
      </c>
      <c r="L67" s="204"/>
      <c r="M67" s="204"/>
      <c r="N67" s="204"/>
      <c r="O67" s="204"/>
      <c r="P67" s="204"/>
      <c r="R67" s="8">
        <f t="shared" si="9"/>
        <v>100</v>
      </c>
    </row>
    <row r="68" spans="1:18" x14ac:dyDescent="0.2">
      <c r="A68" s="202" t="str">
        <f t="shared" si="8"/>
        <v>7|11</v>
      </c>
      <c r="B68" s="203" t="s">
        <v>2122</v>
      </c>
      <c r="C68" s="198" t="s">
        <v>2121</v>
      </c>
      <c r="D68" s="199"/>
      <c r="E68" s="205">
        <v>5</v>
      </c>
      <c r="F68" s="205">
        <v>5</v>
      </c>
      <c r="G68" s="205">
        <v>20</v>
      </c>
      <c r="H68" s="205">
        <v>20</v>
      </c>
      <c r="I68" s="205">
        <v>20</v>
      </c>
      <c r="J68" s="204">
        <v>20</v>
      </c>
      <c r="K68" s="204">
        <v>10</v>
      </c>
      <c r="L68" s="204"/>
      <c r="M68" s="204"/>
      <c r="N68" s="204"/>
      <c r="O68" s="204"/>
      <c r="P68" s="204"/>
      <c r="R68" s="8">
        <f t="shared" si="9"/>
        <v>100</v>
      </c>
    </row>
    <row r="69" spans="1:18" x14ac:dyDescent="0.2">
      <c r="A69" s="202" t="str">
        <f t="shared" si="8"/>
        <v>7|12</v>
      </c>
      <c r="B69" s="203" t="s">
        <v>2134</v>
      </c>
      <c r="C69" s="198" t="s">
        <v>2138</v>
      </c>
      <c r="D69" s="199"/>
      <c r="E69" s="205">
        <v>10</v>
      </c>
      <c r="F69" s="205">
        <v>10</v>
      </c>
      <c r="G69" s="205">
        <v>20</v>
      </c>
      <c r="H69" s="205">
        <v>20</v>
      </c>
      <c r="I69" s="205">
        <v>20</v>
      </c>
      <c r="J69" s="204">
        <v>10</v>
      </c>
      <c r="K69" s="204">
        <v>10</v>
      </c>
      <c r="L69" s="204"/>
      <c r="M69" s="204"/>
      <c r="N69" s="204"/>
      <c r="O69" s="204"/>
      <c r="P69" s="204"/>
      <c r="R69" s="8">
        <f t="shared" si="9"/>
        <v>100</v>
      </c>
    </row>
    <row r="71" spans="1:18" ht="13.5" thickBot="1" x14ac:dyDescent="0.25">
      <c r="A71" s="206" t="s">
        <v>2211</v>
      </c>
      <c r="B71" s="207">
        <v>8</v>
      </c>
      <c r="C71" s="208"/>
      <c r="D71" s="209"/>
      <c r="E71" s="195">
        <v>1</v>
      </c>
      <c r="F71" s="195">
        <v>2</v>
      </c>
      <c r="G71" s="195">
        <v>3</v>
      </c>
      <c r="H71" s="195">
        <v>4</v>
      </c>
      <c r="I71" s="195">
        <v>5</v>
      </c>
      <c r="J71" s="195">
        <v>6</v>
      </c>
      <c r="K71" s="195">
        <v>7</v>
      </c>
      <c r="L71" s="195">
        <v>8</v>
      </c>
      <c r="M71" s="195">
        <v>9</v>
      </c>
      <c r="N71" s="195">
        <v>10</v>
      </c>
      <c r="O71" s="195">
        <v>11</v>
      </c>
      <c r="P71" s="195">
        <v>12</v>
      </c>
    </row>
    <row r="72" spans="1:18" ht="13.5" thickTop="1" x14ac:dyDescent="0.2">
      <c r="A72" s="210" t="str">
        <f t="shared" ref="A72:A83" si="10">CONCATENATE($B$71,"|",B72)</f>
        <v>8|1</v>
      </c>
      <c r="B72" s="197">
        <v>1</v>
      </c>
      <c r="C72" s="198" t="s">
        <v>1855</v>
      </c>
      <c r="D72" s="199">
        <v>1</v>
      </c>
      <c r="E72" s="200">
        <v>20</v>
      </c>
      <c r="F72" s="200">
        <v>30</v>
      </c>
      <c r="G72" s="200">
        <v>30</v>
      </c>
      <c r="H72" s="200">
        <v>20</v>
      </c>
      <c r="I72" s="200"/>
      <c r="J72" s="201"/>
      <c r="K72" s="201"/>
      <c r="L72" s="201"/>
      <c r="M72" s="201"/>
      <c r="N72" s="201"/>
      <c r="O72" s="201"/>
      <c r="P72" s="201"/>
      <c r="R72" s="8">
        <f t="shared" ref="R72:R83" si="11">SUM(E72:P72)</f>
        <v>100</v>
      </c>
    </row>
    <row r="73" spans="1:18" x14ac:dyDescent="0.2">
      <c r="A73" s="202" t="str">
        <f t="shared" si="10"/>
        <v>8|2</v>
      </c>
      <c r="B73" s="203" t="s">
        <v>1857</v>
      </c>
      <c r="C73" s="198" t="s">
        <v>1858</v>
      </c>
      <c r="D73" s="199">
        <v>2</v>
      </c>
      <c r="E73" s="200">
        <v>10</v>
      </c>
      <c r="F73" s="200">
        <v>20</v>
      </c>
      <c r="G73" s="200">
        <v>20</v>
      </c>
      <c r="H73" s="200">
        <v>10</v>
      </c>
      <c r="I73" s="200">
        <v>10</v>
      </c>
      <c r="J73" s="204">
        <v>10</v>
      </c>
      <c r="K73" s="204">
        <v>10</v>
      </c>
      <c r="L73" s="204">
        <v>10</v>
      </c>
      <c r="M73" s="204"/>
      <c r="N73" s="204"/>
      <c r="O73" s="204"/>
      <c r="P73" s="204"/>
      <c r="R73" s="8">
        <f t="shared" si="11"/>
        <v>100</v>
      </c>
    </row>
    <row r="74" spans="1:18" x14ac:dyDescent="0.2">
      <c r="A74" s="202" t="str">
        <f t="shared" si="10"/>
        <v>8|3</v>
      </c>
      <c r="B74" s="203" t="s">
        <v>1860</v>
      </c>
      <c r="C74" s="198" t="s">
        <v>207</v>
      </c>
      <c r="D74" s="199">
        <v>3</v>
      </c>
      <c r="E74" s="205">
        <v>20</v>
      </c>
      <c r="F74" s="205">
        <v>20</v>
      </c>
      <c r="G74" s="205">
        <v>30</v>
      </c>
      <c r="H74" s="205">
        <v>20</v>
      </c>
      <c r="I74" s="205">
        <v>10</v>
      </c>
      <c r="J74" s="204"/>
      <c r="K74" s="204"/>
      <c r="L74" s="204"/>
      <c r="M74" s="204"/>
      <c r="N74" s="204"/>
      <c r="O74" s="204"/>
      <c r="P74" s="204"/>
      <c r="R74" s="8">
        <f t="shared" si="11"/>
        <v>100</v>
      </c>
    </row>
    <row r="75" spans="1:18" x14ac:dyDescent="0.2">
      <c r="A75" s="202" t="str">
        <f t="shared" si="10"/>
        <v>8|4</v>
      </c>
      <c r="B75" s="203" t="s">
        <v>1861</v>
      </c>
      <c r="C75" s="198" t="s">
        <v>1862</v>
      </c>
      <c r="D75" s="199">
        <v>4</v>
      </c>
      <c r="E75" s="205">
        <v>10</v>
      </c>
      <c r="F75" s="205">
        <v>10</v>
      </c>
      <c r="G75" s="205">
        <v>10</v>
      </c>
      <c r="H75" s="205">
        <v>20</v>
      </c>
      <c r="I75" s="205">
        <v>20</v>
      </c>
      <c r="J75" s="204">
        <v>10</v>
      </c>
      <c r="K75" s="204">
        <v>10</v>
      </c>
      <c r="L75" s="204">
        <v>10</v>
      </c>
      <c r="M75" s="204"/>
      <c r="N75" s="204"/>
      <c r="O75" s="204"/>
      <c r="P75" s="204"/>
      <c r="R75" s="8">
        <f t="shared" si="11"/>
        <v>100</v>
      </c>
    </row>
    <row r="76" spans="1:18" x14ac:dyDescent="0.2">
      <c r="A76" s="202" t="str">
        <f t="shared" si="10"/>
        <v>8|5</v>
      </c>
      <c r="B76" s="203" t="s">
        <v>1887</v>
      </c>
      <c r="C76" s="198" t="s">
        <v>1888</v>
      </c>
      <c r="D76" s="199">
        <v>5</v>
      </c>
      <c r="E76" s="205">
        <v>5</v>
      </c>
      <c r="F76" s="205">
        <v>10</v>
      </c>
      <c r="G76" s="205">
        <v>20</v>
      </c>
      <c r="H76" s="205">
        <v>20</v>
      </c>
      <c r="I76" s="205">
        <v>15</v>
      </c>
      <c r="J76" s="204">
        <v>10</v>
      </c>
      <c r="K76" s="204">
        <v>10</v>
      </c>
      <c r="L76" s="204">
        <v>10</v>
      </c>
      <c r="M76" s="204"/>
      <c r="N76" s="204"/>
      <c r="O76" s="204"/>
      <c r="P76" s="204"/>
      <c r="R76" s="8">
        <f t="shared" si="11"/>
        <v>100</v>
      </c>
    </row>
    <row r="77" spans="1:18" x14ac:dyDescent="0.2">
      <c r="A77" s="202" t="str">
        <f t="shared" si="10"/>
        <v>8|6</v>
      </c>
      <c r="B77" s="203" t="s">
        <v>1893</v>
      </c>
      <c r="C77" s="198" t="s">
        <v>236</v>
      </c>
      <c r="D77" s="199"/>
      <c r="E77" s="205"/>
      <c r="F77" s="205"/>
      <c r="G77" s="205">
        <v>30</v>
      </c>
      <c r="H77" s="205">
        <v>30</v>
      </c>
      <c r="I77" s="205">
        <v>30</v>
      </c>
      <c r="J77" s="204">
        <v>10</v>
      </c>
      <c r="K77" s="204"/>
      <c r="L77" s="204"/>
      <c r="M77" s="204"/>
      <c r="N77" s="204"/>
      <c r="O77" s="204"/>
      <c r="P77" s="204"/>
      <c r="R77" s="8">
        <f t="shared" si="11"/>
        <v>100</v>
      </c>
    </row>
    <row r="78" spans="1:18" x14ac:dyDescent="0.2">
      <c r="A78" s="202" t="str">
        <f t="shared" si="10"/>
        <v>8|7</v>
      </c>
      <c r="B78" s="203" t="s">
        <v>1905</v>
      </c>
      <c r="C78" s="198" t="s">
        <v>1906</v>
      </c>
      <c r="D78" s="199">
        <v>3</v>
      </c>
      <c r="E78" s="205"/>
      <c r="F78" s="205"/>
      <c r="G78" s="205">
        <v>10</v>
      </c>
      <c r="H78" s="205">
        <v>20</v>
      </c>
      <c r="I78" s="205">
        <v>20</v>
      </c>
      <c r="J78" s="204">
        <v>20</v>
      </c>
      <c r="K78" s="204">
        <v>20</v>
      </c>
      <c r="L78" s="204">
        <v>10</v>
      </c>
      <c r="M78" s="204"/>
      <c r="N78" s="204"/>
      <c r="O78" s="204"/>
      <c r="P78" s="204"/>
      <c r="R78" s="8">
        <f t="shared" si="11"/>
        <v>100</v>
      </c>
    </row>
    <row r="79" spans="1:18" x14ac:dyDescent="0.2">
      <c r="A79" s="202" t="str">
        <f t="shared" si="10"/>
        <v>8|8</v>
      </c>
      <c r="B79" s="203" t="s">
        <v>1910</v>
      </c>
      <c r="C79" s="198" t="s">
        <v>2209</v>
      </c>
      <c r="D79" s="199">
        <v>5</v>
      </c>
      <c r="E79" s="205">
        <v>10</v>
      </c>
      <c r="F79" s="205">
        <v>10</v>
      </c>
      <c r="G79" s="205">
        <v>10</v>
      </c>
      <c r="H79" s="205">
        <v>10</v>
      </c>
      <c r="I79" s="205">
        <v>20</v>
      </c>
      <c r="J79" s="204">
        <v>20</v>
      </c>
      <c r="K79" s="204">
        <v>10</v>
      </c>
      <c r="L79" s="204">
        <v>10</v>
      </c>
      <c r="M79" s="204"/>
      <c r="N79" s="204"/>
      <c r="O79" s="204"/>
      <c r="P79" s="204"/>
      <c r="R79" s="8">
        <f t="shared" si="11"/>
        <v>100</v>
      </c>
    </row>
    <row r="80" spans="1:18" x14ac:dyDescent="0.2">
      <c r="A80" s="202" t="str">
        <f t="shared" si="10"/>
        <v>8|9</v>
      </c>
      <c r="B80" s="203" t="s">
        <v>1965</v>
      </c>
      <c r="C80" s="198" t="s">
        <v>2212</v>
      </c>
      <c r="D80" s="199">
        <v>6</v>
      </c>
      <c r="E80" s="205">
        <v>10</v>
      </c>
      <c r="F80" s="205">
        <v>10</v>
      </c>
      <c r="G80" s="205">
        <v>10</v>
      </c>
      <c r="H80" s="205">
        <v>20</v>
      </c>
      <c r="I80" s="205">
        <v>20</v>
      </c>
      <c r="J80" s="204">
        <v>10</v>
      </c>
      <c r="K80" s="204">
        <v>10</v>
      </c>
      <c r="L80" s="204">
        <v>10</v>
      </c>
      <c r="M80" s="204"/>
      <c r="N80" s="204"/>
      <c r="O80" s="204"/>
      <c r="P80" s="204"/>
      <c r="R80" s="8">
        <f t="shared" si="11"/>
        <v>100</v>
      </c>
    </row>
    <row r="81" spans="1:18" x14ac:dyDescent="0.2">
      <c r="A81" s="202" t="str">
        <f t="shared" si="10"/>
        <v>8|10</v>
      </c>
      <c r="B81" s="203" t="s">
        <v>2069</v>
      </c>
      <c r="C81" s="198" t="s">
        <v>2213</v>
      </c>
      <c r="D81" s="199">
        <v>6</v>
      </c>
      <c r="E81" s="205"/>
      <c r="F81" s="205"/>
      <c r="G81" s="205">
        <v>10</v>
      </c>
      <c r="H81" s="205">
        <v>20</v>
      </c>
      <c r="I81" s="205">
        <v>20</v>
      </c>
      <c r="J81" s="204">
        <v>20</v>
      </c>
      <c r="K81" s="204">
        <v>20</v>
      </c>
      <c r="L81" s="204">
        <v>10</v>
      </c>
      <c r="M81" s="204"/>
      <c r="N81" s="204"/>
      <c r="O81" s="204"/>
      <c r="P81" s="204"/>
      <c r="R81" s="8">
        <f t="shared" si="11"/>
        <v>100</v>
      </c>
    </row>
    <row r="82" spans="1:18" x14ac:dyDescent="0.2">
      <c r="A82" s="202" t="str">
        <f t="shared" si="10"/>
        <v>8|11</v>
      </c>
      <c r="B82" s="203" t="s">
        <v>2122</v>
      </c>
      <c r="C82" s="198" t="s">
        <v>2121</v>
      </c>
      <c r="D82" s="199"/>
      <c r="E82" s="205">
        <v>5</v>
      </c>
      <c r="F82" s="205">
        <v>5</v>
      </c>
      <c r="G82" s="205">
        <v>10</v>
      </c>
      <c r="H82" s="205">
        <v>20</v>
      </c>
      <c r="I82" s="205">
        <v>20</v>
      </c>
      <c r="J82" s="204">
        <v>20</v>
      </c>
      <c r="K82" s="204">
        <v>10</v>
      </c>
      <c r="L82" s="204">
        <v>10</v>
      </c>
      <c r="M82" s="204"/>
      <c r="N82" s="204"/>
      <c r="O82" s="204"/>
      <c r="P82" s="204"/>
      <c r="R82" s="8">
        <f t="shared" si="11"/>
        <v>100</v>
      </c>
    </row>
    <row r="83" spans="1:18" x14ac:dyDescent="0.2">
      <c r="A83" s="202" t="str">
        <f t="shared" si="10"/>
        <v>8|12</v>
      </c>
      <c r="B83" s="203" t="s">
        <v>2134</v>
      </c>
      <c r="C83" s="198" t="s">
        <v>2138</v>
      </c>
      <c r="D83" s="199"/>
      <c r="E83" s="205">
        <v>10</v>
      </c>
      <c r="F83" s="205">
        <v>10</v>
      </c>
      <c r="G83" s="205">
        <v>10</v>
      </c>
      <c r="H83" s="205">
        <v>20</v>
      </c>
      <c r="I83" s="205">
        <v>20</v>
      </c>
      <c r="J83" s="204">
        <v>10</v>
      </c>
      <c r="K83" s="204">
        <v>10</v>
      </c>
      <c r="L83" s="204">
        <v>10</v>
      </c>
      <c r="M83" s="204"/>
      <c r="N83" s="204"/>
      <c r="O83" s="204"/>
      <c r="P83" s="204"/>
      <c r="R83" s="8">
        <f t="shared" si="11"/>
        <v>100</v>
      </c>
    </row>
    <row r="85" spans="1:18" ht="13.5" thickBot="1" x14ac:dyDescent="0.25">
      <c r="A85" s="206" t="s">
        <v>2211</v>
      </c>
      <c r="B85" s="207">
        <v>9</v>
      </c>
      <c r="C85" s="208"/>
      <c r="D85" s="209"/>
      <c r="E85" s="195">
        <v>1</v>
      </c>
      <c r="F85" s="195">
        <v>2</v>
      </c>
      <c r="G85" s="195">
        <v>3</v>
      </c>
      <c r="H85" s="195">
        <v>4</v>
      </c>
      <c r="I85" s="195">
        <v>5</v>
      </c>
      <c r="J85" s="195">
        <v>6</v>
      </c>
      <c r="K85" s="195">
        <v>7</v>
      </c>
      <c r="L85" s="195">
        <v>8</v>
      </c>
      <c r="M85" s="195">
        <v>9</v>
      </c>
      <c r="N85" s="195">
        <v>10</v>
      </c>
      <c r="O85" s="195">
        <v>11</v>
      </c>
      <c r="P85" s="195">
        <v>12</v>
      </c>
    </row>
    <row r="86" spans="1:18" ht="13.5" thickTop="1" x14ac:dyDescent="0.2">
      <c r="A86" s="210" t="str">
        <f t="shared" ref="A86:A97" si="12">CONCATENATE($B$85,"|",B86)</f>
        <v>9|1</v>
      </c>
      <c r="B86" s="197">
        <v>1</v>
      </c>
      <c r="C86" s="198" t="s">
        <v>1855</v>
      </c>
      <c r="D86" s="199">
        <v>1</v>
      </c>
      <c r="E86" s="200">
        <v>20</v>
      </c>
      <c r="F86" s="200">
        <v>30</v>
      </c>
      <c r="G86" s="200">
        <v>20</v>
      </c>
      <c r="H86" s="200">
        <v>20</v>
      </c>
      <c r="I86" s="200">
        <v>10</v>
      </c>
      <c r="J86" s="201"/>
      <c r="K86" s="201"/>
      <c r="L86" s="201"/>
      <c r="M86" s="201"/>
      <c r="N86" s="201"/>
      <c r="O86" s="201"/>
      <c r="P86" s="201"/>
      <c r="R86" s="8">
        <f t="shared" ref="R86:R97" si="13">SUM(E86:P86)</f>
        <v>100</v>
      </c>
    </row>
    <row r="87" spans="1:18" x14ac:dyDescent="0.2">
      <c r="A87" s="202" t="str">
        <f t="shared" si="12"/>
        <v>9|2</v>
      </c>
      <c r="B87" s="203" t="s">
        <v>1857</v>
      </c>
      <c r="C87" s="198" t="s">
        <v>1858</v>
      </c>
      <c r="D87" s="199">
        <v>2</v>
      </c>
      <c r="E87" s="200">
        <v>10</v>
      </c>
      <c r="F87" s="200">
        <v>20</v>
      </c>
      <c r="G87" s="200">
        <v>20</v>
      </c>
      <c r="H87" s="200">
        <v>10</v>
      </c>
      <c r="I87" s="200">
        <v>10</v>
      </c>
      <c r="J87" s="204">
        <v>10</v>
      </c>
      <c r="K87" s="204">
        <v>10</v>
      </c>
      <c r="L87" s="204">
        <v>10</v>
      </c>
      <c r="M87" s="204"/>
      <c r="N87" s="204"/>
      <c r="O87" s="204"/>
      <c r="P87" s="204"/>
      <c r="R87" s="8">
        <f t="shared" si="13"/>
        <v>100</v>
      </c>
    </row>
    <row r="88" spans="1:18" x14ac:dyDescent="0.2">
      <c r="A88" s="202" t="str">
        <f t="shared" si="12"/>
        <v>9|3</v>
      </c>
      <c r="B88" s="203" t="s">
        <v>1860</v>
      </c>
      <c r="C88" s="198" t="s">
        <v>207</v>
      </c>
      <c r="D88" s="199">
        <v>3</v>
      </c>
      <c r="E88" s="205">
        <v>20</v>
      </c>
      <c r="F88" s="205">
        <v>20</v>
      </c>
      <c r="G88" s="205">
        <v>30</v>
      </c>
      <c r="H88" s="205">
        <v>20</v>
      </c>
      <c r="I88" s="205">
        <v>10</v>
      </c>
      <c r="J88" s="204"/>
      <c r="K88" s="204"/>
      <c r="L88" s="204"/>
      <c r="M88" s="204"/>
      <c r="N88" s="204"/>
      <c r="O88" s="204"/>
      <c r="P88" s="204"/>
      <c r="R88" s="8">
        <f t="shared" si="13"/>
        <v>100</v>
      </c>
    </row>
    <row r="89" spans="1:18" x14ac:dyDescent="0.2">
      <c r="A89" s="202" t="str">
        <f t="shared" si="12"/>
        <v>9|4</v>
      </c>
      <c r="B89" s="203" t="s">
        <v>1861</v>
      </c>
      <c r="C89" s="198" t="s">
        <v>1862</v>
      </c>
      <c r="D89" s="199">
        <v>4</v>
      </c>
      <c r="E89" s="205">
        <v>10</v>
      </c>
      <c r="F89" s="205">
        <v>10</v>
      </c>
      <c r="G89" s="205">
        <v>10</v>
      </c>
      <c r="H89" s="205">
        <v>10</v>
      </c>
      <c r="I89" s="205">
        <v>20</v>
      </c>
      <c r="J89" s="204">
        <v>10</v>
      </c>
      <c r="K89" s="204">
        <v>10</v>
      </c>
      <c r="L89" s="204">
        <v>10</v>
      </c>
      <c r="M89" s="204">
        <v>10</v>
      </c>
      <c r="N89" s="204"/>
      <c r="O89" s="204"/>
      <c r="P89" s="204"/>
      <c r="R89" s="8">
        <f t="shared" si="13"/>
        <v>100</v>
      </c>
    </row>
    <row r="90" spans="1:18" x14ac:dyDescent="0.2">
      <c r="A90" s="202" t="str">
        <f t="shared" si="12"/>
        <v>9|5</v>
      </c>
      <c r="B90" s="203" t="s">
        <v>1887</v>
      </c>
      <c r="C90" s="198" t="s">
        <v>1888</v>
      </c>
      <c r="D90" s="199">
        <v>5</v>
      </c>
      <c r="E90" s="205">
        <v>5</v>
      </c>
      <c r="F90" s="205">
        <v>10</v>
      </c>
      <c r="G90" s="205">
        <v>10</v>
      </c>
      <c r="H90" s="205">
        <v>20</v>
      </c>
      <c r="I90" s="205">
        <v>15</v>
      </c>
      <c r="J90" s="204">
        <v>10</v>
      </c>
      <c r="K90" s="204">
        <v>10</v>
      </c>
      <c r="L90" s="204">
        <v>10</v>
      </c>
      <c r="M90" s="204">
        <v>10</v>
      </c>
      <c r="N90" s="204"/>
      <c r="O90" s="204"/>
      <c r="P90" s="204"/>
      <c r="R90" s="8">
        <f t="shared" si="13"/>
        <v>100</v>
      </c>
    </row>
    <row r="91" spans="1:18" x14ac:dyDescent="0.2">
      <c r="A91" s="202" t="str">
        <f t="shared" si="12"/>
        <v>9|6</v>
      </c>
      <c r="B91" s="203" t="s">
        <v>1893</v>
      </c>
      <c r="C91" s="198" t="s">
        <v>236</v>
      </c>
      <c r="D91" s="199"/>
      <c r="E91" s="205"/>
      <c r="F91" s="205"/>
      <c r="G91" s="205">
        <v>20</v>
      </c>
      <c r="H91" s="205">
        <v>20</v>
      </c>
      <c r="I91" s="205">
        <v>20</v>
      </c>
      <c r="J91" s="204">
        <v>20</v>
      </c>
      <c r="K91" s="204">
        <v>20</v>
      </c>
      <c r="L91" s="204"/>
      <c r="M91" s="204"/>
      <c r="N91" s="204"/>
      <c r="O91" s="204"/>
      <c r="P91" s="204"/>
      <c r="R91" s="8">
        <f t="shared" si="13"/>
        <v>100</v>
      </c>
    </row>
    <row r="92" spans="1:18" x14ac:dyDescent="0.2">
      <c r="A92" s="202" t="str">
        <f t="shared" si="12"/>
        <v>9|7</v>
      </c>
      <c r="B92" s="203" t="s">
        <v>1905</v>
      </c>
      <c r="C92" s="198" t="s">
        <v>1906</v>
      </c>
      <c r="D92" s="199">
        <v>3</v>
      </c>
      <c r="E92" s="205"/>
      <c r="F92" s="205"/>
      <c r="G92" s="205">
        <v>10</v>
      </c>
      <c r="H92" s="205">
        <v>10</v>
      </c>
      <c r="I92" s="205">
        <v>20</v>
      </c>
      <c r="J92" s="204">
        <v>20</v>
      </c>
      <c r="K92" s="204">
        <v>20</v>
      </c>
      <c r="L92" s="204">
        <v>10</v>
      </c>
      <c r="M92" s="204">
        <v>10</v>
      </c>
      <c r="N92" s="204"/>
      <c r="O92" s="204"/>
      <c r="P92" s="204"/>
      <c r="R92" s="8">
        <f t="shared" si="13"/>
        <v>100</v>
      </c>
    </row>
    <row r="93" spans="1:18" x14ac:dyDescent="0.2">
      <c r="A93" s="202" t="str">
        <f t="shared" si="12"/>
        <v>9|8</v>
      </c>
      <c r="B93" s="203" t="s">
        <v>1910</v>
      </c>
      <c r="C93" s="198" t="s">
        <v>2209</v>
      </c>
      <c r="D93" s="199">
        <v>5</v>
      </c>
      <c r="E93" s="205">
        <v>10</v>
      </c>
      <c r="F93" s="205">
        <v>10</v>
      </c>
      <c r="G93" s="205">
        <v>10</v>
      </c>
      <c r="H93" s="205">
        <v>10</v>
      </c>
      <c r="I93" s="205">
        <v>10</v>
      </c>
      <c r="J93" s="204">
        <v>20</v>
      </c>
      <c r="K93" s="204">
        <v>10</v>
      </c>
      <c r="L93" s="204">
        <v>10</v>
      </c>
      <c r="M93" s="204">
        <v>10</v>
      </c>
      <c r="N93" s="204"/>
      <c r="O93" s="204"/>
      <c r="P93" s="204"/>
      <c r="R93" s="8">
        <f t="shared" si="13"/>
        <v>100</v>
      </c>
    </row>
    <row r="94" spans="1:18" x14ac:dyDescent="0.2">
      <c r="A94" s="202" t="str">
        <f t="shared" si="12"/>
        <v>9|9</v>
      </c>
      <c r="B94" s="203" t="s">
        <v>1965</v>
      </c>
      <c r="C94" s="198" t="s">
        <v>2212</v>
      </c>
      <c r="D94" s="199">
        <v>6</v>
      </c>
      <c r="E94" s="205">
        <v>10</v>
      </c>
      <c r="F94" s="205">
        <v>10</v>
      </c>
      <c r="G94" s="205">
        <v>10</v>
      </c>
      <c r="H94" s="205">
        <v>10</v>
      </c>
      <c r="I94" s="205">
        <v>20</v>
      </c>
      <c r="J94" s="204">
        <v>10</v>
      </c>
      <c r="K94" s="204">
        <v>10</v>
      </c>
      <c r="L94" s="204">
        <v>10</v>
      </c>
      <c r="M94" s="204">
        <v>10</v>
      </c>
      <c r="N94" s="204"/>
      <c r="O94" s="204"/>
      <c r="P94" s="204"/>
      <c r="R94" s="8">
        <f t="shared" si="13"/>
        <v>100</v>
      </c>
    </row>
    <row r="95" spans="1:18" x14ac:dyDescent="0.2">
      <c r="A95" s="202" t="str">
        <f t="shared" si="12"/>
        <v>9|10</v>
      </c>
      <c r="B95" s="203" t="s">
        <v>2069</v>
      </c>
      <c r="C95" s="198" t="s">
        <v>2213</v>
      </c>
      <c r="D95" s="199">
        <v>6</v>
      </c>
      <c r="E95" s="205"/>
      <c r="F95" s="205"/>
      <c r="G95" s="205">
        <v>10</v>
      </c>
      <c r="H95" s="205">
        <v>10</v>
      </c>
      <c r="I95" s="205">
        <v>20</v>
      </c>
      <c r="J95" s="204">
        <v>20</v>
      </c>
      <c r="K95" s="204">
        <v>20</v>
      </c>
      <c r="L95" s="204">
        <v>10</v>
      </c>
      <c r="M95" s="204">
        <v>10</v>
      </c>
      <c r="N95" s="204"/>
      <c r="O95" s="204"/>
      <c r="P95" s="204"/>
      <c r="R95" s="8">
        <f t="shared" si="13"/>
        <v>100</v>
      </c>
    </row>
    <row r="96" spans="1:18" x14ac:dyDescent="0.2">
      <c r="A96" s="202" t="str">
        <f t="shared" si="12"/>
        <v>9|11</v>
      </c>
      <c r="B96" s="203" t="s">
        <v>2122</v>
      </c>
      <c r="C96" s="198" t="s">
        <v>2121</v>
      </c>
      <c r="D96" s="199"/>
      <c r="E96" s="205"/>
      <c r="F96" s="205">
        <v>5</v>
      </c>
      <c r="G96" s="205">
        <v>5</v>
      </c>
      <c r="H96" s="205">
        <v>20</v>
      </c>
      <c r="I96" s="205">
        <v>20</v>
      </c>
      <c r="J96" s="204">
        <v>20</v>
      </c>
      <c r="K96" s="204">
        <v>10</v>
      </c>
      <c r="L96" s="204">
        <v>10</v>
      </c>
      <c r="M96" s="204">
        <v>10</v>
      </c>
      <c r="N96" s="204"/>
      <c r="O96" s="204"/>
      <c r="P96" s="204"/>
      <c r="R96" s="8">
        <f t="shared" si="13"/>
        <v>100</v>
      </c>
    </row>
    <row r="97" spans="1:18" x14ac:dyDescent="0.2">
      <c r="A97" s="202" t="str">
        <f t="shared" si="12"/>
        <v>9|12</v>
      </c>
      <c r="B97" s="203" t="s">
        <v>2134</v>
      </c>
      <c r="C97" s="198" t="s">
        <v>2138</v>
      </c>
      <c r="D97" s="199"/>
      <c r="E97" s="205">
        <v>10</v>
      </c>
      <c r="F97" s="205">
        <v>10</v>
      </c>
      <c r="G97" s="205">
        <v>10</v>
      </c>
      <c r="H97" s="205">
        <v>10</v>
      </c>
      <c r="I97" s="205">
        <v>20</v>
      </c>
      <c r="J97" s="204">
        <v>10</v>
      </c>
      <c r="K97" s="204">
        <v>10</v>
      </c>
      <c r="L97" s="204">
        <v>10</v>
      </c>
      <c r="M97" s="204">
        <v>10</v>
      </c>
      <c r="N97" s="204"/>
      <c r="O97" s="204"/>
      <c r="P97" s="204"/>
      <c r="R97" s="8">
        <f t="shared" si="13"/>
        <v>100</v>
      </c>
    </row>
    <row r="99" spans="1:18" ht="13.5" thickBot="1" x14ac:dyDescent="0.25">
      <c r="A99" s="206" t="s">
        <v>2211</v>
      </c>
      <c r="B99" s="207">
        <v>10</v>
      </c>
      <c r="C99" s="208"/>
      <c r="D99" s="209"/>
      <c r="E99" s="195">
        <v>1</v>
      </c>
      <c r="F99" s="195">
        <v>2</v>
      </c>
      <c r="G99" s="195">
        <v>3</v>
      </c>
      <c r="H99" s="195">
        <v>4</v>
      </c>
      <c r="I99" s="195">
        <v>5</v>
      </c>
      <c r="J99" s="195">
        <v>6</v>
      </c>
      <c r="K99" s="195">
        <v>7</v>
      </c>
      <c r="L99" s="195">
        <v>8</v>
      </c>
      <c r="M99" s="195">
        <v>9</v>
      </c>
      <c r="N99" s="195">
        <v>10</v>
      </c>
      <c r="O99" s="195">
        <v>11</v>
      </c>
      <c r="P99" s="195">
        <v>12</v>
      </c>
    </row>
    <row r="100" spans="1:18" ht="13.5" thickTop="1" x14ac:dyDescent="0.2">
      <c r="A100" s="210" t="str">
        <f t="shared" ref="A100:A111" si="14">CONCATENATE($B$99,"|",B100)</f>
        <v>10|1</v>
      </c>
      <c r="B100" s="197">
        <v>1</v>
      </c>
      <c r="C100" s="198" t="s">
        <v>1855</v>
      </c>
      <c r="D100" s="199">
        <v>1</v>
      </c>
      <c r="E100" s="200">
        <v>20</v>
      </c>
      <c r="F100" s="200">
        <v>30</v>
      </c>
      <c r="G100" s="200">
        <v>20</v>
      </c>
      <c r="H100" s="200">
        <v>20</v>
      </c>
      <c r="I100" s="200">
        <v>10</v>
      </c>
      <c r="J100" s="201"/>
      <c r="K100" s="201"/>
      <c r="L100" s="201"/>
      <c r="M100" s="201"/>
      <c r="N100" s="201"/>
      <c r="O100" s="201"/>
      <c r="P100" s="201"/>
      <c r="R100" s="8">
        <f t="shared" ref="R100:R111" si="15">SUM(E100:P100)</f>
        <v>100</v>
      </c>
    </row>
    <row r="101" spans="1:18" x14ac:dyDescent="0.2">
      <c r="A101" s="202" t="str">
        <f t="shared" si="14"/>
        <v>10|2</v>
      </c>
      <c r="B101" s="203" t="s">
        <v>1857</v>
      </c>
      <c r="C101" s="198" t="s">
        <v>1858</v>
      </c>
      <c r="D101" s="199">
        <v>2</v>
      </c>
      <c r="E101" s="200">
        <v>10</v>
      </c>
      <c r="F101" s="200">
        <v>10</v>
      </c>
      <c r="G101" s="200">
        <v>20</v>
      </c>
      <c r="H101" s="200">
        <v>10</v>
      </c>
      <c r="I101" s="200">
        <v>10</v>
      </c>
      <c r="J101" s="204">
        <v>10</v>
      </c>
      <c r="K101" s="204">
        <v>10</v>
      </c>
      <c r="L101" s="204">
        <v>10</v>
      </c>
      <c r="M101" s="204">
        <v>10</v>
      </c>
      <c r="N101" s="204"/>
      <c r="O101" s="204"/>
      <c r="P101" s="204"/>
      <c r="R101" s="8">
        <f t="shared" si="15"/>
        <v>100</v>
      </c>
    </row>
    <row r="102" spans="1:18" x14ac:dyDescent="0.2">
      <c r="A102" s="202" t="str">
        <f t="shared" si="14"/>
        <v>10|3</v>
      </c>
      <c r="B102" s="203" t="s">
        <v>1860</v>
      </c>
      <c r="C102" s="198" t="s">
        <v>207</v>
      </c>
      <c r="D102" s="199">
        <v>3</v>
      </c>
      <c r="E102" s="205">
        <v>20</v>
      </c>
      <c r="F102" s="205">
        <v>20</v>
      </c>
      <c r="G102" s="205">
        <v>20</v>
      </c>
      <c r="H102" s="205">
        <v>20</v>
      </c>
      <c r="I102" s="205">
        <v>20</v>
      </c>
      <c r="J102" s="204"/>
      <c r="K102" s="204"/>
      <c r="L102" s="204"/>
      <c r="M102" s="204"/>
      <c r="N102" s="204"/>
      <c r="O102" s="204"/>
      <c r="P102" s="204"/>
      <c r="R102" s="8">
        <f t="shared" si="15"/>
        <v>100</v>
      </c>
    </row>
    <row r="103" spans="1:18" x14ac:dyDescent="0.2">
      <c r="A103" s="202" t="str">
        <f t="shared" si="14"/>
        <v>10|4</v>
      </c>
      <c r="B103" s="203" t="s">
        <v>1861</v>
      </c>
      <c r="C103" s="198" t="s">
        <v>1862</v>
      </c>
      <c r="D103" s="199">
        <v>4</v>
      </c>
      <c r="E103" s="205">
        <v>5</v>
      </c>
      <c r="F103" s="205">
        <v>10</v>
      </c>
      <c r="G103" s="205">
        <v>15</v>
      </c>
      <c r="H103" s="205">
        <v>10</v>
      </c>
      <c r="I103" s="205">
        <v>10</v>
      </c>
      <c r="J103" s="204">
        <v>10</v>
      </c>
      <c r="K103" s="204">
        <v>10</v>
      </c>
      <c r="L103" s="204">
        <v>10</v>
      </c>
      <c r="M103" s="204">
        <v>10</v>
      </c>
      <c r="N103" s="204">
        <v>10</v>
      </c>
      <c r="O103" s="204"/>
      <c r="P103" s="204"/>
      <c r="R103" s="8">
        <f t="shared" si="15"/>
        <v>100</v>
      </c>
    </row>
    <row r="104" spans="1:18" x14ac:dyDescent="0.2">
      <c r="A104" s="202" t="str">
        <f t="shared" si="14"/>
        <v>10|5</v>
      </c>
      <c r="B104" s="203" t="s">
        <v>1887</v>
      </c>
      <c r="C104" s="198" t="s">
        <v>1888</v>
      </c>
      <c r="D104" s="199"/>
      <c r="E104" s="205">
        <v>5</v>
      </c>
      <c r="F104" s="205">
        <v>10</v>
      </c>
      <c r="G104" s="205">
        <v>15</v>
      </c>
      <c r="H104" s="205">
        <v>10</v>
      </c>
      <c r="I104" s="205">
        <v>10</v>
      </c>
      <c r="J104" s="204">
        <v>10</v>
      </c>
      <c r="K104" s="204">
        <v>10</v>
      </c>
      <c r="L104" s="204">
        <v>10</v>
      </c>
      <c r="M104" s="204">
        <v>10</v>
      </c>
      <c r="N104" s="204">
        <v>10</v>
      </c>
      <c r="O104" s="204"/>
      <c r="P104" s="204"/>
      <c r="R104" s="8">
        <f t="shared" si="15"/>
        <v>100</v>
      </c>
    </row>
    <row r="105" spans="1:18" x14ac:dyDescent="0.2">
      <c r="A105" s="202" t="str">
        <f t="shared" si="14"/>
        <v>10|6</v>
      </c>
      <c r="B105" s="203" t="s">
        <v>1893</v>
      </c>
      <c r="C105" s="198" t="s">
        <v>236</v>
      </c>
      <c r="D105" s="199">
        <v>5</v>
      </c>
      <c r="E105" s="205"/>
      <c r="F105" s="205"/>
      <c r="G105" s="205">
        <v>20</v>
      </c>
      <c r="H105" s="205">
        <v>20</v>
      </c>
      <c r="I105" s="205">
        <v>20</v>
      </c>
      <c r="J105" s="204">
        <v>20</v>
      </c>
      <c r="K105" s="204">
        <v>20</v>
      </c>
      <c r="L105" s="204"/>
      <c r="M105" s="204"/>
      <c r="N105" s="204"/>
      <c r="O105" s="204"/>
      <c r="P105" s="204"/>
      <c r="R105" s="8">
        <f t="shared" si="15"/>
        <v>100</v>
      </c>
    </row>
    <row r="106" spans="1:18" x14ac:dyDescent="0.2">
      <c r="A106" s="202" t="str">
        <f t="shared" si="14"/>
        <v>10|7</v>
      </c>
      <c r="B106" s="203" t="s">
        <v>1905</v>
      </c>
      <c r="C106" s="198" t="s">
        <v>1906</v>
      </c>
      <c r="D106" s="199">
        <v>3</v>
      </c>
      <c r="E106" s="205"/>
      <c r="F106" s="205"/>
      <c r="G106" s="205">
        <v>10</v>
      </c>
      <c r="H106" s="205">
        <v>10</v>
      </c>
      <c r="I106" s="205">
        <v>10</v>
      </c>
      <c r="J106" s="204">
        <v>20</v>
      </c>
      <c r="K106" s="204">
        <v>20</v>
      </c>
      <c r="L106" s="204">
        <v>10</v>
      </c>
      <c r="M106" s="204">
        <v>10</v>
      </c>
      <c r="N106" s="204">
        <v>10</v>
      </c>
      <c r="O106" s="204"/>
      <c r="P106" s="204"/>
      <c r="R106" s="8">
        <f t="shared" si="15"/>
        <v>100</v>
      </c>
    </row>
    <row r="107" spans="1:18" x14ac:dyDescent="0.2">
      <c r="A107" s="202" t="str">
        <f t="shared" si="14"/>
        <v>10|8</v>
      </c>
      <c r="B107" s="203" t="s">
        <v>1910</v>
      </c>
      <c r="C107" s="198" t="s">
        <v>2209</v>
      </c>
      <c r="D107" s="199">
        <v>5</v>
      </c>
      <c r="E107" s="205">
        <v>5</v>
      </c>
      <c r="F107" s="205">
        <v>5</v>
      </c>
      <c r="G107" s="205">
        <v>10</v>
      </c>
      <c r="H107" s="205">
        <v>10</v>
      </c>
      <c r="I107" s="205">
        <v>10</v>
      </c>
      <c r="J107" s="204">
        <v>20</v>
      </c>
      <c r="K107" s="204">
        <v>10</v>
      </c>
      <c r="L107" s="204">
        <v>10</v>
      </c>
      <c r="M107" s="204">
        <v>10</v>
      </c>
      <c r="N107" s="204">
        <v>10</v>
      </c>
      <c r="O107" s="204"/>
      <c r="P107" s="204"/>
      <c r="R107" s="8">
        <f t="shared" si="15"/>
        <v>100</v>
      </c>
    </row>
    <row r="108" spans="1:18" x14ac:dyDescent="0.2">
      <c r="A108" s="202" t="str">
        <f t="shared" si="14"/>
        <v>10|9</v>
      </c>
      <c r="B108" s="203" t="s">
        <v>1965</v>
      </c>
      <c r="C108" s="198" t="s">
        <v>2212</v>
      </c>
      <c r="D108" s="199">
        <v>6</v>
      </c>
      <c r="E108" s="205">
        <v>5</v>
      </c>
      <c r="F108" s="205">
        <v>5</v>
      </c>
      <c r="G108" s="205">
        <v>10</v>
      </c>
      <c r="H108" s="205">
        <v>10</v>
      </c>
      <c r="I108" s="205">
        <v>10</v>
      </c>
      <c r="J108" s="204">
        <v>20</v>
      </c>
      <c r="K108" s="204">
        <v>10</v>
      </c>
      <c r="L108" s="204">
        <v>10</v>
      </c>
      <c r="M108" s="204">
        <v>10</v>
      </c>
      <c r="N108" s="204">
        <v>10</v>
      </c>
      <c r="O108" s="204"/>
      <c r="P108" s="204"/>
      <c r="R108" s="8">
        <f t="shared" si="15"/>
        <v>100</v>
      </c>
    </row>
    <row r="109" spans="1:18" x14ac:dyDescent="0.2">
      <c r="A109" s="202" t="str">
        <f t="shared" si="14"/>
        <v>10|10</v>
      </c>
      <c r="B109" s="203" t="s">
        <v>2069</v>
      </c>
      <c r="C109" s="198" t="s">
        <v>2213</v>
      </c>
      <c r="D109" s="199">
        <v>6</v>
      </c>
      <c r="E109" s="205"/>
      <c r="F109" s="205"/>
      <c r="G109" s="205">
        <v>10</v>
      </c>
      <c r="H109" s="205">
        <v>10</v>
      </c>
      <c r="I109" s="205">
        <v>10</v>
      </c>
      <c r="J109" s="204">
        <v>20</v>
      </c>
      <c r="K109" s="204">
        <v>20</v>
      </c>
      <c r="L109" s="204">
        <v>10</v>
      </c>
      <c r="M109" s="204">
        <v>10</v>
      </c>
      <c r="N109" s="204">
        <v>10</v>
      </c>
      <c r="O109" s="204"/>
      <c r="P109" s="204"/>
      <c r="R109" s="8">
        <f t="shared" si="15"/>
        <v>100</v>
      </c>
    </row>
    <row r="110" spans="1:18" x14ac:dyDescent="0.2">
      <c r="A110" s="202" t="str">
        <f t="shared" si="14"/>
        <v>10|11</v>
      </c>
      <c r="B110" s="203" t="s">
        <v>2122</v>
      </c>
      <c r="C110" s="198" t="s">
        <v>2121</v>
      </c>
      <c r="D110" s="199"/>
      <c r="E110" s="205"/>
      <c r="F110" s="205">
        <v>5</v>
      </c>
      <c r="G110" s="205">
        <v>5</v>
      </c>
      <c r="H110" s="205">
        <v>10</v>
      </c>
      <c r="I110" s="205">
        <v>20</v>
      </c>
      <c r="J110" s="204">
        <v>20</v>
      </c>
      <c r="K110" s="204">
        <v>10</v>
      </c>
      <c r="L110" s="204">
        <v>10</v>
      </c>
      <c r="M110" s="204">
        <v>10</v>
      </c>
      <c r="N110" s="204">
        <v>10</v>
      </c>
      <c r="O110" s="204"/>
      <c r="P110" s="204"/>
      <c r="R110" s="8">
        <f t="shared" si="15"/>
        <v>100</v>
      </c>
    </row>
    <row r="111" spans="1:18" x14ac:dyDescent="0.2">
      <c r="A111" s="202" t="str">
        <f t="shared" si="14"/>
        <v>10|12</v>
      </c>
      <c r="B111" s="203" t="s">
        <v>2134</v>
      </c>
      <c r="C111" s="198" t="s">
        <v>2138</v>
      </c>
      <c r="D111" s="199"/>
      <c r="E111" s="205">
        <v>10</v>
      </c>
      <c r="F111" s="205">
        <v>10</v>
      </c>
      <c r="G111" s="205">
        <v>10</v>
      </c>
      <c r="H111" s="205">
        <v>10</v>
      </c>
      <c r="I111" s="205">
        <v>10</v>
      </c>
      <c r="J111" s="204">
        <v>10</v>
      </c>
      <c r="K111" s="204">
        <v>10</v>
      </c>
      <c r="L111" s="204">
        <v>10</v>
      </c>
      <c r="M111" s="204">
        <v>10</v>
      </c>
      <c r="N111" s="204">
        <v>10</v>
      </c>
      <c r="O111" s="204"/>
      <c r="P111" s="204"/>
      <c r="R111" s="8">
        <f t="shared" si="15"/>
        <v>100</v>
      </c>
    </row>
    <row r="113" spans="1:18" ht="13.5" thickBot="1" x14ac:dyDescent="0.25">
      <c r="A113" s="206" t="s">
        <v>2211</v>
      </c>
      <c r="B113" s="207">
        <v>11</v>
      </c>
      <c r="C113" s="208"/>
      <c r="D113" s="209"/>
      <c r="E113" s="195">
        <v>1</v>
      </c>
      <c r="F113" s="195">
        <v>2</v>
      </c>
      <c r="G113" s="195">
        <v>3</v>
      </c>
      <c r="H113" s="195">
        <v>4</v>
      </c>
      <c r="I113" s="195">
        <v>5</v>
      </c>
      <c r="J113" s="195">
        <v>6</v>
      </c>
      <c r="K113" s="195">
        <v>7</v>
      </c>
      <c r="L113" s="195">
        <v>8</v>
      </c>
      <c r="M113" s="195">
        <v>9</v>
      </c>
      <c r="N113" s="195">
        <v>10</v>
      </c>
      <c r="O113" s="195">
        <v>11</v>
      </c>
      <c r="P113" s="195">
        <v>12</v>
      </c>
    </row>
    <row r="114" spans="1:18" ht="13.5" thickTop="1" x14ac:dyDescent="0.2">
      <c r="A114" s="210" t="str">
        <f t="shared" ref="A114:A125" si="16">CONCATENATE($B$113,"|",B114)</f>
        <v>11|1</v>
      </c>
      <c r="B114" s="197">
        <v>1</v>
      </c>
      <c r="C114" s="198" t="s">
        <v>1855</v>
      </c>
      <c r="D114" s="199">
        <v>1</v>
      </c>
      <c r="E114" s="200">
        <v>20</v>
      </c>
      <c r="F114" s="200">
        <v>20</v>
      </c>
      <c r="G114" s="200">
        <v>20</v>
      </c>
      <c r="H114" s="200">
        <v>20</v>
      </c>
      <c r="I114" s="200">
        <v>10</v>
      </c>
      <c r="J114" s="201">
        <v>10</v>
      </c>
      <c r="K114" s="201"/>
      <c r="L114" s="201"/>
      <c r="M114" s="201"/>
      <c r="N114" s="201"/>
      <c r="O114" s="201"/>
      <c r="P114" s="201"/>
      <c r="R114" s="8">
        <f t="shared" ref="R114:R125" si="17">SUM(E114:P114)</f>
        <v>100</v>
      </c>
    </row>
    <row r="115" spans="1:18" x14ac:dyDescent="0.2">
      <c r="A115" s="202" t="str">
        <f t="shared" si="16"/>
        <v>11|2</v>
      </c>
      <c r="B115" s="203" t="s">
        <v>1857</v>
      </c>
      <c r="C115" s="198" t="s">
        <v>1858</v>
      </c>
      <c r="D115" s="199">
        <v>2</v>
      </c>
      <c r="E115" s="200">
        <v>10</v>
      </c>
      <c r="F115" s="200">
        <v>10</v>
      </c>
      <c r="G115" s="200">
        <v>20</v>
      </c>
      <c r="H115" s="200">
        <v>10</v>
      </c>
      <c r="I115" s="200">
        <v>10</v>
      </c>
      <c r="J115" s="204">
        <v>10</v>
      </c>
      <c r="K115" s="204">
        <v>10</v>
      </c>
      <c r="L115" s="204">
        <v>10</v>
      </c>
      <c r="M115" s="204">
        <v>10</v>
      </c>
      <c r="N115" s="204"/>
      <c r="O115" s="204"/>
      <c r="P115" s="204"/>
      <c r="R115" s="8">
        <f t="shared" si="17"/>
        <v>100</v>
      </c>
    </row>
    <row r="116" spans="1:18" x14ac:dyDescent="0.2">
      <c r="A116" s="202" t="str">
        <f t="shared" si="16"/>
        <v>11|3</v>
      </c>
      <c r="B116" s="203" t="s">
        <v>1860</v>
      </c>
      <c r="C116" s="198" t="s">
        <v>207</v>
      </c>
      <c r="D116" s="199">
        <v>3</v>
      </c>
      <c r="E116" s="205">
        <v>20</v>
      </c>
      <c r="F116" s="205">
        <v>20</v>
      </c>
      <c r="G116" s="205">
        <v>20</v>
      </c>
      <c r="H116" s="205">
        <v>20</v>
      </c>
      <c r="I116" s="205">
        <v>20</v>
      </c>
      <c r="J116" s="204"/>
      <c r="K116" s="204"/>
      <c r="L116" s="204"/>
      <c r="M116" s="204"/>
      <c r="N116" s="204"/>
      <c r="O116" s="204"/>
      <c r="P116" s="204"/>
      <c r="R116" s="8">
        <f t="shared" si="17"/>
        <v>100</v>
      </c>
    </row>
    <row r="117" spans="1:18" x14ac:dyDescent="0.2">
      <c r="A117" s="202" t="str">
        <f t="shared" si="16"/>
        <v>11|4</v>
      </c>
      <c r="B117" s="203" t="s">
        <v>1861</v>
      </c>
      <c r="C117" s="198" t="s">
        <v>1862</v>
      </c>
      <c r="D117" s="199"/>
      <c r="E117" s="205">
        <v>5</v>
      </c>
      <c r="F117" s="205">
        <v>10</v>
      </c>
      <c r="G117" s="205">
        <v>10</v>
      </c>
      <c r="H117" s="205">
        <v>10</v>
      </c>
      <c r="I117" s="205">
        <v>10</v>
      </c>
      <c r="J117" s="204">
        <v>10</v>
      </c>
      <c r="K117" s="204">
        <v>10</v>
      </c>
      <c r="L117" s="204">
        <v>10</v>
      </c>
      <c r="M117" s="204">
        <v>10</v>
      </c>
      <c r="N117" s="204">
        <v>10</v>
      </c>
      <c r="O117" s="204">
        <v>5</v>
      </c>
      <c r="P117" s="204"/>
      <c r="R117" s="8">
        <f t="shared" si="17"/>
        <v>100</v>
      </c>
    </row>
    <row r="118" spans="1:18" x14ac:dyDescent="0.2">
      <c r="A118" s="202" t="str">
        <f t="shared" si="16"/>
        <v>11|5</v>
      </c>
      <c r="B118" s="203" t="s">
        <v>1887</v>
      </c>
      <c r="C118" s="198" t="s">
        <v>1888</v>
      </c>
      <c r="D118" s="199">
        <v>4</v>
      </c>
      <c r="E118" s="205">
        <v>5</v>
      </c>
      <c r="F118" s="205">
        <v>10</v>
      </c>
      <c r="G118" s="205">
        <v>10</v>
      </c>
      <c r="H118" s="205">
        <v>10</v>
      </c>
      <c r="I118" s="205">
        <v>10</v>
      </c>
      <c r="J118" s="204">
        <v>10</v>
      </c>
      <c r="K118" s="204">
        <v>10</v>
      </c>
      <c r="L118" s="204">
        <v>10</v>
      </c>
      <c r="M118" s="204">
        <v>10</v>
      </c>
      <c r="N118" s="204">
        <v>10</v>
      </c>
      <c r="O118" s="204">
        <v>5</v>
      </c>
      <c r="P118" s="204"/>
      <c r="R118" s="8">
        <f t="shared" si="17"/>
        <v>100</v>
      </c>
    </row>
    <row r="119" spans="1:18" x14ac:dyDescent="0.2">
      <c r="A119" s="202" t="str">
        <f t="shared" si="16"/>
        <v>11|6</v>
      </c>
      <c r="B119" s="203" t="s">
        <v>1893</v>
      </c>
      <c r="C119" s="198" t="s">
        <v>236</v>
      </c>
      <c r="D119" s="199">
        <v>5</v>
      </c>
      <c r="E119" s="205"/>
      <c r="F119" s="205"/>
      <c r="G119" s="205">
        <v>10</v>
      </c>
      <c r="H119" s="205">
        <v>20</v>
      </c>
      <c r="I119" s="205">
        <v>20</v>
      </c>
      <c r="J119" s="204">
        <v>20</v>
      </c>
      <c r="K119" s="204">
        <v>20</v>
      </c>
      <c r="L119" s="204">
        <v>10</v>
      </c>
      <c r="M119" s="204"/>
      <c r="N119" s="204"/>
      <c r="O119" s="204"/>
      <c r="P119" s="204"/>
      <c r="R119" s="8">
        <f t="shared" si="17"/>
        <v>100</v>
      </c>
    </row>
    <row r="120" spans="1:18" x14ac:dyDescent="0.2">
      <c r="A120" s="202" t="str">
        <f t="shared" si="16"/>
        <v>11|7</v>
      </c>
      <c r="B120" s="203" t="s">
        <v>1905</v>
      </c>
      <c r="C120" s="198" t="s">
        <v>1906</v>
      </c>
      <c r="D120" s="199">
        <v>3</v>
      </c>
      <c r="E120" s="205"/>
      <c r="F120" s="205"/>
      <c r="G120" s="205">
        <v>10</v>
      </c>
      <c r="H120" s="205">
        <v>10</v>
      </c>
      <c r="I120" s="205">
        <v>10</v>
      </c>
      <c r="J120" s="204">
        <v>10</v>
      </c>
      <c r="K120" s="204">
        <v>20</v>
      </c>
      <c r="L120" s="204">
        <v>10</v>
      </c>
      <c r="M120" s="204">
        <v>10</v>
      </c>
      <c r="N120" s="204">
        <v>10</v>
      </c>
      <c r="O120" s="204">
        <v>10</v>
      </c>
      <c r="P120" s="204"/>
      <c r="R120" s="8">
        <f t="shared" si="17"/>
        <v>100</v>
      </c>
    </row>
    <row r="121" spans="1:18" x14ac:dyDescent="0.2">
      <c r="A121" s="202" t="str">
        <f t="shared" si="16"/>
        <v>11|8</v>
      </c>
      <c r="B121" s="203" t="s">
        <v>1910</v>
      </c>
      <c r="C121" s="198" t="s">
        <v>2209</v>
      </c>
      <c r="D121" s="199">
        <v>5</v>
      </c>
      <c r="E121" s="205">
        <v>5</v>
      </c>
      <c r="F121" s="205">
        <v>5</v>
      </c>
      <c r="G121" s="205">
        <v>10</v>
      </c>
      <c r="H121" s="205">
        <v>10</v>
      </c>
      <c r="I121" s="205">
        <v>10</v>
      </c>
      <c r="J121" s="204">
        <v>15</v>
      </c>
      <c r="K121" s="204">
        <v>10</v>
      </c>
      <c r="L121" s="204">
        <v>10</v>
      </c>
      <c r="M121" s="204">
        <v>10</v>
      </c>
      <c r="N121" s="204">
        <v>10</v>
      </c>
      <c r="O121" s="204">
        <v>5</v>
      </c>
      <c r="P121" s="204"/>
      <c r="R121" s="8">
        <f t="shared" si="17"/>
        <v>100</v>
      </c>
    </row>
    <row r="122" spans="1:18" x14ac:dyDescent="0.2">
      <c r="A122" s="202" t="str">
        <f t="shared" si="16"/>
        <v>11|9</v>
      </c>
      <c r="B122" s="203" t="s">
        <v>1965</v>
      </c>
      <c r="C122" s="198" t="s">
        <v>2212</v>
      </c>
      <c r="D122" s="199">
        <v>6</v>
      </c>
      <c r="E122" s="205">
        <v>5</v>
      </c>
      <c r="F122" s="205">
        <v>5</v>
      </c>
      <c r="G122" s="205">
        <v>5</v>
      </c>
      <c r="H122" s="205">
        <v>10</v>
      </c>
      <c r="I122" s="205">
        <v>10</v>
      </c>
      <c r="J122" s="204">
        <v>20</v>
      </c>
      <c r="K122" s="204">
        <v>10</v>
      </c>
      <c r="L122" s="204">
        <v>10</v>
      </c>
      <c r="M122" s="204">
        <v>10</v>
      </c>
      <c r="N122" s="204">
        <v>10</v>
      </c>
      <c r="O122" s="204">
        <v>5</v>
      </c>
      <c r="P122" s="204"/>
      <c r="R122" s="8">
        <f t="shared" si="17"/>
        <v>100</v>
      </c>
    </row>
    <row r="123" spans="1:18" x14ac:dyDescent="0.2">
      <c r="A123" s="202" t="str">
        <f t="shared" si="16"/>
        <v>11|10</v>
      </c>
      <c r="B123" s="203" t="s">
        <v>2069</v>
      </c>
      <c r="C123" s="198" t="s">
        <v>2213</v>
      </c>
      <c r="D123" s="199">
        <v>6</v>
      </c>
      <c r="E123" s="205"/>
      <c r="F123" s="205"/>
      <c r="G123" s="205">
        <v>10</v>
      </c>
      <c r="H123" s="205">
        <v>10</v>
      </c>
      <c r="I123" s="205">
        <v>10</v>
      </c>
      <c r="J123" s="204">
        <v>10</v>
      </c>
      <c r="K123" s="204">
        <v>20</v>
      </c>
      <c r="L123" s="204">
        <v>10</v>
      </c>
      <c r="M123" s="204">
        <v>10</v>
      </c>
      <c r="N123" s="204">
        <v>10</v>
      </c>
      <c r="O123" s="204">
        <v>10</v>
      </c>
      <c r="P123" s="204"/>
      <c r="R123" s="8">
        <f t="shared" si="17"/>
        <v>100</v>
      </c>
    </row>
    <row r="124" spans="1:18" x14ac:dyDescent="0.2">
      <c r="A124" s="202" t="str">
        <f t="shared" si="16"/>
        <v>11|11</v>
      </c>
      <c r="B124" s="203" t="s">
        <v>2122</v>
      </c>
      <c r="C124" s="198" t="s">
        <v>2121</v>
      </c>
      <c r="D124" s="199"/>
      <c r="E124" s="205"/>
      <c r="F124" s="205">
        <v>5</v>
      </c>
      <c r="G124" s="205">
        <v>5</v>
      </c>
      <c r="H124" s="205">
        <v>10</v>
      </c>
      <c r="I124" s="205">
        <v>15</v>
      </c>
      <c r="J124" s="204">
        <v>20</v>
      </c>
      <c r="K124" s="204">
        <v>10</v>
      </c>
      <c r="L124" s="204">
        <v>10</v>
      </c>
      <c r="M124" s="204">
        <v>10</v>
      </c>
      <c r="N124" s="204">
        <v>10</v>
      </c>
      <c r="O124" s="204">
        <v>5</v>
      </c>
      <c r="P124" s="204"/>
      <c r="R124" s="8">
        <f t="shared" si="17"/>
        <v>100</v>
      </c>
    </row>
    <row r="125" spans="1:18" x14ac:dyDescent="0.2">
      <c r="A125" s="202" t="str">
        <f t="shared" si="16"/>
        <v>11|12</v>
      </c>
      <c r="B125" s="203" t="s">
        <v>2134</v>
      </c>
      <c r="C125" s="198" t="s">
        <v>2138</v>
      </c>
      <c r="D125" s="199"/>
      <c r="E125" s="205">
        <v>5</v>
      </c>
      <c r="F125" s="205">
        <v>10</v>
      </c>
      <c r="G125" s="205">
        <v>10</v>
      </c>
      <c r="H125" s="205">
        <v>10</v>
      </c>
      <c r="I125" s="205">
        <v>10</v>
      </c>
      <c r="J125" s="204">
        <v>10</v>
      </c>
      <c r="K125" s="204">
        <v>10</v>
      </c>
      <c r="L125" s="204">
        <v>10</v>
      </c>
      <c r="M125" s="204">
        <v>10</v>
      </c>
      <c r="N125" s="204">
        <v>10</v>
      </c>
      <c r="O125" s="204">
        <v>5</v>
      </c>
      <c r="P125" s="204"/>
      <c r="R125" s="8">
        <f t="shared" si="17"/>
        <v>100</v>
      </c>
    </row>
    <row r="127" spans="1:18" ht="13.5" thickBot="1" x14ac:dyDescent="0.25">
      <c r="A127" s="206" t="s">
        <v>2211</v>
      </c>
      <c r="B127" s="207">
        <v>12</v>
      </c>
      <c r="C127" s="208"/>
      <c r="D127" s="209"/>
      <c r="E127" s="195">
        <v>1</v>
      </c>
      <c r="F127" s="195">
        <v>2</v>
      </c>
      <c r="G127" s="195">
        <v>3</v>
      </c>
      <c r="H127" s="195">
        <v>4</v>
      </c>
      <c r="I127" s="195">
        <v>5</v>
      </c>
      <c r="J127" s="195">
        <v>6</v>
      </c>
      <c r="K127" s="195">
        <v>7</v>
      </c>
      <c r="L127" s="195">
        <v>8</v>
      </c>
      <c r="M127" s="195">
        <v>9</v>
      </c>
      <c r="N127" s="195">
        <v>10</v>
      </c>
      <c r="O127" s="195">
        <v>11</v>
      </c>
      <c r="P127" s="195">
        <v>12</v>
      </c>
    </row>
    <row r="128" spans="1:18" ht="13.5" thickTop="1" x14ac:dyDescent="0.2">
      <c r="A128" s="210" t="str">
        <f t="shared" ref="A128:A139" si="18">CONCATENATE($B$127,"|",B128)</f>
        <v>12|1</v>
      </c>
      <c r="B128" s="197">
        <v>1</v>
      </c>
      <c r="C128" s="198" t="s">
        <v>1855</v>
      </c>
      <c r="D128" s="199">
        <v>1</v>
      </c>
      <c r="E128" s="200">
        <v>20</v>
      </c>
      <c r="F128" s="200">
        <v>20</v>
      </c>
      <c r="G128" s="200">
        <v>20</v>
      </c>
      <c r="H128" s="200">
        <v>20</v>
      </c>
      <c r="I128" s="200">
        <v>10</v>
      </c>
      <c r="J128" s="201">
        <v>10</v>
      </c>
      <c r="K128" s="201"/>
      <c r="L128" s="201"/>
      <c r="M128" s="201"/>
      <c r="N128" s="201"/>
      <c r="O128" s="201"/>
      <c r="P128" s="201"/>
      <c r="R128" s="8">
        <f t="shared" ref="R128:R139" si="19">SUM(E128:P128)</f>
        <v>100</v>
      </c>
    </row>
    <row r="129" spans="1:18" x14ac:dyDescent="0.2">
      <c r="A129" s="202" t="str">
        <f t="shared" si="18"/>
        <v>12|2</v>
      </c>
      <c r="B129" s="203" t="s">
        <v>1857</v>
      </c>
      <c r="C129" s="198" t="s">
        <v>1858</v>
      </c>
      <c r="D129" s="199">
        <v>2</v>
      </c>
      <c r="E129" s="200">
        <v>10</v>
      </c>
      <c r="F129" s="200">
        <v>10</v>
      </c>
      <c r="G129" s="200">
        <v>10</v>
      </c>
      <c r="H129" s="200">
        <v>10</v>
      </c>
      <c r="I129" s="200">
        <v>10</v>
      </c>
      <c r="J129" s="204">
        <v>10</v>
      </c>
      <c r="K129" s="204">
        <v>10</v>
      </c>
      <c r="L129" s="204">
        <v>10</v>
      </c>
      <c r="M129" s="204">
        <v>10</v>
      </c>
      <c r="N129" s="204">
        <v>10</v>
      </c>
      <c r="O129" s="204"/>
      <c r="P129" s="204"/>
      <c r="R129" s="8">
        <f t="shared" si="19"/>
        <v>100</v>
      </c>
    </row>
    <row r="130" spans="1:18" x14ac:dyDescent="0.2">
      <c r="A130" s="202" t="str">
        <f t="shared" si="18"/>
        <v>12|3</v>
      </c>
      <c r="B130" s="203" t="s">
        <v>1860</v>
      </c>
      <c r="C130" s="198" t="s">
        <v>207</v>
      </c>
      <c r="D130" s="199">
        <v>3</v>
      </c>
      <c r="E130" s="205">
        <v>10</v>
      </c>
      <c r="F130" s="205">
        <v>20</v>
      </c>
      <c r="G130" s="205">
        <v>20</v>
      </c>
      <c r="H130" s="205">
        <v>20</v>
      </c>
      <c r="I130" s="205">
        <v>20</v>
      </c>
      <c r="J130" s="204">
        <v>10</v>
      </c>
      <c r="K130" s="204"/>
      <c r="L130" s="204"/>
      <c r="M130" s="204"/>
      <c r="N130" s="204"/>
      <c r="O130" s="204"/>
      <c r="P130" s="204"/>
      <c r="R130" s="8">
        <f t="shared" si="19"/>
        <v>100</v>
      </c>
    </row>
    <row r="131" spans="1:18" x14ac:dyDescent="0.2">
      <c r="A131" s="202" t="str">
        <f t="shared" si="18"/>
        <v>12|4</v>
      </c>
      <c r="B131" s="203" t="s">
        <v>1861</v>
      </c>
      <c r="C131" s="198" t="s">
        <v>1862</v>
      </c>
      <c r="D131" s="199"/>
      <c r="E131" s="205">
        <v>5</v>
      </c>
      <c r="F131" s="205">
        <v>5</v>
      </c>
      <c r="G131" s="205">
        <v>10</v>
      </c>
      <c r="H131" s="205">
        <v>10</v>
      </c>
      <c r="I131" s="205">
        <v>10</v>
      </c>
      <c r="J131" s="204">
        <v>10</v>
      </c>
      <c r="K131" s="204">
        <v>10</v>
      </c>
      <c r="L131" s="204">
        <v>10</v>
      </c>
      <c r="M131" s="204">
        <v>10</v>
      </c>
      <c r="N131" s="204">
        <v>10</v>
      </c>
      <c r="O131" s="204">
        <v>5</v>
      </c>
      <c r="P131" s="204">
        <v>5</v>
      </c>
      <c r="R131" s="8">
        <f t="shared" si="19"/>
        <v>100</v>
      </c>
    </row>
    <row r="132" spans="1:18" x14ac:dyDescent="0.2">
      <c r="A132" s="202" t="str">
        <f t="shared" si="18"/>
        <v>12|5</v>
      </c>
      <c r="B132" s="203" t="s">
        <v>1887</v>
      </c>
      <c r="C132" s="198" t="s">
        <v>1888</v>
      </c>
      <c r="D132" s="199">
        <v>4</v>
      </c>
      <c r="E132" s="205">
        <v>5</v>
      </c>
      <c r="F132" s="205">
        <v>5</v>
      </c>
      <c r="G132" s="205">
        <v>10</v>
      </c>
      <c r="H132" s="205">
        <v>10</v>
      </c>
      <c r="I132" s="205">
        <v>10</v>
      </c>
      <c r="J132" s="204">
        <v>10</v>
      </c>
      <c r="K132" s="204">
        <v>10</v>
      </c>
      <c r="L132" s="204">
        <v>10</v>
      </c>
      <c r="M132" s="204">
        <v>10</v>
      </c>
      <c r="N132" s="204">
        <v>10</v>
      </c>
      <c r="O132" s="204">
        <v>5</v>
      </c>
      <c r="P132" s="204">
        <v>5</v>
      </c>
      <c r="R132" s="8">
        <f t="shared" si="19"/>
        <v>100</v>
      </c>
    </row>
    <row r="133" spans="1:18" x14ac:dyDescent="0.2">
      <c r="A133" s="202" t="str">
        <f t="shared" si="18"/>
        <v>12|6</v>
      </c>
      <c r="B133" s="203" t="s">
        <v>1893</v>
      </c>
      <c r="C133" s="198" t="s">
        <v>236</v>
      </c>
      <c r="D133" s="199">
        <v>5</v>
      </c>
      <c r="E133" s="205"/>
      <c r="F133" s="205"/>
      <c r="G133" s="205">
        <v>10</v>
      </c>
      <c r="H133" s="205">
        <v>20</v>
      </c>
      <c r="I133" s="205">
        <v>20</v>
      </c>
      <c r="J133" s="204">
        <v>20</v>
      </c>
      <c r="K133" s="204">
        <v>20</v>
      </c>
      <c r="L133" s="204">
        <v>10</v>
      </c>
      <c r="M133" s="204"/>
      <c r="N133" s="204"/>
      <c r="O133" s="204"/>
      <c r="P133" s="204"/>
      <c r="R133" s="8">
        <f t="shared" si="19"/>
        <v>100</v>
      </c>
    </row>
    <row r="134" spans="1:18" x14ac:dyDescent="0.2">
      <c r="A134" s="202" t="str">
        <f t="shared" si="18"/>
        <v>12|7</v>
      </c>
      <c r="B134" s="203" t="s">
        <v>1905</v>
      </c>
      <c r="C134" s="198" t="s">
        <v>1906</v>
      </c>
      <c r="D134" s="199">
        <v>3</v>
      </c>
      <c r="E134" s="205"/>
      <c r="F134" s="205"/>
      <c r="G134" s="205">
        <v>10</v>
      </c>
      <c r="H134" s="205">
        <v>10</v>
      </c>
      <c r="I134" s="205">
        <v>10</v>
      </c>
      <c r="J134" s="204">
        <v>10</v>
      </c>
      <c r="K134" s="204">
        <v>10</v>
      </c>
      <c r="L134" s="204">
        <v>10</v>
      </c>
      <c r="M134" s="204">
        <v>10</v>
      </c>
      <c r="N134" s="204">
        <v>10</v>
      </c>
      <c r="O134" s="204">
        <v>10</v>
      </c>
      <c r="P134" s="204">
        <v>10</v>
      </c>
      <c r="R134" s="8">
        <f t="shared" si="19"/>
        <v>100</v>
      </c>
    </row>
    <row r="135" spans="1:18" x14ac:dyDescent="0.2">
      <c r="A135" s="202" t="str">
        <f t="shared" si="18"/>
        <v>12|8</v>
      </c>
      <c r="B135" s="203" t="s">
        <v>1910</v>
      </c>
      <c r="C135" s="198" t="s">
        <v>2209</v>
      </c>
      <c r="D135" s="199">
        <v>5</v>
      </c>
      <c r="E135" s="205">
        <v>5</v>
      </c>
      <c r="F135" s="205">
        <v>5</v>
      </c>
      <c r="G135" s="205">
        <v>10</v>
      </c>
      <c r="H135" s="205">
        <v>10</v>
      </c>
      <c r="I135" s="205">
        <v>10</v>
      </c>
      <c r="J135" s="204">
        <v>10</v>
      </c>
      <c r="K135" s="204">
        <v>10</v>
      </c>
      <c r="L135" s="204">
        <v>10</v>
      </c>
      <c r="M135" s="204">
        <v>10</v>
      </c>
      <c r="N135" s="204">
        <v>10</v>
      </c>
      <c r="O135" s="204">
        <v>5</v>
      </c>
      <c r="P135" s="204">
        <v>5</v>
      </c>
      <c r="R135" s="8">
        <f t="shared" si="19"/>
        <v>100</v>
      </c>
    </row>
    <row r="136" spans="1:18" x14ac:dyDescent="0.2">
      <c r="A136" s="202" t="str">
        <f t="shared" si="18"/>
        <v>12|9</v>
      </c>
      <c r="B136" s="203" t="s">
        <v>1965</v>
      </c>
      <c r="C136" s="198" t="s">
        <v>2212</v>
      </c>
      <c r="D136" s="199">
        <v>6</v>
      </c>
      <c r="E136" s="205">
        <v>5</v>
      </c>
      <c r="F136" s="205">
        <v>5</v>
      </c>
      <c r="G136" s="205">
        <v>10</v>
      </c>
      <c r="H136" s="205">
        <v>10</v>
      </c>
      <c r="I136" s="205">
        <v>10</v>
      </c>
      <c r="J136" s="204">
        <v>10</v>
      </c>
      <c r="K136" s="204">
        <v>10</v>
      </c>
      <c r="L136" s="204">
        <v>10</v>
      </c>
      <c r="M136" s="204">
        <v>10</v>
      </c>
      <c r="N136" s="204">
        <v>10</v>
      </c>
      <c r="O136" s="204">
        <v>5</v>
      </c>
      <c r="P136" s="204">
        <v>5</v>
      </c>
      <c r="R136" s="8">
        <f t="shared" si="19"/>
        <v>100</v>
      </c>
    </row>
    <row r="137" spans="1:18" x14ac:dyDescent="0.2">
      <c r="A137" s="202" t="str">
        <f t="shared" si="18"/>
        <v>12|10</v>
      </c>
      <c r="B137" s="203" t="s">
        <v>2069</v>
      </c>
      <c r="C137" s="198" t="s">
        <v>2213</v>
      </c>
      <c r="D137" s="199">
        <v>6</v>
      </c>
      <c r="E137" s="205"/>
      <c r="F137" s="205"/>
      <c r="G137" s="205">
        <v>10</v>
      </c>
      <c r="H137" s="205">
        <v>10</v>
      </c>
      <c r="I137" s="205">
        <v>10</v>
      </c>
      <c r="J137" s="204">
        <v>10</v>
      </c>
      <c r="K137" s="204">
        <v>10</v>
      </c>
      <c r="L137" s="204">
        <v>10</v>
      </c>
      <c r="M137" s="204">
        <v>10</v>
      </c>
      <c r="N137" s="204">
        <v>10</v>
      </c>
      <c r="O137" s="204">
        <v>10</v>
      </c>
      <c r="P137" s="204">
        <v>10</v>
      </c>
      <c r="R137" s="8">
        <f t="shared" si="19"/>
        <v>100</v>
      </c>
    </row>
    <row r="138" spans="1:18" x14ac:dyDescent="0.2">
      <c r="A138" s="202" t="str">
        <f t="shared" si="18"/>
        <v>12|11</v>
      </c>
      <c r="B138" s="203" t="s">
        <v>2122</v>
      </c>
      <c r="C138" s="198" t="s">
        <v>2121</v>
      </c>
      <c r="D138" s="199"/>
      <c r="E138" s="205"/>
      <c r="F138" s="205"/>
      <c r="G138" s="205">
        <v>5</v>
      </c>
      <c r="H138" s="205">
        <v>10</v>
      </c>
      <c r="I138" s="205">
        <v>15</v>
      </c>
      <c r="J138" s="204">
        <v>20</v>
      </c>
      <c r="K138" s="204">
        <v>10</v>
      </c>
      <c r="L138" s="204">
        <v>10</v>
      </c>
      <c r="M138" s="204">
        <v>10</v>
      </c>
      <c r="N138" s="204">
        <v>10</v>
      </c>
      <c r="O138" s="204">
        <v>5</v>
      </c>
      <c r="P138" s="204">
        <v>5</v>
      </c>
      <c r="R138" s="8">
        <f t="shared" si="19"/>
        <v>100</v>
      </c>
    </row>
    <row r="139" spans="1:18" x14ac:dyDescent="0.2">
      <c r="A139" s="202" t="str">
        <f t="shared" si="18"/>
        <v>12|12</v>
      </c>
      <c r="B139" s="203" t="s">
        <v>2134</v>
      </c>
      <c r="C139" s="198" t="s">
        <v>2138</v>
      </c>
      <c r="D139" s="199"/>
      <c r="E139" s="205">
        <v>5</v>
      </c>
      <c r="F139" s="205">
        <v>5</v>
      </c>
      <c r="G139" s="205">
        <v>10</v>
      </c>
      <c r="H139" s="205">
        <v>10</v>
      </c>
      <c r="I139" s="205">
        <v>10</v>
      </c>
      <c r="J139" s="204">
        <v>10</v>
      </c>
      <c r="K139" s="204">
        <v>10</v>
      </c>
      <c r="L139" s="204">
        <v>10</v>
      </c>
      <c r="M139" s="204">
        <v>10</v>
      </c>
      <c r="N139" s="204">
        <v>10</v>
      </c>
      <c r="O139" s="204">
        <v>5</v>
      </c>
      <c r="P139" s="204">
        <v>5</v>
      </c>
      <c r="R139" s="8">
        <f t="shared" si="19"/>
        <v>100</v>
      </c>
    </row>
    <row r="141" spans="1:18" x14ac:dyDescent="0.2">
      <c r="R141" s="8">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8"/>
  <sheetViews>
    <sheetView workbookViewId="0">
      <selection activeCell="C22" sqref="C22"/>
    </sheetView>
  </sheetViews>
  <sheetFormatPr defaultColWidth="8.85546875" defaultRowHeight="11.25" x14ac:dyDescent="0.2"/>
  <cols>
    <col min="1" max="20" width="8.85546875" style="1"/>
    <col min="21" max="21" width="10" style="1" bestFit="1" customWidth="1"/>
    <col min="22" max="16384" width="8.85546875" style="1"/>
  </cols>
  <sheetData>
    <row r="1" spans="1:25" ht="12" thickBot="1" x14ac:dyDescent="0.25"/>
    <row r="2" spans="1:25" ht="12" thickBot="1" x14ac:dyDescent="0.25">
      <c r="A2" s="2">
        <v>1</v>
      </c>
      <c r="B2" s="3" t="s">
        <v>1855</v>
      </c>
      <c r="C2" s="4"/>
      <c r="D2" s="4"/>
      <c r="E2" s="4"/>
      <c r="F2" s="4"/>
      <c r="G2" s="4"/>
      <c r="H2" s="4"/>
      <c r="I2" s="4"/>
      <c r="J2" s="4"/>
      <c r="K2" s="4"/>
      <c r="L2" s="7">
        <v>1</v>
      </c>
      <c r="M2" s="7">
        <v>2</v>
      </c>
      <c r="N2" s="7"/>
      <c r="O2" s="7"/>
      <c r="P2" s="7"/>
      <c r="Q2" s="7"/>
      <c r="R2" s="5"/>
      <c r="S2" s="1" t="s">
        <v>2140</v>
      </c>
      <c r="T2" s="1" t="s">
        <v>2141</v>
      </c>
    </row>
    <row r="3" spans="1:25" ht="12" thickBot="1" x14ac:dyDescent="0.25">
      <c r="A3" s="2">
        <v>2</v>
      </c>
      <c r="B3" s="3" t="s">
        <v>1858</v>
      </c>
      <c r="C3" s="4"/>
      <c r="D3" s="4"/>
      <c r="E3" s="4"/>
      <c r="F3" s="4"/>
      <c r="G3" s="4"/>
      <c r="H3" s="4"/>
      <c r="I3" s="4"/>
      <c r="J3" s="4"/>
      <c r="K3" s="4"/>
      <c r="L3" s="7">
        <v>3</v>
      </c>
      <c r="M3" s="7">
        <v>4</v>
      </c>
      <c r="N3" s="7">
        <v>27</v>
      </c>
      <c r="O3" s="7">
        <v>28</v>
      </c>
      <c r="P3" s="7">
        <v>35</v>
      </c>
      <c r="Q3" s="7">
        <v>39</v>
      </c>
      <c r="R3" s="5"/>
      <c r="S3" s="1" t="s">
        <v>2142</v>
      </c>
      <c r="T3" s="1" t="s">
        <v>2143</v>
      </c>
      <c r="U3" s="1" t="s">
        <v>2144</v>
      </c>
      <c r="V3" s="1" t="s">
        <v>124</v>
      </c>
      <c r="W3" s="1" t="s">
        <v>2145</v>
      </c>
      <c r="X3" s="1" t="s">
        <v>43</v>
      </c>
    </row>
    <row r="4" spans="1:25" ht="12" thickBot="1" x14ac:dyDescent="0.25">
      <c r="A4" s="2">
        <v>3</v>
      </c>
      <c r="B4" s="3" t="s">
        <v>207</v>
      </c>
      <c r="C4" s="4"/>
      <c r="D4" s="4"/>
      <c r="E4" s="4"/>
      <c r="F4" s="4"/>
      <c r="G4" s="4"/>
      <c r="H4" s="4"/>
      <c r="I4" s="4"/>
      <c r="J4" s="4"/>
      <c r="K4" s="4"/>
      <c r="L4" s="7">
        <v>5</v>
      </c>
      <c r="M4" s="7"/>
      <c r="N4" s="7"/>
      <c r="O4" s="7"/>
      <c r="P4" s="7"/>
      <c r="Q4" s="7"/>
      <c r="R4" s="5"/>
      <c r="T4" s="1" t="s">
        <v>2146</v>
      </c>
    </row>
    <row r="5" spans="1:25" ht="12" thickBot="1" x14ac:dyDescent="0.25">
      <c r="A5" s="2">
        <v>4</v>
      </c>
      <c r="B5" s="3" t="s">
        <v>1862</v>
      </c>
      <c r="C5" s="4"/>
      <c r="D5" s="4"/>
      <c r="E5" s="4"/>
      <c r="F5" s="4"/>
      <c r="G5" s="4"/>
      <c r="H5" s="4"/>
      <c r="I5" s="4"/>
      <c r="J5" s="4"/>
      <c r="K5" s="4"/>
      <c r="L5" s="7">
        <v>6</v>
      </c>
      <c r="M5" s="7">
        <v>7</v>
      </c>
      <c r="N5" s="7">
        <v>8</v>
      </c>
      <c r="O5" s="7">
        <v>9</v>
      </c>
      <c r="P5" s="7">
        <v>10</v>
      </c>
      <c r="Q5" s="7">
        <v>11</v>
      </c>
      <c r="R5" s="5"/>
      <c r="T5" s="1" t="s">
        <v>212</v>
      </c>
      <c r="U5" s="1" t="s">
        <v>149</v>
      </c>
      <c r="V5" s="1" t="s">
        <v>2147</v>
      </c>
      <c r="W5" s="1" t="s">
        <v>220</v>
      </c>
      <c r="X5" s="1" t="s">
        <v>2148</v>
      </c>
      <c r="Y5" s="1" t="s">
        <v>2149</v>
      </c>
    </row>
    <row r="6" spans="1:25" ht="12" thickBot="1" x14ac:dyDescent="0.25">
      <c r="A6" s="2">
        <v>5</v>
      </c>
      <c r="B6" s="3" t="s">
        <v>1888</v>
      </c>
      <c r="C6" s="4"/>
      <c r="D6" s="4"/>
      <c r="E6" s="4"/>
      <c r="F6" s="4"/>
      <c r="G6" s="4"/>
      <c r="H6" s="4"/>
      <c r="I6" s="4"/>
      <c r="J6" s="4"/>
      <c r="K6" s="4"/>
      <c r="L6" s="7">
        <v>12</v>
      </c>
      <c r="M6" s="7">
        <v>13</v>
      </c>
      <c r="N6" s="7">
        <v>34</v>
      </c>
      <c r="O6" s="7"/>
      <c r="P6" s="7"/>
      <c r="Q6" s="7"/>
      <c r="R6" s="5"/>
      <c r="S6" s="1" t="s">
        <v>158</v>
      </c>
      <c r="T6" s="1" t="s">
        <v>2150</v>
      </c>
      <c r="U6" s="1" t="s">
        <v>2151</v>
      </c>
    </row>
    <row r="7" spans="1:25" ht="12" thickBot="1" x14ac:dyDescent="0.25">
      <c r="A7" s="2">
        <v>6</v>
      </c>
      <c r="B7" s="3" t="s">
        <v>236</v>
      </c>
      <c r="C7" s="4"/>
      <c r="D7" s="4"/>
      <c r="E7" s="4"/>
      <c r="F7" s="4"/>
      <c r="G7" s="4"/>
      <c r="H7" s="4"/>
      <c r="I7" s="4"/>
      <c r="J7" s="4"/>
      <c r="K7" s="4"/>
      <c r="L7" s="7">
        <v>14</v>
      </c>
      <c r="M7" s="7"/>
      <c r="N7" s="7"/>
      <c r="O7" s="7"/>
      <c r="P7" s="7"/>
      <c r="Q7" s="7"/>
      <c r="R7" s="5"/>
      <c r="S7" s="1" t="s">
        <v>236</v>
      </c>
    </row>
    <row r="8" spans="1:25" ht="12" thickBot="1" x14ac:dyDescent="0.25">
      <c r="A8" s="2">
        <v>7</v>
      </c>
      <c r="B8" s="3" t="s">
        <v>1906</v>
      </c>
      <c r="C8" s="4"/>
      <c r="D8" s="4"/>
      <c r="E8" s="4"/>
      <c r="F8" s="4"/>
      <c r="G8" s="4"/>
      <c r="H8" s="4"/>
      <c r="I8" s="4"/>
      <c r="J8" s="4"/>
      <c r="K8" s="4"/>
      <c r="L8" s="7">
        <v>15</v>
      </c>
      <c r="M8" s="7">
        <v>17</v>
      </c>
      <c r="N8" s="7"/>
      <c r="O8" s="7"/>
      <c r="P8" s="7"/>
      <c r="Q8" s="7"/>
      <c r="R8" s="5"/>
      <c r="S8" s="1" t="s">
        <v>2152</v>
      </c>
      <c r="T8" s="1" t="s">
        <v>179</v>
      </c>
    </row>
    <row r="9" spans="1:25" ht="12" thickBot="1" x14ac:dyDescent="0.25">
      <c r="A9" s="2">
        <v>8</v>
      </c>
      <c r="B9" s="3" t="s">
        <v>1916</v>
      </c>
      <c r="C9" s="4"/>
      <c r="D9" s="4"/>
      <c r="E9" s="4"/>
      <c r="F9" s="4"/>
      <c r="G9" s="4"/>
      <c r="H9" s="4"/>
      <c r="I9" s="4"/>
      <c r="J9" s="4"/>
      <c r="K9" s="4"/>
      <c r="L9" s="7">
        <v>18</v>
      </c>
      <c r="M9" s="7">
        <v>19</v>
      </c>
      <c r="N9" s="7">
        <v>20</v>
      </c>
      <c r="O9" s="7">
        <v>21</v>
      </c>
      <c r="P9" s="7">
        <v>22</v>
      </c>
      <c r="Q9" s="7"/>
      <c r="R9" s="5"/>
    </row>
    <row r="10" spans="1:25" ht="12" thickBot="1" x14ac:dyDescent="0.25">
      <c r="A10" s="2">
        <v>9</v>
      </c>
      <c r="B10" s="3" t="s">
        <v>1973</v>
      </c>
      <c r="C10" s="4"/>
      <c r="D10" s="4"/>
      <c r="E10" s="4"/>
      <c r="F10" s="4"/>
      <c r="G10" s="4"/>
      <c r="H10" s="4"/>
      <c r="I10" s="4"/>
      <c r="J10" s="4"/>
      <c r="K10" s="4"/>
      <c r="L10" s="7">
        <v>23</v>
      </c>
      <c r="M10" s="7">
        <v>24</v>
      </c>
      <c r="N10" s="7">
        <v>25</v>
      </c>
      <c r="O10" s="7">
        <v>26</v>
      </c>
      <c r="P10" s="7"/>
      <c r="Q10" s="7"/>
      <c r="R10" s="5"/>
    </row>
    <row r="11" spans="1:25" ht="12" thickBot="1" x14ac:dyDescent="0.25">
      <c r="A11" s="2">
        <v>10</v>
      </c>
      <c r="B11" s="3" t="s">
        <v>2068</v>
      </c>
      <c r="C11" s="4"/>
      <c r="D11" s="4"/>
      <c r="E11" s="4"/>
      <c r="F11" s="4"/>
      <c r="G11" s="4"/>
      <c r="H11" s="4"/>
      <c r="I11" s="4"/>
      <c r="J11" s="4"/>
      <c r="K11" s="4"/>
      <c r="L11" s="7">
        <v>16</v>
      </c>
      <c r="M11" s="7">
        <v>29</v>
      </c>
      <c r="N11" s="7">
        <v>30</v>
      </c>
      <c r="O11" s="7">
        <v>31</v>
      </c>
      <c r="P11" s="7">
        <v>32</v>
      </c>
      <c r="Q11" s="7">
        <v>38</v>
      </c>
      <c r="R11" s="5"/>
    </row>
    <row r="12" spans="1:25" ht="12" thickBot="1" x14ac:dyDescent="0.25">
      <c r="A12" s="2">
        <v>11</v>
      </c>
      <c r="B12" s="3" t="s">
        <v>2121</v>
      </c>
      <c r="C12" s="4"/>
      <c r="D12" s="4"/>
      <c r="E12" s="4"/>
      <c r="F12" s="4"/>
      <c r="G12" s="4"/>
      <c r="H12" s="4"/>
      <c r="I12" s="4"/>
      <c r="J12" s="4"/>
      <c r="K12" s="4"/>
      <c r="L12" s="7">
        <v>33</v>
      </c>
      <c r="M12" s="7">
        <v>36</v>
      </c>
      <c r="N12" s="7"/>
      <c r="O12" s="7"/>
      <c r="P12" s="7"/>
      <c r="Q12" s="7"/>
      <c r="R12" s="5"/>
    </row>
    <row r="13" spans="1:25" ht="12" thickBot="1" x14ac:dyDescent="0.25">
      <c r="A13" s="2">
        <v>12</v>
      </c>
      <c r="B13" s="3" t="s">
        <v>2138</v>
      </c>
      <c r="C13" s="4"/>
      <c r="D13" s="4"/>
      <c r="E13" s="4"/>
      <c r="F13" s="4"/>
      <c r="G13" s="4"/>
      <c r="H13" s="4"/>
      <c r="I13" s="4"/>
      <c r="J13" s="4"/>
      <c r="K13" s="4"/>
      <c r="L13" s="7">
        <v>37</v>
      </c>
      <c r="M13" s="7">
        <v>40</v>
      </c>
      <c r="N13" s="7">
        <v>41</v>
      </c>
      <c r="O13" s="7"/>
      <c r="P13" s="7"/>
      <c r="Q13" s="7"/>
      <c r="R13" s="5"/>
    </row>
    <row r="18" spans="13:13" x14ac:dyDescent="0.2">
      <c r="M18" s="6"/>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B8C8-AB1C-447D-A621-734657D5FAAF}">
  <sheetPr>
    <pageSetUpPr fitToPage="1"/>
  </sheetPr>
  <dimension ref="A1:W65"/>
  <sheetViews>
    <sheetView showGridLines="0" showZeros="0" topLeftCell="B1" zoomScaleNormal="100" workbookViewId="0">
      <selection activeCell="S16" sqref="S16"/>
    </sheetView>
  </sheetViews>
  <sheetFormatPr defaultColWidth="9.140625" defaultRowHeight="12.75" x14ac:dyDescent="0.2"/>
  <cols>
    <col min="1" max="1" width="4.28515625" style="8" hidden="1" customWidth="1"/>
    <col min="2" max="2" width="12.5703125" style="8" customWidth="1"/>
    <col min="3" max="3" width="37.5703125" style="8" customWidth="1"/>
    <col min="4" max="4" width="32.140625" style="8" customWidth="1"/>
    <col min="5" max="5" width="3.28515625" style="8" customWidth="1"/>
    <col min="6" max="17" width="10.5703125" style="8" customWidth="1"/>
    <col min="18" max="18" width="7.140625" style="8" bestFit="1" customWidth="1"/>
    <col min="19" max="19" width="12" style="8" customWidth="1"/>
    <col min="20" max="20" width="8.57031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1"/>
      <c r="B1" s="212" t="s">
        <v>5876</v>
      </c>
      <c r="C1" s="213" t="s">
        <v>2214</v>
      </c>
      <c r="D1" s="213"/>
      <c r="E1" s="214"/>
      <c r="F1" s="215"/>
      <c r="G1" s="216" t="s">
        <v>172</v>
      </c>
      <c r="H1" s="217"/>
      <c r="I1" s="217"/>
      <c r="J1" s="217"/>
      <c r="K1" s="217"/>
      <c r="L1" s="217"/>
      <c r="M1" s="217"/>
      <c r="N1" s="218"/>
      <c r="O1" s="218"/>
      <c r="P1" s="217"/>
      <c r="Q1" s="217"/>
      <c r="R1" s="217"/>
      <c r="S1" s="217"/>
      <c r="T1" s="219"/>
    </row>
    <row r="2" spans="1:23" x14ac:dyDescent="0.2">
      <c r="A2" s="211"/>
      <c r="B2" s="220" t="s">
        <v>127</v>
      </c>
      <c r="C2" s="9" t="str">
        <f>Cartilha!C16</f>
        <v>PATO BRANCO - PR</v>
      </c>
      <c r="D2" s="10"/>
      <c r="E2" s="10"/>
      <c r="F2" s="221" t="s">
        <v>128</v>
      </c>
      <c r="G2" s="11">
        <f>Cartilha!P16</f>
        <v>0</v>
      </c>
      <c r="H2" s="222" t="s">
        <v>2215</v>
      </c>
      <c r="I2" s="223"/>
      <c r="J2" s="222" t="s">
        <v>2216</v>
      </c>
      <c r="K2" s="223"/>
      <c r="L2" s="222" t="s">
        <v>2217</v>
      </c>
      <c r="M2" s="224"/>
      <c r="N2" s="225"/>
      <c r="O2" s="223"/>
      <c r="P2" s="226" t="s">
        <v>5872</v>
      </c>
      <c r="Q2" s="227"/>
      <c r="R2" s="227"/>
      <c r="S2" s="12"/>
      <c r="T2" s="13">
        <f>IF(S4=0,0,S2/S4)</f>
        <v>0</v>
      </c>
    </row>
    <row r="3" spans="1:23" ht="15" customHeight="1" thickBot="1" x14ac:dyDescent="0.25">
      <c r="A3" s="211"/>
      <c r="B3" s="228" t="s">
        <v>5869</v>
      </c>
      <c r="C3" s="14" t="str">
        <f>Cartilha!C17</f>
        <v>MEU CAMPINHO PAULO AFONSO - PRIORIDADE 55</v>
      </c>
      <c r="D3" s="15"/>
      <c r="E3" s="16"/>
      <c r="F3" s="229" t="s">
        <v>129</v>
      </c>
      <c r="G3" s="17">
        <f>Cartilha!P17</f>
        <v>0</v>
      </c>
      <c r="H3" s="230" t="s">
        <v>2220</v>
      </c>
      <c r="I3" s="231">
        <f ca="1">TODAY()</f>
        <v>44720</v>
      </c>
      <c r="J3" s="230" t="s">
        <v>2221</v>
      </c>
      <c r="K3" s="18">
        <f>80-10</f>
        <v>70</v>
      </c>
      <c r="L3" s="230" t="s">
        <v>2220</v>
      </c>
      <c r="M3" s="232">
        <f ca="1">I3+K3+10</f>
        <v>44800</v>
      </c>
      <c r="N3" s="230"/>
      <c r="O3" s="233"/>
      <c r="P3" s="234" t="s">
        <v>2223</v>
      </c>
      <c r="Q3" s="235"/>
      <c r="R3" s="236"/>
      <c r="S3" s="19"/>
      <c r="T3" s="20">
        <f>IF(S3=0,0,1-T2)</f>
        <v>0</v>
      </c>
    </row>
    <row r="4" spans="1:23" ht="18.75" thickBot="1" x14ac:dyDescent="0.3">
      <c r="A4" s="211"/>
      <c r="B4" s="237" t="s">
        <v>2224</v>
      </c>
      <c r="C4" s="238">
        <f>'Grandes Itens'!D20</f>
        <v>2279.67</v>
      </c>
      <c r="D4" s="239"/>
      <c r="E4" s="240" t="s">
        <v>2225</v>
      </c>
      <c r="F4" s="241"/>
      <c r="G4" s="241"/>
      <c r="H4" s="241"/>
      <c r="I4" s="241"/>
      <c r="J4" s="241"/>
      <c r="K4" s="241"/>
      <c r="L4" s="241"/>
      <c r="M4" s="241"/>
      <c r="N4" s="241"/>
      <c r="O4" s="241"/>
      <c r="P4" s="242" t="s">
        <v>2226</v>
      </c>
      <c r="Q4" s="243"/>
      <c r="R4" s="243"/>
      <c r="S4" s="244">
        <f>SUM(S2:S3)</f>
        <v>0</v>
      </c>
      <c r="T4" s="21">
        <f>SUM(T2:T3)</f>
        <v>0</v>
      </c>
      <c r="W4" s="8" t="s">
        <v>2227</v>
      </c>
    </row>
    <row r="5" spans="1:23" ht="12.75" customHeight="1" thickBot="1" x14ac:dyDescent="0.25">
      <c r="A5" s="211"/>
      <c r="B5" s="245" t="s">
        <v>2228</v>
      </c>
      <c r="C5" s="246" t="s">
        <v>2229</v>
      </c>
      <c r="D5" s="247"/>
      <c r="E5" s="248" t="s">
        <v>2211</v>
      </c>
      <c r="F5" s="249" t="s">
        <v>2230</v>
      </c>
      <c r="G5" s="250"/>
      <c r="H5" s="250"/>
      <c r="I5" s="250"/>
      <c r="J5" s="250"/>
      <c r="K5" s="250"/>
      <c r="L5" s="250"/>
      <c r="M5" s="251"/>
      <c r="N5" s="251"/>
      <c r="O5" s="251"/>
      <c r="P5" s="252"/>
      <c r="Q5" s="253"/>
      <c r="R5" s="254"/>
      <c r="S5" s="255" t="s">
        <v>2231</v>
      </c>
      <c r="T5" s="256" t="s">
        <v>2232</v>
      </c>
      <c r="W5" s="22" t="str">
        <f>IF(S4=S61,"OK","erro")</f>
        <v>OK</v>
      </c>
    </row>
    <row r="6" spans="1:23" ht="13.5" thickBot="1" x14ac:dyDescent="0.25">
      <c r="A6" s="211"/>
      <c r="B6" s="257" t="s">
        <v>2233</v>
      </c>
      <c r="C6" s="193"/>
      <c r="D6" s="258"/>
      <c r="E6" s="23">
        <v>6</v>
      </c>
      <c r="F6" s="259">
        <f>IF(E6=0,0,1)</f>
        <v>1</v>
      </c>
      <c r="G6" s="259">
        <f>IF($E$6&lt;2,0,2)</f>
        <v>2</v>
      </c>
      <c r="H6" s="259">
        <f>IF($E$6&lt;3,0,3)</f>
        <v>3</v>
      </c>
      <c r="I6" s="259">
        <f>IF($E$6&lt;4,0,4)</f>
        <v>4</v>
      </c>
      <c r="J6" s="259">
        <f>IF($E$6&lt;5,0,5)</f>
        <v>5</v>
      </c>
      <c r="K6" s="259">
        <f>IF($E$6&lt;6,0,6)</f>
        <v>6</v>
      </c>
      <c r="L6" s="259">
        <f>IF($E$6&lt;7,0,7)</f>
        <v>0</v>
      </c>
      <c r="M6" s="259">
        <f>IF($E$6&lt;8,0,8)</f>
        <v>0</v>
      </c>
      <c r="N6" s="259">
        <f>IF($E$6&lt;9,0,9)</f>
        <v>0</v>
      </c>
      <c r="O6" s="259">
        <f>IF($E$6&lt;10,0,10)</f>
        <v>0</v>
      </c>
      <c r="P6" s="259">
        <f>IF($E$6&lt;11,0,11)</f>
        <v>0</v>
      </c>
      <c r="Q6" s="260">
        <f>IF($E$6&lt;12,0,12)</f>
        <v>0</v>
      </c>
      <c r="R6" s="261"/>
      <c r="S6" s="262" t="s">
        <v>2234</v>
      </c>
      <c r="T6" s="263" t="s">
        <v>2231</v>
      </c>
    </row>
    <row r="7" spans="1:23" ht="14.25" thickTop="1" thickBot="1" x14ac:dyDescent="0.25">
      <c r="A7" s="211"/>
      <c r="B7" s="257"/>
      <c r="C7" s="193" t="s">
        <v>2235</v>
      </c>
      <c r="D7" s="258"/>
      <c r="E7" s="194"/>
      <c r="F7" s="264">
        <f ca="1">IF(E6=0,0,M3)</f>
        <v>44800</v>
      </c>
      <c r="G7" s="264">
        <f t="shared" ref="G7:Q7" ca="1" si="0">IF(G6=0,0,F8+1)</f>
        <v>44831</v>
      </c>
      <c r="H7" s="264">
        <f t="shared" ca="1" si="0"/>
        <v>44862</v>
      </c>
      <c r="I7" s="264">
        <f t="shared" ca="1" si="0"/>
        <v>44893</v>
      </c>
      <c r="J7" s="264">
        <f t="shared" ca="1" si="0"/>
        <v>44924</v>
      </c>
      <c r="K7" s="264">
        <f t="shared" ca="1" si="0"/>
        <v>44955</v>
      </c>
      <c r="L7" s="264">
        <f t="shared" si="0"/>
        <v>0</v>
      </c>
      <c r="M7" s="264">
        <f t="shared" si="0"/>
        <v>0</v>
      </c>
      <c r="N7" s="264">
        <f t="shared" si="0"/>
        <v>0</v>
      </c>
      <c r="O7" s="264">
        <f t="shared" si="0"/>
        <v>0</v>
      </c>
      <c r="P7" s="264">
        <f t="shared" si="0"/>
        <v>0</v>
      </c>
      <c r="Q7" s="265">
        <f t="shared" si="0"/>
        <v>0</v>
      </c>
      <c r="R7" s="266"/>
      <c r="S7" s="262"/>
      <c r="T7" s="263"/>
    </row>
    <row r="8" spans="1:23" ht="14.25" thickTop="1" thickBot="1" x14ac:dyDescent="0.25">
      <c r="A8" s="211"/>
      <c r="B8" s="257"/>
      <c r="C8" s="193" t="s">
        <v>2236</v>
      </c>
      <c r="D8" s="258"/>
      <c r="E8" s="194"/>
      <c r="F8" s="264">
        <f ca="1">IF(E6=0,0,F7+30)</f>
        <v>44830</v>
      </c>
      <c r="G8" s="264">
        <f t="shared" ref="G8:Q8" ca="1" si="1">IF(G6=0,0,G7+30)</f>
        <v>44861</v>
      </c>
      <c r="H8" s="264">
        <f t="shared" ca="1" si="1"/>
        <v>44892</v>
      </c>
      <c r="I8" s="264">
        <f t="shared" ca="1" si="1"/>
        <v>44923</v>
      </c>
      <c r="J8" s="264">
        <f t="shared" ca="1" si="1"/>
        <v>44954</v>
      </c>
      <c r="K8" s="264">
        <f t="shared" ca="1" si="1"/>
        <v>44985</v>
      </c>
      <c r="L8" s="264">
        <f t="shared" si="1"/>
        <v>0</v>
      </c>
      <c r="M8" s="264">
        <f t="shared" si="1"/>
        <v>0</v>
      </c>
      <c r="N8" s="264">
        <f t="shared" si="1"/>
        <v>0</v>
      </c>
      <c r="O8" s="264">
        <f t="shared" si="1"/>
        <v>0</v>
      </c>
      <c r="P8" s="264">
        <f t="shared" si="1"/>
        <v>0</v>
      </c>
      <c r="Q8" s="265">
        <f t="shared" si="1"/>
        <v>0</v>
      </c>
      <c r="R8" s="266"/>
      <c r="S8" s="262"/>
      <c r="T8" s="263"/>
    </row>
    <row r="9" spans="1:23" ht="13.5" thickTop="1" x14ac:dyDescent="0.2">
      <c r="A9" s="267" t="str">
        <f t="shared" ref="A9:A20" si="2">CONCATENATE($E$6,"|",B9)</f>
        <v>6|1</v>
      </c>
      <c r="B9" s="268">
        <v>1</v>
      </c>
      <c r="C9" s="269" t="s">
        <v>1855</v>
      </c>
      <c r="D9" s="198"/>
      <c r="E9" s="199">
        <v>1</v>
      </c>
      <c r="F9" s="200">
        <f>IF(E$6&lt;3,0,IF(F$6=0,0,VLOOKUP($A9,'base (2)'!$A:$P,F$6+4,FALSE)))</f>
        <v>40</v>
      </c>
      <c r="G9" s="200">
        <f>IF(E$6&lt;3,0,IF(G$6=0,0,VLOOKUP($A9,'base (2)'!$A:$P,G$6+4,FALSE)))</f>
        <v>30</v>
      </c>
      <c r="H9" s="200">
        <f>IF(H$6=0,0,VLOOKUP($A9,'base (2)'!$A:$P,H$6+4,FALSE))</f>
        <v>30</v>
      </c>
      <c r="I9" s="200">
        <f>IF(I$6=0,0,VLOOKUP($A9,'base (2)'!$A:$P,I$6+4,FALSE))</f>
        <v>0</v>
      </c>
      <c r="J9" s="200">
        <f>IF(J$6=0,0,VLOOKUP($A9,'base (2)'!$A:$P,J$6+4,FALSE))</f>
        <v>0</v>
      </c>
      <c r="K9" s="200">
        <f>IF(K$6=0,0,VLOOKUP($A9,'base (2)'!$A:$P,K$6+4,FALSE))</f>
        <v>0</v>
      </c>
      <c r="L9" s="200">
        <f>IF(L$6=0,0,VLOOKUP($A9,'base (2)'!$A:$P,L$6+4,FALSE))</f>
        <v>0</v>
      </c>
      <c r="M9" s="200">
        <f>IF(M$6=0,0,VLOOKUP($A9,'base (2)'!$A:$P,M$6+4,FALSE))</f>
        <v>0</v>
      </c>
      <c r="N9" s="200">
        <f>IF(N$6=0,0,VLOOKUP($A9,'base (2)'!$A:$P,N$6+4,FALSE))</f>
        <v>0</v>
      </c>
      <c r="O9" s="200">
        <f>IF(O$6=0,0,VLOOKUP($A9,'base (2)'!$A:$P,O$6+4,FALSE))</f>
        <v>0</v>
      </c>
      <c r="P9" s="200">
        <f>IF(P$6=0,0,VLOOKUP($A9,'base (2)'!$A:$P,P$6+4,FALSE))</f>
        <v>0</v>
      </c>
      <c r="Q9" s="270">
        <f>IF(Q$6=0,0,VLOOKUP($A9,'base (2)'!$A:$P,Q$6+4,FALSE))</f>
        <v>0</v>
      </c>
      <c r="R9" s="271"/>
      <c r="S9" s="272">
        <f>'Grandes Itens'!F5</f>
        <v>51012.030000000006</v>
      </c>
      <c r="T9" s="273">
        <f t="shared" ref="T9:T27" si="3">IF($S$29=0,0,(S9/$S$29)*100)</f>
        <v>6.891711380398494</v>
      </c>
      <c r="W9" s="24">
        <f t="shared" ref="W9:W20" si="4">SUM(F9:Q9)</f>
        <v>100</v>
      </c>
    </row>
    <row r="10" spans="1:23" x14ac:dyDescent="0.2">
      <c r="A10" s="267" t="str">
        <f t="shared" si="2"/>
        <v>6|2</v>
      </c>
      <c r="B10" s="274" t="s">
        <v>1857</v>
      </c>
      <c r="C10" s="269" t="s">
        <v>1858</v>
      </c>
      <c r="D10" s="198"/>
      <c r="E10" s="199">
        <v>2</v>
      </c>
      <c r="F10" s="200">
        <f>IF(E$6&lt;3,0,IF(F$6=0,0,VLOOKUP($A10,'base (2)'!$A:$P,F$6+4,FALSE)))</f>
        <v>20</v>
      </c>
      <c r="G10" s="200">
        <f>IF(E$6&lt;3,0,IF(G$6=0,0,VLOOKUP($A10,'base (2)'!$A:$P,G$6+4,FALSE)))</f>
        <v>30</v>
      </c>
      <c r="H10" s="200">
        <f>IF(H$6=0,0,VLOOKUP($A10,'base (2)'!$A:$P,H$6+4,FALSE))</f>
        <v>20</v>
      </c>
      <c r="I10" s="200">
        <f>IF(I$6=0,0,VLOOKUP($A10,'base (2)'!$A:$P,I$6+4,FALSE))</f>
        <v>10</v>
      </c>
      <c r="J10" s="200">
        <f>IF(J$6=0,0,VLOOKUP($A10,'base (2)'!$A:$P,J$6+4,FALSE))</f>
        <v>10</v>
      </c>
      <c r="K10" s="200">
        <f>IF(K$6=0,0,VLOOKUP($A10,'base (2)'!$A:$P,K$6+4,FALSE))</f>
        <v>10</v>
      </c>
      <c r="L10" s="200">
        <f>IF(L$6=0,0,VLOOKUP($A10,'base (2)'!$A:$P,L$6+4,FALSE))</f>
        <v>0</v>
      </c>
      <c r="M10" s="200">
        <f>IF(M$6=0,0,VLOOKUP($A10,'base (2)'!$A:$P,M$6+4,FALSE))</f>
        <v>0</v>
      </c>
      <c r="N10" s="200">
        <f>IF(N$6=0,0,VLOOKUP($A10,'base (2)'!$A:$P,N$6+4,FALSE))</f>
        <v>0</v>
      </c>
      <c r="O10" s="200">
        <f>IF(O$6=0,0,VLOOKUP($A10,'base (2)'!$A:$P,O$6+4,FALSE))</f>
        <v>0</v>
      </c>
      <c r="P10" s="200">
        <f>IF(P$6=0,0,VLOOKUP($A10,'base (2)'!$A:$P,P$6+4,FALSE))</f>
        <v>0</v>
      </c>
      <c r="Q10" s="270">
        <f>IF(Q$6=0,0,VLOOKUP($A10,'base (2)'!$A:$P,Q$6+4,FALSE))</f>
        <v>0</v>
      </c>
      <c r="R10" s="271"/>
      <c r="S10" s="272">
        <f>'Grandes Itens'!F6</f>
        <v>30188.629999999997</v>
      </c>
      <c r="T10" s="273">
        <f t="shared" si="3"/>
        <v>4.0784757032731171</v>
      </c>
      <c r="W10" s="24">
        <f t="shared" si="4"/>
        <v>100</v>
      </c>
    </row>
    <row r="11" spans="1:23" x14ac:dyDescent="0.2">
      <c r="A11" s="267" t="str">
        <f t="shared" si="2"/>
        <v>6|3</v>
      </c>
      <c r="B11" s="274" t="s">
        <v>1860</v>
      </c>
      <c r="C11" s="269" t="s">
        <v>207</v>
      </c>
      <c r="D11" s="198"/>
      <c r="E11" s="199">
        <v>3</v>
      </c>
      <c r="F11" s="200">
        <f>IF(E$6&lt;3,0,IF(F$6=0,0,VLOOKUP($A11,'base (2)'!$A:$P,F$6+4,FALSE)))</f>
        <v>20</v>
      </c>
      <c r="G11" s="200">
        <f>IF(E$6&lt;3,0,IF(G$6=0,0,VLOOKUP($A11,'base (2)'!$A:$P,G$6+4,FALSE)))</f>
        <v>40</v>
      </c>
      <c r="H11" s="200">
        <f>IF(H$6=0,0,VLOOKUP($A11,'base (2)'!$A:$P,H$6+4,FALSE))</f>
        <v>40</v>
      </c>
      <c r="I11" s="200">
        <f>IF(I$6=0,0,VLOOKUP($A11,'base (2)'!$A:$P,I$6+4,FALSE))</f>
        <v>0</v>
      </c>
      <c r="J11" s="200">
        <f>IF(J$6=0,0,VLOOKUP($A11,'base (2)'!$A:$P,J$6+4,FALSE))</f>
        <v>0</v>
      </c>
      <c r="K11" s="200">
        <f>IF(K$6=0,0,VLOOKUP($A11,'base (2)'!$A:$P,K$6+4,FALSE))</f>
        <v>0</v>
      </c>
      <c r="L11" s="200">
        <f>IF(L$6=0,0,VLOOKUP($A11,'base (2)'!$A:$P,L$6+4,FALSE))</f>
        <v>0</v>
      </c>
      <c r="M11" s="200">
        <f>IF(M$6=0,0,VLOOKUP($A11,'base (2)'!$A:$P,M$6+4,FALSE))</f>
        <v>0</v>
      </c>
      <c r="N11" s="200">
        <f>IF(N$6=0,0,VLOOKUP($A11,'base (2)'!$A:$P,N$6+4,FALSE))</f>
        <v>0</v>
      </c>
      <c r="O11" s="200">
        <f>IF(O$6=0,0,VLOOKUP($A11,'base (2)'!$A:$P,O$6+4,FALSE))</f>
        <v>0</v>
      </c>
      <c r="P11" s="200">
        <f>IF(P$6=0,0,VLOOKUP($A11,'base (2)'!$A:$P,P$6+4,FALSE))</f>
        <v>0</v>
      </c>
      <c r="Q11" s="270">
        <f>IF(Q$6=0,0,VLOOKUP($A11,'base (2)'!$A:$P,Q$6+4,FALSE))</f>
        <v>0</v>
      </c>
      <c r="R11" s="271"/>
      <c r="S11" s="272">
        <f>'Grandes Itens'!F7</f>
        <v>5061.3</v>
      </c>
      <c r="T11" s="273">
        <f t="shared" si="3"/>
        <v>0.68378025359137629</v>
      </c>
      <c r="W11" s="24">
        <f t="shared" si="4"/>
        <v>100</v>
      </c>
    </row>
    <row r="12" spans="1:23" x14ac:dyDescent="0.2">
      <c r="A12" s="267" t="str">
        <f t="shared" si="2"/>
        <v>6|4</v>
      </c>
      <c r="B12" s="274" t="s">
        <v>1861</v>
      </c>
      <c r="C12" s="269" t="s">
        <v>1862</v>
      </c>
      <c r="D12" s="198"/>
      <c r="E12" s="199">
        <v>4</v>
      </c>
      <c r="F12" s="200">
        <f>IF(E$6&lt;3,0,IF(F$6=0,0,VLOOKUP($A12,'base (2)'!$A:$P,F$6+4,FALSE)))</f>
        <v>10</v>
      </c>
      <c r="G12" s="200">
        <f>IF(E$6&lt;3,0,IF(G$6=0,0,VLOOKUP($A12,'base (2)'!$A:$P,G$6+4,FALSE)))</f>
        <v>20</v>
      </c>
      <c r="H12" s="200">
        <f>IF(H$6=0,0,VLOOKUP($A12,'base (2)'!$A:$P,H$6+4,FALSE))</f>
        <v>20</v>
      </c>
      <c r="I12" s="200">
        <f>IF(I$6=0,0,VLOOKUP($A12,'base (2)'!$A:$P,I$6+4,FALSE))</f>
        <v>20</v>
      </c>
      <c r="J12" s="200">
        <f>IF(J$6=0,0,VLOOKUP($A12,'base (2)'!$A:$P,J$6+4,FALSE))</f>
        <v>20</v>
      </c>
      <c r="K12" s="200">
        <f>IF(K$6=0,0,VLOOKUP($A12,'base (2)'!$A:$P,K$6+4,FALSE))</f>
        <v>10</v>
      </c>
      <c r="L12" s="200">
        <f>IF(L$6=0,0,VLOOKUP($A12,'base (2)'!$A:$P,L$6+4,FALSE))</f>
        <v>0</v>
      </c>
      <c r="M12" s="200">
        <f>IF(M$6=0,0,VLOOKUP($A12,'base (2)'!$A:$P,M$6+4,FALSE))</f>
        <v>0</v>
      </c>
      <c r="N12" s="200">
        <f>IF(N$6=0,0,VLOOKUP($A12,'base (2)'!$A:$P,N$6+4,FALSE))</f>
        <v>0</v>
      </c>
      <c r="O12" s="200">
        <f>IF(O$6=0,0,VLOOKUP($A12,'base (2)'!$A:$P,O$6+4,FALSE))</f>
        <v>0</v>
      </c>
      <c r="P12" s="200">
        <f>IF(P$6=0,0,VLOOKUP($A12,'base (2)'!$A:$P,P$6+4,FALSE))</f>
        <v>0</v>
      </c>
      <c r="Q12" s="270">
        <f>IF(Q$6=0,0,VLOOKUP($A12,'base (2)'!$A:$P,Q$6+4,FALSE))</f>
        <v>0</v>
      </c>
      <c r="R12" s="271"/>
      <c r="S12" s="272">
        <f>'Grandes Itens'!F8</f>
        <v>11461.500000000002</v>
      </c>
      <c r="T12" s="273">
        <f t="shared" si="3"/>
        <v>1.5484455330720488</v>
      </c>
      <c r="W12" s="24">
        <f t="shared" si="4"/>
        <v>100</v>
      </c>
    </row>
    <row r="13" spans="1:23" x14ac:dyDescent="0.2">
      <c r="A13" s="267" t="str">
        <f t="shared" si="2"/>
        <v>6|5</v>
      </c>
      <c r="B13" s="274" t="s">
        <v>1887</v>
      </c>
      <c r="C13" s="269" t="s">
        <v>1888</v>
      </c>
      <c r="D13" s="198"/>
      <c r="E13" s="199">
        <v>5</v>
      </c>
      <c r="F13" s="200">
        <f>IF(E$6&lt;3,0,IF(F$6=0,0,VLOOKUP($A13,'base (2)'!$A:$P,F$6+4,FALSE)))</f>
        <v>5</v>
      </c>
      <c r="G13" s="200">
        <f>IF(E$6&lt;3,0,IF(G$6=0,0,VLOOKUP($A13,'base (2)'!$A:$P,G$6+4,FALSE)))</f>
        <v>10</v>
      </c>
      <c r="H13" s="200">
        <f>IF(H$6=0,0,VLOOKUP($A13,'base (2)'!$A:$P,H$6+4,FALSE))</f>
        <v>20</v>
      </c>
      <c r="I13" s="200">
        <f>IF(I$6=0,0,VLOOKUP($A13,'base (2)'!$A:$P,I$6+4,FALSE))</f>
        <v>30</v>
      </c>
      <c r="J13" s="200">
        <f>IF(J$6=0,0,VLOOKUP($A13,'base (2)'!$A:$P,J$6+4,FALSE))</f>
        <v>25</v>
      </c>
      <c r="K13" s="200">
        <f>IF(K$6=0,0,VLOOKUP($A13,'base (2)'!$A:$P,K$6+4,FALSE))</f>
        <v>10</v>
      </c>
      <c r="L13" s="200">
        <f>IF(L$6=0,0,VLOOKUP($A13,'base (2)'!$A:$P,L$6+4,FALSE))</f>
        <v>0</v>
      </c>
      <c r="M13" s="200">
        <f>IF(M$6=0,0,VLOOKUP($A13,'base (2)'!$A:$P,M$6+4,FALSE))</f>
        <v>0</v>
      </c>
      <c r="N13" s="200">
        <f>IF(N$6=0,0,VLOOKUP($A13,'base (2)'!$A:$P,N$6+4,FALSE))</f>
        <v>0</v>
      </c>
      <c r="O13" s="200">
        <f>IF(O$6=0,0,VLOOKUP($A13,'base (2)'!$A:$P,O$6+4,FALSE))</f>
        <v>0</v>
      </c>
      <c r="P13" s="200">
        <f>IF(P$6=0,0,VLOOKUP($A13,'base (2)'!$A:$P,P$6+4,FALSE))</f>
        <v>0</v>
      </c>
      <c r="Q13" s="270">
        <f>IF(Q$6=0,0,VLOOKUP($A13,'base (2)'!$A:$P,Q$6+4,FALSE))</f>
        <v>0</v>
      </c>
      <c r="R13" s="271"/>
      <c r="S13" s="272">
        <f>'Grandes Itens'!F9</f>
        <v>248237.69</v>
      </c>
      <c r="T13" s="273">
        <f t="shared" si="3"/>
        <v>33.536844411344404</v>
      </c>
      <c r="W13" s="24">
        <f t="shared" si="4"/>
        <v>100</v>
      </c>
    </row>
    <row r="14" spans="1:23" x14ac:dyDescent="0.2">
      <c r="A14" s="267" t="str">
        <f t="shared" si="2"/>
        <v>6|6</v>
      </c>
      <c r="B14" s="274" t="s">
        <v>1893</v>
      </c>
      <c r="C14" s="269" t="s">
        <v>236</v>
      </c>
      <c r="D14" s="198"/>
      <c r="E14" s="199">
        <v>3</v>
      </c>
      <c r="F14" s="200">
        <f>IF(E$6&lt;3,0,IF(F$6=0,0,VLOOKUP($A14,'base (2)'!$A:$P,F$6+4,FALSE)))</f>
        <v>0</v>
      </c>
      <c r="G14" s="200">
        <f>IF(E$6&lt;3,0,IF(G$6=0,0,VLOOKUP($A14,'base (2)'!$A:$P,G$6+4,FALSE)))</f>
        <v>0</v>
      </c>
      <c r="H14" s="200">
        <f>IF(H$6=0,0,VLOOKUP($A14,'base (2)'!$A:$P,H$6+4,FALSE))</f>
        <v>50</v>
      </c>
      <c r="I14" s="200">
        <f>IF(I$6=0,0,VLOOKUP($A14,'base (2)'!$A:$P,I$6+4,FALSE))</f>
        <v>50</v>
      </c>
      <c r="J14" s="200">
        <f>IF(J$6=0,0,VLOOKUP($A14,'base (2)'!$A:$P,J$6+4,FALSE))</f>
        <v>0</v>
      </c>
      <c r="K14" s="200">
        <f>IF(K$6=0,0,VLOOKUP($A14,'base (2)'!$A:$P,K$6+4,FALSE))</f>
        <v>0</v>
      </c>
      <c r="L14" s="200">
        <f>IF(L$6=0,0,VLOOKUP($A14,'base (2)'!$A:$P,L$6+4,FALSE))</f>
        <v>0</v>
      </c>
      <c r="M14" s="200">
        <f>IF(M$6=0,0,VLOOKUP($A14,'base (2)'!$A:$P,M$6+4,FALSE))</f>
        <v>0</v>
      </c>
      <c r="N14" s="200">
        <f>IF(N$6=0,0,VLOOKUP($A14,'base (2)'!$A:$P,N$6+4,FALSE))</f>
        <v>0</v>
      </c>
      <c r="O14" s="200">
        <f>IF(O$6=0,0,VLOOKUP($A14,'base (2)'!$A:$P,O$6+4,FALSE))</f>
        <v>0</v>
      </c>
      <c r="P14" s="200">
        <f>IF(P$6=0,0,VLOOKUP($A14,'base (2)'!$A:$P,P$6+4,FALSE))</f>
        <v>0</v>
      </c>
      <c r="Q14" s="270">
        <f>IF(Q$6=0,0,VLOOKUP($A14,'base (2)'!$A:$P,Q$6+4,FALSE))</f>
        <v>0</v>
      </c>
      <c r="R14" s="271"/>
      <c r="S14" s="272">
        <f>'Grandes Itens'!F10</f>
        <v>0</v>
      </c>
      <c r="T14" s="273">
        <f t="shared" si="3"/>
        <v>0</v>
      </c>
      <c r="W14" s="24">
        <f t="shared" si="4"/>
        <v>100</v>
      </c>
    </row>
    <row r="15" spans="1:23" x14ac:dyDescent="0.2">
      <c r="A15" s="267" t="str">
        <f t="shared" si="2"/>
        <v>6|7</v>
      </c>
      <c r="B15" s="274" t="s">
        <v>1905</v>
      </c>
      <c r="C15" s="269" t="s">
        <v>1906</v>
      </c>
      <c r="D15" s="198"/>
      <c r="E15" s="199">
        <v>5</v>
      </c>
      <c r="F15" s="200">
        <f>IF(E$6&lt;3,0,IF(F$6=0,0,VLOOKUP($A15,'base (2)'!$A:$P,F$6+4,FALSE)))</f>
        <v>0</v>
      </c>
      <c r="G15" s="200">
        <f>IF(E$6&lt;3,0,IF(G$6=0,0,VLOOKUP($A15,'base (2)'!$A:$P,G$6+4,FALSE)))</f>
        <v>0</v>
      </c>
      <c r="H15" s="200">
        <f>IF(H$6=0,0,VLOOKUP($A15,'base (2)'!$A:$P,H$6+4,FALSE))</f>
        <v>20</v>
      </c>
      <c r="I15" s="200">
        <f>IF(I$6=0,0,VLOOKUP($A15,'base (2)'!$A:$P,I$6+4,FALSE))</f>
        <v>30</v>
      </c>
      <c r="J15" s="200">
        <f>IF(J$6=0,0,VLOOKUP($A15,'base (2)'!$A:$P,J$6+4,FALSE))</f>
        <v>30</v>
      </c>
      <c r="K15" s="200">
        <f>IF(K$6=0,0,VLOOKUP($A15,'base (2)'!$A:$P,K$6+4,FALSE))</f>
        <v>20</v>
      </c>
      <c r="L15" s="200">
        <f>IF(L$6=0,0,VLOOKUP($A15,'base (2)'!$A:$P,L$6+4,FALSE))</f>
        <v>0</v>
      </c>
      <c r="M15" s="200">
        <f>IF(M$6=0,0,VLOOKUP($A15,'base (2)'!$A:$P,M$6+4,FALSE))</f>
        <v>0</v>
      </c>
      <c r="N15" s="200">
        <f>IF(N$6=0,0,VLOOKUP($A15,'base (2)'!$A:$P,N$6+4,FALSE))</f>
        <v>0</v>
      </c>
      <c r="O15" s="200">
        <f>IF(O$6=0,0,VLOOKUP($A15,'base (2)'!$A:$P,O$6+4,FALSE))</f>
        <v>0</v>
      </c>
      <c r="P15" s="200">
        <f>IF(P$6=0,0,VLOOKUP($A15,'base (2)'!$A:$P,P$6+4,FALSE))</f>
        <v>0</v>
      </c>
      <c r="Q15" s="270">
        <f>IF(Q$6=0,0,VLOOKUP($A15,'base (2)'!$A:$P,Q$6+4,FALSE))</f>
        <v>0</v>
      </c>
      <c r="R15" s="271"/>
      <c r="S15" s="272">
        <f>'Grandes Itens'!F11</f>
        <v>0</v>
      </c>
      <c r="T15" s="273">
        <f t="shared" si="3"/>
        <v>0</v>
      </c>
      <c r="W15" s="24">
        <f t="shared" si="4"/>
        <v>100</v>
      </c>
    </row>
    <row r="16" spans="1:23" x14ac:dyDescent="0.2">
      <c r="A16" s="267" t="str">
        <f t="shared" si="2"/>
        <v>6|8</v>
      </c>
      <c r="B16" s="274" t="s">
        <v>1910</v>
      </c>
      <c r="C16" s="269" t="s">
        <v>2209</v>
      </c>
      <c r="D16" s="198"/>
      <c r="E16" s="199">
        <v>6</v>
      </c>
      <c r="F16" s="200">
        <f>IF(E$6&lt;3,0,IF(F$6=0,0,VLOOKUP($A16,'base (2)'!$A:$P,F$6+4,FALSE)))</f>
        <v>10</v>
      </c>
      <c r="G16" s="200">
        <f>IF(E$6&lt;3,0,IF(G$6=0,0,VLOOKUP($A16,'base (2)'!$A:$P,G$6+4,FALSE)))</f>
        <v>10</v>
      </c>
      <c r="H16" s="200">
        <f>IF(H$6=0,0,VLOOKUP($A16,'base (2)'!$A:$P,H$6+4,FALSE))</f>
        <v>20</v>
      </c>
      <c r="I16" s="200">
        <f>IF(I$6=0,0,VLOOKUP($A16,'base (2)'!$A:$P,I$6+4,FALSE))</f>
        <v>20</v>
      </c>
      <c r="J16" s="200">
        <f>IF(J$6=0,0,VLOOKUP($A16,'base (2)'!$A:$P,J$6+4,FALSE))</f>
        <v>20</v>
      </c>
      <c r="K16" s="200">
        <f>IF(K$6=0,0,VLOOKUP($A16,'base (2)'!$A:$P,K$6+4,FALSE))</f>
        <v>20</v>
      </c>
      <c r="L16" s="200">
        <f>IF(L$6=0,0,VLOOKUP($A16,'base (2)'!$A:$P,L$6+4,FALSE))</f>
        <v>0</v>
      </c>
      <c r="M16" s="200">
        <f>IF(M$6=0,0,VLOOKUP($A16,'base (2)'!$A:$P,M$6+4,FALSE))</f>
        <v>0</v>
      </c>
      <c r="N16" s="200">
        <f>IF(N$6=0,0,VLOOKUP($A16,'base (2)'!$A:$P,N$6+4,FALSE))</f>
        <v>0</v>
      </c>
      <c r="O16" s="200">
        <f>IF(O$6=0,0,VLOOKUP($A16,'base (2)'!$A:$P,O$6+4,FALSE))</f>
        <v>0</v>
      </c>
      <c r="P16" s="200">
        <f>IF(P$6=0,0,VLOOKUP($A16,'base (2)'!$A:$P,P$6+4,FALSE))</f>
        <v>0</v>
      </c>
      <c r="Q16" s="270">
        <f>IF(Q$6=0,0,VLOOKUP($A16,'base (2)'!$A:$P,Q$6+4,FALSE))</f>
        <v>0</v>
      </c>
      <c r="R16" s="271"/>
      <c r="S16" s="272">
        <f>'Grandes Itens'!F12</f>
        <v>117874.13</v>
      </c>
      <c r="T16" s="273">
        <f t="shared" si="3"/>
        <v>15.924762907407752</v>
      </c>
      <c r="W16" s="24">
        <f t="shared" si="4"/>
        <v>100</v>
      </c>
    </row>
    <row r="17" spans="1:23" x14ac:dyDescent="0.2">
      <c r="A17" s="267" t="str">
        <f t="shared" si="2"/>
        <v>6|9</v>
      </c>
      <c r="B17" s="274" t="s">
        <v>1965</v>
      </c>
      <c r="C17" s="269" t="s">
        <v>2212</v>
      </c>
      <c r="D17" s="198"/>
      <c r="E17" s="199">
        <v>6</v>
      </c>
      <c r="F17" s="200">
        <f>IF(E$6&lt;3,0,IF(F$6=0,0,VLOOKUP($A17,'base (2)'!$A:$P,F$6+4,FALSE)))</f>
        <v>10</v>
      </c>
      <c r="G17" s="200">
        <f>IF(E$6&lt;3,0,IF(G$6=0,0,VLOOKUP($A17,'base (2)'!$A:$P,G$6+4,FALSE)))</f>
        <v>20</v>
      </c>
      <c r="H17" s="200">
        <f>IF(H$6=0,0,VLOOKUP($A17,'base (2)'!$A:$P,H$6+4,FALSE))</f>
        <v>20</v>
      </c>
      <c r="I17" s="200">
        <f>IF(I$6=0,0,VLOOKUP($A17,'base (2)'!$A:$P,I$6+4,FALSE))</f>
        <v>20</v>
      </c>
      <c r="J17" s="200">
        <f>IF(J$6=0,0,VLOOKUP($A17,'base (2)'!$A:$P,J$6+4,FALSE))</f>
        <v>20</v>
      </c>
      <c r="K17" s="200">
        <f>IF(K$6=0,0,VLOOKUP($A17,'base (2)'!$A:$P,K$6+4,FALSE))</f>
        <v>10</v>
      </c>
      <c r="L17" s="200">
        <f>IF(L$6=0,0,VLOOKUP($A17,'base (2)'!$A:$P,L$6+4,FALSE))</f>
        <v>0</v>
      </c>
      <c r="M17" s="200">
        <f>IF(M$6=0,0,VLOOKUP($A17,'base (2)'!$A:$P,M$6+4,FALSE))</f>
        <v>0</v>
      </c>
      <c r="N17" s="200">
        <f>IF(N$6=0,0,VLOOKUP($A17,'base (2)'!$A:$P,N$6+4,FALSE))</f>
        <v>0</v>
      </c>
      <c r="O17" s="200">
        <f>IF(O$6=0,0,VLOOKUP($A17,'base (2)'!$A:$P,O$6+4,FALSE))</f>
        <v>0</v>
      </c>
      <c r="P17" s="200">
        <f>IF(P$6=0,0,VLOOKUP($A17,'base (2)'!$A:$P,P$6+4,FALSE))</f>
        <v>0</v>
      </c>
      <c r="Q17" s="270">
        <f>IF(Q$6=0,0,VLOOKUP($A17,'base (2)'!$A:$P,Q$6+4,FALSE))</f>
        <v>0</v>
      </c>
      <c r="R17" s="271"/>
      <c r="S17" s="272">
        <f>'Grandes Itens'!F13</f>
        <v>12274.82</v>
      </c>
      <c r="T17" s="273">
        <f t="shared" si="3"/>
        <v>1.6583248438915885</v>
      </c>
      <c r="W17" s="24">
        <f t="shared" si="4"/>
        <v>100</v>
      </c>
    </row>
    <row r="18" spans="1:23" x14ac:dyDescent="0.2">
      <c r="A18" s="267" t="str">
        <f t="shared" si="2"/>
        <v>6|10</v>
      </c>
      <c r="B18" s="274" t="s">
        <v>2069</v>
      </c>
      <c r="C18" s="269" t="s">
        <v>2213</v>
      </c>
      <c r="D18" s="198"/>
      <c r="E18" s="199"/>
      <c r="F18" s="200">
        <f>IF(E$6&lt;3,0,IF(F$6=0,0,VLOOKUP($A18,'base (2)'!$A:$P,F$6+4,FALSE)))</f>
        <v>0</v>
      </c>
      <c r="G18" s="200">
        <f>IF(E$6&lt;3,0,IF(G$6=0,0,VLOOKUP($A18,'base (2)'!$A:$P,G$6+4,FALSE)))</f>
        <v>0</v>
      </c>
      <c r="H18" s="200">
        <f>IF(H$6=0,0,VLOOKUP($A18,'base (2)'!$A:$P,H$6+4,FALSE))</f>
        <v>20</v>
      </c>
      <c r="I18" s="200">
        <f>IF(I$6=0,0,VLOOKUP($A18,'base (2)'!$A:$P,I$6+4,FALSE))</f>
        <v>30</v>
      </c>
      <c r="J18" s="200">
        <f>IF(J$6=0,0,VLOOKUP($A18,'base (2)'!$A:$P,J$6+4,FALSE))</f>
        <v>30</v>
      </c>
      <c r="K18" s="200">
        <f>IF(K$6=0,0,VLOOKUP($A18,'base (2)'!$A:$P,K$6+4,FALSE))</f>
        <v>20</v>
      </c>
      <c r="L18" s="200">
        <f>IF(L$6=0,0,VLOOKUP($A18,'base (2)'!$A:$P,L$6+4,FALSE))</f>
        <v>0</v>
      </c>
      <c r="M18" s="200">
        <f>IF(M$6=0,0,VLOOKUP($A18,'base (2)'!$A:$P,M$6+4,FALSE))</f>
        <v>0</v>
      </c>
      <c r="N18" s="200">
        <f>IF(N$6=0,0,VLOOKUP($A18,'base (2)'!$A:$P,N$6+4,FALSE))</f>
        <v>0</v>
      </c>
      <c r="O18" s="200">
        <f>IF(O$6=0,0,VLOOKUP($A18,'base (2)'!$A:$P,O$6+4,FALSE))</f>
        <v>0</v>
      </c>
      <c r="P18" s="200">
        <f>IF(P$6=0,0,VLOOKUP($A18,'base (2)'!$A:$P,P$6+4,FALSE))</f>
        <v>0</v>
      </c>
      <c r="Q18" s="270">
        <f>IF(Q$6=0,0,VLOOKUP($A18,'base (2)'!$A:$P,Q$6+4,FALSE))</f>
        <v>0</v>
      </c>
      <c r="R18" s="271"/>
      <c r="S18" s="272">
        <f>'Grandes Itens'!F14</f>
        <v>90003.09</v>
      </c>
      <c r="T18" s="273">
        <f t="shared" si="3"/>
        <v>12.159392982871488</v>
      </c>
      <c r="W18" s="24">
        <f t="shared" si="4"/>
        <v>100</v>
      </c>
    </row>
    <row r="19" spans="1:23" x14ac:dyDescent="0.2">
      <c r="A19" s="267" t="str">
        <f t="shared" si="2"/>
        <v>6|11</v>
      </c>
      <c r="B19" s="274" t="s">
        <v>2122</v>
      </c>
      <c r="C19" s="269" t="s">
        <v>2121</v>
      </c>
      <c r="D19" s="198"/>
      <c r="E19" s="199"/>
      <c r="F19" s="200">
        <f>IF(E$6&lt;3,0,IF(F$6=0,0,VLOOKUP($A19,'base (2)'!$A:$P,F$6+4,FALSE)))</f>
        <v>10</v>
      </c>
      <c r="G19" s="200">
        <f>IF(E$6&lt;3,0,IF(G$6=0,0,VLOOKUP($A19,'base (2)'!$A:$P,G$6+4,FALSE)))</f>
        <v>10</v>
      </c>
      <c r="H19" s="200">
        <f>IF(H$6=0,0,VLOOKUP($A19,'base (2)'!$A:$P,H$6+4,FALSE))</f>
        <v>20</v>
      </c>
      <c r="I19" s="200">
        <f>IF(I$6=0,0,VLOOKUP($A19,'base (2)'!$A:$P,I$6+4,FALSE))</f>
        <v>20</v>
      </c>
      <c r="J19" s="200">
        <f>IF(J$6=0,0,VLOOKUP($A19,'base (2)'!$A:$P,J$6+4,FALSE))</f>
        <v>20</v>
      </c>
      <c r="K19" s="200">
        <f>IF(K$6=0,0,VLOOKUP($A19,'base (2)'!$A:$P,K$6+4,FALSE))</f>
        <v>20</v>
      </c>
      <c r="L19" s="200">
        <f>IF(L$6=0,0,VLOOKUP($A19,'base (2)'!$A:$P,L$6+4,FALSE))</f>
        <v>0</v>
      </c>
      <c r="M19" s="200">
        <f>IF(M$6=0,0,VLOOKUP($A19,'base (2)'!$A:$P,M$6+4,FALSE))</f>
        <v>0</v>
      </c>
      <c r="N19" s="200">
        <f>IF(N$6=0,0,VLOOKUP($A19,'base (2)'!$A:$P,N$6+4,FALSE))</f>
        <v>0</v>
      </c>
      <c r="O19" s="200">
        <f>IF(O$6=0,0,VLOOKUP($A19,'base (2)'!$A:$P,O$6+4,FALSE))</f>
        <v>0</v>
      </c>
      <c r="P19" s="200">
        <f>IF(P$6=0,0,VLOOKUP($A19,'base (2)'!$A:$P,P$6+4,FALSE))</f>
        <v>0</v>
      </c>
      <c r="Q19" s="270">
        <f>IF(Q$6=0,0,VLOOKUP($A19,'base (2)'!$A:$P,Q$6+4,FALSE))</f>
        <v>0</v>
      </c>
      <c r="R19" s="271"/>
      <c r="S19" s="272">
        <f>'Grandes Itens'!F15</f>
        <v>173451.39</v>
      </c>
      <c r="T19" s="273">
        <f t="shared" si="3"/>
        <v>23.433235619302692</v>
      </c>
      <c r="W19" s="24">
        <f t="shared" si="4"/>
        <v>100</v>
      </c>
    </row>
    <row r="20" spans="1:23" x14ac:dyDescent="0.2">
      <c r="A20" s="267" t="str">
        <f t="shared" si="2"/>
        <v>6|12</v>
      </c>
      <c r="B20" s="274" t="s">
        <v>2134</v>
      </c>
      <c r="C20" s="269" t="s">
        <v>2138</v>
      </c>
      <c r="D20" s="198"/>
      <c r="E20" s="199"/>
      <c r="F20" s="200">
        <f>IF(E$6&lt;3,0,IF(F$6=0,0,VLOOKUP($A20,'base (2)'!$A:$P,F$6+4,FALSE)))</f>
        <v>10</v>
      </c>
      <c r="G20" s="200">
        <f>IF(E$6&lt;3,0,IF(G$6=0,0,VLOOKUP($A20,'base (2)'!$A:$P,G$6+4,FALSE)))</f>
        <v>20</v>
      </c>
      <c r="H20" s="200">
        <f>IF(H$6=0,0,VLOOKUP($A20,'base (2)'!$A:$P,H$6+4,FALSE))</f>
        <v>20</v>
      </c>
      <c r="I20" s="200">
        <f>IF(I$6=0,0,VLOOKUP($A20,'base (2)'!$A:$P,I$6+4,FALSE))</f>
        <v>20</v>
      </c>
      <c r="J20" s="200">
        <f>IF(J$6=0,0,VLOOKUP($A20,'base (2)'!$A:$P,J$6+4,FALSE))</f>
        <v>20</v>
      </c>
      <c r="K20" s="200">
        <f>IF(K$6=0,0,VLOOKUP($A20,'base (2)'!$A:$P,K$6+4,FALSE))</f>
        <v>10</v>
      </c>
      <c r="L20" s="200">
        <f>IF(L$6=0,0,VLOOKUP($A20,'base (2)'!$A:$P,L$6+4,FALSE))</f>
        <v>0</v>
      </c>
      <c r="M20" s="200">
        <f>IF(M$6=0,0,VLOOKUP($A20,'base (2)'!$A:$P,M$6+4,FALSE))</f>
        <v>0</v>
      </c>
      <c r="N20" s="200">
        <f>IF(N$6=0,0,VLOOKUP($A20,'base (2)'!$A:$P,N$6+4,FALSE))</f>
        <v>0</v>
      </c>
      <c r="O20" s="200">
        <f>IF(O$6=0,0,VLOOKUP($A20,'base (2)'!$A:$P,O$6+4,FALSE))</f>
        <v>0</v>
      </c>
      <c r="P20" s="200">
        <f>IF(P$6=0,0,VLOOKUP($A20,'base (2)'!$A:$P,P$6+4,FALSE))</f>
        <v>0</v>
      </c>
      <c r="Q20" s="270">
        <f>IF(Q$6=0,0,VLOOKUP($A20,'base (2)'!$A:$P,Q$6+4,FALSE))</f>
        <v>0</v>
      </c>
      <c r="R20" s="271"/>
      <c r="S20" s="272">
        <f>'Grandes Itens'!F16</f>
        <v>629.36</v>
      </c>
      <c r="T20" s="273">
        <f t="shared" si="3"/>
        <v>8.5026364847029148E-2</v>
      </c>
      <c r="W20" s="24">
        <f t="shared" si="4"/>
        <v>100</v>
      </c>
    </row>
    <row r="21" spans="1:23" hidden="1" x14ac:dyDescent="0.2">
      <c r="A21" s="211"/>
      <c r="B21" s="275"/>
      <c r="C21" s="276"/>
      <c r="D21" s="276"/>
      <c r="E21" s="199"/>
      <c r="F21" s="200" t="e">
        <f>IF(F$6=0,0,VLOOKUP($A21,'base (2)'!$A:$P,F$6+4,FALSE))</f>
        <v>#N/A</v>
      </c>
      <c r="G21" s="205"/>
      <c r="H21" s="205"/>
      <c r="I21" s="205"/>
      <c r="J21" s="205"/>
      <c r="K21" s="204"/>
      <c r="L21" s="204"/>
      <c r="M21" s="204"/>
      <c r="N21" s="204"/>
      <c r="O21" s="204"/>
      <c r="P21" s="204"/>
      <c r="Q21" s="204"/>
      <c r="R21" s="201"/>
      <c r="S21" s="277"/>
      <c r="T21" s="273">
        <f t="shared" si="3"/>
        <v>0</v>
      </c>
    </row>
    <row r="22" spans="1:23" hidden="1" x14ac:dyDescent="0.2">
      <c r="A22" s="211"/>
      <c r="B22" s="275"/>
      <c r="C22" s="276"/>
      <c r="D22" s="276"/>
      <c r="E22" s="199"/>
      <c r="F22" s="200" t="e">
        <f>IF(F$6=0,0,VLOOKUP($A22,'base (2)'!$A:$P,F$6+4,FALSE))</f>
        <v>#N/A</v>
      </c>
      <c r="G22" s="205"/>
      <c r="H22" s="205"/>
      <c r="I22" s="205"/>
      <c r="J22" s="205"/>
      <c r="K22" s="204"/>
      <c r="L22" s="204"/>
      <c r="M22" s="204"/>
      <c r="N22" s="204"/>
      <c r="O22" s="204"/>
      <c r="P22" s="204"/>
      <c r="Q22" s="204"/>
      <c r="R22" s="201"/>
      <c r="S22" s="277"/>
      <c r="T22" s="273">
        <f t="shared" si="3"/>
        <v>0</v>
      </c>
    </row>
    <row r="23" spans="1:23" hidden="1" x14ac:dyDescent="0.2">
      <c r="A23" s="211"/>
      <c r="B23" s="275"/>
      <c r="C23" s="276"/>
      <c r="D23" s="276"/>
      <c r="E23" s="199"/>
      <c r="F23" s="200" t="e">
        <f>IF(F$6=0,0,VLOOKUP($A23,'base (2)'!$A:$P,F$6+4,FALSE))</f>
        <v>#N/A</v>
      </c>
      <c r="G23" s="205"/>
      <c r="H23" s="205"/>
      <c r="I23" s="205"/>
      <c r="J23" s="205"/>
      <c r="K23" s="204"/>
      <c r="L23" s="204"/>
      <c r="M23" s="204"/>
      <c r="N23" s="204"/>
      <c r="O23" s="204"/>
      <c r="P23" s="204"/>
      <c r="Q23" s="204"/>
      <c r="R23" s="201"/>
      <c r="S23" s="277"/>
      <c r="T23" s="273">
        <f t="shared" si="3"/>
        <v>0</v>
      </c>
    </row>
    <row r="24" spans="1:23" hidden="1" x14ac:dyDescent="0.2">
      <c r="A24" s="211"/>
      <c r="B24" s="275"/>
      <c r="C24" s="276"/>
      <c r="D24" s="276"/>
      <c r="E24" s="199"/>
      <c r="F24" s="200" t="e">
        <f>IF(F$6=0,0,VLOOKUP($A24,'base (2)'!$A:$P,F$6+4,FALSE))</f>
        <v>#N/A</v>
      </c>
      <c r="G24" s="205"/>
      <c r="H24" s="205"/>
      <c r="I24" s="205"/>
      <c r="J24" s="205"/>
      <c r="K24" s="204"/>
      <c r="L24" s="204"/>
      <c r="M24" s="204"/>
      <c r="N24" s="204"/>
      <c r="O24" s="204"/>
      <c r="P24" s="204"/>
      <c r="Q24" s="204"/>
      <c r="R24" s="201"/>
      <c r="S24" s="277"/>
      <c r="T24" s="273">
        <f t="shared" si="3"/>
        <v>0</v>
      </c>
    </row>
    <row r="25" spans="1:23" hidden="1" x14ac:dyDescent="0.2">
      <c r="A25" s="211"/>
      <c r="B25" s="275"/>
      <c r="C25" s="276"/>
      <c r="D25" s="276"/>
      <c r="E25" s="199"/>
      <c r="F25" s="200" t="e">
        <f>IF(F$6=0,0,VLOOKUP($A25,'base (2)'!$A:$P,F$6+4,FALSE))</f>
        <v>#N/A</v>
      </c>
      <c r="G25" s="205"/>
      <c r="H25" s="205"/>
      <c r="I25" s="205"/>
      <c r="J25" s="205"/>
      <c r="K25" s="204"/>
      <c r="L25" s="204"/>
      <c r="M25" s="204"/>
      <c r="N25" s="204"/>
      <c r="O25" s="204"/>
      <c r="P25" s="204"/>
      <c r="Q25" s="204"/>
      <c r="R25" s="201"/>
      <c r="S25" s="277"/>
      <c r="T25" s="273">
        <f t="shared" si="3"/>
        <v>0</v>
      </c>
    </row>
    <row r="26" spans="1:23" hidden="1" x14ac:dyDescent="0.2">
      <c r="A26" s="211"/>
      <c r="B26" s="275"/>
      <c r="C26" s="276"/>
      <c r="D26" s="276"/>
      <c r="E26" s="199"/>
      <c r="F26" s="200" t="e">
        <f>IF(F$6=0,0,VLOOKUP($A26,'base (2)'!$A:$P,F$6+4,FALSE))</f>
        <v>#N/A</v>
      </c>
      <c r="G26" s="205"/>
      <c r="H26" s="205"/>
      <c r="I26" s="205"/>
      <c r="J26" s="205"/>
      <c r="K26" s="204"/>
      <c r="L26" s="204"/>
      <c r="M26" s="204"/>
      <c r="N26" s="204"/>
      <c r="O26" s="204"/>
      <c r="P26" s="204"/>
      <c r="Q26" s="204"/>
      <c r="R26" s="201"/>
      <c r="S26" s="277"/>
      <c r="T26" s="273">
        <f t="shared" si="3"/>
        <v>0</v>
      </c>
    </row>
    <row r="27" spans="1:23" hidden="1" x14ac:dyDescent="0.2">
      <c r="A27" s="211"/>
      <c r="B27" s="275"/>
      <c r="C27" s="276"/>
      <c r="D27" s="276"/>
      <c r="E27" s="199"/>
      <c r="F27" s="200" t="e">
        <f>IF(F$6=0,0,VLOOKUP($A27,'base (2)'!$A:$P,F$6+4,FALSE))</f>
        <v>#N/A</v>
      </c>
      <c r="G27" s="205"/>
      <c r="H27" s="205"/>
      <c r="I27" s="205"/>
      <c r="J27" s="205"/>
      <c r="K27" s="204"/>
      <c r="L27" s="204"/>
      <c r="M27" s="204"/>
      <c r="N27" s="204"/>
      <c r="O27" s="204"/>
      <c r="P27" s="204"/>
      <c r="Q27" s="204"/>
      <c r="R27" s="201"/>
      <c r="S27" s="277"/>
      <c r="T27" s="273">
        <f t="shared" si="3"/>
        <v>0</v>
      </c>
    </row>
    <row r="28" spans="1:23" ht="13.5" thickBot="1" x14ac:dyDescent="0.25">
      <c r="A28" s="211"/>
      <c r="B28" s="278"/>
      <c r="C28" s="279"/>
      <c r="D28" s="279"/>
      <c r="E28" s="279"/>
      <c r="F28" s="280"/>
      <c r="G28" s="280"/>
      <c r="H28" s="280"/>
      <c r="I28" s="280"/>
      <c r="J28" s="280"/>
      <c r="K28" s="280"/>
      <c r="L28" s="280"/>
      <c r="M28" s="280"/>
      <c r="N28" s="280"/>
      <c r="O28" s="280"/>
      <c r="P28" s="280"/>
      <c r="Q28" s="280"/>
      <c r="R28" s="280"/>
      <c r="S28" s="281"/>
      <c r="T28" s="282"/>
    </row>
    <row r="29" spans="1:23" ht="14.25" thickTop="1" thickBot="1" x14ac:dyDescent="0.25">
      <c r="A29" s="211"/>
      <c r="B29" s="283"/>
      <c r="C29" s="284" t="s">
        <v>2237</v>
      </c>
      <c r="D29" s="284" t="s">
        <v>2237</v>
      </c>
      <c r="E29" s="285"/>
      <c r="F29" s="286"/>
      <c r="G29" s="286"/>
      <c r="H29" s="286"/>
      <c r="I29" s="286"/>
      <c r="J29" s="286"/>
      <c r="K29" s="286"/>
      <c r="L29" s="286"/>
      <c r="M29" s="286"/>
      <c r="N29" s="286"/>
      <c r="O29" s="286"/>
      <c r="P29" s="286"/>
      <c r="Q29" s="286"/>
      <c r="R29" s="286"/>
      <c r="S29" s="287">
        <f>SUM(S9:S28)</f>
        <v>740193.94000000006</v>
      </c>
      <c r="T29" s="288">
        <f>SUM(T9:T27)</f>
        <v>100</v>
      </c>
    </row>
    <row r="30" spans="1:23" ht="18.75" thickTop="1" x14ac:dyDescent="0.25">
      <c r="A30" s="211"/>
      <c r="B30" s="289" t="s">
        <v>5873</v>
      </c>
      <c r="C30" s="290"/>
      <c r="D30" s="290"/>
      <c r="E30" s="290"/>
      <c r="F30" s="291"/>
      <c r="G30" s="291"/>
      <c r="H30" s="291"/>
      <c r="I30" s="291"/>
      <c r="J30" s="291"/>
      <c r="K30" s="291"/>
      <c r="L30" s="291"/>
      <c r="M30" s="291"/>
      <c r="N30" s="291"/>
      <c r="O30" s="291"/>
      <c r="P30" s="291"/>
      <c r="Q30" s="291"/>
      <c r="R30" s="291"/>
      <c r="S30" s="291"/>
      <c r="T30" s="292"/>
    </row>
    <row r="31" spans="1:23" ht="13.5" thickBot="1" x14ac:dyDescent="0.25">
      <c r="A31" s="211"/>
      <c r="B31" s="293" t="s">
        <v>2233</v>
      </c>
      <c r="C31" s="294"/>
      <c r="D31" s="294"/>
      <c r="E31" s="294"/>
      <c r="F31" s="295" t="s">
        <v>2239</v>
      </c>
      <c r="G31" s="295"/>
      <c r="H31" s="295"/>
      <c r="I31" s="295"/>
      <c r="J31" s="295"/>
      <c r="K31" s="295"/>
      <c r="L31" s="295"/>
      <c r="M31" s="295"/>
      <c r="N31" s="295"/>
      <c r="O31" s="295"/>
      <c r="P31" s="295"/>
      <c r="Q31" s="296"/>
      <c r="R31" s="254" t="s">
        <v>2240</v>
      </c>
      <c r="S31" s="297" t="s">
        <v>2231</v>
      </c>
      <c r="T31" s="298" t="s">
        <v>2232</v>
      </c>
    </row>
    <row r="32" spans="1:23" ht="13.5" thickTop="1" x14ac:dyDescent="0.2">
      <c r="A32" s="211"/>
      <c r="B32" s="299"/>
      <c r="C32" s="300"/>
      <c r="D32" s="301"/>
      <c r="E32" s="301"/>
      <c r="F32" s="302">
        <f t="shared" ref="F32:Q32" si="5">F6</f>
        <v>1</v>
      </c>
      <c r="G32" s="302">
        <f t="shared" si="5"/>
        <v>2</v>
      </c>
      <c r="H32" s="302">
        <f t="shared" si="5"/>
        <v>3</v>
      </c>
      <c r="I32" s="302">
        <f t="shared" si="5"/>
        <v>4</v>
      </c>
      <c r="J32" s="302">
        <f t="shared" si="5"/>
        <v>5</v>
      </c>
      <c r="K32" s="302">
        <f t="shared" si="5"/>
        <v>6</v>
      </c>
      <c r="L32" s="302">
        <f t="shared" si="5"/>
        <v>0</v>
      </c>
      <c r="M32" s="302">
        <f t="shared" si="5"/>
        <v>0</v>
      </c>
      <c r="N32" s="302">
        <f t="shared" si="5"/>
        <v>0</v>
      </c>
      <c r="O32" s="302">
        <f t="shared" si="5"/>
        <v>0</v>
      </c>
      <c r="P32" s="302">
        <f t="shared" si="5"/>
        <v>0</v>
      </c>
      <c r="Q32" s="303">
        <f t="shared" si="5"/>
        <v>0</v>
      </c>
      <c r="R32" s="304" t="s">
        <v>2241</v>
      </c>
      <c r="S32" s="305" t="s">
        <v>2233</v>
      </c>
      <c r="T32" s="306" t="s">
        <v>2233</v>
      </c>
    </row>
    <row r="33" spans="1:21" x14ac:dyDescent="0.2">
      <c r="A33" s="211"/>
      <c r="B33" s="307" t="s">
        <v>2242</v>
      </c>
      <c r="C33" s="308" t="s">
        <v>2243</v>
      </c>
      <c r="D33" s="309" t="s">
        <v>5874</v>
      </c>
      <c r="E33" s="310" t="s">
        <v>2245</v>
      </c>
      <c r="F33" s="311">
        <f t="shared" ref="F33:Q33" si="6">((F9/100)*$S$9)*$T$2</f>
        <v>0</v>
      </c>
      <c r="G33" s="311">
        <f t="shared" si="6"/>
        <v>0</v>
      </c>
      <c r="H33" s="311">
        <f t="shared" si="6"/>
        <v>0</v>
      </c>
      <c r="I33" s="311">
        <f t="shared" si="6"/>
        <v>0</v>
      </c>
      <c r="J33" s="311">
        <f t="shared" si="6"/>
        <v>0</v>
      </c>
      <c r="K33" s="311">
        <f t="shared" si="6"/>
        <v>0</v>
      </c>
      <c r="L33" s="311">
        <f t="shared" si="6"/>
        <v>0</v>
      </c>
      <c r="M33" s="311">
        <f t="shared" si="6"/>
        <v>0</v>
      </c>
      <c r="N33" s="311">
        <f t="shared" si="6"/>
        <v>0</v>
      </c>
      <c r="O33" s="311">
        <f t="shared" si="6"/>
        <v>0</v>
      </c>
      <c r="P33" s="311">
        <f t="shared" si="6"/>
        <v>0</v>
      </c>
      <c r="Q33" s="25">
        <f t="shared" si="6"/>
        <v>0</v>
      </c>
      <c r="R33" s="312">
        <f t="shared" ref="R33:R56" si="7">COUNTIF(F33:Q33,"&gt;0")</f>
        <v>0</v>
      </c>
      <c r="S33" s="313">
        <f t="shared" ref="S33:S56" si="8">SUM(F33:Q33)</f>
        <v>0</v>
      </c>
      <c r="T33" s="26">
        <f t="shared" ref="T33:T56" si="9">IF($S$61=0,0,(S33/$S$61))</f>
        <v>0</v>
      </c>
    </row>
    <row r="34" spans="1:21" x14ac:dyDescent="0.2">
      <c r="A34" s="211"/>
      <c r="B34" s="307" t="s">
        <v>2246</v>
      </c>
      <c r="C34" s="314" t="s">
        <v>2247</v>
      </c>
      <c r="D34" s="309" t="s">
        <v>2248</v>
      </c>
      <c r="E34" s="310" t="s">
        <v>2245</v>
      </c>
      <c r="F34" s="311">
        <f>((F9/100)*$S$9)*T3</f>
        <v>0</v>
      </c>
      <c r="G34" s="311">
        <f t="shared" ref="G34:Q34" si="10">((G9/100)*$S$9)*$T$3</f>
        <v>0</v>
      </c>
      <c r="H34" s="311">
        <f t="shared" si="10"/>
        <v>0</v>
      </c>
      <c r="I34" s="311">
        <f t="shared" si="10"/>
        <v>0</v>
      </c>
      <c r="J34" s="311">
        <f t="shared" si="10"/>
        <v>0</v>
      </c>
      <c r="K34" s="311">
        <f t="shared" si="10"/>
        <v>0</v>
      </c>
      <c r="L34" s="311">
        <f t="shared" si="10"/>
        <v>0</v>
      </c>
      <c r="M34" s="311">
        <f t="shared" si="10"/>
        <v>0</v>
      </c>
      <c r="N34" s="311">
        <f t="shared" si="10"/>
        <v>0</v>
      </c>
      <c r="O34" s="311">
        <f t="shared" si="10"/>
        <v>0</v>
      </c>
      <c r="P34" s="311">
        <f t="shared" si="10"/>
        <v>0</v>
      </c>
      <c r="Q34" s="25">
        <f t="shared" si="10"/>
        <v>0</v>
      </c>
      <c r="R34" s="315">
        <f t="shared" si="7"/>
        <v>0</v>
      </c>
      <c r="S34" s="313">
        <f t="shared" si="8"/>
        <v>0</v>
      </c>
      <c r="T34" s="26">
        <f t="shared" si="9"/>
        <v>0</v>
      </c>
      <c r="U34" s="27"/>
    </row>
    <row r="35" spans="1:21" x14ac:dyDescent="0.2">
      <c r="A35" s="211"/>
      <c r="B35" s="307" t="s">
        <v>2249</v>
      </c>
      <c r="C35" s="316" t="s">
        <v>2250</v>
      </c>
      <c r="D35" s="310" t="s">
        <v>5874</v>
      </c>
      <c r="E35" s="310" t="s">
        <v>2245</v>
      </c>
      <c r="F35" s="311">
        <f t="shared" ref="F35:Q35" si="11">((F10/100)*$S$10)*$T$2</f>
        <v>0</v>
      </c>
      <c r="G35" s="311">
        <f t="shared" si="11"/>
        <v>0</v>
      </c>
      <c r="H35" s="311">
        <f t="shared" si="11"/>
        <v>0</v>
      </c>
      <c r="I35" s="311">
        <f t="shared" si="11"/>
        <v>0</v>
      </c>
      <c r="J35" s="311">
        <f t="shared" si="11"/>
        <v>0</v>
      </c>
      <c r="K35" s="311">
        <f t="shared" si="11"/>
        <v>0</v>
      </c>
      <c r="L35" s="311">
        <f t="shared" si="11"/>
        <v>0</v>
      </c>
      <c r="M35" s="311">
        <f t="shared" si="11"/>
        <v>0</v>
      </c>
      <c r="N35" s="311">
        <f t="shared" si="11"/>
        <v>0</v>
      </c>
      <c r="O35" s="311">
        <f t="shared" si="11"/>
        <v>0</v>
      </c>
      <c r="P35" s="311">
        <f t="shared" si="11"/>
        <v>0</v>
      </c>
      <c r="Q35" s="25">
        <f t="shared" si="11"/>
        <v>0</v>
      </c>
      <c r="R35" s="315">
        <f t="shared" si="7"/>
        <v>0</v>
      </c>
      <c r="S35" s="313">
        <f t="shared" si="8"/>
        <v>0</v>
      </c>
      <c r="T35" s="26">
        <f t="shared" si="9"/>
        <v>0</v>
      </c>
    </row>
    <row r="36" spans="1:21" x14ac:dyDescent="0.2">
      <c r="A36" s="211"/>
      <c r="B36" s="307" t="s">
        <v>2251</v>
      </c>
      <c r="C36" s="317" t="s">
        <v>2252</v>
      </c>
      <c r="D36" s="310" t="s">
        <v>2248</v>
      </c>
      <c r="E36" s="310" t="s">
        <v>2245</v>
      </c>
      <c r="F36" s="311">
        <f t="shared" ref="F36:Q36" si="12">((F10/100)*$S$10)*$T$3</f>
        <v>0</v>
      </c>
      <c r="G36" s="311">
        <f t="shared" si="12"/>
        <v>0</v>
      </c>
      <c r="H36" s="311">
        <f t="shared" si="12"/>
        <v>0</v>
      </c>
      <c r="I36" s="311">
        <f t="shared" si="12"/>
        <v>0</v>
      </c>
      <c r="J36" s="311">
        <f t="shared" si="12"/>
        <v>0</v>
      </c>
      <c r="K36" s="311">
        <f t="shared" si="12"/>
        <v>0</v>
      </c>
      <c r="L36" s="311">
        <f t="shared" si="12"/>
        <v>0</v>
      </c>
      <c r="M36" s="311">
        <f t="shared" si="12"/>
        <v>0</v>
      </c>
      <c r="N36" s="311">
        <f t="shared" si="12"/>
        <v>0</v>
      </c>
      <c r="O36" s="311">
        <f t="shared" si="12"/>
        <v>0</v>
      </c>
      <c r="P36" s="311">
        <f t="shared" si="12"/>
        <v>0</v>
      </c>
      <c r="Q36" s="25">
        <f t="shared" si="12"/>
        <v>0</v>
      </c>
      <c r="R36" s="315">
        <f t="shared" si="7"/>
        <v>0</v>
      </c>
      <c r="S36" s="313">
        <f t="shared" si="8"/>
        <v>0</v>
      </c>
      <c r="T36" s="26">
        <f t="shared" si="9"/>
        <v>0</v>
      </c>
      <c r="U36" s="27"/>
    </row>
    <row r="37" spans="1:21" x14ac:dyDescent="0.2">
      <c r="A37" s="211"/>
      <c r="B37" s="307" t="s">
        <v>2253</v>
      </c>
      <c r="C37" s="316" t="s">
        <v>207</v>
      </c>
      <c r="D37" s="310" t="s">
        <v>5874</v>
      </c>
      <c r="E37" s="310" t="s">
        <v>2245</v>
      </c>
      <c r="F37" s="311">
        <f t="shared" ref="F37:Q37" si="13">((F11/100)*$S$11)*$T$2</f>
        <v>0</v>
      </c>
      <c r="G37" s="311">
        <f t="shared" si="13"/>
        <v>0</v>
      </c>
      <c r="H37" s="311">
        <f t="shared" si="13"/>
        <v>0</v>
      </c>
      <c r="I37" s="311">
        <f t="shared" si="13"/>
        <v>0</v>
      </c>
      <c r="J37" s="311">
        <f t="shared" si="13"/>
        <v>0</v>
      </c>
      <c r="K37" s="311">
        <f t="shared" si="13"/>
        <v>0</v>
      </c>
      <c r="L37" s="311">
        <f t="shared" si="13"/>
        <v>0</v>
      </c>
      <c r="M37" s="311">
        <f t="shared" si="13"/>
        <v>0</v>
      </c>
      <c r="N37" s="311">
        <f t="shared" si="13"/>
        <v>0</v>
      </c>
      <c r="O37" s="311">
        <f t="shared" si="13"/>
        <v>0</v>
      </c>
      <c r="P37" s="311">
        <f t="shared" si="13"/>
        <v>0</v>
      </c>
      <c r="Q37" s="25">
        <f t="shared" si="13"/>
        <v>0</v>
      </c>
      <c r="R37" s="315">
        <f t="shared" si="7"/>
        <v>0</v>
      </c>
      <c r="S37" s="313">
        <f t="shared" si="8"/>
        <v>0</v>
      </c>
      <c r="T37" s="26">
        <f t="shared" si="9"/>
        <v>0</v>
      </c>
    </row>
    <row r="38" spans="1:21" x14ac:dyDescent="0.2">
      <c r="A38" s="211"/>
      <c r="B38" s="307" t="s">
        <v>2254</v>
      </c>
      <c r="C38" s="317"/>
      <c r="D38" s="310" t="s">
        <v>2248</v>
      </c>
      <c r="E38" s="310" t="s">
        <v>2245</v>
      </c>
      <c r="F38" s="311">
        <f t="shared" ref="F38:Q38" si="14">((F11/100)*$S$11)*$T$3</f>
        <v>0</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25">
        <f t="shared" si="14"/>
        <v>0</v>
      </c>
      <c r="R38" s="315">
        <f t="shared" si="7"/>
        <v>0</v>
      </c>
      <c r="S38" s="313">
        <f t="shared" si="8"/>
        <v>0</v>
      </c>
      <c r="T38" s="26">
        <f t="shared" si="9"/>
        <v>0</v>
      </c>
      <c r="U38" s="27"/>
    </row>
    <row r="39" spans="1:21" x14ac:dyDescent="0.2">
      <c r="A39" s="211"/>
      <c r="B39" s="307" t="s">
        <v>2255</v>
      </c>
      <c r="C39" s="316" t="s">
        <v>1862</v>
      </c>
      <c r="D39" s="310" t="s">
        <v>5874</v>
      </c>
      <c r="E39" s="310" t="s">
        <v>2245</v>
      </c>
      <c r="F39" s="311">
        <f>((F12/100)*$S$12)*T2</f>
        <v>0</v>
      </c>
      <c r="G39" s="311">
        <f t="shared" ref="G39:Q39" si="15">((G12/100)*$S$12)*$T$2</f>
        <v>0</v>
      </c>
      <c r="H39" s="311">
        <f t="shared" si="15"/>
        <v>0</v>
      </c>
      <c r="I39" s="311">
        <f t="shared" si="15"/>
        <v>0</v>
      </c>
      <c r="J39" s="311">
        <f t="shared" si="15"/>
        <v>0</v>
      </c>
      <c r="K39" s="311">
        <f t="shared" si="15"/>
        <v>0</v>
      </c>
      <c r="L39" s="311">
        <f t="shared" si="15"/>
        <v>0</v>
      </c>
      <c r="M39" s="311">
        <f t="shared" si="15"/>
        <v>0</v>
      </c>
      <c r="N39" s="311">
        <f t="shared" si="15"/>
        <v>0</v>
      </c>
      <c r="O39" s="311">
        <f t="shared" si="15"/>
        <v>0</v>
      </c>
      <c r="P39" s="311">
        <f t="shared" si="15"/>
        <v>0</v>
      </c>
      <c r="Q39" s="25">
        <f t="shared" si="15"/>
        <v>0</v>
      </c>
      <c r="R39" s="315">
        <f t="shared" si="7"/>
        <v>0</v>
      </c>
      <c r="S39" s="313">
        <f t="shared" si="8"/>
        <v>0</v>
      </c>
      <c r="T39" s="26">
        <f t="shared" si="9"/>
        <v>0</v>
      </c>
    </row>
    <row r="40" spans="1:21" x14ac:dyDescent="0.2">
      <c r="A40" s="211"/>
      <c r="B40" s="307" t="s">
        <v>2256</v>
      </c>
      <c r="C40" s="317"/>
      <c r="D40" s="310" t="s">
        <v>2248</v>
      </c>
      <c r="E40" s="310" t="s">
        <v>2245</v>
      </c>
      <c r="F40" s="311">
        <f t="shared" ref="F40:Q40" si="16">((F12/100)*$S$12)*$T$3</f>
        <v>0</v>
      </c>
      <c r="G40" s="311">
        <f t="shared" si="16"/>
        <v>0</v>
      </c>
      <c r="H40" s="311">
        <f t="shared" si="16"/>
        <v>0</v>
      </c>
      <c r="I40" s="311">
        <f t="shared" si="16"/>
        <v>0</v>
      </c>
      <c r="J40" s="311">
        <f t="shared" si="16"/>
        <v>0</v>
      </c>
      <c r="K40" s="311">
        <f t="shared" si="16"/>
        <v>0</v>
      </c>
      <c r="L40" s="311">
        <f t="shared" si="16"/>
        <v>0</v>
      </c>
      <c r="M40" s="311">
        <f t="shared" si="16"/>
        <v>0</v>
      </c>
      <c r="N40" s="311">
        <f t="shared" si="16"/>
        <v>0</v>
      </c>
      <c r="O40" s="311">
        <f t="shared" si="16"/>
        <v>0</v>
      </c>
      <c r="P40" s="311">
        <f t="shared" si="16"/>
        <v>0</v>
      </c>
      <c r="Q40" s="25">
        <f t="shared" si="16"/>
        <v>0</v>
      </c>
      <c r="R40" s="315">
        <f t="shared" si="7"/>
        <v>0</v>
      </c>
      <c r="S40" s="313">
        <f t="shared" si="8"/>
        <v>0</v>
      </c>
      <c r="T40" s="26">
        <f t="shared" si="9"/>
        <v>0</v>
      </c>
      <c r="U40" s="27"/>
    </row>
    <row r="41" spans="1:21" x14ac:dyDescent="0.2">
      <c r="A41" s="211"/>
      <c r="B41" s="307" t="s">
        <v>2257</v>
      </c>
      <c r="C41" s="316" t="s">
        <v>2258</v>
      </c>
      <c r="D41" s="310" t="s">
        <v>5874</v>
      </c>
      <c r="E41" s="310" t="s">
        <v>2245</v>
      </c>
      <c r="F41" s="311">
        <f t="shared" ref="F41:Q41" si="17">((F13/100)*$S$13)*$T$2</f>
        <v>0</v>
      </c>
      <c r="G41" s="311">
        <f t="shared" si="17"/>
        <v>0</v>
      </c>
      <c r="H41" s="311">
        <f t="shared" si="17"/>
        <v>0</v>
      </c>
      <c r="I41" s="311">
        <f t="shared" si="17"/>
        <v>0</v>
      </c>
      <c r="J41" s="311">
        <f t="shared" si="17"/>
        <v>0</v>
      </c>
      <c r="K41" s="311">
        <f t="shared" si="17"/>
        <v>0</v>
      </c>
      <c r="L41" s="311">
        <f t="shared" si="17"/>
        <v>0</v>
      </c>
      <c r="M41" s="311">
        <f t="shared" si="17"/>
        <v>0</v>
      </c>
      <c r="N41" s="311">
        <f t="shared" si="17"/>
        <v>0</v>
      </c>
      <c r="O41" s="311">
        <f t="shared" si="17"/>
        <v>0</v>
      </c>
      <c r="P41" s="311">
        <f t="shared" si="17"/>
        <v>0</v>
      </c>
      <c r="Q41" s="25">
        <f t="shared" si="17"/>
        <v>0</v>
      </c>
      <c r="R41" s="315">
        <f t="shared" si="7"/>
        <v>0</v>
      </c>
      <c r="S41" s="313">
        <f t="shared" si="8"/>
        <v>0</v>
      </c>
      <c r="T41" s="26">
        <f t="shared" si="9"/>
        <v>0</v>
      </c>
    </row>
    <row r="42" spans="1:21" x14ac:dyDescent="0.2">
      <c r="A42" s="211"/>
      <c r="B42" s="307" t="s">
        <v>2259</v>
      </c>
      <c r="C42" s="317" t="s">
        <v>5</v>
      </c>
      <c r="D42" s="310" t="s">
        <v>2248</v>
      </c>
      <c r="E42" s="310" t="s">
        <v>2245</v>
      </c>
      <c r="F42" s="311">
        <f t="shared" ref="F42:Q42" si="18">((F13/100)*$S$13)*$T$3</f>
        <v>0</v>
      </c>
      <c r="G42" s="311">
        <f t="shared" si="18"/>
        <v>0</v>
      </c>
      <c r="H42" s="311">
        <f t="shared" si="18"/>
        <v>0</v>
      </c>
      <c r="I42" s="311">
        <f t="shared" si="18"/>
        <v>0</v>
      </c>
      <c r="J42" s="311">
        <f t="shared" si="18"/>
        <v>0</v>
      </c>
      <c r="K42" s="311">
        <f t="shared" si="18"/>
        <v>0</v>
      </c>
      <c r="L42" s="311">
        <f t="shared" si="18"/>
        <v>0</v>
      </c>
      <c r="M42" s="311">
        <f t="shared" si="18"/>
        <v>0</v>
      </c>
      <c r="N42" s="311">
        <f t="shared" si="18"/>
        <v>0</v>
      </c>
      <c r="O42" s="311">
        <f t="shared" si="18"/>
        <v>0</v>
      </c>
      <c r="P42" s="311">
        <f t="shared" si="18"/>
        <v>0</v>
      </c>
      <c r="Q42" s="25">
        <f t="shared" si="18"/>
        <v>0</v>
      </c>
      <c r="R42" s="315">
        <f t="shared" si="7"/>
        <v>0</v>
      </c>
      <c r="S42" s="313">
        <f t="shared" si="8"/>
        <v>0</v>
      </c>
      <c r="T42" s="26">
        <f t="shared" si="9"/>
        <v>0</v>
      </c>
      <c r="U42" s="27"/>
    </row>
    <row r="43" spans="1:21" x14ac:dyDescent="0.2">
      <c r="A43" s="211"/>
      <c r="B43" s="307" t="s">
        <v>2260</v>
      </c>
      <c r="C43" s="316" t="s">
        <v>236</v>
      </c>
      <c r="D43" s="310" t="s">
        <v>5874</v>
      </c>
      <c r="E43" s="310" t="s">
        <v>2245</v>
      </c>
      <c r="F43" s="311">
        <f t="shared" ref="F43:Q43" si="19">((F14/100)*$S$14)*$T$2</f>
        <v>0</v>
      </c>
      <c r="G43" s="311">
        <f t="shared" si="19"/>
        <v>0</v>
      </c>
      <c r="H43" s="311">
        <f t="shared" si="19"/>
        <v>0</v>
      </c>
      <c r="I43" s="311">
        <f t="shared" si="19"/>
        <v>0</v>
      </c>
      <c r="J43" s="311">
        <f t="shared" si="19"/>
        <v>0</v>
      </c>
      <c r="K43" s="311">
        <f t="shared" si="19"/>
        <v>0</v>
      </c>
      <c r="L43" s="311">
        <f t="shared" si="19"/>
        <v>0</v>
      </c>
      <c r="M43" s="311">
        <f t="shared" si="19"/>
        <v>0</v>
      </c>
      <c r="N43" s="311">
        <f t="shared" si="19"/>
        <v>0</v>
      </c>
      <c r="O43" s="311">
        <f t="shared" si="19"/>
        <v>0</v>
      </c>
      <c r="P43" s="311">
        <f t="shared" si="19"/>
        <v>0</v>
      </c>
      <c r="Q43" s="25">
        <f t="shared" si="19"/>
        <v>0</v>
      </c>
      <c r="R43" s="315">
        <f t="shared" si="7"/>
        <v>0</v>
      </c>
      <c r="S43" s="313">
        <f t="shared" si="8"/>
        <v>0</v>
      </c>
      <c r="T43" s="26">
        <f t="shared" si="9"/>
        <v>0</v>
      </c>
    </row>
    <row r="44" spans="1:21" x14ac:dyDescent="0.2">
      <c r="A44" s="211"/>
      <c r="B44" s="307" t="s">
        <v>2261</v>
      </c>
      <c r="C44" s="317"/>
      <c r="D44" s="310" t="s">
        <v>2248</v>
      </c>
      <c r="E44" s="310" t="s">
        <v>2245</v>
      </c>
      <c r="F44" s="311">
        <f t="shared" ref="F44:Q44" si="20">((F14/100)*$S$14)*$T$3</f>
        <v>0</v>
      </c>
      <c r="G44" s="311">
        <f t="shared" si="20"/>
        <v>0</v>
      </c>
      <c r="H44" s="311">
        <f t="shared" si="20"/>
        <v>0</v>
      </c>
      <c r="I44" s="311">
        <f t="shared" si="20"/>
        <v>0</v>
      </c>
      <c r="J44" s="311">
        <f t="shared" si="20"/>
        <v>0</v>
      </c>
      <c r="K44" s="311">
        <f t="shared" si="20"/>
        <v>0</v>
      </c>
      <c r="L44" s="311">
        <f t="shared" si="20"/>
        <v>0</v>
      </c>
      <c r="M44" s="311">
        <f t="shared" si="20"/>
        <v>0</v>
      </c>
      <c r="N44" s="311">
        <f t="shared" si="20"/>
        <v>0</v>
      </c>
      <c r="O44" s="311">
        <f t="shared" si="20"/>
        <v>0</v>
      </c>
      <c r="P44" s="311">
        <f t="shared" si="20"/>
        <v>0</v>
      </c>
      <c r="Q44" s="25">
        <f t="shared" si="20"/>
        <v>0</v>
      </c>
      <c r="R44" s="315">
        <f t="shared" si="7"/>
        <v>0</v>
      </c>
      <c r="S44" s="313">
        <f t="shared" si="8"/>
        <v>0</v>
      </c>
      <c r="T44" s="26">
        <f t="shared" si="9"/>
        <v>0</v>
      </c>
      <c r="U44" s="27"/>
    </row>
    <row r="45" spans="1:21" x14ac:dyDescent="0.2">
      <c r="A45" s="211"/>
      <c r="B45" s="307" t="s">
        <v>2262</v>
      </c>
      <c r="C45" s="316" t="s">
        <v>2263</v>
      </c>
      <c r="D45" s="310" t="s">
        <v>5874</v>
      </c>
      <c r="E45" s="310" t="s">
        <v>2245</v>
      </c>
      <c r="F45" s="311">
        <f t="shared" ref="F45:Q45" si="21">((F15/100)*$S$15)*$T$2</f>
        <v>0</v>
      </c>
      <c r="G45" s="311">
        <f t="shared" si="21"/>
        <v>0</v>
      </c>
      <c r="H45" s="311">
        <f t="shared" si="21"/>
        <v>0</v>
      </c>
      <c r="I45" s="311">
        <f t="shared" si="21"/>
        <v>0</v>
      </c>
      <c r="J45" s="311">
        <f t="shared" si="21"/>
        <v>0</v>
      </c>
      <c r="K45" s="311">
        <f t="shared" si="21"/>
        <v>0</v>
      </c>
      <c r="L45" s="311">
        <f t="shared" si="21"/>
        <v>0</v>
      </c>
      <c r="M45" s="311">
        <f t="shared" si="21"/>
        <v>0</v>
      </c>
      <c r="N45" s="311">
        <f t="shared" si="21"/>
        <v>0</v>
      </c>
      <c r="O45" s="311">
        <f t="shared" si="21"/>
        <v>0</v>
      </c>
      <c r="P45" s="311">
        <f t="shared" si="21"/>
        <v>0</v>
      </c>
      <c r="Q45" s="25">
        <f t="shared" si="21"/>
        <v>0</v>
      </c>
      <c r="R45" s="315">
        <f t="shared" si="7"/>
        <v>0</v>
      </c>
      <c r="S45" s="313">
        <f t="shared" si="8"/>
        <v>0</v>
      </c>
      <c r="T45" s="26">
        <f t="shared" si="9"/>
        <v>0</v>
      </c>
    </row>
    <row r="46" spans="1:21" x14ac:dyDescent="0.2">
      <c r="A46" s="211"/>
      <c r="B46" s="307" t="s">
        <v>2264</v>
      </c>
      <c r="C46" s="317" t="s">
        <v>179</v>
      </c>
      <c r="D46" s="310" t="s">
        <v>2248</v>
      </c>
      <c r="E46" s="310" t="s">
        <v>2245</v>
      </c>
      <c r="F46" s="311">
        <f t="shared" ref="F46:Q46" si="22">((F15/100)*$S$15)*$T$3</f>
        <v>0</v>
      </c>
      <c r="G46" s="311">
        <f t="shared" si="22"/>
        <v>0</v>
      </c>
      <c r="H46" s="311">
        <f t="shared" si="22"/>
        <v>0</v>
      </c>
      <c r="I46" s="311">
        <f t="shared" si="22"/>
        <v>0</v>
      </c>
      <c r="J46" s="311">
        <f t="shared" si="22"/>
        <v>0</v>
      </c>
      <c r="K46" s="311">
        <f t="shared" si="22"/>
        <v>0</v>
      </c>
      <c r="L46" s="311">
        <f t="shared" si="22"/>
        <v>0</v>
      </c>
      <c r="M46" s="311">
        <f t="shared" si="22"/>
        <v>0</v>
      </c>
      <c r="N46" s="311">
        <f t="shared" si="22"/>
        <v>0</v>
      </c>
      <c r="O46" s="311">
        <f t="shared" si="22"/>
        <v>0</v>
      </c>
      <c r="P46" s="311">
        <f t="shared" si="22"/>
        <v>0</v>
      </c>
      <c r="Q46" s="25">
        <f t="shared" si="22"/>
        <v>0</v>
      </c>
      <c r="R46" s="315">
        <f t="shared" si="7"/>
        <v>0</v>
      </c>
      <c r="S46" s="313">
        <f t="shared" si="8"/>
        <v>0</v>
      </c>
      <c r="T46" s="26">
        <f t="shared" si="9"/>
        <v>0</v>
      </c>
      <c r="U46" s="27"/>
    </row>
    <row r="47" spans="1:21" x14ac:dyDescent="0.2">
      <c r="A47" s="211"/>
      <c r="B47" s="307" t="s">
        <v>2265</v>
      </c>
      <c r="C47" s="316" t="s">
        <v>2266</v>
      </c>
      <c r="D47" s="310" t="s">
        <v>5874</v>
      </c>
      <c r="E47" s="310" t="s">
        <v>2245</v>
      </c>
      <c r="F47" s="311">
        <f t="shared" ref="F47:Q47" si="23">((F16/100)*$S$16)*$T$2</f>
        <v>0</v>
      </c>
      <c r="G47" s="311">
        <f t="shared" si="23"/>
        <v>0</v>
      </c>
      <c r="H47" s="311">
        <f t="shared" si="23"/>
        <v>0</v>
      </c>
      <c r="I47" s="311">
        <f t="shared" si="23"/>
        <v>0</v>
      </c>
      <c r="J47" s="311">
        <f t="shared" si="23"/>
        <v>0</v>
      </c>
      <c r="K47" s="311">
        <f t="shared" si="23"/>
        <v>0</v>
      </c>
      <c r="L47" s="311">
        <f t="shared" si="23"/>
        <v>0</v>
      </c>
      <c r="M47" s="311">
        <f t="shared" si="23"/>
        <v>0</v>
      </c>
      <c r="N47" s="311">
        <f t="shared" si="23"/>
        <v>0</v>
      </c>
      <c r="O47" s="311">
        <f t="shared" si="23"/>
        <v>0</v>
      </c>
      <c r="P47" s="311">
        <f t="shared" si="23"/>
        <v>0</v>
      </c>
      <c r="Q47" s="25">
        <f t="shared" si="23"/>
        <v>0</v>
      </c>
      <c r="R47" s="315">
        <f t="shared" si="7"/>
        <v>0</v>
      </c>
      <c r="S47" s="313">
        <f t="shared" si="8"/>
        <v>0</v>
      </c>
      <c r="T47" s="26">
        <f t="shared" si="9"/>
        <v>0</v>
      </c>
    </row>
    <row r="48" spans="1:21" x14ac:dyDescent="0.2">
      <c r="A48" s="211"/>
      <c r="B48" s="307" t="s">
        <v>2267</v>
      </c>
      <c r="C48" s="317" t="s">
        <v>2268</v>
      </c>
      <c r="D48" s="310" t="s">
        <v>2248</v>
      </c>
      <c r="E48" s="310" t="s">
        <v>2245</v>
      </c>
      <c r="F48" s="311">
        <f t="shared" ref="F48:Q48" si="24">((F16/100)*$S$16)*$T$3</f>
        <v>0</v>
      </c>
      <c r="G48" s="311">
        <f t="shared" si="24"/>
        <v>0</v>
      </c>
      <c r="H48" s="311">
        <f t="shared" si="24"/>
        <v>0</v>
      </c>
      <c r="I48" s="311">
        <f t="shared" si="24"/>
        <v>0</v>
      </c>
      <c r="J48" s="311">
        <f t="shared" si="24"/>
        <v>0</v>
      </c>
      <c r="K48" s="311">
        <f t="shared" si="24"/>
        <v>0</v>
      </c>
      <c r="L48" s="311">
        <f t="shared" si="24"/>
        <v>0</v>
      </c>
      <c r="M48" s="311">
        <f t="shared" si="24"/>
        <v>0</v>
      </c>
      <c r="N48" s="311">
        <f t="shared" si="24"/>
        <v>0</v>
      </c>
      <c r="O48" s="311">
        <f t="shared" si="24"/>
        <v>0</v>
      </c>
      <c r="P48" s="311">
        <f t="shared" si="24"/>
        <v>0</v>
      </c>
      <c r="Q48" s="25">
        <f t="shared" si="24"/>
        <v>0</v>
      </c>
      <c r="R48" s="315">
        <f t="shared" si="7"/>
        <v>0</v>
      </c>
      <c r="S48" s="313">
        <f t="shared" si="8"/>
        <v>0</v>
      </c>
      <c r="T48" s="26">
        <f t="shared" si="9"/>
        <v>0</v>
      </c>
      <c r="U48" s="27"/>
    </row>
    <row r="49" spans="1:21" x14ac:dyDescent="0.2">
      <c r="A49" s="211"/>
      <c r="B49" s="307" t="s">
        <v>2269</v>
      </c>
      <c r="C49" s="316" t="s">
        <v>2270</v>
      </c>
      <c r="D49" s="310" t="s">
        <v>5874</v>
      </c>
      <c r="E49" s="310" t="s">
        <v>2245</v>
      </c>
      <c r="F49" s="311">
        <f t="shared" ref="F49:Q49" si="25">((F17/100)*$S$17)*$T$2</f>
        <v>0</v>
      </c>
      <c r="G49" s="311">
        <f t="shared" si="25"/>
        <v>0</v>
      </c>
      <c r="H49" s="311">
        <f t="shared" si="25"/>
        <v>0</v>
      </c>
      <c r="I49" s="311">
        <f t="shared" si="25"/>
        <v>0</v>
      </c>
      <c r="J49" s="311">
        <f t="shared" si="25"/>
        <v>0</v>
      </c>
      <c r="K49" s="311">
        <f t="shared" si="25"/>
        <v>0</v>
      </c>
      <c r="L49" s="311">
        <f t="shared" si="25"/>
        <v>0</v>
      </c>
      <c r="M49" s="311">
        <f t="shared" si="25"/>
        <v>0</v>
      </c>
      <c r="N49" s="311">
        <f t="shared" si="25"/>
        <v>0</v>
      </c>
      <c r="O49" s="311">
        <f t="shared" si="25"/>
        <v>0</v>
      </c>
      <c r="P49" s="311">
        <f t="shared" si="25"/>
        <v>0</v>
      </c>
      <c r="Q49" s="25">
        <f t="shared" si="25"/>
        <v>0</v>
      </c>
      <c r="R49" s="315">
        <f t="shared" si="7"/>
        <v>0</v>
      </c>
      <c r="S49" s="313">
        <f t="shared" si="8"/>
        <v>0</v>
      </c>
      <c r="T49" s="26">
        <f t="shared" si="9"/>
        <v>0</v>
      </c>
    </row>
    <row r="50" spans="1:21" x14ac:dyDescent="0.2">
      <c r="A50" s="211"/>
      <c r="B50" s="307" t="s">
        <v>2271</v>
      </c>
      <c r="C50" s="317" t="s">
        <v>2272</v>
      </c>
      <c r="D50" s="310" t="s">
        <v>2248</v>
      </c>
      <c r="E50" s="310" t="s">
        <v>2245</v>
      </c>
      <c r="F50" s="311">
        <f t="shared" ref="F50:Q50" si="26">((F17/100)*$S$17)*$T$3</f>
        <v>0</v>
      </c>
      <c r="G50" s="311">
        <f t="shared" si="26"/>
        <v>0</v>
      </c>
      <c r="H50" s="311">
        <f t="shared" si="26"/>
        <v>0</v>
      </c>
      <c r="I50" s="311">
        <f t="shared" si="26"/>
        <v>0</v>
      </c>
      <c r="J50" s="311">
        <f t="shared" si="26"/>
        <v>0</v>
      </c>
      <c r="K50" s="311">
        <f t="shared" si="26"/>
        <v>0</v>
      </c>
      <c r="L50" s="311">
        <f t="shared" si="26"/>
        <v>0</v>
      </c>
      <c r="M50" s="311">
        <f t="shared" si="26"/>
        <v>0</v>
      </c>
      <c r="N50" s="311">
        <f t="shared" si="26"/>
        <v>0</v>
      </c>
      <c r="O50" s="311">
        <f t="shared" si="26"/>
        <v>0</v>
      </c>
      <c r="P50" s="311">
        <f t="shared" si="26"/>
        <v>0</v>
      </c>
      <c r="Q50" s="25">
        <f t="shared" si="26"/>
        <v>0</v>
      </c>
      <c r="R50" s="315">
        <f t="shared" si="7"/>
        <v>0</v>
      </c>
      <c r="S50" s="313">
        <f t="shared" si="8"/>
        <v>0</v>
      </c>
      <c r="T50" s="26">
        <f t="shared" si="9"/>
        <v>0</v>
      </c>
      <c r="U50" s="27"/>
    </row>
    <row r="51" spans="1:21" x14ac:dyDescent="0.2">
      <c r="A51" s="211"/>
      <c r="B51" s="307" t="s">
        <v>2273</v>
      </c>
      <c r="C51" s="316" t="s">
        <v>2274</v>
      </c>
      <c r="D51" s="310" t="s">
        <v>5874</v>
      </c>
      <c r="E51" s="310" t="s">
        <v>2245</v>
      </c>
      <c r="F51" s="311">
        <f t="shared" ref="F51:Q51" si="27">((F18/100)*$S$18)*$T$2</f>
        <v>0</v>
      </c>
      <c r="G51" s="311">
        <f t="shared" si="27"/>
        <v>0</v>
      </c>
      <c r="H51" s="311">
        <f t="shared" si="27"/>
        <v>0</v>
      </c>
      <c r="I51" s="311">
        <f t="shared" si="27"/>
        <v>0</v>
      </c>
      <c r="J51" s="311">
        <f t="shared" si="27"/>
        <v>0</v>
      </c>
      <c r="K51" s="311">
        <f t="shared" si="27"/>
        <v>0</v>
      </c>
      <c r="L51" s="311">
        <f t="shared" si="27"/>
        <v>0</v>
      </c>
      <c r="M51" s="311">
        <f t="shared" si="27"/>
        <v>0</v>
      </c>
      <c r="N51" s="311">
        <f t="shared" si="27"/>
        <v>0</v>
      </c>
      <c r="O51" s="311">
        <f t="shared" si="27"/>
        <v>0</v>
      </c>
      <c r="P51" s="311">
        <f t="shared" si="27"/>
        <v>0</v>
      </c>
      <c r="Q51" s="25">
        <f t="shared" si="27"/>
        <v>0</v>
      </c>
      <c r="R51" s="315">
        <f t="shared" si="7"/>
        <v>0</v>
      </c>
      <c r="S51" s="313">
        <f t="shared" si="8"/>
        <v>0</v>
      </c>
      <c r="T51" s="26">
        <f t="shared" si="9"/>
        <v>0</v>
      </c>
    </row>
    <row r="52" spans="1:21" x14ac:dyDescent="0.2">
      <c r="A52" s="211"/>
      <c r="B52" s="307" t="s">
        <v>2275</v>
      </c>
      <c r="C52" s="317" t="s">
        <v>2276</v>
      </c>
      <c r="D52" s="310" t="s">
        <v>2248</v>
      </c>
      <c r="E52" s="310" t="s">
        <v>2245</v>
      </c>
      <c r="F52" s="311">
        <f t="shared" ref="F52:Q52" si="28">((F18/100)*$S$18)*$T$3</f>
        <v>0</v>
      </c>
      <c r="G52" s="311">
        <f t="shared" si="28"/>
        <v>0</v>
      </c>
      <c r="H52" s="311">
        <f t="shared" si="28"/>
        <v>0</v>
      </c>
      <c r="I52" s="311">
        <f t="shared" si="28"/>
        <v>0</v>
      </c>
      <c r="J52" s="311">
        <f t="shared" si="28"/>
        <v>0</v>
      </c>
      <c r="K52" s="311">
        <f t="shared" si="28"/>
        <v>0</v>
      </c>
      <c r="L52" s="311">
        <f t="shared" si="28"/>
        <v>0</v>
      </c>
      <c r="M52" s="311">
        <f t="shared" si="28"/>
        <v>0</v>
      </c>
      <c r="N52" s="311">
        <f t="shared" si="28"/>
        <v>0</v>
      </c>
      <c r="O52" s="311">
        <f t="shared" si="28"/>
        <v>0</v>
      </c>
      <c r="P52" s="311">
        <f t="shared" si="28"/>
        <v>0</v>
      </c>
      <c r="Q52" s="25">
        <f t="shared" si="28"/>
        <v>0</v>
      </c>
      <c r="R52" s="315">
        <f t="shared" si="7"/>
        <v>0</v>
      </c>
      <c r="S52" s="313">
        <f t="shared" si="8"/>
        <v>0</v>
      </c>
      <c r="T52" s="26">
        <f t="shared" si="9"/>
        <v>0</v>
      </c>
      <c r="U52" s="27"/>
    </row>
    <row r="53" spans="1:21" x14ac:dyDescent="0.2">
      <c r="A53" s="211"/>
      <c r="B53" s="307" t="s">
        <v>2277</v>
      </c>
      <c r="C53" s="316" t="s">
        <v>2278</v>
      </c>
      <c r="D53" s="310" t="s">
        <v>5874</v>
      </c>
      <c r="E53" s="310" t="s">
        <v>2245</v>
      </c>
      <c r="F53" s="311">
        <f t="shared" ref="F53:Q53" si="29">((F19/100)*$S$19)*$T$2</f>
        <v>0</v>
      </c>
      <c r="G53" s="311">
        <f t="shared" si="29"/>
        <v>0</v>
      </c>
      <c r="H53" s="311">
        <f t="shared" si="29"/>
        <v>0</v>
      </c>
      <c r="I53" s="311">
        <f t="shared" si="29"/>
        <v>0</v>
      </c>
      <c r="J53" s="311">
        <f t="shared" si="29"/>
        <v>0</v>
      </c>
      <c r="K53" s="311">
        <f t="shared" si="29"/>
        <v>0</v>
      </c>
      <c r="L53" s="311">
        <f t="shared" si="29"/>
        <v>0</v>
      </c>
      <c r="M53" s="311">
        <f t="shared" si="29"/>
        <v>0</v>
      </c>
      <c r="N53" s="311">
        <f t="shared" si="29"/>
        <v>0</v>
      </c>
      <c r="O53" s="311">
        <f t="shared" si="29"/>
        <v>0</v>
      </c>
      <c r="P53" s="311">
        <f t="shared" si="29"/>
        <v>0</v>
      </c>
      <c r="Q53" s="311">
        <f t="shared" si="29"/>
        <v>0</v>
      </c>
      <c r="R53" s="315">
        <f t="shared" si="7"/>
        <v>0</v>
      </c>
      <c r="S53" s="313">
        <f t="shared" si="8"/>
        <v>0</v>
      </c>
      <c r="T53" s="26">
        <f t="shared" si="9"/>
        <v>0</v>
      </c>
    </row>
    <row r="54" spans="1:21" x14ac:dyDescent="0.2">
      <c r="A54" s="211"/>
      <c r="B54" s="307" t="s">
        <v>2279</v>
      </c>
      <c r="C54" s="317" t="s">
        <v>2280</v>
      </c>
      <c r="D54" s="310" t="s">
        <v>2248</v>
      </c>
      <c r="E54" s="310" t="s">
        <v>2245</v>
      </c>
      <c r="F54" s="311">
        <f t="shared" ref="F54:Q54" si="30">((F19/100)*$S$19)*$T$3</f>
        <v>0</v>
      </c>
      <c r="G54" s="311">
        <f t="shared" si="30"/>
        <v>0</v>
      </c>
      <c r="H54" s="311">
        <f t="shared" si="30"/>
        <v>0</v>
      </c>
      <c r="I54" s="311">
        <f t="shared" si="30"/>
        <v>0</v>
      </c>
      <c r="J54" s="311">
        <f t="shared" si="30"/>
        <v>0</v>
      </c>
      <c r="K54" s="311">
        <f t="shared" si="30"/>
        <v>0</v>
      </c>
      <c r="L54" s="311">
        <f t="shared" si="30"/>
        <v>0</v>
      </c>
      <c r="M54" s="311">
        <f t="shared" si="30"/>
        <v>0</v>
      </c>
      <c r="N54" s="311">
        <f t="shared" si="30"/>
        <v>0</v>
      </c>
      <c r="O54" s="311">
        <f t="shared" si="30"/>
        <v>0</v>
      </c>
      <c r="P54" s="311">
        <f t="shared" si="30"/>
        <v>0</v>
      </c>
      <c r="Q54" s="311">
        <f t="shared" si="30"/>
        <v>0</v>
      </c>
      <c r="R54" s="315">
        <f t="shared" si="7"/>
        <v>0</v>
      </c>
      <c r="S54" s="313">
        <f t="shared" si="8"/>
        <v>0</v>
      </c>
      <c r="T54" s="26">
        <f t="shared" si="9"/>
        <v>0</v>
      </c>
      <c r="U54" s="27"/>
    </row>
    <row r="55" spans="1:21" x14ac:dyDescent="0.2">
      <c r="A55" s="211"/>
      <c r="B55" s="307" t="s">
        <v>2281</v>
      </c>
      <c r="C55" s="316" t="s">
        <v>2282</v>
      </c>
      <c r="D55" s="310" t="s">
        <v>5874</v>
      </c>
      <c r="E55" s="310" t="s">
        <v>2245</v>
      </c>
      <c r="F55" s="311">
        <f t="shared" ref="F55:Q55" si="31">((F20/100)*$S$20)*$T$2</f>
        <v>0</v>
      </c>
      <c r="G55" s="311">
        <f t="shared" si="31"/>
        <v>0</v>
      </c>
      <c r="H55" s="311">
        <f t="shared" si="31"/>
        <v>0</v>
      </c>
      <c r="I55" s="311">
        <f t="shared" si="31"/>
        <v>0</v>
      </c>
      <c r="J55" s="311">
        <f t="shared" si="31"/>
        <v>0</v>
      </c>
      <c r="K55" s="311">
        <f t="shared" si="31"/>
        <v>0</v>
      </c>
      <c r="L55" s="311">
        <f t="shared" si="31"/>
        <v>0</v>
      </c>
      <c r="M55" s="311">
        <f t="shared" si="31"/>
        <v>0</v>
      </c>
      <c r="N55" s="311">
        <f t="shared" si="31"/>
        <v>0</v>
      </c>
      <c r="O55" s="311">
        <f t="shared" si="31"/>
        <v>0</v>
      </c>
      <c r="P55" s="311">
        <f t="shared" si="31"/>
        <v>0</v>
      </c>
      <c r="Q55" s="25">
        <f t="shared" si="31"/>
        <v>0</v>
      </c>
      <c r="R55" s="315">
        <f t="shared" si="7"/>
        <v>0</v>
      </c>
      <c r="S55" s="313">
        <f t="shared" si="8"/>
        <v>0</v>
      </c>
      <c r="T55" s="26">
        <f t="shared" si="9"/>
        <v>0</v>
      </c>
    </row>
    <row r="56" spans="1:21" x14ac:dyDescent="0.2">
      <c r="A56" s="211"/>
      <c r="B56" s="307" t="s">
        <v>2283</v>
      </c>
      <c r="C56" s="317" t="s">
        <v>2284</v>
      </c>
      <c r="D56" s="310" t="s">
        <v>2248</v>
      </c>
      <c r="E56" s="310" t="s">
        <v>2245</v>
      </c>
      <c r="F56" s="311">
        <f t="shared" ref="F56:Q56" si="32">((F20/100)*$S$20)*$T$3</f>
        <v>0</v>
      </c>
      <c r="G56" s="311">
        <f t="shared" si="32"/>
        <v>0</v>
      </c>
      <c r="H56" s="311">
        <f t="shared" si="32"/>
        <v>0</v>
      </c>
      <c r="I56" s="311">
        <f t="shared" si="32"/>
        <v>0</v>
      </c>
      <c r="J56" s="311">
        <f t="shared" si="32"/>
        <v>0</v>
      </c>
      <c r="K56" s="311">
        <f t="shared" si="32"/>
        <v>0</v>
      </c>
      <c r="L56" s="311">
        <f t="shared" si="32"/>
        <v>0</v>
      </c>
      <c r="M56" s="311">
        <f t="shared" si="32"/>
        <v>0</v>
      </c>
      <c r="N56" s="311">
        <f t="shared" si="32"/>
        <v>0</v>
      </c>
      <c r="O56" s="311">
        <f t="shared" si="32"/>
        <v>0</v>
      </c>
      <c r="P56" s="311">
        <f t="shared" si="32"/>
        <v>0</v>
      </c>
      <c r="Q56" s="25">
        <f t="shared" si="32"/>
        <v>0</v>
      </c>
      <c r="R56" s="315">
        <f t="shared" si="7"/>
        <v>0</v>
      </c>
      <c r="S56" s="313">
        <f t="shared" si="8"/>
        <v>0</v>
      </c>
      <c r="T56" s="26">
        <f t="shared" si="9"/>
        <v>0</v>
      </c>
      <c r="U56" s="27"/>
    </row>
    <row r="57" spans="1:21" x14ac:dyDescent="0.2">
      <c r="A57" s="211"/>
      <c r="B57" s="318"/>
      <c r="C57" s="319"/>
      <c r="D57" s="319"/>
      <c r="E57" s="319"/>
      <c r="F57" s="320"/>
      <c r="G57" s="320"/>
      <c r="H57" s="320"/>
      <c r="I57" s="320"/>
      <c r="J57" s="320"/>
      <c r="K57" s="320"/>
      <c r="L57" s="320"/>
      <c r="M57" s="320"/>
      <c r="N57" s="320"/>
      <c r="O57" s="320"/>
      <c r="P57" s="320"/>
      <c r="Q57" s="28"/>
      <c r="R57" s="320"/>
      <c r="S57" s="320"/>
      <c r="T57" s="29"/>
    </row>
    <row r="58" spans="1:21" x14ac:dyDescent="0.2">
      <c r="A58" s="211"/>
      <c r="B58" s="307" t="s">
        <v>254</v>
      </c>
      <c r="C58" s="316" t="s">
        <v>2237</v>
      </c>
      <c r="D58" s="314" t="s">
        <v>5874</v>
      </c>
      <c r="E58" s="314" t="s">
        <v>2245</v>
      </c>
      <c r="F58" s="321">
        <f t="shared" ref="F58:Q58" si="33">SUMIF($D$33:$D$56,"FINANCIAMENTO",F$33:F$56)</f>
        <v>0</v>
      </c>
      <c r="G58" s="321">
        <f t="shared" si="33"/>
        <v>0</v>
      </c>
      <c r="H58" s="321">
        <f t="shared" si="33"/>
        <v>0</v>
      </c>
      <c r="I58" s="321">
        <f t="shared" si="33"/>
        <v>0</v>
      </c>
      <c r="J58" s="321">
        <f t="shared" si="33"/>
        <v>0</v>
      </c>
      <c r="K58" s="321">
        <f t="shared" si="33"/>
        <v>0</v>
      </c>
      <c r="L58" s="321">
        <f t="shared" si="33"/>
        <v>0</v>
      </c>
      <c r="M58" s="321">
        <f t="shared" si="33"/>
        <v>0</v>
      </c>
      <c r="N58" s="321">
        <f t="shared" si="33"/>
        <v>0</v>
      </c>
      <c r="O58" s="321">
        <f t="shared" si="33"/>
        <v>0</v>
      </c>
      <c r="P58" s="321">
        <f t="shared" si="33"/>
        <v>0</v>
      </c>
      <c r="Q58" s="30">
        <f t="shared" si="33"/>
        <v>0</v>
      </c>
      <c r="R58" s="322"/>
      <c r="S58" s="323">
        <f>SUMIF($D$33:$D$56,"FINANCIAMENTO",S$33:S$56)</f>
        <v>0</v>
      </c>
      <c r="T58" s="31">
        <f>SUMIF($D$33:$D$56,"FINANCIAMENTO",T$33:T$56)</f>
        <v>0</v>
      </c>
    </row>
    <row r="59" spans="1:21" x14ac:dyDescent="0.2">
      <c r="A59" s="211"/>
      <c r="B59" s="307" t="s">
        <v>2146</v>
      </c>
      <c r="C59" s="317"/>
      <c r="D59" s="324" t="s">
        <v>2248</v>
      </c>
      <c r="E59" s="324" t="s">
        <v>2245</v>
      </c>
      <c r="F59" s="321">
        <f t="shared" ref="F59:Q59" si="34">SUMIF($D$33:$D$56,"CONTRAPARTIDA",F$33:F$56)</f>
        <v>0</v>
      </c>
      <c r="G59" s="321">
        <f t="shared" si="34"/>
        <v>0</v>
      </c>
      <c r="H59" s="321">
        <f t="shared" si="34"/>
        <v>0</v>
      </c>
      <c r="I59" s="321">
        <f t="shared" si="34"/>
        <v>0</v>
      </c>
      <c r="J59" s="321">
        <f t="shared" si="34"/>
        <v>0</v>
      </c>
      <c r="K59" s="321">
        <f t="shared" si="34"/>
        <v>0</v>
      </c>
      <c r="L59" s="321">
        <f t="shared" si="34"/>
        <v>0</v>
      </c>
      <c r="M59" s="321">
        <f t="shared" si="34"/>
        <v>0</v>
      </c>
      <c r="N59" s="321">
        <f t="shared" si="34"/>
        <v>0</v>
      </c>
      <c r="O59" s="321">
        <f t="shared" si="34"/>
        <v>0</v>
      </c>
      <c r="P59" s="321">
        <f t="shared" si="34"/>
        <v>0</v>
      </c>
      <c r="Q59" s="30">
        <f t="shared" si="34"/>
        <v>0</v>
      </c>
      <c r="R59" s="325"/>
      <c r="S59" s="323">
        <f>SUMIF($D$33:$D$56,"CONTRAPARTIDA",S$33:S$56)</f>
        <v>0</v>
      </c>
      <c r="T59" s="31">
        <f>SUMIF($D$33:$D$56,"CONTRAPARTIDA",T$33:T$56)</f>
        <v>0</v>
      </c>
    </row>
    <row r="60" spans="1:21" x14ac:dyDescent="0.2">
      <c r="A60" s="211"/>
      <c r="B60" s="326"/>
      <c r="C60" s="319"/>
      <c r="D60" s="319"/>
      <c r="E60" s="319"/>
      <c r="F60" s="320"/>
      <c r="G60" s="320"/>
      <c r="H60" s="320"/>
      <c r="I60" s="320"/>
      <c r="J60" s="320"/>
      <c r="K60" s="320"/>
      <c r="L60" s="320"/>
      <c r="M60" s="320"/>
      <c r="N60" s="320"/>
      <c r="O60" s="320"/>
      <c r="P60" s="320"/>
      <c r="Q60" s="28"/>
      <c r="R60" s="320"/>
      <c r="S60" s="327"/>
      <c r="T60" s="32"/>
    </row>
    <row r="61" spans="1:21" ht="15" customHeight="1" thickBot="1" x14ac:dyDescent="0.25">
      <c r="A61" s="211"/>
      <c r="B61" s="328" t="s">
        <v>2285</v>
      </c>
      <c r="C61" s="329"/>
      <c r="D61" s="329"/>
      <c r="E61" s="330" t="s">
        <v>2245</v>
      </c>
      <c r="F61" s="331">
        <f t="shared" ref="F61:Q61" si="35">SUM(F58:F59)</f>
        <v>0</v>
      </c>
      <c r="G61" s="331">
        <f t="shared" si="35"/>
        <v>0</v>
      </c>
      <c r="H61" s="331">
        <f t="shared" si="35"/>
        <v>0</v>
      </c>
      <c r="I61" s="331">
        <f t="shared" si="35"/>
        <v>0</v>
      </c>
      <c r="J61" s="331">
        <f t="shared" si="35"/>
        <v>0</v>
      </c>
      <c r="K61" s="331">
        <f t="shared" si="35"/>
        <v>0</v>
      </c>
      <c r="L61" s="332">
        <f t="shared" si="35"/>
        <v>0</v>
      </c>
      <c r="M61" s="332">
        <f t="shared" si="35"/>
        <v>0</v>
      </c>
      <c r="N61" s="332">
        <f t="shared" si="35"/>
        <v>0</v>
      </c>
      <c r="O61" s="332">
        <f t="shared" si="35"/>
        <v>0</v>
      </c>
      <c r="P61" s="332">
        <f t="shared" si="35"/>
        <v>0</v>
      </c>
      <c r="Q61" s="33">
        <f t="shared" si="35"/>
        <v>0</v>
      </c>
      <c r="R61" s="333"/>
      <c r="S61" s="334">
        <f>SUM(F61:Q61)</f>
        <v>0</v>
      </c>
      <c r="T61" s="34">
        <f>SUM(T58:T59)</f>
        <v>0</v>
      </c>
    </row>
    <row r="62" spans="1:21" ht="15" customHeight="1" thickTop="1" thickBot="1" x14ac:dyDescent="0.25">
      <c r="A62" s="211"/>
      <c r="B62" s="335" t="s">
        <v>2286</v>
      </c>
      <c r="C62" s="336"/>
      <c r="D62" s="336"/>
      <c r="E62" s="337" t="s">
        <v>2245</v>
      </c>
      <c r="F62" s="35">
        <f t="shared" ref="F62:Q62" si="36">IF($S$61=0,0,F61/$S$61)</f>
        <v>0</v>
      </c>
      <c r="G62" s="35">
        <f t="shared" si="36"/>
        <v>0</v>
      </c>
      <c r="H62" s="35">
        <f t="shared" si="36"/>
        <v>0</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4">
        <f>S58+S59</f>
        <v>0</v>
      </c>
      <c r="T62" s="38">
        <f>SUM(F62:Q62)</f>
        <v>0</v>
      </c>
    </row>
    <row r="63" spans="1:21" ht="15" customHeight="1" thickTop="1" thickBot="1" x14ac:dyDescent="0.25">
      <c r="A63" s="211"/>
      <c r="B63" s="338" t="s">
        <v>2287</v>
      </c>
      <c r="C63" s="339"/>
      <c r="D63" s="339"/>
      <c r="E63" s="340" t="s">
        <v>2245</v>
      </c>
      <c r="F63" s="39">
        <f>F62</f>
        <v>0</v>
      </c>
      <c r="G63" s="39">
        <f t="shared" ref="G63:Q63" si="37">IF(G61=0,0,F63+G62)</f>
        <v>0</v>
      </c>
      <c r="H63" s="39">
        <f t="shared" si="37"/>
        <v>0</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1" t="str">
        <f>IF(S61=S62,"OK","CORRIGIR")</f>
        <v>OK</v>
      </c>
      <c r="T63" s="42" t="str">
        <f>IF(T61=T62,"OK","CORRIGIR")</f>
        <v>OK</v>
      </c>
    </row>
    <row r="64" spans="1:21" ht="15" customHeight="1" x14ac:dyDescent="0.2">
      <c r="A64" s="211"/>
      <c r="B64" s="43" t="s">
        <v>2288</v>
      </c>
      <c r="C64" s="44"/>
      <c r="D64" s="45"/>
      <c r="E64" s="46"/>
      <c r="F64" s="44" t="s">
        <v>2289</v>
      </c>
      <c r="G64" s="47"/>
      <c r="H64" s="47"/>
      <c r="I64" s="48"/>
      <c r="J64" s="342" t="s">
        <v>2290</v>
      </c>
      <c r="K64" s="343"/>
      <c r="L64" s="343"/>
      <c r="M64" s="344"/>
      <c r="N64" s="345" t="s">
        <v>2289</v>
      </c>
      <c r="O64" s="346"/>
      <c r="P64" s="347"/>
      <c r="Q64" s="44" t="s">
        <v>2291</v>
      </c>
      <c r="R64" s="348"/>
      <c r="S64" s="348"/>
      <c r="T64" s="349"/>
    </row>
    <row r="65" spans="1:20" ht="19.5" customHeight="1" thickBot="1" x14ac:dyDescent="0.25">
      <c r="A65" s="211"/>
      <c r="B65" s="350"/>
      <c r="C65" s="49"/>
      <c r="D65" s="50"/>
      <c r="E65" s="351"/>
      <c r="F65" s="351"/>
      <c r="G65" s="352" t="s">
        <v>2292</v>
      </c>
      <c r="H65" s="351"/>
      <c r="I65" s="353"/>
      <c r="J65" s="354"/>
      <c r="K65" s="355"/>
      <c r="L65" s="356"/>
      <c r="M65" s="357"/>
      <c r="N65" s="358"/>
      <c r="O65" s="359" t="s">
        <v>2293</v>
      </c>
      <c r="P65" s="360"/>
      <c r="Q65" s="361"/>
      <c r="R65" s="51"/>
      <c r="S65" s="51"/>
      <c r="T65" s="362"/>
    </row>
  </sheetData>
  <pageMargins left="1.1811023622047245" right="0.78740157480314965" top="1.1811023622047245" bottom="1.1811023622047245" header="0.51181102362204722" footer="0.51181102362204722"/>
  <pageSetup paperSize="9" scale="34" fitToHeight="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3771-2F1E-4EA1-B94F-B35295B45014}">
  <sheetPr>
    <pageSetUpPr fitToPage="1"/>
  </sheetPr>
  <dimension ref="A1:R141"/>
  <sheetViews>
    <sheetView showZeros="0" zoomScale="112" zoomScaleNormal="112" workbookViewId="0">
      <selection activeCell="C35" sqref="C3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1" t="s">
        <v>2211</v>
      </c>
      <c r="B1" s="192">
        <v>3</v>
      </c>
      <c r="C1" s="193"/>
      <c r="D1" s="194"/>
      <c r="E1" s="195">
        <v>1</v>
      </c>
      <c r="F1" s="195">
        <v>2</v>
      </c>
      <c r="G1" s="195">
        <v>3</v>
      </c>
      <c r="H1" s="195">
        <v>4</v>
      </c>
      <c r="I1" s="195">
        <v>5</v>
      </c>
      <c r="J1" s="195">
        <v>6</v>
      </c>
      <c r="K1" s="195">
        <v>7</v>
      </c>
      <c r="L1" s="195">
        <v>8</v>
      </c>
      <c r="M1" s="195">
        <v>9</v>
      </c>
      <c r="N1" s="195">
        <v>10</v>
      </c>
      <c r="O1" s="195">
        <v>11</v>
      </c>
      <c r="P1" s="195">
        <v>12</v>
      </c>
    </row>
    <row r="2" spans="1:18" ht="13.5" thickTop="1" x14ac:dyDescent="0.2">
      <c r="A2" s="196" t="str">
        <f t="shared" ref="A2:A13" si="0">CONCATENATE($B$1,"|",B2)</f>
        <v>3|1</v>
      </c>
      <c r="B2" s="197">
        <v>1</v>
      </c>
      <c r="C2" s="198" t="s">
        <v>1855</v>
      </c>
      <c r="D2" s="199">
        <v>1</v>
      </c>
      <c r="E2" s="200">
        <v>50</v>
      </c>
      <c r="F2" s="200">
        <v>50</v>
      </c>
      <c r="G2" s="200"/>
      <c r="H2" s="200"/>
      <c r="I2" s="200"/>
      <c r="J2" s="201"/>
      <c r="K2" s="201"/>
      <c r="L2" s="201"/>
      <c r="M2" s="201"/>
      <c r="N2" s="201"/>
      <c r="O2" s="201"/>
      <c r="P2" s="201"/>
      <c r="R2" s="8">
        <f t="shared" ref="R2:R13" si="1">SUM(E2:P2)</f>
        <v>100</v>
      </c>
    </row>
    <row r="3" spans="1:18" x14ac:dyDescent="0.2">
      <c r="A3" s="202" t="str">
        <f t="shared" si="0"/>
        <v>3|2</v>
      </c>
      <c r="B3" s="203" t="s">
        <v>1857</v>
      </c>
      <c r="C3" s="198" t="s">
        <v>1858</v>
      </c>
      <c r="D3" s="199">
        <v>2</v>
      </c>
      <c r="E3" s="200">
        <v>40</v>
      </c>
      <c r="F3" s="200">
        <v>50</v>
      </c>
      <c r="G3" s="200">
        <v>10</v>
      </c>
      <c r="H3" s="200"/>
      <c r="I3" s="200"/>
      <c r="J3" s="204"/>
      <c r="K3" s="204"/>
      <c r="L3" s="204"/>
      <c r="M3" s="204"/>
      <c r="N3" s="204"/>
      <c r="O3" s="204"/>
      <c r="P3" s="204"/>
      <c r="R3" s="8">
        <f t="shared" si="1"/>
        <v>100</v>
      </c>
    </row>
    <row r="4" spans="1:18" x14ac:dyDescent="0.2">
      <c r="A4" s="202" t="str">
        <f t="shared" si="0"/>
        <v>3|3</v>
      </c>
      <c r="B4" s="203" t="s">
        <v>1860</v>
      </c>
      <c r="C4" s="198" t="s">
        <v>207</v>
      </c>
      <c r="D4" s="199">
        <v>3</v>
      </c>
      <c r="E4" s="205">
        <v>60</v>
      </c>
      <c r="F4" s="205">
        <v>40</v>
      </c>
      <c r="G4" s="205"/>
      <c r="H4" s="205"/>
      <c r="I4" s="205"/>
      <c r="J4" s="204"/>
      <c r="K4" s="204"/>
      <c r="L4" s="204"/>
      <c r="M4" s="204"/>
      <c r="N4" s="204"/>
      <c r="O4" s="204"/>
      <c r="P4" s="204"/>
      <c r="R4" s="8">
        <f t="shared" si="1"/>
        <v>100</v>
      </c>
    </row>
    <row r="5" spans="1:18" x14ac:dyDescent="0.2">
      <c r="A5" s="202" t="str">
        <f t="shared" si="0"/>
        <v>3|4</v>
      </c>
      <c r="B5" s="203" t="s">
        <v>1861</v>
      </c>
      <c r="C5" s="198" t="s">
        <v>1862</v>
      </c>
      <c r="D5" s="199">
        <v>4</v>
      </c>
      <c r="E5" s="205">
        <v>20</v>
      </c>
      <c r="F5" s="205">
        <v>50</v>
      </c>
      <c r="G5" s="205">
        <v>30</v>
      </c>
      <c r="H5" s="205"/>
      <c r="I5" s="205"/>
      <c r="J5" s="204"/>
      <c r="K5" s="204"/>
      <c r="L5" s="204"/>
      <c r="M5" s="204"/>
      <c r="N5" s="204"/>
      <c r="O5" s="204"/>
      <c r="P5" s="204"/>
      <c r="R5" s="8">
        <f t="shared" si="1"/>
        <v>100</v>
      </c>
    </row>
    <row r="6" spans="1:18" x14ac:dyDescent="0.2">
      <c r="A6" s="202" t="str">
        <f t="shared" si="0"/>
        <v>3|5</v>
      </c>
      <c r="B6" s="203" t="s">
        <v>1887</v>
      </c>
      <c r="C6" s="198" t="s">
        <v>1888</v>
      </c>
      <c r="D6" s="199">
        <v>5</v>
      </c>
      <c r="E6" s="205">
        <v>10</v>
      </c>
      <c r="F6" s="205">
        <v>50</v>
      </c>
      <c r="G6" s="205">
        <v>40</v>
      </c>
      <c r="H6" s="205"/>
      <c r="I6" s="205"/>
      <c r="J6" s="204"/>
      <c r="K6" s="204"/>
      <c r="L6" s="204"/>
      <c r="M6" s="204"/>
      <c r="N6" s="204"/>
      <c r="O6" s="204"/>
      <c r="P6" s="204"/>
      <c r="R6" s="8">
        <f t="shared" si="1"/>
        <v>100</v>
      </c>
    </row>
    <row r="7" spans="1:18" x14ac:dyDescent="0.2">
      <c r="A7" s="202" t="str">
        <f t="shared" si="0"/>
        <v>3|6</v>
      </c>
      <c r="B7" s="203" t="s">
        <v>1893</v>
      </c>
      <c r="C7" s="198" t="s">
        <v>236</v>
      </c>
      <c r="D7" s="199"/>
      <c r="E7" s="205"/>
      <c r="F7" s="205">
        <v>30</v>
      </c>
      <c r="G7" s="205">
        <v>70</v>
      </c>
      <c r="H7" s="205"/>
      <c r="I7" s="205"/>
      <c r="J7" s="204"/>
      <c r="K7" s="204"/>
      <c r="L7" s="204"/>
      <c r="M7" s="204"/>
      <c r="N7" s="204"/>
      <c r="O7" s="204"/>
      <c r="P7" s="204"/>
      <c r="R7" s="8">
        <f t="shared" si="1"/>
        <v>100</v>
      </c>
    </row>
    <row r="8" spans="1:18" x14ac:dyDescent="0.2">
      <c r="A8" s="202" t="str">
        <f t="shared" si="0"/>
        <v>3|7</v>
      </c>
      <c r="B8" s="203" t="s">
        <v>1905</v>
      </c>
      <c r="C8" s="198" t="s">
        <v>1906</v>
      </c>
      <c r="D8" s="199">
        <v>3</v>
      </c>
      <c r="E8" s="205"/>
      <c r="F8" s="205">
        <v>40</v>
      </c>
      <c r="G8" s="205">
        <v>60</v>
      </c>
      <c r="H8" s="205"/>
      <c r="I8" s="205"/>
      <c r="J8" s="204"/>
      <c r="K8" s="204"/>
      <c r="L8" s="204"/>
      <c r="M8" s="204"/>
      <c r="N8" s="204"/>
      <c r="O8" s="204"/>
      <c r="P8" s="204"/>
      <c r="R8" s="8">
        <f t="shared" si="1"/>
        <v>100</v>
      </c>
    </row>
    <row r="9" spans="1:18" x14ac:dyDescent="0.2">
      <c r="A9" s="202" t="str">
        <f t="shared" si="0"/>
        <v>3|8</v>
      </c>
      <c r="B9" s="203" t="s">
        <v>1910</v>
      </c>
      <c r="C9" s="198" t="s">
        <v>2209</v>
      </c>
      <c r="D9" s="199">
        <v>5</v>
      </c>
      <c r="E9" s="205">
        <v>10</v>
      </c>
      <c r="F9" s="205">
        <v>50</v>
      </c>
      <c r="G9" s="205">
        <v>40</v>
      </c>
      <c r="H9" s="205"/>
      <c r="I9" s="205"/>
      <c r="J9" s="204"/>
      <c r="K9" s="204"/>
      <c r="L9" s="204"/>
      <c r="M9" s="204"/>
      <c r="N9" s="204"/>
      <c r="O9" s="204"/>
      <c r="P9" s="204"/>
      <c r="R9" s="8">
        <f t="shared" si="1"/>
        <v>100</v>
      </c>
    </row>
    <row r="10" spans="1:18" x14ac:dyDescent="0.2">
      <c r="A10" s="202" t="str">
        <f t="shared" si="0"/>
        <v>3|9</v>
      </c>
      <c r="B10" s="203" t="s">
        <v>1965</v>
      </c>
      <c r="C10" s="198" t="s">
        <v>2212</v>
      </c>
      <c r="D10" s="199"/>
      <c r="E10" s="205">
        <v>20</v>
      </c>
      <c r="F10" s="205">
        <v>50</v>
      </c>
      <c r="G10" s="205">
        <v>30</v>
      </c>
      <c r="H10" s="205"/>
      <c r="I10" s="205"/>
      <c r="J10" s="204"/>
      <c r="K10" s="204"/>
      <c r="L10" s="204"/>
      <c r="M10" s="204"/>
      <c r="N10" s="204"/>
      <c r="O10" s="204"/>
      <c r="P10" s="204"/>
      <c r="R10" s="8">
        <f t="shared" si="1"/>
        <v>100</v>
      </c>
    </row>
    <row r="11" spans="1:18" x14ac:dyDescent="0.2">
      <c r="A11" s="202" t="str">
        <f t="shared" si="0"/>
        <v>3|10</v>
      </c>
      <c r="B11" s="203" t="s">
        <v>2069</v>
      </c>
      <c r="C11" s="198" t="s">
        <v>2213</v>
      </c>
      <c r="D11" s="199">
        <v>6</v>
      </c>
      <c r="E11" s="205"/>
      <c r="F11" s="205">
        <v>40</v>
      </c>
      <c r="G11" s="205">
        <v>60</v>
      </c>
      <c r="H11" s="205"/>
      <c r="I11" s="205"/>
      <c r="J11" s="204"/>
      <c r="K11" s="204"/>
      <c r="L11" s="204"/>
      <c r="M11" s="204"/>
      <c r="N11" s="204"/>
      <c r="O11" s="204"/>
      <c r="P11" s="204"/>
      <c r="R11" s="8">
        <f t="shared" si="1"/>
        <v>100</v>
      </c>
    </row>
    <row r="12" spans="1:18" x14ac:dyDescent="0.2">
      <c r="A12" s="202" t="str">
        <f t="shared" si="0"/>
        <v>3|11</v>
      </c>
      <c r="B12" s="203" t="s">
        <v>2122</v>
      </c>
      <c r="C12" s="198" t="s">
        <v>2121</v>
      </c>
      <c r="D12" s="199">
        <v>6</v>
      </c>
      <c r="E12" s="205">
        <v>20</v>
      </c>
      <c r="F12" s="205">
        <v>40</v>
      </c>
      <c r="G12" s="205">
        <v>40</v>
      </c>
      <c r="H12" s="205"/>
      <c r="I12" s="205"/>
      <c r="J12" s="204"/>
      <c r="K12" s="204"/>
      <c r="L12" s="204"/>
      <c r="M12" s="204"/>
      <c r="N12" s="204"/>
      <c r="O12" s="204"/>
      <c r="P12" s="204"/>
      <c r="R12" s="8">
        <f t="shared" si="1"/>
        <v>100</v>
      </c>
    </row>
    <row r="13" spans="1:18" x14ac:dyDescent="0.2">
      <c r="A13" s="202" t="str">
        <f t="shared" si="0"/>
        <v>3|12</v>
      </c>
      <c r="B13" s="203" t="s">
        <v>2134</v>
      </c>
      <c r="C13" s="198" t="s">
        <v>2138</v>
      </c>
      <c r="D13" s="199"/>
      <c r="E13" s="205">
        <v>20</v>
      </c>
      <c r="F13" s="205">
        <v>40</v>
      </c>
      <c r="G13" s="205">
        <v>40</v>
      </c>
      <c r="H13" s="205"/>
      <c r="I13" s="205"/>
      <c r="J13" s="204"/>
      <c r="K13" s="204"/>
      <c r="L13" s="204"/>
      <c r="M13" s="204"/>
      <c r="N13" s="204"/>
      <c r="O13" s="204"/>
      <c r="P13" s="204"/>
      <c r="R13" s="8">
        <f t="shared" si="1"/>
        <v>100</v>
      </c>
    </row>
    <row r="15" spans="1:18" ht="13.5" thickBot="1" x14ac:dyDescent="0.25">
      <c r="A15" s="206" t="s">
        <v>2211</v>
      </c>
      <c r="B15" s="207">
        <v>4</v>
      </c>
      <c r="C15" s="208"/>
      <c r="D15" s="209"/>
      <c r="E15" s="195">
        <v>1</v>
      </c>
      <c r="F15" s="195">
        <v>2</v>
      </c>
      <c r="G15" s="195">
        <v>3</v>
      </c>
      <c r="H15" s="195">
        <v>4</v>
      </c>
      <c r="I15" s="195">
        <v>5</v>
      </c>
      <c r="J15" s="195">
        <v>6</v>
      </c>
      <c r="K15" s="195">
        <v>7</v>
      </c>
      <c r="L15" s="195">
        <v>8</v>
      </c>
      <c r="M15" s="195">
        <v>9</v>
      </c>
      <c r="N15" s="195">
        <v>10</v>
      </c>
      <c r="O15" s="195">
        <v>11</v>
      </c>
      <c r="P15" s="195">
        <v>12</v>
      </c>
    </row>
    <row r="16" spans="1:18" ht="13.5" thickTop="1" x14ac:dyDescent="0.2">
      <c r="A16" s="196" t="str">
        <f t="shared" ref="A16:A27" si="2">CONCATENATE($B$15,"|",B16)</f>
        <v>4|1</v>
      </c>
      <c r="B16" s="197">
        <v>1</v>
      </c>
      <c r="C16" s="198" t="s">
        <v>1855</v>
      </c>
      <c r="D16" s="199">
        <v>1</v>
      </c>
      <c r="E16" s="200">
        <v>50</v>
      </c>
      <c r="F16" s="200">
        <v>50</v>
      </c>
      <c r="G16" s="200"/>
      <c r="H16" s="200"/>
      <c r="I16" s="200"/>
      <c r="J16" s="201"/>
      <c r="K16" s="201"/>
      <c r="L16" s="201"/>
      <c r="M16" s="201"/>
      <c r="N16" s="201"/>
      <c r="O16" s="201"/>
      <c r="P16" s="201"/>
      <c r="R16" s="8">
        <f t="shared" ref="R16:R27" si="3">SUM(E16:P16)</f>
        <v>100</v>
      </c>
    </row>
    <row r="17" spans="1:18" x14ac:dyDescent="0.2">
      <c r="A17" s="202" t="str">
        <f t="shared" si="2"/>
        <v>4|2</v>
      </c>
      <c r="B17" s="203" t="s">
        <v>1857</v>
      </c>
      <c r="C17" s="198" t="s">
        <v>1858</v>
      </c>
      <c r="D17" s="199">
        <v>2</v>
      </c>
      <c r="E17" s="200">
        <v>30</v>
      </c>
      <c r="F17" s="200">
        <v>40</v>
      </c>
      <c r="G17" s="200">
        <v>20</v>
      </c>
      <c r="H17" s="200">
        <v>10</v>
      </c>
      <c r="I17" s="200"/>
      <c r="J17" s="204"/>
      <c r="K17" s="204"/>
      <c r="L17" s="204"/>
      <c r="M17" s="204"/>
      <c r="N17" s="204"/>
      <c r="O17" s="204"/>
      <c r="P17" s="204"/>
      <c r="R17" s="8">
        <f t="shared" si="3"/>
        <v>100</v>
      </c>
    </row>
    <row r="18" spans="1:18" x14ac:dyDescent="0.2">
      <c r="A18" s="202" t="str">
        <f t="shared" si="2"/>
        <v>4|3</v>
      </c>
      <c r="B18" s="203" t="s">
        <v>1860</v>
      </c>
      <c r="C18" s="198" t="s">
        <v>207</v>
      </c>
      <c r="D18" s="199">
        <v>3</v>
      </c>
      <c r="E18" s="205">
        <v>50</v>
      </c>
      <c r="F18" s="205">
        <v>40</v>
      </c>
      <c r="G18" s="205">
        <v>10</v>
      </c>
      <c r="H18" s="205"/>
      <c r="I18" s="205"/>
      <c r="J18" s="204"/>
      <c r="K18" s="204"/>
      <c r="L18" s="204"/>
      <c r="M18" s="204"/>
      <c r="N18" s="204"/>
      <c r="O18" s="204"/>
      <c r="P18" s="204"/>
      <c r="R18" s="8">
        <f t="shared" si="3"/>
        <v>100</v>
      </c>
    </row>
    <row r="19" spans="1:18" x14ac:dyDescent="0.2">
      <c r="A19" s="202" t="str">
        <f t="shared" si="2"/>
        <v>4|4</v>
      </c>
      <c r="B19" s="203" t="s">
        <v>1861</v>
      </c>
      <c r="C19" s="198" t="s">
        <v>1862</v>
      </c>
      <c r="D19" s="199">
        <v>4</v>
      </c>
      <c r="E19" s="205">
        <v>20</v>
      </c>
      <c r="F19" s="205">
        <v>40</v>
      </c>
      <c r="G19" s="205">
        <v>20</v>
      </c>
      <c r="H19" s="205">
        <v>20</v>
      </c>
      <c r="I19" s="205"/>
      <c r="J19" s="204"/>
      <c r="K19" s="204"/>
      <c r="L19" s="204"/>
      <c r="M19" s="204"/>
      <c r="N19" s="204"/>
      <c r="O19" s="204"/>
      <c r="P19" s="204"/>
      <c r="R19" s="8">
        <f t="shared" si="3"/>
        <v>100</v>
      </c>
    </row>
    <row r="20" spans="1:18" x14ac:dyDescent="0.2">
      <c r="A20" s="202" t="str">
        <f t="shared" si="2"/>
        <v>4|5</v>
      </c>
      <c r="B20" s="203" t="s">
        <v>1887</v>
      </c>
      <c r="C20" s="198" t="s">
        <v>1888</v>
      </c>
      <c r="D20" s="199">
        <v>5</v>
      </c>
      <c r="E20" s="205">
        <v>10</v>
      </c>
      <c r="F20" s="205">
        <v>30</v>
      </c>
      <c r="G20" s="205">
        <v>40</v>
      </c>
      <c r="H20" s="205">
        <v>20</v>
      </c>
      <c r="I20" s="205"/>
      <c r="J20" s="204"/>
      <c r="K20" s="204"/>
      <c r="L20" s="204"/>
      <c r="M20" s="204"/>
      <c r="N20" s="204"/>
      <c r="O20" s="204"/>
      <c r="P20" s="204"/>
      <c r="R20" s="8">
        <f t="shared" si="3"/>
        <v>100</v>
      </c>
    </row>
    <row r="21" spans="1:18" x14ac:dyDescent="0.2">
      <c r="A21" s="202" t="str">
        <f t="shared" si="2"/>
        <v>4|6</v>
      </c>
      <c r="B21" s="203" t="s">
        <v>1893</v>
      </c>
      <c r="C21" s="198" t="s">
        <v>236</v>
      </c>
      <c r="D21" s="199"/>
      <c r="E21" s="205"/>
      <c r="F21" s="205">
        <v>10</v>
      </c>
      <c r="G21" s="205">
        <v>70</v>
      </c>
      <c r="H21" s="205">
        <v>20</v>
      </c>
      <c r="I21" s="205"/>
      <c r="J21" s="204"/>
      <c r="K21" s="204"/>
      <c r="L21" s="204"/>
      <c r="M21" s="204"/>
      <c r="N21" s="204"/>
      <c r="O21" s="204"/>
      <c r="P21" s="204"/>
      <c r="R21" s="8">
        <f t="shared" si="3"/>
        <v>100</v>
      </c>
    </row>
    <row r="22" spans="1:18" x14ac:dyDescent="0.2">
      <c r="A22" s="202" t="str">
        <f t="shared" si="2"/>
        <v>4|7</v>
      </c>
      <c r="B22" s="203" t="s">
        <v>1905</v>
      </c>
      <c r="C22" s="198" t="s">
        <v>1906</v>
      </c>
      <c r="D22" s="199"/>
      <c r="E22" s="205"/>
      <c r="F22" s="205">
        <v>30</v>
      </c>
      <c r="G22" s="205">
        <v>30</v>
      </c>
      <c r="H22" s="205">
        <v>40</v>
      </c>
      <c r="I22" s="205"/>
      <c r="J22" s="204"/>
      <c r="K22" s="204"/>
      <c r="L22" s="204"/>
      <c r="M22" s="204"/>
      <c r="N22" s="204"/>
      <c r="O22" s="204"/>
      <c r="P22" s="204"/>
      <c r="R22" s="8">
        <f t="shared" si="3"/>
        <v>100</v>
      </c>
    </row>
    <row r="23" spans="1:18" x14ac:dyDescent="0.2">
      <c r="A23" s="202" t="str">
        <f t="shared" si="2"/>
        <v>4|8</v>
      </c>
      <c r="B23" s="203" t="s">
        <v>1910</v>
      </c>
      <c r="C23" s="198" t="s">
        <v>2209</v>
      </c>
      <c r="D23" s="199">
        <v>3</v>
      </c>
      <c r="E23" s="205">
        <v>10</v>
      </c>
      <c r="F23" s="205">
        <v>30</v>
      </c>
      <c r="G23" s="205">
        <v>30</v>
      </c>
      <c r="H23" s="205">
        <v>30</v>
      </c>
      <c r="I23" s="205"/>
      <c r="J23" s="204"/>
      <c r="K23" s="204"/>
      <c r="L23" s="204"/>
      <c r="M23" s="204"/>
      <c r="N23" s="204"/>
      <c r="O23" s="204"/>
      <c r="P23" s="204"/>
      <c r="R23" s="8">
        <f t="shared" si="3"/>
        <v>100</v>
      </c>
    </row>
    <row r="24" spans="1:18" x14ac:dyDescent="0.2">
      <c r="A24" s="202" t="str">
        <f t="shared" si="2"/>
        <v>4|9</v>
      </c>
      <c r="B24" s="203" t="s">
        <v>1965</v>
      </c>
      <c r="C24" s="198" t="s">
        <v>2212</v>
      </c>
      <c r="D24" s="199">
        <v>5</v>
      </c>
      <c r="E24" s="205">
        <v>20</v>
      </c>
      <c r="F24" s="205">
        <v>30</v>
      </c>
      <c r="G24" s="205">
        <v>30</v>
      </c>
      <c r="H24" s="205">
        <v>20</v>
      </c>
      <c r="I24" s="205"/>
      <c r="J24" s="204"/>
      <c r="K24" s="204"/>
      <c r="L24" s="204"/>
      <c r="M24" s="204"/>
      <c r="N24" s="204"/>
      <c r="O24" s="204"/>
      <c r="P24" s="204"/>
      <c r="R24" s="8">
        <f t="shared" si="3"/>
        <v>100</v>
      </c>
    </row>
    <row r="25" spans="1:18" x14ac:dyDescent="0.2">
      <c r="A25" s="202" t="str">
        <f t="shared" si="2"/>
        <v>4|10</v>
      </c>
      <c r="B25" s="203" t="s">
        <v>2069</v>
      </c>
      <c r="C25" s="198" t="s">
        <v>2213</v>
      </c>
      <c r="D25" s="199">
        <v>6</v>
      </c>
      <c r="E25" s="205"/>
      <c r="F25" s="205">
        <v>30</v>
      </c>
      <c r="G25" s="205">
        <v>40</v>
      </c>
      <c r="H25" s="205">
        <v>30</v>
      </c>
      <c r="I25" s="205"/>
      <c r="J25" s="204"/>
      <c r="K25" s="204"/>
      <c r="L25" s="204"/>
      <c r="M25" s="204"/>
      <c r="N25" s="204"/>
      <c r="O25" s="204"/>
      <c r="P25" s="204"/>
      <c r="R25" s="8">
        <f t="shared" si="3"/>
        <v>100</v>
      </c>
    </row>
    <row r="26" spans="1:18" x14ac:dyDescent="0.2">
      <c r="A26" s="202" t="str">
        <f t="shared" si="2"/>
        <v>4|11</v>
      </c>
      <c r="B26" s="203" t="s">
        <v>2122</v>
      </c>
      <c r="C26" s="198" t="s">
        <v>2121</v>
      </c>
      <c r="D26" s="199">
        <v>6</v>
      </c>
      <c r="E26" s="205">
        <v>10</v>
      </c>
      <c r="F26" s="205">
        <v>30</v>
      </c>
      <c r="G26" s="205">
        <v>30</v>
      </c>
      <c r="H26" s="205">
        <v>30</v>
      </c>
      <c r="I26" s="205"/>
      <c r="J26" s="204"/>
      <c r="K26" s="204"/>
      <c r="L26" s="204"/>
      <c r="M26" s="204"/>
      <c r="N26" s="204"/>
      <c r="O26" s="204"/>
      <c r="P26" s="204"/>
      <c r="R26" s="8">
        <f t="shared" si="3"/>
        <v>100</v>
      </c>
    </row>
    <row r="27" spans="1:18" x14ac:dyDescent="0.2">
      <c r="A27" s="202" t="str">
        <f t="shared" si="2"/>
        <v>4|12</v>
      </c>
      <c r="B27" s="203" t="s">
        <v>2134</v>
      </c>
      <c r="C27" s="198" t="s">
        <v>2138</v>
      </c>
      <c r="D27" s="199"/>
      <c r="E27" s="205">
        <v>20</v>
      </c>
      <c r="F27" s="205">
        <v>20</v>
      </c>
      <c r="G27" s="205">
        <v>40</v>
      </c>
      <c r="H27" s="205">
        <v>20</v>
      </c>
      <c r="I27" s="205"/>
      <c r="J27" s="204"/>
      <c r="K27" s="204"/>
      <c r="L27" s="204"/>
      <c r="M27" s="204"/>
      <c r="N27" s="204"/>
      <c r="O27" s="204"/>
      <c r="P27" s="204"/>
      <c r="R27" s="8">
        <f t="shared" si="3"/>
        <v>100</v>
      </c>
    </row>
    <row r="29" spans="1:18" ht="13.5" thickBot="1" x14ac:dyDescent="0.25">
      <c r="A29" s="206" t="s">
        <v>2211</v>
      </c>
      <c r="B29" s="207">
        <v>5</v>
      </c>
      <c r="C29" s="208"/>
      <c r="D29" s="209"/>
      <c r="E29" s="195">
        <v>1</v>
      </c>
      <c r="F29" s="195">
        <v>2</v>
      </c>
      <c r="G29" s="195">
        <v>3</v>
      </c>
      <c r="H29" s="195">
        <v>4</v>
      </c>
      <c r="I29" s="195">
        <v>5</v>
      </c>
      <c r="J29" s="195">
        <v>6</v>
      </c>
      <c r="K29" s="195">
        <v>7</v>
      </c>
      <c r="L29" s="195">
        <v>8</v>
      </c>
      <c r="M29" s="195">
        <v>9</v>
      </c>
      <c r="N29" s="195">
        <v>10</v>
      </c>
      <c r="O29" s="195">
        <v>11</v>
      </c>
      <c r="P29" s="195">
        <v>12</v>
      </c>
    </row>
    <row r="30" spans="1:18" ht="13.5" thickTop="1" x14ac:dyDescent="0.2">
      <c r="A30" s="210" t="str">
        <f t="shared" ref="A30:A41" si="4">CONCATENATE($B$29,"|",B30)</f>
        <v>5|1</v>
      </c>
      <c r="B30" s="197">
        <v>1</v>
      </c>
      <c r="C30" s="198" t="s">
        <v>1855</v>
      </c>
      <c r="D30" s="199">
        <v>1</v>
      </c>
      <c r="E30" s="200">
        <v>40</v>
      </c>
      <c r="F30" s="200">
        <v>40</v>
      </c>
      <c r="G30" s="200">
        <v>20</v>
      </c>
      <c r="H30" s="200"/>
      <c r="I30" s="200"/>
      <c r="J30" s="201"/>
      <c r="K30" s="201"/>
      <c r="L30" s="201"/>
      <c r="M30" s="201"/>
      <c r="N30" s="201"/>
      <c r="O30" s="201"/>
      <c r="P30" s="201"/>
      <c r="R30" s="8">
        <f t="shared" ref="R30:R41" si="5">SUM(E30:P30)</f>
        <v>100</v>
      </c>
    </row>
    <row r="31" spans="1:18" x14ac:dyDescent="0.2">
      <c r="A31" s="202" t="str">
        <f t="shared" si="4"/>
        <v>5|2</v>
      </c>
      <c r="B31" s="203" t="s">
        <v>1857</v>
      </c>
      <c r="C31" s="198" t="s">
        <v>1858</v>
      </c>
      <c r="D31" s="199">
        <v>2</v>
      </c>
      <c r="E31" s="200">
        <v>20</v>
      </c>
      <c r="F31" s="200">
        <v>30</v>
      </c>
      <c r="G31" s="200">
        <v>30</v>
      </c>
      <c r="H31" s="200">
        <v>10</v>
      </c>
      <c r="I31" s="200">
        <v>10</v>
      </c>
      <c r="J31" s="204"/>
      <c r="K31" s="204"/>
      <c r="L31" s="204"/>
      <c r="M31" s="204"/>
      <c r="N31" s="204"/>
      <c r="O31" s="204"/>
      <c r="P31" s="204"/>
      <c r="R31" s="8">
        <f t="shared" si="5"/>
        <v>100</v>
      </c>
    </row>
    <row r="32" spans="1:18" x14ac:dyDescent="0.2">
      <c r="A32" s="202" t="str">
        <f t="shared" si="4"/>
        <v>5|3</v>
      </c>
      <c r="B32" s="203" t="s">
        <v>1860</v>
      </c>
      <c r="C32" s="198" t="s">
        <v>207</v>
      </c>
      <c r="D32" s="199">
        <v>3</v>
      </c>
      <c r="E32" s="205">
        <v>40</v>
      </c>
      <c r="F32" s="205">
        <v>40</v>
      </c>
      <c r="G32" s="205">
        <v>20</v>
      </c>
      <c r="H32" s="205"/>
      <c r="I32" s="205"/>
      <c r="J32" s="204"/>
      <c r="K32" s="204"/>
      <c r="L32" s="204"/>
      <c r="M32" s="204"/>
      <c r="N32" s="204"/>
      <c r="O32" s="204"/>
      <c r="P32" s="204"/>
      <c r="R32" s="8">
        <f t="shared" si="5"/>
        <v>100</v>
      </c>
    </row>
    <row r="33" spans="1:18" x14ac:dyDescent="0.2">
      <c r="A33" s="202" t="str">
        <f t="shared" si="4"/>
        <v>5|4</v>
      </c>
      <c r="B33" s="203" t="s">
        <v>1861</v>
      </c>
      <c r="C33" s="198" t="s">
        <v>1862</v>
      </c>
      <c r="D33" s="199">
        <v>4</v>
      </c>
      <c r="E33" s="205">
        <v>20</v>
      </c>
      <c r="F33" s="205">
        <v>20</v>
      </c>
      <c r="G33" s="205">
        <v>20</v>
      </c>
      <c r="H33" s="205">
        <v>20</v>
      </c>
      <c r="I33" s="205">
        <v>20</v>
      </c>
      <c r="J33" s="204"/>
      <c r="K33" s="204"/>
      <c r="L33" s="204"/>
      <c r="M33" s="204"/>
      <c r="N33" s="204"/>
      <c r="O33" s="204"/>
      <c r="P33" s="204"/>
      <c r="R33" s="8">
        <f t="shared" si="5"/>
        <v>100</v>
      </c>
    </row>
    <row r="34" spans="1:18" x14ac:dyDescent="0.2">
      <c r="A34" s="202" t="str">
        <f t="shared" si="4"/>
        <v>5|5</v>
      </c>
      <c r="B34" s="203" t="s">
        <v>1887</v>
      </c>
      <c r="C34" s="198" t="s">
        <v>1888</v>
      </c>
      <c r="D34" s="199">
        <v>5</v>
      </c>
      <c r="E34" s="205">
        <v>5</v>
      </c>
      <c r="F34" s="205">
        <v>15</v>
      </c>
      <c r="G34" s="205">
        <v>20</v>
      </c>
      <c r="H34" s="205">
        <v>30</v>
      </c>
      <c r="I34" s="205">
        <v>30</v>
      </c>
      <c r="J34" s="204"/>
      <c r="K34" s="204"/>
      <c r="L34" s="204"/>
      <c r="M34" s="204"/>
      <c r="N34" s="204"/>
      <c r="O34" s="204"/>
      <c r="P34" s="204"/>
      <c r="R34" s="8">
        <f t="shared" si="5"/>
        <v>100</v>
      </c>
    </row>
    <row r="35" spans="1:18" x14ac:dyDescent="0.2">
      <c r="A35" s="202" t="str">
        <f t="shared" si="4"/>
        <v>5|6</v>
      </c>
      <c r="B35" s="203" t="s">
        <v>1893</v>
      </c>
      <c r="C35" s="198" t="s">
        <v>236</v>
      </c>
      <c r="D35" s="199"/>
      <c r="E35" s="205"/>
      <c r="F35" s="205"/>
      <c r="G35" s="205">
        <v>60</v>
      </c>
      <c r="H35" s="205">
        <v>40</v>
      </c>
      <c r="I35" s="205"/>
      <c r="J35" s="204"/>
      <c r="K35" s="204"/>
      <c r="L35" s="204"/>
      <c r="M35" s="204"/>
      <c r="N35" s="204"/>
      <c r="O35" s="204"/>
      <c r="P35" s="204"/>
      <c r="R35" s="8">
        <f t="shared" si="5"/>
        <v>100</v>
      </c>
    </row>
    <row r="36" spans="1:18" x14ac:dyDescent="0.2">
      <c r="A36" s="202" t="str">
        <f t="shared" si="4"/>
        <v>5|7</v>
      </c>
      <c r="B36" s="203" t="s">
        <v>1905</v>
      </c>
      <c r="C36" s="198" t="s">
        <v>1906</v>
      </c>
      <c r="D36" s="199">
        <v>3</v>
      </c>
      <c r="E36" s="205"/>
      <c r="F36" s="205">
        <v>10</v>
      </c>
      <c r="G36" s="205">
        <v>30</v>
      </c>
      <c r="H36" s="205">
        <v>30</v>
      </c>
      <c r="I36" s="205">
        <v>30</v>
      </c>
      <c r="J36" s="204"/>
      <c r="K36" s="204"/>
      <c r="L36" s="204"/>
      <c r="M36" s="204"/>
      <c r="N36" s="204"/>
      <c r="O36" s="204"/>
      <c r="P36" s="204"/>
      <c r="R36" s="8">
        <f t="shared" si="5"/>
        <v>100</v>
      </c>
    </row>
    <row r="37" spans="1:18" x14ac:dyDescent="0.2">
      <c r="A37" s="202" t="str">
        <f t="shared" si="4"/>
        <v>5|8</v>
      </c>
      <c r="B37" s="203" t="s">
        <v>1910</v>
      </c>
      <c r="C37" s="198" t="s">
        <v>2209</v>
      </c>
      <c r="D37" s="199">
        <v>5</v>
      </c>
      <c r="E37" s="205">
        <v>10</v>
      </c>
      <c r="F37" s="205">
        <v>20</v>
      </c>
      <c r="G37" s="205">
        <v>30</v>
      </c>
      <c r="H37" s="205">
        <v>20</v>
      </c>
      <c r="I37" s="205">
        <v>20</v>
      </c>
      <c r="J37" s="204"/>
      <c r="K37" s="204"/>
      <c r="L37" s="204"/>
      <c r="M37" s="204"/>
      <c r="N37" s="204"/>
      <c r="O37" s="204"/>
      <c r="P37" s="204"/>
      <c r="R37" s="8">
        <f t="shared" si="5"/>
        <v>100</v>
      </c>
    </row>
    <row r="38" spans="1:18" x14ac:dyDescent="0.2">
      <c r="A38" s="202" t="str">
        <f t="shared" si="4"/>
        <v>5|9</v>
      </c>
      <c r="B38" s="203" t="s">
        <v>1965</v>
      </c>
      <c r="C38" s="198" t="s">
        <v>2212</v>
      </c>
      <c r="D38" s="199">
        <v>6</v>
      </c>
      <c r="E38" s="205">
        <v>20</v>
      </c>
      <c r="F38" s="205">
        <v>20</v>
      </c>
      <c r="G38" s="205">
        <v>30</v>
      </c>
      <c r="H38" s="205">
        <v>20</v>
      </c>
      <c r="I38" s="205">
        <v>10</v>
      </c>
      <c r="J38" s="204"/>
      <c r="K38" s="204"/>
      <c r="L38" s="204"/>
      <c r="M38" s="204"/>
      <c r="N38" s="204"/>
      <c r="O38" s="204"/>
      <c r="P38" s="204"/>
      <c r="R38" s="8">
        <f t="shared" si="5"/>
        <v>100</v>
      </c>
    </row>
    <row r="39" spans="1:18" x14ac:dyDescent="0.2">
      <c r="A39" s="202" t="str">
        <f t="shared" si="4"/>
        <v>5|10</v>
      </c>
      <c r="B39" s="203" t="s">
        <v>2069</v>
      </c>
      <c r="C39" s="198" t="s">
        <v>2213</v>
      </c>
      <c r="D39" s="199">
        <v>6</v>
      </c>
      <c r="E39" s="205"/>
      <c r="F39" s="205">
        <v>10</v>
      </c>
      <c r="G39" s="205">
        <v>30</v>
      </c>
      <c r="H39" s="205">
        <v>30</v>
      </c>
      <c r="I39" s="205">
        <v>30</v>
      </c>
      <c r="J39" s="204"/>
      <c r="K39" s="204"/>
      <c r="L39" s="204"/>
      <c r="M39" s="204"/>
      <c r="N39" s="204"/>
      <c r="O39" s="204"/>
      <c r="P39" s="204"/>
      <c r="R39" s="8">
        <f t="shared" si="5"/>
        <v>100</v>
      </c>
    </row>
    <row r="40" spans="1:18" x14ac:dyDescent="0.2">
      <c r="A40" s="202" t="str">
        <f t="shared" si="4"/>
        <v>5|11</v>
      </c>
      <c r="B40" s="203" t="s">
        <v>2122</v>
      </c>
      <c r="C40" s="198" t="s">
        <v>2121</v>
      </c>
      <c r="D40" s="199"/>
      <c r="E40" s="205">
        <v>10</v>
      </c>
      <c r="F40" s="205">
        <v>20</v>
      </c>
      <c r="G40" s="205">
        <v>20</v>
      </c>
      <c r="H40" s="205">
        <v>30</v>
      </c>
      <c r="I40" s="205">
        <v>20</v>
      </c>
      <c r="J40" s="204"/>
      <c r="K40" s="204"/>
      <c r="L40" s="204"/>
      <c r="M40" s="204"/>
      <c r="N40" s="204"/>
      <c r="O40" s="204"/>
      <c r="P40" s="204"/>
      <c r="R40" s="8">
        <f t="shared" si="5"/>
        <v>100</v>
      </c>
    </row>
    <row r="41" spans="1:18" x14ac:dyDescent="0.2">
      <c r="A41" s="202" t="str">
        <f t="shared" si="4"/>
        <v>5|12</v>
      </c>
      <c r="B41" s="203" t="s">
        <v>2134</v>
      </c>
      <c r="C41" s="198" t="s">
        <v>2138</v>
      </c>
      <c r="D41" s="199"/>
      <c r="E41" s="205">
        <v>20</v>
      </c>
      <c r="F41" s="205">
        <v>20</v>
      </c>
      <c r="G41" s="205">
        <v>20</v>
      </c>
      <c r="H41" s="205">
        <v>20</v>
      </c>
      <c r="I41" s="205">
        <v>20</v>
      </c>
      <c r="J41" s="204"/>
      <c r="K41" s="204"/>
      <c r="L41" s="204"/>
      <c r="M41" s="204"/>
      <c r="N41" s="204"/>
      <c r="O41" s="204"/>
      <c r="P41" s="204"/>
      <c r="R41" s="8">
        <f t="shared" si="5"/>
        <v>100</v>
      </c>
    </row>
    <row r="43" spans="1:18" ht="13.5" thickBot="1" x14ac:dyDescent="0.25">
      <c r="A43" s="206" t="s">
        <v>2211</v>
      </c>
      <c r="B43" s="207">
        <v>6</v>
      </c>
      <c r="C43" s="208"/>
      <c r="D43" s="209"/>
      <c r="E43" s="195">
        <v>1</v>
      </c>
      <c r="F43" s="195">
        <v>2</v>
      </c>
      <c r="G43" s="195">
        <v>3</v>
      </c>
      <c r="H43" s="195">
        <v>4</v>
      </c>
      <c r="I43" s="195">
        <v>5</v>
      </c>
      <c r="J43" s="195">
        <v>6</v>
      </c>
      <c r="K43" s="195">
        <v>7</v>
      </c>
      <c r="L43" s="195">
        <v>8</v>
      </c>
      <c r="M43" s="195">
        <v>9</v>
      </c>
      <c r="N43" s="195">
        <v>10</v>
      </c>
      <c r="O43" s="195">
        <v>11</v>
      </c>
      <c r="P43" s="195">
        <v>12</v>
      </c>
    </row>
    <row r="44" spans="1:18" ht="13.5" thickTop="1" x14ac:dyDescent="0.2">
      <c r="A44" s="210" t="str">
        <f t="shared" ref="A44:A55" si="6">CONCATENATE($B$43,"|",B44)</f>
        <v>6|1</v>
      </c>
      <c r="B44" s="197">
        <v>1</v>
      </c>
      <c r="C44" s="198" t="s">
        <v>1855</v>
      </c>
      <c r="D44" s="199">
        <v>1</v>
      </c>
      <c r="E44" s="200">
        <v>40</v>
      </c>
      <c r="F44" s="200">
        <v>30</v>
      </c>
      <c r="G44" s="200">
        <v>30</v>
      </c>
      <c r="H44" s="200"/>
      <c r="I44" s="200"/>
      <c r="J44" s="201"/>
      <c r="K44" s="201"/>
      <c r="L44" s="201"/>
      <c r="M44" s="201"/>
      <c r="N44" s="201"/>
      <c r="O44" s="201"/>
      <c r="P44" s="201"/>
      <c r="R44" s="8">
        <f t="shared" ref="R44:R55" si="7">SUM(E44:P44)</f>
        <v>100</v>
      </c>
    </row>
    <row r="45" spans="1:18" x14ac:dyDescent="0.2">
      <c r="A45" s="202" t="str">
        <f t="shared" si="6"/>
        <v>6|2</v>
      </c>
      <c r="B45" s="203" t="s">
        <v>1857</v>
      </c>
      <c r="C45" s="198" t="s">
        <v>1858</v>
      </c>
      <c r="D45" s="199">
        <v>2</v>
      </c>
      <c r="E45" s="200">
        <v>20</v>
      </c>
      <c r="F45" s="200">
        <v>30</v>
      </c>
      <c r="G45" s="200">
        <v>20</v>
      </c>
      <c r="H45" s="200">
        <v>10</v>
      </c>
      <c r="I45" s="200">
        <v>10</v>
      </c>
      <c r="J45" s="204">
        <v>10</v>
      </c>
      <c r="K45" s="204"/>
      <c r="L45" s="204"/>
      <c r="M45" s="204"/>
      <c r="N45" s="204"/>
      <c r="O45" s="204"/>
      <c r="P45" s="204"/>
      <c r="R45" s="8">
        <f t="shared" si="7"/>
        <v>100</v>
      </c>
    </row>
    <row r="46" spans="1:18" x14ac:dyDescent="0.2">
      <c r="A46" s="202" t="str">
        <f t="shared" si="6"/>
        <v>6|3</v>
      </c>
      <c r="B46" s="203" t="s">
        <v>1860</v>
      </c>
      <c r="C46" s="198" t="s">
        <v>207</v>
      </c>
      <c r="D46" s="199">
        <v>3</v>
      </c>
      <c r="E46" s="205">
        <v>20</v>
      </c>
      <c r="F46" s="205">
        <v>40</v>
      </c>
      <c r="G46" s="205">
        <v>40</v>
      </c>
      <c r="H46" s="205"/>
      <c r="I46" s="205"/>
      <c r="J46" s="204"/>
      <c r="K46" s="204"/>
      <c r="L46" s="204"/>
      <c r="M46" s="204"/>
      <c r="N46" s="204"/>
      <c r="O46" s="204"/>
      <c r="P46" s="204"/>
      <c r="R46" s="8">
        <f t="shared" si="7"/>
        <v>100</v>
      </c>
    </row>
    <row r="47" spans="1:18" x14ac:dyDescent="0.2">
      <c r="A47" s="202" t="str">
        <f t="shared" si="6"/>
        <v>6|4</v>
      </c>
      <c r="B47" s="203" t="s">
        <v>1861</v>
      </c>
      <c r="C47" s="198" t="s">
        <v>1862</v>
      </c>
      <c r="D47" s="199"/>
      <c r="E47" s="205">
        <v>10</v>
      </c>
      <c r="F47" s="205">
        <v>20</v>
      </c>
      <c r="G47" s="205">
        <v>20</v>
      </c>
      <c r="H47" s="205">
        <v>20</v>
      </c>
      <c r="I47" s="205">
        <v>20</v>
      </c>
      <c r="J47" s="204">
        <v>10</v>
      </c>
      <c r="K47" s="204"/>
      <c r="L47" s="204"/>
      <c r="M47" s="204"/>
      <c r="N47" s="204"/>
      <c r="O47" s="204"/>
      <c r="P47" s="204"/>
      <c r="R47" s="8">
        <f t="shared" si="7"/>
        <v>100</v>
      </c>
    </row>
    <row r="48" spans="1:18" x14ac:dyDescent="0.2">
      <c r="A48" s="202" t="str">
        <f t="shared" si="6"/>
        <v>6|5</v>
      </c>
      <c r="B48" s="203" t="s">
        <v>1887</v>
      </c>
      <c r="C48" s="198" t="s">
        <v>1888</v>
      </c>
      <c r="D48" s="199">
        <v>4</v>
      </c>
      <c r="E48" s="205">
        <v>5</v>
      </c>
      <c r="F48" s="205">
        <v>10</v>
      </c>
      <c r="G48" s="205">
        <v>20</v>
      </c>
      <c r="H48" s="205">
        <v>30</v>
      </c>
      <c r="I48" s="205">
        <v>25</v>
      </c>
      <c r="J48" s="204">
        <v>10</v>
      </c>
      <c r="K48" s="204"/>
      <c r="L48" s="204"/>
      <c r="M48" s="204"/>
      <c r="N48" s="204"/>
      <c r="O48" s="204"/>
      <c r="P48" s="204"/>
      <c r="R48" s="8">
        <f t="shared" si="7"/>
        <v>100</v>
      </c>
    </row>
    <row r="49" spans="1:18" x14ac:dyDescent="0.2">
      <c r="A49" s="202" t="str">
        <f t="shared" si="6"/>
        <v>6|6</v>
      </c>
      <c r="B49" s="203" t="s">
        <v>1893</v>
      </c>
      <c r="C49" s="198" t="s">
        <v>236</v>
      </c>
      <c r="D49" s="199">
        <v>5</v>
      </c>
      <c r="E49" s="205"/>
      <c r="F49" s="205"/>
      <c r="G49" s="205">
        <v>50</v>
      </c>
      <c r="H49" s="205">
        <v>50</v>
      </c>
      <c r="I49" s="205"/>
      <c r="J49" s="204"/>
      <c r="K49" s="204"/>
      <c r="L49" s="204"/>
      <c r="M49" s="204"/>
      <c r="N49" s="204"/>
      <c r="O49" s="204"/>
      <c r="P49" s="204"/>
      <c r="R49" s="8">
        <f t="shared" si="7"/>
        <v>100</v>
      </c>
    </row>
    <row r="50" spans="1:18" x14ac:dyDescent="0.2">
      <c r="A50" s="202" t="str">
        <f t="shared" si="6"/>
        <v>6|7</v>
      </c>
      <c r="B50" s="203" t="s">
        <v>1905</v>
      </c>
      <c r="C50" s="198" t="s">
        <v>1906</v>
      </c>
      <c r="D50" s="199">
        <v>3</v>
      </c>
      <c r="E50" s="205"/>
      <c r="F50" s="205"/>
      <c r="G50" s="205">
        <v>20</v>
      </c>
      <c r="H50" s="205">
        <v>30</v>
      </c>
      <c r="I50" s="205">
        <v>30</v>
      </c>
      <c r="J50" s="204">
        <v>20</v>
      </c>
      <c r="K50" s="204"/>
      <c r="L50" s="204"/>
      <c r="M50" s="204"/>
      <c r="N50" s="204"/>
      <c r="O50" s="204"/>
      <c r="P50" s="204"/>
      <c r="R50" s="8">
        <f t="shared" si="7"/>
        <v>100</v>
      </c>
    </row>
    <row r="51" spans="1:18" x14ac:dyDescent="0.2">
      <c r="A51" s="202" t="str">
        <f t="shared" si="6"/>
        <v>6|8</v>
      </c>
      <c r="B51" s="203" t="s">
        <v>1910</v>
      </c>
      <c r="C51" s="198" t="s">
        <v>2209</v>
      </c>
      <c r="D51" s="199">
        <v>5</v>
      </c>
      <c r="E51" s="205">
        <v>10</v>
      </c>
      <c r="F51" s="205">
        <v>10</v>
      </c>
      <c r="G51" s="205">
        <v>20</v>
      </c>
      <c r="H51" s="205">
        <v>20</v>
      </c>
      <c r="I51" s="205">
        <v>20</v>
      </c>
      <c r="J51" s="204">
        <v>20</v>
      </c>
      <c r="K51" s="204"/>
      <c r="L51" s="204"/>
      <c r="M51" s="204"/>
      <c r="N51" s="204"/>
      <c r="O51" s="204"/>
      <c r="P51" s="204"/>
      <c r="R51" s="8">
        <f t="shared" si="7"/>
        <v>100</v>
      </c>
    </row>
    <row r="52" spans="1:18" x14ac:dyDescent="0.2">
      <c r="A52" s="202" t="str">
        <f t="shared" si="6"/>
        <v>6|9</v>
      </c>
      <c r="B52" s="203" t="s">
        <v>1965</v>
      </c>
      <c r="C52" s="198" t="s">
        <v>2212</v>
      </c>
      <c r="D52" s="199">
        <v>6</v>
      </c>
      <c r="E52" s="205">
        <v>10</v>
      </c>
      <c r="F52" s="205">
        <v>20</v>
      </c>
      <c r="G52" s="205">
        <v>20</v>
      </c>
      <c r="H52" s="205">
        <v>20</v>
      </c>
      <c r="I52" s="205">
        <v>20</v>
      </c>
      <c r="J52" s="204">
        <v>10</v>
      </c>
      <c r="K52" s="204"/>
      <c r="L52" s="204"/>
      <c r="M52" s="204"/>
      <c r="N52" s="204"/>
      <c r="O52" s="204"/>
      <c r="P52" s="204"/>
      <c r="R52" s="8">
        <f t="shared" si="7"/>
        <v>100</v>
      </c>
    </row>
    <row r="53" spans="1:18" x14ac:dyDescent="0.2">
      <c r="A53" s="202" t="str">
        <f t="shared" si="6"/>
        <v>6|10</v>
      </c>
      <c r="B53" s="203" t="s">
        <v>2069</v>
      </c>
      <c r="C53" s="198" t="s">
        <v>2213</v>
      </c>
      <c r="D53" s="199">
        <v>6</v>
      </c>
      <c r="E53" s="205"/>
      <c r="F53" s="205"/>
      <c r="G53" s="205">
        <v>20</v>
      </c>
      <c r="H53" s="205">
        <v>30</v>
      </c>
      <c r="I53" s="205">
        <v>30</v>
      </c>
      <c r="J53" s="204">
        <v>20</v>
      </c>
      <c r="K53" s="204"/>
      <c r="L53" s="204"/>
      <c r="M53" s="204"/>
      <c r="N53" s="204"/>
      <c r="O53" s="204"/>
      <c r="P53" s="204"/>
      <c r="R53" s="8">
        <f t="shared" si="7"/>
        <v>100</v>
      </c>
    </row>
    <row r="54" spans="1:18" x14ac:dyDescent="0.2">
      <c r="A54" s="202" t="str">
        <f t="shared" si="6"/>
        <v>6|11</v>
      </c>
      <c r="B54" s="203" t="s">
        <v>2122</v>
      </c>
      <c r="C54" s="198" t="s">
        <v>2121</v>
      </c>
      <c r="D54" s="199"/>
      <c r="E54" s="205">
        <v>10</v>
      </c>
      <c r="F54" s="205">
        <v>10</v>
      </c>
      <c r="G54" s="205">
        <v>20</v>
      </c>
      <c r="H54" s="205">
        <v>20</v>
      </c>
      <c r="I54" s="205">
        <v>20</v>
      </c>
      <c r="J54" s="204">
        <v>20</v>
      </c>
      <c r="K54" s="204"/>
      <c r="L54" s="204"/>
      <c r="M54" s="204"/>
      <c r="N54" s="204"/>
      <c r="O54" s="204"/>
      <c r="P54" s="204"/>
      <c r="R54" s="8">
        <f t="shared" si="7"/>
        <v>100</v>
      </c>
    </row>
    <row r="55" spans="1:18" x14ac:dyDescent="0.2">
      <c r="A55" s="202" t="str">
        <f t="shared" si="6"/>
        <v>6|12</v>
      </c>
      <c r="B55" s="203" t="s">
        <v>2134</v>
      </c>
      <c r="C55" s="198" t="s">
        <v>2138</v>
      </c>
      <c r="D55" s="199"/>
      <c r="E55" s="205">
        <v>10</v>
      </c>
      <c r="F55" s="205">
        <v>20</v>
      </c>
      <c r="G55" s="205">
        <v>20</v>
      </c>
      <c r="H55" s="205">
        <v>20</v>
      </c>
      <c r="I55" s="205">
        <v>20</v>
      </c>
      <c r="J55" s="204">
        <v>10</v>
      </c>
      <c r="K55" s="204"/>
      <c r="L55" s="204"/>
      <c r="M55" s="204"/>
      <c r="N55" s="204"/>
      <c r="O55" s="204"/>
      <c r="P55" s="204"/>
      <c r="R55" s="8">
        <f t="shared" si="7"/>
        <v>100</v>
      </c>
    </row>
    <row r="57" spans="1:18" ht="13.5" thickBot="1" x14ac:dyDescent="0.25">
      <c r="A57" s="206" t="s">
        <v>2211</v>
      </c>
      <c r="B57" s="207">
        <v>7</v>
      </c>
      <c r="C57" s="208"/>
      <c r="D57" s="209"/>
      <c r="E57" s="195">
        <v>1</v>
      </c>
      <c r="F57" s="195">
        <v>2</v>
      </c>
      <c r="G57" s="195">
        <v>3</v>
      </c>
      <c r="H57" s="195">
        <v>4</v>
      </c>
      <c r="I57" s="195">
        <v>5</v>
      </c>
      <c r="J57" s="195">
        <v>6</v>
      </c>
      <c r="K57" s="195">
        <v>7</v>
      </c>
      <c r="L57" s="195">
        <v>8</v>
      </c>
      <c r="M57" s="195">
        <v>9</v>
      </c>
      <c r="N57" s="195">
        <v>10</v>
      </c>
      <c r="O57" s="195">
        <v>11</v>
      </c>
      <c r="P57" s="195">
        <v>12</v>
      </c>
    </row>
    <row r="58" spans="1:18" ht="13.5" thickTop="1" x14ac:dyDescent="0.2">
      <c r="A58" s="210" t="str">
        <f t="shared" ref="A58:A69" si="8">CONCATENATE($B$57,"|",B58)</f>
        <v>7|1</v>
      </c>
      <c r="B58" s="197">
        <v>1</v>
      </c>
      <c r="C58" s="198" t="s">
        <v>1855</v>
      </c>
      <c r="D58" s="199">
        <v>1</v>
      </c>
      <c r="E58" s="200">
        <v>30</v>
      </c>
      <c r="F58" s="200">
        <v>30</v>
      </c>
      <c r="G58" s="200">
        <v>30</v>
      </c>
      <c r="H58" s="200">
        <v>10</v>
      </c>
      <c r="I58" s="200"/>
      <c r="J58" s="201"/>
      <c r="K58" s="201"/>
      <c r="L58" s="201"/>
      <c r="M58" s="201"/>
      <c r="N58" s="201"/>
      <c r="O58" s="201"/>
      <c r="P58" s="201"/>
      <c r="R58" s="8">
        <f t="shared" ref="R58:R69" si="9">SUM(E58:P58)</f>
        <v>100</v>
      </c>
    </row>
    <row r="59" spans="1:18" x14ac:dyDescent="0.2">
      <c r="A59" s="202" t="str">
        <f t="shared" si="8"/>
        <v>7|2</v>
      </c>
      <c r="B59" s="203" t="s">
        <v>1857</v>
      </c>
      <c r="C59" s="198" t="s">
        <v>1858</v>
      </c>
      <c r="D59" s="199">
        <v>2</v>
      </c>
      <c r="E59" s="200">
        <v>20</v>
      </c>
      <c r="F59" s="200">
        <v>20</v>
      </c>
      <c r="G59" s="200">
        <v>20</v>
      </c>
      <c r="H59" s="200">
        <v>10</v>
      </c>
      <c r="I59" s="200">
        <v>10</v>
      </c>
      <c r="J59" s="204">
        <v>10</v>
      </c>
      <c r="K59" s="204">
        <v>10</v>
      </c>
      <c r="L59" s="204"/>
      <c r="M59" s="204"/>
      <c r="N59" s="204"/>
      <c r="O59" s="204"/>
      <c r="P59" s="204"/>
      <c r="R59" s="8">
        <f t="shared" si="9"/>
        <v>100</v>
      </c>
    </row>
    <row r="60" spans="1:18" x14ac:dyDescent="0.2">
      <c r="A60" s="202" t="str">
        <f t="shared" si="8"/>
        <v>7|3</v>
      </c>
      <c r="B60" s="203" t="s">
        <v>1860</v>
      </c>
      <c r="C60" s="198" t="s">
        <v>207</v>
      </c>
      <c r="D60" s="199">
        <v>3</v>
      </c>
      <c r="E60" s="205">
        <v>20</v>
      </c>
      <c r="F60" s="205">
        <v>30</v>
      </c>
      <c r="G60" s="205">
        <v>30</v>
      </c>
      <c r="H60" s="205">
        <v>20</v>
      </c>
      <c r="I60" s="205"/>
      <c r="J60" s="204"/>
      <c r="K60" s="204"/>
      <c r="L60" s="204"/>
      <c r="M60" s="204"/>
      <c r="N60" s="204"/>
      <c r="O60" s="204"/>
      <c r="P60" s="204"/>
      <c r="R60" s="8">
        <f t="shared" si="9"/>
        <v>100</v>
      </c>
    </row>
    <row r="61" spans="1:18" x14ac:dyDescent="0.2">
      <c r="A61" s="202" t="str">
        <f t="shared" si="8"/>
        <v>7|4</v>
      </c>
      <c r="B61" s="203" t="s">
        <v>1861</v>
      </c>
      <c r="C61" s="198" t="s">
        <v>1862</v>
      </c>
      <c r="D61" s="199"/>
      <c r="E61" s="205">
        <v>10</v>
      </c>
      <c r="F61" s="205">
        <v>10</v>
      </c>
      <c r="G61" s="205">
        <v>20</v>
      </c>
      <c r="H61" s="205">
        <v>20</v>
      </c>
      <c r="I61" s="205">
        <v>20</v>
      </c>
      <c r="J61" s="204">
        <v>10</v>
      </c>
      <c r="K61" s="204">
        <v>10</v>
      </c>
      <c r="L61" s="204"/>
      <c r="M61" s="204"/>
      <c r="N61" s="204"/>
      <c r="O61" s="204"/>
      <c r="P61" s="204"/>
      <c r="R61" s="8">
        <f t="shared" si="9"/>
        <v>100</v>
      </c>
    </row>
    <row r="62" spans="1:18" x14ac:dyDescent="0.2">
      <c r="A62" s="202" t="str">
        <f t="shared" si="8"/>
        <v>7|5</v>
      </c>
      <c r="B62" s="203" t="s">
        <v>1887</v>
      </c>
      <c r="C62" s="198" t="s">
        <v>1888</v>
      </c>
      <c r="D62" s="199">
        <v>4</v>
      </c>
      <c r="E62" s="205">
        <v>5</v>
      </c>
      <c r="F62" s="205">
        <v>10</v>
      </c>
      <c r="G62" s="205">
        <v>20</v>
      </c>
      <c r="H62" s="205">
        <v>20</v>
      </c>
      <c r="I62" s="205">
        <v>20</v>
      </c>
      <c r="J62" s="204">
        <v>15</v>
      </c>
      <c r="K62" s="204">
        <v>10</v>
      </c>
      <c r="L62" s="204"/>
      <c r="M62" s="204"/>
      <c r="N62" s="204"/>
      <c r="O62" s="204"/>
      <c r="P62" s="204"/>
      <c r="R62" s="8">
        <f t="shared" si="9"/>
        <v>100</v>
      </c>
    </row>
    <row r="63" spans="1:18" x14ac:dyDescent="0.2">
      <c r="A63" s="202" t="str">
        <f t="shared" si="8"/>
        <v>7|6</v>
      </c>
      <c r="B63" s="203" t="s">
        <v>1893</v>
      </c>
      <c r="C63" s="198" t="s">
        <v>236</v>
      </c>
      <c r="D63" s="199">
        <v>5</v>
      </c>
      <c r="E63" s="205"/>
      <c r="F63" s="205"/>
      <c r="G63" s="205">
        <v>30</v>
      </c>
      <c r="H63" s="205">
        <v>40</v>
      </c>
      <c r="I63" s="205">
        <v>30</v>
      </c>
      <c r="J63" s="204"/>
      <c r="K63" s="204"/>
      <c r="L63" s="204"/>
      <c r="M63" s="204"/>
      <c r="N63" s="204"/>
      <c r="O63" s="204"/>
      <c r="P63" s="204"/>
      <c r="R63" s="8">
        <f t="shared" si="9"/>
        <v>100</v>
      </c>
    </row>
    <row r="64" spans="1:18" x14ac:dyDescent="0.2">
      <c r="A64" s="202" t="str">
        <f t="shared" si="8"/>
        <v>7|7</v>
      </c>
      <c r="B64" s="203" t="s">
        <v>1905</v>
      </c>
      <c r="C64" s="198" t="s">
        <v>1906</v>
      </c>
      <c r="D64" s="199">
        <v>3</v>
      </c>
      <c r="E64" s="205"/>
      <c r="F64" s="205"/>
      <c r="G64" s="205">
        <v>20</v>
      </c>
      <c r="H64" s="205">
        <v>20</v>
      </c>
      <c r="I64" s="205">
        <v>20</v>
      </c>
      <c r="J64" s="204">
        <v>20</v>
      </c>
      <c r="K64" s="204">
        <v>20</v>
      </c>
      <c r="L64" s="204"/>
      <c r="M64" s="204"/>
      <c r="N64" s="204"/>
      <c r="O64" s="204"/>
      <c r="P64" s="204"/>
      <c r="R64" s="8">
        <f t="shared" si="9"/>
        <v>100</v>
      </c>
    </row>
    <row r="65" spans="1:18" x14ac:dyDescent="0.2">
      <c r="A65" s="202" t="str">
        <f t="shared" si="8"/>
        <v>7|8</v>
      </c>
      <c r="B65" s="203" t="s">
        <v>1910</v>
      </c>
      <c r="C65" s="198" t="s">
        <v>2209</v>
      </c>
      <c r="D65" s="199">
        <v>5</v>
      </c>
      <c r="E65" s="205">
        <v>10</v>
      </c>
      <c r="F65" s="205">
        <v>10</v>
      </c>
      <c r="G65" s="205">
        <v>10</v>
      </c>
      <c r="H65" s="205">
        <v>20</v>
      </c>
      <c r="I65" s="205">
        <v>20</v>
      </c>
      <c r="J65" s="204">
        <v>20</v>
      </c>
      <c r="K65" s="204">
        <v>10</v>
      </c>
      <c r="L65" s="204"/>
      <c r="M65" s="204"/>
      <c r="N65" s="204"/>
      <c r="O65" s="204"/>
      <c r="P65" s="204"/>
      <c r="R65" s="8">
        <f t="shared" si="9"/>
        <v>100</v>
      </c>
    </row>
    <row r="66" spans="1:18" x14ac:dyDescent="0.2">
      <c r="A66" s="202" t="str">
        <f t="shared" si="8"/>
        <v>7|9</v>
      </c>
      <c r="B66" s="203" t="s">
        <v>1965</v>
      </c>
      <c r="C66" s="198" t="s">
        <v>2212</v>
      </c>
      <c r="D66" s="199">
        <v>6</v>
      </c>
      <c r="E66" s="205">
        <v>10</v>
      </c>
      <c r="F66" s="205">
        <v>10</v>
      </c>
      <c r="G66" s="205">
        <v>20</v>
      </c>
      <c r="H66" s="205">
        <v>20</v>
      </c>
      <c r="I66" s="205">
        <v>20</v>
      </c>
      <c r="J66" s="204">
        <v>10</v>
      </c>
      <c r="K66" s="204">
        <v>10</v>
      </c>
      <c r="L66" s="204"/>
      <c r="M66" s="204"/>
      <c r="N66" s="204"/>
      <c r="O66" s="204"/>
      <c r="P66" s="204"/>
      <c r="R66" s="8">
        <f t="shared" si="9"/>
        <v>100</v>
      </c>
    </row>
    <row r="67" spans="1:18" x14ac:dyDescent="0.2">
      <c r="A67" s="202" t="str">
        <f t="shared" si="8"/>
        <v>7|10</v>
      </c>
      <c r="B67" s="203" t="s">
        <v>2069</v>
      </c>
      <c r="C67" s="198" t="s">
        <v>2213</v>
      </c>
      <c r="D67" s="199">
        <v>6</v>
      </c>
      <c r="E67" s="205"/>
      <c r="F67" s="205"/>
      <c r="G67" s="205">
        <v>20</v>
      </c>
      <c r="H67" s="205">
        <v>20</v>
      </c>
      <c r="I67" s="205">
        <v>20</v>
      </c>
      <c r="J67" s="204">
        <v>20</v>
      </c>
      <c r="K67" s="204">
        <v>20</v>
      </c>
      <c r="L67" s="204"/>
      <c r="M67" s="204"/>
      <c r="N67" s="204"/>
      <c r="O67" s="204"/>
      <c r="P67" s="204"/>
      <c r="R67" s="8">
        <f t="shared" si="9"/>
        <v>100</v>
      </c>
    </row>
    <row r="68" spans="1:18" x14ac:dyDescent="0.2">
      <c r="A68" s="202" t="str">
        <f t="shared" si="8"/>
        <v>7|11</v>
      </c>
      <c r="B68" s="203" t="s">
        <v>2122</v>
      </c>
      <c r="C68" s="198" t="s">
        <v>2121</v>
      </c>
      <c r="D68" s="199"/>
      <c r="E68" s="205">
        <v>5</v>
      </c>
      <c r="F68" s="205">
        <v>5</v>
      </c>
      <c r="G68" s="205">
        <v>20</v>
      </c>
      <c r="H68" s="205">
        <v>20</v>
      </c>
      <c r="I68" s="205">
        <v>20</v>
      </c>
      <c r="J68" s="204">
        <v>20</v>
      </c>
      <c r="K68" s="204">
        <v>10</v>
      </c>
      <c r="L68" s="204"/>
      <c r="M68" s="204"/>
      <c r="N68" s="204"/>
      <c r="O68" s="204"/>
      <c r="P68" s="204"/>
      <c r="R68" s="8">
        <f t="shared" si="9"/>
        <v>100</v>
      </c>
    </row>
    <row r="69" spans="1:18" x14ac:dyDescent="0.2">
      <c r="A69" s="202" t="str">
        <f t="shared" si="8"/>
        <v>7|12</v>
      </c>
      <c r="B69" s="203" t="s">
        <v>2134</v>
      </c>
      <c r="C69" s="198" t="s">
        <v>2138</v>
      </c>
      <c r="D69" s="199"/>
      <c r="E69" s="205">
        <v>10</v>
      </c>
      <c r="F69" s="205">
        <v>10</v>
      </c>
      <c r="G69" s="205">
        <v>20</v>
      </c>
      <c r="H69" s="205">
        <v>20</v>
      </c>
      <c r="I69" s="205">
        <v>20</v>
      </c>
      <c r="J69" s="204">
        <v>10</v>
      </c>
      <c r="K69" s="204">
        <v>10</v>
      </c>
      <c r="L69" s="204"/>
      <c r="M69" s="204"/>
      <c r="N69" s="204"/>
      <c r="O69" s="204"/>
      <c r="P69" s="204"/>
      <c r="R69" s="8">
        <f t="shared" si="9"/>
        <v>100</v>
      </c>
    </row>
    <row r="71" spans="1:18" ht="13.5" thickBot="1" x14ac:dyDescent="0.25">
      <c r="A71" s="206" t="s">
        <v>2211</v>
      </c>
      <c r="B71" s="207">
        <v>8</v>
      </c>
      <c r="C71" s="208"/>
      <c r="D71" s="209"/>
      <c r="E71" s="195">
        <v>1</v>
      </c>
      <c r="F71" s="195">
        <v>2</v>
      </c>
      <c r="G71" s="195">
        <v>3</v>
      </c>
      <c r="H71" s="195">
        <v>4</v>
      </c>
      <c r="I71" s="195">
        <v>5</v>
      </c>
      <c r="J71" s="195">
        <v>6</v>
      </c>
      <c r="K71" s="195">
        <v>7</v>
      </c>
      <c r="L71" s="195">
        <v>8</v>
      </c>
      <c r="M71" s="195">
        <v>9</v>
      </c>
      <c r="N71" s="195">
        <v>10</v>
      </c>
      <c r="O71" s="195">
        <v>11</v>
      </c>
      <c r="P71" s="195">
        <v>12</v>
      </c>
    </row>
    <row r="72" spans="1:18" ht="13.5" thickTop="1" x14ac:dyDescent="0.2">
      <c r="A72" s="210" t="str">
        <f t="shared" ref="A72:A83" si="10">CONCATENATE($B$71,"|",B72)</f>
        <v>8|1</v>
      </c>
      <c r="B72" s="197">
        <v>1</v>
      </c>
      <c r="C72" s="198" t="s">
        <v>1855</v>
      </c>
      <c r="D72" s="199">
        <v>1</v>
      </c>
      <c r="E72" s="200">
        <v>20</v>
      </c>
      <c r="F72" s="200">
        <v>30</v>
      </c>
      <c r="G72" s="200">
        <v>30</v>
      </c>
      <c r="H72" s="200">
        <v>20</v>
      </c>
      <c r="I72" s="200"/>
      <c r="J72" s="201"/>
      <c r="K72" s="201"/>
      <c r="L72" s="201"/>
      <c r="M72" s="201"/>
      <c r="N72" s="201"/>
      <c r="O72" s="201"/>
      <c r="P72" s="201"/>
      <c r="R72" s="8">
        <f t="shared" ref="R72:R83" si="11">SUM(E72:P72)</f>
        <v>100</v>
      </c>
    </row>
    <row r="73" spans="1:18" x14ac:dyDescent="0.2">
      <c r="A73" s="202" t="str">
        <f t="shared" si="10"/>
        <v>8|2</v>
      </c>
      <c r="B73" s="203" t="s">
        <v>1857</v>
      </c>
      <c r="C73" s="198" t="s">
        <v>1858</v>
      </c>
      <c r="D73" s="199">
        <v>2</v>
      </c>
      <c r="E73" s="200">
        <v>10</v>
      </c>
      <c r="F73" s="200">
        <v>20</v>
      </c>
      <c r="G73" s="200">
        <v>20</v>
      </c>
      <c r="H73" s="200">
        <v>10</v>
      </c>
      <c r="I73" s="200">
        <v>10</v>
      </c>
      <c r="J73" s="204">
        <v>10</v>
      </c>
      <c r="K73" s="204">
        <v>10</v>
      </c>
      <c r="L73" s="204">
        <v>10</v>
      </c>
      <c r="M73" s="204"/>
      <c r="N73" s="204"/>
      <c r="O73" s="204"/>
      <c r="P73" s="204"/>
      <c r="R73" s="8">
        <f t="shared" si="11"/>
        <v>100</v>
      </c>
    </row>
    <row r="74" spans="1:18" x14ac:dyDescent="0.2">
      <c r="A74" s="202" t="str">
        <f t="shared" si="10"/>
        <v>8|3</v>
      </c>
      <c r="B74" s="203" t="s">
        <v>1860</v>
      </c>
      <c r="C74" s="198" t="s">
        <v>207</v>
      </c>
      <c r="D74" s="199">
        <v>3</v>
      </c>
      <c r="E74" s="205">
        <v>20</v>
      </c>
      <c r="F74" s="205">
        <v>20</v>
      </c>
      <c r="G74" s="205">
        <v>30</v>
      </c>
      <c r="H74" s="205">
        <v>20</v>
      </c>
      <c r="I74" s="205">
        <v>10</v>
      </c>
      <c r="J74" s="204"/>
      <c r="K74" s="204"/>
      <c r="L74" s="204"/>
      <c r="M74" s="204"/>
      <c r="N74" s="204"/>
      <c r="O74" s="204"/>
      <c r="P74" s="204"/>
      <c r="R74" s="8">
        <f t="shared" si="11"/>
        <v>100</v>
      </c>
    </row>
    <row r="75" spans="1:18" x14ac:dyDescent="0.2">
      <c r="A75" s="202" t="str">
        <f t="shared" si="10"/>
        <v>8|4</v>
      </c>
      <c r="B75" s="203" t="s">
        <v>1861</v>
      </c>
      <c r="C75" s="198" t="s">
        <v>1862</v>
      </c>
      <c r="D75" s="199">
        <v>4</v>
      </c>
      <c r="E75" s="205">
        <v>10</v>
      </c>
      <c r="F75" s="205">
        <v>10</v>
      </c>
      <c r="G75" s="205">
        <v>10</v>
      </c>
      <c r="H75" s="205">
        <v>20</v>
      </c>
      <c r="I75" s="205">
        <v>20</v>
      </c>
      <c r="J75" s="204">
        <v>10</v>
      </c>
      <c r="K75" s="204">
        <v>10</v>
      </c>
      <c r="L75" s="204">
        <v>10</v>
      </c>
      <c r="M75" s="204"/>
      <c r="N75" s="204"/>
      <c r="O75" s="204"/>
      <c r="P75" s="204"/>
      <c r="R75" s="8">
        <f t="shared" si="11"/>
        <v>100</v>
      </c>
    </row>
    <row r="76" spans="1:18" x14ac:dyDescent="0.2">
      <c r="A76" s="202" t="str">
        <f t="shared" si="10"/>
        <v>8|5</v>
      </c>
      <c r="B76" s="203" t="s">
        <v>1887</v>
      </c>
      <c r="C76" s="198" t="s">
        <v>1888</v>
      </c>
      <c r="D76" s="199">
        <v>5</v>
      </c>
      <c r="E76" s="205">
        <v>5</v>
      </c>
      <c r="F76" s="205">
        <v>10</v>
      </c>
      <c r="G76" s="205">
        <v>20</v>
      </c>
      <c r="H76" s="205">
        <v>20</v>
      </c>
      <c r="I76" s="205">
        <v>15</v>
      </c>
      <c r="J76" s="204">
        <v>10</v>
      </c>
      <c r="K76" s="204">
        <v>10</v>
      </c>
      <c r="L76" s="204">
        <v>10</v>
      </c>
      <c r="M76" s="204"/>
      <c r="N76" s="204"/>
      <c r="O76" s="204"/>
      <c r="P76" s="204"/>
      <c r="R76" s="8">
        <f t="shared" si="11"/>
        <v>100</v>
      </c>
    </row>
    <row r="77" spans="1:18" x14ac:dyDescent="0.2">
      <c r="A77" s="202" t="str">
        <f t="shared" si="10"/>
        <v>8|6</v>
      </c>
      <c r="B77" s="203" t="s">
        <v>1893</v>
      </c>
      <c r="C77" s="198" t="s">
        <v>236</v>
      </c>
      <c r="D77" s="199"/>
      <c r="E77" s="205"/>
      <c r="F77" s="205"/>
      <c r="G77" s="205">
        <v>30</v>
      </c>
      <c r="H77" s="205">
        <v>30</v>
      </c>
      <c r="I77" s="205">
        <v>30</v>
      </c>
      <c r="J77" s="204">
        <v>10</v>
      </c>
      <c r="K77" s="204"/>
      <c r="L77" s="204"/>
      <c r="M77" s="204"/>
      <c r="N77" s="204"/>
      <c r="O77" s="204"/>
      <c r="P77" s="204"/>
      <c r="R77" s="8">
        <f t="shared" si="11"/>
        <v>100</v>
      </c>
    </row>
    <row r="78" spans="1:18" x14ac:dyDescent="0.2">
      <c r="A78" s="202" t="str">
        <f t="shared" si="10"/>
        <v>8|7</v>
      </c>
      <c r="B78" s="203" t="s">
        <v>1905</v>
      </c>
      <c r="C78" s="198" t="s">
        <v>1906</v>
      </c>
      <c r="D78" s="199">
        <v>3</v>
      </c>
      <c r="E78" s="205"/>
      <c r="F78" s="205"/>
      <c r="G78" s="205">
        <v>10</v>
      </c>
      <c r="H78" s="205">
        <v>20</v>
      </c>
      <c r="I78" s="205">
        <v>20</v>
      </c>
      <c r="J78" s="204">
        <v>20</v>
      </c>
      <c r="K78" s="204">
        <v>20</v>
      </c>
      <c r="L78" s="204">
        <v>10</v>
      </c>
      <c r="M78" s="204"/>
      <c r="N78" s="204"/>
      <c r="O78" s="204"/>
      <c r="P78" s="204"/>
      <c r="R78" s="8">
        <f t="shared" si="11"/>
        <v>100</v>
      </c>
    </row>
    <row r="79" spans="1:18" x14ac:dyDescent="0.2">
      <c r="A79" s="202" t="str">
        <f t="shared" si="10"/>
        <v>8|8</v>
      </c>
      <c r="B79" s="203" t="s">
        <v>1910</v>
      </c>
      <c r="C79" s="198" t="s">
        <v>2209</v>
      </c>
      <c r="D79" s="199">
        <v>5</v>
      </c>
      <c r="E79" s="205">
        <v>10</v>
      </c>
      <c r="F79" s="205">
        <v>10</v>
      </c>
      <c r="G79" s="205">
        <v>10</v>
      </c>
      <c r="H79" s="205">
        <v>10</v>
      </c>
      <c r="I79" s="205">
        <v>20</v>
      </c>
      <c r="J79" s="204">
        <v>20</v>
      </c>
      <c r="K79" s="204">
        <v>10</v>
      </c>
      <c r="L79" s="204">
        <v>10</v>
      </c>
      <c r="M79" s="204"/>
      <c r="N79" s="204"/>
      <c r="O79" s="204"/>
      <c r="P79" s="204"/>
      <c r="R79" s="8">
        <f t="shared" si="11"/>
        <v>100</v>
      </c>
    </row>
    <row r="80" spans="1:18" x14ac:dyDescent="0.2">
      <c r="A80" s="202" t="str">
        <f t="shared" si="10"/>
        <v>8|9</v>
      </c>
      <c r="B80" s="203" t="s">
        <v>1965</v>
      </c>
      <c r="C80" s="198" t="s">
        <v>2212</v>
      </c>
      <c r="D80" s="199">
        <v>6</v>
      </c>
      <c r="E80" s="205">
        <v>10</v>
      </c>
      <c r="F80" s="205">
        <v>10</v>
      </c>
      <c r="G80" s="205">
        <v>10</v>
      </c>
      <c r="H80" s="205">
        <v>20</v>
      </c>
      <c r="I80" s="205">
        <v>20</v>
      </c>
      <c r="J80" s="204">
        <v>10</v>
      </c>
      <c r="K80" s="204">
        <v>10</v>
      </c>
      <c r="L80" s="204">
        <v>10</v>
      </c>
      <c r="M80" s="204"/>
      <c r="N80" s="204"/>
      <c r="O80" s="204"/>
      <c r="P80" s="204"/>
      <c r="R80" s="8">
        <f t="shared" si="11"/>
        <v>100</v>
      </c>
    </row>
    <row r="81" spans="1:18" x14ac:dyDescent="0.2">
      <c r="A81" s="202" t="str">
        <f t="shared" si="10"/>
        <v>8|10</v>
      </c>
      <c r="B81" s="203" t="s">
        <v>2069</v>
      </c>
      <c r="C81" s="198" t="s">
        <v>2213</v>
      </c>
      <c r="D81" s="199">
        <v>6</v>
      </c>
      <c r="E81" s="205"/>
      <c r="F81" s="205"/>
      <c r="G81" s="205">
        <v>10</v>
      </c>
      <c r="H81" s="205">
        <v>20</v>
      </c>
      <c r="I81" s="205">
        <v>20</v>
      </c>
      <c r="J81" s="204">
        <v>20</v>
      </c>
      <c r="K81" s="204">
        <v>20</v>
      </c>
      <c r="L81" s="204">
        <v>10</v>
      </c>
      <c r="M81" s="204"/>
      <c r="N81" s="204"/>
      <c r="O81" s="204"/>
      <c r="P81" s="204"/>
      <c r="R81" s="8">
        <f t="shared" si="11"/>
        <v>100</v>
      </c>
    </row>
    <row r="82" spans="1:18" x14ac:dyDescent="0.2">
      <c r="A82" s="202" t="str">
        <f t="shared" si="10"/>
        <v>8|11</v>
      </c>
      <c r="B82" s="203" t="s">
        <v>2122</v>
      </c>
      <c r="C82" s="198" t="s">
        <v>2121</v>
      </c>
      <c r="D82" s="199"/>
      <c r="E82" s="205">
        <v>5</v>
      </c>
      <c r="F82" s="205">
        <v>5</v>
      </c>
      <c r="G82" s="205">
        <v>10</v>
      </c>
      <c r="H82" s="205">
        <v>20</v>
      </c>
      <c r="I82" s="205">
        <v>20</v>
      </c>
      <c r="J82" s="204">
        <v>20</v>
      </c>
      <c r="K82" s="204">
        <v>10</v>
      </c>
      <c r="L82" s="204">
        <v>10</v>
      </c>
      <c r="M82" s="204"/>
      <c r="N82" s="204"/>
      <c r="O82" s="204"/>
      <c r="P82" s="204"/>
      <c r="R82" s="8">
        <f t="shared" si="11"/>
        <v>100</v>
      </c>
    </row>
    <row r="83" spans="1:18" x14ac:dyDescent="0.2">
      <c r="A83" s="202" t="str">
        <f t="shared" si="10"/>
        <v>8|12</v>
      </c>
      <c r="B83" s="203" t="s">
        <v>2134</v>
      </c>
      <c r="C83" s="198" t="s">
        <v>2138</v>
      </c>
      <c r="D83" s="199"/>
      <c r="E83" s="205">
        <v>10</v>
      </c>
      <c r="F83" s="205">
        <v>10</v>
      </c>
      <c r="G83" s="205">
        <v>10</v>
      </c>
      <c r="H83" s="205">
        <v>20</v>
      </c>
      <c r="I83" s="205">
        <v>20</v>
      </c>
      <c r="J83" s="204">
        <v>10</v>
      </c>
      <c r="K83" s="204">
        <v>10</v>
      </c>
      <c r="L83" s="204">
        <v>10</v>
      </c>
      <c r="M83" s="204"/>
      <c r="N83" s="204"/>
      <c r="O83" s="204"/>
      <c r="P83" s="204"/>
      <c r="R83" s="8">
        <f t="shared" si="11"/>
        <v>100</v>
      </c>
    </row>
    <row r="85" spans="1:18" ht="13.5" thickBot="1" x14ac:dyDescent="0.25">
      <c r="A85" s="206" t="s">
        <v>2211</v>
      </c>
      <c r="B85" s="207">
        <v>9</v>
      </c>
      <c r="C85" s="208"/>
      <c r="D85" s="209"/>
      <c r="E85" s="195">
        <v>1</v>
      </c>
      <c r="F85" s="195">
        <v>2</v>
      </c>
      <c r="G85" s="195">
        <v>3</v>
      </c>
      <c r="H85" s="195">
        <v>4</v>
      </c>
      <c r="I85" s="195">
        <v>5</v>
      </c>
      <c r="J85" s="195">
        <v>6</v>
      </c>
      <c r="K85" s="195">
        <v>7</v>
      </c>
      <c r="L85" s="195">
        <v>8</v>
      </c>
      <c r="M85" s="195">
        <v>9</v>
      </c>
      <c r="N85" s="195">
        <v>10</v>
      </c>
      <c r="O85" s="195">
        <v>11</v>
      </c>
      <c r="P85" s="195">
        <v>12</v>
      </c>
    </row>
    <row r="86" spans="1:18" ht="13.5" thickTop="1" x14ac:dyDescent="0.2">
      <c r="A86" s="210" t="str">
        <f t="shared" ref="A86:A97" si="12">CONCATENATE($B$85,"|",B86)</f>
        <v>9|1</v>
      </c>
      <c r="B86" s="197">
        <v>1</v>
      </c>
      <c r="C86" s="198" t="s">
        <v>1855</v>
      </c>
      <c r="D86" s="199">
        <v>1</v>
      </c>
      <c r="E86" s="200">
        <v>20</v>
      </c>
      <c r="F86" s="200">
        <v>30</v>
      </c>
      <c r="G86" s="200">
        <v>20</v>
      </c>
      <c r="H86" s="200">
        <v>20</v>
      </c>
      <c r="I86" s="200">
        <v>10</v>
      </c>
      <c r="J86" s="201"/>
      <c r="K86" s="201"/>
      <c r="L86" s="201"/>
      <c r="M86" s="201"/>
      <c r="N86" s="201"/>
      <c r="O86" s="201"/>
      <c r="P86" s="201"/>
      <c r="R86" s="8">
        <f t="shared" ref="R86:R97" si="13">SUM(E86:P86)</f>
        <v>100</v>
      </c>
    </row>
    <row r="87" spans="1:18" x14ac:dyDescent="0.2">
      <c r="A87" s="202" t="str">
        <f t="shared" si="12"/>
        <v>9|2</v>
      </c>
      <c r="B87" s="203" t="s">
        <v>1857</v>
      </c>
      <c r="C87" s="198" t="s">
        <v>1858</v>
      </c>
      <c r="D87" s="199">
        <v>2</v>
      </c>
      <c r="E87" s="200">
        <v>10</v>
      </c>
      <c r="F87" s="200">
        <v>20</v>
      </c>
      <c r="G87" s="200">
        <v>20</v>
      </c>
      <c r="H87" s="200">
        <v>10</v>
      </c>
      <c r="I87" s="200">
        <v>10</v>
      </c>
      <c r="J87" s="204">
        <v>10</v>
      </c>
      <c r="K87" s="204">
        <v>10</v>
      </c>
      <c r="L87" s="204">
        <v>10</v>
      </c>
      <c r="M87" s="204"/>
      <c r="N87" s="204"/>
      <c r="O87" s="204"/>
      <c r="P87" s="204"/>
      <c r="R87" s="8">
        <f t="shared" si="13"/>
        <v>100</v>
      </c>
    </row>
    <row r="88" spans="1:18" x14ac:dyDescent="0.2">
      <c r="A88" s="202" t="str">
        <f t="shared" si="12"/>
        <v>9|3</v>
      </c>
      <c r="B88" s="203" t="s">
        <v>1860</v>
      </c>
      <c r="C88" s="198" t="s">
        <v>207</v>
      </c>
      <c r="D88" s="199">
        <v>3</v>
      </c>
      <c r="E88" s="205">
        <v>20</v>
      </c>
      <c r="F88" s="205">
        <v>20</v>
      </c>
      <c r="G88" s="205">
        <v>30</v>
      </c>
      <c r="H88" s="205">
        <v>20</v>
      </c>
      <c r="I88" s="205">
        <v>10</v>
      </c>
      <c r="J88" s="204"/>
      <c r="K88" s="204"/>
      <c r="L88" s="204"/>
      <c r="M88" s="204"/>
      <c r="N88" s="204"/>
      <c r="O88" s="204"/>
      <c r="P88" s="204"/>
      <c r="R88" s="8">
        <f t="shared" si="13"/>
        <v>100</v>
      </c>
    </row>
    <row r="89" spans="1:18" x14ac:dyDescent="0.2">
      <c r="A89" s="202" t="str">
        <f t="shared" si="12"/>
        <v>9|4</v>
      </c>
      <c r="B89" s="203" t="s">
        <v>1861</v>
      </c>
      <c r="C89" s="198" t="s">
        <v>1862</v>
      </c>
      <c r="D89" s="199">
        <v>4</v>
      </c>
      <c r="E89" s="205">
        <v>10</v>
      </c>
      <c r="F89" s="205">
        <v>10</v>
      </c>
      <c r="G89" s="205">
        <v>10</v>
      </c>
      <c r="H89" s="205">
        <v>10</v>
      </c>
      <c r="I89" s="205">
        <v>20</v>
      </c>
      <c r="J89" s="204">
        <v>10</v>
      </c>
      <c r="K89" s="204">
        <v>10</v>
      </c>
      <c r="L89" s="204">
        <v>10</v>
      </c>
      <c r="M89" s="204">
        <v>10</v>
      </c>
      <c r="N89" s="204"/>
      <c r="O89" s="204"/>
      <c r="P89" s="204"/>
      <c r="R89" s="8">
        <f t="shared" si="13"/>
        <v>100</v>
      </c>
    </row>
    <row r="90" spans="1:18" x14ac:dyDescent="0.2">
      <c r="A90" s="202" t="str">
        <f t="shared" si="12"/>
        <v>9|5</v>
      </c>
      <c r="B90" s="203" t="s">
        <v>1887</v>
      </c>
      <c r="C90" s="198" t="s">
        <v>1888</v>
      </c>
      <c r="D90" s="199">
        <v>5</v>
      </c>
      <c r="E90" s="205">
        <v>5</v>
      </c>
      <c r="F90" s="205">
        <v>10</v>
      </c>
      <c r="G90" s="205">
        <v>10</v>
      </c>
      <c r="H90" s="205">
        <v>20</v>
      </c>
      <c r="I90" s="205">
        <v>15</v>
      </c>
      <c r="J90" s="204">
        <v>10</v>
      </c>
      <c r="K90" s="204">
        <v>10</v>
      </c>
      <c r="L90" s="204">
        <v>10</v>
      </c>
      <c r="M90" s="204">
        <v>10</v>
      </c>
      <c r="N90" s="204"/>
      <c r="O90" s="204"/>
      <c r="P90" s="204"/>
      <c r="R90" s="8">
        <f t="shared" si="13"/>
        <v>100</v>
      </c>
    </row>
    <row r="91" spans="1:18" x14ac:dyDescent="0.2">
      <c r="A91" s="202" t="str">
        <f t="shared" si="12"/>
        <v>9|6</v>
      </c>
      <c r="B91" s="203" t="s">
        <v>1893</v>
      </c>
      <c r="C91" s="198" t="s">
        <v>236</v>
      </c>
      <c r="D91" s="199"/>
      <c r="E91" s="205"/>
      <c r="F91" s="205"/>
      <c r="G91" s="205">
        <v>20</v>
      </c>
      <c r="H91" s="205">
        <v>20</v>
      </c>
      <c r="I91" s="205">
        <v>20</v>
      </c>
      <c r="J91" s="204">
        <v>20</v>
      </c>
      <c r="K91" s="204">
        <v>20</v>
      </c>
      <c r="L91" s="204"/>
      <c r="M91" s="204"/>
      <c r="N91" s="204"/>
      <c r="O91" s="204"/>
      <c r="P91" s="204"/>
      <c r="R91" s="8">
        <f t="shared" si="13"/>
        <v>100</v>
      </c>
    </row>
    <row r="92" spans="1:18" x14ac:dyDescent="0.2">
      <c r="A92" s="202" t="str">
        <f t="shared" si="12"/>
        <v>9|7</v>
      </c>
      <c r="B92" s="203" t="s">
        <v>1905</v>
      </c>
      <c r="C92" s="198" t="s">
        <v>1906</v>
      </c>
      <c r="D92" s="199">
        <v>3</v>
      </c>
      <c r="E92" s="205"/>
      <c r="F92" s="205"/>
      <c r="G92" s="205">
        <v>10</v>
      </c>
      <c r="H92" s="205">
        <v>10</v>
      </c>
      <c r="I92" s="205">
        <v>20</v>
      </c>
      <c r="J92" s="204">
        <v>20</v>
      </c>
      <c r="K92" s="204">
        <v>20</v>
      </c>
      <c r="L92" s="204">
        <v>10</v>
      </c>
      <c r="M92" s="204">
        <v>10</v>
      </c>
      <c r="N92" s="204"/>
      <c r="O92" s="204"/>
      <c r="P92" s="204"/>
      <c r="R92" s="8">
        <f t="shared" si="13"/>
        <v>100</v>
      </c>
    </row>
    <row r="93" spans="1:18" x14ac:dyDescent="0.2">
      <c r="A93" s="202" t="str">
        <f t="shared" si="12"/>
        <v>9|8</v>
      </c>
      <c r="B93" s="203" t="s">
        <v>1910</v>
      </c>
      <c r="C93" s="198" t="s">
        <v>2209</v>
      </c>
      <c r="D93" s="199">
        <v>5</v>
      </c>
      <c r="E93" s="205">
        <v>10</v>
      </c>
      <c r="F93" s="205">
        <v>10</v>
      </c>
      <c r="G93" s="205">
        <v>10</v>
      </c>
      <c r="H93" s="205">
        <v>10</v>
      </c>
      <c r="I93" s="205">
        <v>10</v>
      </c>
      <c r="J93" s="204">
        <v>20</v>
      </c>
      <c r="K93" s="204">
        <v>10</v>
      </c>
      <c r="L93" s="204">
        <v>10</v>
      </c>
      <c r="M93" s="204">
        <v>10</v>
      </c>
      <c r="N93" s="204"/>
      <c r="O93" s="204"/>
      <c r="P93" s="204"/>
      <c r="R93" s="8">
        <f t="shared" si="13"/>
        <v>100</v>
      </c>
    </row>
    <row r="94" spans="1:18" x14ac:dyDescent="0.2">
      <c r="A94" s="202" t="str">
        <f t="shared" si="12"/>
        <v>9|9</v>
      </c>
      <c r="B94" s="203" t="s">
        <v>1965</v>
      </c>
      <c r="C94" s="198" t="s">
        <v>2212</v>
      </c>
      <c r="D94" s="199">
        <v>6</v>
      </c>
      <c r="E94" s="205">
        <v>10</v>
      </c>
      <c r="F94" s="205">
        <v>10</v>
      </c>
      <c r="G94" s="205">
        <v>10</v>
      </c>
      <c r="H94" s="205">
        <v>10</v>
      </c>
      <c r="I94" s="205">
        <v>20</v>
      </c>
      <c r="J94" s="204">
        <v>10</v>
      </c>
      <c r="K94" s="204">
        <v>10</v>
      </c>
      <c r="L94" s="204">
        <v>10</v>
      </c>
      <c r="M94" s="204">
        <v>10</v>
      </c>
      <c r="N94" s="204"/>
      <c r="O94" s="204"/>
      <c r="P94" s="204"/>
      <c r="R94" s="8">
        <f t="shared" si="13"/>
        <v>100</v>
      </c>
    </row>
    <row r="95" spans="1:18" x14ac:dyDescent="0.2">
      <c r="A95" s="202" t="str">
        <f t="shared" si="12"/>
        <v>9|10</v>
      </c>
      <c r="B95" s="203" t="s">
        <v>2069</v>
      </c>
      <c r="C95" s="198" t="s">
        <v>2213</v>
      </c>
      <c r="D95" s="199">
        <v>6</v>
      </c>
      <c r="E95" s="205"/>
      <c r="F95" s="205"/>
      <c r="G95" s="205">
        <v>10</v>
      </c>
      <c r="H95" s="205">
        <v>10</v>
      </c>
      <c r="I95" s="205">
        <v>20</v>
      </c>
      <c r="J95" s="204">
        <v>20</v>
      </c>
      <c r="K95" s="204">
        <v>20</v>
      </c>
      <c r="L95" s="204">
        <v>10</v>
      </c>
      <c r="M95" s="204">
        <v>10</v>
      </c>
      <c r="N95" s="204"/>
      <c r="O95" s="204"/>
      <c r="P95" s="204"/>
      <c r="R95" s="8">
        <f t="shared" si="13"/>
        <v>100</v>
      </c>
    </row>
    <row r="96" spans="1:18" x14ac:dyDescent="0.2">
      <c r="A96" s="202" t="str">
        <f t="shared" si="12"/>
        <v>9|11</v>
      </c>
      <c r="B96" s="203" t="s">
        <v>2122</v>
      </c>
      <c r="C96" s="198" t="s">
        <v>2121</v>
      </c>
      <c r="D96" s="199"/>
      <c r="E96" s="205"/>
      <c r="F96" s="205">
        <v>5</v>
      </c>
      <c r="G96" s="205">
        <v>5</v>
      </c>
      <c r="H96" s="205">
        <v>20</v>
      </c>
      <c r="I96" s="205">
        <v>20</v>
      </c>
      <c r="J96" s="204">
        <v>20</v>
      </c>
      <c r="K96" s="204">
        <v>10</v>
      </c>
      <c r="L96" s="204">
        <v>10</v>
      </c>
      <c r="M96" s="204">
        <v>10</v>
      </c>
      <c r="N96" s="204"/>
      <c r="O96" s="204"/>
      <c r="P96" s="204"/>
      <c r="R96" s="8">
        <f t="shared" si="13"/>
        <v>100</v>
      </c>
    </row>
    <row r="97" spans="1:18" x14ac:dyDescent="0.2">
      <c r="A97" s="202" t="str">
        <f t="shared" si="12"/>
        <v>9|12</v>
      </c>
      <c r="B97" s="203" t="s">
        <v>2134</v>
      </c>
      <c r="C97" s="198" t="s">
        <v>2138</v>
      </c>
      <c r="D97" s="199"/>
      <c r="E97" s="205">
        <v>10</v>
      </c>
      <c r="F97" s="205">
        <v>10</v>
      </c>
      <c r="G97" s="205">
        <v>10</v>
      </c>
      <c r="H97" s="205">
        <v>10</v>
      </c>
      <c r="I97" s="205">
        <v>20</v>
      </c>
      <c r="J97" s="204">
        <v>10</v>
      </c>
      <c r="K97" s="204">
        <v>10</v>
      </c>
      <c r="L97" s="204">
        <v>10</v>
      </c>
      <c r="M97" s="204">
        <v>10</v>
      </c>
      <c r="N97" s="204"/>
      <c r="O97" s="204"/>
      <c r="P97" s="204"/>
      <c r="R97" s="8">
        <f t="shared" si="13"/>
        <v>100</v>
      </c>
    </row>
    <row r="99" spans="1:18" ht="13.5" thickBot="1" x14ac:dyDescent="0.25">
      <c r="A99" s="206" t="s">
        <v>2211</v>
      </c>
      <c r="B99" s="207">
        <v>10</v>
      </c>
      <c r="C99" s="208"/>
      <c r="D99" s="209"/>
      <c r="E99" s="195">
        <v>1</v>
      </c>
      <c r="F99" s="195">
        <v>2</v>
      </c>
      <c r="G99" s="195">
        <v>3</v>
      </c>
      <c r="H99" s="195">
        <v>4</v>
      </c>
      <c r="I99" s="195">
        <v>5</v>
      </c>
      <c r="J99" s="195">
        <v>6</v>
      </c>
      <c r="K99" s="195">
        <v>7</v>
      </c>
      <c r="L99" s="195">
        <v>8</v>
      </c>
      <c r="M99" s="195">
        <v>9</v>
      </c>
      <c r="N99" s="195">
        <v>10</v>
      </c>
      <c r="O99" s="195">
        <v>11</v>
      </c>
      <c r="P99" s="195">
        <v>12</v>
      </c>
    </row>
    <row r="100" spans="1:18" ht="13.5" thickTop="1" x14ac:dyDescent="0.2">
      <c r="A100" s="210" t="str">
        <f t="shared" ref="A100:A111" si="14">CONCATENATE($B$99,"|",B100)</f>
        <v>10|1</v>
      </c>
      <c r="B100" s="197">
        <v>1</v>
      </c>
      <c r="C100" s="198" t="s">
        <v>1855</v>
      </c>
      <c r="D100" s="199">
        <v>1</v>
      </c>
      <c r="E100" s="200">
        <v>20</v>
      </c>
      <c r="F100" s="200">
        <v>30</v>
      </c>
      <c r="G100" s="200">
        <v>20</v>
      </c>
      <c r="H100" s="200">
        <v>20</v>
      </c>
      <c r="I100" s="200">
        <v>10</v>
      </c>
      <c r="J100" s="201"/>
      <c r="K100" s="201"/>
      <c r="L100" s="201"/>
      <c r="M100" s="201"/>
      <c r="N100" s="201"/>
      <c r="O100" s="201"/>
      <c r="P100" s="201"/>
      <c r="R100" s="8">
        <f t="shared" ref="R100:R111" si="15">SUM(E100:P100)</f>
        <v>100</v>
      </c>
    </row>
    <row r="101" spans="1:18" x14ac:dyDescent="0.2">
      <c r="A101" s="202" t="str">
        <f t="shared" si="14"/>
        <v>10|2</v>
      </c>
      <c r="B101" s="203" t="s">
        <v>1857</v>
      </c>
      <c r="C101" s="198" t="s">
        <v>1858</v>
      </c>
      <c r="D101" s="199">
        <v>2</v>
      </c>
      <c r="E101" s="200">
        <v>10</v>
      </c>
      <c r="F101" s="200">
        <v>10</v>
      </c>
      <c r="G101" s="200">
        <v>20</v>
      </c>
      <c r="H101" s="200">
        <v>10</v>
      </c>
      <c r="I101" s="200">
        <v>10</v>
      </c>
      <c r="J101" s="204">
        <v>10</v>
      </c>
      <c r="K101" s="204">
        <v>10</v>
      </c>
      <c r="L101" s="204">
        <v>10</v>
      </c>
      <c r="M101" s="204">
        <v>10</v>
      </c>
      <c r="N101" s="204"/>
      <c r="O101" s="204"/>
      <c r="P101" s="204"/>
      <c r="R101" s="8">
        <f t="shared" si="15"/>
        <v>100</v>
      </c>
    </row>
    <row r="102" spans="1:18" x14ac:dyDescent="0.2">
      <c r="A102" s="202" t="str">
        <f t="shared" si="14"/>
        <v>10|3</v>
      </c>
      <c r="B102" s="203" t="s">
        <v>1860</v>
      </c>
      <c r="C102" s="198" t="s">
        <v>207</v>
      </c>
      <c r="D102" s="199">
        <v>3</v>
      </c>
      <c r="E102" s="205">
        <v>20</v>
      </c>
      <c r="F102" s="205">
        <v>20</v>
      </c>
      <c r="G102" s="205">
        <v>20</v>
      </c>
      <c r="H102" s="205">
        <v>20</v>
      </c>
      <c r="I102" s="205">
        <v>20</v>
      </c>
      <c r="J102" s="204"/>
      <c r="K102" s="204"/>
      <c r="L102" s="204"/>
      <c r="M102" s="204"/>
      <c r="N102" s="204"/>
      <c r="O102" s="204"/>
      <c r="P102" s="204"/>
      <c r="R102" s="8">
        <f t="shared" si="15"/>
        <v>100</v>
      </c>
    </row>
    <row r="103" spans="1:18" x14ac:dyDescent="0.2">
      <c r="A103" s="202" t="str">
        <f t="shared" si="14"/>
        <v>10|4</v>
      </c>
      <c r="B103" s="203" t="s">
        <v>1861</v>
      </c>
      <c r="C103" s="198" t="s">
        <v>1862</v>
      </c>
      <c r="D103" s="199">
        <v>4</v>
      </c>
      <c r="E103" s="205">
        <v>5</v>
      </c>
      <c r="F103" s="205">
        <v>10</v>
      </c>
      <c r="G103" s="205">
        <v>15</v>
      </c>
      <c r="H103" s="205">
        <v>10</v>
      </c>
      <c r="I103" s="205">
        <v>10</v>
      </c>
      <c r="J103" s="204">
        <v>10</v>
      </c>
      <c r="K103" s="204">
        <v>10</v>
      </c>
      <c r="L103" s="204">
        <v>10</v>
      </c>
      <c r="M103" s="204">
        <v>10</v>
      </c>
      <c r="N103" s="204">
        <v>10</v>
      </c>
      <c r="O103" s="204"/>
      <c r="P103" s="204"/>
      <c r="R103" s="8">
        <f t="shared" si="15"/>
        <v>100</v>
      </c>
    </row>
    <row r="104" spans="1:18" x14ac:dyDescent="0.2">
      <c r="A104" s="202" t="str">
        <f t="shared" si="14"/>
        <v>10|5</v>
      </c>
      <c r="B104" s="203" t="s">
        <v>1887</v>
      </c>
      <c r="C104" s="198" t="s">
        <v>1888</v>
      </c>
      <c r="D104" s="199"/>
      <c r="E104" s="205">
        <v>5</v>
      </c>
      <c r="F104" s="205">
        <v>10</v>
      </c>
      <c r="G104" s="205">
        <v>15</v>
      </c>
      <c r="H104" s="205">
        <v>10</v>
      </c>
      <c r="I104" s="205">
        <v>10</v>
      </c>
      <c r="J104" s="204">
        <v>10</v>
      </c>
      <c r="K104" s="204">
        <v>10</v>
      </c>
      <c r="L104" s="204">
        <v>10</v>
      </c>
      <c r="M104" s="204">
        <v>10</v>
      </c>
      <c r="N104" s="204">
        <v>10</v>
      </c>
      <c r="O104" s="204"/>
      <c r="P104" s="204"/>
      <c r="R104" s="8">
        <f t="shared" si="15"/>
        <v>100</v>
      </c>
    </row>
    <row r="105" spans="1:18" x14ac:dyDescent="0.2">
      <c r="A105" s="202" t="str">
        <f t="shared" si="14"/>
        <v>10|6</v>
      </c>
      <c r="B105" s="203" t="s">
        <v>1893</v>
      </c>
      <c r="C105" s="198" t="s">
        <v>236</v>
      </c>
      <c r="D105" s="199">
        <v>5</v>
      </c>
      <c r="E105" s="205"/>
      <c r="F105" s="205"/>
      <c r="G105" s="205">
        <v>20</v>
      </c>
      <c r="H105" s="205">
        <v>20</v>
      </c>
      <c r="I105" s="205">
        <v>20</v>
      </c>
      <c r="J105" s="204">
        <v>20</v>
      </c>
      <c r="K105" s="204">
        <v>20</v>
      </c>
      <c r="L105" s="204"/>
      <c r="M105" s="204"/>
      <c r="N105" s="204"/>
      <c r="O105" s="204"/>
      <c r="P105" s="204"/>
      <c r="R105" s="8">
        <f t="shared" si="15"/>
        <v>100</v>
      </c>
    </row>
    <row r="106" spans="1:18" x14ac:dyDescent="0.2">
      <c r="A106" s="202" t="str">
        <f t="shared" si="14"/>
        <v>10|7</v>
      </c>
      <c r="B106" s="203" t="s">
        <v>1905</v>
      </c>
      <c r="C106" s="198" t="s">
        <v>1906</v>
      </c>
      <c r="D106" s="199">
        <v>3</v>
      </c>
      <c r="E106" s="205"/>
      <c r="F106" s="205"/>
      <c r="G106" s="205">
        <v>10</v>
      </c>
      <c r="H106" s="205">
        <v>10</v>
      </c>
      <c r="I106" s="205">
        <v>10</v>
      </c>
      <c r="J106" s="204">
        <v>20</v>
      </c>
      <c r="K106" s="204">
        <v>20</v>
      </c>
      <c r="L106" s="204">
        <v>10</v>
      </c>
      <c r="M106" s="204">
        <v>10</v>
      </c>
      <c r="N106" s="204">
        <v>10</v>
      </c>
      <c r="O106" s="204"/>
      <c r="P106" s="204"/>
      <c r="R106" s="8">
        <f t="shared" si="15"/>
        <v>100</v>
      </c>
    </row>
    <row r="107" spans="1:18" x14ac:dyDescent="0.2">
      <c r="A107" s="202" t="str">
        <f t="shared" si="14"/>
        <v>10|8</v>
      </c>
      <c r="B107" s="203" t="s">
        <v>1910</v>
      </c>
      <c r="C107" s="198" t="s">
        <v>2209</v>
      </c>
      <c r="D107" s="199">
        <v>5</v>
      </c>
      <c r="E107" s="205">
        <v>5</v>
      </c>
      <c r="F107" s="205">
        <v>5</v>
      </c>
      <c r="G107" s="205">
        <v>10</v>
      </c>
      <c r="H107" s="205">
        <v>10</v>
      </c>
      <c r="I107" s="205">
        <v>10</v>
      </c>
      <c r="J107" s="204">
        <v>20</v>
      </c>
      <c r="K107" s="204">
        <v>10</v>
      </c>
      <c r="L107" s="204">
        <v>10</v>
      </c>
      <c r="M107" s="204">
        <v>10</v>
      </c>
      <c r="N107" s="204">
        <v>10</v>
      </c>
      <c r="O107" s="204"/>
      <c r="P107" s="204"/>
      <c r="R107" s="8">
        <f t="shared" si="15"/>
        <v>100</v>
      </c>
    </row>
    <row r="108" spans="1:18" x14ac:dyDescent="0.2">
      <c r="A108" s="202" t="str">
        <f t="shared" si="14"/>
        <v>10|9</v>
      </c>
      <c r="B108" s="203" t="s">
        <v>1965</v>
      </c>
      <c r="C108" s="198" t="s">
        <v>2212</v>
      </c>
      <c r="D108" s="199">
        <v>6</v>
      </c>
      <c r="E108" s="205">
        <v>5</v>
      </c>
      <c r="F108" s="205">
        <v>5</v>
      </c>
      <c r="G108" s="205">
        <v>10</v>
      </c>
      <c r="H108" s="205">
        <v>10</v>
      </c>
      <c r="I108" s="205">
        <v>10</v>
      </c>
      <c r="J108" s="204">
        <v>20</v>
      </c>
      <c r="K108" s="204">
        <v>10</v>
      </c>
      <c r="L108" s="204">
        <v>10</v>
      </c>
      <c r="M108" s="204">
        <v>10</v>
      </c>
      <c r="N108" s="204">
        <v>10</v>
      </c>
      <c r="O108" s="204"/>
      <c r="P108" s="204"/>
      <c r="R108" s="8">
        <f t="shared" si="15"/>
        <v>100</v>
      </c>
    </row>
    <row r="109" spans="1:18" x14ac:dyDescent="0.2">
      <c r="A109" s="202" t="str">
        <f t="shared" si="14"/>
        <v>10|10</v>
      </c>
      <c r="B109" s="203" t="s">
        <v>2069</v>
      </c>
      <c r="C109" s="198" t="s">
        <v>2213</v>
      </c>
      <c r="D109" s="199">
        <v>6</v>
      </c>
      <c r="E109" s="205"/>
      <c r="F109" s="205"/>
      <c r="G109" s="205">
        <v>10</v>
      </c>
      <c r="H109" s="205">
        <v>10</v>
      </c>
      <c r="I109" s="205">
        <v>10</v>
      </c>
      <c r="J109" s="204">
        <v>20</v>
      </c>
      <c r="K109" s="204">
        <v>20</v>
      </c>
      <c r="L109" s="204">
        <v>10</v>
      </c>
      <c r="M109" s="204">
        <v>10</v>
      </c>
      <c r="N109" s="204">
        <v>10</v>
      </c>
      <c r="O109" s="204"/>
      <c r="P109" s="204"/>
      <c r="R109" s="8">
        <f t="shared" si="15"/>
        <v>100</v>
      </c>
    </row>
    <row r="110" spans="1:18" x14ac:dyDescent="0.2">
      <c r="A110" s="202" t="str">
        <f t="shared" si="14"/>
        <v>10|11</v>
      </c>
      <c r="B110" s="203" t="s">
        <v>2122</v>
      </c>
      <c r="C110" s="198" t="s">
        <v>2121</v>
      </c>
      <c r="D110" s="199"/>
      <c r="E110" s="205"/>
      <c r="F110" s="205">
        <v>5</v>
      </c>
      <c r="G110" s="205">
        <v>5</v>
      </c>
      <c r="H110" s="205">
        <v>10</v>
      </c>
      <c r="I110" s="205">
        <v>20</v>
      </c>
      <c r="J110" s="204">
        <v>20</v>
      </c>
      <c r="K110" s="204">
        <v>10</v>
      </c>
      <c r="L110" s="204">
        <v>10</v>
      </c>
      <c r="M110" s="204">
        <v>10</v>
      </c>
      <c r="N110" s="204">
        <v>10</v>
      </c>
      <c r="O110" s="204"/>
      <c r="P110" s="204"/>
      <c r="R110" s="8">
        <f t="shared" si="15"/>
        <v>100</v>
      </c>
    </row>
    <row r="111" spans="1:18" x14ac:dyDescent="0.2">
      <c r="A111" s="202" t="str">
        <f t="shared" si="14"/>
        <v>10|12</v>
      </c>
      <c r="B111" s="203" t="s">
        <v>2134</v>
      </c>
      <c r="C111" s="198" t="s">
        <v>2138</v>
      </c>
      <c r="D111" s="199"/>
      <c r="E111" s="205">
        <v>10</v>
      </c>
      <c r="F111" s="205">
        <v>10</v>
      </c>
      <c r="G111" s="205">
        <v>10</v>
      </c>
      <c r="H111" s="205">
        <v>10</v>
      </c>
      <c r="I111" s="205">
        <v>10</v>
      </c>
      <c r="J111" s="204">
        <v>10</v>
      </c>
      <c r="K111" s="204">
        <v>10</v>
      </c>
      <c r="L111" s="204">
        <v>10</v>
      </c>
      <c r="M111" s="204">
        <v>10</v>
      </c>
      <c r="N111" s="204">
        <v>10</v>
      </c>
      <c r="O111" s="204"/>
      <c r="P111" s="204"/>
      <c r="R111" s="8">
        <f t="shared" si="15"/>
        <v>100</v>
      </c>
    </row>
    <row r="113" spans="1:18" ht="13.5" thickBot="1" x14ac:dyDescent="0.25">
      <c r="A113" s="206" t="s">
        <v>2211</v>
      </c>
      <c r="B113" s="207">
        <v>11</v>
      </c>
      <c r="C113" s="208"/>
      <c r="D113" s="209"/>
      <c r="E113" s="195">
        <v>1</v>
      </c>
      <c r="F113" s="195">
        <v>2</v>
      </c>
      <c r="G113" s="195">
        <v>3</v>
      </c>
      <c r="H113" s="195">
        <v>4</v>
      </c>
      <c r="I113" s="195">
        <v>5</v>
      </c>
      <c r="J113" s="195">
        <v>6</v>
      </c>
      <c r="K113" s="195">
        <v>7</v>
      </c>
      <c r="L113" s="195">
        <v>8</v>
      </c>
      <c r="M113" s="195">
        <v>9</v>
      </c>
      <c r="N113" s="195">
        <v>10</v>
      </c>
      <c r="O113" s="195">
        <v>11</v>
      </c>
      <c r="P113" s="195">
        <v>12</v>
      </c>
    </row>
    <row r="114" spans="1:18" ht="13.5" thickTop="1" x14ac:dyDescent="0.2">
      <c r="A114" s="210" t="str">
        <f t="shared" ref="A114:A125" si="16">CONCATENATE($B$113,"|",B114)</f>
        <v>11|1</v>
      </c>
      <c r="B114" s="197">
        <v>1</v>
      </c>
      <c r="C114" s="198" t="s">
        <v>1855</v>
      </c>
      <c r="D114" s="199">
        <v>1</v>
      </c>
      <c r="E114" s="200">
        <v>20</v>
      </c>
      <c r="F114" s="200">
        <v>20</v>
      </c>
      <c r="G114" s="200">
        <v>20</v>
      </c>
      <c r="H114" s="200">
        <v>20</v>
      </c>
      <c r="I114" s="200">
        <v>10</v>
      </c>
      <c r="J114" s="201">
        <v>10</v>
      </c>
      <c r="K114" s="201"/>
      <c r="L114" s="201"/>
      <c r="M114" s="201"/>
      <c r="N114" s="201"/>
      <c r="O114" s="201"/>
      <c r="P114" s="201"/>
      <c r="R114" s="8">
        <f t="shared" ref="R114:R125" si="17">SUM(E114:P114)</f>
        <v>100</v>
      </c>
    </row>
    <row r="115" spans="1:18" x14ac:dyDescent="0.2">
      <c r="A115" s="202" t="str">
        <f t="shared" si="16"/>
        <v>11|2</v>
      </c>
      <c r="B115" s="203" t="s">
        <v>1857</v>
      </c>
      <c r="C115" s="198" t="s">
        <v>1858</v>
      </c>
      <c r="D115" s="199">
        <v>2</v>
      </c>
      <c r="E115" s="200">
        <v>10</v>
      </c>
      <c r="F115" s="200">
        <v>10</v>
      </c>
      <c r="G115" s="200">
        <v>20</v>
      </c>
      <c r="H115" s="200">
        <v>10</v>
      </c>
      <c r="I115" s="200">
        <v>10</v>
      </c>
      <c r="J115" s="204">
        <v>10</v>
      </c>
      <c r="K115" s="204">
        <v>10</v>
      </c>
      <c r="L115" s="204">
        <v>10</v>
      </c>
      <c r="M115" s="204">
        <v>10</v>
      </c>
      <c r="N115" s="204"/>
      <c r="O115" s="204"/>
      <c r="P115" s="204"/>
      <c r="R115" s="8">
        <f t="shared" si="17"/>
        <v>100</v>
      </c>
    </row>
    <row r="116" spans="1:18" x14ac:dyDescent="0.2">
      <c r="A116" s="202" t="str">
        <f t="shared" si="16"/>
        <v>11|3</v>
      </c>
      <c r="B116" s="203" t="s">
        <v>1860</v>
      </c>
      <c r="C116" s="198" t="s">
        <v>207</v>
      </c>
      <c r="D116" s="199">
        <v>3</v>
      </c>
      <c r="E116" s="205">
        <v>20</v>
      </c>
      <c r="F116" s="205">
        <v>20</v>
      </c>
      <c r="G116" s="205">
        <v>20</v>
      </c>
      <c r="H116" s="205">
        <v>20</v>
      </c>
      <c r="I116" s="205">
        <v>20</v>
      </c>
      <c r="J116" s="204"/>
      <c r="K116" s="204"/>
      <c r="L116" s="204"/>
      <c r="M116" s="204"/>
      <c r="N116" s="204"/>
      <c r="O116" s="204"/>
      <c r="P116" s="204"/>
      <c r="R116" s="8">
        <f t="shared" si="17"/>
        <v>100</v>
      </c>
    </row>
    <row r="117" spans="1:18" x14ac:dyDescent="0.2">
      <c r="A117" s="202" t="str">
        <f t="shared" si="16"/>
        <v>11|4</v>
      </c>
      <c r="B117" s="203" t="s">
        <v>1861</v>
      </c>
      <c r="C117" s="198" t="s">
        <v>1862</v>
      </c>
      <c r="D117" s="199"/>
      <c r="E117" s="205">
        <v>5</v>
      </c>
      <c r="F117" s="205">
        <v>10</v>
      </c>
      <c r="G117" s="205">
        <v>10</v>
      </c>
      <c r="H117" s="205">
        <v>10</v>
      </c>
      <c r="I117" s="205">
        <v>10</v>
      </c>
      <c r="J117" s="204">
        <v>10</v>
      </c>
      <c r="K117" s="204">
        <v>10</v>
      </c>
      <c r="L117" s="204">
        <v>10</v>
      </c>
      <c r="M117" s="204">
        <v>10</v>
      </c>
      <c r="N117" s="204">
        <v>10</v>
      </c>
      <c r="O117" s="204">
        <v>5</v>
      </c>
      <c r="P117" s="204"/>
      <c r="R117" s="8">
        <f t="shared" si="17"/>
        <v>100</v>
      </c>
    </row>
    <row r="118" spans="1:18" x14ac:dyDescent="0.2">
      <c r="A118" s="202" t="str">
        <f t="shared" si="16"/>
        <v>11|5</v>
      </c>
      <c r="B118" s="203" t="s">
        <v>1887</v>
      </c>
      <c r="C118" s="198" t="s">
        <v>1888</v>
      </c>
      <c r="D118" s="199">
        <v>4</v>
      </c>
      <c r="E118" s="205">
        <v>5</v>
      </c>
      <c r="F118" s="205">
        <v>10</v>
      </c>
      <c r="G118" s="205">
        <v>10</v>
      </c>
      <c r="H118" s="205">
        <v>10</v>
      </c>
      <c r="I118" s="205">
        <v>10</v>
      </c>
      <c r="J118" s="204">
        <v>10</v>
      </c>
      <c r="K118" s="204">
        <v>10</v>
      </c>
      <c r="L118" s="204">
        <v>10</v>
      </c>
      <c r="M118" s="204">
        <v>10</v>
      </c>
      <c r="N118" s="204">
        <v>10</v>
      </c>
      <c r="O118" s="204">
        <v>5</v>
      </c>
      <c r="P118" s="204"/>
      <c r="R118" s="8">
        <f t="shared" si="17"/>
        <v>100</v>
      </c>
    </row>
    <row r="119" spans="1:18" x14ac:dyDescent="0.2">
      <c r="A119" s="202" t="str">
        <f t="shared" si="16"/>
        <v>11|6</v>
      </c>
      <c r="B119" s="203" t="s">
        <v>1893</v>
      </c>
      <c r="C119" s="198" t="s">
        <v>236</v>
      </c>
      <c r="D119" s="199">
        <v>5</v>
      </c>
      <c r="E119" s="205"/>
      <c r="F119" s="205"/>
      <c r="G119" s="205">
        <v>10</v>
      </c>
      <c r="H119" s="205">
        <v>20</v>
      </c>
      <c r="I119" s="205">
        <v>20</v>
      </c>
      <c r="J119" s="204">
        <v>20</v>
      </c>
      <c r="K119" s="204">
        <v>20</v>
      </c>
      <c r="L119" s="204">
        <v>10</v>
      </c>
      <c r="M119" s="204"/>
      <c r="N119" s="204"/>
      <c r="O119" s="204"/>
      <c r="P119" s="204"/>
      <c r="R119" s="8">
        <f t="shared" si="17"/>
        <v>100</v>
      </c>
    </row>
    <row r="120" spans="1:18" x14ac:dyDescent="0.2">
      <c r="A120" s="202" t="str">
        <f t="shared" si="16"/>
        <v>11|7</v>
      </c>
      <c r="B120" s="203" t="s">
        <v>1905</v>
      </c>
      <c r="C120" s="198" t="s">
        <v>1906</v>
      </c>
      <c r="D120" s="199">
        <v>3</v>
      </c>
      <c r="E120" s="205"/>
      <c r="F120" s="205"/>
      <c r="G120" s="205">
        <v>10</v>
      </c>
      <c r="H120" s="205">
        <v>10</v>
      </c>
      <c r="I120" s="205">
        <v>10</v>
      </c>
      <c r="J120" s="204">
        <v>10</v>
      </c>
      <c r="K120" s="204">
        <v>20</v>
      </c>
      <c r="L120" s="204">
        <v>10</v>
      </c>
      <c r="M120" s="204">
        <v>10</v>
      </c>
      <c r="N120" s="204">
        <v>10</v>
      </c>
      <c r="O120" s="204">
        <v>10</v>
      </c>
      <c r="P120" s="204"/>
      <c r="R120" s="8">
        <f t="shared" si="17"/>
        <v>100</v>
      </c>
    </row>
    <row r="121" spans="1:18" x14ac:dyDescent="0.2">
      <c r="A121" s="202" t="str">
        <f t="shared" si="16"/>
        <v>11|8</v>
      </c>
      <c r="B121" s="203" t="s">
        <v>1910</v>
      </c>
      <c r="C121" s="198" t="s">
        <v>2209</v>
      </c>
      <c r="D121" s="199">
        <v>5</v>
      </c>
      <c r="E121" s="205">
        <v>5</v>
      </c>
      <c r="F121" s="205">
        <v>5</v>
      </c>
      <c r="G121" s="205">
        <v>10</v>
      </c>
      <c r="H121" s="205">
        <v>10</v>
      </c>
      <c r="I121" s="205">
        <v>10</v>
      </c>
      <c r="J121" s="204">
        <v>15</v>
      </c>
      <c r="K121" s="204">
        <v>10</v>
      </c>
      <c r="L121" s="204">
        <v>10</v>
      </c>
      <c r="M121" s="204">
        <v>10</v>
      </c>
      <c r="N121" s="204">
        <v>10</v>
      </c>
      <c r="O121" s="204">
        <v>5</v>
      </c>
      <c r="P121" s="204"/>
      <c r="R121" s="8">
        <f t="shared" si="17"/>
        <v>100</v>
      </c>
    </row>
    <row r="122" spans="1:18" x14ac:dyDescent="0.2">
      <c r="A122" s="202" t="str">
        <f t="shared" si="16"/>
        <v>11|9</v>
      </c>
      <c r="B122" s="203" t="s">
        <v>1965</v>
      </c>
      <c r="C122" s="198" t="s">
        <v>2212</v>
      </c>
      <c r="D122" s="199">
        <v>6</v>
      </c>
      <c r="E122" s="205">
        <v>5</v>
      </c>
      <c r="F122" s="205">
        <v>5</v>
      </c>
      <c r="G122" s="205">
        <v>5</v>
      </c>
      <c r="H122" s="205">
        <v>10</v>
      </c>
      <c r="I122" s="205">
        <v>10</v>
      </c>
      <c r="J122" s="204">
        <v>20</v>
      </c>
      <c r="K122" s="204">
        <v>10</v>
      </c>
      <c r="L122" s="204">
        <v>10</v>
      </c>
      <c r="M122" s="204">
        <v>10</v>
      </c>
      <c r="N122" s="204">
        <v>10</v>
      </c>
      <c r="O122" s="204">
        <v>5</v>
      </c>
      <c r="P122" s="204"/>
      <c r="R122" s="8">
        <f t="shared" si="17"/>
        <v>100</v>
      </c>
    </row>
    <row r="123" spans="1:18" x14ac:dyDescent="0.2">
      <c r="A123" s="202" t="str">
        <f t="shared" si="16"/>
        <v>11|10</v>
      </c>
      <c r="B123" s="203" t="s">
        <v>2069</v>
      </c>
      <c r="C123" s="198" t="s">
        <v>2213</v>
      </c>
      <c r="D123" s="199">
        <v>6</v>
      </c>
      <c r="E123" s="205"/>
      <c r="F123" s="205"/>
      <c r="G123" s="205">
        <v>10</v>
      </c>
      <c r="H123" s="205">
        <v>10</v>
      </c>
      <c r="I123" s="205">
        <v>10</v>
      </c>
      <c r="J123" s="204">
        <v>10</v>
      </c>
      <c r="K123" s="204">
        <v>20</v>
      </c>
      <c r="L123" s="204">
        <v>10</v>
      </c>
      <c r="M123" s="204">
        <v>10</v>
      </c>
      <c r="N123" s="204">
        <v>10</v>
      </c>
      <c r="O123" s="204">
        <v>10</v>
      </c>
      <c r="P123" s="204"/>
      <c r="R123" s="8">
        <f t="shared" si="17"/>
        <v>100</v>
      </c>
    </row>
    <row r="124" spans="1:18" x14ac:dyDescent="0.2">
      <c r="A124" s="202" t="str">
        <f t="shared" si="16"/>
        <v>11|11</v>
      </c>
      <c r="B124" s="203" t="s">
        <v>2122</v>
      </c>
      <c r="C124" s="198" t="s">
        <v>2121</v>
      </c>
      <c r="D124" s="199"/>
      <c r="E124" s="205"/>
      <c r="F124" s="205">
        <v>5</v>
      </c>
      <c r="G124" s="205">
        <v>5</v>
      </c>
      <c r="H124" s="205">
        <v>10</v>
      </c>
      <c r="I124" s="205">
        <v>15</v>
      </c>
      <c r="J124" s="204">
        <v>20</v>
      </c>
      <c r="K124" s="204">
        <v>10</v>
      </c>
      <c r="L124" s="204">
        <v>10</v>
      </c>
      <c r="M124" s="204">
        <v>10</v>
      </c>
      <c r="N124" s="204">
        <v>10</v>
      </c>
      <c r="O124" s="204">
        <v>5</v>
      </c>
      <c r="P124" s="204"/>
      <c r="R124" s="8">
        <f t="shared" si="17"/>
        <v>100</v>
      </c>
    </row>
    <row r="125" spans="1:18" x14ac:dyDescent="0.2">
      <c r="A125" s="202" t="str">
        <f t="shared" si="16"/>
        <v>11|12</v>
      </c>
      <c r="B125" s="203" t="s">
        <v>2134</v>
      </c>
      <c r="C125" s="198" t="s">
        <v>2138</v>
      </c>
      <c r="D125" s="199"/>
      <c r="E125" s="205">
        <v>5</v>
      </c>
      <c r="F125" s="205">
        <v>10</v>
      </c>
      <c r="G125" s="205">
        <v>10</v>
      </c>
      <c r="H125" s="205">
        <v>10</v>
      </c>
      <c r="I125" s="205">
        <v>10</v>
      </c>
      <c r="J125" s="204">
        <v>10</v>
      </c>
      <c r="K125" s="204">
        <v>10</v>
      </c>
      <c r="L125" s="204">
        <v>10</v>
      </c>
      <c r="M125" s="204">
        <v>10</v>
      </c>
      <c r="N125" s="204">
        <v>10</v>
      </c>
      <c r="O125" s="204">
        <v>5</v>
      </c>
      <c r="P125" s="204"/>
      <c r="R125" s="8">
        <f t="shared" si="17"/>
        <v>100</v>
      </c>
    </row>
    <row r="127" spans="1:18" ht="13.5" thickBot="1" x14ac:dyDescent="0.25">
      <c r="A127" s="206" t="s">
        <v>2211</v>
      </c>
      <c r="B127" s="207">
        <v>12</v>
      </c>
      <c r="C127" s="208"/>
      <c r="D127" s="209"/>
      <c r="E127" s="195">
        <v>1</v>
      </c>
      <c r="F127" s="195">
        <v>2</v>
      </c>
      <c r="G127" s="195">
        <v>3</v>
      </c>
      <c r="H127" s="195">
        <v>4</v>
      </c>
      <c r="I127" s="195">
        <v>5</v>
      </c>
      <c r="J127" s="195">
        <v>6</v>
      </c>
      <c r="K127" s="195">
        <v>7</v>
      </c>
      <c r="L127" s="195">
        <v>8</v>
      </c>
      <c r="M127" s="195">
        <v>9</v>
      </c>
      <c r="N127" s="195">
        <v>10</v>
      </c>
      <c r="O127" s="195">
        <v>11</v>
      </c>
      <c r="P127" s="195">
        <v>12</v>
      </c>
    </row>
    <row r="128" spans="1:18" ht="13.5" thickTop="1" x14ac:dyDescent="0.2">
      <c r="A128" s="210" t="str">
        <f t="shared" ref="A128:A139" si="18">CONCATENATE($B$127,"|",B128)</f>
        <v>12|1</v>
      </c>
      <c r="B128" s="197">
        <v>1</v>
      </c>
      <c r="C128" s="198" t="s">
        <v>1855</v>
      </c>
      <c r="D128" s="199">
        <v>1</v>
      </c>
      <c r="E128" s="200">
        <v>20</v>
      </c>
      <c r="F128" s="200">
        <v>20</v>
      </c>
      <c r="G128" s="200">
        <v>20</v>
      </c>
      <c r="H128" s="200">
        <v>20</v>
      </c>
      <c r="I128" s="200">
        <v>10</v>
      </c>
      <c r="J128" s="201">
        <v>10</v>
      </c>
      <c r="K128" s="201"/>
      <c r="L128" s="201"/>
      <c r="M128" s="201"/>
      <c r="N128" s="201"/>
      <c r="O128" s="201"/>
      <c r="P128" s="201"/>
      <c r="R128" s="8">
        <f t="shared" ref="R128:R139" si="19">SUM(E128:P128)</f>
        <v>100</v>
      </c>
    </row>
    <row r="129" spans="1:18" x14ac:dyDescent="0.2">
      <c r="A129" s="202" t="str">
        <f t="shared" si="18"/>
        <v>12|2</v>
      </c>
      <c r="B129" s="203" t="s">
        <v>1857</v>
      </c>
      <c r="C129" s="198" t="s">
        <v>1858</v>
      </c>
      <c r="D129" s="199">
        <v>2</v>
      </c>
      <c r="E129" s="200">
        <v>10</v>
      </c>
      <c r="F129" s="200">
        <v>10</v>
      </c>
      <c r="G129" s="200">
        <v>10</v>
      </c>
      <c r="H129" s="200">
        <v>10</v>
      </c>
      <c r="I129" s="200">
        <v>10</v>
      </c>
      <c r="J129" s="204">
        <v>10</v>
      </c>
      <c r="K129" s="204">
        <v>10</v>
      </c>
      <c r="L129" s="204">
        <v>10</v>
      </c>
      <c r="M129" s="204">
        <v>10</v>
      </c>
      <c r="N129" s="204">
        <v>10</v>
      </c>
      <c r="O129" s="204"/>
      <c r="P129" s="204"/>
      <c r="R129" s="8">
        <f t="shared" si="19"/>
        <v>100</v>
      </c>
    </row>
    <row r="130" spans="1:18" x14ac:dyDescent="0.2">
      <c r="A130" s="202" t="str">
        <f t="shared" si="18"/>
        <v>12|3</v>
      </c>
      <c r="B130" s="203" t="s">
        <v>1860</v>
      </c>
      <c r="C130" s="198" t="s">
        <v>207</v>
      </c>
      <c r="D130" s="199">
        <v>3</v>
      </c>
      <c r="E130" s="205">
        <v>10</v>
      </c>
      <c r="F130" s="205">
        <v>20</v>
      </c>
      <c r="G130" s="205">
        <v>20</v>
      </c>
      <c r="H130" s="205">
        <v>20</v>
      </c>
      <c r="I130" s="205">
        <v>20</v>
      </c>
      <c r="J130" s="204">
        <v>10</v>
      </c>
      <c r="K130" s="204"/>
      <c r="L130" s="204"/>
      <c r="M130" s="204"/>
      <c r="N130" s="204"/>
      <c r="O130" s="204"/>
      <c r="P130" s="204"/>
      <c r="R130" s="8">
        <f t="shared" si="19"/>
        <v>100</v>
      </c>
    </row>
    <row r="131" spans="1:18" x14ac:dyDescent="0.2">
      <c r="A131" s="202" t="str">
        <f t="shared" si="18"/>
        <v>12|4</v>
      </c>
      <c r="B131" s="203" t="s">
        <v>1861</v>
      </c>
      <c r="C131" s="198" t="s">
        <v>1862</v>
      </c>
      <c r="D131" s="199"/>
      <c r="E131" s="205">
        <v>5</v>
      </c>
      <c r="F131" s="205">
        <v>5</v>
      </c>
      <c r="G131" s="205">
        <v>10</v>
      </c>
      <c r="H131" s="205">
        <v>10</v>
      </c>
      <c r="I131" s="205">
        <v>10</v>
      </c>
      <c r="J131" s="204">
        <v>10</v>
      </c>
      <c r="K131" s="204">
        <v>10</v>
      </c>
      <c r="L131" s="204">
        <v>10</v>
      </c>
      <c r="M131" s="204">
        <v>10</v>
      </c>
      <c r="N131" s="204">
        <v>10</v>
      </c>
      <c r="O131" s="204">
        <v>5</v>
      </c>
      <c r="P131" s="204">
        <v>5</v>
      </c>
      <c r="R131" s="8">
        <f t="shared" si="19"/>
        <v>100</v>
      </c>
    </row>
    <row r="132" spans="1:18" x14ac:dyDescent="0.2">
      <c r="A132" s="202" t="str">
        <f t="shared" si="18"/>
        <v>12|5</v>
      </c>
      <c r="B132" s="203" t="s">
        <v>1887</v>
      </c>
      <c r="C132" s="198" t="s">
        <v>1888</v>
      </c>
      <c r="D132" s="199">
        <v>4</v>
      </c>
      <c r="E132" s="205">
        <v>5</v>
      </c>
      <c r="F132" s="205">
        <v>5</v>
      </c>
      <c r="G132" s="205">
        <v>10</v>
      </c>
      <c r="H132" s="205">
        <v>10</v>
      </c>
      <c r="I132" s="205">
        <v>10</v>
      </c>
      <c r="J132" s="204">
        <v>10</v>
      </c>
      <c r="K132" s="204">
        <v>10</v>
      </c>
      <c r="L132" s="204">
        <v>10</v>
      </c>
      <c r="M132" s="204">
        <v>10</v>
      </c>
      <c r="N132" s="204">
        <v>10</v>
      </c>
      <c r="O132" s="204">
        <v>5</v>
      </c>
      <c r="P132" s="204">
        <v>5</v>
      </c>
      <c r="R132" s="8">
        <f t="shared" si="19"/>
        <v>100</v>
      </c>
    </row>
    <row r="133" spans="1:18" x14ac:dyDescent="0.2">
      <c r="A133" s="202" t="str">
        <f t="shared" si="18"/>
        <v>12|6</v>
      </c>
      <c r="B133" s="203" t="s">
        <v>1893</v>
      </c>
      <c r="C133" s="198" t="s">
        <v>236</v>
      </c>
      <c r="D133" s="199">
        <v>5</v>
      </c>
      <c r="E133" s="205"/>
      <c r="F133" s="205"/>
      <c r="G133" s="205">
        <v>10</v>
      </c>
      <c r="H133" s="205">
        <v>20</v>
      </c>
      <c r="I133" s="205">
        <v>20</v>
      </c>
      <c r="J133" s="204">
        <v>20</v>
      </c>
      <c r="K133" s="204">
        <v>20</v>
      </c>
      <c r="L133" s="204">
        <v>10</v>
      </c>
      <c r="M133" s="204"/>
      <c r="N133" s="204"/>
      <c r="O133" s="204"/>
      <c r="P133" s="204"/>
      <c r="R133" s="8">
        <f t="shared" si="19"/>
        <v>100</v>
      </c>
    </row>
    <row r="134" spans="1:18" x14ac:dyDescent="0.2">
      <c r="A134" s="202" t="str">
        <f t="shared" si="18"/>
        <v>12|7</v>
      </c>
      <c r="B134" s="203" t="s">
        <v>1905</v>
      </c>
      <c r="C134" s="198" t="s">
        <v>1906</v>
      </c>
      <c r="D134" s="199">
        <v>3</v>
      </c>
      <c r="E134" s="205"/>
      <c r="F134" s="205"/>
      <c r="G134" s="205">
        <v>10</v>
      </c>
      <c r="H134" s="205">
        <v>10</v>
      </c>
      <c r="I134" s="205">
        <v>10</v>
      </c>
      <c r="J134" s="204">
        <v>10</v>
      </c>
      <c r="K134" s="204">
        <v>10</v>
      </c>
      <c r="L134" s="204">
        <v>10</v>
      </c>
      <c r="M134" s="204">
        <v>10</v>
      </c>
      <c r="N134" s="204">
        <v>10</v>
      </c>
      <c r="O134" s="204">
        <v>10</v>
      </c>
      <c r="P134" s="204">
        <v>10</v>
      </c>
      <c r="R134" s="8">
        <f t="shared" si="19"/>
        <v>100</v>
      </c>
    </row>
    <row r="135" spans="1:18" x14ac:dyDescent="0.2">
      <c r="A135" s="202" t="str">
        <f t="shared" si="18"/>
        <v>12|8</v>
      </c>
      <c r="B135" s="203" t="s">
        <v>1910</v>
      </c>
      <c r="C135" s="198" t="s">
        <v>2209</v>
      </c>
      <c r="D135" s="199">
        <v>5</v>
      </c>
      <c r="E135" s="205">
        <v>5</v>
      </c>
      <c r="F135" s="205">
        <v>5</v>
      </c>
      <c r="G135" s="205">
        <v>10</v>
      </c>
      <c r="H135" s="205">
        <v>10</v>
      </c>
      <c r="I135" s="205">
        <v>10</v>
      </c>
      <c r="J135" s="204">
        <v>10</v>
      </c>
      <c r="K135" s="204">
        <v>10</v>
      </c>
      <c r="L135" s="204">
        <v>10</v>
      </c>
      <c r="M135" s="204">
        <v>10</v>
      </c>
      <c r="N135" s="204">
        <v>10</v>
      </c>
      <c r="O135" s="204">
        <v>5</v>
      </c>
      <c r="P135" s="204">
        <v>5</v>
      </c>
      <c r="R135" s="8">
        <f t="shared" si="19"/>
        <v>100</v>
      </c>
    </row>
    <row r="136" spans="1:18" x14ac:dyDescent="0.2">
      <c r="A136" s="202" t="str">
        <f t="shared" si="18"/>
        <v>12|9</v>
      </c>
      <c r="B136" s="203" t="s">
        <v>1965</v>
      </c>
      <c r="C136" s="198" t="s">
        <v>2212</v>
      </c>
      <c r="D136" s="199">
        <v>6</v>
      </c>
      <c r="E136" s="205">
        <v>5</v>
      </c>
      <c r="F136" s="205">
        <v>5</v>
      </c>
      <c r="G136" s="205">
        <v>10</v>
      </c>
      <c r="H136" s="205">
        <v>10</v>
      </c>
      <c r="I136" s="205">
        <v>10</v>
      </c>
      <c r="J136" s="204">
        <v>10</v>
      </c>
      <c r="K136" s="204">
        <v>10</v>
      </c>
      <c r="L136" s="204">
        <v>10</v>
      </c>
      <c r="M136" s="204">
        <v>10</v>
      </c>
      <c r="N136" s="204">
        <v>10</v>
      </c>
      <c r="O136" s="204">
        <v>5</v>
      </c>
      <c r="P136" s="204">
        <v>5</v>
      </c>
      <c r="R136" s="8">
        <f t="shared" si="19"/>
        <v>100</v>
      </c>
    </row>
    <row r="137" spans="1:18" x14ac:dyDescent="0.2">
      <c r="A137" s="202" t="str">
        <f t="shared" si="18"/>
        <v>12|10</v>
      </c>
      <c r="B137" s="203" t="s">
        <v>2069</v>
      </c>
      <c r="C137" s="198" t="s">
        <v>2213</v>
      </c>
      <c r="D137" s="199">
        <v>6</v>
      </c>
      <c r="E137" s="205"/>
      <c r="F137" s="205"/>
      <c r="G137" s="205">
        <v>10</v>
      </c>
      <c r="H137" s="205">
        <v>10</v>
      </c>
      <c r="I137" s="205">
        <v>10</v>
      </c>
      <c r="J137" s="204">
        <v>10</v>
      </c>
      <c r="K137" s="204">
        <v>10</v>
      </c>
      <c r="L137" s="204">
        <v>10</v>
      </c>
      <c r="M137" s="204">
        <v>10</v>
      </c>
      <c r="N137" s="204">
        <v>10</v>
      </c>
      <c r="O137" s="204">
        <v>10</v>
      </c>
      <c r="P137" s="204">
        <v>10</v>
      </c>
      <c r="R137" s="8">
        <f t="shared" si="19"/>
        <v>100</v>
      </c>
    </row>
    <row r="138" spans="1:18" x14ac:dyDescent="0.2">
      <c r="A138" s="202" t="str">
        <f t="shared" si="18"/>
        <v>12|11</v>
      </c>
      <c r="B138" s="203" t="s">
        <v>2122</v>
      </c>
      <c r="C138" s="198" t="s">
        <v>2121</v>
      </c>
      <c r="D138" s="199"/>
      <c r="E138" s="205"/>
      <c r="F138" s="205"/>
      <c r="G138" s="205">
        <v>5</v>
      </c>
      <c r="H138" s="205">
        <v>10</v>
      </c>
      <c r="I138" s="205">
        <v>15</v>
      </c>
      <c r="J138" s="204">
        <v>20</v>
      </c>
      <c r="K138" s="204">
        <v>10</v>
      </c>
      <c r="L138" s="204">
        <v>10</v>
      </c>
      <c r="M138" s="204">
        <v>10</v>
      </c>
      <c r="N138" s="204">
        <v>10</v>
      </c>
      <c r="O138" s="204">
        <v>5</v>
      </c>
      <c r="P138" s="204">
        <v>5</v>
      </c>
      <c r="R138" s="8">
        <f t="shared" si="19"/>
        <v>100</v>
      </c>
    </row>
    <row r="139" spans="1:18" x14ac:dyDescent="0.2">
      <c r="A139" s="202" t="str">
        <f t="shared" si="18"/>
        <v>12|12</v>
      </c>
      <c r="B139" s="203" t="s">
        <v>2134</v>
      </c>
      <c r="C139" s="198" t="s">
        <v>2138</v>
      </c>
      <c r="D139" s="199"/>
      <c r="E139" s="205">
        <v>5</v>
      </c>
      <c r="F139" s="205">
        <v>5</v>
      </c>
      <c r="G139" s="205">
        <v>10</v>
      </c>
      <c r="H139" s="205">
        <v>10</v>
      </c>
      <c r="I139" s="205">
        <v>10</v>
      </c>
      <c r="J139" s="204">
        <v>10</v>
      </c>
      <c r="K139" s="204">
        <v>10</v>
      </c>
      <c r="L139" s="204">
        <v>10</v>
      </c>
      <c r="M139" s="204">
        <v>10</v>
      </c>
      <c r="N139" s="204">
        <v>10</v>
      </c>
      <c r="O139" s="204">
        <v>5</v>
      </c>
      <c r="P139" s="204">
        <v>5</v>
      </c>
      <c r="R139" s="8">
        <f t="shared" si="19"/>
        <v>100</v>
      </c>
    </row>
    <row r="141" spans="1:18" x14ac:dyDescent="0.2">
      <c r="R141" s="8">
        <f>SUM(R2:R139)</f>
        <v>12000</v>
      </c>
    </row>
  </sheetData>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69E2-C6BA-43CE-9917-95F3238A32C3}">
  <dimension ref="A1:W65"/>
  <sheetViews>
    <sheetView showGridLines="0" showZeros="0" topLeftCell="B31" zoomScaleNormal="100" workbookViewId="0">
      <selection activeCell="R16" sqref="R16"/>
    </sheetView>
  </sheetViews>
  <sheetFormatPr defaultColWidth="9.140625" defaultRowHeight="12.75" x14ac:dyDescent="0.2"/>
  <cols>
    <col min="1" max="1" width="4.28515625" style="8" hidden="1" customWidth="1"/>
    <col min="2" max="2" width="12.5703125" style="8" customWidth="1"/>
    <col min="3" max="3" width="37.7109375" style="8" customWidth="1"/>
    <col min="4" max="4" width="31.85546875" style="8" customWidth="1"/>
    <col min="5" max="5" width="3.28515625" style="8" customWidth="1"/>
    <col min="6" max="8" width="10.5703125" style="8" customWidth="1"/>
    <col min="9" max="9" width="11.42578125" style="8" customWidth="1"/>
    <col min="10" max="17" width="10.5703125" style="8" customWidth="1"/>
    <col min="18" max="18" width="7.140625" style="8" bestFit="1" customWidth="1"/>
    <col min="19" max="19" width="12" style="8" customWidth="1"/>
    <col min="20" max="20" width="7.285156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1"/>
      <c r="B1" s="212" t="s">
        <v>5875</v>
      </c>
      <c r="C1" s="213" t="s">
        <v>2214</v>
      </c>
      <c r="D1" s="213"/>
      <c r="E1" s="214"/>
      <c r="F1" s="215"/>
      <c r="G1" s="216" t="s">
        <v>172</v>
      </c>
      <c r="H1" s="217"/>
      <c r="I1" s="217"/>
      <c r="J1" s="217"/>
      <c r="K1" s="217"/>
      <c r="L1" s="217"/>
      <c r="M1" s="217"/>
      <c r="N1" s="218"/>
      <c r="O1" s="218"/>
      <c r="P1" s="217"/>
      <c r="Q1" s="217"/>
      <c r="R1" s="217"/>
      <c r="S1" s="217"/>
      <c r="T1" s="219"/>
    </row>
    <row r="2" spans="1:23" x14ac:dyDescent="0.2">
      <c r="A2" s="211"/>
      <c r="B2" s="220" t="s">
        <v>127</v>
      </c>
      <c r="C2" s="9" t="str">
        <f>Cartilha!C16</f>
        <v>PATO BRANCO - PR</v>
      </c>
      <c r="D2" s="10"/>
      <c r="E2" s="10"/>
      <c r="F2" s="221" t="s">
        <v>128</v>
      </c>
      <c r="G2" s="11">
        <f>Cartilha!P16</f>
        <v>0</v>
      </c>
      <c r="H2" s="222" t="s">
        <v>2215</v>
      </c>
      <c r="I2" s="223"/>
      <c r="J2" s="222" t="s">
        <v>2216</v>
      </c>
      <c r="K2" s="223"/>
      <c r="L2" s="222" t="s">
        <v>2217</v>
      </c>
      <c r="M2" s="224"/>
      <c r="N2" s="222" t="s">
        <v>2218</v>
      </c>
      <c r="O2" s="223"/>
      <c r="P2" s="226" t="s">
        <v>2219</v>
      </c>
      <c r="Q2" s="227"/>
      <c r="R2" s="227"/>
      <c r="S2" s="12">
        <v>320000</v>
      </c>
      <c r="T2" s="13">
        <f>IF(S4=0,0,S2/S4)</f>
        <v>0.4323191297675309</v>
      </c>
    </row>
    <row r="3" spans="1:23" ht="15" customHeight="1" thickBot="1" x14ac:dyDescent="0.25">
      <c r="A3" s="211"/>
      <c r="B3" s="228" t="s">
        <v>5869</v>
      </c>
      <c r="C3" s="14" t="str">
        <f>Cartilha!C17</f>
        <v>MEU CAMPINHO PAULO AFONSO - PRIORIDADE 55</v>
      </c>
      <c r="D3" s="15"/>
      <c r="E3" s="16"/>
      <c r="F3" s="229" t="s">
        <v>129</v>
      </c>
      <c r="G3" s="17">
        <v>1</v>
      </c>
      <c r="H3" s="230" t="s">
        <v>2220</v>
      </c>
      <c r="I3" s="231">
        <f ca="1">TODAY()</f>
        <v>44720</v>
      </c>
      <c r="J3" s="230" t="s">
        <v>2221</v>
      </c>
      <c r="K3" s="18">
        <v>60</v>
      </c>
      <c r="L3" s="230" t="s">
        <v>2220</v>
      </c>
      <c r="M3" s="232">
        <f ca="1">I3+K3+10</f>
        <v>44790</v>
      </c>
      <c r="N3" s="230" t="s">
        <v>2222</v>
      </c>
      <c r="O3" s="363"/>
      <c r="P3" s="234" t="s">
        <v>2223</v>
      </c>
      <c r="Q3" s="235"/>
      <c r="R3" s="236"/>
      <c r="S3" s="19">
        <f>Cartilha!K7032-'Cronograma PAM'!S2</f>
        <v>420193.94000000006</v>
      </c>
      <c r="T3" s="20">
        <f>IF(S3=0,0,1-T2)</f>
        <v>0.56768087023246916</v>
      </c>
    </row>
    <row r="4" spans="1:23" ht="18.75" thickBot="1" x14ac:dyDescent="0.3">
      <c r="A4" s="211"/>
      <c r="B4" s="237" t="s">
        <v>2224</v>
      </c>
      <c r="C4" s="238">
        <f>'Grandes Itens'!D20</f>
        <v>2279.67</v>
      </c>
      <c r="D4" s="239"/>
      <c r="E4" s="240" t="s">
        <v>2225</v>
      </c>
      <c r="F4" s="241"/>
      <c r="G4" s="241"/>
      <c r="H4" s="241"/>
      <c r="I4" s="241"/>
      <c r="J4" s="241"/>
      <c r="K4" s="241"/>
      <c r="L4" s="241"/>
      <c r="M4" s="241"/>
      <c r="N4" s="241"/>
      <c r="O4" s="241"/>
      <c r="P4" s="242" t="s">
        <v>2226</v>
      </c>
      <c r="Q4" s="243"/>
      <c r="R4" s="243"/>
      <c r="S4" s="244">
        <f>SUM(S2:S3)</f>
        <v>740193.94000000006</v>
      </c>
      <c r="T4" s="21">
        <f>SUM(T2:T3)</f>
        <v>1</v>
      </c>
      <c r="W4" s="8" t="s">
        <v>2227</v>
      </c>
    </row>
    <row r="5" spans="1:23" ht="12.75" customHeight="1" thickBot="1" x14ac:dyDescent="0.25">
      <c r="A5" s="211"/>
      <c r="B5" s="245" t="s">
        <v>2228</v>
      </c>
      <c r="C5" s="246" t="s">
        <v>2229</v>
      </c>
      <c r="D5" s="247"/>
      <c r="E5" s="248" t="s">
        <v>2211</v>
      </c>
      <c r="F5" s="249" t="s">
        <v>2230</v>
      </c>
      <c r="G5" s="250"/>
      <c r="H5" s="250"/>
      <c r="I5" s="250"/>
      <c r="J5" s="250"/>
      <c r="K5" s="250"/>
      <c r="L5" s="250"/>
      <c r="M5" s="251"/>
      <c r="N5" s="251"/>
      <c r="O5" s="251"/>
      <c r="P5" s="252"/>
      <c r="Q5" s="253"/>
      <c r="R5" s="254"/>
      <c r="S5" s="255" t="s">
        <v>2231</v>
      </c>
      <c r="T5" s="256" t="s">
        <v>2232</v>
      </c>
      <c r="W5" s="22" t="str">
        <f>IF(S4=S61,"OK","erro")</f>
        <v>OK</v>
      </c>
    </row>
    <row r="6" spans="1:23" ht="13.5" thickBot="1" x14ac:dyDescent="0.25">
      <c r="A6" s="211"/>
      <c r="B6" s="257" t="s">
        <v>2233</v>
      </c>
      <c r="C6" s="193"/>
      <c r="D6" s="258"/>
      <c r="E6" s="23">
        <v>4</v>
      </c>
      <c r="F6" s="259">
        <f>IF(E6=0,0,1)</f>
        <v>1</v>
      </c>
      <c r="G6" s="259">
        <f>IF($E$6&lt;2,0,2)</f>
        <v>2</v>
      </c>
      <c r="H6" s="259">
        <f>IF($E$6&lt;3,0,3)</f>
        <v>3</v>
      </c>
      <c r="I6" s="259">
        <f>IF($E$6&lt;4,0,4)</f>
        <v>4</v>
      </c>
      <c r="J6" s="259">
        <f>IF($E$6&lt;5,0,5)</f>
        <v>0</v>
      </c>
      <c r="K6" s="259">
        <f>IF($E$6&lt;6,0,6)</f>
        <v>0</v>
      </c>
      <c r="L6" s="259">
        <f>IF($E$6&lt;7,0,7)</f>
        <v>0</v>
      </c>
      <c r="M6" s="259">
        <f>IF($E$6&lt;8,0,8)</f>
        <v>0</v>
      </c>
      <c r="N6" s="259">
        <f>IF($E$6&lt;9,0,9)</f>
        <v>0</v>
      </c>
      <c r="O6" s="259">
        <f>IF($E$6&lt;10,0,10)</f>
        <v>0</v>
      </c>
      <c r="P6" s="259">
        <f>IF($E$6&lt;11,0,11)</f>
        <v>0</v>
      </c>
      <c r="Q6" s="260">
        <f>IF($E$6&lt;12,0,12)</f>
        <v>0</v>
      </c>
      <c r="R6" s="261"/>
      <c r="S6" s="262" t="s">
        <v>2234</v>
      </c>
      <c r="T6" s="263" t="s">
        <v>2231</v>
      </c>
    </row>
    <row r="7" spans="1:23" ht="14.25" thickTop="1" thickBot="1" x14ac:dyDescent="0.25">
      <c r="A7" s="211"/>
      <c r="B7" s="257"/>
      <c r="C7" s="193" t="s">
        <v>2235</v>
      </c>
      <c r="D7" s="258"/>
      <c r="E7" s="194"/>
      <c r="F7" s="264">
        <f ca="1">IF(E6=0,0,M3)</f>
        <v>44790</v>
      </c>
      <c r="G7" s="264">
        <f t="shared" ref="G7:Q7" ca="1" si="0">IF(G6=0,0,F8+1)</f>
        <v>44821</v>
      </c>
      <c r="H7" s="264">
        <f t="shared" ca="1" si="0"/>
        <v>44852</v>
      </c>
      <c r="I7" s="264">
        <f t="shared" ca="1" si="0"/>
        <v>44883</v>
      </c>
      <c r="J7" s="264">
        <f t="shared" si="0"/>
        <v>0</v>
      </c>
      <c r="K7" s="264">
        <f t="shared" si="0"/>
        <v>0</v>
      </c>
      <c r="L7" s="264">
        <f t="shared" si="0"/>
        <v>0</v>
      </c>
      <c r="M7" s="264">
        <f t="shared" si="0"/>
        <v>0</v>
      </c>
      <c r="N7" s="264">
        <f t="shared" si="0"/>
        <v>0</v>
      </c>
      <c r="O7" s="264">
        <f t="shared" si="0"/>
        <v>0</v>
      </c>
      <c r="P7" s="264">
        <f t="shared" si="0"/>
        <v>0</v>
      </c>
      <c r="Q7" s="265">
        <f t="shared" si="0"/>
        <v>0</v>
      </c>
      <c r="R7" s="266"/>
      <c r="S7" s="262"/>
      <c r="T7" s="263"/>
    </row>
    <row r="8" spans="1:23" ht="14.25" thickTop="1" thickBot="1" x14ac:dyDescent="0.25">
      <c r="A8" s="211"/>
      <c r="B8" s="257"/>
      <c r="C8" s="193" t="s">
        <v>2236</v>
      </c>
      <c r="D8" s="258"/>
      <c r="E8" s="194"/>
      <c r="F8" s="264">
        <f ca="1">IF(E6=0,0,F7+30)</f>
        <v>44820</v>
      </c>
      <c r="G8" s="264">
        <f t="shared" ref="G8:Q8" ca="1" si="1">IF(G6=0,0,G7+30)</f>
        <v>44851</v>
      </c>
      <c r="H8" s="264">
        <f t="shared" ca="1" si="1"/>
        <v>44882</v>
      </c>
      <c r="I8" s="264">
        <f t="shared" ca="1" si="1"/>
        <v>44913</v>
      </c>
      <c r="J8" s="264">
        <f t="shared" si="1"/>
        <v>0</v>
      </c>
      <c r="K8" s="264">
        <f t="shared" si="1"/>
        <v>0</v>
      </c>
      <c r="L8" s="264">
        <f t="shared" si="1"/>
        <v>0</v>
      </c>
      <c r="M8" s="264">
        <f t="shared" si="1"/>
        <v>0</v>
      </c>
      <c r="N8" s="264">
        <f t="shared" si="1"/>
        <v>0</v>
      </c>
      <c r="O8" s="264">
        <f t="shared" si="1"/>
        <v>0</v>
      </c>
      <c r="P8" s="264">
        <f t="shared" si="1"/>
        <v>0</v>
      </c>
      <c r="Q8" s="265">
        <f t="shared" si="1"/>
        <v>0</v>
      </c>
      <c r="R8" s="266"/>
      <c r="S8" s="262"/>
      <c r="T8" s="263"/>
    </row>
    <row r="9" spans="1:23" ht="13.5" thickTop="1" x14ac:dyDescent="0.2">
      <c r="A9" s="267" t="str">
        <f t="shared" ref="A9:A20" si="2">CONCATENATE($E$6,"|",B9)</f>
        <v>4|1</v>
      </c>
      <c r="B9" s="268">
        <v>1</v>
      </c>
      <c r="C9" s="269" t="s">
        <v>1855</v>
      </c>
      <c r="D9" s="198"/>
      <c r="E9" s="199">
        <v>1</v>
      </c>
      <c r="F9" s="200">
        <v>100</v>
      </c>
      <c r="G9" s="200"/>
      <c r="H9" s="200"/>
      <c r="I9" s="200"/>
      <c r="J9" s="200">
        <f>IF(J$6=0,0,VLOOKUP($A9,'base (3)'!$A:$P,J$6+4,FALSE))</f>
        <v>0</v>
      </c>
      <c r="K9" s="200">
        <f>IF(K$6=0,0,VLOOKUP($A9,'base (3)'!$A:$P,K$6+4,FALSE))</f>
        <v>0</v>
      </c>
      <c r="L9" s="200">
        <f>IF(L$6=0,0,VLOOKUP($A9,'base (3)'!$A:$P,L$6+4,FALSE))</f>
        <v>0</v>
      </c>
      <c r="M9" s="200">
        <f>IF(M$6=0,0,VLOOKUP($A9,'base (3)'!$A:$P,M$6+4,FALSE))</f>
        <v>0</v>
      </c>
      <c r="N9" s="200">
        <f>IF(N$6=0,0,VLOOKUP($A9,'base (3)'!$A:$P,N$6+4,FALSE))</f>
        <v>0</v>
      </c>
      <c r="O9" s="200">
        <f>IF(O$6=0,0,VLOOKUP($A9,'base (3)'!$A:$P,O$6+4,FALSE))</f>
        <v>0</v>
      </c>
      <c r="P9" s="200">
        <f>IF(P$6=0,0,VLOOKUP($A9,'base (3)'!$A:$P,P$6+4,FALSE))</f>
        <v>0</v>
      </c>
      <c r="Q9" s="270">
        <f>IF(Q$6=0,0,VLOOKUP($A9,'base (3)'!$A:$P,Q$6+4,FALSE))</f>
        <v>0</v>
      </c>
      <c r="R9" s="271"/>
      <c r="S9" s="272">
        <f>'Grandes Itens'!F5</f>
        <v>51012.030000000006</v>
      </c>
      <c r="T9" s="273">
        <f>IF($S$29=0,0,(S9/$S$29)*100)</f>
        <v>6.891711380398494</v>
      </c>
      <c r="W9" s="24">
        <f t="shared" ref="W9:W20" si="3">SUM(F9:Q9)</f>
        <v>100</v>
      </c>
    </row>
    <row r="10" spans="1:23" x14ac:dyDescent="0.2">
      <c r="A10" s="267" t="str">
        <f t="shared" si="2"/>
        <v>4|2</v>
      </c>
      <c r="B10" s="274" t="s">
        <v>1857</v>
      </c>
      <c r="C10" s="269" t="s">
        <v>1858</v>
      </c>
      <c r="D10" s="198"/>
      <c r="E10" s="199">
        <v>2</v>
      </c>
      <c r="F10" s="200">
        <v>80</v>
      </c>
      <c r="G10" s="200">
        <v>20</v>
      </c>
      <c r="H10" s="200"/>
      <c r="I10" s="200"/>
      <c r="J10" s="200">
        <f>IF(J$6=0,0,VLOOKUP($A10,'base (3)'!$A:$P,J$6+4,FALSE))</f>
        <v>0</v>
      </c>
      <c r="K10" s="200">
        <f>IF(K$6=0,0,VLOOKUP($A10,'base (3)'!$A:$P,K$6+4,FALSE))</f>
        <v>0</v>
      </c>
      <c r="L10" s="200">
        <f>IF(L$6=0,0,VLOOKUP($A10,'base (3)'!$A:$P,L$6+4,FALSE))</f>
        <v>0</v>
      </c>
      <c r="M10" s="200">
        <f>IF(M$6=0,0,VLOOKUP($A10,'base (3)'!$A:$P,M$6+4,FALSE))</f>
        <v>0</v>
      </c>
      <c r="N10" s="200">
        <f>IF(N$6=0,0,VLOOKUP($A10,'base (3)'!$A:$P,N$6+4,FALSE))</f>
        <v>0</v>
      </c>
      <c r="O10" s="200">
        <f>IF(O$6=0,0,VLOOKUP($A10,'base (3)'!$A:$P,O$6+4,FALSE))</f>
        <v>0</v>
      </c>
      <c r="P10" s="200">
        <f>IF(P$6=0,0,VLOOKUP($A10,'base (3)'!$A:$P,P$6+4,FALSE))</f>
        <v>0</v>
      </c>
      <c r="Q10" s="270">
        <f>IF(Q$6=0,0,VLOOKUP($A10,'base (3)'!$A:$P,Q$6+4,FALSE))</f>
        <v>0</v>
      </c>
      <c r="R10" s="271"/>
      <c r="S10" s="272">
        <f>'Grandes Itens'!F6</f>
        <v>30188.629999999997</v>
      </c>
      <c r="T10" s="273">
        <f t="shared" ref="T10:T27" si="4">IF($S$29=0,0,(S10/$S$29)*100)</f>
        <v>4.0784757032731171</v>
      </c>
      <c r="W10" s="24">
        <f t="shared" si="3"/>
        <v>100</v>
      </c>
    </row>
    <row r="11" spans="1:23" x14ac:dyDescent="0.2">
      <c r="A11" s="267" t="str">
        <f t="shared" si="2"/>
        <v>4|3</v>
      </c>
      <c r="B11" s="274" t="s">
        <v>1860</v>
      </c>
      <c r="C11" s="269" t="s">
        <v>207</v>
      </c>
      <c r="D11" s="198"/>
      <c r="E11" s="199">
        <v>3</v>
      </c>
      <c r="F11" s="200">
        <v>20</v>
      </c>
      <c r="G11" s="200">
        <v>40</v>
      </c>
      <c r="H11" s="200">
        <v>40</v>
      </c>
      <c r="I11" s="200"/>
      <c r="J11" s="200">
        <f>IF(J$6=0,0,VLOOKUP($A11,'base (3)'!$A:$P,J$6+4,FALSE))</f>
        <v>0</v>
      </c>
      <c r="K11" s="200">
        <f>IF(K$6=0,0,VLOOKUP($A11,'base (3)'!$A:$P,K$6+4,FALSE))</f>
        <v>0</v>
      </c>
      <c r="L11" s="200">
        <f>IF(L$6=0,0,VLOOKUP($A11,'base (3)'!$A:$P,L$6+4,FALSE))</f>
        <v>0</v>
      </c>
      <c r="M11" s="200">
        <f>IF(M$6=0,0,VLOOKUP($A11,'base (3)'!$A:$P,M$6+4,FALSE))</f>
        <v>0</v>
      </c>
      <c r="N11" s="200">
        <f>IF(N$6=0,0,VLOOKUP($A11,'base (3)'!$A:$P,N$6+4,FALSE))</f>
        <v>0</v>
      </c>
      <c r="O11" s="200">
        <f>IF(O$6=0,0,VLOOKUP($A11,'base (3)'!$A:$P,O$6+4,FALSE))</f>
        <v>0</v>
      </c>
      <c r="P11" s="200">
        <f>IF(P$6=0,0,VLOOKUP($A11,'base (3)'!$A:$P,P$6+4,FALSE))</f>
        <v>0</v>
      </c>
      <c r="Q11" s="270">
        <f>IF(Q$6=0,0,VLOOKUP($A11,'base (3)'!$A:$P,Q$6+4,FALSE))</f>
        <v>0</v>
      </c>
      <c r="R11" s="271"/>
      <c r="S11" s="272">
        <f>'Grandes Itens'!F7</f>
        <v>5061.3</v>
      </c>
      <c r="T11" s="273">
        <f t="shared" si="4"/>
        <v>0.68378025359137629</v>
      </c>
      <c r="W11" s="24">
        <f t="shared" si="3"/>
        <v>100</v>
      </c>
    </row>
    <row r="12" spans="1:23" x14ac:dyDescent="0.2">
      <c r="A12" s="267" t="str">
        <f t="shared" si="2"/>
        <v>4|4</v>
      </c>
      <c r="B12" s="274" t="s">
        <v>1861</v>
      </c>
      <c r="C12" s="269" t="s">
        <v>1862</v>
      </c>
      <c r="D12" s="198"/>
      <c r="E12" s="199">
        <v>4</v>
      </c>
      <c r="F12" s="200"/>
      <c r="G12" s="200">
        <v>50</v>
      </c>
      <c r="H12" s="200">
        <v>50</v>
      </c>
      <c r="I12" s="200"/>
      <c r="J12" s="200">
        <f>IF(J$6=0,0,VLOOKUP($A12,'base (3)'!$A:$P,J$6+4,FALSE))</f>
        <v>0</v>
      </c>
      <c r="K12" s="200">
        <f>IF(K$6=0,0,VLOOKUP($A12,'base (3)'!$A:$P,K$6+4,FALSE))</f>
        <v>0</v>
      </c>
      <c r="L12" s="200">
        <f>IF(L$6=0,0,VLOOKUP($A12,'base (3)'!$A:$P,L$6+4,FALSE))</f>
        <v>0</v>
      </c>
      <c r="M12" s="200">
        <f>IF(M$6=0,0,VLOOKUP($A12,'base (3)'!$A:$P,M$6+4,FALSE))</f>
        <v>0</v>
      </c>
      <c r="N12" s="200">
        <f>IF(N$6=0,0,VLOOKUP($A12,'base (3)'!$A:$P,N$6+4,FALSE))</f>
        <v>0</v>
      </c>
      <c r="O12" s="200">
        <f>IF(O$6=0,0,VLOOKUP($A12,'base (3)'!$A:$P,O$6+4,FALSE))</f>
        <v>0</v>
      </c>
      <c r="P12" s="200">
        <f>IF(P$6=0,0,VLOOKUP($A12,'base (3)'!$A:$P,P$6+4,FALSE))</f>
        <v>0</v>
      </c>
      <c r="Q12" s="270">
        <f>IF(Q$6=0,0,VLOOKUP($A12,'base (3)'!$A:$P,Q$6+4,FALSE))</f>
        <v>0</v>
      </c>
      <c r="R12" s="271"/>
      <c r="S12" s="272">
        <f>'Grandes Itens'!F8</f>
        <v>11461.500000000002</v>
      </c>
      <c r="T12" s="273">
        <f t="shared" si="4"/>
        <v>1.5484455330720488</v>
      </c>
      <c r="W12" s="24">
        <f t="shared" si="3"/>
        <v>100</v>
      </c>
    </row>
    <row r="13" spans="1:23" x14ac:dyDescent="0.2">
      <c r="A13" s="267" t="str">
        <f t="shared" si="2"/>
        <v>4|5</v>
      </c>
      <c r="B13" s="274" t="s">
        <v>1887</v>
      </c>
      <c r="C13" s="269" t="s">
        <v>1888</v>
      </c>
      <c r="D13" s="198"/>
      <c r="E13" s="199">
        <v>5</v>
      </c>
      <c r="F13" s="200"/>
      <c r="G13" s="200">
        <v>50</v>
      </c>
      <c r="H13" s="200">
        <v>50</v>
      </c>
      <c r="I13" s="200"/>
      <c r="J13" s="200">
        <f>IF(J$6=0,0,VLOOKUP($A13,'base (3)'!$A:$P,J$6+4,FALSE))</f>
        <v>0</v>
      </c>
      <c r="K13" s="200">
        <f>IF(K$6=0,0,VLOOKUP($A13,'base (3)'!$A:$P,K$6+4,FALSE))</f>
        <v>0</v>
      </c>
      <c r="L13" s="200">
        <f>IF(L$6=0,0,VLOOKUP($A13,'base (3)'!$A:$P,L$6+4,FALSE))</f>
        <v>0</v>
      </c>
      <c r="M13" s="200">
        <f>IF(M$6=0,0,VLOOKUP($A13,'base (3)'!$A:$P,M$6+4,FALSE))</f>
        <v>0</v>
      </c>
      <c r="N13" s="200">
        <f>IF(N$6=0,0,VLOOKUP($A13,'base (3)'!$A:$P,N$6+4,FALSE))</f>
        <v>0</v>
      </c>
      <c r="O13" s="200">
        <f>IF(O$6=0,0,VLOOKUP($A13,'base (3)'!$A:$P,O$6+4,FALSE))</f>
        <v>0</v>
      </c>
      <c r="P13" s="200">
        <f>IF(P$6=0,0,VLOOKUP($A13,'base (3)'!$A:$P,P$6+4,FALSE))</f>
        <v>0</v>
      </c>
      <c r="Q13" s="270">
        <f>IF(Q$6=0,0,VLOOKUP($A13,'base (3)'!$A:$P,Q$6+4,FALSE))</f>
        <v>0</v>
      </c>
      <c r="R13" s="271"/>
      <c r="S13" s="272">
        <f>'Grandes Itens'!F9</f>
        <v>248237.69</v>
      </c>
      <c r="T13" s="273">
        <f t="shared" si="4"/>
        <v>33.536844411344404</v>
      </c>
      <c r="W13" s="24">
        <f t="shared" si="3"/>
        <v>100</v>
      </c>
    </row>
    <row r="14" spans="1:23" x14ac:dyDescent="0.2">
      <c r="A14" s="267" t="str">
        <f t="shared" si="2"/>
        <v>4|6</v>
      </c>
      <c r="B14" s="274" t="s">
        <v>1893</v>
      </c>
      <c r="C14" s="269" t="s">
        <v>236</v>
      </c>
      <c r="D14" s="198"/>
      <c r="E14" s="199">
        <v>3</v>
      </c>
      <c r="F14" s="200"/>
      <c r="G14" s="200"/>
      <c r="H14" s="200"/>
      <c r="I14" s="200"/>
      <c r="J14" s="200">
        <f>IF(J$6=0,0,VLOOKUP($A14,'base (3)'!$A:$P,J$6+4,FALSE))</f>
        <v>0</v>
      </c>
      <c r="K14" s="200">
        <f>IF(K$6=0,0,VLOOKUP($A14,'base (3)'!$A:$P,K$6+4,FALSE))</f>
        <v>0</v>
      </c>
      <c r="L14" s="200">
        <f>IF(L$6=0,0,VLOOKUP($A14,'base (3)'!$A:$P,L$6+4,FALSE))</f>
        <v>0</v>
      </c>
      <c r="M14" s="200">
        <f>IF(M$6=0,0,VLOOKUP($A14,'base (3)'!$A:$P,M$6+4,FALSE))</f>
        <v>0</v>
      </c>
      <c r="N14" s="200">
        <f>IF(N$6=0,0,VLOOKUP($A14,'base (3)'!$A:$P,N$6+4,FALSE))</f>
        <v>0</v>
      </c>
      <c r="O14" s="200">
        <f>IF(O$6=0,0,VLOOKUP($A14,'base (3)'!$A:$P,O$6+4,FALSE))</f>
        <v>0</v>
      </c>
      <c r="P14" s="200">
        <f>IF(P$6=0,0,VLOOKUP($A14,'base (3)'!$A:$P,P$6+4,FALSE))</f>
        <v>0</v>
      </c>
      <c r="Q14" s="270">
        <f>IF(Q$6=0,0,VLOOKUP($A14,'base (3)'!$A:$P,Q$6+4,FALSE))</f>
        <v>0</v>
      </c>
      <c r="R14" s="271"/>
      <c r="S14" s="272"/>
      <c r="T14" s="273">
        <f t="shared" si="4"/>
        <v>0</v>
      </c>
      <c r="W14" s="24">
        <f t="shared" si="3"/>
        <v>0</v>
      </c>
    </row>
    <row r="15" spans="1:23" x14ac:dyDescent="0.2">
      <c r="A15" s="267" t="str">
        <f t="shared" si="2"/>
        <v>4|7</v>
      </c>
      <c r="B15" s="274" t="s">
        <v>1905</v>
      </c>
      <c r="C15" s="269" t="s">
        <v>1906</v>
      </c>
      <c r="D15" s="198"/>
      <c r="E15" s="199">
        <v>5</v>
      </c>
      <c r="F15" s="200"/>
      <c r="G15" s="200"/>
      <c r="H15" s="200"/>
      <c r="I15" s="200"/>
      <c r="J15" s="200">
        <f>IF(J$6=0,0,VLOOKUP($A15,'base (3)'!$A:$P,J$6+4,FALSE))</f>
        <v>0</v>
      </c>
      <c r="K15" s="200">
        <f>IF(K$6=0,0,VLOOKUP($A15,'base (3)'!$A:$P,K$6+4,FALSE))</f>
        <v>0</v>
      </c>
      <c r="L15" s="200">
        <f>IF(L$6=0,0,VLOOKUP($A15,'base (3)'!$A:$P,L$6+4,FALSE))</f>
        <v>0</v>
      </c>
      <c r="M15" s="200">
        <f>IF(M$6=0,0,VLOOKUP($A15,'base (3)'!$A:$P,M$6+4,FALSE))</f>
        <v>0</v>
      </c>
      <c r="N15" s="200">
        <f>IF(N$6=0,0,VLOOKUP($A15,'base (3)'!$A:$P,N$6+4,FALSE))</f>
        <v>0</v>
      </c>
      <c r="O15" s="200">
        <f>IF(O$6=0,0,VLOOKUP($A15,'base (3)'!$A:$P,O$6+4,FALSE))</f>
        <v>0</v>
      </c>
      <c r="P15" s="200">
        <f>IF(P$6=0,0,VLOOKUP($A15,'base (3)'!$A:$P,P$6+4,FALSE))</f>
        <v>0</v>
      </c>
      <c r="Q15" s="270">
        <f>IF(Q$6=0,0,VLOOKUP($A15,'base (3)'!$A:$P,Q$6+4,FALSE))</f>
        <v>0</v>
      </c>
      <c r="R15" s="271"/>
      <c r="S15" s="272"/>
      <c r="T15" s="273">
        <f t="shared" si="4"/>
        <v>0</v>
      </c>
      <c r="W15" s="24">
        <f t="shared" si="3"/>
        <v>0</v>
      </c>
    </row>
    <row r="16" spans="1:23" x14ac:dyDescent="0.2">
      <c r="A16" s="267" t="str">
        <f t="shared" si="2"/>
        <v>4|8</v>
      </c>
      <c r="B16" s="274" t="s">
        <v>1910</v>
      </c>
      <c r="C16" s="269" t="s">
        <v>2209</v>
      </c>
      <c r="D16" s="198"/>
      <c r="E16" s="199">
        <v>6</v>
      </c>
      <c r="F16" s="200">
        <v>10</v>
      </c>
      <c r="G16" s="200">
        <v>20</v>
      </c>
      <c r="H16" s="200">
        <v>20</v>
      </c>
      <c r="I16" s="200">
        <v>50</v>
      </c>
      <c r="J16" s="200">
        <f>IF(J$6=0,0,VLOOKUP($A16,'base (3)'!$A:$P,J$6+4,FALSE))</f>
        <v>0</v>
      </c>
      <c r="K16" s="200">
        <f>IF(K$6=0,0,VLOOKUP($A16,'base (3)'!$A:$P,K$6+4,FALSE))</f>
        <v>0</v>
      </c>
      <c r="L16" s="200">
        <f>IF(L$6=0,0,VLOOKUP($A16,'base (3)'!$A:$P,L$6+4,FALSE))</f>
        <v>0</v>
      </c>
      <c r="M16" s="200">
        <f>IF(M$6=0,0,VLOOKUP($A16,'base (3)'!$A:$P,M$6+4,FALSE))</f>
        <v>0</v>
      </c>
      <c r="N16" s="200">
        <f>IF(N$6=0,0,VLOOKUP($A16,'base (3)'!$A:$P,N$6+4,FALSE))</f>
        <v>0</v>
      </c>
      <c r="O16" s="200">
        <f>IF(O$6=0,0,VLOOKUP($A16,'base (3)'!$A:$P,O$6+4,FALSE))</f>
        <v>0</v>
      </c>
      <c r="P16" s="200">
        <f>IF(P$6=0,0,VLOOKUP($A16,'base (3)'!$A:$P,P$6+4,FALSE))</f>
        <v>0</v>
      </c>
      <c r="Q16" s="270">
        <f>IF(Q$6=0,0,VLOOKUP($A16,'base (3)'!$A:$P,Q$6+4,FALSE))</f>
        <v>0</v>
      </c>
      <c r="R16" s="271"/>
      <c r="S16" s="272">
        <f>'Grandes Itens'!F12</f>
        <v>117874.13</v>
      </c>
      <c r="T16" s="273">
        <f t="shared" si="4"/>
        <v>15.924762907407752</v>
      </c>
      <c r="W16" s="24">
        <f t="shared" si="3"/>
        <v>100</v>
      </c>
    </row>
    <row r="17" spans="1:23" x14ac:dyDescent="0.2">
      <c r="A17" s="267" t="str">
        <f t="shared" si="2"/>
        <v>4|9</v>
      </c>
      <c r="B17" s="274" t="s">
        <v>1965</v>
      </c>
      <c r="C17" s="269" t="s">
        <v>2212</v>
      </c>
      <c r="D17" s="198"/>
      <c r="E17" s="199">
        <v>6</v>
      </c>
      <c r="F17" s="200">
        <v>10</v>
      </c>
      <c r="G17" s="200"/>
      <c r="H17" s="200">
        <v>30</v>
      </c>
      <c r="I17" s="200">
        <v>60</v>
      </c>
      <c r="J17" s="200">
        <f>IF(J$6=0,0,VLOOKUP($A17,'base (3)'!$A:$P,J$6+4,FALSE))</f>
        <v>0</v>
      </c>
      <c r="K17" s="200">
        <f>IF(K$6=0,0,VLOOKUP($A17,'base (3)'!$A:$P,K$6+4,FALSE))</f>
        <v>0</v>
      </c>
      <c r="L17" s="200">
        <f>IF(L$6=0,0,VLOOKUP($A17,'base (3)'!$A:$P,L$6+4,FALSE))</f>
        <v>0</v>
      </c>
      <c r="M17" s="200">
        <f>IF(M$6=0,0,VLOOKUP($A17,'base (3)'!$A:$P,M$6+4,FALSE))</f>
        <v>0</v>
      </c>
      <c r="N17" s="200">
        <f>IF(N$6=0,0,VLOOKUP($A17,'base (3)'!$A:$P,N$6+4,FALSE))</f>
        <v>0</v>
      </c>
      <c r="O17" s="200">
        <f>IF(O$6=0,0,VLOOKUP($A17,'base (3)'!$A:$P,O$6+4,FALSE))</f>
        <v>0</v>
      </c>
      <c r="P17" s="200">
        <f>IF(P$6=0,0,VLOOKUP($A17,'base (3)'!$A:$P,P$6+4,FALSE))</f>
        <v>0</v>
      </c>
      <c r="Q17" s="270">
        <f>IF(Q$6=0,0,VLOOKUP($A17,'base (3)'!$A:$P,Q$6+4,FALSE))</f>
        <v>0</v>
      </c>
      <c r="R17" s="271"/>
      <c r="S17" s="272">
        <f>'Grandes Itens'!F13</f>
        <v>12274.82</v>
      </c>
      <c r="T17" s="273">
        <f t="shared" si="4"/>
        <v>1.6583248438915885</v>
      </c>
      <c r="W17" s="24">
        <f t="shared" si="3"/>
        <v>100</v>
      </c>
    </row>
    <row r="18" spans="1:23" x14ac:dyDescent="0.2">
      <c r="A18" s="267" t="str">
        <f t="shared" si="2"/>
        <v>4|10</v>
      </c>
      <c r="B18" s="274" t="s">
        <v>2069</v>
      </c>
      <c r="C18" s="269" t="s">
        <v>2213</v>
      </c>
      <c r="D18" s="198"/>
      <c r="E18" s="199"/>
      <c r="F18" s="200"/>
      <c r="G18" s="200">
        <v>20</v>
      </c>
      <c r="H18" s="200">
        <v>40</v>
      </c>
      <c r="I18" s="200">
        <v>40</v>
      </c>
      <c r="J18" s="200">
        <f>IF(J$6=0,0,VLOOKUP($A18,'base (3)'!$A:$P,J$6+4,FALSE))</f>
        <v>0</v>
      </c>
      <c r="K18" s="200">
        <f>IF(K$6=0,0,VLOOKUP($A18,'base (3)'!$A:$P,K$6+4,FALSE))</f>
        <v>0</v>
      </c>
      <c r="L18" s="200">
        <f>IF(L$6=0,0,VLOOKUP($A18,'base (3)'!$A:$P,L$6+4,FALSE))</f>
        <v>0</v>
      </c>
      <c r="M18" s="200">
        <f>IF(M$6=0,0,VLOOKUP($A18,'base (3)'!$A:$P,M$6+4,FALSE))</f>
        <v>0</v>
      </c>
      <c r="N18" s="200">
        <f>IF(N$6=0,0,VLOOKUP($A18,'base (3)'!$A:$P,N$6+4,FALSE))</f>
        <v>0</v>
      </c>
      <c r="O18" s="200">
        <f>IF(O$6=0,0,VLOOKUP($A18,'base (3)'!$A:$P,O$6+4,FALSE))</f>
        <v>0</v>
      </c>
      <c r="P18" s="200">
        <f>IF(P$6=0,0,VLOOKUP($A18,'base (3)'!$A:$P,P$6+4,FALSE))</f>
        <v>0</v>
      </c>
      <c r="Q18" s="270">
        <f>IF(Q$6=0,0,VLOOKUP($A18,'base (3)'!$A:$P,Q$6+4,FALSE))</f>
        <v>0</v>
      </c>
      <c r="R18" s="271"/>
      <c r="S18" s="272">
        <f>'Grandes Itens'!F14</f>
        <v>90003.09</v>
      </c>
      <c r="T18" s="273">
        <f t="shared" si="4"/>
        <v>12.159392982871488</v>
      </c>
      <c r="W18" s="24">
        <f t="shared" si="3"/>
        <v>100</v>
      </c>
    </row>
    <row r="19" spans="1:23" x14ac:dyDescent="0.2">
      <c r="A19" s="267" t="str">
        <f t="shared" si="2"/>
        <v>4|11</v>
      </c>
      <c r="B19" s="274" t="s">
        <v>2122</v>
      </c>
      <c r="C19" s="269" t="s">
        <v>2121</v>
      </c>
      <c r="D19" s="198"/>
      <c r="E19" s="199"/>
      <c r="F19" s="200"/>
      <c r="G19" s="200"/>
      <c r="H19" s="200">
        <v>25</v>
      </c>
      <c r="I19" s="200">
        <v>75</v>
      </c>
      <c r="J19" s="200">
        <f>IF(J$6=0,0,VLOOKUP($A19,'base (3)'!$A:$P,J$6+4,FALSE))</f>
        <v>0</v>
      </c>
      <c r="K19" s="200">
        <f>IF(K$6=0,0,VLOOKUP($A19,'base (3)'!$A:$P,K$6+4,FALSE))</f>
        <v>0</v>
      </c>
      <c r="L19" s="200">
        <f>IF(L$6=0,0,VLOOKUP($A19,'base (3)'!$A:$P,L$6+4,FALSE))</f>
        <v>0</v>
      </c>
      <c r="M19" s="200">
        <f>IF(M$6=0,0,VLOOKUP($A19,'base (3)'!$A:$P,M$6+4,FALSE))</f>
        <v>0</v>
      </c>
      <c r="N19" s="200">
        <f>IF(N$6=0,0,VLOOKUP($A19,'base (3)'!$A:$P,N$6+4,FALSE))</f>
        <v>0</v>
      </c>
      <c r="O19" s="200">
        <f>IF(O$6=0,0,VLOOKUP($A19,'base (3)'!$A:$P,O$6+4,FALSE))</f>
        <v>0</v>
      </c>
      <c r="P19" s="200">
        <f>IF(P$6=0,0,VLOOKUP($A19,'base (3)'!$A:$P,P$6+4,FALSE))</f>
        <v>0</v>
      </c>
      <c r="Q19" s="270">
        <f>IF(Q$6=0,0,VLOOKUP($A19,'base (3)'!$A:$P,Q$6+4,FALSE))</f>
        <v>0</v>
      </c>
      <c r="R19" s="271"/>
      <c r="S19" s="272">
        <f>'Grandes Itens'!F15</f>
        <v>173451.39</v>
      </c>
      <c r="T19" s="273">
        <f t="shared" si="4"/>
        <v>23.433235619302692</v>
      </c>
      <c r="W19" s="24">
        <f t="shared" si="3"/>
        <v>100</v>
      </c>
    </row>
    <row r="20" spans="1:23" x14ac:dyDescent="0.2">
      <c r="A20" s="267" t="str">
        <f t="shared" si="2"/>
        <v>4|12</v>
      </c>
      <c r="B20" s="274" t="s">
        <v>2134</v>
      </c>
      <c r="C20" s="269" t="s">
        <v>2138</v>
      </c>
      <c r="D20" s="198"/>
      <c r="E20" s="199"/>
      <c r="F20" s="200"/>
      <c r="G20" s="200"/>
      <c r="H20" s="200"/>
      <c r="I20" s="200">
        <v>100</v>
      </c>
      <c r="J20" s="200">
        <f>IF(J$6=0,0,VLOOKUP($A20,'base (3)'!$A:$P,J$6+4,FALSE))</f>
        <v>0</v>
      </c>
      <c r="K20" s="200">
        <f>IF(K$6=0,0,VLOOKUP($A20,'base (3)'!$A:$P,K$6+4,FALSE))</f>
        <v>0</v>
      </c>
      <c r="L20" s="200">
        <f>IF(L$6=0,0,VLOOKUP($A20,'base (3)'!$A:$P,L$6+4,FALSE))</f>
        <v>0</v>
      </c>
      <c r="M20" s="200">
        <f>IF(M$6=0,0,VLOOKUP($A20,'base (3)'!$A:$P,M$6+4,FALSE))</f>
        <v>0</v>
      </c>
      <c r="N20" s="200">
        <f>IF(N$6=0,0,VLOOKUP($A20,'base (3)'!$A:$P,N$6+4,FALSE))</f>
        <v>0</v>
      </c>
      <c r="O20" s="200">
        <f>IF(O$6=0,0,VLOOKUP($A20,'base (3)'!$A:$P,O$6+4,FALSE))</f>
        <v>0</v>
      </c>
      <c r="P20" s="200">
        <f>IF(P$6=0,0,VLOOKUP($A20,'base (3)'!$A:$P,P$6+4,FALSE))</f>
        <v>0</v>
      </c>
      <c r="Q20" s="270">
        <f>IF(Q$6=0,0,VLOOKUP($A20,'base (3)'!$A:$P,Q$6+4,FALSE))</f>
        <v>0</v>
      </c>
      <c r="R20" s="271"/>
      <c r="S20" s="272">
        <f>'Grandes Itens'!F16</f>
        <v>629.36</v>
      </c>
      <c r="T20" s="273">
        <f t="shared" si="4"/>
        <v>8.5026364847029148E-2</v>
      </c>
      <c r="W20" s="24">
        <f t="shared" si="3"/>
        <v>100</v>
      </c>
    </row>
    <row r="21" spans="1:23" hidden="1" x14ac:dyDescent="0.2">
      <c r="A21" s="211"/>
      <c r="B21" s="275"/>
      <c r="C21" s="276"/>
      <c r="D21" s="276"/>
      <c r="E21" s="199"/>
      <c r="F21" s="200" t="e">
        <f>IF(F$6=0,0,VLOOKUP($A21,'base (3)'!$A:$P,F$6+4,FALSE))</f>
        <v>#N/A</v>
      </c>
      <c r="G21" s="205"/>
      <c r="H21" s="205"/>
      <c r="I21" s="205"/>
      <c r="J21" s="205"/>
      <c r="K21" s="204"/>
      <c r="L21" s="204"/>
      <c r="M21" s="204"/>
      <c r="N21" s="204"/>
      <c r="O21" s="204"/>
      <c r="P21" s="204"/>
      <c r="Q21" s="204"/>
      <c r="R21" s="201"/>
      <c r="S21" s="272">
        <f>'Grandes Itens'!F17</f>
        <v>0</v>
      </c>
      <c r="T21" s="273">
        <f t="shared" si="4"/>
        <v>0</v>
      </c>
    </row>
    <row r="22" spans="1:23" hidden="1" x14ac:dyDescent="0.2">
      <c r="A22" s="211"/>
      <c r="B22" s="275"/>
      <c r="C22" s="276"/>
      <c r="D22" s="276"/>
      <c r="E22" s="199"/>
      <c r="F22" s="200" t="e">
        <f>IF(F$6=0,0,VLOOKUP($A22,'base (3)'!$A:$P,F$6+4,FALSE))</f>
        <v>#N/A</v>
      </c>
      <c r="G22" s="205"/>
      <c r="H22" s="205"/>
      <c r="I22" s="205"/>
      <c r="J22" s="205"/>
      <c r="K22" s="204"/>
      <c r="L22" s="204"/>
      <c r="M22" s="204"/>
      <c r="N22" s="204"/>
      <c r="O22" s="204"/>
      <c r="P22" s="204"/>
      <c r="Q22" s="204"/>
      <c r="R22" s="201"/>
      <c r="S22" s="272"/>
      <c r="T22" s="273">
        <f t="shared" si="4"/>
        <v>0</v>
      </c>
    </row>
    <row r="23" spans="1:23" hidden="1" x14ac:dyDescent="0.2">
      <c r="A23" s="211"/>
      <c r="B23" s="275"/>
      <c r="C23" s="276"/>
      <c r="D23" s="276"/>
      <c r="E23" s="199"/>
      <c r="F23" s="200" t="e">
        <f>IF(F$6=0,0,VLOOKUP($A23,'base (3)'!$A:$P,F$6+4,FALSE))</f>
        <v>#N/A</v>
      </c>
      <c r="G23" s="205"/>
      <c r="H23" s="205"/>
      <c r="I23" s="205"/>
      <c r="J23" s="205"/>
      <c r="K23" s="204"/>
      <c r="L23" s="204"/>
      <c r="M23" s="204"/>
      <c r="N23" s="204"/>
      <c r="O23" s="204"/>
      <c r="P23" s="204"/>
      <c r="Q23" s="204"/>
      <c r="R23" s="201"/>
      <c r="S23" s="272"/>
      <c r="T23" s="273">
        <f t="shared" si="4"/>
        <v>0</v>
      </c>
    </row>
    <row r="24" spans="1:23" hidden="1" x14ac:dyDescent="0.2">
      <c r="A24" s="211"/>
      <c r="B24" s="275"/>
      <c r="C24" s="276"/>
      <c r="D24" s="276"/>
      <c r="E24" s="199"/>
      <c r="F24" s="200" t="e">
        <f>IF(F$6=0,0,VLOOKUP($A24,'base (3)'!$A:$P,F$6+4,FALSE))</f>
        <v>#N/A</v>
      </c>
      <c r="G24" s="205"/>
      <c r="H24" s="205"/>
      <c r="I24" s="205"/>
      <c r="J24" s="205"/>
      <c r="K24" s="204"/>
      <c r="L24" s="204"/>
      <c r="M24" s="204"/>
      <c r="N24" s="204"/>
      <c r="O24" s="204"/>
      <c r="P24" s="204"/>
      <c r="Q24" s="204"/>
      <c r="R24" s="201"/>
      <c r="S24" s="272"/>
      <c r="T24" s="273">
        <f t="shared" si="4"/>
        <v>0</v>
      </c>
    </row>
    <row r="25" spans="1:23" hidden="1" x14ac:dyDescent="0.2">
      <c r="A25" s="211"/>
      <c r="B25" s="275"/>
      <c r="C25" s="276"/>
      <c r="D25" s="276"/>
      <c r="E25" s="199"/>
      <c r="F25" s="200" t="e">
        <f>IF(F$6=0,0,VLOOKUP($A25,'base (3)'!$A:$P,F$6+4,FALSE))</f>
        <v>#N/A</v>
      </c>
      <c r="G25" s="205"/>
      <c r="H25" s="205"/>
      <c r="I25" s="205"/>
      <c r="J25" s="205"/>
      <c r="K25" s="204"/>
      <c r="L25" s="204"/>
      <c r="M25" s="204"/>
      <c r="N25" s="204"/>
      <c r="O25" s="204"/>
      <c r="P25" s="204"/>
      <c r="Q25" s="204"/>
      <c r="R25" s="201"/>
      <c r="S25" s="272">
        <f>'Grandes Itens'!F21</f>
        <v>0</v>
      </c>
      <c r="T25" s="273">
        <f t="shared" si="4"/>
        <v>0</v>
      </c>
    </row>
    <row r="26" spans="1:23" hidden="1" x14ac:dyDescent="0.2">
      <c r="A26" s="211"/>
      <c r="B26" s="275"/>
      <c r="C26" s="276"/>
      <c r="D26" s="276"/>
      <c r="E26" s="199"/>
      <c r="F26" s="200" t="e">
        <f>IF(F$6=0,0,VLOOKUP($A26,'base (3)'!$A:$P,F$6+4,FALSE))</f>
        <v>#N/A</v>
      </c>
      <c r="G26" s="205"/>
      <c r="H26" s="205"/>
      <c r="I26" s="205"/>
      <c r="J26" s="205"/>
      <c r="K26" s="204"/>
      <c r="L26" s="204"/>
      <c r="M26" s="204"/>
      <c r="N26" s="204"/>
      <c r="O26" s="204"/>
      <c r="P26" s="204"/>
      <c r="Q26" s="204"/>
      <c r="R26" s="201"/>
      <c r="S26" s="272">
        <f>'Grandes Itens'!F22</f>
        <v>0</v>
      </c>
      <c r="T26" s="273">
        <f t="shared" si="4"/>
        <v>0</v>
      </c>
    </row>
    <row r="27" spans="1:23" hidden="1" x14ac:dyDescent="0.2">
      <c r="A27" s="211"/>
      <c r="B27" s="275"/>
      <c r="C27" s="276"/>
      <c r="D27" s="276"/>
      <c r="E27" s="199"/>
      <c r="F27" s="200" t="e">
        <f>IF(F$6=0,0,VLOOKUP($A27,'base (3)'!$A:$P,F$6+4,FALSE))</f>
        <v>#N/A</v>
      </c>
      <c r="G27" s="205"/>
      <c r="H27" s="205"/>
      <c r="I27" s="205"/>
      <c r="J27" s="205"/>
      <c r="K27" s="204"/>
      <c r="L27" s="204"/>
      <c r="M27" s="204"/>
      <c r="N27" s="204"/>
      <c r="O27" s="204"/>
      <c r="P27" s="204"/>
      <c r="Q27" s="204"/>
      <c r="R27" s="201"/>
      <c r="S27" s="272">
        <f>'Grandes Itens'!F23</f>
        <v>0</v>
      </c>
      <c r="T27" s="273">
        <f t="shared" si="4"/>
        <v>0</v>
      </c>
    </row>
    <row r="28" spans="1:23" ht="13.5" thickBot="1" x14ac:dyDescent="0.25">
      <c r="A28" s="211"/>
      <c r="B28" s="278"/>
      <c r="C28" s="279"/>
      <c r="D28" s="279"/>
      <c r="E28" s="279"/>
      <c r="F28" s="280"/>
      <c r="G28" s="280"/>
      <c r="H28" s="280"/>
      <c r="I28" s="280"/>
      <c r="J28" s="280"/>
      <c r="K28" s="280"/>
      <c r="L28" s="280"/>
      <c r="M28" s="280"/>
      <c r="N28" s="280"/>
      <c r="O28" s="280"/>
      <c r="P28" s="280"/>
      <c r="Q28" s="280"/>
      <c r="R28" s="280"/>
      <c r="S28" s="281"/>
      <c r="T28" s="282"/>
    </row>
    <row r="29" spans="1:23" ht="14.25" thickTop="1" thickBot="1" x14ac:dyDescent="0.25">
      <c r="A29" s="211"/>
      <c r="B29" s="283"/>
      <c r="C29" s="284" t="s">
        <v>2237</v>
      </c>
      <c r="D29" s="284" t="s">
        <v>2237</v>
      </c>
      <c r="E29" s="285"/>
      <c r="F29" s="286"/>
      <c r="G29" s="286"/>
      <c r="H29" s="286"/>
      <c r="I29" s="286"/>
      <c r="J29" s="286"/>
      <c r="K29" s="286"/>
      <c r="L29" s="286"/>
      <c r="M29" s="286"/>
      <c r="N29" s="286"/>
      <c r="O29" s="286"/>
      <c r="P29" s="286"/>
      <c r="Q29" s="286"/>
      <c r="R29" s="286"/>
      <c r="S29" s="287">
        <f>SUM(S9:S20)</f>
        <v>740193.94000000006</v>
      </c>
      <c r="T29" s="756">
        <f>SUM(T9:T27)</f>
        <v>100</v>
      </c>
    </row>
    <row r="30" spans="1:23" ht="18.75" thickTop="1" x14ac:dyDescent="0.25">
      <c r="A30" s="211"/>
      <c r="B30" s="289" t="s">
        <v>2238</v>
      </c>
      <c r="C30" s="290"/>
      <c r="D30" s="290"/>
      <c r="E30" s="290"/>
      <c r="F30" s="291"/>
      <c r="G30" s="291"/>
      <c r="H30" s="291"/>
      <c r="I30" s="291"/>
      <c r="J30" s="291"/>
      <c r="K30" s="291"/>
      <c r="L30" s="291"/>
      <c r="M30" s="291"/>
      <c r="N30" s="291"/>
      <c r="O30" s="291"/>
      <c r="P30" s="291"/>
      <c r="Q30" s="291"/>
      <c r="R30" s="291"/>
      <c r="S30" s="291"/>
      <c r="T30" s="292"/>
    </row>
    <row r="31" spans="1:23" ht="13.5" thickBot="1" x14ac:dyDescent="0.25">
      <c r="A31" s="211"/>
      <c r="B31" s="293" t="s">
        <v>2233</v>
      </c>
      <c r="C31" s="294"/>
      <c r="D31" s="294"/>
      <c r="E31" s="294"/>
      <c r="F31" s="295" t="s">
        <v>2239</v>
      </c>
      <c r="G31" s="295"/>
      <c r="H31" s="295"/>
      <c r="I31" s="295"/>
      <c r="J31" s="295"/>
      <c r="K31" s="295"/>
      <c r="L31" s="295"/>
      <c r="M31" s="295"/>
      <c r="N31" s="295"/>
      <c r="O31" s="295"/>
      <c r="P31" s="295"/>
      <c r="Q31" s="296"/>
      <c r="R31" s="254" t="s">
        <v>2240</v>
      </c>
      <c r="S31" s="297" t="s">
        <v>2231</v>
      </c>
      <c r="T31" s="298" t="s">
        <v>2232</v>
      </c>
    </row>
    <row r="32" spans="1:23" ht="13.5" thickTop="1" x14ac:dyDescent="0.2">
      <c r="A32" s="211"/>
      <c r="B32" s="299"/>
      <c r="C32" s="300"/>
      <c r="D32" s="301"/>
      <c r="E32" s="301"/>
      <c r="F32" s="302">
        <f t="shared" ref="F32:Q32" si="5">F6</f>
        <v>1</v>
      </c>
      <c r="G32" s="302">
        <f t="shared" si="5"/>
        <v>2</v>
      </c>
      <c r="H32" s="302">
        <f t="shared" si="5"/>
        <v>3</v>
      </c>
      <c r="I32" s="302">
        <f t="shared" si="5"/>
        <v>4</v>
      </c>
      <c r="J32" s="302">
        <f t="shared" si="5"/>
        <v>0</v>
      </c>
      <c r="K32" s="302">
        <f t="shared" si="5"/>
        <v>0</v>
      </c>
      <c r="L32" s="302">
        <f t="shared" si="5"/>
        <v>0</v>
      </c>
      <c r="M32" s="302">
        <f t="shared" si="5"/>
        <v>0</v>
      </c>
      <c r="N32" s="302">
        <f t="shared" si="5"/>
        <v>0</v>
      </c>
      <c r="O32" s="302">
        <f t="shared" si="5"/>
        <v>0</v>
      </c>
      <c r="P32" s="302">
        <f t="shared" si="5"/>
        <v>0</v>
      </c>
      <c r="Q32" s="303">
        <f t="shared" si="5"/>
        <v>0</v>
      </c>
      <c r="R32" s="304" t="s">
        <v>2241</v>
      </c>
      <c r="S32" s="305" t="s">
        <v>2233</v>
      </c>
      <c r="T32" s="306" t="s">
        <v>2233</v>
      </c>
    </row>
    <row r="33" spans="1:21" x14ac:dyDescent="0.2">
      <c r="A33" s="211"/>
      <c r="B33" s="307" t="s">
        <v>2242</v>
      </c>
      <c r="C33" s="308" t="s">
        <v>2243</v>
      </c>
      <c r="D33" s="309" t="s">
        <v>2244</v>
      </c>
      <c r="E33" s="310" t="s">
        <v>2245</v>
      </c>
      <c r="F33" s="311">
        <f t="shared" ref="F33:Q33" si="6">((F9/100)*$S$9)*$T$2</f>
        <v>22053.476417275182</v>
      </c>
      <c r="G33" s="311">
        <f t="shared" si="6"/>
        <v>0</v>
      </c>
      <c r="H33" s="311">
        <f t="shared" si="6"/>
        <v>0</v>
      </c>
      <c r="I33" s="311">
        <f t="shared" si="6"/>
        <v>0</v>
      </c>
      <c r="J33" s="311">
        <f t="shared" si="6"/>
        <v>0</v>
      </c>
      <c r="K33" s="311">
        <f t="shared" si="6"/>
        <v>0</v>
      </c>
      <c r="L33" s="311">
        <f t="shared" si="6"/>
        <v>0</v>
      </c>
      <c r="M33" s="311">
        <f t="shared" si="6"/>
        <v>0</v>
      </c>
      <c r="N33" s="311">
        <f t="shared" si="6"/>
        <v>0</v>
      </c>
      <c r="O33" s="311">
        <f t="shared" si="6"/>
        <v>0</v>
      </c>
      <c r="P33" s="311">
        <f t="shared" si="6"/>
        <v>0</v>
      </c>
      <c r="Q33" s="25">
        <f t="shared" si="6"/>
        <v>0</v>
      </c>
      <c r="R33" s="312">
        <f t="shared" ref="R33:R56" si="7">COUNTIF(F33:Q33,"&gt;0")</f>
        <v>1</v>
      </c>
      <c r="S33" s="313">
        <f t="shared" ref="S33:S56" si="8">SUM(F33:Q33)</f>
        <v>22053.476417275182</v>
      </c>
      <c r="T33" s="26">
        <f t="shared" ref="T33:T56" si="9">IF($S$61=0,0,(S33/$S$61))</f>
        <v>2.979418666582866E-2</v>
      </c>
    </row>
    <row r="34" spans="1:21" x14ac:dyDescent="0.2">
      <c r="A34" s="211"/>
      <c r="B34" s="307" t="s">
        <v>2246</v>
      </c>
      <c r="C34" s="314" t="s">
        <v>2247</v>
      </c>
      <c r="D34" s="309" t="s">
        <v>2248</v>
      </c>
      <c r="E34" s="310" t="s">
        <v>2245</v>
      </c>
      <c r="F34" s="311">
        <f>((F9/100)*$S$9)*T3</f>
        <v>28958.553582724828</v>
      </c>
      <c r="G34" s="311">
        <f t="shared" ref="G34:Q34" si="10">((G9/100)*$S$9)*$T$3</f>
        <v>0</v>
      </c>
      <c r="H34" s="311">
        <f t="shared" si="10"/>
        <v>0</v>
      </c>
      <c r="I34" s="311">
        <f t="shared" si="10"/>
        <v>0</v>
      </c>
      <c r="J34" s="311">
        <f t="shared" si="10"/>
        <v>0</v>
      </c>
      <c r="K34" s="311">
        <f t="shared" si="10"/>
        <v>0</v>
      </c>
      <c r="L34" s="311">
        <f t="shared" si="10"/>
        <v>0</v>
      </c>
      <c r="M34" s="311">
        <f t="shared" si="10"/>
        <v>0</v>
      </c>
      <c r="N34" s="311">
        <f t="shared" si="10"/>
        <v>0</v>
      </c>
      <c r="O34" s="311">
        <f t="shared" si="10"/>
        <v>0</v>
      </c>
      <c r="P34" s="311">
        <f t="shared" si="10"/>
        <v>0</v>
      </c>
      <c r="Q34" s="25">
        <f t="shared" si="10"/>
        <v>0</v>
      </c>
      <c r="R34" s="315">
        <f t="shared" si="7"/>
        <v>1</v>
      </c>
      <c r="S34" s="313">
        <f t="shared" si="8"/>
        <v>28958.553582724828</v>
      </c>
      <c r="T34" s="26">
        <f t="shared" si="9"/>
        <v>3.9122927138156287E-2</v>
      </c>
      <c r="U34" s="27"/>
    </row>
    <row r="35" spans="1:21" x14ac:dyDescent="0.2">
      <c r="A35" s="211"/>
      <c r="B35" s="307" t="s">
        <v>2249</v>
      </c>
      <c r="C35" s="316" t="s">
        <v>2250</v>
      </c>
      <c r="D35" s="310" t="s">
        <v>2244</v>
      </c>
      <c r="E35" s="310" t="s">
        <v>2245</v>
      </c>
      <c r="F35" s="311">
        <f t="shared" ref="F35:Q35" si="11">((F10/100)*$S$10)*$T$2</f>
        <v>10440.89780037918</v>
      </c>
      <c r="G35" s="311">
        <f t="shared" si="11"/>
        <v>2610.224450094795</v>
      </c>
      <c r="H35" s="311">
        <f t="shared" si="11"/>
        <v>0</v>
      </c>
      <c r="I35" s="311">
        <f t="shared" si="11"/>
        <v>0</v>
      </c>
      <c r="J35" s="311">
        <f t="shared" si="11"/>
        <v>0</v>
      </c>
      <c r="K35" s="311">
        <f t="shared" si="11"/>
        <v>0</v>
      </c>
      <c r="L35" s="311">
        <f t="shared" si="11"/>
        <v>0</v>
      </c>
      <c r="M35" s="311">
        <f t="shared" si="11"/>
        <v>0</v>
      </c>
      <c r="N35" s="311">
        <f t="shared" si="11"/>
        <v>0</v>
      </c>
      <c r="O35" s="311">
        <f t="shared" si="11"/>
        <v>0</v>
      </c>
      <c r="P35" s="311">
        <f t="shared" si="11"/>
        <v>0</v>
      </c>
      <c r="Q35" s="25">
        <f t="shared" si="11"/>
        <v>0</v>
      </c>
      <c r="R35" s="315">
        <f t="shared" si="7"/>
        <v>2</v>
      </c>
      <c r="S35" s="313">
        <f t="shared" si="8"/>
        <v>13051.122250473974</v>
      </c>
      <c r="T35" s="26">
        <f t="shared" si="9"/>
        <v>1.7632030668170526E-2</v>
      </c>
    </row>
    <row r="36" spans="1:21" x14ac:dyDescent="0.2">
      <c r="A36" s="211"/>
      <c r="B36" s="307" t="s">
        <v>2251</v>
      </c>
      <c r="C36" s="317" t="s">
        <v>2252</v>
      </c>
      <c r="D36" s="310" t="s">
        <v>2248</v>
      </c>
      <c r="E36" s="310" t="s">
        <v>2245</v>
      </c>
      <c r="F36" s="311">
        <f t="shared" ref="F36:Q36" si="12">((F10/100)*$S$10)*$T$3</f>
        <v>13710.006199620819</v>
      </c>
      <c r="G36" s="311">
        <f t="shared" si="12"/>
        <v>3427.5015499052047</v>
      </c>
      <c r="H36" s="311">
        <f t="shared" si="12"/>
        <v>0</v>
      </c>
      <c r="I36" s="311">
        <f t="shared" si="12"/>
        <v>0</v>
      </c>
      <c r="J36" s="311">
        <f t="shared" si="12"/>
        <v>0</v>
      </c>
      <c r="K36" s="311">
        <f t="shared" si="12"/>
        <v>0</v>
      </c>
      <c r="L36" s="311">
        <f t="shared" si="12"/>
        <v>0</v>
      </c>
      <c r="M36" s="311">
        <f t="shared" si="12"/>
        <v>0</v>
      </c>
      <c r="N36" s="311">
        <f t="shared" si="12"/>
        <v>0</v>
      </c>
      <c r="O36" s="311">
        <f t="shared" si="12"/>
        <v>0</v>
      </c>
      <c r="P36" s="311">
        <f t="shared" si="12"/>
        <v>0</v>
      </c>
      <c r="Q36" s="25">
        <f t="shared" si="12"/>
        <v>0</v>
      </c>
      <c r="R36" s="315">
        <f t="shared" si="7"/>
        <v>2</v>
      </c>
      <c r="S36" s="313">
        <f t="shared" si="8"/>
        <v>17137.507749526023</v>
      </c>
      <c r="T36" s="26">
        <f t="shared" si="9"/>
        <v>2.3152726364560648E-2</v>
      </c>
      <c r="U36" s="27"/>
    </row>
    <row r="37" spans="1:21" x14ac:dyDescent="0.2">
      <c r="A37" s="211"/>
      <c r="B37" s="307" t="s">
        <v>2253</v>
      </c>
      <c r="C37" s="316" t="s">
        <v>207</v>
      </c>
      <c r="D37" s="310" t="s">
        <v>2244</v>
      </c>
      <c r="E37" s="310" t="s">
        <v>2245</v>
      </c>
      <c r="F37" s="311">
        <f t="shared" ref="F37:Q37" si="13">((F11/100)*$S$11)*$T$2</f>
        <v>437.61936229848089</v>
      </c>
      <c r="G37" s="311">
        <f t="shared" si="13"/>
        <v>875.23872459696179</v>
      </c>
      <c r="H37" s="311">
        <f t="shared" si="13"/>
        <v>875.23872459696179</v>
      </c>
      <c r="I37" s="311">
        <f t="shared" si="13"/>
        <v>0</v>
      </c>
      <c r="J37" s="311">
        <f t="shared" si="13"/>
        <v>0</v>
      </c>
      <c r="K37" s="311">
        <f t="shared" si="13"/>
        <v>0</v>
      </c>
      <c r="L37" s="311">
        <f t="shared" si="13"/>
        <v>0</v>
      </c>
      <c r="M37" s="311">
        <f t="shared" si="13"/>
        <v>0</v>
      </c>
      <c r="N37" s="311">
        <f t="shared" si="13"/>
        <v>0</v>
      </c>
      <c r="O37" s="311">
        <f t="shared" si="13"/>
        <v>0</v>
      </c>
      <c r="P37" s="311">
        <f t="shared" si="13"/>
        <v>0</v>
      </c>
      <c r="Q37" s="25">
        <f t="shared" si="13"/>
        <v>0</v>
      </c>
      <c r="R37" s="315">
        <f t="shared" si="7"/>
        <v>3</v>
      </c>
      <c r="S37" s="313">
        <f t="shared" si="8"/>
        <v>2188.0968114924044</v>
      </c>
      <c r="T37" s="26">
        <f t="shared" si="9"/>
        <v>2.9561128418484541E-3</v>
      </c>
    </row>
    <row r="38" spans="1:21" x14ac:dyDescent="0.2">
      <c r="A38" s="211"/>
      <c r="B38" s="307" t="s">
        <v>2254</v>
      </c>
      <c r="C38" s="317"/>
      <c r="D38" s="310" t="s">
        <v>2248</v>
      </c>
      <c r="E38" s="310" t="s">
        <v>2245</v>
      </c>
      <c r="F38" s="311">
        <f t="shared" ref="F38:Q38" si="14">((F11/100)*$S$11)*$T$3</f>
        <v>574.64063770151927</v>
      </c>
      <c r="G38" s="311">
        <f t="shared" si="14"/>
        <v>1149.2812754030385</v>
      </c>
      <c r="H38" s="311">
        <f t="shared" si="14"/>
        <v>1149.2812754030385</v>
      </c>
      <c r="I38" s="311">
        <f t="shared" si="14"/>
        <v>0</v>
      </c>
      <c r="J38" s="311">
        <f t="shared" si="14"/>
        <v>0</v>
      </c>
      <c r="K38" s="311">
        <f t="shared" si="14"/>
        <v>0</v>
      </c>
      <c r="L38" s="311">
        <f t="shared" si="14"/>
        <v>0</v>
      </c>
      <c r="M38" s="311">
        <f t="shared" si="14"/>
        <v>0</v>
      </c>
      <c r="N38" s="311">
        <f t="shared" si="14"/>
        <v>0</v>
      </c>
      <c r="O38" s="311">
        <f t="shared" si="14"/>
        <v>0</v>
      </c>
      <c r="P38" s="311">
        <f t="shared" si="14"/>
        <v>0</v>
      </c>
      <c r="Q38" s="25">
        <f t="shared" si="14"/>
        <v>0</v>
      </c>
      <c r="R38" s="315">
        <f t="shared" si="7"/>
        <v>3</v>
      </c>
      <c r="S38" s="313">
        <f t="shared" si="8"/>
        <v>2873.2031885075967</v>
      </c>
      <c r="T38" s="26">
        <f t="shared" si="9"/>
        <v>3.8816896940653102E-3</v>
      </c>
      <c r="U38" s="27"/>
    </row>
    <row r="39" spans="1:21" x14ac:dyDescent="0.2">
      <c r="A39" s="211"/>
      <c r="B39" s="307" t="s">
        <v>2255</v>
      </c>
      <c r="C39" s="316" t="s">
        <v>1862</v>
      </c>
      <c r="D39" s="310" t="s">
        <v>2244</v>
      </c>
      <c r="E39" s="310" t="s">
        <v>2245</v>
      </c>
      <c r="F39" s="311">
        <f>((F12/100)*$S$12)*T2</f>
        <v>0</v>
      </c>
      <c r="G39" s="311">
        <f t="shared" ref="G39:Q39" si="15">((G12/100)*$S$12)*$T$2</f>
        <v>2477.512852915278</v>
      </c>
      <c r="H39" s="311">
        <f t="shared" si="15"/>
        <v>2477.512852915278</v>
      </c>
      <c r="I39" s="311">
        <f t="shared" si="15"/>
        <v>0</v>
      </c>
      <c r="J39" s="311">
        <f t="shared" si="15"/>
        <v>0</v>
      </c>
      <c r="K39" s="311">
        <f t="shared" si="15"/>
        <v>0</v>
      </c>
      <c r="L39" s="311">
        <f t="shared" si="15"/>
        <v>0</v>
      </c>
      <c r="M39" s="311">
        <f t="shared" si="15"/>
        <v>0</v>
      </c>
      <c r="N39" s="311">
        <f t="shared" si="15"/>
        <v>0</v>
      </c>
      <c r="O39" s="311">
        <f t="shared" si="15"/>
        <v>0</v>
      </c>
      <c r="P39" s="311">
        <f t="shared" si="15"/>
        <v>0</v>
      </c>
      <c r="Q39" s="25">
        <f t="shared" si="15"/>
        <v>0</v>
      </c>
      <c r="R39" s="315">
        <f t="shared" si="7"/>
        <v>2</v>
      </c>
      <c r="S39" s="313">
        <f t="shared" si="8"/>
        <v>4955.025705830556</v>
      </c>
      <c r="T39" s="26">
        <f t="shared" si="9"/>
        <v>6.6942262535012861E-3</v>
      </c>
    </row>
    <row r="40" spans="1:21" x14ac:dyDescent="0.2">
      <c r="A40" s="211"/>
      <c r="B40" s="307" t="s">
        <v>2256</v>
      </c>
      <c r="C40" s="317"/>
      <c r="D40" s="310" t="s">
        <v>2248</v>
      </c>
      <c r="E40" s="310" t="s">
        <v>2245</v>
      </c>
      <c r="F40" s="311">
        <f t="shared" ref="F40:Q40" si="16">((F12/100)*$S$12)*$T$3</f>
        <v>0</v>
      </c>
      <c r="G40" s="311">
        <f t="shared" si="16"/>
        <v>3253.2371470847233</v>
      </c>
      <c r="H40" s="311">
        <f t="shared" si="16"/>
        <v>3253.2371470847233</v>
      </c>
      <c r="I40" s="311">
        <f t="shared" si="16"/>
        <v>0</v>
      </c>
      <c r="J40" s="311">
        <f t="shared" si="16"/>
        <v>0</v>
      </c>
      <c r="K40" s="311">
        <f t="shared" si="16"/>
        <v>0</v>
      </c>
      <c r="L40" s="311">
        <f t="shared" si="16"/>
        <v>0</v>
      </c>
      <c r="M40" s="311">
        <f t="shared" si="16"/>
        <v>0</v>
      </c>
      <c r="N40" s="311">
        <f t="shared" si="16"/>
        <v>0</v>
      </c>
      <c r="O40" s="311">
        <f t="shared" si="16"/>
        <v>0</v>
      </c>
      <c r="P40" s="311">
        <f t="shared" si="16"/>
        <v>0</v>
      </c>
      <c r="Q40" s="25">
        <f t="shared" si="16"/>
        <v>0</v>
      </c>
      <c r="R40" s="315">
        <f t="shared" si="7"/>
        <v>2</v>
      </c>
      <c r="S40" s="313">
        <f t="shared" si="8"/>
        <v>6506.4742941694467</v>
      </c>
      <c r="T40" s="26">
        <f t="shared" si="9"/>
        <v>8.7902290772192034E-3</v>
      </c>
      <c r="U40" s="27"/>
    </row>
    <row r="41" spans="1:21" x14ac:dyDescent="0.2">
      <c r="A41" s="211"/>
      <c r="B41" s="307" t="s">
        <v>2257</v>
      </c>
      <c r="C41" s="316" t="s">
        <v>2258</v>
      </c>
      <c r="D41" s="310" t="s">
        <v>2244</v>
      </c>
      <c r="E41" s="310" t="s">
        <v>2245</v>
      </c>
      <c r="F41" s="311">
        <f t="shared" ref="F41:Q41" si="17">((F13/100)*$S$13)*$T$2</f>
        <v>0</v>
      </c>
      <c r="G41" s="311">
        <f t="shared" si="17"/>
        <v>53658.951058151055</v>
      </c>
      <c r="H41" s="311">
        <f t="shared" si="17"/>
        <v>53658.951058151055</v>
      </c>
      <c r="I41" s="311">
        <f t="shared" si="17"/>
        <v>0</v>
      </c>
      <c r="J41" s="311">
        <f t="shared" si="17"/>
        <v>0</v>
      </c>
      <c r="K41" s="311">
        <f t="shared" si="17"/>
        <v>0</v>
      </c>
      <c r="L41" s="311">
        <f t="shared" si="17"/>
        <v>0</v>
      </c>
      <c r="M41" s="311">
        <f t="shared" si="17"/>
        <v>0</v>
      </c>
      <c r="N41" s="311">
        <f t="shared" si="17"/>
        <v>0</v>
      </c>
      <c r="O41" s="311">
        <f t="shared" si="17"/>
        <v>0</v>
      </c>
      <c r="P41" s="311">
        <f t="shared" si="17"/>
        <v>0</v>
      </c>
      <c r="Q41" s="25">
        <f t="shared" si="17"/>
        <v>0</v>
      </c>
      <c r="R41" s="315">
        <f t="shared" si="7"/>
        <v>2</v>
      </c>
      <c r="S41" s="313">
        <f t="shared" si="8"/>
        <v>107317.90211630211</v>
      </c>
      <c r="T41" s="26">
        <f t="shared" si="9"/>
        <v>0.14498619391061496</v>
      </c>
    </row>
    <row r="42" spans="1:21" x14ac:dyDescent="0.2">
      <c r="A42" s="211"/>
      <c r="B42" s="307" t="s">
        <v>2259</v>
      </c>
      <c r="C42" s="317" t="s">
        <v>5</v>
      </c>
      <c r="D42" s="310" t="s">
        <v>2248</v>
      </c>
      <c r="E42" s="310" t="s">
        <v>2245</v>
      </c>
      <c r="F42" s="311">
        <f t="shared" ref="F42:Q42" si="18">((F13/100)*$S$13)*$T$3</f>
        <v>0</v>
      </c>
      <c r="G42" s="311">
        <f t="shared" si="18"/>
        <v>70459.893941848961</v>
      </c>
      <c r="H42" s="311">
        <f t="shared" si="18"/>
        <v>70459.893941848961</v>
      </c>
      <c r="I42" s="311">
        <f t="shared" si="18"/>
        <v>0</v>
      </c>
      <c r="J42" s="311">
        <f t="shared" si="18"/>
        <v>0</v>
      </c>
      <c r="K42" s="311">
        <f t="shared" si="18"/>
        <v>0</v>
      </c>
      <c r="L42" s="311">
        <f t="shared" si="18"/>
        <v>0</v>
      </c>
      <c r="M42" s="311">
        <f t="shared" si="18"/>
        <v>0</v>
      </c>
      <c r="N42" s="311">
        <f t="shared" si="18"/>
        <v>0</v>
      </c>
      <c r="O42" s="311">
        <f t="shared" si="18"/>
        <v>0</v>
      </c>
      <c r="P42" s="311">
        <f t="shared" si="18"/>
        <v>0</v>
      </c>
      <c r="Q42" s="25">
        <f t="shared" si="18"/>
        <v>0</v>
      </c>
      <c r="R42" s="315">
        <f t="shared" si="7"/>
        <v>2</v>
      </c>
      <c r="S42" s="313">
        <f t="shared" si="8"/>
        <v>140919.78788369792</v>
      </c>
      <c r="T42" s="26">
        <f t="shared" si="9"/>
        <v>0.19038225020282915</v>
      </c>
      <c r="U42" s="27"/>
    </row>
    <row r="43" spans="1:21" x14ac:dyDescent="0.2">
      <c r="A43" s="211"/>
      <c r="B43" s="307" t="s">
        <v>2260</v>
      </c>
      <c r="C43" s="316" t="s">
        <v>236</v>
      </c>
      <c r="D43" s="310" t="s">
        <v>2244</v>
      </c>
      <c r="E43" s="310" t="s">
        <v>2245</v>
      </c>
      <c r="F43" s="311">
        <f t="shared" ref="F43:Q43" si="19">((F14/100)*$S$14)*$T$2</f>
        <v>0</v>
      </c>
      <c r="G43" s="311">
        <f t="shared" si="19"/>
        <v>0</v>
      </c>
      <c r="H43" s="311">
        <f t="shared" si="19"/>
        <v>0</v>
      </c>
      <c r="I43" s="311">
        <f t="shared" si="19"/>
        <v>0</v>
      </c>
      <c r="J43" s="311">
        <f t="shared" si="19"/>
        <v>0</v>
      </c>
      <c r="K43" s="311">
        <f t="shared" si="19"/>
        <v>0</v>
      </c>
      <c r="L43" s="311">
        <f t="shared" si="19"/>
        <v>0</v>
      </c>
      <c r="M43" s="311">
        <f t="shared" si="19"/>
        <v>0</v>
      </c>
      <c r="N43" s="311">
        <f t="shared" si="19"/>
        <v>0</v>
      </c>
      <c r="O43" s="311">
        <f t="shared" si="19"/>
        <v>0</v>
      </c>
      <c r="P43" s="311">
        <f t="shared" si="19"/>
        <v>0</v>
      </c>
      <c r="Q43" s="25">
        <f t="shared" si="19"/>
        <v>0</v>
      </c>
      <c r="R43" s="315">
        <f t="shared" si="7"/>
        <v>0</v>
      </c>
      <c r="S43" s="313">
        <f t="shared" si="8"/>
        <v>0</v>
      </c>
      <c r="T43" s="26">
        <f t="shared" si="9"/>
        <v>0</v>
      </c>
    </row>
    <row r="44" spans="1:21" x14ac:dyDescent="0.2">
      <c r="A44" s="211"/>
      <c r="B44" s="307" t="s">
        <v>2261</v>
      </c>
      <c r="C44" s="317"/>
      <c r="D44" s="310" t="s">
        <v>2248</v>
      </c>
      <c r="E44" s="310" t="s">
        <v>2245</v>
      </c>
      <c r="F44" s="311">
        <f t="shared" ref="F44:Q44" si="20">((F14/100)*$S$14)*$T$3</f>
        <v>0</v>
      </c>
      <c r="G44" s="311">
        <f t="shared" si="20"/>
        <v>0</v>
      </c>
      <c r="H44" s="311">
        <f t="shared" si="20"/>
        <v>0</v>
      </c>
      <c r="I44" s="311">
        <f t="shared" si="20"/>
        <v>0</v>
      </c>
      <c r="J44" s="311">
        <f t="shared" si="20"/>
        <v>0</v>
      </c>
      <c r="K44" s="311">
        <f t="shared" si="20"/>
        <v>0</v>
      </c>
      <c r="L44" s="311">
        <f t="shared" si="20"/>
        <v>0</v>
      </c>
      <c r="M44" s="311">
        <f t="shared" si="20"/>
        <v>0</v>
      </c>
      <c r="N44" s="311">
        <f t="shared" si="20"/>
        <v>0</v>
      </c>
      <c r="O44" s="311">
        <f t="shared" si="20"/>
        <v>0</v>
      </c>
      <c r="P44" s="311">
        <f t="shared" si="20"/>
        <v>0</v>
      </c>
      <c r="Q44" s="25">
        <f t="shared" si="20"/>
        <v>0</v>
      </c>
      <c r="R44" s="315">
        <f t="shared" si="7"/>
        <v>0</v>
      </c>
      <c r="S44" s="313">
        <f t="shared" si="8"/>
        <v>0</v>
      </c>
      <c r="T44" s="26">
        <f t="shared" si="9"/>
        <v>0</v>
      </c>
      <c r="U44" s="27"/>
    </row>
    <row r="45" spans="1:21" x14ac:dyDescent="0.2">
      <c r="A45" s="211"/>
      <c r="B45" s="307" t="s">
        <v>2262</v>
      </c>
      <c r="C45" s="316" t="s">
        <v>2263</v>
      </c>
      <c r="D45" s="310" t="s">
        <v>2244</v>
      </c>
      <c r="E45" s="310" t="s">
        <v>2245</v>
      </c>
      <c r="F45" s="311">
        <f t="shared" ref="F45:Q45" si="21">((F15/100)*$S$15)*$T$2</f>
        <v>0</v>
      </c>
      <c r="G45" s="311">
        <f t="shared" si="21"/>
        <v>0</v>
      </c>
      <c r="H45" s="311">
        <f t="shared" si="21"/>
        <v>0</v>
      </c>
      <c r="I45" s="311">
        <f t="shared" si="21"/>
        <v>0</v>
      </c>
      <c r="J45" s="311">
        <f t="shared" si="21"/>
        <v>0</v>
      </c>
      <c r="K45" s="311">
        <f t="shared" si="21"/>
        <v>0</v>
      </c>
      <c r="L45" s="311">
        <f t="shared" si="21"/>
        <v>0</v>
      </c>
      <c r="M45" s="311">
        <f t="shared" si="21"/>
        <v>0</v>
      </c>
      <c r="N45" s="311">
        <f t="shared" si="21"/>
        <v>0</v>
      </c>
      <c r="O45" s="311">
        <f t="shared" si="21"/>
        <v>0</v>
      </c>
      <c r="P45" s="311">
        <f t="shared" si="21"/>
        <v>0</v>
      </c>
      <c r="Q45" s="25">
        <f t="shared" si="21"/>
        <v>0</v>
      </c>
      <c r="R45" s="315">
        <f t="shared" si="7"/>
        <v>0</v>
      </c>
      <c r="S45" s="313">
        <f t="shared" si="8"/>
        <v>0</v>
      </c>
      <c r="T45" s="26">
        <f t="shared" si="9"/>
        <v>0</v>
      </c>
    </row>
    <row r="46" spans="1:21" x14ac:dyDescent="0.2">
      <c r="A46" s="211"/>
      <c r="B46" s="307" t="s">
        <v>2264</v>
      </c>
      <c r="C46" s="317" t="s">
        <v>179</v>
      </c>
      <c r="D46" s="310" t="s">
        <v>2248</v>
      </c>
      <c r="E46" s="310" t="s">
        <v>2245</v>
      </c>
      <c r="F46" s="311">
        <f t="shared" ref="F46:Q46" si="22">((F15/100)*$S$15)*$T$3</f>
        <v>0</v>
      </c>
      <c r="G46" s="311">
        <f t="shared" si="22"/>
        <v>0</v>
      </c>
      <c r="H46" s="311">
        <f t="shared" si="22"/>
        <v>0</v>
      </c>
      <c r="I46" s="311">
        <f t="shared" si="22"/>
        <v>0</v>
      </c>
      <c r="J46" s="311">
        <f t="shared" si="22"/>
        <v>0</v>
      </c>
      <c r="K46" s="311">
        <f t="shared" si="22"/>
        <v>0</v>
      </c>
      <c r="L46" s="311">
        <f t="shared" si="22"/>
        <v>0</v>
      </c>
      <c r="M46" s="311">
        <f t="shared" si="22"/>
        <v>0</v>
      </c>
      <c r="N46" s="311">
        <f t="shared" si="22"/>
        <v>0</v>
      </c>
      <c r="O46" s="311">
        <f t="shared" si="22"/>
        <v>0</v>
      </c>
      <c r="P46" s="311">
        <f t="shared" si="22"/>
        <v>0</v>
      </c>
      <c r="Q46" s="25">
        <f t="shared" si="22"/>
        <v>0</v>
      </c>
      <c r="R46" s="315">
        <f t="shared" si="7"/>
        <v>0</v>
      </c>
      <c r="S46" s="313">
        <f t="shared" si="8"/>
        <v>0</v>
      </c>
      <c r="T46" s="26">
        <f t="shared" si="9"/>
        <v>0</v>
      </c>
      <c r="U46" s="27"/>
    </row>
    <row r="47" spans="1:21" x14ac:dyDescent="0.2">
      <c r="A47" s="211"/>
      <c r="B47" s="307" t="s">
        <v>2265</v>
      </c>
      <c r="C47" s="316" t="s">
        <v>2266</v>
      </c>
      <c r="D47" s="310" t="s">
        <v>2244</v>
      </c>
      <c r="E47" s="310" t="s">
        <v>2245</v>
      </c>
      <c r="F47" s="311">
        <f t="shared" ref="F47:Q47" si="23">((F16/100)*$S$16)*$T$2</f>
        <v>5095.9241303704812</v>
      </c>
      <c r="G47" s="311">
        <f t="shared" si="23"/>
        <v>10191.848260740962</v>
      </c>
      <c r="H47" s="311">
        <f t="shared" si="23"/>
        <v>10191.848260740962</v>
      </c>
      <c r="I47" s="311">
        <f t="shared" si="23"/>
        <v>25479.620651852405</v>
      </c>
      <c r="J47" s="311">
        <f t="shared" si="23"/>
        <v>0</v>
      </c>
      <c r="K47" s="311">
        <f t="shared" si="23"/>
        <v>0</v>
      </c>
      <c r="L47" s="311">
        <f t="shared" si="23"/>
        <v>0</v>
      </c>
      <c r="M47" s="311">
        <f t="shared" si="23"/>
        <v>0</v>
      </c>
      <c r="N47" s="311">
        <f t="shared" si="23"/>
        <v>0</v>
      </c>
      <c r="O47" s="311">
        <f t="shared" si="23"/>
        <v>0</v>
      </c>
      <c r="P47" s="311">
        <f t="shared" si="23"/>
        <v>0</v>
      </c>
      <c r="Q47" s="25">
        <f t="shared" si="23"/>
        <v>0</v>
      </c>
      <c r="R47" s="315">
        <f t="shared" si="7"/>
        <v>4</v>
      </c>
      <c r="S47" s="313">
        <f t="shared" si="8"/>
        <v>50959.24130370481</v>
      </c>
      <c r="T47" s="26">
        <f t="shared" si="9"/>
        <v>6.8845796418847749E-2</v>
      </c>
    </row>
    <row r="48" spans="1:21" x14ac:dyDescent="0.2">
      <c r="A48" s="211"/>
      <c r="B48" s="307" t="s">
        <v>2267</v>
      </c>
      <c r="C48" s="317" t="s">
        <v>2268</v>
      </c>
      <c r="D48" s="310" t="s">
        <v>2248</v>
      </c>
      <c r="E48" s="310" t="s">
        <v>2245</v>
      </c>
      <c r="F48" s="311">
        <f t="shared" ref="F48:Q48" si="24">((F16/100)*$S$16)*$T$3</f>
        <v>6691.4888696295202</v>
      </c>
      <c r="G48" s="311">
        <f t="shared" si="24"/>
        <v>13382.97773925904</v>
      </c>
      <c r="H48" s="311">
        <f t="shared" si="24"/>
        <v>13382.97773925904</v>
      </c>
      <c r="I48" s="311">
        <f t="shared" si="24"/>
        <v>33457.444348147605</v>
      </c>
      <c r="J48" s="311">
        <f t="shared" si="24"/>
        <v>0</v>
      </c>
      <c r="K48" s="311">
        <f t="shared" si="24"/>
        <v>0</v>
      </c>
      <c r="L48" s="311">
        <f t="shared" si="24"/>
        <v>0</v>
      </c>
      <c r="M48" s="311">
        <f t="shared" si="24"/>
        <v>0</v>
      </c>
      <c r="N48" s="311">
        <f t="shared" si="24"/>
        <v>0</v>
      </c>
      <c r="O48" s="311">
        <f t="shared" si="24"/>
        <v>0</v>
      </c>
      <c r="P48" s="311">
        <f t="shared" si="24"/>
        <v>0</v>
      </c>
      <c r="Q48" s="25">
        <f t="shared" si="24"/>
        <v>0</v>
      </c>
      <c r="R48" s="315">
        <f t="shared" si="7"/>
        <v>4</v>
      </c>
      <c r="S48" s="313">
        <f t="shared" si="8"/>
        <v>66914.888696295209</v>
      </c>
      <c r="T48" s="26">
        <f t="shared" si="9"/>
        <v>9.0401832655229789E-2</v>
      </c>
      <c r="U48" s="27"/>
    </row>
    <row r="49" spans="1:21" x14ac:dyDescent="0.2">
      <c r="A49" s="211"/>
      <c r="B49" s="307" t="s">
        <v>2269</v>
      </c>
      <c r="C49" s="316" t="s">
        <v>2270</v>
      </c>
      <c r="D49" s="310" t="s">
        <v>2244</v>
      </c>
      <c r="E49" s="310" t="s">
        <v>2245</v>
      </c>
      <c r="F49" s="311">
        <f t="shared" ref="F49:Q49" si="25">((F17/100)*$S$17)*$T$2</f>
        <v>530.6639500453083</v>
      </c>
      <c r="G49" s="311">
        <f t="shared" si="25"/>
        <v>0</v>
      </c>
      <c r="H49" s="311">
        <f t="shared" si="25"/>
        <v>1591.991850135925</v>
      </c>
      <c r="I49" s="311">
        <f t="shared" si="25"/>
        <v>3183.98370027185</v>
      </c>
      <c r="J49" s="311">
        <f t="shared" si="25"/>
        <v>0</v>
      </c>
      <c r="K49" s="311">
        <f t="shared" si="25"/>
        <v>0</v>
      </c>
      <c r="L49" s="311">
        <f t="shared" si="25"/>
        <v>0</v>
      </c>
      <c r="M49" s="311">
        <f t="shared" si="25"/>
        <v>0</v>
      </c>
      <c r="N49" s="311">
        <f t="shared" si="25"/>
        <v>0</v>
      </c>
      <c r="O49" s="311">
        <f t="shared" si="25"/>
        <v>0</v>
      </c>
      <c r="P49" s="311">
        <f t="shared" si="25"/>
        <v>0</v>
      </c>
      <c r="Q49" s="25">
        <f t="shared" si="25"/>
        <v>0</v>
      </c>
      <c r="R49" s="315">
        <f t="shared" si="7"/>
        <v>3</v>
      </c>
      <c r="S49" s="313">
        <f t="shared" si="8"/>
        <v>5306.6395004530832</v>
      </c>
      <c r="T49" s="26">
        <f t="shared" si="9"/>
        <v>7.1692555338308808E-3</v>
      </c>
    </row>
    <row r="50" spans="1:21" x14ac:dyDescent="0.2">
      <c r="A50" s="211"/>
      <c r="B50" s="307" t="s">
        <v>2271</v>
      </c>
      <c r="C50" s="317" t="s">
        <v>2272</v>
      </c>
      <c r="D50" s="310" t="s">
        <v>2248</v>
      </c>
      <c r="E50" s="310" t="s">
        <v>2245</v>
      </c>
      <c r="F50" s="311">
        <f t="shared" ref="F50:Q50" si="26">((F17/100)*$S$17)*$T$3</f>
        <v>696.81804995469167</v>
      </c>
      <c r="G50" s="311">
        <f t="shared" si="26"/>
        <v>0</v>
      </c>
      <c r="H50" s="311">
        <f t="shared" si="26"/>
        <v>2090.4541498640751</v>
      </c>
      <c r="I50" s="311">
        <f t="shared" si="26"/>
        <v>4180.9082997281503</v>
      </c>
      <c r="J50" s="311">
        <f t="shared" si="26"/>
        <v>0</v>
      </c>
      <c r="K50" s="311">
        <f t="shared" si="26"/>
        <v>0</v>
      </c>
      <c r="L50" s="311">
        <f t="shared" si="26"/>
        <v>0</v>
      </c>
      <c r="M50" s="311">
        <f t="shared" si="26"/>
        <v>0</v>
      </c>
      <c r="N50" s="311">
        <f t="shared" si="26"/>
        <v>0</v>
      </c>
      <c r="O50" s="311">
        <f t="shared" si="26"/>
        <v>0</v>
      </c>
      <c r="P50" s="311">
        <f t="shared" si="26"/>
        <v>0</v>
      </c>
      <c r="Q50" s="25">
        <f t="shared" si="26"/>
        <v>0</v>
      </c>
      <c r="R50" s="315">
        <f t="shared" si="7"/>
        <v>3</v>
      </c>
      <c r="S50" s="313">
        <f t="shared" si="8"/>
        <v>6968.1804995469174</v>
      </c>
      <c r="T50" s="26">
        <f t="shared" si="9"/>
        <v>9.4139929050850064E-3</v>
      </c>
      <c r="U50" s="27"/>
    </row>
    <row r="51" spans="1:21" x14ac:dyDescent="0.2">
      <c r="A51" s="211"/>
      <c r="B51" s="307" t="s">
        <v>2273</v>
      </c>
      <c r="C51" s="316" t="s">
        <v>2274</v>
      </c>
      <c r="D51" s="310" t="s">
        <v>2244</v>
      </c>
      <c r="E51" s="310" t="s">
        <v>2245</v>
      </c>
      <c r="F51" s="311">
        <f t="shared" ref="F51:Q51" si="27">((F18/100)*$S$18)*$T$2</f>
        <v>0</v>
      </c>
      <c r="G51" s="311">
        <f t="shared" si="27"/>
        <v>7782.0115090377521</v>
      </c>
      <c r="H51" s="311">
        <f t="shared" si="27"/>
        <v>15564.023018075504</v>
      </c>
      <c r="I51" s="311">
        <f t="shared" si="27"/>
        <v>15564.023018075504</v>
      </c>
      <c r="J51" s="311">
        <f t="shared" si="27"/>
        <v>0</v>
      </c>
      <c r="K51" s="311">
        <f t="shared" si="27"/>
        <v>0</v>
      </c>
      <c r="L51" s="311">
        <f t="shared" si="27"/>
        <v>0</v>
      </c>
      <c r="M51" s="311">
        <f t="shared" si="27"/>
        <v>0</v>
      </c>
      <c r="N51" s="311">
        <f t="shared" si="27"/>
        <v>0</v>
      </c>
      <c r="O51" s="311">
        <f t="shared" si="27"/>
        <v>0</v>
      </c>
      <c r="P51" s="311">
        <f t="shared" si="27"/>
        <v>0</v>
      </c>
      <c r="Q51" s="25">
        <f t="shared" si="27"/>
        <v>0</v>
      </c>
      <c r="R51" s="315">
        <f t="shared" si="7"/>
        <v>3</v>
      </c>
      <c r="S51" s="313">
        <f t="shared" si="8"/>
        <v>38910.057545188763</v>
      </c>
      <c r="T51" s="26">
        <f t="shared" si="9"/>
        <v>5.2567381928564236E-2</v>
      </c>
    </row>
    <row r="52" spans="1:21" x14ac:dyDescent="0.2">
      <c r="A52" s="211"/>
      <c r="B52" s="307" t="s">
        <v>2275</v>
      </c>
      <c r="C52" s="317" t="s">
        <v>2276</v>
      </c>
      <c r="D52" s="310" t="s">
        <v>2248</v>
      </c>
      <c r="E52" s="310" t="s">
        <v>2245</v>
      </c>
      <c r="F52" s="311">
        <f t="shared" ref="F52:Q52" si="28">((F18/100)*$S$18)*$T$3</f>
        <v>0</v>
      </c>
      <c r="G52" s="311">
        <f t="shared" si="28"/>
        <v>10218.606490962247</v>
      </c>
      <c r="H52" s="311">
        <f t="shared" si="28"/>
        <v>20437.212981924495</v>
      </c>
      <c r="I52" s="311">
        <f t="shared" si="28"/>
        <v>20437.212981924495</v>
      </c>
      <c r="J52" s="311">
        <f t="shared" si="28"/>
        <v>0</v>
      </c>
      <c r="K52" s="311">
        <f t="shared" si="28"/>
        <v>0</v>
      </c>
      <c r="L52" s="311">
        <f t="shared" si="28"/>
        <v>0</v>
      </c>
      <c r="M52" s="311">
        <f t="shared" si="28"/>
        <v>0</v>
      </c>
      <c r="N52" s="311">
        <f t="shared" si="28"/>
        <v>0</v>
      </c>
      <c r="O52" s="311">
        <f t="shared" si="28"/>
        <v>0</v>
      </c>
      <c r="P52" s="311">
        <f t="shared" si="28"/>
        <v>0</v>
      </c>
      <c r="Q52" s="25">
        <f t="shared" si="28"/>
        <v>0</v>
      </c>
      <c r="R52" s="315">
        <f t="shared" si="7"/>
        <v>3</v>
      </c>
      <c r="S52" s="313">
        <f t="shared" si="8"/>
        <v>51093.03245481124</v>
      </c>
      <c r="T52" s="26">
        <f t="shared" si="9"/>
        <v>6.9026547900150656E-2</v>
      </c>
      <c r="U52" s="27"/>
    </row>
    <row r="53" spans="1:21" x14ac:dyDescent="0.2">
      <c r="A53" s="211"/>
      <c r="B53" s="307" t="s">
        <v>2277</v>
      </c>
      <c r="C53" s="316" t="s">
        <v>2278</v>
      </c>
      <c r="D53" s="310" t="s">
        <v>2244</v>
      </c>
      <c r="E53" s="310" t="s">
        <v>2245</v>
      </c>
      <c r="F53" s="311">
        <f t="shared" ref="F53:Q53" si="29">((F19/100)*$S$19)*$T$2</f>
        <v>0</v>
      </c>
      <c r="G53" s="311">
        <f t="shared" si="29"/>
        <v>0</v>
      </c>
      <c r="H53" s="311">
        <f t="shared" si="29"/>
        <v>18746.588495442153</v>
      </c>
      <c r="I53" s="311">
        <f t="shared" si="29"/>
        <v>56239.765486326462</v>
      </c>
      <c r="J53" s="311">
        <f t="shared" si="29"/>
        <v>0</v>
      </c>
      <c r="K53" s="311">
        <f t="shared" si="29"/>
        <v>0</v>
      </c>
      <c r="L53" s="311">
        <f t="shared" si="29"/>
        <v>0</v>
      </c>
      <c r="M53" s="311">
        <f t="shared" si="29"/>
        <v>0</v>
      </c>
      <c r="N53" s="311">
        <f t="shared" si="29"/>
        <v>0</v>
      </c>
      <c r="O53" s="311">
        <f t="shared" si="29"/>
        <v>0</v>
      </c>
      <c r="P53" s="311">
        <f t="shared" si="29"/>
        <v>0</v>
      </c>
      <c r="Q53" s="311">
        <f t="shared" si="29"/>
        <v>0</v>
      </c>
      <c r="R53" s="315">
        <f t="shared" si="7"/>
        <v>2</v>
      </c>
      <c r="S53" s="313">
        <f t="shared" si="8"/>
        <v>74986.353981768611</v>
      </c>
      <c r="T53" s="26">
        <f t="shared" si="9"/>
        <v>0.10130636030574447</v>
      </c>
    </row>
    <row r="54" spans="1:21" x14ac:dyDescent="0.2">
      <c r="A54" s="211"/>
      <c r="B54" s="307" t="s">
        <v>2279</v>
      </c>
      <c r="C54" s="317" t="s">
        <v>2280</v>
      </c>
      <c r="D54" s="310" t="s">
        <v>2248</v>
      </c>
      <c r="E54" s="310" t="s">
        <v>2245</v>
      </c>
      <c r="F54" s="311">
        <f t="shared" ref="F54:Q54" si="30">((F19/100)*$S$19)*$T$3</f>
        <v>0</v>
      </c>
      <c r="G54" s="311">
        <f t="shared" si="30"/>
        <v>0</v>
      </c>
      <c r="H54" s="311">
        <f t="shared" si="30"/>
        <v>24616.259004557851</v>
      </c>
      <c r="I54" s="311">
        <f t="shared" si="30"/>
        <v>73848.777013673549</v>
      </c>
      <c r="J54" s="311">
        <f t="shared" si="30"/>
        <v>0</v>
      </c>
      <c r="K54" s="311">
        <f t="shared" si="30"/>
        <v>0</v>
      </c>
      <c r="L54" s="311">
        <f t="shared" si="30"/>
        <v>0</v>
      </c>
      <c r="M54" s="311">
        <f t="shared" si="30"/>
        <v>0</v>
      </c>
      <c r="N54" s="311">
        <f t="shared" si="30"/>
        <v>0</v>
      </c>
      <c r="O54" s="311">
        <f t="shared" si="30"/>
        <v>0</v>
      </c>
      <c r="P54" s="311">
        <f t="shared" si="30"/>
        <v>0</v>
      </c>
      <c r="Q54" s="311">
        <f t="shared" si="30"/>
        <v>0</v>
      </c>
      <c r="R54" s="315">
        <f t="shared" si="7"/>
        <v>2</v>
      </c>
      <c r="S54" s="313">
        <f t="shared" si="8"/>
        <v>98465.036018231403</v>
      </c>
      <c r="T54" s="26">
        <f t="shared" si="9"/>
        <v>0.13302599588728245</v>
      </c>
      <c r="U54" s="27"/>
    </row>
    <row r="55" spans="1:21" x14ac:dyDescent="0.2">
      <c r="A55" s="211"/>
      <c r="B55" s="307" t="s">
        <v>2281</v>
      </c>
      <c r="C55" s="316" t="s">
        <v>2282</v>
      </c>
      <c r="D55" s="310" t="s">
        <v>2244</v>
      </c>
      <c r="E55" s="310" t="s">
        <v>2245</v>
      </c>
      <c r="F55" s="311">
        <f t="shared" ref="F55:Q55" si="31">((F20/100)*$S$20)*$T$2</f>
        <v>0</v>
      </c>
      <c r="G55" s="311">
        <f t="shared" si="31"/>
        <v>0</v>
      </c>
      <c r="H55" s="311">
        <f t="shared" si="31"/>
        <v>0</v>
      </c>
      <c r="I55" s="311">
        <f t="shared" si="31"/>
        <v>272.08436751049322</v>
      </c>
      <c r="J55" s="311">
        <f t="shared" si="31"/>
        <v>0</v>
      </c>
      <c r="K55" s="311">
        <f t="shared" si="31"/>
        <v>0</v>
      </c>
      <c r="L55" s="311">
        <f t="shared" si="31"/>
        <v>0</v>
      </c>
      <c r="M55" s="311">
        <f t="shared" si="31"/>
        <v>0</v>
      </c>
      <c r="N55" s="311">
        <f t="shared" si="31"/>
        <v>0</v>
      </c>
      <c r="O55" s="311">
        <f t="shared" si="31"/>
        <v>0</v>
      </c>
      <c r="P55" s="311">
        <f t="shared" si="31"/>
        <v>0</v>
      </c>
      <c r="Q55" s="25">
        <f t="shared" si="31"/>
        <v>0</v>
      </c>
      <c r="R55" s="315">
        <f t="shared" si="7"/>
        <v>1</v>
      </c>
      <c r="S55" s="313">
        <f t="shared" si="8"/>
        <v>272.08436751049322</v>
      </c>
      <c r="T55" s="26">
        <f t="shared" si="9"/>
        <v>3.6758524057964212E-4</v>
      </c>
    </row>
    <row r="56" spans="1:21" x14ac:dyDescent="0.2">
      <c r="A56" s="211"/>
      <c r="B56" s="307" t="s">
        <v>2283</v>
      </c>
      <c r="C56" s="317" t="s">
        <v>2284</v>
      </c>
      <c r="D56" s="310" t="s">
        <v>2248</v>
      </c>
      <c r="E56" s="310" t="s">
        <v>2245</v>
      </c>
      <c r="F56" s="311">
        <f t="shared" ref="F56:Q56" si="32">((F20/100)*$S$20)*$T$3</f>
        <v>0</v>
      </c>
      <c r="G56" s="311">
        <f t="shared" si="32"/>
        <v>0</v>
      </c>
      <c r="H56" s="311">
        <f t="shared" si="32"/>
        <v>0</v>
      </c>
      <c r="I56" s="311">
        <f t="shared" si="32"/>
        <v>357.27563248950679</v>
      </c>
      <c r="J56" s="311">
        <f t="shared" si="32"/>
        <v>0</v>
      </c>
      <c r="K56" s="311">
        <f t="shared" si="32"/>
        <v>0</v>
      </c>
      <c r="L56" s="311">
        <f t="shared" si="32"/>
        <v>0</v>
      </c>
      <c r="M56" s="311">
        <f t="shared" si="32"/>
        <v>0</v>
      </c>
      <c r="N56" s="311">
        <f t="shared" si="32"/>
        <v>0</v>
      </c>
      <c r="O56" s="311">
        <f t="shared" si="32"/>
        <v>0</v>
      </c>
      <c r="P56" s="311">
        <f t="shared" si="32"/>
        <v>0</v>
      </c>
      <c r="Q56" s="25">
        <f t="shared" si="32"/>
        <v>0</v>
      </c>
      <c r="R56" s="315">
        <f t="shared" si="7"/>
        <v>1</v>
      </c>
      <c r="S56" s="313">
        <f t="shared" si="8"/>
        <v>357.27563248950679</v>
      </c>
      <c r="T56" s="26">
        <f t="shared" si="9"/>
        <v>4.8267840789064926E-4</v>
      </c>
      <c r="U56" s="27"/>
    </row>
    <row r="57" spans="1:21" x14ac:dyDescent="0.2">
      <c r="A57" s="211"/>
      <c r="B57" s="318"/>
      <c r="C57" s="319"/>
      <c r="D57" s="319"/>
      <c r="E57" s="319"/>
      <c r="F57" s="320"/>
      <c r="G57" s="320"/>
      <c r="H57" s="320"/>
      <c r="I57" s="320"/>
      <c r="J57" s="320"/>
      <c r="K57" s="320"/>
      <c r="L57" s="320"/>
      <c r="M57" s="320"/>
      <c r="N57" s="320"/>
      <c r="O57" s="320"/>
      <c r="P57" s="320"/>
      <c r="Q57" s="28"/>
      <c r="R57" s="320"/>
      <c r="S57" s="320"/>
      <c r="T57" s="29"/>
    </row>
    <row r="58" spans="1:21" x14ac:dyDescent="0.2">
      <c r="A58" s="211"/>
      <c r="B58" s="307" t="s">
        <v>254</v>
      </c>
      <c r="C58" s="316" t="s">
        <v>2237</v>
      </c>
      <c r="D58" s="314" t="s">
        <v>2244</v>
      </c>
      <c r="E58" s="314" t="s">
        <v>2245</v>
      </c>
      <c r="F58" s="321">
        <f t="shared" ref="F58:Q58" si="33">SUMIF($D$33:$D$56,"TESOURO",F$33:F$56)</f>
        <v>38558.581660368633</v>
      </c>
      <c r="G58" s="321">
        <f t="shared" si="33"/>
        <v>77595.786855536804</v>
      </c>
      <c r="H58" s="321">
        <f t="shared" si="33"/>
        <v>103106.15426005783</v>
      </c>
      <c r="I58" s="321">
        <f t="shared" si="33"/>
        <v>100739.47722403672</v>
      </c>
      <c r="J58" s="321">
        <f t="shared" si="33"/>
        <v>0</v>
      </c>
      <c r="K58" s="321">
        <f t="shared" si="33"/>
        <v>0</v>
      </c>
      <c r="L58" s="321">
        <f t="shared" si="33"/>
        <v>0</v>
      </c>
      <c r="M58" s="321">
        <f t="shared" si="33"/>
        <v>0</v>
      </c>
      <c r="N58" s="321">
        <f t="shared" si="33"/>
        <v>0</v>
      </c>
      <c r="O58" s="321">
        <f t="shared" si="33"/>
        <v>0</v>
      </c>
      <c r="P58" s="321">
        <f t="shared" si="33"/>
        <v>0</v>
      </c>
      <c r="Q58" s="30">
        <f t="shared" si="33"/>
        <v>0</v>
      </c>
      <c r="R58" s="322"/>
      <c r="S58" s="323">
        <f>SUMIF($D$33:$D$56,"TESOURO",S$33:S$56)</f>
        <v>320000</v>
      </c>
      <c r="T58" s="31">
        <f>SUMIF($D$33:$D$56,"TESOURO",T$33:T$56)</f>
        <v>0.43231912976753079</v>
      </c>
    </row>
    <row r="59" spans="1:21" x14ac:dyDescent="0.2">
      <c r="A59" s="211"/>
      <c r="B59" s="307" t="s">
        <v>2146</v>
      </c>
      <c r="C59" s="317"/>
      <c r="D59" s="324" t="s">
        <v>2248</v>
      </c>
      <c r="E59" s="324" t="s">
        <v>2245</v>
      </c>
      <c r="F59" s="321">
        <f t="shared" ref="F59:Q59" si="34">SUMIF($D$33:$D$56,"CONTRAPARTIDA",F$33:F$56)</f>
        <v>50631.507339631389</v>
      </c>
      <c r="G59" s="321">
        <f t="shared" si="34"/>
        <v>101891.49814446321</v>
      </c>
      <c r="H59" s="321">
        <f t="shared" si="34"/>
        <v>135389.31623994219</v>
      </c>
      <c r="I59" s="321">
        <f t="shared" si="34"/>
        <v>132281.61827596329</v>
      </c>
      <c r="J59" s="321">
        <f t="shared" si="34"/>
        <v>0</v>
      </c>
      <c r="K59" s="321">
        <f t="shared" si="34"/>
        <v>0</v>
      </c>
      <c r="L59" s="321">
        <f t="shared" si="34"/>
        <v>0</v>
      </c>
      <c r="M59" s="321">
        <f t="shared" si="34"/>
        <v>0</v>
      </c>
      <c r="N59" s="321">
        <f t="shared" si="34"/>
        <v>0</v>
      </c>
      <c r="O59" s="321">
        <f t="shared" si="34"/>
        <v>0</v>
      </c>
      <c r="P59" s="321">
        <f t="shared" si="34"/>
        <v>0</v>
      </c>
      <c r="Q59" s="30">
        <f t="shared" si="34"/>
        <v>0</v>
      </c>
      <c r="R59" s="325"/>
      <c r="S59" s="323">
        <f>SUMIF($D$33:$D$56,"CONTRAPARTIDA",S$33:S$56)</f>
        <v>420193.94000000012</v>
      </c>
      <c r="T59" s="31">
        <f>SUMIF($D$33:$D$56,"CONTRAPARTIDA",T$33:T$56)</f>
        <v>0.56768087023246905</v>
      </c>
    </row>
    <row r="60" spans="1:21" x14ac:dyDescent="0.2">
      <c r="A60" s="211"/>
      <c r="B60" s="326"/>
      <c r="C60" s="319"/>
      <c r="D60" s="319"/>
      <c r="E60" s="319"/>
      <c r="F60" s="320"/>
      <c r="G60" s="320"/>
      <c r="H60" s="320"/>
      <c r="I60" s="320"/>
      <c r="J60" s="320"/>
      <c r="K60" s="320"/>
      <c r="L60" s="320"/>
      <c r="M60" s="320"/>
      <c r="N60" s="320"/>
      <c r="O60" s="320"/>
      <c r="P60" s="320"/>
      <c r="Q60" s="28"/>
      <c r="R60" s="320"/>
      <c r="S60" s="327"/>
      <c r="T60" s="32"/>
    </row>
    <row r="61" spans="1:21" ht="15" customHeight="1" thickBot="1" x14ac:dyDescent="0.25">
      <c r="A61" s="211"/>
      <c r="B61" s="328" t="s">
        <v>2285</v>
      </c>
      <c r="C61" s="329"/>
      <c r="D61" s="329"/>
      <c r="E61" s="330" t="s">
        <v>2245</v>
      </c>
      <c r="F61" s="331">
        <f t="shared" ref="F61:Q61" si="35">SUM(F58:F59)</f>
        <v>89190.089000000022</v>
      </c>
      <c r="G61" s="331">
        <f t="shared" si="35"/>
        <v>179487.28500000003</v>
      </c>
      <c r="H61" s="331">
        <f t="shared" si="35"/>
        <v>238495.4705</v>
      </c>
      <c r="I61" s="331">
        <f t="shared" si="35"/>
        <v>233021.0955</v>
      </c>
      <c r="J61" s="331">
        <f t="shared" si="35"/>
        <v>0</v>
      </c>
      <c r="K61" s="331">
        <f t="shared" si="35"/>
        <v>0</v>
      </c>
      <c r="L61" s="332">
        <f t="shared" si="35"/>
        <v>0</v>
      </c>
      <c r="M61" s="332">
        <f t="shared" si="35"/>
        <v>0</v>
      </c>
      <c r="N61" s="332">
        <f t="shared" si="35"/>
        <v>0</v>
      </c>
      <c r="O61" s="332">
        <f t="shared" si="35"/>
        <v>0</v>
      </c>
      <c r="P61" s="332">
        <f t="shared" si="35"/>
        <v>0</v>
      </c>
      <c r="Q61" s="33">
        <f t="shared" si="35"/>
        <v>0</v>
      </c>
      <c r="R61" s="333"/>
      <c r="S61" s="334">
        <f>SUM(F61:Q61)</f>
        <v>740193.94000000006</v>
      </c>
      <c r="T61" s="34">
        <f>SUM(T58:T59)</f>
        <v>0.99999999999999978</v>
      </c>
    </row>
    <row r="62" spans="1:21" ht="15" customHeight="1" thickTop="1" thickBot="1" x14ac:dyDescent="0.25">
      <c r="A62" s="211"/>
      <c r="B62" s="335" t="s">
        <v>2286</v>
      </c>
      <c r="C62" s="336"/>
      <c r="D62" s="336"/>
      <c r="E62" s="337" t="s">
        <v>2245</v>
      </c>
      <c r="F62" s="35">
        <f t="shared" ref="F62:Q62" si="36">IF($S$61=0,0,F61/$S$61)</f>
        <v>0.12049556768865199</v>
      </c>
      <c r="G62" s="35">
        <f t="shared" si="36"/>
        <v>0.24248683392355255</v>
      </c>
      <c r="H62" s="35">
        <f t="shared" si="36"/>
        <v>0.32220673206268075</v>
      </c>
      <c r="I62" s="35">
        <f t="shared" si="36"/>
        <v>0.31481086632511474</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4">
        <f>S58+S59</f>
        <v>740193.94000000018</v>
      </c>
      <c r="T62" s="38">
        <f>SUM(F62:Q62)</f>
        <v>1</v>
      </c>
    </row>
    <row r="63" spans="1:21" ht="15" customHeight="1" thickTop="1" thickBot="1" x14ac:dyDescent="0.25">
      <c r="A63" s="211"/>
      <c r="B63" s="338" t="s">
        <v>2287</v>
      </c>
      <c r="C63" s="339"/>
      <c r="D63" s="339"/>
      <c r="E63" s="340" t="s">
        <v>2245</v>
      </c>
      <c r="F63" s="39">
        <f>F62</f>
        <v>0.12049556768865199</v>
      </c>
      <c r="G63" s="39">
        <f t="shared" ref="G63:Q63" si="37">IF(G61=0,0,F63+G62)</f>
        <v>0.36298240161220452</v>
      </c>
      <c r="H63" s="39">
        <f t="shared" si="37"/>
        <v>0.68518913367488521</v>
      </c>
      <c r="I63" s="39">
        <f t="shared" si="37"/>
        <v>1</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1" t="str">
        <f>IF(S61=S62,"OK","CORRIGIR")</f>
        <v>OK</v>
      </c>
      <c r="T63" s="42" t="str">
        <f>IF(T61=T62,"OK","CORRIGIR")</f>
        <v>OK</v>
      </c>
    </row>
    <row r="64" spans="1:21" ht="15" customHeight="1" x14ac:dyDescent="0.2">
      <c r="A64" s="211"/>
      <c r="B64" s="43" t="s">
        <v>2288</v>
      </c>
      <c r="C64" s="44"/>
      <c r="D64" s="45"/>
      <c r="E64" s="46"/>
      <c r="F64" s="44" t="s">
        <v>2289</v>
      </c>
      <c r="G64" s="47"/>
      <c r="H64" s="47"/>
      <c r="I64" s="48"/>
      <c r="J64" s="342" t="s">
        <v>2290</v>
      </c>
      <c r="K64" s="343"/>
      <c r="L64" s="343"/>
      <c r="M64" s="344"/>
      <c r="N64" s="345" t="s">
        <v>2289</v>
      </c>
      <c r="O64" s="346"/>
      <c r="P64" s="347"/>
      <c r="Q64" s="44" t="s">
        <v>2291</v>
      </c>
      <c r="R64" s="348"/>
      <c r="S64" s="348"/>
      <c r="T64" s="349"/>
    </row>
    <row r="65" spans="1:20" ht="19.5" customHeight="1" thickBot="1" x14ac:dyDescent="0.25">
      <c r="A65" s="211"/>
      <c r="B65" s="350"/>
      <c r="C65" s="49" t="s">
        <v>7534</v>
      </c>
      <c r="D65" s="50"/>
      <c r="E65" s="351"/>
      <c r="F65" s="351"/>
      <c r="G65" s="352" t="s">
        <v>2292</v>
      </c>
      <c r="H65" s="351"/>
      <c r="I65" s="353"/>
      <c r="J65" s="354"/>
      <c r="K65" s="355"/>
      <c r="L65" s="356"/>
      <c r="M65" s="357"/>
      <c r="N65" s="358"/>
      <c r="O65" s="359" t="s">
        <v>2293</v>
      </c>
      <c r="P65" s="360"/>
      <c r="Q65" s="361"/>
      <c r="R65" s="51"/>
      <c r="S65" s="51">
        <v>44718</v>
      </c>
      <c r="T65" s="362"/>
    </row>
  </sheetData>
  <printOptions horizontalCentered="1"/>
  <pageMargins left="0.59055118110236227" right="0.59055118110236227" top="0.78740157480314965" bottom="0.78740157480314965" header="0.51181102362204722" footer="0.51181102362204722"/>
  <pageSetup paperSize="9" scale="57"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72B-5878-4777-A188-C07FD3095B42}">
  <sheetPr>
    <pageSetUpPr fitToPage="1"/>
  </sheetPr>
  <dimension ref="A1:Q66"/>
  <sheetViews>
    <sheetView showGridLines="0" zoomScaleNormal="100" workbookViewId="0">
      <selection activeCell="D22" sqref="D22"/>
    </sheetView>
  </sheetViews>
  <sheetFormatPr defaultColWidth="11.42578125" defaultRowHeight="12.75" x14ac:dyDescent="0.2"/>
  <cols>
    <col min="1" max="1" width="51.42578125" style="130" customWidth="1"/>
    <col min="2" max="3" width="20.140625" style="130" customWidth="1"/>
    <col min="4" max="8" width="10.42578125" style="57" customWidth="1"/>
    <col min="9" max="19" width="10.42578125" style="90" customWidth="1"/>
    <col min="20" max="257" width="11.42578125" style="90"/>
    <col min="258" max="258" width="37.140625" style="90" customWidth="1"/>
    <col min="259" max="259" width="34.140625" style="90" customWidth="1"/>
    <col min="260" max="513" width="11.42578125" style="90"/>
    <col min="514" max="514" width="37.140625" style="90" customWidth="1"/>
    <col min="515" max="515" width="34.140625" style="90" customWidth="1"/>
    <col min="516" max="769" width="11.42578125" style="90"/>
    <col min="770" max="770" width="37.140625" style="90" customWidth="1"/>
    <col min="771" max="771" width="34.140625" style="90" customWidth="1"/>
    <col min="772" max="1025" width="11.42578125" style="90"/>
    <col min="1026" max="1026" width="37.140625" style="90" customWidth="1"/>
    <col min="1027" max="1027" width="34.140625" style="90" customWidth="1"/>
    <col min="1028" max="1281" width="11.42578125" style="90"/>
    <col min="1282" max="1282" width="37.140625" style="90" customWidth="1"/>
    <col min="1283" max="1283" width="34.140625" style="90" customWidth="1"/>
    <col min="1284" max="1537" width="11.42578125" style="90"/>
    <col min="1538" max="1538" width="37.140625" style="90" customWidth="1"/>
    <col min="1539" max="1539" width="34.140625" style="90" customWidth="1"/>
    <col min="1540" max="1793" width="11.42578125" style="90"/>
    <col min="1794" max="1794" width="37.140625" style="90" customWidth="1"/>
    <col min="1795" max="1795" width="34.140625" style="90" customWidth="1"/>
    <col min="1796" max="2049" width="11.42578125" style="90"/>
    <col min="2050" max="2050" width="37.140625" style="90" customWidth="1"/>
    <col min="2051" max="2051" width="34.140625" style="90" customWidth="1"/>
    <col min="2052" max="2305" width="11.42578125" style="90"/>
    <col min="2306" max="2306" width="37.140625" style="90" customWidth="1"/>
    <col min="2307" max="2307" width="34.140625" style="90" customWidth="1"/>
    <col min="2308" max="2561" width="11.42578125" style="90"/>
    <col min="2562" max="2562" width="37.140625" style="90" customWidth="1"/>
    <col min="2563" max="2563" width="34.140625" style="90" customWidth="1"/>
    <col min="2564" max="2817" width="11.42578125" style="90"/>
    <col min="2818" max="2818" width="37.140625" style="90" customWidth="1"/>
    <col min="2819" max="2819" width="34.140625" style="90" customWidth="1"/>
    <col min="2820" max="3073" width="11.42578125" style="90"/>
    <col min="3074" max="3074" width="37.140625" style="90" customWidth="1"/>
    <col min="3075" max="3075" width="34.140625" style="90" customWidth="1"/>
    <col min="3076" max="3329" width="11.42578125" style="90"/>
    <col min="3330" max="3330" width="37.140625" style="90" customWidth="1"/>
    <col min="3331" max="3331" width="34.140625" style="90" customWidth="1"/>
    <col min="3332" max="3585" width="11.42578125" style="90"/>
    <col min="3586" max="3586" width="37.140625" style="90" customWidth="1"/>
    <col min="3587" max="3587" width="34.140625" style="90" customWidth="1"/>
    <col min="3588" max="3841" width="11.42578125" style="90"/>
    <col min="3842" max="3842" width="37.140625" style="90" customWidth="1"/>
    <col min="3843" max="3843" width="34.140625" style="90" customWidth="1"/>
    <col min="3844" max="4097" width="11.42578125" style="90"/>
    <col min="4098" max="4098" width="37.140625" style="90" customWidth="1"/>
    <col min="4099" max="4099" width="34.140625" style="90" customWidth="1"/>
    <col min="4100" max="4353" width="11.42578125" style="90"/>
    <col min="4354" max="4354" width="37.140625" style="90" customWidth="1"/>
    <col min="4355" max="4355" width="34.140625" style="90" customWidth="1"/>
    <col min="4356" max="4609" width="11.42578125" style="90"/>
    <col min="4610" max="4610" width="37.140625" style="90" customWidth="1"/>
    <col min="4611" max="4611" width="34.140625" style="90" customWidth="1"/>
    <col min="4612" max="4865" width="11.42578125" style="90"/>
    <col min="4866" max="4866" width="37.140625" style="90" customWidth="1"/>
    <col min="4867" max="4867" width="34.140625" style="90" customWidth="1"/>
    <col min="4868" max="5121" width="11.42578125" style="90"/>
    <col min="5122" max="5122" width="37.140625" style="90" customWidth="1"/>
    <col min="5123" max="5123" width="34.140625" style="90" customWidth="1"/>
    <col min="5124" max="5377" width="11.42578125" style="90"/>
    <col min="5378" max="5378" width="37.140625" style="90" customWidth="1"/>
    <col min="5379" max="5379" width="34.140625" style="90" customWidth="1"/>
    <col min="5380" max="5633" width="11.42578125" style="90"/>
    <col min="5634" max="5634" width="37.140625" style="90" customWidth="1"/>
    <col min="5635" max="5635" width="34.140625" style="90" customWidth="1"/>
    <col min="5636" max="5889" width="11.42578125" style="90"/>
    <col min="5890" max="5890" width="37.140625" style="90" customWidth="1"/>
    <col min="5891" max="5891" width="34.140625" style="90" customWidth="1"/>
    <col min="5892" max="6145" width="11.42578125" style="90"/>
    <col min="6146" max="6146" width="37.140625" style="90" customWidth="1"/>
    <col min="6147" max="6147" width="34.140625" style="90" customWidth="1"/>
    <col min="6148" max="6401" width="11.42578125" style="90"/>
    <col min="6402" max="6402" width="37.140625" style="90" customWidth="1"/>
    <col min="6403" max="6403" width="34.140625" style="90" customWidth="1"/>
    <col min="6404" max="6657" width="11.42578125" style="90"/>
    <col min="6658" max="6658" width="37.140625" style="90" customWidth="1"/>
    <col min="6659" max="6659" width="34.140625" style="90" customWidth="1"/>
    <col min="6660" max="6913" width="11.42578125" style="90"/>
    <col min="6914" max="6914" width="37.140625" style="90" customWidth="1"/>
    <col min="6915" max="6915" width="34.140625" style="90" customWidth="1"/>
    <col min="6916" max="7169" width="11.42578125" style="90"/>
    <col min="7170" max="7170" width="37.140625" style="90" customWidth="1"/>
    <col min="7171" max="7171" width="34.140625" style="90" customWidth="1"/>
    <col min="7172" max="7425" width="11.42578125" style="90"/>
    <col min="7426" max="7426" width="37.140625" style="90" customWidth="1"/>
    <col min="7427" max="7427" width="34.140625" style="90" customWidth="1"/>
    <col min="7428" max="7681" width="11.42578125" style="90"/>
    <col min="7682" max="7682" width="37.140625" style="90" customWidth="1"/>
    <col min="7683" max="7683" width="34.140625" style="90" customWidth="1"/>
    <col min="7684" max="7937" width="11.42578125" style="90"/>
    <col min="7938" max="7938" width="37.140625" style="90" customWidth="1"/>
    <col min="7939" max="7939" width="34.140625" style="90" customWidth="1"/>
    <col min="7940" max="8193" width="11.42578125" style="90"/>
    <col min="8194" max="8194" width="37.140625" style="90" customWidth="1"/>
    <col min="8195" max="8195" width="34.140625" style="90" customWidth="1"/>
    <col min="8196" max="8449" width="11.42578125" style="90"/>
    <col min="8450" max="8450" width="37.140625" style="90" customWidth="1"/>
    <col min="8451" max="8451" width="34.140625" style="90" customWidth="1"/>
    <col min="8452" max="8705" width="11.42578125" style="90"/>
    <col min="8706" max="8706" width="37.140625" style="90" customWidth="1"/>
    <col min="8707" max="8707" width="34.140625" style="90" customWidth="1"/>
    <col min="8708" max="8961" width="11.42578125" style="90"/>
    <col min="8962" max="8962" width="37.140625" style="90" customWidth="1"/>
    <col min="8963" max="8963" width="34.140625" style="90" customWidth="1"/>
    <col min="8964" max="9217" width="11.42578125" style="90"/>
    <col min="9218" max="9218" width="37.140625" style="90" customWidth="1"/>
    <col min="9219" max="9219" width="34.140625" style="90" customWidth="1"/>
    <col min="9220" max="9473" width="11.42578125" style="90"/>
    <col min="9474" max="9474" width="37.140625" style="90" customWidth="1"/>
    <col min="9475" max="9475" width="34.140625" style="90" customWidth="1"/>
    <col min="9476" max="9729" width="11.42578125" style="90"/>
    <col min="9730" max="9730" width="37.140625" style="90" customWidth="1"/>
    <col min="9731" max="9731" width="34.140625" style="90" customWidth="1"/>
    <col min="9732" max="9985" width="11.42578125" style="90"/>
    <col min="9986" max="9986" width="37.140625" style="90" customWidth="1"/>
    <col min="9987" max="9987" width="34.140625" style="90" customWidth="1"/>
    <col min="9988" max="10241" width="11.42578125" style="90"/>
    <col min="10242" max="10242" width="37.140625" style="90" customWidth="1"/>
    <col min="10243" max="10243" width="34.140625" style="90" customWidth="1"/>
    <col min="10244" max="10497" width="11.42578125" style="90"/>
    <col min="10498" max="10498" width="37.140625" style="90" customWidth="1"/>
    <col min="10499" max="10499" width="34.140625" style="90" customWidth="1"/>
    <col min="10500" max="10753" width="11.42578125" style="90"/>
    <col min="10754" max="10754" width="37.140625" style="90" customWidth="1"/>
    <col min="10755" max="10755" width="34.140625" style="90" customWidth="1"/>
    <col min="10756" max="11009" width="11.42578125" style="90"/>
    <col min="11010" max="11010" width="37.140625" style="90" customWidth="1"/>
    <col min="11011" max="11011" width="34.140625" style="90" customWidth="1"/>
    <col min="11012" max="11265" width="11.42578125" style="90"/>
    <col min="11266" max="11266" width="37.140625" style="90" customWidth="1"/>
    <col min="11267" max="11267" width="34.140625" style="90" customWidth="1"/>
    <col min="11268" max="11521" width="11.42578125" style="90"/>
    <col min="11522" max="11522" width="37.140625" style="90" customWidth="1"/>
    <col min="11523" max="11523" width="34.140625" style="90" customWidth="1"/>
    <col min="11524" max="11777" width="11.42578125" style="90"/>
    <col min="11778" max="11778" width="37.140625" style="90" customWidth="1"/>
    <col min="11779" max="11779" width="34.140625" style="90" customWidth="1"/>
    <col min="11780" max="12033" width="11.42578125" style="90"/>
    <col min="12034" max="12034" width="37.140625" style="90" customWidth="1"/>
    <col min="12035" max="12035" width="34.140625" style="90" customWidth="1"/>
    <col min="12036" max="12289" width="11.42578125" style="90"/>
    <col min="12290" max="12290" width="37.140625" style="90" customWidth="1"/>
    <col min="12291" max="12291" width="34.140625" style="90" customWidth="1"/>
    <col min="12292" max="12545" width="11.42578125" style="90"/>
    <col min="12546" max="12546" width="37.140625" style="90" customWidth="1"/>
    <col min="12547" max="12547" width="34.140625" style="90" customWidth="1"/>
    <col min="12548" max="12801" width="11.42578125" style="90"/>
    <col min="12802" max="12802" width="37.140625" style="90" customWidth="1"/>
    <col min="12803" max="12803" width="34.140625" style="90" customWidth="1"/>
    <col min="12804" max="13057" width="11.42578125" style="90"/>
    <col min="13058" max="13058" width="37.140625" style="90" customWidth="1"/>
    <col min="13059" max="13059" width="34.140625" style="90" customWidth="1"/>
    <col min="13060" max="13313" width="11.42578125" style="90"/>
    <col min="13314" max="13314" width="37.140625" style="90" customWidth="1"/>
    <col min="13315" max="13315" width="34.140625" style="90" customWidth="1"/>
    <col min="13316" max="13569" width="11.42578125" style="90"/>
    <col min="13570" max="13570" width="37.140625" style="90" customWidth="1"/>
    <col min="13571" max="13571" width="34.140625" style="90" customWidth="1"/>
    <col min="13572" max="13825" width="11.42578125" style="90"/>
    <col min="13826" max="13826" width="37.140625" style="90" customWidth="1"/>
    <col min="13827" max="13827" width="34.140625" style="90" customWidth="1"/>
    <col min="13828" max="14081" width="11.42578125" style="90"/>
    <col min="14082" max="14082" width="37.140625" style="90" customWidth="1"/>
    <col min="14083" max="14083" width="34.140625" style="90" customWidth="1"/>
    <col min="14084" max="14337" width="11.42578125" style="90"/>
    <col min="14338" max="14338" width="37.140625" style="90" customWidth="1"/>
    <col min="14339" max="14339" width="34.140625" style="90" customWidth="1"/>
    <col min="14340" max="14593" width="11.42578125" style="90"/>
    <col min="14594" max="14594" width="37.140625" style="90" customWidth="1"/>
    <col min="14595" max="14595" width="34.140625" style="90" customWidth="1"/>
    <col min="14596" max="14849" width="11.42578125" style="90"/>
    <col min="14850" max="14850" width="37.140625" style="90" customWidth="1"/>
    <col min="14851" max="14851" width="34.140625" style="90" customWidth="1"/>
    <col min="14852" max="15105" width="11.42578125" style="90"/>
    <col min="15106" max="15106" width="37.140625" style="90" customWidth="1"/>
    <col min="15107" max="15107" width="34.140625" style="90" customWidth="1"/>
    <col min="15108" max="15361" width="11.42578125" style="90"/>
    <col min="15362" max="15362" width="37.140625" style="90" customWidth="1"/>
    <col min="15363" max="15363" width="34.140625" style="90" customWidth="1"/>
    <col min="15364" max="15617" width="11.42578125" style="90"/>
    <col min="15618" max="15618" width="37.140625" style="90" customWidth="1"/>
    <col min="15619" max="15619" width="34.140625" style="90" customWidth="1"/>
    <col min="15620" max="15873" width="11.42578125" style="90"/>
    <col min="15874" max="15874" width="37.140625" style="90" customWidth="1"/>
    <col min="15875" max="15875" width="34.140625" style="90" customWidth="1"/>
    <col min="15876" max="16129" width="11.42578125" style="90"/>
    <col min="16130" max="16130" width="37.140625" style="90" customWidth="1"/>
    <col min="16131" max="16131" width="34.140625" style="90" customWidth="1"/>
    <col min="16132" max="16384" width="11.42578125" style="90"/>
  </cols>
  <sheetData>
    <row r="1" spans="1:7" ht="39.6" customHeight="1" thickBot="1" x14ac:dyDescent="0.25">
      <c r="A1" s="757" t="s">
        <v>4093</v>
      </c>
      <c r="B1" s="758"/>
      <c r="C1" s="759"/>
      <c r="D1" s="55"/>
      <c r="E1" s="56"/>
    </row>
    <row r="2" spans="1:7" ht="20.100000000000001" customHeight="1" x14ac:dyDescent="0.2">
      <c r="A2" s="760" t="s">
        <v>4094</v>
      </c>
      <c r="B2" s="58" t="s">
        <v>4095</v>
      </c>
      <c r="C2" s="59">
        <f>B24</f>
        <v>0.7</v>
      </c>
      <c r="D2" s="56"/>
      <c r="E2" s="60"/>
    </row>
    <row r="3" spans="1:7" ht="20.100000000000001" customHeight="1" x14ac:dyDescent="0.2">
      <c r="A3" s="761"/>
      <c r="B3" s="58" t="s">
        <v>4096</v>
      </c>
      <c r="C3" s="59">
        <v>0.65</v>
      </c>
      <c r="D3" s="56"/>
      <c r="E3" s="56" t="s">
        <v>4097</v>
      </c>
    </row>
    <row r="4" spans="1:7" ht="20.100000000000001" customHeight="1" x14ac:dyDescent="0.2">
      <c r="A4" s="761"/>
      <c r="B4" s="58" t="s">
        <v>4098</v>
      </c>
      <c r="C4" s="59">
        <v>3</v>
      </c>
      <c r="D4" s="56"/>
      <c r="E4" s="56"/>
    </row>
    <row r="5" spans="1:7" ht="20.100000000000001" customHeight="1" thickBot="1" x14ac:dyDescent="0.25">
      <c r="A5" s="761"/>
      <c r="B5" s="61" t="s">
        <v>4501</v>
      </c>
      <c r="C5" s="62">
        <v>0</v>
      </c>
      <c r="D5" s="56"/>
      <c r="E5" s="56" t="s">
        <v>4097</v>
      </c>
    </row>
    <row r="6" spans="1:7" ht="20.100000000000001" customHeight="1" thickBot="1" x14ac:dyDescent="0.25">
      <c r="A6" s="762"/>
      <c r="B6" s="63" t="s">
        <v>4099</v>
      </c>
      <c r="C6" s="64">
        <f>SUM(C2:C5)</f>
        <v>4.3499999999999996</v>
      </c>
      <c r="D6" s="56"/>
      <c r="E6" s="56"/>
      <c r="F6" s="65"/>
    </row>
    <row r="7" spans="1:7" ht="20.100000000000001" customHeight="1" x14ac:dyDescent="0.2">
      <c r="A7" s="66" t="s">
        <v>4100</v>
      </c>
      <c r="B7" s="67" t="s">
        <v>4101</v>
      </c>
      <c r="C7" s="68" t="s">
        <v>4102</v>
      </c>
      <c r="D7" s="56"/>
      <c r="E7" s="56"/>
      <c r="G7" s="69" t="s">
        <v>3717</v>
      </c>
    </row>
    <row r="8" spans="1:7" ht="20.100000000000001" customHeight="1" x14ac:dyDescent="0.2">
      <c r="A8" s="66" t="s">
        <v>4103</v>
      </c>
      <c r="B8" s="70">
        <v>4</v>
      </c>
      <c r="C8" s="71">
        <v>3.45</v>
      </c>
      <c r="D8" s="56"/>
      <c r="E8" s="72"/>
    </row>
    <row r="9" spans="1:7" ht="20.100000000000001" customHeight="1" x14ac:dyDescent="0.2">
      <c r="A9" s="73" t="s">
        <v>4104</v>
      </c>
      <c r="B9" s="74">
        <v>1.27</v>
      </c>
      <c r="C9" s="75">
        <v>0.85</v>
      </c>
      <c r="D9" s="56"/>
      <c r="E9" s="72"/>
    </row>
    <row r="10" spans="1:7" ht="20.100000000000001" customHeight="1" x14ac:dyDescent="0.2">
      <c r="A10" s="73" t="s">
        <v>4105</v>
      </c>
      <c r="B10" s="74">
        <v>0.8</v>
      </c>
      <c r="C10" s="75">
        <v>0.48</v>
      </c>
      <c r="D10" s="56"/>
      <c r="E10" s="72"/>
    </row>
    <row r="11" spans="1:7" ht="20.100000000000001" customHeight="1" x14ac:dyDescent="0.2">
      <c r="A11" s="73" t="s">
        <v>4106</v>
      </c>
      <c r="B11" s="74">
        <v>1.23</v>
      </c>
      <c r="C11" s="75">
        <v>0.85</v>
      </c>
      <c r="D11" s="56"/>
      <c r="E11" s="72"/>
    </row>
    <row r="12" spans="1:7" ht="20.100000000000001" customHeight="1" thickBot="1" x14ac:dyDescent="0.25">
      <c r="A12" s="76" t="s">
        <v>4107</v>
      </c>
      <c r="B12" s="77">
        <v>7.4</v>
      </c>
      <c r="C12" s="78">
        <v>5.1100000000000003</v>
      </c>
      <c r="D12" s="56"/>
      <c r="E12" s="72"/>
    </row>
    <row r="13" spans="1:7" ht="20.100000000000001" customHeight="1" thickBot="1" x14ac:dyDescent="0.25">
      <c r="A13" s="79" t="s">
        <v>4108</v>
      </c>
      <c r="B13" s="80">
        <f>(((((1+(B8+B9+B10)/100)*(1+B11/100)*(1+B12/100))/(1-C6/100))-1)*100)</f>
        <v>20.564961750130696</v>
      </c>
      <c r="C13" s="64">
        <f>(((((1+(C8+C9+C10)/100)*(1+C11/100)*(1+C12/100))/(1-(C3+C4+C5)/100))-1)*100)</f>
        <v>15.278047942916428</v>
      </c>
      <c r="D13" s="81"/>
      <c r="E13" s="56"/>
    </row>
    <row r="14" spans="1:7" ht="20.100000000000001" customHeight="1" thickBot="1" x14ac:dyDescent="0.25">
      <c r="A14" s="763" t="s">
        <v>4109</v>
      </c>
      <c r="B14" s="764"/>
      <c r="C14" s="765"/>
      <c r="D14" s="81"/>
      <c r="E14" s="56"/>
    </row>
    <row r="15" spans="1:7" ht="20.100000000000001" customHeight="1" thickBot="1" x14ac:dyDescent="0.25">
      <c r="A15" s="82" t="s">
        <v>4110</v>
      </c>
      <c r="B15" s="83">
        <f>IF(D15="X",0,ROUND(B13,2)/100)</f>
        <v>0.20559999999999998</v>
      </c>
      <c r="C15" s="84"/>
      <c r="D15" s="85"/>
      <c r="E15" s="86"/>
      <c r="F15" s="57" t="s">
        <v>4111</v>
      </c>
    </row>
    <row r="16" spans="1:7" ht="9.9499999999999993" customHeight="1" thickBot="1" x14ac:dyDescent="0.25">
      <c r="A16" s="87"/>
      <c r="B16" s="87"/>
      <c r="C16" s="87"/>
      <c r="D16" s="81"/>
      <c r="E16" s="56"/>
    </row>
    <row r="17" spans="1:13" ht="18.75" thickBot="1" x14ac:dyDescent="0.25">
      <c r="A17" s="82" t="s">
        <v>4112</v>
      </c>
      <c r="B17" s="83">
        <f>IF(D15="X",0,ROUND(C13,2)/100)</f>
        <v>0.15279999999999999</v>
      </c>
      <c r="C17" s="84"/>
      <c r="D17" s="56"/>
      <c r="E17" s="86"/>
      <c r="F17" s="88"/>
      <c r="G17" s="88"/>
      <c r="H17" s="88"/>
      <c r="I17" s="89"/>
      <c r="J17" s="89"/>
      <c r="K17" s="89"/>
      <c r="L17" s="89"/>
      <c r="M17" s="89"/>
    </row>
    <row r="18" spans="1:13" ht="6.6" customHeight="1" x14ac:dyDescent="0.2">
      <c r="A18" s="91"/>
      <c r="B18" s="91"/>
      <c r="C18" s="91"/>
      <c r="D18" s="56"/>
      <c r="E18" s="56"/>
    </row>
    <row r="19" spans="1:13" x14ac:dyDescent="0.2">
      <c r="A19" s="92"/>
      <c r="B19" s="92"/>
      <c r="C19" s="92"/>
      <c r="D19" s="56"/>
      <c r="E19" s="56"/>
    </row>
    <row r="20" spans="1:13" ht="16.5" thickBot="1" x14ac:dyDescent="0.25">
      <c r="A20" s="93"/>
      <c r="B20" s="94" t="s">
        <v>4113</v>
      </c>
      <c r="C20" s="92"/>
      <c r="D20" s="56"/>
      <c r="E20" s="56"/>
    </row>
    <row r="21" spans="1:13" ht="18.75" thickBot="1" x14ac:dyDescent="0.25">
      <c r="A21" s="95" t="s">
        <v>4114</v>
      </c>
      <c r="B21" s="96">
        <v>2</v>
      </c>
      <c r="C21" s="97" t="s">
        <v>2298</v>
      </c>
      <c r="D21" s="56"/>
      <c r="E21" s="60"/>
    </row>
    <row r="22" spans="1:13" ht="18.75" thickBot="1" x14ac:dyDescent="0.25">
      <c r="A22" s="95" t="s">
        <v>4115</v>
      </c>
      <c r="B22" s="96">
        <v>35</v>
      </c>
      <c r="C22" s="97" t="s">
        <v>2298</v>
      </c>
      <c r="D22" s="56"/>
      <c r="E22" s="60"/>
    </row>
    <row r="23" spans="1:13" ht="18" x14ac:dyDescent="0.2">
      <c r="A23" s="95" t="s">
        <v>4116</v>
      </c>
      <c r="B23" s="98" t="s">
        <v>4117</v>
      </c>
      <c r="C23" s="97" t="s">
        <v>2298</v>
      </c>
      <c r="D23" s="56"/>
      <c r="E23" s="56"/>
    </row>
    <row r="24" spans="1:13" ht="18" x14ac:dyDescent="0.2">
      <c r="A24" s="95" t="s">
        <v>4118</v>
      </c>
      <c r="B24" s="99">
        <f>ROUND(B21*B22/100,4)</f>
        <v>0.7</v>
      </c>
      <c r="C24" s="97" t="s">
        <v>2298</v>
      </c>
      <c r="D24" s="56"/>
      <c r="E24" s="56"/>
    </row>
    <row r="25" spans="1:13" ht="13.5" thickBot="1" x14ac:dyDescent="0.25">
      <c r="A25" s="100"/>
      <c r="B25" s="101"/>
      <c r="C25" s="101"/>
      <c r="D25" s="56"/>
      <c r="E25" s="56"/>
    </row>
    <row r="26" spans="1:13" ht="13.5" thickBot="1" x14ac:dyDescent="0.25">
      <c r="A26" s="766" t="s">
        <v>4119</v>
      </c>
      <c r="B26" s="767"/>
      <c r="C26" s="767"/>
      <c r="D26" s="768"/>
      <c r="E26" s="56"/>
    </row>
    <row r="27" spans="1:13" ht="13.5" thickBot="1" x14ac:dyDescent="0.25">
      <c r="A27" s="102" t="s">
        <v>4120</v>
      </c>
      <c r="B27" s="103" t="s">
        <v>4121</v>
      </c>
      <c r="C27" s="104" t="s">
        <v>4122</v>
      </c>
      <c r="D27" s="105" t="s">
        <v>4123</v>
      </c>
      <c r="E27" s="56"/>
    </row>
    <row r="28" spans="1:13" x14ac:dyDescent="0.2">
      <c r="A28" s="106" t="s">
        <v>4124</v>
      </c>
      <c r="B28" s="107">
        <v>0.2034</v>
      </c>
      <c r="C28" s="108">
        <v>0.22120000000000001</v>
      </c>
      <c r="D28" s="109">
        <v>0.25</v>
      </c>
      <c r="E28" s="56"/>
    </row>
    <row r="29" spans="1:13" x14ac:dyDescent="0.2">
      <c r="A29" s="110" t="s">
        <v>4125</v>
      </c>
      <c r="B29" s="111">
        <v>0.19600000000000001</v>
      </c>
      <c r="C29" s="112">
        <v>0.20949999999999999</v>
      </c>
      <c r="D29" s="113">
        <v>0.24229999999999999</v>
      </c>
      <c r="E29" s="56"/>
    </row>
    <row r="30" spans="1:13" ht="38.25" x14ac:dyDescent="0.2">
      <c r="A30" s="110" t="s">
        <v>4126</v>
      </c>
      <c r="B30" s="111">
        <v>0.20760000000000001</v>
      </c>
      <c r="C30" s="112">
        <v>0.24179999999999999</v>
      </c>
      <c r="D30" s="113">
        <v>0.26440000000000002</v>
      </c>
      <c r="E30" s="56"/>
    </row>
    <row r="31" spans="1:13" ht="25.5" x14ac:dyDescent="0.2">
      <c r="A31" s="110" t="s">
        <v>4127</v>
      </c>
      <c r="B31" s="111">
        <v>0.24</v>
      </c>
      <c r="C31" s="112">
        <v>0.25840000000000002</v>
      </c>
      <c r="D31" s="113">
        <v>0.27860000000000001</v>
      </c>
      <c r="E31" s="56"/>
    </row>
    <row r="32" spans="1:13" ht="13.5" thickBot="1" x14ac:dyDescent="0.25">
      <c r="A32" s="114" t="s">
        <v>4128</v>
      </c>
      <c r="B32" s="115">
        <v>0.22800000000000001</v>
      </c>
      <c r="C32" s="116">
        <v>0.27479999999999999</v>
      </c>
      <c r="D32" s="117">
        <v>0.3095</v>
      </c>
      <c r="E32" s="56"/>
    </row>
    <row r="33" spans="1:17" x14ac:dyDescent="0.2">
      <c r="A33" s="118"/>
      <c r="B33" s="101"/>
      <c r="C33" s="101"/>
      <c r="D33" s="56"/>
      <c r="E33" s="56"/>
    </row>
    <row r="34" spans="1:17" ht="13.5" thickBot="1" x14ac:dyDescent="0.25">
      <c r="A34" s="118"/>
      <c r="B34" s="101"/>
      <c r="C34" s="101"/>
      <c r="D34" s="56"/>
      <c r="E34" s="56"/>
    </row>
    <row r="35" spans="1:17" ht="13.5" thickBot="1" x14ac:dyDescent="0.25">
      <c r="A35" s="769" t="s">
        <v>4129</v>
      </c>
      <c r="B35" s="103" t="s">
        <v>4121</v>
      </c>
      <c r="C35" s="104" t="s">
        <v>4122</v>
      </c>
      <c r="D35" s="105" t="s">
        <v>4123</v>
      </c>
      <c r="E35" s="56"/>
    </row>
    <row r="36" spans="1:17" ht="13.5" thickBot="1" x14ac:dyDescent="0.25">
      <c r="A36" s="770"/>
      <c r="B36" s="119">
        <v>0.111</v>
      </c>
      <c r="C36" s="120">
        <v>0.14019999999999999</v>
      </c>
      <c r="D36" s="121">
        <v>0.16800000000000001</v>
      </c>
      <c r="E36" s="56"/>
    </row>
    <row r="37" spans="1:17" x14ac:dyDescent="0.2">
      <c r="A37" s="118"/>
      <c r="B37" s="101"/>
      <c r="C37" s="101"/>
      <c r="D37" s="56"/>
      <c r="E37" s="56"/>
    </row>
    <row r="38" spans="1:17" ht="13.5" thickBot="1" x14ac:dyDescent="0.25">
      <c r="A38" s="118"/>
      <c r="B38" s="101"/>
      <c r="C38" s="101"/>
      <c r="D38" s="56"/>
      <c r="E38" s="56"/>
      <c r="F38" s="56"/>
      <c r="G38" s="56"/>
      <c r="H38" s="56"/>
      <c r="I38" s="122"/>
      <c r="J38" s="122"/>
      <c r="K38" s="122"/>
      <c r="L38" s="122"/>
      <c r="M38" s="122"/>
      <c r="N38" s="122"/>
      <c r="O38" s="122"/>
      <c r="P38" s="122"/>
      <c r="Q38" s="122"/>
    </row>
    <row r="39" spans="1:17" ht="13.5" customHeight="1" thickBot="1" x14ac:dyDescent="0.25">
      <c r="A39" s="779" t="s">
        <v>4120</v>
      </c>
      <c r="B39" s="774" t="s">
        <v>4103</v>
      </c>
      <c r="C39" s="775"/>
      <c r="D39" s="776"/>
      <c r="E39" s="774" t="s">
        <v>4130</v>
      </c>
      <c r="F39" s="775"/>
      <c r="G39" s="776"/>
      <c r="H39" s="774" t="s">
        <v>4131</v>
      </c>
      <c r="I39" s="775"/>
      <c r="J39" s="776"/>
      <c r="K39" s="774" t="s">
        <v>4132</v>
      </c>
      <c r="L39" s="777"/>
      <c r="M39" s="778"/>
      <c r="N39" s="774" t="s">
        <v>4107</v>
      </c>
      <c r="O39" s="777"/>
      <c r="P39" s="778"/>
      <c r="Q39" s="122"/>
    </row>
    <row r="40" spans="1:17" ht="13.5" thickBot="1" x14ac:dyDescent="0.25">
      <c r="A40" s="780"/>
      <c r="B40" s="103" t="s">
        <v>4121</v>
      </c>
      <c r="C40" s="104" t="s">
        <v>4122</v>
      </c>
      <c r="D40" s="105" t="s">
        <v>4123</v>
      </c>
      <c r="E40" s="103" t="s">
        <v>4121</v>
      </c>
      <c r="F40" s="104" t="s">
        <v>4122</v>
      </c>
      <c r="G40" s="105" t="s">
        <v>4123</v>
      </c>
      <c r="H40" s="103" t="s">
        <v>4121</v>
      </c>
      <c r="I40" s="104" t="s">
        <v>4122</v>
      </c>
      <c r="J40" s="105" t="s">
        <v>4123</v>
      </c>
      <c r="K40" s="103" t="s">
        <v>4121</v>
      </c>
      <c r="L40" s="104" t="s">
        <v>4122</v>
      </c>
      <c r="M40" s="105" t="s">
        <v>4123</v>
      </c>
      <c r="N40" s="103" t="s">
        <v>4121</v>
      </c>
      <c r="O40" s="104" t="s">
        <v>4122</v>
      </c>
      <c r="P40" s="105" t="s">
        <v>4123</v>
      </c>
      <c r="Q40" s="122"/>
    </row>
    <row r="41" spans="1:17" x14ac:dyDescent="0.2">
      <c r="A41" s="106" t="s">
        <v>4124</v>
      </c>
      <c r="B41" s="107">
        <v>0.03</v>
      </c>
      <c r="C41" s="108">
        <v>0.04</v>
      </c>
      <c r="D41" s="109">
        <v>5.5E-2</v>
      </c>
      <c r="E41" s="107">
        <v>9.7000000000000003E-3</v>
      </c>
      <c r="F41" s="108">
        <v>1.2699999999999999E-2</v>
      </c>
      <c r="G41" s="109">
        <v>1.2699999999999999E-2</v>
      </c>
      <c r="H41" s="107">
        <v>8.0000000000000002E-3</v>
      </c>
      <c r="I41" s="108">
        <v>8.0000000000000002E-3</v>
      </c>
      <c r="J41" s="109">
        <v>0.01</v>
      </c>
      <c r="K41" s="107">
        <v>5.8999999999999999E-3</v>
      </c>
      <c r="L41" s="108">
        <v>1.23E-2</v>
      </c>
      <c r="M41" s="109">
        <v>1.3899999999999999E-2</v>
      </c>
      <c r="N41" s="107">
        <v>6.1600000000000002E-2</v>
      </c>
      <c r="O41" s="108">
        <v>7.3999999999999996E-2</v>
      </c>
      <c r="P41" s="109">
        <v>8.9599999999999999E-2</v>
      </c>
      <c r="Q41" s="122"/>
    </row>
    <row r="42" spans="1:17" x14ac:dyDescent="0.2">
      <c r="A42" s="110" t="s">
        <v>4125</v>
      </c>
      <c r="B42" s="111">
        <v>3.7999999999999999E-2</v>
      </c>
      <c r="C42" s="112">
        <v>4.0099999999999997E-2</v>
      </c>
      <c r="D42" s="113">
        <v>4.6699999999999998E-2</v>
      </c>
      <c r="E42" s="111">
        <v>5.0000000000000001E-3</v>
      </c>
      <c r="F42" s="112">
        <v>5.5999999999999999E-3</v>
      </c>
      <c r="G42" s="113">
        <v>9.7000000000000003E-3</v>
      </c>
      <c r="H42" s="111">
        <v>3.2000000000000002E-3</v>
      </c>
      <c r="I42" s="112">
        <v>4.0000000000000001E-3</v>
      </c>
      <c r="J42" s="113">
        <v>7.4000000000000003E-3</v>
      </c>
      <c r="K42" s="111">
        <v>1.0200000000000001E-2</v>
      </c>
      <c r="L42" s="112">
        <v>1.11E-2</v>
      </c>
      <c r="M42" s="113">
        <v>1.21E-2</v>
      </c>
      <c r="N42" s="111">
        <v>6.6400000000000001E-2</v>
      </c>
      <c r="O42" s="112">
        <v>7.2999999999999995E-2</v>
      </c>
      <c r="P42" s="113">
        <v>8.6900000000000005E-2</v>
      </c>
      <c r="Q42" s="122"/>
    </row>
    <row r="43" spans="1:17" ht="38.25" x14ac:dyDescent="0.2">
      <c r="A43" s="110" t="s">
        <v>4126</v>
      </c>
      <c r="B43" s="111">
        <v>3.4299999999999997E-2</v>
      </c>
      <c r="C43" s="112">
        <v>4.9299999999999997E-2</v>
      </c>
      <c r="D43" s="113">
        <v>6.7100000000000007E-2</v>
      </c>
      <c r="E43" s="111">
        <v>0.01</v>
      </c>
      <c r="F43" s="112">
        <v>1.3899999999999999E-2</v>
      </c>
      <c r="G43" s="113">
        <v>1.7399999999999999E-2</v>
      </c>
      <c r="H43" s="111">
        <v>2.8E-3</v>
      </c>
      <c r="I43" s="112">
        <v>4.8999999999999998E-3</v>
      </c>
      <c r="J43" s="113">
        <v>7.4999999999999997E-3</v>
      </c>
      <c r="K43" s="111">
        <v>9.4000000000000004E-3</v>
      </c>
      <c r="L43" s="112">
        <v>9.9000000000000008E-3</v>
      </c>
      <c r="M43" s="113">
        <v>1.17E-2</v>
      </c>
      <c r="N43" s="111">
        <v>6.7400000000000002E-2</v>
      </c>
      <c r="O43" s="112">
        <v>8.0399999999999999E-2</v>
      </c>
      <c r="P43" s="113">
        <v>9.4E-2</v>
      </c>
      <c r="Q43" s="122"/>
    </row>
    <row r="44" spans="1:17" ht="25.5" x14ac:dyDescent="0.2">
      <c r="A44" s="110" t="s">
        <v>4127</v>
      </c>
      <c r="B44" s="111">
        <v>5.2900000000000003E-2</v>
      </c>
      <c r="C44" s="112">
        <v>5.9200000000000003E-2</v>
      </c>
      <c r="D44" s="113">
        <v>7.9299999999999995E-2</v>
      </c>
      <c r="E44" s="111">
        <v>0.01</v>
      </c>
      <c r="F44" s="112">
        <v>1.4800000000000001E-2</v>
      </c>
      <c r="G44" s="113">
        <v>1.9699999999999999E-2</v>
      </c>
      <c r="H44" s="111">
        <v>2.5000000000000001E-3</v>
      </c>
      <c r="I44" s="112">
        <v>5.1000000000000004E-3</v>
      </c>
      <c r="J44" s="113">
        <v>5.5999999999999999E-3</v>
      </c>
      <c r="K44" s="111">
        <v>1.01E-2</v>
      </c>
      <c r="L44" s="112">
        <v>1.0699999999999999E-2</v>
      </c>
      <c r="M44" s="113">
        <v>1.11E-2</v>
      </c>
      <c r="N44" s="111">
        <v>0.08</v>
      </c>
      <c r="O44" s="112">
        <v>8.3099999999999993E-2</v>
      </c>
      <c r="P44" s="113">
        <v>9.5100000000000004E-2</v>
      </c>
      <c r="Q44" s="122"/>
    </row>
    <row r="45" spans="1:17" ht="13.5" thickBot="1" x14ac:dyDescent="0.25">
      <c r="A45" s="114" t="s">
        <v>4128</v>
      </c>
      <c r="B45" s="115">
        <v>0.04</v>
      </c>
      <c r="C45" s="116">
        <v>5.5199999999999999E-2</v>
      </c>
      <c r="D45" s="117">
        <v>7.85E-2</v>
      </c>
      <c r="E45" s="115">
        <v>1.46E-2</v>
      </c>
      <c r="F45" s="116">
        <v>2.3199999999999998E-2</v>
      </c>
      <c r="G45" s="117">
        <v>3.1600000000000003E-2</v>
      </c>
      <c r="H45" s="115">
        <v>8.0999999999999996E-3</v>
      </c>
      <c r="I45" s="116">
        <v>1.2200000000000001E-2</v>
      </c>
      <c r="J45" s="117">
        <v>1.9900000000000001E-2</v>
      </c>
      <c r="K45" s="115">
        <v>9.4000000000000004E-3</v>
      </c>
      <c r="L45" s="116">
        <v>1.0200000000000001E-2</v>
      </c>
      <c r="M45" s="117">
        <v>1.3299999999999999E-2</v>
      </c>
      <c r="N45" s="115">
        <v>7.1400000000000005E-2</v>
      </c>
      <c r="O45" s="116">
        <v>8.4000000000000005E-2</v>
      </c>
      <c r="P45" s="117">
        <v>0.1043</v>
      </c>
      <c r="Q45" s="122"/>
    </row>
    <row r="46" spans="1:17" x14ac:dyDescent="0.2">
      <c r="A46" s="101"/>
      <c r="B46" s="101"/>
      <c r="C46" s="101"/>
      <c r="D46" s="56"/>
      <c r="E46" s="56"/>
    </row>
    <row r="47" spans="1:17" ht="13.5" thickBot="1" x14ac:dyDescent="0.25">
      <c r="A47" s="101"/>
      <c r="B47" s="101"/>
      <c r="C47" s="101"/>
      <c r="D47" s="56"/>
      <c r="E47" s="56"/>
    </row>
    <row r="48" spans="1:17" ht="13.5" thickBot="1" x14ac:dyDescent="0.25">
      <c r="A48" s="774" t="s">
        <v>4133</v>
      </c>
      <c r="B48" s="758"/>
      <c r="C48" s="758"/>
      <c r="D48" s="759"/>
      <c r="E48" s="56"/>
      <c r="H48" s="90"/>
    </row>
    <row r="49" spans="1:16" ht="13.5" thickBot="1" x14ac:dyDescent="0.25">
      <c r="A49" s="123" t="s">
        <v>4134</v>
      </c>
      <c r="B49" s="124" t="s">
        <v>4121</v>
      </c>
      <c r="C49" s="125" t="s">
        <v>4122</v>
      </c>
      <c r="D49" s="126" t="s">
        <v>4123</v>
      </c>
      <c r="E49" s="56"/>
      <c r="H49" s="90"/>
    </row>
    <row r="50" spans="1:16" x14ac:dyDescent="0.2">
      <c r="A50" s="106" t="s">
        <v>4103</v>
      </c>
      <c r="B50" s="107">
        <v>1.4999999999999999E-2</v>
      </c>
      <c r="C50" s="108">
        <v>3.4500000000000003E-2</v>
      </c>
      <c r="D50" s="109">
        <v>4.4900000000000002E-2</v>
      </c>
      <c r="E50" s="56"/>
      <c r="H50" s="90"/>
    </row>
    <row r="51" spans="1:16" x14ac:dyDescent="0.2">
      <c r="A51" s="110" t="s">
        <v>4131</v>
      </c>
      <c r="B51" s="111">
        <v>3.0000000000000001E-3</v>
      </c>
      <c r="C51" s="112">
        <v>4.7999999999999996E-3</v>
      </c>
      <c r="D51" s="113">
        <v>8.2000000000000007E-3</v>
      </c>
      <c r="E51" s="56"/>
      <c r="H51" s="90"/>
    </row>
    <row r="52" spans="1:16" x14ac:dyDescent="0.2">
      <c r="A52" s="110" t="s">
        <v>4130</v>
      </c>
      <c r="B52" s="111">
        <v>5.5999999999999999E-3</v>
      </c>
      <c r="C52" s="112">
        <v>8.5000000000000006E-3</v>
      </c>
      <c r="D52" s="113">
        <v>8.8999999999999999E-3</v>
      </c>
      <c r="E52" s="56"/>
      <c r="H52" s="90"/>
    </row>
    <row r="53" spans="1:16" x14ac:dyDescent="0.2">
      <c r="A53" s="110" t="s">
        <v>4132</v>
      </c>
      <c r="B53" s="111">
        <v>8.5000000000000006E-3</v>
      </c>
      <c r="C53" s="112">
        <v>8.5000000000000006E-3</v>
      </c>
      <c r="D53" s="113">
        <v>1.11E-2</v>
      </c>
      <c r="E53" s="56"/>
      <c r="H53" s="90"/>
    </row>
    <row r="54" spans="1:16" ht="13.5" thickBot="1" x14ac:dyDescent="0.25">
      <c r="A54" s="114" t="s">
        <v>4107</v>
      </c>
      <c r="B54" s="115">
        <v>3.5000000000000003E-2</v>
      </c>
      <c r="C54" s="116">
        <v>5.11E-2</v>
      </c>
      <c r="D54" s="117">
        <v>6.2199999999999998E-2</v>
      </c>
      <c r="E54" s="56"/>
      <c r="H54" s="90"/>
    </row>
    <row r="55" spans="1:16" x14ac:dyDescent="0.2">
      <c r="A55" s="101"/>
      <c r="B55" s="101"/>
      <c r="C55" s="127"/>
      <c r="D55" s="56"/>
      <c r="E55" s="128"/>
    </row>
    <row r="56" spans="1:16" ht="13.5" thickBot="1" x14ac:dyDescent="0.25">
      <c r="A56" s="101"/>
      <c r="B56" s="101"/>
      <c r="C56" s="101"/>
      <c r="D56" s="56"/>
      <c r="E56" s="56"/>
    </row>
    <row r="57" spans="1:16" ht="13.5" thickBot="1" x14ac:dyDescent="0.25">
      <c r="A57" s="774" t="s">
        <v>4135</v>
      </c>
      <c r="B57" s="758"/>
      <c r="C57" s="758"/>
      <c r="D57" s="759"/>
      <c r="E57" s="56"/>
    </row>
    <row r="58" spans="1:16" ht="13.5" thickBot="1" x14ac:dyDescent="0.25">
      <c r="A58" s="129" t="s">
        <v>4120</v>
      </c>
      <c r="B58" s="103" t="s">
        <v>4121</v>
      </c>
      <c r="C58" s="104" t="s">
        <v>4122</v>
      </c>
      <c r="D58" s="105" t="s">
        <v>4123</v>
      </c>
      <c r="E58" s="56"/>
    </row>
    <row r="59" spans="1:16" x14ac:dyDescent="0.2">
      <c r="A59" s="106" t="s">
        <v>4124</v>
      </c>
      <c r="B59" s="107">
        <v>3.49E-2</v>
      </c>
      <c r="C59" s="108">
        <v>6.2300000000000001E-2</v>
      </c>
      <c r="D59" s="109">
        <v>8.8700000000000001E-2</v>
      </c>
      <c r="E59" s="56"/>
    </row>
    <row r="60" spans="1:16" x14ac:dyDescent="0.2">
      <c r="A60" s="110" t="s">
        <v>4125</v>
      </c>
      <c r="B60" s="111">
        <v>1.9800000000000002E-2</v>
      </c>
      <c r="C60" s="112">
        <v>6.9900000000000004E-2</v>
      </c>
      <c r="D60" s="113">
        <v>0.10680000000000001</v>
      </c>
      <c r="E60" s="56"/>
    </row>
    <row r="61" spans="1:16" ht="38.25" x14ac:dyDescent="0.2">
      <c r="A61" s="110" t="s">
        <v>4126</v>
      </c>
      <c r="B61" s="111">
        <v>4.1300000000000003E-2</v>
      </c>
      <c r="C61" s="112">
        <v>7.6399999999999996E-2</v>
      </c>
      <c r="D61" s="113">
        <v>0.1089</v>
      </c>
      <c r="E61" s="56"/>
    </row>
    <row r="62" spans="1:16" s="57" customFormat="1" ht="25.5" x14ac:dyDescent="0.2">
      <c r="A62" s="110" t="s">
        <v>4127</v>
      </c>
      <c r="B62" s="111">
        <v>1.8499999999999999E-2</v>
      </c>
      <c r="C62" s="112">
        <v>5.0500000000000003E-2</v>
      </c>
      <c r="D62" s="113">
        <v>7.4499999999999997E-2</v>
      </c>
      <c r="E62" s="56"/>
      <c r="I62" s="90"/>
      <c r="J62" s="90"/>
      <c r="K62" s="90"/>
      <c r="L62" s="90"/>
      <c r="M62" s="90"/>
      <c r="N62" s="90"/>
      <c r="O62" s="90"/>
      <c r="P62" s="90"/>
    </row>
    <row r="63" spans="1:16" s="57" customFormat="1" ht="13.5" thickBot="1" x14ac:dyDescent="0.25">
      <c r="A63" s="114" t="s">
        <v>4128</v>
      </c>
      <c r="B63" s="115">
        <v>6.2300000000000001E-2</v>
      </c>
      <c r="C63" s="116">
        <v>7.4800000000000005E-2</v>
      </c>
      <c r="D63" s="117">
        <v>9.0899999999999995E-2</v>
      </c>
      <c r="E63" s="56"/>
      <c r="I63" s="90"/>
      <c r="J63" s="90"/>
      <c r="K63" s="90"/>
      <c r="L63" s="90"/>
      <c r="M63" s="90"/>
      <c r="N63" s="90"/>
      <c r="O63" s="90"/>
      <c r="P63" s="90"/>
    </row>
    <row r="64" spans="1:16" x14ac:dyDescent="0.2">
      <c r="A64" s="101"/>
      <c r="B64" s="101"/>
      <c r="C64" s="101"/>
      <c r="D64" s="56"/>
      <c r="E64" s="56"/>
    </row>
    <row r="65" spans="1:16" s="57" customFormat="1" ht="40.5" customHeight="1" x14ac:dyDescent="0.2">
      <c r="A65" s="771" t="s">
        <v>4136</v>
      </c>
      <c r="B65" s="772"/>
      <c r="C65" s="772"/>
      <c r="D65" s="773"/>
      <c r="E65" s="56"/>
      <c r="I65" s="90"/>
      <c r="J65" s="90"/>
      <c r="K65" s="90"/>
      <c r="L65" s="90"/>
      <c r="M65" s="90"/>
      <c r="N65" s="90"/>
      <c r="O65" s="90"/>
      <c r="P65" s="90"/>
    </row>
    <row r="66" spans="1:16" x14ac:dyDescent="0.2">
      <c r="A66" s="101"/>
      <c r="B66" s="101"/>
      <c r="C66" s="101"/>
      <c r="D66" s="56"/>
      <c r="E66" s="56"/>
    </row>
  </sheetData>
  <mergeCells count="14">
    <mergeCell ref="A65:D65"/>
    <mergeCell ref="E39:G39"/>
    <mergeCell ref="H39:J39"/>
    <mergeCell ref="K39:M39"/>
    <mergeCell ref="N39:P39"/>
    <mergeCell ref="A48:D48"/>
    <mergeCell ref="A57:D57"/>
    <mergeCell ref="A39:A40"/>
    <mergeCell ref="B39:D39"/>
    <mergeCell ref="A1:C1"/>
    <mergeCell ref="A2:A6"/>
    <mergeCell ref="A14:C14"/>
    <mergeCell ref="A26:D26"/>
    <mergeCell ref="A35:A36"/>
  </mergeCells>
  <pageMargins left="1.1811023622047245" right="0.78740157480314965" top="1.1811023622047245" bottom="1.1811023622047245" header="0.51181102362204722" footer="0.51181102362204722"/>
  <pageSetup paperSize="9" scale="8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DA2F3-8C90-4302-B598-165231E69A7A}">
  <sheetPr>
    <pageSetUpPr fitToPage="1"/>
  </sheetPr>
  <dimension ref="A1:G46"/>
  <sheetViews>
    <sheetView showGridLines="0" showZeros="0" zoomScaleNormal="100" zoomScaleSheetLayoutView="100" workbookViewId="0">
      <selection activeCell="E20" sqref="E20"/>
    </sheetView>
  </sheetViews>
  <sheetFormatPr defaultColWidth="9.28515625" defaultRowHeight="12.75" x14ac:dyDescent="0.2"/>
  <cols>
    <col min="1" max="1" width="12.85546875" style="190" bestFit="1" customWidth="1"/>
    <col min="2" max="2" width="41.42578125" style="190" customWidth="1"/>
    <col min="3" max="3" width="24.7109375" style="180" customWidth="1"/>
    <col min="4" max="4" width="14.5703125" style="180" customWidth="1"/>
    <col min="5" max="5" width="16.28515625" style="180" customWidth="1"/>
    <col min="6" max="6" width="19.28515625" style="180" customWidth="1"/>
    <col min="7" max="7" width="11.28515625" style="180" customWidth="1"/>
    <col min="8" max="16384" width="9.28515625" style="52"/>
  </cols>
  <sheetData>
    <row r="1" spans="1:7" ht="24.75" customHeight="1" thickBot="1" x14ac:dyDescent="0.25">
      <c r="A1" s="139" t="s">
        <v>2297</v>
      </c>
      <c r="B1" s="140"/>
      <c r="C1" s="141"/>
      <c r="D1" s="141"/>
      <c r="E1" s="141"/>
      <c r="F1" s="142"/>
      <c r="G1" s="143"/>
    </row>
    <row r="2" spans="1:7" ht="13.9" customHeight="1" x14ac:dyDescent="0.2">
      <c r="A2" s="144" t="s">
        <v>127</v>
      </c>
      <c r="B2" s="145" t="str">
        <f>Cartilha!C16</f>
        <v>PATO BRANCO - PR</v>
      </c>
      <c r="C2" s="146"/>
      <c r="D2" s="147"/>
      <c r="E2" s="148" t="s">
        <v>128</v>
      </c>
      <c r="F2" s="149">
        <f>Cartilha!P16</f>
        <v>0</v>
      </c>
      <c r="G2" s="143"/>
    </row>
    <row r="3" spans="1:7" ht="13.9" customHeight="1" thickBot="1" x14ac:dyDescent="0.25">
      <c r="A3" s="150" t="s">
        <v>5869</v>
      </c>
      <c r="B3" s="151" t="str">
        <f>Cartilha!C17</f>
        <v>MEU CAMPINHO PAULO AFONSO - PRIORIDADE 55</v>
      </c>
      <c r="C3" s="152"/>
      <c r="D3" s="152"/>
      <c r="E3" s="153" t="s">
        <v>129</v>
      </c>
      <c r="F3" s="154" t="s">
        <v>7533</v>
      </c>
      <c r="G3" s="143"/>
    </row>
    <row r="4" spans="1:7" ht="26.25" thickBot="1" x14ac:dyDescent="0.25">
      <c r="A4" s="155"/>
      <c r="B4" s="156"/>
      <c r="C4" s="157"/>
      <c r="D4" s="157"/>
      <c r="E4" s="158"/>
      <c r="F4" s="159" t="s">
        <v>140</v>
      </c>
      <c r="G4" s="160" t="s">
        <v>2294</v>
      </c>
    </row>
    <row r="5" spans="1:7" ht="13.5" thickBot="1" x14ac:dyDescent="0.25">
      <c r="A5" s="161">
        <v>1</v>
      </c>
      <c r="B5" s="162" t="s">
        <v>1855</v>
      </c>
      <c r="C5" s="163"/>
      <c r="D5" s="163"/>
      <c r="E5" s="164"/>
      <c r="F5" s="53">
        <f>Cartilha!P20</f>
        <v>51012.030000000006</v>
      </c>
      <c r="G5" s="165">
        <f>IF(F5=0,0,ROUND(F5/$F$18,4))</f>
        <v>6.8900000000000003E-2</v>
      </c>
    </row>
    <row r="6" spans="1:7" ht="13.5" thickBot="1" x14ac:dyDescent="0.25">
      <c r="A6" s="166" t="s">
        <v>1857</v>
      </c>
      <c r="B6" s="167" t="s">
        <v>1858</v>
      </c>
      <c r="C6" s="168"/>
      <c r="D6" s="168"/>
      <c r="E6" s="169"/>
      <c r="F6" s="53">
        <f>Cartilha!P152</f>
        <v>30188.629999999997</v>
      </c>
      <c r="G6" s="165">
        <f t="shared" ref="G6:G16" si="0">IF(F6=0,0,ROUND(F6/$F$18,4))</f>
        <v>4.0800000000000003E-2</v>
      </c>
    </row>
    <row r="7" spans="1:7" ht="13.5" thickBot="1" x14ac:dyDescent="0.25">
      <c r="A7" s="166" t="s">
        <v>1860</v>
      </c>
      <c r="B7" s="167" t="s">
        <v>207</v>
      </c>
      <c r="C7" s="168"/>
      <c r="D7" s="168"/>
      <c r="E7" s="169"/>
      <c r="F7" s="53">
        <f>Cartilha!P1273</f>
        <v>5061.3</v>
      </c>
      <c r="G7" s="165">
        <f>IF(F7=0,0,ROUND(F7/$F$18,4))</f>
        <v>6.7999999999999996E-3</v>
      </c>
    </row>
    <row r="8" spans="1:7" ht="13.5" thickBot="1" x14ac:dyDescent="0.25">
      <c r="A8" s="166" t="s">
        <v>1861</v>
      </c>
      <c r="B8" s="170" t="s">
        <v>1862</v>
      </c>
      <c r="C8" s="143"/>
      <c r="D8" s="143"/>
      <c r="E8" s="169"/>
      <c r="F8" s="53">
        <f>Cartilha!P1387</f>
        <v>11461.500000000002</v>
      </c>
      <c r="G8" s="165">
        <f>IF(F8=0,0,1-SUM(G5:G7)-SUM(G9:G16))</f>
        <v>1.5499999999999958E-2</v>
      </c>
    </row>
    <row r="9" spans="1:7" ht="13.5" thickBot="1" x14ac:dyDescent="0.25">
      <c r="A9" s="166" t="s">
        <v>1887</v>
      </c>
      <c r="B9" s="167" t="s">
        <v>1888</v>
      </c>
      <c r="C9" s="168"/>
      <c r="D9" s="168"/>
      <c r="E9" s="169"/>
      <c r="F9" s="53">
        <f>Cartilha!P2046</f>
        <v>248237.69</v>
      </c>
      <c r="G9" s="165">
        <f t="shared" si="0"/>
        <v>0.33539999999999998</v>
      </c>
    </row>
    <row r="10" spans="1:7" ht="13.5" thickBot="1" x14ac:dyDescent="0.25">
      <c r="A10" s="166" t="s">
        <v>1893</v>
      </c>
      <c r="B10" s="167" t="s">
        <v>236</v>
      </c>
      <c r="C10" s="168"/>
      <c r="D10" s="168"/>
      <c r="E10" s="169"/>
      <c r="F10" s="53">
        <f>Cartilha!P2306</f>
        <v>0</v>
      </c>
      <c r="G10" s="165">
        <f t="shared" si="0"/>
        <v>0</v>
      </c>
    </row>
    <row r="11" spans="1:7" ht="13.5" thickBot="1" x14ac:dyDescent="0.25">
      <c r="A11" s="166" t="s">
        <v>1905</v>
      </c>
      <c r="B11" s="171" t="s">
        <v>1906</v>
      </c>
      <c r="C11" s="172"/>
      <c r="D11" s="172"/>
      <c r="E11" s="169"/>
      <c r="F11" s="53">
        <f>Cartilha!P2537</f>
        <v>0</v>
      </c>
      <c r="G11" s="165">
        <f t="shared" si="0"/>
        <v>0</v>
      </c>
    </row>
    <row r="12" spans="1:7" ht="13.5" thickBot="1" x14ac:dyDescent="0.25">
      <c r="A12" s="166" t="s">
        <v>1910</v>
      </c>
      <c r="B12" s="171" t="s">
        <v>2209</v>
      </c>
      <c r="C12" s="172"/>
      <c r="D12" s="172"/>
      <c r="E12" s="169"/>
      <c r="F12" s="53">
        <f>Cartilha!P2822</f>
        <v>117874.13</v>
      </c>
      <c r="G12" s="165">
        <f t="shared" si="0"/>
        <v>0.15920000000000001</v>
      </c>
    </row>
    <row r="13" spans="1:7" ht="13.5" thickBot="1" x14ac:dyDescent="0.25">
      <c r="A13" s="166" t="s">
        <v>1965</v>
      </c>
      <c r="B13" s="171" t="s">
        <v>2212</v>
      </c>
      <c r="C13" s="172"/>
      <c r="D13" s="172"/>
      <c r="E13" s="169"/>
      <c r="F13" s="53">
        <f>Cartilha!P3656</f>
        <v>12274.82</v>
      </c>
      <c r="G13" s="165">
        <f t="shared" si="0"/>
        <v>1.66E-2</v>
      </c>
    </row>
    <row r="14" spans="1:7" ht="13.5" thickBot="1" x14ac:dyDescent="0.25">
      <c r="A14" s="166" t="s">
        <v>2069</v>
      </c>
      <c r="B14" s="171" t="s">
        <v>2213</v>
      </c>
      <c r="C14" s="172"/>
      <c r="D14" s="172"/>
      <c r="E14" s="169"/>
      <c r="F14" s="53">
        <f>Cartilha!P5783</f>
        <v>90003.09</v>
      </c>
      <c r="G14" s="165">
        <f t="shared" si="0"/>
        <v>0.1216</v>
      </c>
    </row>
    <row r="15" spans="1:7" ht="13.5" thickBot="1" x14ac:dyDescent="0.25">
      <c r="A15" s="166" t="s">
        <v>2122</v>
      </c>
      <c r="B15" s="171" t="s">
        <v>2121</v>
      </c>
      <c r="C15" s="172"/>
      <c r="D15" s="172"/>
      <c r="E15" s="169"/>
      <c r="F15" s="53">
        <f>Cartilha!P6571</f>
        <v>173451.39</v>
      </c>
      <c r="G15" s="165">
        <f t="shared" si="0"/>
        <v>0.23430000000000001</v>
      </c>
    </row>
    <row r="16" spans="1:7" ht="13.5" thickBot="1" x14ac:dyDescent="0.25">
      <c r="A16" s="166" t="s">
        <v>2134</v>
      </c>
      <c r="B16" s="171" t="s">
        <v>2138</v>
      </c>
      <c r="C16" s="172"/>
      <c r="D16" s="172"/>
      <c r="E16" s="169"/>
      <c r="F16" s="53">
        <f>Cartilha!P6853</f>
        <v>629.36</v>
      </c>
      <c r="G16" s="165">
        <f t="shared" si="0"/>
        <v>8.9999999999999998E-4</v>
      </c>
    </row>
    <row r="17" spans="1:7" ht="7.15" customHeight="1" thickBot="1" x14ac:dyDescent="0.25">
      <c r="A17" s="173"/>
      <c r="B17" s="143"/>
      <c r="C17" s="143"/>
      <c r="D17" s="143"/>
      <c r="E17" s="143"/>
      <c r="F17" s="174"/>
      <c r="G17" s="143"/>
    </row>
    <row r="18" spans="1:7" ht="14.45" customHeight="1" thickBot="1" x14ac:dyDescent="0.25">
      <c r="A18" s="175" t="s">
        <v>184</v>
      </c>
      <c r="B18" s="176"/>
      <c r="C18" s="177" t="s">
        <v>251</v>
      </c>
      <c r="D18" s="177"/>
      <c r="E18" s="169">
        <v>0</v>
      </c>
      <c r="F18" s="53">
        <f>SUM(F5:F16)</f>
        <v>740193.94000000006</v>
      </c>
      <c r="G18" s="54">
        <f>SUM(G5:G17)</f>
        <v>0.99999999999999989</v>
      </c>
    </row>
    <row r="19" spans="1:7" ht="31.9" customHeight="1" x14ac:dyDescent="0.2">
      <c r="A19" s="178" t="s">
        <v>5870</v>
      </c>
      <c r="B19" s="179"/>
      <c r="D19" s="181" t="s">
        <v>2295</v>
      </c>
      <c r="E19" s="181" t="s">
        <v>2296</v>
      </c>
      <c r="F19" s="182" t="s">
        <v>5871</v>
      </c>
    </row>
    <row r="20" spans="1:7" x14ac:dyDescent="0.2">
      <c r="A20" s="781"/>
      <c r="B20" s="782"/>
      <c r="C20" s="783"/>
      <c r="D20" s="183">
        <v>2279.67</v>
      </c>
      <c r="E20" s="184"/>
      <c r="F20" s="185">
        <f>ROUND(D20*0.5,-0.01)</f>
        <v>1140</v>
      </c>
    </row>
    <row r="21" spans="1:7" ht="13.5" thickBot="1" x14ac:dyDescent="0.25">
      <c r="A21" s="186"/>
      <c r="B21" s="187"/>
      <c r="C21" s="188"/>
      <c r="D21" s="188"/>
      <c r="E21" s="188"/>
      <c r="F21" s="189"/>
    </row>
    <row r="24" spans="1:7" hidden="1" x14ac:dyDescent="0.2">
      <c r="A24" s="372" t="s">
        <v>7161</v>
      </c>
    </row>
    <row r="25" spans="1:7" hidden="1" x14ac:dyDescent="0.2"/>
    <row r="26" spans="1:7" ht="15.75" hidden="1" x14ac:dyDescent="0.25">
      <c r="A26" s="494" t="s">
        <v>7162</v>
      </c>
    </row>
    <row r="27" spans="1:7" ht="15.75" hidden="1" x14ac:dyDescent="0.2">
      <c r="A27" s="493" t="s">
        <v>7163</v>
      </c>
    </row>
    <row r="28" spans="1:7" ht="15" hidden="1" x14ac:dyDescent="0.2">
      <c r="A28" s="493"/>
    </row>
    <row r="29" spans="1:7" ht="15.75" hidden="1" x14ac:dyDescent="0.2">
      <c r="A29" s="495" t="s">
        <v>7164</v>
      </c>
    </row>
    <row r="30" spans="1:7" ht="15.75" hidden="1" x14ac:dyDescent="0.2">
      <c r="A30" s="493" t="s">
        <v>7165</v>
      </c>
    </row>
    <row r="31" spans="1:7" hidden="1" x14ac:dyDescent="0.2"/>
    <row r="32" spans="1:7" ht="15.75" hidden="1" x14ac:dyDescent="0.2">
      <c r="A32" s="495" t="s">
        <v>7166</v>
      </c>
    </row>
    <row r="33" spans="1:1" ht="15.75" hidden="1" x14ac:dyDescent="0.2">
      <c r="A33" s="497" t="s">
        <v>7167</v>
      </c>
    </row>
    <row r="34" spans="1:1" hidden="1" x14ac:dyDescent="0.2"/>
    <row r="35" spans="1:1" ht="15.75" hidden="1" x14ac:dyDescent="0.2">
      <c r="A35" s="495" t="s">
        <v>7168</v>
      </c>
    </row>
    <row r="36" spans="1:1" ht="15.75" hidden="1" x14ac:dyDescent="0.2">
      <c r="A36" s="497" t="s">
        <v>7169</v>
      </c>
    </row>
    <row r="37" spans="1:1" ht="15.75" hidden="1" x14ac:dyDescent="0.2">
      <c r="A37" s="496" t="s">
        <v>7170</v>
      </c>
    </row>
    <row r="38" spans="1:1" hidden="1" x14ac:dyDescent="0.2"/>
    <row r="39" spans="1:1" ht="15.75" hidden="1" x14ac:dyDescent="0.2">
      <c r="A39" s="495" t="s">
        <v>7171</v>
      </c>
    </row>
    <row r="40" spans="1:1" ht="15" hidden="1" x14ac:dyDescent="0.2">
      <c r="A40" s="493" t="s">
        <v>7172</v>
      </c>
    </row>
    <row r="41" spans="1:1" hidden="1" x14ac:dyDescent="0.2"/>
    <row r="42" spans="1:1" ht="15.75" hidden="1" x14ac:dyDescent="0.2">
      <c r="A42" s="495" t="s">
        <v>7173</v>
      </c>
    </row>
    <row r="43" spans="1:1" ht="15" hidden="1" x14ac:dyDescent="0.2">
      <c r="A43" s="493" t="s">
        <v>7174</v>
      </c>
    </row>
    <row r="44" spans="1:1" hidden="1" x14ac:dyDescent="0.2"/>
    <row r="45" spans="1:1" ht="15.75" hidden="1" x14ac:dyDescent="0.2">
      <c r="A45" s="495" t="s">
        <v>7175</v>
      </c>
    </row>
    <row r="46" spans="1:1" ht="15" hidden="1" x14ac:dyDescent="0.2">
      <c r="A46" s="493" t="s">
        <v>7176</v>
      </c>
    </row>
  </sheetData>
  <sheetProtection algorithmName="SHA-512" hashValue="rrTUjzkpYVkOh0vPsi+UM6JyCiDoJRdZZVPVypMtMHzkfv+AqAplEV+6wxHbeXPHvDbCsideMvcz/WHxXaDONA==" saltValue="RC1Zi6SYMyydCHVFFLDQ8w==" spinCount="100000" sheet="1" objects="1" scenarios="1"/>
  <autoFilter ref="A4:F21" xr:uid="{00000000-0009-0000-0000-000003000000}"/>
  <mergeCells count="1">
    <mergeCell ref="A20:C20"/>
  </mergeCells>
  <pageMargins left="1.1811023622047245" right="0.78740157480314965" top="1.1811023622047245" bottom="1.1811023622047245" header="0.51181102362204722" footer="0.51181102362204722"/>
  <pageSetup paperSize="9" scale="58" fitToHeight="0" orientation="portrait" r:id="rId1"/>
  <headerFooter alignWithMargins="0"/>
  <ignoredErrors>
    <ignoredError sqref="G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A402-0FD2-4762-955F-7129ADBA3441}">
  <sheetPr filterMode="1">
    <pageSetUpPr fitToPage="1"/>
  </sheetPr>
  <dimension ref="A1:W7168"/>
  <sheetViews>
    <sheetView showGridLines="0" showZeros="0" tabSelected="1" topLeftCell="A4933" zoomScaleNormal="100" zoomScaleSheetLayoutView="50" workbookViewId="0">
      <selection activeCell="C6124" sqref="C6124"/>
    </sheetView>
  </sheetViews>
  <sheetFormatPr defaultColWidth="13.28515625" defaultRowHeight="11.25" x14ac:dyDescent="0.2"/>
  <cols>
    <col min="1" max="1" width="18.85546875" style="563" customWidth="1"/>
    <col min="2" max="2" width="17.140625" style="563" customWidth="1"/>
    <col min="3" max="3" width="96.42578125" style="563" customWidth="1"/>
    <col min="4" max="4" width="7.5703125" style="563" customWidth="1"/>
    <col min="5" max="5" width="12.28515625" style="564" customWidth="1"/>
    <col min="6" max="6" width="12.28515625" style="563" customWidth="1"/>
    <col min="7" max="7" width="10.5703125" style="416" customWidth="1"/>
    <col min="8" max="8" width="10.5703125" style="480" customWidth="1"/>
    <col min="9" max="10" width="15.7109375" style="480" customWidth="1"/>
    <col min="11" max="11" width="17.5703125" style="480" customWidth="1"/>
    <col min="12" max="13" width="10.85546875" style="480" hidden="1" customWidth="1"/>
    <col min="14" max="15" width="15.5703125" style="480" hidden="1" customWidth="1"/>
    <col min="16" max="16" width="17.7109375" style="480" hidden="1" customWidth="1"/>
    <col min="17" max="19" width="7" style="705" customWidth="1"/>
    <col min="20" max="21" width="0" style="366" hidden="1" customWidth="1"/>
    <col min="22" max="22" width="0" style="433" hidden="1" customWidth="1"/>
    <col min="23" max="24" width="0" style="366" hidden="1" customWidth="1"/>
    <col min="25" max="16384" width="13.28515625" style="366"/>
  </cols>
  <sheetData>
    <row r="1" spans="1:22" hidden="1" x14ac:dyDescent="0.2">
      <c r="A1" s="561" t="s">
        <v>7178</v>
      </c>
      <c r="B1" s="561"/>
      <c r="C1" s="561"/>
      <c r="D1" s="561"/>
      <c r="E1" s="562"/>
      <c r="F1" s="561"/>
      <c r="G1" s="557"/>
      <c r="H1" s="557"/>
      <c r="I1" s="557"/>
      <c r="J1" s="557"/>
      <c r="K1" s="557"/>
      <c r="L1" s="557"/>
      <c r="M1" s="557"/>
      <c r="Q1" s="705" t="s">
        <v>7178</v>
      </c>
    </row>
    <row r="2" spans="1:22" hidden="1" x14ac:dyDescent="0.2">
      <c r="G2" s="480"/>
    </row>
    <row r="3" spans="1:22" ht="12" hidden="1" thickBot="1" x14ac:dyDescent="0.25">
      <c r="A3" s="565"/>
      <c r="B3" s="565"/>
      <c r="C3" s="566" t="s">
        <v>7179</v>
      </c>
      <c r="D3" s="567"/>
      <c r="G3" s="480"/>
      <c r="L3" s="558" t="s">
        <v>7179</v>
      </c>
      <c r="M3" s="558"/>
      <c r="O3" s="558"/>
      <c r="P3" s="558" t="s">
        <v>7179</v>
      </c>
    </row>
    <row r="4" spans="1:22" x14ac:dyDescent="0.2">
      <c r="A4" s="714">
        <v>103072</v>
      </c>
      <c r="B4" s="715"/>
      <c r="C4" s="716">
        <v>758976.46999999904</v>
      </c>
      <c r="D4" s="568"/>
      <c r="E4" s="569"/>
      <c r="F4" s="570"/>
      <c r="G4" s="375"/>
      <c r="H4" s="376"/>
      <c r="I4" s="131"/>
      <c r="J4" s="131"/>
      <c r="K4" s="377"/>
      <c r="L4" s="378"/>
      <c r="M4" s="378"/>
      <c r="N4" s="373"/>
      <c r="O4" s="374"/>
      <c r="P4" s="379"/>
    </row>
    <row r="5" spans="1:22" s="728" customFormat="1" ht="20.25" x14ac:dyDescent="0.3">
      <c r="A5" s="729" t="s">
        <v>185</v>
      </c>
      <c r="B5" s="718"/>
      <c r="C5" s="719"/>
      <c r="D5" s="720" t="s">
        <v>7180</v>
      </c>
      <c r="E5" s="721"/>
      <c r="F5" s="721"/>
      <c r="G5" s="724"/>
      <c r="H5" s="722"/>
      <c r="I5" s="725"/>
      <c r="J5" s="725"/>
      <c r="K5" s="723"/>
      <c r="L5" s="722" t="s">
        <v>7160</v>
      </c>
      <c r="M5" s="726"/>
      <c r="N5" s="727"/>
      <c r="O5" s="727"/>
      <c r="P5" s="723"/>
      <c r="Q5" s="706"/>
      <c r="R5" s="706"/>
      <c r="S5" s="706"/>
    </row>
    <row r="6" spans="1:22" x14ac:dyDescent="0.2">
      <c r="A6" s="677" t="s">
        <v>184</v>
      </c>
      <c r="B6" s="678"/>
      <c r="C6" s="717">
        <v>1622472.98999999</v>
      </c>
      <c r="D6" s="572"/>
      <c r="E6" s="573"/>
      <c r="F6" s="574"/>
      <c r="G6" s="384"/>
      <c r="H6" s="385"/>
      <c r="I6" s="132"/>
      <c r="J6" s="132"/>
      <c r="K6" s="381"/>
      <c r="L6" s="386"/>
      <c r="M6" s="386"/>
      <c r="N6" s="382"/>
      <c r="O6" s="383"/>
      <c r="P6" s="380"/>
    </row>
    <row r="7" spans="1:22" x14ac:dyDescent="0.2">
      <c r="A7" s="677" t="s">
        <v>184</v>
      </c>
      <c r="B7" s="678"/>
      <c r="C7" s="571" t="s">
        <v>186</v>
      </c>
      <c r="D7" s="575" t="s">
        <v>187</v>
      </c>
      <c r="E7" s="784"/>
      <c r="F7" s="784"/>
      <c r="G7" s="364"/>
      <c r="H7" s="368"/>
      <c r="I7" s="133"/>
      <c r="J7" s="134"/>
      <c r="K7" s="369"/>
      <c r="L7" s="388">
        <f t="shared" ref="L7:L14" si="0">E7</f>
        <v>0</v>
      </c>
      <c r="M7" s="389"/>
      <c r="N7" s="368"/>
      <c r="O7" s="368"/>
      <c r="P7" s="135"/>
    </row>
    <row r="8" spans="1:22" x14ac:dyDescent="0.2">
      <c r="A8" s="677" t="s">
        <v>184</v>
      </c>
      <c r="B8" s="678"/>
      <c r="C8" s="571" t="s">
        <v>188</v>
      </c>
      <c r="D8" s="575" t="s">
        <v>187</v>
      </c>
      <c r="E8" s="784" t="s">
        <v>172</v>
      </c>
      <c r="F8" s="784"/>
      <c r="G8" s="364"/>
      <c r="H8" s="368"/>
      <c r="I8" s="133"/>
      <c r="J8" s="134"/>
      <c r="K8" s="369"/>
      <c r="L8" s="388" t="str">
        <f t="shared" si="0"/>
        <v>CONSTRUÇÃO CIVIL</v>
      </c>
      <c r="M8" s="390"/>
      <c r="N8" s="368"/>
      <c r="O8" s="368"/>
      <c r="P8" s="135"/>
    </row>
    <row r="9" spans="1:22" x14ac:dyDescent="0.2">
      <c r="A9" s="677" t="s">
        <v>184</v>
      </c>
      <c r="B9" s="678"/>
      <c r="C9" s="571" t="s">
        <v>173</v>
      </c>
      <c r="D9" s="575" t="s">
        <v>187</v>
      </c>
      <c r="E9" s="784"/>
      <c r="F9" s="784"/>
      <c r="G9" s="364"/>
      <c r="H9" s="368"/>
      <c r="I9" s="133"/>
      <c r="J9" s="134"/>
      <c r="K9" s="369"/>
      <c r="L9" s="388">
        <f t="shared" si="0"/>
        <v>0</v>
      </c>
      <c r="M9" s="389"/>
      <c r="N9" s="368"/>
      <c r="O9" s="368"/>
      <c r="P9" s="135"/>
    </row>
    <row r="10" spans="1:22" x14ac:dyDescent="0.2">
      <c r="A10" s="677" t="s">
        <v>184</v>
      </c>
      <c r="B10" s="678"/>
      <c r="C10" s="571" t="s">
        <v>174</v>
      </c>
      <c r="D10" s="575" t="s">
        <v>187</v>
      </c>
      <c r="E10" s="784"/>
      <c r="F10" s="784"/>
      <c r="G10" s="364"/>
      <c r="H10" s="368"/>
      <c r="I10" s="133"/>
      <c r="J10" s="134"/>
      <c r="K10" s="369"/>
      <c r="L10" s="388">
        <f t="shared" si="0"/>
        <v>0</v>
      </c>
      <c r="M10" s="389"/>
      <c r="N10" s="368"/>
      <c r="O10" s="368"/>
      <c r="P10" s="135"/>
    </row>
    <row r="11" spans="1:22" ht="12" thickBot="1" x14ac:dyDescent="0.25">
      <c r="A11" s="576"/>
      <c r="B11" s="577"/>
      <c r="C11" s="571" t="s">
        <v>175</v>
      </c>
      <c r="D11" s="575" t="s">
        <v>187</v>
      </c>
      <c r="E11" s="784"/>
      <c r="F11" s="784"/>
      <c r="G11" s="364"/>
      <c r="H11" s="368"/>
      <c r="I11" s="133"/>
      <c r="J11" s="134"/>
      <c r="K11" s="369"/>
      <c r="L11" s="388">
        <f t="shared" si="0"/>
        <v>0</v>
      </c>
      <c r="M11" s="389"/>
      <c r="N11" s="368"/>
      <c r="O11" s="368"/>
      <c r="P11" s="135"/>
    </row>
    <row r="12" spans="1:22" ht="12" thickBot="1" x14ac:dyDescent="0.25">
      <c r="A12" s="677" t="s">
        <v>184</v>
      </c>
      <c r="B12" s="678"/>
      <c r="C12" s="571" t="s">
        <v>4137</v>
      </c>
      <c r="D12" s="575" t="s">
        <v>187</v>
      </c>
      <c r="E12" s="391">
        <f>'BDI Edificação'!B17</f>
        <v>0.15279999999999999</v>
      </c>
      <c r="F12" s="574"/>
      <c r="G12" s="364"/>
      <c r="H12" s="368"/>
      <c r="I12" s="133"/>
      <c r="J12" s="134"/>
      <c r="K12" s="369"/>
      <c r="L12" s="391">
        <f>E12</f>
        <v>0.15279999999999999</v>
      </c>
      <c r="M12" s="389"/>
      <c r="N12" s="368"/>
      <c r="O12" s="368"/>
      <c r="P12" s="135"/>
    </row>
    <row r="13" spans="1:22" ht="12" thickBot="1" x14ac:dyDescent="0.25">
      <c r="A13" s="677" t="s">
        <v>184</v>
      </c>
      <c r="B13" s="678"/>
      <c r="C13" s="571" t="s">
        <v>4138</v>
      </c>
      <c r="D13" s="575" t="s">
        <v>187</v>
      </c>
      <c r="E13" s="391">
        <f>'BDI Edificação'!B15</f>
        <v>0.20559999999999998</v>
      </c>
      <c r="F13" s="574"/>
      <c r="G13" s="364"/>
      <c r="H13" s="368"/>
      <c r="I13" s="133"/>
      <c r="J13" s="134"/>
      <c r="K13" s="369"/>
      <c r="L13" s="391">
        <f t="shared" si="0"/>
        <v>0.20559999999999998</v>
      </c>
      <c r="M13" s="389"/>
      <c r="N13" s="368"/>
      <c r="O13" s="368"/>
      <c r="P13" s="135"/>
    </row>
    <row r="14" spans="1:22" ht="12" thickBot="1" x14ac:dyDescent="0.25">
      <c r="A14" s="679" t="s">
        <v>184</v>
      </c>
      <c r="B14" s="680"/>
      <c r="C14" s="578" t="s">
        <v>176</v>
      </c>
      <c r="D14" s="579" t="s">
        <v>187</v>
      </c>
      <c r="E14" s="580"/>
      <c r="F14" s="581"/>
      <c r="G14" s="365"/>
      <c r="H14" s="370"/>
      <c r="I14" s="136"/>
      <c r="J14" s="137"/>
      <c r="K14" s="371"/>
      <c r="L14" s="392">
        <f t="shared" si="0"/>
        <v>0</v>
      </c>
      <c r="M14" s="393"/>
      <c r="N14" s="370"/>
      <c r="O14" s="370"/>
      <c r="P14" s="138"/>
    </row>
    <row r="15" spans="1:22" s="492" customFormat="1" ht="21" thickBot="1" x14ac:dyDescent="0.35">
      <c r="A15" s="582" t="s">
        <v>126</v>
      </c>
      <c r="B15" s="583"/>
      <c r="C15" s="584"/>
      <c r="D15" s="584"/>
      <c r="E15" s="585"/>
      <c r="F15" s="584"/>
      <c r="G15" s="556"/>
      <c r="H15" s="488"/>
      <c r="I15" s="488"/>
      <c r="J15" s="488"/>
      <c r="K15" s="489"/>
      <c r="L15" s="490"/>
      <c r="M15" s="489"/>
      <c r="N15" s="489"/>
      <c r="O15" s="489"/>
      <c r="P15" s="491"/>
      <c r="Q15" s="706"/>
      <c r="R15" s="706"/>
      <c r="S15" s="706"/>
      <c r="V15" s="559"/>
    </row>
    <row r="16" spans="1:22" x14ac:dyDescent="0.2">
      <c r="A16" s="586" t="s">
        <v>127</v>
      </c>
      <c r="B16" s="587"/>
      <c r="C16" s="394" t="s">
        <v>7181</v>
      </c>
      <c r="D16" s="588"/>
      <c r="E16" s="589"/>
      <c r="F16" s="590"/>
      <c r="G16" s="499"/>
      <c r="H16" s="395"/>
      <c r="I16" s="396"/>
      <c r="J16" s="396"/>
      <c r="K16" s="396"/>
      <c r="L16" s="397"/>
      <c r="M16" s="398"/>
      <c r="N16" s="398"/>
      <c r="O16" s="399" t="s">
        <v>128</v>
      </c>
      <c r="P16" s="400"/>
      <c r="Q16" s="707"/>
      <c r="R16" s="707"/>
      <c r="S16" s="707"/>
    </row>
    <row r="17" spans="1:23" ht="12" thickBot="1" x14ac:dyDescent="0.25">
      <c r="A17" s="591" t="s">
        <v>5869</v>
      </c>
      <c r="B17" s="592"/>
      <c r="C17" s="500" t="s">
        <v>7535</v>
      </c>
      <c r="D17" s="593"/>
      <c r="E17" s="594"/>
      <c r="F17" s="595"/>
      <c r="G17" s="501"/>
      <c r="H17" s="402"/>
      <c r="I17" s="402"/>
      <c r="J17" s="402"/>
      <c r="K17" s="402"/>
      <c r="L17" s="403"/>
      <c r="M17" s="404"/>
      <c r="N17" s="404"/>
      <c r="O17" s="405" t="s">
        <v>129</v>
      </c>
      <c r="P17" s="406"/>
      <c r="Q17" s="707"/>
      <c r="R17" s="707"/>
      <c r="S17" s="707"/>
    </row>
    <row r="18" spans="1:23" x14ac:dyDescent="0.2">
      <c r="A18" s="596" t="s">
        <v>130</v>
      </c>
      <c r="B18" s="597" t="s">
        <v>6676</v>
      </c>
      <c r="C18" s="598" t="s">
        <v>131</v>
      </c>
      <c r="D18" s="599" t="s">
        <v>132</v>
      </c>
      <c r="E18" s="600" t="s">
        <v>6677</v>
      </c>
      <c r="F18" s="601" t="s">
        <v>5877</v>
      </c>
      <c r="G18" s="560" t="s">
        <v>133</v>
      </c>
      <c r="H18" s="502"/>
      <c r="I18" s="407"/>
      <c r="J18" s="407"/>
      <c r="K18" s="408"/>
      <c r="L18" s="409" t="s">
        <v>134</v>
      </c>
      <c r="M18" s="502"/>
      <c r="N18" s="407"/>
      <c r="O18" s="407"/>
      <c r="P18" s="408"/>
      <c r="Q18" s="708" t="s">
        <v>135</v>
      </c>
      <c r="R18" s="708"/>
      <c r="S18" s="709"/>
    </row>
    <row r="19" spans="1:23" ht="44.25" thickBot="1" x14ac:dyDescent="0.25">
      <c r="A19" s="681" t="s">
        <v>2207</v>
      </c>
      <c r="B19" s="602"/>
      <c r="C19" s="603"/>
      <c r="D19" s="604"/>
      <c r="E19" s="605"/>
      <c r="F19" s="606"/>
      <c r="G19" s="503" t="s">
        <v>136</v>
      </c>
      <c r="H19" s="504" t="s">
        <v>137</v>
      </c>
      <c r="I19" s="410" t="s">
        <v>138</v>
      </c>
      <c r="J19" s="411" t="s">
        <v>139</v>
      </c>
      <c r="K19" s="412" t="s">
        <v>140</v>
      </c>
      <c r="L19" s="503" t="s">
        <v>136</v>
      </c>
      <c r="M19" s="504" t="s">
        <v>137</v>
      </c>
      <c r="N19" s="411" t="s">
        <v>141</v>
      </c>
      <c r="O19" s="411" t="s">
        <v>142</v>
      </c>
      <c r="P19" s="412" t="s">
        <v>140</v>
      </c>
      <c r="Q19" s="710" t="s">
        <v>143</v>
      </c>
      <c r="R19" s="710" t="s">
        <v>144</v>
      </c>
      <c r="S19" s="711" t="s">
        <v>145</v>
      </c>
    </row>
    <row r="20" spans="1:23" ht="12" thickBot="1" x14ac:dyDescent="0.25">
      <c r="A20" s="607">
        <v>1</v>
      </c>
      <c r="B20" s="608"/>
      <c r="C20" s="682" t="s">
        <v>1855</v>
      </c>
      <c r="D20" s="683"/>
      <c r="E20" s="684"/>
      <c r="F20" s="685"/>
      <c r="G20" s="505"/>
      <c r="H20" s="505"/>
      <c r="I20" s="413"/>
      <c r="J20" s="413"/>
      <c r="K20" s="414">
        <f>SUM(J23:J151)</f>
        <v>51012.030000000006</v>
      </c>
      <c r="L20" s="505"/>
      <c r="M20" s="505"/>
      <c r="N20" s="413"/>
      <c r="O20" s="415"/>
      <c r="P20" s="414">
        <f>SUM(O23:O151)</f>
        <v>51012.030000000006</v>
      </c>
      <c r="Q20" s="525" t="str">
        <f>IF(OR(K20&gt;0,P20&gt;0),"X","")</f>
        <v>X</v>
      </c>
      <c r="R20" s="526" t="str">
        <f t="shared" ref="R20:R83" si="1">IF(Q20="X","x",IF(Q20="xx","x",IF(O20&gt;0,"x","")))</f>
        <v>x</v>
      </c>
      <c r="S20" s="526" t="str">
        <f t="shared" ref="S20:S83" si="2">IF(Q20="X","x",IF(Q20="xx","x",IF(OR(J20&gt;0,O20&gt;0),"x","")))</f>
        <v>x</v>
      </c>
    </row>
    <row r="21" spans="1:23" x14ac:dyDescent="0.2">
      <c r="A21" s="609" t="s">
        <v>257</v>
      </c>
      <c r="B21" s="610"/>
      <c r="C21" s="611" t="s">
        <v>2159</v>
      </c>
      <c r="D21" s="612"/>
      <c r="E21" s="613"/>
      <c r="F21" s="614"/>
      <c r="G21" s="506"/>
      <c r="H21" s="506"/>
      <c r="I21" s="417"/>
      <c r="J21" s="418"/>
      <c r="K21" s="419"/>
      <c r="L21" s="507"/>
      <c r="M21" s="506"/>
      <c r="N21" s="417"/>
      <c r="O21" s="418"/>
      <c r="P21" s="420"/>
      <c r="Q21" s="525" t="str">
        <f>IF(OR(SUM(J22:J77)&gt;0,SUM(O22:O77)&gt;0),"xx","")</f>
        <v>xx</v>
      </c>
      <c r="R21" s="526" t="str">
        <f t="shared" si="1"/>
        <v>x</v>
      </c>
      <c r="S21" s="526" t="str">
        <f t="shared" si="2"/>
        <v>x</v>
      </c>
    </row>
    <row r="22" spans="1:23" hidden="1" x14ac:dyDescent="0.2">
      <c r="A22" s="615" t="s">
        <v>2160</v>
      </c>
      <c r="B22" s="616"/>
      <c r="C22" s="611" t="s">
        <v>2308</v>
      </c>
      <c r="D22" s="617"/>
      <c r="E22" s="613"/>
      <c r="F22" s="618"/>
      <c r="G22" s="506"/>
      <c r="H22" s="506"/>
      <c r="I22" s="417"/>
      <c r="J22" s="418"/>
      <c r="K22" s="419"/>
      <c r="L22" s="507"/>
      <c r="M22" s="506"/>
      <c r="N22" s="417"/>
      <c r="O22" s="418"/>
      <c r="P22" s="420"/>
      <c r="Q22" s="525" t="str">
        <f>IF(OR(SUM(J23:J60)&gt;0,SUM(O23:O60)&gt;0),"xx","")</f>
        <v/>
      </c>
      <c r="R22" s="526" t="str">
        <f t="shared" si="1"/>
        <v/>
      </c>
      <c r="S22" s="526" t="str">
        <f t="shared" si="2"/>
        <v/>
      </c>
    </row>
    <row r="23" spans="1:23" hidden="1" x14ac:dyDescent="0.2">
      <c r="A23" s="619" t="s">
        <v>3725</v>
      </c>
      <c r="B23" s="612" t="s">
        <v>5878</v>
      </c>
      <c r="C23" s="620" t="s">
        <v>7010</v>
      </c>
      <c r="D23" s="612" t="s">
        <v>171</v>
      </c>
      <c r="E23" s="508">
        <v>314.31</v>
      </c>
      <c r="F23" s="614">
        <f t="shared" ref="F23:F86" si="3">IF(E23=0,0,ROUND(E23*(1+E$13)*(1-E$14),2))</f>
        <v>378.93</v>
      </c>
      <c r="G23" s="509"/>
      <c r="H23" s="421"/>
      <c r="I23" s="422">
        <f t="shared" ref="I23:I60" si="4">IF(ISBLANK(E23),0,ROUND(F23*G23,2))</f>
        <v>0</v>
      </c>
      <c r="J23" s="422">
        <f t="shared" ref="J23:J60" si="5">IF(ISBLANK(G23),0,ROUND(G23*H23,2))</f>
        <v>0</v>
      </c>
      <c r="K23" s="419"/>
      <c r="L23" s="423">
        <f t="shared" ref="L23:L60" si="6">G23</f>
        <v>0</v>
      </c>
      <c r="M23" s="423">
        <f t="shared" ref="M23:M60" si="7">H23</f>
        <v>0</v>
      </c>
      <c r="N23" s="424">
        <f t="shared" ref="N23:N60" si="8">IF(ISBLANK(E23),0,ROUND(F23*L23,2))</f>
        <v>0</v>
      </c>
      <c r="O23" s="424">
        <f t="shared" ref="O23:O60" si="9">IF(ISBLANK(L23),0,ROUND(L23*M23,2))</f>
        <v>0</v>
      </c>
      <c r="P23" s="420"/>
      <c r="Q23" s="525"/>
      <c r="R23" s="526" t="str">
        <f t="shared" si="1"/>
        <v/>
      </c>
      <c r="S23" s="526" t="str">
        <f t="shared" si="2"/>
        <v/>
      </c>
      <c r="V23" s="433" t="str">
        <f>VLOOKUP(A23,[3]Cartilha!$A:$A,1,FALSE)</f>
        <v>030703</v>
      </c>
      <c r="W23" s="367"/>
    </row>
    <row r="24" spans="1:23" hidden="1" x14ac:dyDescent="0.2">
      <c r="A24" s="619" t="s">
        <v>3726</v>
      </c>
      <c r="B24" s="612" t="s">
        <v>5878</v>
      </c>
      <c r="C24" s="620" t="s">
        <v>7011</v>
      </c>
      <c r="D24" s="612" t="s">
        <v>171</v>
      </c>
      <c r="E24" s="508">
        <v>352.53</v>
      </c>
      <c r="F24" s="614">
        <f t="shared" si="3"/>
        <v>425.01</v>
      </c>
      <c r="G24" s="509"/>
      <c r="H24" s="421"/>
      <c r="I24" s="422">
        <f t="shared" si="4"/>
        <v>0</v>
      </c>
      <c r="J24" s="422">
        <f t="shared" si="5"/>
        <v>0</v>
      </c>
      <c r="K24" s="419"/>
      <c r="L24" s="423">
        <f t="shared" si="6"/>
        <v>0</v>
      </c>
      <c r="M24" s="423">
        <f t="shared" si="7"/>
        <v>0</v>
      </c>
      <c r="N24" s="424">
        <f t="shared" si="8"/>
        <v>0</v>
      </c>
      <c r="O24" s="424">
        <f t="shared" si="9"/>
        <v>0</v>
      </c>
      <c r="P24" s="420"/>
      <c r="Q24" s="525"/>
      <c r="R24" s="526" t="str">
        <f t="shared" si="1"/>
        <v/>
      </c>
      <c r="S24" s="526" t="str">
        <f t="shared" si="2"/>
        <v/>
      </c>
      <c r="V24" s="433" t="str">
        <f>VLOOKUP(A24,[3]Cartilha!$A:$A,1,FALSE)</f>
        <v>030704</v>
      </c>
      <c r="W24" s="367"/>
    </row>
    <row r="25" spans="1:23" hidden="1" x14ac:dyDescent="0.2">
      <c r="A25" s="619" t="s">
        <v>3727</v>
      </c>
      <c r="B25" s="612" t="s">
        <v>5878</v>
      </c>
      <c r="C25" s="620" t="s">
        <v>7012</v>
      </c>
      <c r="D25" s="612" t="s">
        <v>171</v>
      </c>
      <c r="E25" s="508">
        <v>471.45</v>
      </c>
      <c r="F25" s="614">
        <f t="shared" si="3"/>
        <v>568.38</v>
      </c>
      <c r="G25" s="509"/>
      <c r="H25" s="421"/>
      <c r="I25" s="422">
        <f t="shared" si="4"/>
        <v>0</v>
      </c>
      <c r="J25" s="422">
        <f t="shared" si="5"/>
        <v>0</v>
      </c>
      <c r="K25" s="419"/>
      <c r="L25" s="423">
        <f t="shared" si="6"/>
        <v>0</v>
      </c>
      <c r="M25" s="423">
        <f t="shared" si="7"/>
        <v>0</v>
      </c>
      <c r="N25" s="424">
        <f t="shared" si="8"/>
        <v>0</v>
      </c>
      <c r="O25" s="424">
        <f t="shared" si="9"/>
        <v>0</v>
      </c>
      <c r="P25" s="420"/>
      <c r="Q25" s="525"/>
      <c r="R25" s="526" t="str">
        <f t="shared" si="1"/>
        <v/>
      </c>
      <c r="S25" s="526" t="str">
        <f t="shared" si="2"/>
        <v/>
      </c>
      <c r="V25" s="433" t="str">
        <f>VLOOKUP(A25,[3]Cartilha!$A:$A,1,FALSE)</f>
        <v>030705</v>
      </c>
      <c r="W25" s="367"/>
    </row>
    <row r="26" spans="1:23" hidden="1" x14ac:dyDescent="0.2">
      <c r="A26" s="619" t="s">
        <v>3728</v>
      </c>
      <c r="B26" s="612" t="s">
        <v>5878</v>
      </c>
      <c r="C26" s="620" t="s">
        <v>7013</v>
      </c>
      <c r="D26" s="612" t="s">
        <v>171</v>
      </c>
      <c r="E26" s="508">
        <v>528.79999999999995</v>
      </c>
      <c r="F26" s="614">
        <f t="shared" si="3"/>
        <v>637.52</v>
      </c>
      <c r="G26" s="509"/>
      <c r="H26" s="421"/>
      <c r="I26" s="422">
        <f t="shared" si="4"/>
        <v>0</v>
      </c>
      <c r="J26" s="422">
        <f t="shared" si="5"/>
        <v>0</v>
      </c>
      <c r="K26" s="419"/>
      <c r="L26" s="423">
        <f t="shared" si="6"/>
        <v>0</v>
      </c>
      <c r="M26" s="423">
        <f t="shared" si="7"/>
        <v>0</v>
      </c>
      <c r="N26" s="424">
        <f t="shared" si="8"/>
        <v>0</v>
      </c>
      <c r="O26" s="424">
        <f t="shared" si="9"/>
        <v>0</v>
      </c>
      <c r="P26" s="420"/>
      <c r="Q26" s="525"/>
      <c r="R26" s="526" t="str">
        <f t="shared" si="1"/>
        <v/>
      </c>
      <c r="S26" s="526" t="str">
        <f t="shared" si="2"/>
        <v/>
      </c>
      <c r="V26" s="433" t="str">
        <f>VLOOKUP(A26,[3]Cartilha!$A:$A,1,FALSE)</f>
        <v>030706</v>
      </c>
      <c r="W26" s="367"/>
    </row>
    <row r="27" spans="1:23" hidden="1" x14ac:dyDescent="0.2">
      <c r="A27" s="619" t="s">
        <v>4139</v>
      </c>
      <c r="B27" s="612" t="s">
        <v>5878</v>
      </c>
      <c r="C27" s="620" t="s">
        <v>7040</v>
      </c>
      <c r="D27" s="612" t="s">
        <v>171</v>
      </c>
      <c r="E27" s="508">
        <v>628.61</v>
      </c>
      <c r="F27" s="614">
        <f t="shared" si="3"/>
        <v>757.85</v>
      </c>
      <c r="G27" s="509"/>
      <c r="H27" s="421"/>
      <c r="I27" s="422">
        <f t="shared" si="4"/>
        <v>0</v>
      </c>
      <c r="J27" s="422">
        <f t="shared" si="5"/>
        <v>0</v>
      </c>
      <c r="K27" s="419"/>
      <c r="L27" s="423">
        <f t="shared" si="6"/>
        <v>0</v>
      </c>
      <c r="M27" s="423">
        <f t="shared" si="7"/>
        <v>0</v>
      </c>
      <c r="N27" s="424">
        <f t="shared" si="8"/>
        <v>0</v>
      </c>
      <c r="O27" s="424">
        <f t="shared" si="9"/>
        <v>0</v>
      </c>
      <c r="P27" s="420"/>
      <c r="Q27" s="525"/>
      <c r="R27" s="526" t="str">
        <f t="shared" si="1"/>
        <v/>
      </c>
      <c r="S27" s="526" t="str">
        <f t="shared" si="2"/>
        <v/>
      </c>
      <c r="V27" s="433" t="str">
        <f>VLOOKUP(A27,[3]Cartilha!$A:$A,1,FALSE)</f>
        <v>030707</v>
      </c>
      <c r="W27" s="367"/>
    </row>
    <row r="28" spans="1:23" hidden="1" x14ac:dyDescent="0.2">
      <c r="A28" s="619" t="s">
        <v>3729</v>
      </c>
      <c r="B28" s="612" t="s">
        <v>5878</v>
      </c>
      <c r="C28" s="620" t="s">
        <v>7014</v>
      </c>
      <c r="D28" s="612" t="s">
        <v>171</v>
      </c>
      <c r="E28" s="508">
        <v>705.06</v>
      </c>
      <c r="F28" s="614">
        <f t="shared" si="3"/>
        <v>850.02</v>
      </c>
      <c r="G28" s="509"/>
      <c r="H28" s="421"/>
      <c r="I28" s="422">
        <f t="shared" si="4"/>
        <v>0</v>
      </c>
      <c r="J28" s="422">
        <f t="shared" si="5"/>
        <v>0</v>
      </c>
      <c r="K28" s="419"/>
      <c r="L28" s="423">
        <f t="shared" si="6"/>
        <v>0</v>
      </c>
      <c r="M28" s="423">
        <f t="shared" si="7"/>
        <v>0</v>
      </c>
      <c r="N28" s="424">
        <f t="shared" si="8"/>
        <v>0</v>
      </c>
      <c r="O28" s="424">
        <f t="shared" si="9"/>
        <v>0</v>
      </c>
      <c r="P28" s="420"/>
      <c r="Q28" s="525"/>
      <c r="R28" s="526" t="str">
        <f t="shared" si="1"/>
        <v/>
      </c>
      <c r="S28" s="526" t="str">
        <f t="shared" si="2"/>
        <v/>
      </c>
      <c r="V28" s="433" t="str">
        <f>VLOOKUP(A28,[3]Cartilha!$A:$A,1,FALSE)</f>
        <v>030708</v>
      </c>
      <c r="W28" s="367"/>
    </row>
    <row r="29" spans="1:23" hidden="1" x14ac:dyDescent="0.2">
      <c r="A29" s="619" t="s">
        <v>3730</v>
      </c>
      <c r="B29" s="612" t="s">
        <v>5878</v>
      </c>
      <c r="C29" s="620" t="s">
        <v>7015</v>
      </c>
      <c r="D29" s="612" t="s">
        <v>171</v>
      </c>
      <c r="E29" s="508">
        <v>157.15</v>
      </c>
      <c r="F29" s="614">
        <f t="shared" si="3"/>
        <v>189.46</v>
      </c>
      <c r="G29" s="509"/>
      <c r="H29" s="421"/>
      <c r="I29" s="422">
        <f t="shared" si="4"/>
        <v>0</v>
      </c>
      <c r="J29" s="422">
        <f t="shared" si="5"/>
        <v>0</v>
      </c>
      <c r="K29" s="419"/>
      <c r="L29" s="423">
        <f t="shared" si="6"/>
        <v>0</v>
      </c>
      <c r="M29" s="423">
        <f t="shared" si="7"/>
        <v>0</v>
      </c>
      <c r="N29" s="424">
        <f t="shared" si="8"/>
        <v>0</v>
      </c>
      <c r="O29" s="424">
        <f t="shared" si="9"/>
        <v>0</v>
      </c>
      <c r="P29" s="420"/>
      <c r="Q29" s="525"/>
      <c r="R29" s="526" t="str">
        <f t="shared" si="1"/>
        <v/>
      </c>
      <c r="S29" s="526" t="str">
        <f t="shared" si="2"/>
        <v/>
      </c>
      <c r="V29" s="433" t="str">
        <f>VLOOKUP(A29,[3]Cartilha!$A:$A,1,FALSE)</f>
        <v>030709</v>
      </c>
      <c r="W29" s="367"/>
    </row>
    <row r="30" spans="1:23" hidden="1" x14ac:dyDescent="0.2">
      <c r="A30" s="615">
        <v>97621</v>
      </c>
      <c r="B30" s="612" t="s">
        <v>3171</v>
      </c>
      <c r="C30" s="620" t="s">
        <v>2322</v>
      </c>
      <c r="D30" s="612" t="s">
        <v>171</v>
      </c>
      <c r="E30" s="621">
        <v>117.41</v>
      </c>
      <c r="F30" s="614">
        <f t="shared" si="3"/>
        <v>141.55000000000001</v>
      </c>
      <c r="G30" s="509"/>
      <c r="H30" s="421"/>
      <c r="I30" s="422">
        <f t="shared" si="4"/>
        <v>0</v>
      </c>
      <c r="J30" s="422">
        <f t="shared" si="5"/>
        <v>0</v>
      </c>
      <c r="K30" s="419"/>
      <c r="L30" s="423">
        <f t="shared" si="6"/>
        <v>0</v>
      </c>
      <c r="M30" s="423">
        <f t="shared" si="7"/>
        <v>0</v>
      </c>
      <c r="N30" s="424">
        <f t="shared" si="8"/>
        <v>0</v>
      </c>
      <c r="O30" s="424">
        <f t="shared" si="9"/>
        <v>0</v>
      </c>
      <c r="P30" s="420"/>
      <c r="Q30" s="532"/>
      <c r="R30" s="526" t="str">
        <f t="shared" si="1"/>
        <v/>
      </c>
      <c r="S30" s="526" t="str">
        <f t="shared" si="2"/>
        <v/>
      </c>
      <c r="V30" s="433">
        <f>VLOOKUP(A30,[3]Cartilha!$A:$A,1,FALSE)</f>
        <v>97621</v>
      </c>
      <c r="W30" s="367"/>
    </row>
    <row r="31" spans="1:23" hidden="1" x14ac:dyDescent="0.2">
      <c r="A31" s="615">
        <v>97622</v>
      </c>
      <c r="B31" s="612" t="s">
        <v>3171</v>
      </c>
      <c r="C31" s="620" t="s">
        <v>2323</v>
      </c>
      <c r="D31" s="612" t="s">
        <v>171</v>
      </c>
      <c r="E31" s="621">
        <v>57.22</v>
      </c>
      <c r="F31" s="614">
        <f t="shared" si="3"/>
        <v>68.98</v>
      </c>
      <c r="G31" s="509"/>
      <c r="H31" s="421"/>
      <c r="I31" s="422">
        <f t="shared" si="4"/>
        <v>0</v>
      </c>
      <c r="J31" s="422">
        <f t="shared" si="5"/>
        <v>0</v>
      </c>
      <c r="K31" s="419"/>
      <c r="L31" s="423">
        <f t="shared" si="6"/>
        <v>0</v>
      </c>
      <c r="M31" s="423">
        <f t="shared" si="7"/>
        <v>0</v>
      </c>
      <c r="N31" s="424">
        <f t="shared" si="8"/>
        <v>0</v>
      </c>
      <c r="O31" s="424">
        <f t="shared" si="9"/>
        <v>0</v>
      </c>
      <c r="P31" s="420"/>
      <c r="Q31" s="532"/>
      <c r="R31" s="526" t="str">
        <f t="shared" si="1"/>
        <v/>
      </c>
      <c r="S31" s="526" t="str">
        <f t="shared" si="2"/>
        <v/>
      </c>
      <c r="V31" s="433">
        <f>VLOOKUP(A31,[3]Cartilha!$A:$A,1,FALSE)</f>
        <v>97622</v>
      </c>
      <c r="W31" s="367"/>
    </row>
    <row r="32" spans="1:23" hidden="1" x14ac:dyDescent="0.2">
      <c r="A32" s="615">
        <v>97623</v>
      </c>
      <c r="B32" s="612" t="s">
        <v>3171</v>
      </c>
      <c r="C32" s="620" t="s">
        <v>2324</v>
      </c>
      <c r="D32" s="612" t="s">
        <v>171</v>
      </c>
      <c r="E32" s="621">
        <v>175.28</v>
      </c>
      <c r="F32" s="614">
        <f t="shared" si="3"/>
        <v>211.32</v>
      </c>
      <c r="G32" s="509"/>
      <c r="H32" s="421"/>
      <c r="I32" s="422">
        <f t="shared" si="4"/>
        <v>0</v>
      </c>
      <c r="J32" s="422">
        <f t="shared" si="5"/>
        <v>0</v>
      </c>
      <c r="K32" s="419"/>
      <c r="L32" s="423">
        <f t="shared" si="6"/>
        <v>0</v>
      </c>
      <c r="M32" s="423">
        <f t="shared" si="7"/>
        <v>0</v>
      </c>
      <c r="N32" s="424">
        <f t="shared" si="8"/>
        <v>0</v>
      </c>
      <c r="O32" s="424">
        <f t="shared" si="9"/>
        <v>0</v>
      </c>
      <c r="P32" s="420"/>
      <c r="Q32" s="532"/>
      <c r="R32" s="526" t="str">
        <f t="shared" si="1"/>
        <v/>
      </c>
      <c r="S32" s="526" t="str">
        <f t="shared" si="2"/>
        <v/>
      </c>
      <c r="V32" s="433">
        <f>VLOOKUP(A32,[3]Cartilha!$A:$A,1,FALSE)</f>
        <v>97623</v>
      </c>
      <c r="W32" s="367"/>
    </row>
    <row r="33" spans="1:23" hidden="1" x14ac:dyDescent="0.2">
      <c r="A33" s="615">
        <v>97624</v>
      </c>
      <c r="B33" s="612" t="s">
        <v>3171</v>
      </c>
      <c r="C33" s="620" t="s">
        <v>2325</v>
      </c>
      <c r="D33" s="612" t="s">
        <v>171</v>
      </c>
      <c r="E33" s="621">
        <v>107.58</v>
      </c>
      <c r="F33" s="614">
        <f t="shared" si="3"/>
        <v>129.69999999999999</v>
      </c>
      <c r="G33" s="509"/>
      <c r="H33" s="421"/>
      <c r="I33" s="422">
        <f t="shared" si="4"/>
        <v>0</v>
      </c>
      <c r="J33" s="422">
        <f t="shared" si="5"/>
        <v>0</v>
      </c>
      <c r="K33" s="419"/>
      <c r="L33" s="423">
        <f t="shared" si="6"/>
        <v>0</v>
      </c>
      <c r="M33" s="423">
        <f t="shared" si="7"/>
        <v>0</v>
      </c>
      <c r="N33" s="424">
        <f t="shared" si="8"/>
        <v>0</v>
      </c>
      <c r="O33" s="424">
        <f t="shared" si="9"/>
        <v>0</v>
      </c>
      <c r="P33" s="420"/>
      <c r="Q33" s="532"/>
      <c r="R33" s="526" t="str">
        <f t="shared" si="1"/>
        <v/>
      </c>
      <c r="S33" s="526" t="str">
        <f t="shared" si="2"/>
        <v/>
      </c>
      <c r="V33" s="433">
        <f>VLOOKUP(A33,[3]Cartilha!$A:$A,1,FALSE)</f>
        <v>97624</v>
      </c>
      <c r="W33" s="367"/>
    </row>
    <row r="34" spans="1:23" hidden="1" x14ac:dyDescent="0.2">
      <c r="A34" s="615">
        <v>97625</v>
      </c>
      <c r="B34" s="612" t="s">
        <v>3171</v>
      </c>
      <c r="C34" s="620" t="s">
        <v>2326</v>
      </c>
      <c r="D34" s="612" t="s">
        <v>171</v>
      </c>
      <c r="E34" s="621">
        <v>48.47</v>
      </c>
      <c r="F34" s="614">
        <f t="shared" si="3"/>
        <v>58.44</v>
      </c>
      <c r="G34" s="509"/>
      <c r="H34" s="421"/>
      <c r="I34" s="422">
        <f t="shared" si="4"/>
        <v>0</v>
      </c>
      <c r="J34" s="422">
        <f t="shared" si="5"/>
        <v>0</v>
      </c>
      <c r="K34" s="419"/>
      <c r="L34" s="423">
        <f t="shared" si="6"/>
        <v>0</v>
      </c>
      <c r="M34" s="423">
        <f t="shared" si="7"/>
        <v>0</v>
      </c>
      <c r="N34" s="424">
        <f t="shared" si="8"/>
        <v>0</v>
      </c>
      <c r="O34" s="424">
        <f t="shared" si="9"/>
        <v>0</v>
      </c>
      <c r="P34" s="420"/>
      <c r="Q34" s="532"/>
      <c r="R34" s="526" t="str">
        <f t="shared" si="1"/>
        <v/>
      </c>
      <c r="S34" s="526" t="str">
        <f t="shared" si="2"/>
        <v/>
      </c>
      <c r="V34" s="433">
        <f>VLOOKUP(A34,[3]Cartilha!$A:$A,1,FALSE)</f>
        <v>97625</v>
      </c>
      <c r="W34" s="367"/>
    </row>
    <row r="35" spans="1:23" hidden="1" x14ac:dyDescent="0.2">
      <c r="A35" s="615">
        <v>97626</v>
      </c>
      <c r="B35" s="612" t="s">
        <v>3171</v>
      </c>
      <c r="C35" s="620" t="s">
        <v>2327</v>
      </c>
      <c r="D35" s="612" t="s">
        <v>171</v>
      </c>
      <c r="E35" s="621">
        <v>615.72</v>
      </c>
      <c r="F35" s="614">
        <f t="shared" si="3"/>
        <v>742.31</v>
      </c>
      <c r="G35" s="509"/>
      <c r="H35" s="421"/>
      <c r="I35" s="422">
        <f t="shared" si="4"/>
        <v>0</v>
      </c>
      <c r="J35" s="422">
        <f t="shared" si="5"/>
        <v>0</v>
      </c>
      <c r="K35" s="419"/>
      <c r="L35" s="423">
        <f t="shared" si="6"/>
        <v>0</v>
      </c>
      <c r="M35" s="423">
        <f t="shared" si="7"/>
        <v>0</v>
      </c>
      <c r="N35" s="424">
        <f t="shared" si="8"/>
        <v>0</v>
      </c>
      <c r="O35" s="424">
        <f t="shared" si="9"/>
        <v>0</v>
      </c>
      <c r="P35" s="420"/>
      <c r="Q35" s="532"/>
      <c r="R35" s="526" t="str">
        <f t="shared" si="1"/>
        <v/>
      </c>
      <c r="S35" s="526" t="str">
        <f t="shared" si="2"/>
        <v/>
      </c>
      <c r="V35" s="433">
        <f>VLOOKUP(A35,[3]Cartilha!$A:$A,1,FALSE)</f>
        <v>97626</v>
      </c>
      <c r="W35" s="367"/>
    </row>
    <row r="36" spans="1:23" ht="22.5" hidden="1" x14ac:dyDescent="0.2">
      <c r="A36" s="615">
        <v>97627</v>
      </c>
      <c r="B36" s="612" t="s">
        <v>3171</v>
      </c>
      <c r="C36" s="620" t="s">
        <v>2328</v>
      </c>
      <c r="D36" s="612" t="s">
        <v>171</v>
      </c>
      <c r="E36" s="621">
        <v>297.39999999999998</v>
      </c>
      <c r="F36" s="614">
        <f t="shared" si="3"/>
        <v>358.55</v>
      </c>
      <c r="G36" s="509"/>
      <c r="H36" s="421"/>
      <c r="I36" s="422">
        <f t="shared" si="4"/>
        <v>0</v>
      </c>
      <c r="J36" s="422">
        <f t="shared" si="5"/>
        <v>0</v>
      </c>
      <c r="K36" s="419"/>
      <c r="L36" s="423">
        <f t="shared" si="6"/>
        <v>0</v>
      </c>
      <c r="M36" s="423">
        <f t="shared" si="7"/>
        <v>0</v>
      </c>
      <c r="N36" s="424">
        <f t="shared" si="8"/>
        <v>0</v>
      </c>
      <c r="O36" s="424">
        <f t="shared" si="9"/>
        <v>0</v>
      </c>
      <c r="P36" s="420"/>
      <c r="Q36" s="532"/>
      <c r="R36" s="526" t="str">
        <f t="shared" si="1"/>
        <v/>
      </c>
      <c r="S36" s="526" t="str">
        <f t="shared" si="2"/>
        <v/>
      </c>
      <c r="V36" s="433">
        <f>VLOOKUP(A36,[3]Cartilha!$A:$A,1,FALSE)</f>
        <v>97627</v>
      </c>
      <c r="W36" s="367"/>
    </row>
    <row r="37" spans="1:23" hidden="1" x14ac:dyDescent="0.2">
      <c r="A37" s="615">
        <v>97631</v>
      </c>
      <c r="B37" s="612" t="s">
        <v>3171</v>
      </c>
      <c r="C37" s="620" t="s">
        <v>2329</v>
      </c>
      <c r="D37" s="612" t="s">
        <v>170</v>
      </c>
      <c r="E37" s="621">
        <v>3.36</v>
      </c>
      <c r="F37" s="614">
        <f t="shared" si="3"/>
        <v>4.05</v>
      </c>
      <c r="G37" s="509"/>
      <c r="H37" s="421"/>
      <c r="I37" s="422">
        <f t="shared" si="4"/>
        <v>0</v>
      </c>
      <c r="J37" s="422">
        <f t="shared" si="5"/>
        <v>0</v>
      </c>
      <c r="K37" s="419"/>
      <c r="L37" s="423">
        <f t="shared" si="6"/>
        <v>0</v>
      </c>
      <c r="M37" s="423">
        <f t="shared" si="7"/>
        <v>0</v>
      </c>
      <c r="N37" s="424">
        <f t="shared" si="8"/>
        <v>0</v>
      </c>
      <c r="O37" s="424">
        <f t="shared" si="9"/>
        <v>0</v>
      </c>
      <c r="P37" s="420"/>
      <c r="Q37" s="532"/>
      <c r="R37" s="526" t="str">
        <f t="shared" si="1"/>
        <v/>
      </c>
      <c r="S37" s="526" t="str">
        <f t="shared" si="2"/>
        <v/>
      </c>
      <c r="V37" s="433">
        <f>VLOOKUP(A37,[3]Cartilha!$A:$A,1,FALSE)</f>
        <v>97631</v>
      </c>
      <c r="W37" s="367"/>
    </row>
    <row r="38" spans="1:23" hidden="1" x14ac:dyDescent="0.2">
      <c r="A38" s="615">
        <v>97632</v>
      </c>
      <c r="B38" s="612" t="s">
        <v>3171</v>
      </c>
      <c r="C38" s="620" t="s">
        <v>2330</v>
      </c>
      <c r="D38" s="612" t="s">
        <v>7029</v>
      </c>
      <c r="E38" s="621">
        <v>2.62</v>
      </c>
      <c r="F38" s="614">
        <f t="shared" si="3"/>
        <v>3.16</v>
      </c>
      <c r="G38" s="509"/>
      <c r="H38" s="421"/>
      <c r="I38" s="422">
        <f t="shared" si="4"/>
        <v>0</v>
      </c>
      <c r="J38" s="422">
        <f t="shared" si="5"/>
        <v>0</v>
      </c>
      <c r="K38" s="419"/>
      <c r="L38" s="423">
        <f t="shared" si="6"/>
        <v>0</v>
      </c>
      <c r="M38" s="423">
        <f t="shared" si="7"/>
        <v>0</v>
      </c>
      <c r="N38" s="424">
        <f t="shared" si="8"/>
        <v>0</v>
      </c>
      <c r="O38" s="424">
        <f t="shared" si="9"/>
        <v>0</v>
      </c>
      <c r="P38" s="420"/>
      <c r="Q38" s="532"/>
      <c r="R38" s="526" t="str">
        <f t="shared" si="1"/>
        <v/>
      </c>
      <c r="S38" s="526" t="str">
        <f t="shared" si="2"/>
        <v/>
      </c>
      <c r="V38" s="433">
        <f>VLOOKUP(A38,[3]Cartilha!$A:$A,1,FALSE)</f>
        <v>97632</v>
      </c>
      <c r="W38" s="367"/>
    </row>
    <row r="39" spans="1:23" hidden="1" x14ac:dyDescent="0.2">
      <c r="A39" s="615">
        <v>97633</v>
      </c>
      <c r="B39" s="612" t="s">
        <v>3171</v>
      </c>
      <c r="C39" s="620" t="s">
        <v>2331</v>
      </c>
      <c r="D39" s="612" t="s">
        <v>170</v>
      </c>
      <c r="E39" s="621">
        <v>22.94</v>
      </c>
      <c r="F39" s="614">
        <f t="shared" si="3"/>
        <v>27.66</v>
      </c>
      <c r="G39" s="509"/>
      <c r="H39" s="421"/>
      <c r="I39" s="422">
        <f t="shared" si="4"/>
        <v>0</v>
      </c>
      <c r="J39" s="422">
        <f t="shared" si="5"/>
        <v>0</v>
      </c>
      <c r="K39" s="419"/>
      <c r="L39" s="423">
        <f t="shared" si="6"/>
        <v>0</v>
      </c>
      <c r="M39" s="423">
        <f t="shared" si="7"/>
        <v>0</v>
      </c>
      <c r="N39" s="424">
        <f t="shared" si="8"/>
        <v>0</v>
      </c>
      <c r="O39" s="424">
        <f t="shared" si="9"/>
        <v>0</v>
      </c>
      <c r="P39" s="420"/>
      <c r="Q39" s="532"/>
      <c r="R39" s="526" t="str">
        <f t="shared" si="1"/>
        <v/>
      </c>
      <c r="S39" s="526" t="str">
        <f t="shared" si="2"/>
        <v/>
      </c>
      <c r="V39" s="433">
        <f>VLOOKUP(A39,[3]Cartilha!$A:$A,1,FALSE)</f>
        <v>97633</v>
      </c>
      <c r="W39" s="367"/>
    </row>
    <row r="40" spans="1:23" hidden="1" x14ac:dyDescent="0.2">
      <c r="A40" s="615">
        <v>97634</v>
      </c>
      <c r="B40" s="612" t="s">
        <v>3171</v>
      </c>
      <c r="C40" s="620" t="s">
        <v>2332</v>
      </c>
      <c r="D40" s="612" t="s">
        <v>170</v>
      </c>
      <c r="E40" s="621">
        <v>12.53</v>
      </c>
      <c r="F40" s="614">
        <f t="shared" si="3"/>
        <v>15.11</v>
      </c>
      <c r="G40" s="509"/>
      <c r="H40" s="421"/>
      <c r="I40" s="422">
        <f t="shared" si="4"/>
        <v>0</v>
      </c>
      <c r="J40" s="422">
        <f t="shared" si="5"/>
        <v>0</v>
      </c>
      <c r="K40" s="419"/>
      <c r="L40" s="423">
        <f t="shared" si="6"/>
        <v>0</v>
      </c>
      <c r="M40" s="423">
        <f t="shared" si="7"/>
        <v>0</v>
      </c>
      <c r="N40" s="424">
        <f t="shared" si="8"/>
        <v>0</v>
      </c>
      <c r="O40" s="424">
        <f t="shared" si="9"/>
        <v>0</v>
      </c>
      <c r="P40" s="420"/>
      <c r="Q40" s="532"/>
      <c r="R40" s="526" t="str">
        <f t="shared" si="1"/>
        <v/>
      </c>
      <c r="S40" s="526" t="str">
        <f t="shared" si="2"/>
        <v/>
      </c>
      <c r="V40" s="433">
        <f>VLOOKUP(A40,[3]Cartilha!$A:$A,1,FALSE)</f>
        <v>97634</v>
      </c>
      <c r="W40" s="367"/>
    </row>
    <row r="41" spans="1:23" hidden="1" x14ac:dyDescent="0.2">
      <c r="A41" s="615">
        <v>97635</v>
      </c>
      <c r="B41" s="612" t="s">
        <v>3171</v>
      </c>
      <c r="C41" s="620" t="s">
        <v>2333</v>
      </c>
      <c r="D41" s="612" t="s">
        <v>170</v>
      </c>
      <c r="E41" s="621">
        <v>14.9</v>
      </c>
      <c r="F41" s="614">
        <f t="shared" si="3"/>
        <v>17.96</v>
      </c>
      <c r="G41" s="509"/>
      <c r="H41" s="421"/>
      <c r="I41" s="422">
        <f t="shared" si="4"/>
        <v>0</v>
      </c>
      <c r="J41" s="422">
        <f t="shared" si="5"/>
        <v>0</v>
      </c>
      <c r="K41" s="419"/>
      <c r="L41" s="423">
        <f t="shared" si="6"/>
        <v>0</v>
      </c>
      <c r="M41" s="423">
        <f t="shared" si="7"/>
        <v>0</v>
      </c>
      <c r="N41" s="424">
        <f t="shared" si="8"/>
        <v>0</v>
      </c>
      <c r="O41" s="424">
        <f t="shared" si="9"/>
        <v>0</v>
      </c>
      <c r="P41" s="420"/>
      <c r="Q41" s="532"/>
      <c r="R41" s="526" t="str">
        <f t="shared" si="1"/>
        <v/>
      </c>
      <c r="S41" s="526" t="str">
        <f t="shared" si="2"/>
        <v/>
      </c>
      <c r="V41" s="433">
        <f>VLOOKUP(A41,[3]Cartilha!$A:$A,1,FALSE)</f>
        <v>97635</v>
      </c>
      <c r="W41" s="367"/>
    </row>
    <row r="42" spans="1:23" hidden="1" x14ac:dyDescent="0.2">
      <c r="A42" s="615">
        <v>97636</v>
      </c>
      <c r="B42" s="612" t="s">
        <v>3171</v>
      </c>
      <c r="C42" s="620" t="s">
        <v>2334</v>
      </c>
      <c r="D42" s="612" t="s">
        <v>170</v>
      </c>
      <c r="E42" s="621">
        <v>18.68</v>
      </c>
      <c r="F42" s="614">
        <f t="shared" si="3"/>
        <v>22.52</v>
      </c>
      <c r="G42" s="509"/>
      <c r="H42" s="421"/>
      <c r="I42" s="422">
        <f t="shared" si="4"/>
        <v>0</v>
      </c>
      <c r="J42" s="422">
        <f t="shared" si="5"/>
        <v>0</v>
      </c>
      <c r="K42" s="419"/>
      <c r="L42" s="423">
        <f t="shared" si="6"/>
        <v>0</v>
      </c>
      <c r="M42" s="423">
        <f t="shared" si="7"/>
        <v>0</v>
      </c>
      <c r="N42" s="424">
        <f t="shared" si="8"/>
        <v>0</v>
      </c>
      <c r="O42" s="424">
        <f t="shared" si="9"/>
        <v>0</v>
      </c>
      <c r="P42" s="420"/>
      <c r="Q42" s="532"/>
      <c r="R42" s="526" t="str">
        <f t="shared" si="1"/>
        <v/>
      </c>
      <c r="S42" s="526" t="str">
        <f t="shared" si="2"/>
        <v/>
      </c>
      <c r="V42" s="433">
        <f>VLOOKUP(A42,[3]Cartilha!$A:$A,1,FALSE)</f>
        <v>97636</v>
      </c>
      <c r="W42" s="367"/>
    </row>
    <row r="43" spans="1:23" hidden="1" x14ac:dyDescent="0.2">
      <c r="A43" s="615">
        <v>97637</v>
      </c>
      <c r="B43" s="612" t="s">
        <v>3171</v>
      </c>
      <c r="C43" s="620" t="s">
        <v>2335</v>
      </c>
      <c r="D43" s="612" t="s">
        <v>170</v>
      </c>
      <c r="E43" s="621">
        <v>2.8</v>
      </c>
      <c r="F43" s="614">
        <f t="shared" si="3"/>
        <v>3.38</v>
      </c>
      <c r="G43" s="509"/>
      <c r="H43" s="421"/>
      <c r="I43" s="422">
        <f t="shared" si="4"/>
        <v>0</v>
      </c>
      <c r="J43" s="422">
        <f t="shared" si="5"/>
        <v>0</v>
      </c>
      <c r="K43" s="419"/>
      <c r="L43" s="423">
        <f t="shared" si="6"/>
        <v>0</v>
      </c>
      <c r="M43" s="423">
        <f t="shared" si="7"/>
        <v>0</v>
      </c>
      <c r="N43" s="424">
        <f t="shared" si="8"/>
        <v>0</v>
      </c>
      <c r="O43" s="424">
        <f t="shared" si="9"/>
        <v>0</v>
      </c>
      <c r="P43" s="420"/>
      <c r="Q43" s="532"/>
      <c r="R43" s="526" t="str">
        <f t="shared" si="1"/>
        <v/>
      </c>
      <c r="S43" s="526" t="str">
        <f t="shared" si="2"/>
        <v/>
      </c>
      <c r="V43" s="433">
        <f>VLOOKUP(A43,[3]Cartilha!$A:$A,1,FALSE)</f>
        <v>97637</v>
      </c>
      <c r="W43" s="367"/>
    </row>
    <row r="44" spans="1:23" hidden="1" x14ac:dyDescent="0.2">
      <c r="A44" s="615">
        <v>97638</v>
      </c>
      <c r="B44" s="612" t="s">
        <v>3171</v>
      </c>
      <c r="C44" s="620" t="s">
        <v>2336</v>
      </c>
      <c r="D44" s="612" t="s">
        <v>170</v>
      </c>
      <c r="E44" s="621">
        <v>8.16</v>
      </c>
      <c r="F44" s="614">
        <f t="shared" si="3"/>
        <v>9.84</v>
      </c>
      <c r="G44" s="509"/>
      <c r="H44" s="421"/>
      <c r="I44" s="422">
        <f t="shared" si="4"/>
        <v>0</v>
      </c>
      <c r="J44" s="422">
        <f t="shared" si="5"/>
        <v>0</v>
      </c>
      <c r="K44" s="419"/>
      <c r="L44" s="423">
        <f t="shared" si="6"/>
        <v>0</v>
      </c>
      <c r="M44" s="423">
        <f t="shared" si="7"/>
        <v>0</v>
      </c>
      <c r="N44" s="424">
        <f t="shared" si="8"/>
        <v>0</v>
      </c>
      <c r="O44" s="424">
        <f t="shared" si="9"/>
        <v>0</v>
      </c>
      <c r="P44" s="420"/>
      <c r="Q44" s="532"/>
      <c r="R44" s="526" t="str">
        <f t="shared" si="1"/>
        <v/>
      </c>
      <c r="S44" s="526" t="str">
        <f t="shared" si="2"/>
        <v/>
      </c>
      <c r="V44" s="433">
        <f>VLOOKUP(A44,[3]Cartilha!$A:$A,1,FALSE)</f>
        <v>97638</v>
      </c>
      <c r="W44" s="367"/>
    </row>
    <row r="45" spans="1:23" hidden="1" x14ac:dyDescent="0.2">
      <c r="A45" s="615">
        <v>97639</v>
      </c>
      <c r="B45" s="612" t="s">
        <v>3171</v>
      </c>
      <c r="C45" s="620" t="s">
        <v>2337</v>
      </c>
      <c r="D45" s="612" t="s">
        <v>170</v>
      </c>
      <c r="E45" s="621">
        <v>20.28</v>
      </c>
      <c r="F45" s="614">
        <f t="shared" si="3"/>
        <v>24.45</v>
      </c>
      <c r="G45" s="509"/>
      <c r="H45" s="421"/>
      <c r="I45" s="422">
        <f t="shared" si="4"/>
        <v>0</v>
      </c>
      <c r="J45" s="422">
        <f t="shared" si="5"/>
        <v>0</v>
      </c>
      <c r="K45" s="419"/>
      <c r="L45" s="423">
        <f t="shared" si="6"/>
        <v>0</v>
      </c>
      <c r="M45" s="423">
        <f t="shared" si="7"/>
        <v>0</v>
      </c>
      <c r="N45" s="424">
        <f t="shared" si="8"/>
        <v>0</v>
      </c>
      <c r="O45" s="424">
        <f t="shared" si="9"/>
        <v>0</v>
      </c>
      <c r="P45" s="420"/>
      <c r="Q45" s="532"/>
      <c r="R45" s="526" t="str">
        <f t="shared" si="1"/>
        <v/>
      </c>
      <c r="S45" s="526" t="str">
        <f t="shared" si="2"/>
        <v/>
      </c>
      <c r="V45" s="433">
        <f>VLOOKUP(A45,[3]Cartilha!$A:$A,1,FALSE)</f>
        <v>97639</v>
      </c>
      <c r="W45" s="367"/>
    </row>
    <row r="46" spans="1:23" hidden="1" x14ac:dyDescent="0.2">
      <c r="A46" s="615">
        <v>97640</v>
      </c>
      <c r="B46" s="612" t="s">
        <v>3171</v>
      </c>
      <c r="C46" s="620" t="s">
        <v>2338</v>
      </c>
      <c r="D46" s="612" t="s">
        <v>170</v>
      </c>
      <c r="E46" s="621">
        <v>1.76</v>
      </c>
      <c r="F46" s="614">
        <f t="shared" si="3"/>
        <v>2.12</v>
      </c>
      <c r="G46" s="509"/>
      <c r="H46" s="421"/>
      <c r="I46" s="422">
        <f t="shared" si="4"/>
        <v>0</v>
      </c>
      <c r="J46" s="422">
        <f t="shared" si="5"/>
        <v>0</v>
      </c>
      <c r="K46" s="419"/>
      <c r="L46" s="423">
        <f t="shared" si="6"/>
        <v>0</v>
      </c>
      <c r="M46" s="423">
        <f t="shared" si="7"/>
        <v>0</v>
      </c>
      <c r="N46" s="424">
        <f t="shared" si="8"/>
        <v>0</v>
      </c>
      <c r="O46" s="424">
        <f t="shared" si="9"/>
        <v>0</v>
      </c>
      <c r="P46" s="420"/>
      <c r="Q46" s="532"/>
      <c r="R46" s="526" t="str">
        <f t="shared" si="1"/>
        <v/>
      </c>
      <c r="S46" s="526" t="str">
        <f t="shared" si="2"/>
        <v/>
      </c>
      <c r="V46" s="433">
        <f>VLOOKUP(A46,[3]Cartilha!$A:$A,1,FALSE)</f>
        <v>97640</v>
      </c>
      <c r="W46" s="367"/>
    </row>
    <row r="47" spans="1:23" hidden="1" x14ac:dyDescent="0.2">
      <c r="A47" s="615">
        <v>97641</v>
      </c>
      <c r="B47" s="612" t="s">
        <v>3171</v>
      </c>
      <c r="C47" s="620" t="s">
        <v>2339</v>
      </c>
      <c r="D47" s="612" t="s">
        <v>170</v>
      </c>
      <c r="E47" s="621">
        <v>4.99</v>
      </c>
      <c r="F47" s="614">
        <f t="shared" si="3"/>
        <v>6.02</v>
      </c>
      <c r="G47" s="509"/>
      <c r="H47" s="421"/>
      <c r="I47" s="422">
        <f t="shared" si="4"/>
        <v>0</v>
      </c>
      <c r="J47" s="422">
        <f t="shared" si="5"/>
        <v>0</v>
      </c>
      <c r="K47" s="419"/>
      <c r="L47" s="423">
        <f t="shared" si="6"/>
        <v>0</v>
      </c>
      <c r="M47" s="423">
        <f t="shared" si="7"/>
        <v>0</v>
      </c>
      <c r="N47" s="424">
        <f t="shared" si="8"/>
        <v>0</v>
      </c>
      <c r="O47" s="424">
        <f t="shared" si="9"/>
        <v>0</v>
      </c>
      <c r="P47" s="420"/>
      <c r="Q47" s="532"/>
      <c r="R47" s="526" t="str">
        <f t="shared" si="1"/>
        <v/>
      </c>
      <c r="S47" s="526" t="str">
        <f t="shared" si="2"/>
        <v/>
      </c>
      <c r="V47" s="433">
        <f>VLOOKUP(A47,[3]Cartilha!$A:$A,1,FALSE)</f>
        <v>97641</v>
      </c>
      <c r="W47" s="367"/>
    </row>
    <row r="48" spans="1:23" hidden="1" x14ac:dyDescent="0.2">
      <c r="A48" s="615">
        <v>97642</v>
      </c>
      <c r="B48" s="612" t="s">
        <v>3171</v>
      </c>
      <c r="C48" s="620" t="s">
        <v>2340</v>
      </c>
      <c r="D48" s="612" t="s">
        <v>170</v>
      </c>
      <c r="E48" s="621">
        <v>3.16</v>
      </c>
      <c r="F48" s="614">
        <f t="shared" si="3"/>
        <v>3.81</v>
      </c>
      <c r="G48" s="509"/>
      <c r="H48" s="421"/>
      <c r="I48" s="422">
        <f t="shared" si="4"/>
        <v>0</v>
      </c>
      <c r="J48" s="422">
        <f t="shared" si="5"/>
        <v>0</v>
      </c>
      <c r="K48" s="419"/>
      <c r="L48" s="423">
        <f t="shared" si="6"/>
        <v>0</v>
      </c>
      <c r="M48" s="423">
        <f t="shared" si="7"/>
        <v>0</v>
      </c>
      <c r="N48" s="424">
        <f t="shared" si="8"/>
        <v>0</v>
      </c>
      <c r="O48" s="424">
        <f t="shared" si="9"/>
        <v>0</v>
      </c>
      <c r="P48" s="420"/>
      <c r="Q48" s="532"/>
      <c r="R48" s="526" t="str">
        <f t="shared" si="1"/>
        <v/>
      </c>
      <c r="S48" s="526" t="str">
        <f t="shared" si="2"/>
        <v/>
      </c>
      <c r="V48" s="433">
        <f>VLOOKUP(A48,[3]Cartilha!$A:$A,1,FALSE)</f>
        <v>97642</v>
      </c>
      <c r="W48" s="367"/>
    </row>
    <row r="49" spans="1:23" hidden="1" x14ac:dyDescent="0.2">
      <c r="A49" s="615">
        <v>97643</v>
      </c>
      <c r="B49" s="612" t="s">
        <v>3171</v>
      </c>
      <c r="C49" s="620" t="s">
        <v>2341</v>
      </c>
      <c r="D49" s="612" t="s">
        <v>170</v>
      </c>
      <c r="E49" s="621">
        <v>24.88</v>
      </c>
      <c r="F49" s="614">
        <f t="shared" si="3"/>
        <v>30</v>
      </c>
      <c r="G49" s="509"/>
      <c r="H49" s="421"/>
      <c r="I49" s="422">
        <f t="shared" si="4"/>
        <v>0</v>
      </c>
      <c r="J49" s="422">
        <f t="shared" si="5"/>
        <v>0</v>
      </c>
      <c r="K49" s="419"/>
      <c r="L49" s="423">
        <f t="shared" si="6"/>
        <v>0</v>
      </c>
      <c r="M49" s="423">
        <f t="shared" si="7"/>
        <v>0</v>
      </c>
      <c r="N49" s="424">
        <f t="shared" si="8"/>
        <v>0</v>
      </c>
      <c r="O49" s="424">
        <f t="shared" si="9"/>
        <v>0</v>
      </c>
      <c r="P49" s="420"/>
      <c r="Q49" s="532"/>
      <c r="R49" s="526" t="str">
        <f t="shared" si="1"/>
        <v/>
      </c>
      <c r="S49" s="526" t="str">
        <f t="shared" si="2"/>
        <v/>
      </c>
      <c r="V49" s="433">
        <f>VLOOKUP(A49,[3]Cartilha!$A:$A,1,FALSE)</f>
        <v>97643</v>
      </c>
      <c r="W49" s="367"/>
    </row>
    <row r="50" spans="1:23" hidden="1" x14ac:dyDescent="0.2">
      <c r="A50" s="615">
        <v>97644</v>
      </c>
      <c r="B50" s="612" t="s">
        <v>3171</v>
      </c>
      <c r="C50" s="620" t="s">
        <v>2342</v>
      </c>
      <c r="D50" s="612" t="s">
        <v>170</v>
      </c>
      <c r="E50" s="621">
        <v>9.3699999999999992</v>
      </c>
      <c r="F50" s="614">
        <f t="shared" si="3"/>
        <v>11.3</v>
      </c>
      <c r="G50" s="509"/>
      <c r="H50" s="421"/>
      <c r="I50" s="422">
        <f t="shared" si="4"/>
        <v>0</v>
      </c>
      <c r="J50" s="422">
        <f t="shared" si="5"/>
        <v>0</v>
      </c>
      <c r="K50" s="419"/>
      <c r="L50" s="423">
        <f t="shared" si="6"/>
        <v>0</v>
      </c>
      <c r="M50" s="423">
        <f t="shared" si="7"/>
        <v>0</v>
      </c>
      <c r="N50" s="424">
        <f t="shared" si="8"/>
        <v>0</v>
      </c>
      <c r="O50" s="424">
        <f t="shared" si="9"/>
        <v>0</v>
      </c>
      <c r="P50" s="420"/>
      <c r="Q50" s="532"/>
      <c r="R50" s="526" t="str">
        <f t="shared" si="1"/>
        <v/>
      </c>
      <c r="S50" s="526" t="str">
        <f t="shared" si="2"/>
        <v/>
      </c>
      <c r="V50" s="433">
        <f>VLOOKUP(A50,[3]Cartilha!$A:$A,1,FALSE)</f>
        <v>97644</v>
      </c>
      <c r="W50" s="367"/>
    </row>
    <row r="51" spans="1:23" hidden="1" x14ac:dyDescent="0.2">
      <c r="A51" s="615">
        <v>97645</v>
      </c>
      <c r="B51" s="612" t="s">
        <v>3171</v>
      </c>
      <c r="C51" s="620" t="s">
        <v>2343</v>
      </c>
      <c r="D51" s="612" t="s">
        <v>170</v>
      </c>
      <c r="E51" s="621">
        <v>34.89</v>
      </c>
      <c r="F51" s="614">
        <f t="shared" si="3"/>
        <v>42.06</v>
      </c>
      <c r="G51" s="509"/>
      <c r="H51" s="421"/>
      <c r="I51" s="422">
        <f t="shared" si="4"/>
        <v>0</v>
      </c>
      <c r="J51" s="422">
        <f t="shared" si="5"/>
        <v>0</v>
      </c>
      <c r="K51" s="419"/>
      <c r="L51" s="423">
        <f t="shared" si="6"/>
        <v>0</v>
      </c>
      <c r="M51" s="423">
        <f t="shared" si="7"/>
        <v>0</v>
      </c>
      <c r="N51" s="424">
        <f t="shared" si="8"/>
        <v>0</v>
      </c>
      <c r="O51" s="424">
        <f t="shared" si="9"/>
        <v>0</v>
      </c>
      <c r="P51" s="420"/>
      <c r="Q51" s="532"/>
      <c r="R51" s="526" t="str">
        <f t="shared" si="1"/>
        <v/>
      </c>
      <c r="S51" s="526" t="str">
        <f t="shared" si="2"/>
        <v/>
      </c>
      <c r="V51" s="433">
        <f>VLOOKUP(A51,[3]Cartilha!$A:$A,1,FALSE)</f>
        <v>97645</v>
      </c>
      <c r="W51" s="367"/>
    </row>
    <row r="52" spans="1:23" hidden="1" x14ac:dyDescent="0.2">
      <c r="A52" s="615">
        <v>97648</v>
      </c>
      <c r="B52" s="612" t="s">
        <v>3171</v>
      </c>
      <c r="C52" s="620" t="s">
        <v>2344</v>
      </c>
      <c r="D52" s="612" t="s">
        <v>170</v>
      </c>
      <c r="E52" s="621">
        <v>2.0099999999999998</v>
      </c>
      <c r="F52" s="614">
        <f t="shared" si="3"/>
        <v>2.42</v>
      </c>
      <c r="G52" s="509"/>
      <c r="H52" s="421"/>
      <c r="I52" s="422">
        <f t="shared" si="4"/>
        <v>0</v>
      </c>
      <c r="J52" s="422">
        <f t="shared" si="5"/>
        <v>0</v>
      </c>
      <c r="K52" s="419"/>
      <c r="L52" s="423">
        <f t="shared" si="6"/>
        <v>0</v>
      </c>
      <c r="M52" s="423">
        <f t="shared" si="7"/>
        <v>0</v>
      </c>
      <c r="N52" s="424">
        <f t="shared" si="8"/>
        <v>0</v>
      </c>
      <c r="O52" s="424">
        <f t="shared" si="9"/>
        <v>0</v>
      </c>
      <c r="P52" s="420"/>
      <c r="Q52" s="532"/>
      <c r="R52" s="526" t="str">
        <f t="shared" si="1"/>
        <v/>
      </c>
      <c r="S52" s="526" t="str">
        <f t="shared" si="2"/>
        <v/>
      </c>
      <c r="V52" s="433">
        <f>VLOOKUP(A52,[3]Cartilha!$A:$A,1,FALSE)</f>
        <v>97648</v>
      </c>
      <c r="W52" s="367"/>
    </row>
    <row r="53" spans="1:23" hidden="1" x14ac:dyDescent="0.2">
      <c r="A53" s="615">
        <v>97660</v>
      </c>
      <c r="B53" s="612" t="s">
        <v>3171</v>
      </c>
      <c r="C53" s="620" t="s">
        <v>2345</v>
      </c>
      <c r="D53" s="612" t="s">
        <v>169</v>
      </c>
      <c r="E53" s="621">
        <v>0.67</v>
      </c>
      <c r="F53" s="614">
        <f t="shared" si="3"/>
        <v>0.81</v>
      </c>
      <c r="G53" s="509"/>
      <c r="H53" s="421"/>
      <c r="I53" s="422">
        <f t="shared" si="4"/>
        <v>0</v>
      </c>
      <c r="J53" s="422">
        <f t="shared" si="5"/>
        <v>0</v>
      </c>
      <c r="K53" s="419"/>
      <c r="L53" s="423">
        <f t="shared" si="6"/>
        <v>0</v>
      </c>
      <c r="M53" s="423">
        <f t="shared" si="7"/>
        <v>0</v>
      </c>
      <c r="N53" s="424">
        <f t="shared" si="8"/>
        <v>0</v>
      </c>
      <c r="O53" s="424">
        <f t="shared" si="9"/>
        <v>0</v>
      </c>
      <c r="P53" s="420"/>
      <c r="Q53" s="532"/>
      <c r="R53" s="526" t="str">
        <f t="shared" si="1"/>
        <v/>
      </c>
      <c r="S53" s="526" t="str">
        <f t="shared" si="2"/>
        <v/>
      </c>
      <c r="V53" s="433">
        <f>VLOOKUP(A53,[3]Cartilha!$A:$A,1,FALSE)</f>
        <v>97660</v>
      </c>
      <c r="W53" s="367"/>
    </row>
    <row r="54" spans="1:23" hidden="1" x14ac:dyDescent="0.2">
      <c r="A54" s="615">
        <v>97661</v>
      </c>
      <c r="B54" s="612" t="s">
        <v>3171</v>
      </c>
      <c r="C54" s="620" t="s">
        <v>2346</v>
      </c>
      <c r="D54" s="612" t="s">
        <v>7029</v>
      </c>
      <c r="E54" s="621">
        <v>0.68</v>
      </c>
      <c r="F54" s="614">
        <f t="shared" si="3"/>
        <v>0.82</v>
      </c>
      <c r="G54" s="509"/>
      <c r="H54" s="421"/>
      <c r="I54" s="422">
        <f t="shared" si="4"/>
        <v>0</v>
      </c>
      <c r="J54" s="422">
        <f t="shared" si="5"/>
        <v>0</v>
      </c>
      <c r="K54" s="419"/>
      <c r="L54" s="423">
        <f t="shared" si="6"/>
        <v>0</v>
      </c>
      <c r="M54" s="423">
        <f t="shared" si="7"/>
        <v>0</v>
      </c>
      <c r="N54" s="424">
        <f t="shared" si="8"/>
        <v>0</v>
      </c>
      <c r="O54" s="424">
        <f t="shared" si="9"/>
        <v>0</v>
      </c>
      <c r="P54" s="420"/>
      <c r="Q54" s="532"/>
      <c r="R54" s="526" t="str">
        <f t="shared" si="1"/>
        <v/>
      </c>
      <c r="S54" s="526" t="str">
        <f t="shared" si="2"/>
        <v/>
      </c>
      <c r="V54" s="433">
        <f>VLOOKUP(A54,[3]Cartilha!$A:$A,1,FALSE)</f>
        <v>97661</v>
      </c>
      <c r="W54" s="367"/>
    </row>
    <row r="55" spans="1:23" hidden="1" x14ac:dyDescent="0.2">
      <c r="A55" s="615">
        <v>97662</v>
      </c>
      <c r="B55" s="612" t="s">
        <v>3171</v>
      </c>
      <c r="C55" s="620" t="s">
        <v>2347</v>
      </c>
      <c r="D55" s="612" t="s">
        <v>7029</v>
      </c>
      <c r="E55" s="621">
        <v>0.49</v>
      </c>
      <c r="F55" s="614">
        <f t="shared" si="3"/>
        <v>0.59</v>
      </c>
      <c r="G55" s="509"/>
      <c r="H55" s="421"/>
      <c r="I55" s="422">
        <f t="shared" si="4"/>
        <v>0</v>
      </c>
      <c r="J55" s="422">
        <f t="shared" si="5"/>
        <v>0</v>
      </c>
      <c r="K55" s="419"/>
      <c r="L55" s="423">
        <f t="shared" si="6"/>
        <v>0</v>
      </c>
      <c r="M55" s="423">
        <f t="shared" si="7"/>
        <v>0</v>
      </c>
      <c r="N55" s="424">
        <f t="shared" si="8"/>
        <v>0</v>
      </c>
      <c r="O55" s="424">
        <f t="shared" si="9"/>
        <v>0</v>
      </c>
      <c r="P55" s="420"/>
      <c r="Q55" s="532"/>
      <c r="R55" s="526" t="str">
        <f t="shared" si="1"/>
        <v/>
      </c>
      <c r="S55" s="526" t="str">
        <f t="shared" si="2"/>
        <v/>
      </c>
      <c r="V55" s="433">
        <f>VLOOKUP(A55,[3]Cartilha!$A:$A,1,FALSE)</f>
        <v>97662</v>
      </c>
      <c r="W55" s="367"/>
    </row>
    <row r="56" spans="1:23" hidden="1" x14ac:dyDescent="0.2">
      <c r="A56" s="615">
        <v>97663</v>
      </c>
      <c r="B56" s="612" t="s">
        <v>3171</v>
      </c>
      <c r="C56" s="620" t="s">
        <v>2348</v>
      </c>
      <c r="D56" s="612" t="s">
        <v>169</v>
      </c>
      <c r="E56" s="621">
        <v>12.41</v>
      </c>
      <c r="F56" s="614">
        <f t="shared" si="3"/>
        <v>14.96</v>
      </c>
      <c r="G56" s="509"/>
      <c r="H56" s="421"/>
      <c r="I56" s="422">
        <f t="shared" si="4"/>
        <v>0</v>
      </c>
      <c r="J56" s="422">
        <f t="shared" si="5"/>
        <v>0</v>
      </c>
      <c r="K56" s="419"/>
      <c r="L56" s="423">
        <f t="shared" si="6"/>
        <v>0</v>
      </c>
      <c r="M56" s="423">
        <f t="shared" si="7"/>
        <v>0</v>
      </c>
      <c r="N56" s="424">
        <f t="shared" si="8"/>
        <v>0</v>
      </c>
      <c r="O56" s="424">
        <f t="shared" si="9"/>
        <v>0</v>
      </c>
      <c r="P56" s="420"/>
      <c r="Q56" s="532"/>
      <c r="R56" s="526" t="str">
        <f t="shared" si="1"/>
        <v/>
      </c>
      <c r="S56" s="526" t="str">
        <f t="shared" si="2"/>
        <v/>
      </c>
      <c r="V56" s="433">
        <f>VLOOKUP(A56,[3]Cartilha!$A:$A,1,FALSE)</f>
        <v>97663</v>
      </c>
      <c r="W56" s="367"/>
    </row>
    <row r="57" spans="1:23" hidden="1" x14ac:dyDescent="0.2">
      <c r="A57" s="615">
        <v>97664</v>
      </c>
      <c r="B57" s="612" t="s">
        <v>3171</v>
      </c>
      <c r="C57" s="620" t="s">
        <v>2349</v>
      </c>
      <c r="D57" s="612" t="s">
        <v>169</v>
      </c>
      <c r="E57" s="621">
        <v>1.54</v>
      </c>
      <c r="F57" s="614">
        <f t="shared" si="3"/>
        <v>1.86</v>
      </c>
      <c r="G57" s="509"/>
      <c r="H57" s="421"/>
      <c r="I57" s="422">
        <f t="shared" si="4"/>
        <v>0</v>
      </c>
      <c r="J57" s="422">
        <f t="shared" si="5"/>
        <v>0</v>
      </c>
      <c r="K57" s="419"/>
      <c r="L57" s="423">
        <f t="shared" si="6"/>
        <v>0</v>
      </c>
      <c r="M57" s="423">
        <f t="shared" si="7"/>
        <v>0</v>
      </c>
      <c r="N57" s="424">
        <f t="shared" si="8"/>
        <v>0</v>
      </c>
      <c r="O57" s="424">
        <f t="shared" si="9"/>
        <v>0</v>
      </c>
      <c r="P57" s="420"/>
      <c r="Q57" s="532"/>
      <c r="R57" s="526" t="str">
        <f t="shared" si="1"/>
        <v/>
      </c>
      <c r="S57" s="526" t="str">
        <f t="shared" si="2"/>
        <v/>
      </c>
      <c r="V57" s="433">
        <f>VLOOKUP(A57,[3]Cartilha!$A:$A,1,FALSE)</f>
        <v>97664</v>
      </c>
      <c r="W57" s="367"/>
    </row>
    <row r="58" spans="1:23" hidden="1" x14ac:dyDescent="0.2">
      <c r="A58" s="615">
        <v>97665</v>
      </c>
      <c r="B58" s="612" t="s">
        <v>3171</v>
      </c>
      <c r="C58" s="620" t="s">
        <v>2350</v>
      </c>
      <c r="D58" s="612" t="s">
        <v>169</v>
      </c>
      <c r="E58" s="621">
        <v>1.3</v>
      </c>
      <c r="F58" s="614">
        <f t="shared" si="3"/>
        <v>1.57</v>
      </c>
      <c r="G58" s="509"/>
      <c r="H58" s="421"/>
      <c r="I58" s="422">
        <f t="shared" si="4"/>
        <v>0</v>
      </c>
      <c r="J58" s="422">
        <f t="shared" si="5"/>
        <v>0</v>
      </c>
      <c r="K58" s="419"/>
      <c r="L58" s="423">
        <f t="shared" si="6"/>
        <v>0</v>
      </c>
      <c r="M58" s="423">
        <f t="shared" si="7"/>
        <v>0</v>
      </c>
      <c r="N58" s="424">
        <f t="shared" si="8"/>
        <v>0</v>
      </c>
      <c r="O58" s="424">
        <f t="shared" si="9"/>
        <v>0</v>
      </c>
      <c r="P58" s="420"/>
      <c r="Q58" s="532"/>
      <c r="R58" s="526" t="str">
        <f t="shared" si="1"/>
        <v/>
      </c>
      <c r="S58" s="526" t="str">
        <f t="shared" si="2"/>
        <v/>
      </c>
      <c r="V58" s="433">
        <f>VLOOKUP(A58,[3]Cartilha!$A:$A,1,FALSE)</f>
        <v>97665</v>
      </c>
      <c r="W58" s="367"/>
    </row>
    <row r="59" spans="1:23" hidden="1" x14ac:dyDescent="0.2">
      <c r="A59" s="615">
        <v>97666</v>
      </c>
      <c r="B59" s="612" t="s">
        <v>3171</v>
      </c>
      <c r="C59" s="620" t="s">
        <v>2351</v>
      </c>
      <c r="D59" s="612" t="s">
        <v>169</v>
      </c>
      <c r="E59" s="621">
        <v>9.0399999999999991</v>
      </c>
      <c r="F59" s="614">
        <f t="shared" si="3"/>
        <v>10.9</v>
      </c>
      <c r="G59" s="509"/>
      <c r="H59" s="421"/>
      <c r="I59" s="422">
        <f t="shared" si="4"/>
        <v>0</v>
      </c>
      <c r="J59" s="422">
        <f t="shared" si="5"/>
        <v>0</v>
      </c>
      <c r="K59" s="419"/>
      <c r="L59" s="423">
        <f t="shared" si="6"/>
        <v>0</v>
      </c>
      <c r="M59" s="423">
        <f t="shared" si="7"/>
        <v>0</v>
      </c>
      <c r="N59" s="424">
        <f t="shared" si="8"/>
        <v>0</v>
      </c>
      <c r="O59" s="424">
        <f t="shared" si="9"/>
        <v>0</v>
      </c>
      <c r="P59" s="420"/>
      <c r="Q59" s="532"/>
      <c r="R59" s="526" t="str">
        <f t="shared" si="1"/>
        <v/>
      </c>
      <c r="S59" s="526" t="str">
        <f t="shared" si="2"/>
        <v/>
      </c>
      <c r="V59" s="433">
        <f>VLOOKUP(A59,[3]Cartilha!$A:$A,1,FALSE)</f>
        <v>97666</v>
      </c>
      <c r="W59" s="367"/>
    </row>
    <row r="60" spans="1:23" hidden="1" x14ac:dyDescent="0.2">
      <c r="A60" s="615">
        <v>400000</v>
      </c>
      <c r="B60" s="622" t="s">
        <v>5879</v>
      </c>
      <c r="C60" s="620" t="s">
        <v>5880</v>
      </c>
      <c r="D60" s="612" t="s">
        <v>146</v>
      </c>
      <c r="E60" s="621">
        <v>0.76</v>
      </c>
      <c r="F60" s="614">
        <f t="shared" si="3"/>
        <v>0.92</v>
      </c>
      <c r="G60" s="509"/>
      <c r="H60" s="421"/>
      <c r="I60" s="422">
        <f t="shared" si="4"/>
        <v>0</v>
      </c>
      <c r="J60" s="422">
        <f t="shared" si="5"/>
        <v>0</v>
      </c>
      <c r="K60" s="419"/>
      <c r="L60" s="423">
        <f t="shared" si="6"/>
        <v>0</v>
      </c>
      <c r="M60" s="423">
        <f t="shared" si="7"/>
        <v>0</v>
      </c>
      <c r="N60" s="424">
        <f t="shared" si="8"/>
        <v>0</v>
      </c>
      <c r="O60" s="424">
        <f t="shared" si="9"/>
        <v>0</v>
      </c>
      <c r="P60" s="420"/>
      <c r="Q60" s="532"/>
      <c r="R60" s="526" t="str">
        <f t="shared" si="1"/>
        <v/>
      </c>
      <c r="S60" s="526" t="str">
        <f t="shared" si="2"/>
        <v/>
      </c>
      <c r="V60" s="433">
        <f>VLOOKUP(A60,[3]Cartilha!$A:$A,1,FALSE)</f>
        <v>400000</v>
      </c>
      <c r="W60" s="367"/>
    </row>
    <row r="61" spans="1:23" x14ac:dyDescent="0.2">
      <c r="A61" s="615" t="s">
        <v>2161</v>
      </c>
      <c r="B61" s="612"/>
      <c r="C61" s="611" t="s">
        <v>183</v>
      </c>
      <c r="D61" s="612">
        <v>0</v>
      </c>
      <c r="E61" s="621"/>
      <c r="F61" s="614">
        <f t="shared" si="3"/>
        <v>0</v>
      </c>
      <c r="G61" s="506"/>
      <c r="H61" s="506"/>
      <c r="I61" s="417"/>
      <c r="J61" s="418"/>
      <c r="K61" s="419"/>
      <c r="L61" s="507"/>
      <c r="M61" s="506"/>
      <c r="N61" s="417"/>
      <c r="O61" s="418"/>
      <c r="P61" s="420"/>
      <c r="Q61" s="525" t="str">
        <f>IF(OR(SUM(J62:J68)&gt;0,SUM(O62:O68)&gt;0),"xx","")</f>
        <v>xx</v>
      </c>
      <c r="R61" s="526" t="str">
        <f t="shared" si="1"/>
        <v>x</v>
      </c>
      <c r="S61" s="526" t="str">
        <f t="shared" si="2"/>
        <v>x</v>
      </c>
      <c r="V61" s="433" t="str">
        <f>VLOOKUP(A61,[3]Cartilha!$A:$A,1,FALSE)</f>
        <v>1.1.2</v>
      </c>
      <c r="W61" s="367"/>
    </row>
    <row r="62" spans="1:23" hidden="1" x14ac:dyDescent="0.2">
      <c r="A62" s="615">
        <v>99058</v>
      </c>
      <c r="B62" s="612" t="s">
        <v>3171</v>
      </c>
      <c r="C62" s="620" t="s">
        <v>2627</v>
      </c>
      <c r="D62" s="612" t="s">
        <v>169</v>
      </c>
      <c r="E62" s="621">
        <v>7.71</v>
      </c>
      <c r="F62" s="614">
        <f t="shared" si="3"/>
        <v>9.3000000000000007</v>
      </c>
      <c r="G62" s="509"/>
      <c r="H62" s="421"/>
      <c r="I62" s="422">
        <f t="shared" ref="I62:I68" si="10">IF(ISBLANK(E62),0,ROUND(F62*G62,2))</f>
        <v>0</v>
      </c>
      <c r="J62" s="422">
        <f t="shared" ref="J62:J68" si="11">IF(ISBLANK(G62),0,ROUND(G62*H62,2))</f>
        <v>0</v>
      </c>
      <c r="K62" s="419"/>
      <c r="L62" s="423">
        <f t="shared" ref="L62:M68" si="12">G62</f>
        <v>0</v>
      </c>
      <c r="M62" s="423">
        <f t="shared" si="12"/>
        <v>0</v>
      </c>
      <c r="N62" s="424">
        <f t="shared" ref="N62:N68" si="13">IF(ISBLANK(E62),0,ROUND(F62*L62,2))</f>
        <v>0</v>
      </c>
      <c r="O62" s="424">
        <f t="shared" ref="O62:O68" si="14">IF(ISBLANK(L62),0,ROUND(L62*M62,2))</f>
        <v>0</v>
      </c>
      <c r="P62" s="420"/>
      <c r="Q62" s="532"/>
      <c r="R62" s="526" t="str">
        <f t="shared" si="1"/>
        <v/>
      </c>
      <c r="S62" s="526" t="str">
        <f t="shared" si="2"/>
        <v/>
      </c>
      <c r="V62" s="433">
        <f>VLOOKUP(A62,[3]Cartilha!$A:$A,1,FALSE)</f>
        <v>99058</v>
      </c>
      <c r="W62" s="367"/>
    </row>
    <row r="63" spans="1:23" ht="22.5" x14ac:dyDescent="0.2">
      <c r="A63" s="615">
        <v>99059</v>
      </c>
      <c r="B63" s="612" t="s">
        <v>3171</v>
      </c>
      <c r="C63" s="620" t="s">
        <v>3187</v>
      </c>
      <c r="D63" s="612" t="s">
        <v>7029</v>
      </c>
      <c r="E63" s="621">
        <v>62.86</v>
      </c>
      <c r="F63" s="614">
        <f t="shared" si="3"/>
        <v>75.78</v>
      </c>
      <c r="G63" s="509">
        <v>147.19999999999999</v>
      </c>
      <c r="H63" s="421">
        <f>F63</f>
        <v>75.78</v>
      </c>
      <c r="I63" s="422">
        <f t="shared" si="10"/>
        <v>11154.82</v>
      </c>
      <c r="J63" s="422">
        <f t="shared" si="11"/>
        <v>11154.82</v>
      </c>
      <c r="K63" s="419"/>
      <c r="L63" s="423">
        <f t="shared" si="12"/>
        <v>147.19999999999999</v>
      </c>
      <c r="M63" s="423">
        <f t="shared" si="12"/>
        <v>75.78</v>
      </c>
      <c r="N63" s="424">
        <f t="shared" si="13"/>
        <v>11154.82</v>
      </c>
      <c r="O63" s="424">
        <f t="shared" si="14"/>
        <v>11154.82</v>
      </c>
      <c r="P63" s="420"/>
      <c r="Q63" s="532"/>
      <c r="R63" s="526" t="str">
        <f t="shared" si="1"/>
        <v>x</v>
      </c>
      <c r="S63" s="526" t="str">
        <f t="shared" si="2"/>
        <v>x</v>
      </c>
      <c r="V63" s="433">
        <f>VLOOKUP(A63,[3]Cartilha!$A:$A,1,FALSE)</f>
        <v>99059</v>
      </c>
      <c r="W63" s="367"/>
    </row>
    <row r="64" spans="1:23" hidden="1" x14ac:dyDescent="0.2">
      <c r="A64" s="615">
        <v>99063</v>
      </c>
      <c r="B64" s="612" t="s">
        <v>3171</v>
      </c>
      <c r="C64" s="620" t="s">
        <v>2628</v>
      </c>
      <c r="D64" s="612" t="s">
        <v>7029</v>
      </c>
      <c r="E64" s="621">
        <v>5.68</v>
      </c>
      <c r="F64" s="614">
        <f t="shared" si="3"/>
        <v>6.85</v>
      </c>
      <c r="G64" s="509"/>
      <c r="H64" s="421"/>
      <c r="I64" s="422">
        <f t="shared" si="10"/>
        <v>0</v>
      </c>
      <c r="J64" s="422">
        <f t="shared" si="11"/>
        <v>0</v>
      </c>
      <c r="K64" s="419"/>
      <c r="L64" s="423">
        <f t="shared" si="12"/>
        <v>0</v>
      </c>
      <c r="M64" s="423">
        <f t="shared" si="12"/>
        <v>0</v>
      </c>
      <c r="N64" s="424">
        <f t="shared" si="13"/>
        <v>0</v>
      </c>
      <c r="O64" s="424">
        <f t="shared" si="14"/>
        <v>0</v>
      </c>
      <c r="P64" s="420"/>
      <c r="Q64" s="532"/>
      <c r="R64" s="526" t="str">
        <f t="shared" si="1"/>
        <v/>
      </c>
      <c r="S64" s="526" t="str">
        <f t="shared" si="2"/>
        <v/>
      </c>
      <c r="V64" s="433">
        <f>VLOOKUP(A64,[3]Cartilha!$A:$A,1,FALSE)</f>
        <v>99063</v>
      </c>
      <c r="W64" s="367"/>
    </row>
    <row r="65" spans="1:23" hidden="1" x14ac:dyDescent="0.2">
      <c r="A65" s="615">
        <v>99064</v>
      </c>
      <c r="B65" s="612" t="s">
        <v>3171</v>
      </c>
      <c r="C65" s="620" t="s">
        <v>2629</v>
      </c>
      <c r="D65" s="612" t="s">
        <v>7029</v>
      </c>
      <c r="E65" s="621">
        <v>0.38</v>
      </c>
      <c r="F65" s="614">
        <f t="shared" si="3"/>
        <v>0.46</v>
      </c>
      <c r="G65" s="509"/>
      <c r="H65" s="421"/>
      <c r="I65" s="422">
        <f t="shared" si="10"/>
        <v>0</v>
      </c>
      <c r="J65" s="422">
        <f t="shared" si="11"/>
        <v>0</v>
      </c>
      <c r="K65" s="419"/>
      <c r="L65" s="423">
        <f t="shared" si="12"/>
        <v>0</v>
      </c>
      <c r="M65" s="423">
        <f t="shared" si="12"/>
        <v>0</v>
      </c>
      <c r="N65" s="424">
        <f t="shared" si="13"/>
        <v>0</v>
      </c>
      <c r="O65" s="424">
        <f t="shared" si="14"/>
        <v>0</v>
      </c>
      <c r="P65" s="420"/>
      <c r="Q65" s="532"/>
      <c r="R65" s="526" t="str">
        <f t="shared" si="1"/>
        <v/>
      </c>
      <c r="S65" s="526" t="str">
        <f t="shared" si="2"/>
        <v/>
      </c>
      <c r="V65" s="433">
        <f>VLOOKUP(A65,[3]Cartilha!$A:$A,1,FALSE)</f>
        <v>99064</v>
      </c>
      <c r="W65" s="367"/>
    </row>
    <row r="66" spans="1:23" hidden="1" x14ac:dyDescent="0.2">
      <c r="A66" s="615">
        <v>99060</v>
      </c>
      <c r="B66" s="612" t="s">
        <v>3171</v>
      </c>
      <c r="C66" s="620" t="s">
        <v>6678</v>
      </c>
      <c r="D66" s="612" t="s">
        <v>169</v>
      </c>
      <c r="E66" s="621">
        <v>174.63</v>
      </c>
      <c r="F66" s="614">
        <f t="shared" si="3"/>
        <v>210.53</v>
      </c>
      <c r="G66" s="509"/>
      <c r="H66" s="421"/>
      <c r="I66" s="422">
        <f t="shared" si="10"/>
        <v>0</v>
      </c>
      <c r="J66" s="422">
        <f t="shared" si="11"/>
        <v>0</v>
      </c>
      <c r="K66" s="419"/>
      <c r="L66" s="423">
        <f t="shared" si="12"/>
        <v>0</v>
      </c>
      <c r="M66" s="423">
        <f t="shared" si="12"/>
        <v>0</v>
      </c>
      <c r="N66" s="424">
        <f t="shared" si="13"/>
        <v>0</v>
      </c>
      <c r="O66" s="424">
        <f t="shared" si="14"/>
        <v>0</v>
      </c>
      <c r="P66" s="420"/>
      <c r="Q66" s="532"/>
      <c r="R66" s="526" t="str">
        <f t="shared" si="1"/>
        <v/>
      </c>
      <c r="S66" s="526" t="str">
        <f t="shared" si="2"/>
        <v/>
      </c>
      <c r="V66" s="433">
        <f>VLOOKUP(A66,[3]Cartilha!$A:$A,1,FALSE)</f>
        <v>99060</v>
      </c>
      <c r="W66" s="367"/>
    </row>
    <row r="67" spans="1:23" hidden="1" x14ac:dyDescent="0.2">
      <c r="A67" s="615">
        <v>99061</v>
      </c>
      <c r="B67" s="612" t="s">
        <v>3171</v>
      </c>
      <c r="C67" s="620" t="s">
        <v>6679</v>
      </c>
      <c r="D67" s="612" t="s">
        <v>169</v>
      </c>
      <c r="E67" s="621">
        <v>113.67</v>
      </c>
      <c r="F67" s="614">
        <f t="shared" si="3"/>
        <v>137.04</v>
      </c>
      <c r="G67" s="509"/>
      <c r="H67" s="421"/>
      <c r="I67" s="422">
        <f t="shared" si="10"/>
        <v>0</v>
      </c>
      <c r="J67" s="422">
        <f t="shared" si="11"/>
        <v>0</v>
      </c>
      <c r="K67" s="419"/>
      <c r="L67" s="423">
        <f t="shared" si="12"/>
        <v>0</v>
      </c>
      <c r="M67" s="423">
        <f t="shared" si="12"/>
        <v>0</v>
      </c>
      <c r="N67" s="424">
        <f t="shared" si="13"/>
        <v>0</v>
      </c>
      <c r="O67" s="424">
        <f t="shared" si="14"/>
        <v>0</v>
      </c>
      <c r="P67" s="420"/>
      <c r="Q67" s="532"/>
      <c r="R67" s="526" t="str">
        <f t="shared" si="1"/>
        <v/>
      </c>
      <c r="S67" s="526" t="str">
        <f t="shared" si="2"/>
        <v/>
      </c>
      <c r="V67" s="433">
        <f>VLOOKUP(A67,[3]Cartilha!$A:$A,1,FALSE)</f>
        <v>99061</v>
      </c>
      <c r="W67" s="367"/>
    </row>
    <row r="68" spans="1:23" hidden="1" x14ac:dyDescent="0.2">
      <c r="A68" s="615">
        <v>99062</v>
      </c>
      <c r="B68" s="612" t="s">
        <v>3171</v>
      </c>
      <c r="C68" s="620" t="s">
        <v>6680</v>
      </c>
      <c r="D68" s="612" t="s">
        <v>169</v>
      </c>
      <c r="E68" s="621">
        <v>2.61</v>
      </c>
      <c r="F68" s="614">
        <f t="shared" si="3"/>
        <v>3.15</v>
      </c>
      <c r="G68" s="509"/>
      <c r="H68" s="421"/>
      <c r="I68" s="422">
        <f t="shared" si="10"/>
        <v>0</v>
      </c>
      <c r="J68" s="422">
        <f t="shared" si="11"/>
        <v>0</v>
      </c>
      <c r="K68" s="419"/>
      <c r="L68" s="423">
        <f t="shared" si="12"/>
        <v>0</v>
      </c>
      <c r="M68" s="423">
        <f t="shared" si="12"/>
        <v>0</v>
      </c>
      <c r="N68" s="424">
        <f t="shared" si="13"/>
        <v>0</v>
      </c>
      <c r="O68" s="424">
        <f t="shared" si="14"/>
        <v>0</v>
      </c>
      <c r="P68" s="420"/>
      <c r="Q68" s="532"/>
      <c r="R68" s="526" t="str">
        <f t="shared" si="1"/>
        <v/>
      </c>
      <c r="S68" s="526" t="str">
        <f t="shared" si="2"/>
        <v/>
      </c>
      <c r="V68" s="433">
        <f>VLOOKUP(A68,[3]Cartilha!$A:$A,1,FALSE)</f>
        <v>99062</v>
      </c>
      <c r="W68" s="367"/>
    </row>
    <row r="69" spans="1:23" hidden="1" x14ac:dyDescent="0.2">
      <c r="A69" s="615" t="s">
        <v>2162</v>
      </c>
      <c r="B69" s="612"/>
      <c r="C69" s="611" t="s">
        <v>178</v>
      </c>
      <c r="D69" s="612">
        <v>0</v>
      </c>
      <c r="E69" s="621"/>
      <c r="F69" s="614">
        <f t="shared" si="3"/>
        <v>0</v>
      </c>
      <c r="G69" s="506"/>
      <c r="H69" s="506"/>
      <c r="I69" s="417"/>
      <c r="J69" s="418"/>
      <c r="K69" s="419"/>
      <c r="L69" s="507"/>
      <c r="M69" s="506"/>
      <c r="N69" s="417"/>
      <c r="O69" s="418"/>
      <c r="P69" s="420"/>
      <c r="Q69" s="525" t="str">
        <f>IF(OR(SUM(J70:J75)&gt;0,SUM(O70:O75)&gt;0),"xx","")</f>
        <v/>
      </c>
      <c r="R69" s="526" t="str">
        <f t="shared" si="1"/>
        <v/>
      </c>
      <c r="S69" s="526" t="str">
        <f t="shared" si="2"/>
        <v/>
      </c>
      <c r="V69" s="433" t="str">
        <f>VLOOKUP(A69,[3]Cartilha!$A:$A,1,FALSE)</f>
        <v>1.1.3</v>
      </c>
      <c r="W69" s="367"/>
    </row>
    <row r="70" spans="1:23" hidden="1" x14ac:dyDescent="0.2">
      <c r="A70" s="615">
        <v>97062</v>
      </c>
      <c r="B70" s="612" t="s">
        <v>3171</v>
      </c>
      <c r="C70" s="620" t="s">
        <v>2299</v>
      </c>
      <c r="D70" s="612" t="s">
        <v>170</v>
      </c>
      <c r="E70" s="621">
        <v>7.09</v>
      </c>
      <c r="F70" s="614">
        <f t="shared" si="3"/>
        <v>8.5500000000000007</v>
      </c>
      <c r="G70" s="509"/>
      <c r="H70" s="421"/>
      <c r="I70" s="422">
        <f t="shared" ref="I70:I75" si="15">IF(ISBLANK(E70),0,ROUND(F70*G70,2))</f>
        <v>0</v>
      </c>
      <c r="J70" s="422">
        <f t="shared" ref="J70:J75" si="16">IF(ISBLANK(G70),0,ROUND(G70*H70,2))</f>
        <v>0</v>
      </c>
      <c r="K70" s="419"/>
      <c r="L70" s="423">
        <f t="shared" ref="L70:M75" si="17">G70</f>
        <v>0</v>
      </c>
      <c r="M70" s="423">
        <f t="shared" si="17"/>
        <v>0</v>
      </c>
      <c r="N70" s="424">
        <f t="shared" ref="N70:N75" si="18">IF(ISBLANK(E70),0,ROUND(F70*L70,2))</f>
        <v>0</v>
      </c>
      <c r="O70" s="424">
        <f t="shared" ref="O70:O75" si="19">IF(ISBLANK(L70),0,ROUND(L70*M70,2))</f>
        <v>0</v>
      </c>
      <c r="P70" s="420"/>
      <c r="Q70" s="532"/>
      <c r="R70" s="526" t="str">
        <f t="shared" si="1"/>
        <v/>
      </c>
      <c r="S70" s="526" t="str">
        <f t="shared" si="2"/>
        <v/>
      </c>
      <c r="V70" s="433">
        <f>VLOOKUP(A70,[3]Cartilha!$A:$A,1,FALSE)</f>
        <v>97062</v>
      </c>
      <c r="W70" s="367"/>
    </row>
    <row r="71" spans="1:23" ht="22.5" hidden="1" x14ac:dyDescent="0.2">
      <c r="A71" s="615">
        <v>97066</v>
      </c>
      <c r="B71" s="612" t="s">
        <v>3171</v>
      </c>
      <c r="C71" s="620" t="s">
        <v>6681</v>
      </c>
      <c r="D71" s="612" t="s">
        <v>170</v>
      </c>
      <c r="E71" s="621">
        <v>98.34</v>
      </c>
      <c r="F71" s="614">
        <f t="shared" si="3"/>
        <v>118.56</v>
      </c>
      <c r="G71" s="509"/>
      <c r="H71" s="421"/>
      <c r="I71" s="422">
        <f t="shared" si="15"/>
        <v>0</v>
      </c>
      <c r="J71" s="422">
        <f t="shared" si="16"/>
        <v>0</v>
      </c>
      <c r="K71" s="419"/>
      <c r="L71" s="423">
        <f t="shared" si="17"/>
        <v>0</v>
      </c>
      <c r="M71" s="423">
        <f t="shared" si="17"/>
        <v>0</v>
      </c>
      <c r="N71" s="424">
        <f t="shared" si="18"/>
        <v>0</v>
      </c>
      <c r="O71" s="424">
        <f t="shared" si="19"/>
        <v>0</v>
      </c>
      <c r="P71" s="420"/>
      <c r="Q71" s="532"/>
      <c r="R71" s="526" t="str">
        <f t="shared" si="1"/>
        <v/>
      </c>
      <c r="S71" s="526" t="str">
        <f t="shared" si="2"/>
        <v/>
      </c>
      <c r="V71" s="433">
        <f>VLOOKUP(A71,[3]Cartilha!$A:$A,1,FALSE)</f>
        <v>97066</v>
      </c>
      <c r="W71" s="367"/>
    </row>
    <row r="72" spans="1:23" ht="22.5" hidden="1" x14ac:dyDescent="0.2">
      <c r="A72" s="615">
        <v>97067</v>
      </c>
      <c r="B72" s="612" t="s">
        <v>3171</v>
      </c>
      <c r="C72" s="620" t="s">
        <v>6682</v>
      </c>
      <c r="D72" s="612" t="s">
        <v>7029</v>
      </c>
      <c r="E72" s="621">
        <v>883.9</v>
      </c>
      <c r="F72" s="614">
        <f t="shared" si="3"/>
        <v>1065.6300000000001</v>
      </c>
      <c r="G72" s="509"/>
      <c r="H72" s="421"/>
      <c r="I72" s="422">
        <f t="shared" si="15"/>
        <v>0</v>
      </c>
      <c r="J72" s="422">
        <f t="shared" si="16"/>
        <v>0</v>
      </c>
      <c r="K72" s="419"/>
      <c r="L72" s="423">
        <f t="shared" si="17"/>
        <v>0</v>
      </c>
      <c r="M72" s="423">
        <f t="shared" si="17"/>
        <v>0</v>
      </c>
      <c r="N72" s="424">
        <f t="shared" si="18"/>
        <v>0</v>
      </c>
      <c r="O72" s="424">
        <f t="shared" si="19"/>
        <v>0</v>
      </c>
      <c r="P72" s="420"/>
      <c r="Q72" s="532"/>
      <c r="R72" s="526" t="str">
        <f t="shared" si="1"/>
        <v/>
      </c>
      <c r="S72" s="526" t="str">
        <f t="shared" si="2"/>
        <v/>
      </c>
      <c r="V72" s="433">
        <f>VLOOKUP(A72,[3]Cartilha!$A:$A,1,FALSE)</f>
        <v>97067</v>
      </c>
      <c r="W72" s="367"/>
    </row>
    <row r="73" spans="1:23" ht="22.5" hidden="1" x14ac:dyDescent="0.2">
      <c r="A73" s="615">
        <v>97063</v>
      </c>
      <c r="B73" s="612" t="s">
        <v>3171</v>
      </c>
      <c r="C73" s="620" t="s">
        <v>2300</v>
      </c>
      <c r="D73" s="612" t="s">
        <v>170</v>
      </c>
      <c r="E73" s="621">
        <v>11.16</v>
      </c>
      <c r="F73" s="614">
        <f t="shared" si="3"/>
        <v>13.45</v>
      </c>
      <c r="G73" s="509"/>
      <c r="H73" s="421"/>
      <c r="I73" s="422">
        <f t="shared" si="15"/>
        <v>0</v>
      </c>
      <c r="J73" s="422">
        <f t="shared" si="16"/>
        <v>0</v>
      </c>
      <c r="K73" s="419"/>
      <c r="L73" s="423">
        <f t="shared" si="17"/>
        <v>0</v>
      </c>
      <c r="M73" s="423">
        <f t="shared" si="17"/>
        <v>0</v>
      </c>
      <c r="N73" s="424">
        <f t="shared" si="18"/>
        <v>0</v>
      </c>
      <c r="O73" s="424">
        <f t="shared" si="19"/>
        <v>0</v>
      </c>
      <c r="P73" s="420"/>
      <c r="Q73" s="532"/>
      <c r="R73" s="526" t="str">
        <f t="shared" si="1"/>
        <v/>
      </c>
      <c r="S73" s="526" t="str">
        <f t="shared" si="2"/>
        <v/>
      </c>
      <c r="V73" s="433">
        <f>VLOOKUP(A73,[3]Cartilha!$A:$A,1,FALSE)</f>
        <v>97063</v>
      </c>
      <c r="W73" s="367"/>
    </row>
    <row r="74" spans="1:23" hidden="1" x14ac:dyDescent="0.2">
      <c r="A74" s="615">
        <v>97064</v>
      </c>
      <c r="B74" s="612" t="s">
        <v>3171</v>
      </c>
      <c r="C74" s="620" t="s">
        <v>6683</v>
      </c>
      <c r="D74" s="612" t="s">
        <v>7029</v>
      </c>
      <c r="E74" s="621">
        <v>20.49</v>
      </c>
      <c r="F74" s="614">
        <f t="shared" si="3"/>
        <v>24.7</v>
      </c>
      <c r="G74" s="509"/>
      <c r="H74" s="421"/>
      <c r="I74" s="422">
        <f t="shared" si="15"/>
        <v>0</v>
      </c>
      <c r="J74" s="422">
        <f t="shared" si="16"/>
        <v>0</v>
      </c>
      <c r="K74" s="419"/>
      <c r="L74" s="423">
        <f t="shared" si="17"/>
        <v>0</v>
      </c>
      <c r="M74" s="423">
        <f t="shared" si="17"/>
        <v>0</v>
      </c>
      <c r="N74" s="424">
        <f t="shared" si="18"/>
        <v>0</v>
      </c>
      <c r="O74" s="424">
        <f t="shared" si="19"/>
        <v>0</v>
      </c>
      <c r="P74" s="420"/>
      <c r="Q74" s="532"/>
      <c r="R74" s="526" t="str">
        <f t="shared" si="1"/>
        <v/>
      </c>
      <c r="S74" s="526" t="str">
        <f t="shared" si="2"/>
        <v/>
      </c>
      <c r="V74" s="433">
        <f>VLOOKUP(A74,[3]Cartilha!$A:$A,1,FALSE)</f>
        <v>97064</v>
      </c>
      <c r="W74" s="367"/>
    </row>
    <row r="75" spans="1:23" hidden="1" x14ac:dyDescent="0.2">
      <c r="A75" s="615">
        <v>97065</v>
      </c>
      <c r="B75" s="612" t="s">
        <v>3171</v>
      </c>
      <c r="C75" s="620" t="s">
        <v>6684</v>
      </c>
      <c r="D75" s="612" t="s">
        <v>171</v>
      </c>
      <c r="E75" s="621">
        <v>7.05</v>
      </c>
      <c r="F75" s="614">
        <f t="shared" si="3"/>
        <v>8.5</v>
      </c>
      <c r="G75" s="509"/>
      <c r="H75" s="421"/>
      <c r="I75" s="422">
        <f t="shared" si="15"/>
        <v>0</v>
      </c>
      <c r="J75" s="422">
        <f t="shared" si="16"/>
        <v>0</v>
      </c>
      <c r="K75" s="419"/>
      <c r="L75" s="423">
        <f t="shared" si="17"/>
        <v>0</v>
      </c>
      <c r="M75" s="423">
        <f t="shared" si="17"/>
        <v>0</v>
      </c>
      <c r="N75" s="424">
        <f t="shared" si="18"/>
        <v>0</v>
      </c>
      <c r="O75" s="424">
        <f t="shared" si="19"/>
        <v>0</v>
      </c>
      <c r="P75" s="420"/>
      <c r="Q75" s="532"/>
      <c r="R75" s="526" t="str">
        <f t="shared" si="1"/>
        <v/>
      </c>
      <c r="S75" s="526" t="str">
        <f t="shared" si="2"/>
        <v/>
      </c>
      <c r="V75" s="433">
        <f>VLOOKUP(A75,[3]Cartilha!$A:$A,1,FALSE)</f>
        <v>97065</v>
      </c>
      <c r="W75" s="367"/>
    </row>
    <row r="76" spans="1:23" hidden="1" x14ac:dyDescent="0.2">
      <c r="A76" s="615" t="s">
        <v>5881</v>
      </c>
      <c r="B76" s="612"/>
      <c r="C76" s="611" t="s">
        <v>5882</v>
      </c>
      <c r="D76" s="612">
        <v>0</v>
      </c>
      <c r="E76" s="621"/>
      <c r="F76" s="614">
        <f t="shared" si="3"/>
        <v>0</v>
      </c>
      <c r="G76" s="506"/>
      <c r="H76" s="506"/>
      <c r="I76" s="417"/>
      <c r="J76" s="418"/>
      <c r="K76" s="419"/>
      <c r="L76" s="507"/>
      <c r="M76" s="506"/>
      <c r="N76" s="417"/>
      <c r="O76" s="418"/>
      <c r="P76" s="420"/>
      <c r="Q76" s="525" t="str">
        <f>IF(OR(SUM(J76)&gt;0,SUM(O76)&gt;0),"xx","")</f>
        <v/>
      </c>
      <c r="R76" s="526" t="str">
        <f t="shared" si="1"/>
        <v/>
      </c>
      <c r="S76" s="526" t="str">
        <f t="shared" si="2"/>
        <v/>
      </c>
      <c r="V76" s="433" t="str">
        <f>VLOOKUP(A76,[3]Cartilha!$A:$A,1,FALSE)</f>
        <v>1.1.4</v>
      </c>
      <c r="W76" s="367"/>
    </row>
    <row r="77" spans="1:23" hidden="1" x14ac:dyDescent="0.2">
      <c r="A77" s="615" t="s">
        <v>5883</v>
      </c>
      <c r="B77" s="612"/>
      <c r="C77" s="611" t="s">
        <v>5884</v>
      </c>
      <c r="D77" s="612">
        <v>0</v>
      </c>
      <c r="E77" s="621"/>
      <c r="F77" s="614">
        <f t="shared" si="3"/>
        <v>0</v>
      </c>
      <c r="G77" s="506"/>
      <c r="H77" s="506"/>
      <c r="I77" s="417"/>
      <c r="J77" s="418"/>
      <c r="K77" s="419"/>
      <c r="L77" s="507"/>
      <c r="M77" s="506"/>
      <c r="N77" s="417"/>
      <c r="O77" s="418"/>
      <c r="P77" s="420"/>
      <c r="Q77" s="525" t="str">
        <f>IF(OR(SUM(J77)&gt;0,SUM(O77)&gt;0),"xx","")</f>
        <v/>
      </c>
      <c r="R77" s="526" t="str">
        <f t="shared" si="1"/>
        <v/>
      </c>
      <c r="S77" s="526" t="str">
        <f t="shared" si="2"/>
        <v/>
      </c>
      <c r="V77" s="433" t="str">
        <f>VLOOKUP(A77,[3]Cartilha!$A:$A,1,FALSE)</f>
        <v>1.1.5</v>
      </c>
      <c r="W77" s="367"/>
    </row>
    <row r="78" spans="1:23" x14ac:dyDescent="0.2">
      <c r="A78" s="623" t="s">
        <v>262</v>
      </c>
      <c r="B78" s="612"/>
      <c r="C78" s="686" t="s">
        <v>2163</v>
      </c>
      <c r="D78" s="612">
        <v>0</v>
      </c>
      <c r="E78" s="624"/>
      <c r="F78" s="618">
        <f t="shared" si="3"/>
        <v>0</v>
      </c>
      <c r="G78" s="506"/>
      <c r="H78" s="506"/>
      <c r="I78" s="417"/>
      <c r="J78" s="418"/>
      <c r="K78" s="425"/>
      <c r="L78" s="507"/>
      <c r="M78" s="506"/>
      <c r="N78" s="417"/>
      <c r="O78" s="418"/>
      <c r="P78" s="420"/>
      <c r="Q78" s="525" t="str">
        <f>IF(OR(SUM(J80:J130)&gt;0,SUM(O80:O130)&gt;0),"xx","")</f>
        <v>xx</v>
      </c>
      <c r="R78" s="526" t="str">
        <f t="shared" si="1"/>
        <v>x</v>
      </c>
      <c r="S78" s="526" t="str">
        <f t="shared" si="2"/>
        <v>x</v>
      </c>
      <c r="V78" s="433" t="str">
        <f>VLOOKUP(A78,[3]Cartilha!$A:$A,1,FALSE)</f>
        <v>1.2</v>
      </c>
      <c r="W78" s="367"/>
    </row>
    <row r="79" spans="1:23" x14ac:dyDescent="0.2">
      <c r="A79" s="623" t="s">
        <v>2164</v>
      </c>
      <c r="B79" s="612"/>
      <c r="C79" s="686" t="s">
        <v>258</v>
      </c>
      <c r="D79" s="612">
        <v>0</v>
      </c>
      <c r="E79" s="624"/>
      <c r="F79" s="618">
        <f t="shared" si="3"/>
        <v>0</v>
      </c>
      <c r="G79" s="506"/>
      <c r="H79" s="506"/>
      <c r="I79" s="417"/>
      <c r="J79" s="418"/>
      <c r="K79" s="425"/>
      <c r="L79" s="507"/>
      <c r="M79" s="506"/>
      <c r="N79" s="417"/>
      <c r="O79" s="418"/>
      <c r="P79" s="420"/>
      <c r="Q79" s="525" t="str">
        <f>IF(OR(SUM(J81:J103)&gt;0,SUM(O81:O103)&gt;0),"xx","")</f>
        <v>xx</v>
      </c>
      <c r="R79" s="526" t="str">
        <f t="shared" si="1"/>
        <v>x</v>
      </c>
      <c r="S79" s="526" t="str">
        <f t="shared" si="2"/>
        <v>x</v>
      </c>
      <c r="V79" s="433" t="str">
        <f>VLOOKUP(A79,[3]Cartilha!$A:$A,1,FALSE)</f>
        <v>1.2.1</v>
      </c>
      <c r="W79" s="367"/>
    </row>
    <row r="80" spans="1:23" hidden="1" x14ac:dyDescent="0.2">
      <c r="A80" s="623" t="s">
        <v>5885</v>
      </c>
      <c r="B80" s="612"/>
      <c r="C80" s="686" t="s">
        <v>5886</v>
      </c>
      <c r="D80" s="612">
        <v>0</v>
      </c>
      <c r="E80" s="621"/>
      <c r="F80" s="614">
        <f t="shared" si="3"/>
        <v>0</v>
      </c>
      <c r="G80" s="506"/>
      <c r="H80" s="506"/>
      <c r="I80" s="417"/>
      <c r="J80" s="418"/>
      <c r="K80" s="419"/>
      <c r="L80" s="507"/>
      <c r="M80" s="506"/>
      <c r="N80" s="417"/>
      <c r="O80" s="418"/>
      <c r="P80" s="420"/>
      <c r="Q80" s="525" t="str">
        <f>IF(OR(SUM(J80)&gt;0,SUM(O80)&gt;0),"xx","")</f>
        <v/>
      </c>
      <c r="R80" s="526" t="str">
        <f t="shared" si="1"/>
        <v/>
      </c>
      <c r="S80" s="526" t="str">
        <f t="shared" si="2"/>
        <v/>
      </c>
      <c r="V80" s="433" t="str">
        <f>VLOOKUP(A80,[3]Cartilha!$A:$A,1,FALSE)</f>
        <v>1.2.1.1</v>
      </c>
      <c r="W80" s="367"/>
    </row>
    <row r="81" spans="1:23" x14ac:dyDescent="0.2">
      <c r="A81" s="623" t="s">
        <v>2165</v>
      </c>
      <c r="B81" s="612"/>
      <c r="C81" s="686" t="s">
        <v>6685</v>
      </c>
      <c r="D81" s="612">
        <v>0</v>
      </c>
      <c r="E81" s="621"/>
      <c r="F81" s="614">
        <f t="shared" si="3"/>
        <v>0</v>
      </c>
      <c r="G81" s="506"/>
      <c r="H81" s="506"/>
      <c r="I81" s="417"/>
      <c r="J81" s="418"/>
      <c r="K81" s="419"/>
      <c r="L81" s="507"/>
      <c r="M81" s="506"/>
      <c r="N81" s="417"/>
      <c r="O81" s="418"/>
      <c r="P81" s="420"/>
      <c r="Q81" s="525" t="str">
        <f>IF(OR(SUM(J82:J102)&gt;0,SUM(O82:O102)&gt;0),"xx","")</f>
        <v>xx</v>
      </c>
      <c r="R81" s="526" t="str">
        <f t="shared" si="1"/>
        <v>x</v>
      </c>
      <c r="S81" s="526" t="str">
        <f t="shared" si="2"/>
        <v>x</v>
      </c>
      <c r="V81" s="433" t="str">
        <f>VLOOKUP(A81,[3]Cartilha!$A:$A,1,FALSE)</f>
        <v>1.2.1.2</v>
      </c>
      <c r="W81" s="367"/>
    </row>
    <row r="82" spans="1:23" ht="22.5" hidden="1" x14ac:dyDescent="0.2">
      <c r="A82" s="623">
        <v>98441</v>
      </c>
      <c r="B82" s="612" t="s">
        <v>3171</v>
      </c>
      <c r="C82" s="620" t="s">
        <v>6686</v>
      </c>
      <c r="D82" s="612" t="s">
        <v>170</v>
      </c>
      <c r="E82" s="621">
        <v>175.02</v>
      </c>
      <c r="F82" s="614">
        <f t="shared" si="3"/>
        <v>211</v>
      </c>
      <c r="G82" s="510"/>
      <c r="H82" s="426"/>
      <c r="I82" s="422">
        <f t="shared" ref="I82:I102" si="20">IF(ISBLANK(E82),0,ROUND(F82*G82,2))</f>
        <v>0</v>
      </c>
      <c r="J82" s="422">
        <f t="shared" ref="J82:J102" si="21">IF(ISBLANK(G82),0,ROUND(G82*H82,2))</f>
        <v>0</v>
      </c>
      <c r="K82" s="419"/>
      <c r="L82" s="423">
        <f t="shared" ref="L82:L102" si="22">G82</f>
        <v>0</v>
      </c>
      <c r="M82" s="423">
        <f t="shared" ref="M82:M102" si="23">H82</f>
        <v>0</v>
      </c>
      <c r="N82" s="424">
        <f t="shared" ref="N82:N102" si="24">IF(ISBLANK(E82),0,ROUND(F82*L82,2))</f>
        <v>0</v>
      </c>
      <c r="O82" s="424">
        <f t="shared" ref="O82:O102" si="25">IF(ISBLANK(L82),0,ROUND(L82*M82,2))</f>
        <v>0</v>
      </c>
      <c r="P82" s="420"/>
      <c r="Q82" s="532"/>
      <c r="R82" s="526" t="str">
        <f t="shared" si="1"/>
        <v/>
      </c>
      <c r="S82" s="526" t="str">
        <f t="shared" si="2"/>
        <v/>
      </c>
      <c r="V82" s="433">
        <f>VLOOKUP(A82,[3]Cartilha!$A:$A,1,FALSE)</f>
        <v>98441</v>
      </c>
      <c r="W82" s="367"/>
    </row>
    <row r="83" spans="1:23" ht="22.5" hidden="1" x14ac:dyDescent="0.2">
      <c r="A83" s="623">
        <v>98442</v>
      </c>
      <c r="B83" s="612" t="s">
        <v>3171</v>
      </c>
      <c r="C83" s="620" t="s">
        <v>6687</v>
      </c>
      <c r="D83" s="612" t="s">
        <v>170</v>
      </c>
      <c r="E83" s="621">
        <v>178.5</v>
      </c>
      <c r="F83" s="614">
        <f t="shared" si="3"/>
        <v>215.2</v>
      </c>
      <c r="G83" s="510"/>
      <c r="H83" s="426"/>
      <c r="I83" s="422">
        <f t="shared" si="20"/>
        <v>0</v>
      </c>
      <c r="J83" s="422">
        <f t="shared" si="21"/>
        <v>0</v>
      </c>
      <c r="K83" s="419"/>
      <c r="L83" s="423">
        <f t="shared" si="22"/>
        <v>0</v>
      </c>
      <c r="M83" s="423">
        <f t="shared" si="23"/>
        <v>0</v>
      </c>
      <c r="N83" s="424">
        <f t="shared" si="24"/>
        <v>0</v>
      </c>
      <c r="O83" s="424">
        <f t="shared" si="25"/>
        <v>0</v>
      </c>
      <c r="P83" s="420"/>
      <c r="Q83" s="532"/>
      <c r="R83" s="526" t="str">
        <f t="shared" si="1"/>
        <v/>
      </c>
      <c r="S83" s="526" t="str">
        <f t="shared" si="2"/>
        <v/>
      </c>
      <c r="V83" s="433">
        <f>VLOOKUP(A83,[3]Cartilha!$A:$A,1,FALSE)</f>
        <v>98442</v>
      </c>
      <c r="W83" s="367"/>
    </row>
    <row r="84" spans="1:23" ht="22.5" hidden="1" x14ac:dyDescent="0.2">
      <c r="A84" s="623">
        <v>98443</v>
      </c>
      <c r="B84" s="612" t="s">
        <v>3171</v>
      </c>
      <c r="C84" s="620" t="s">
        <v>6688</v>
      </c>
      <c r="D84" s="612" t="s">
        <v>170</v>
      </c>
      <c r="E84" s="621">
        <v>153.33000000000001</v>
      </c>
      <c r="F84" s="614">
        <f t="shared" si="3"/>
        <v>184.85</v>
      </c>
      <c r="G84" s="510"/>
      <c r="H84" s="426"/>
      <c r="I84" s="422">
        <f t="shared" si="20"/>
        <v>0</v>
      </c>
      <c r="J84" s="422">
        <f t="shared" si="21"/>
        <v>0</v>
      </c>
      <c r="K84" s="419"/>
      <c r="L84" s="423">
        <f t="shared" si="22"/>
        <v>0</v>
      </c>
      <c r="M84" s="423">
        <f t="shared" si="23"/>
        <v>0</v>
      </c>
      <c r="N84" s="424">
        <f t="shared" si="24"/>
        <v>0</v>
      </c>
      <c r="O84" s="424">
        <f t="shared" si="25"/>
        <v>0</v>
      </c>
      <c r="P84" s="420"/>
      <c r="Q84" s="532"/>
      <c r="R84" s="526" t="str">
        <f t="shared" ref="R84:R147" si="26">IF(Q84="X","x",IF(Q84="xx","x",IF(O84&gt;0,"x","")))</f>
        <v/>
      </c>
      <c r="S84" s="526" t="str">
        <f t="shared" ref="S84:S147" si="27">IF(Q84="X","x",IF(Q84="xx","x",IF(OR(J84&gt;0,O84&gt;0),"x","")))</f>
        <v/>
      </c>
      <c r="V84" s="433">
        <f>VLOOKUP(A84,[3]Cartilha!$A:$A,1,FALSE)</f>
        <v>98443</v>
      </c>
      <c r="W84" s="367"/>
    </row>
    <row r="85" spans="1:23" ht="22.5" hidden="1" x14ac:dyDescent="0.2">
      <c r="A85" s="623">
        <v>98444</v>
      </c>
      <c r="B85" s="612" t="s">
        <v>3171</v>
      </c>
      <c r="C85" s="620" t="s">
        <v>6689</v>
      </c>
      <c r="D85" s="612" t="s">
        <v>170</v>
      </c>
      <c r="E85" s="621">
        <v>155.81</v>
      </c>
      <c r="F85" s="614">
        <f t="shared" si="3"/>
        <v>187.84</v>
      </c>
      <c r="G85" s="510"/>
      <c r="H85" s="426"/>
      <c r="I85" s="422">
        <f t="shared" si="20"/>
        <v>0</v>
      </c>
      <c r="J85" s="422">
        <f t="shared" si="21"/>
        <v>0</v>
      </c>
      <c r="K85" s="419"/>
      <c r="L85" s="423">
        <f t="shared" si="22"/>
        <v>0</v>
      </c>
      <c r="M85" s="423">
        <f t="shared" si="23"/>
        <v>0</v>
      </c>
      <c r="N85" s="424">
        <f t="shared" si="24"/>
        <v>0</v>
      </c>
      <c r="O85" s="424">
        <f t="shared" si="25"/>
        <v>0</v>
      </c>
      <c r="P85" s="420"/>
      <c r="Q85" s="532"/>
      <c r="R85" s="526" t="str">
        <f t="shared" si="26"/>
        <v/>
      </c>
      <c r="S85" s="526" t="str">
        <f t="shared" si="27"/>
        <v/>
      </c>
      <c r="V85" s="433">
        <f>VLOOKUP(A85,[3]Cartilha!$A:$A,1,FALSE)</f>
        <v>98444</v>
      </c>
      <c r="W85" s="367"/>
    </row>
    <row r="86" spans="1:23" ht="22.5" hidden="1" x14ac:dyDescent="0.2">
      <c r="A86" s="623">
        <v>98445</v>
      </c>
      <c r="B86" s="612" t="s">
        <v>3171</v>
      </c>
      <c r="C86" s="620" t="s">
        <v>6690</v>
      </c>
      <c r="D86" s="612" t="s">
        <v>170</v>
      </c>
      <c r="E86" s="621">
        <v>213.26</v>
      </c>
      <c r="F86" s="614">
        <f t="shared" si="3"/>
        <v>257.11</v>
      </c>
      <c r="G86" s="510"/>
      <c r="H86" s="426"/>
      <c r="I86" s="422">
        <f t="shared" si="20"/>
        <v>0</v>
      </c>
      <c r="J86" s="422">
        <f t="shared" si="21"/>
        <v>0</v>
      </c>
      <c r="K86" s="419"/>
      <c r="L86" s="423">
        <f t="shared" si="22"/>
        <v>0</v>
      </c>
      <c r="M86" s="423">
        <f t="shared" si="23"/>
        <v>0</v>
      </c>
      <c r="N86" s="424">
        <f t="shared" si="24"/>
        <v>0</v>
      </c>
      <c r="O86" s="424">
        <f t="shared" si="25"/>
        <v>0</v>
      </c>
      <c r="P86" s="420"/>
      <c r="Q86" s="532"/>
      <c r="R86" s="526" t="str">
        <f t="shared" si="26"/>
        <v/>
      </c>
      <c r="S86" s="526" t="str">
        <f t="shared" si="27"/>
        <v/>
      </c>
      <c r="V86" s="433">
        <f>VLOOKUP(A86,[3]Cartilha!$A:$A,1,FALSE)</f>
        <v>98445</v>
      </c>
      <c r="W86" s="367"/>
    </row>
    <row r="87" spans="1:23" ht="22.5" hidden="1" x14ac:dyDescent="0.2">
      <c r="A87" s="623">
        <v>98446</v>
      </c>
      <c r="B87" s="612" t="s">
        <v>3171</v>
      </c>
      <c r="C87" s="620" t="s">
        <v>6691</v>
      </c>
      <c r="D87" s="612" t="s">
        <v>170</v>
      </c>
      <c r="E87" s="621">
        <v>275.64</v>
      </c>
      <c r="F87" s="614">
        <f t="shared" ref="F87:F150" si="28">IF(E87=0,0,ROUND(E87*(1+E$13)*(1-E$14),2))</f>
        <v>332.31</v>
      </c>
      <c r="G87" s="510"/>
      <c r="H87" s="426"/>
      <c r="I87" s="422">
        <f t="shared" si="20"/>
        <v>0</v>
      </c>
      <c r="J87" s="422">
        <f t="shared" si="21"/>
        <v>0</v>
      </c>
      <c r="K87" s="419"/>
      <c r="L87" s="423">
        <f t="shared" si="22"/>
        <v>0</v>
      </c>
      <c r="M87" s="423">
        <f t="shared" si="23"/>
        <v>0</v>
      </c>
      <c r="N87" s="424">
        <f t="shared" si="24"/>
        <v>0</v>
      </c>
      <c r="O87" s="424">
        <f t="shared" si="25"/>
        <v>0</v>
      </c>
      <c r="P87" s="420"/>
      <c r="Q87" s="532"/>
      <c r="R87" s="526" t="str">
        <f t="shared" si="26"/>
        <v/>
      </c>
      <c r="S87" s="526" t="str">
        <f t="shared" si="27"/>
        <v/>
      </c>
      <c r="V87" s="433">
        <f>VLOOKUP(A87,[3]Cartilha!$A:$A,1,FALSE)</f>
        <v>98446</v>
      </c>
      <c r="W87" s="367"/>
    </row>
    <row r="88" spans="1:23" ht="22.5" hidden="1" x14ac:dyDescent="0.2">
      <c r="A88" s="623">
        <v>98447</v>
      </c>
      <c r="B88" s="612" t="s">
        <v>3171</v>
      </c>
      <c r="C88" s="620" t="s">
        <v>6692</v>
      </c>
      <c r="D88" s="612" t="s">
        <v>170</v>
      </c>
      <c r="E88" s="621">
        <v>182.92</v>
      </c>
      <c r="F88" s="614">
        <f t="shared" si="28"/>
        <v>220.53</v>
      </c>
      <c r="G88" s="510"/>
      <c r="H88" s="426"/>
      <c r="I88" s="422">
        <f t="shared" si="20"/>
        <v>0</v>
      </c>
      <c r="J88" s="422">
        <f t="shared" si="21"/>
        <v>0</v>
      </c>
      <c r="K88" s="419"/>
      <c r="L88" s="423">
        <f t="shared" si="22"/>
        <v>0</v>
      </c>
      <c r="M88" s="423">
        <f t="shared" si="23"/>
        <v>0</v>
      </c>
      <c r="N88" s="424">
        <f t="shared" si="24"/>
        <v>0</v>
      </c>
      <c r="O88" s="424">
        <f t="shared" si="25"/>
        <v>0</v>
      </c>
      <c r="P88" s="420"/>
      <c r="Q88" s="532"/>
      <c r="R88" s="526" t="str">
        <f t="shared" si="26"/>
        <v/>
      </c>
      <c r="S88" s="526" t="str">
        <f t="shared" si="27"/>
        <v/>
      </c>
      <c r="V88" s="433">
        <f>VLOOKUP(A88,[3]Cartilha!$A:$A,1,FALSE)</f>
        <v>98447</v>
      </c>
      <c r="W88" s="367"/>
    </row>
    <row r="89" spans="1:23" ht="22.5" hidden="1" x14ac:dyDescent="0.2">
      <c r="A89" s="623">
        <v>98448</v>
      </c>
      <c r="B89" s="612" t="s">
        <v>3171</v>
      </c>
      <c r="C89" s="620" t="s">
        <v>6693</v>
      </c>
      <c r="D89" s="612" t="s">
        <v>170</v>
      </c>
      <c r="E89" s="621">
        <v>231.98</v>
      </c>
      <c r="F89" s="614">
        <f t="shared" si="28"/>
        <v>279.68</v>
      </c>
      <c r="G89" s="510"/>
      <c r="H89" s="426"/>
      <c r="I89" s="422">
        <f t="shared" si="20"/>
        <v>0</v>
      </c>
      <c r="J89" s="422">
        <f t="shared" si="21"/>
        <v>0</v>
      </c>
      <c r="K89" s="419"/>
      <c r="L89" s="423">
        <f t="shared" si="22"/>
        <v>0</v>
      </c>
      <c r="M89" s="423">
        <f t="shared" si="23"/>
        <v>0</v>
      </c>
      <c r="N89" s="424">
        <f t="shared" si="24"/>
        <v>0</v>
      </c>
      <c r="O89" s="424">
        <f t="shared" si="25"/>
        <v>0</v>
      </c>
      <c r="P89" s="420"/>
      <c r="Q89" s="532"/>
      <c r="R89" s="526" t="str">
        <f t="shared" si="26"/>
        <v/>
      </c>
      <c r="S89" s="526" t="str">
        <f t="shared" si="27"/>
        <v/>
      </c>
      <c r="V89" s="433">
        <f>VLOOKUP(A89,[3]Cartilha!$A:$A,1,FALSE)</f>
        <v>98448</v>
      </c>
      <c r="W89" s="367"/>
    </row>
    <row r="90" spans="1:23" ht="22.5" hidden="1" x14ac:dyDescent="0.2">
      <c r="A90" s="623">
        <v>98449</v>
      </c>
      <c r="B90" s="612" t="s">
        <v>3171</v>
      </c>
      <c r="C90" s="620" t="s">
        <v>6694</v>
      </c>
      <c r="D90" s="612" t="s">
        <v>170</v>
      </c>
      <c r="E90" s="621">
        <v>211.14</v>
      </c>
      <c r="F90" s="614">
        <f t="shared" si="28"/>
        <v>254.55</v>
      </c>
      <c r="G90" s="510"/>
      <c r="H90" s="426"/>
      <c r="I90" s="422">
        <f t="shared" si="20"/>
        <v>0</v>
      </c>
      <c r="J90" s="422">
        <f t="shared" si="21"/>
        <v>0</v>
      </c>
      <c r="K90" s="419"/>
      <c r="L90" s="423">
        <f t="shared" si="22"/>
        <v>0</v>
      </c>
      <c r="M90" s="423">
        <f t="shared" si="23"/>
        <v>0</v>
      </c>
      <c r="N90" s="424">
        <f t="shared" si="24"/>
        <v>0</v>
      </c>
      <c r="O90" s="424">
        <f t="shared" si="25"/>
        <v>0</v>
      </c>
      <c r="P90" s="420"/>
      <c r="Q90" s="532"/>
      <c r="R90" s="526" t="str">
        <f t="shared" si="26"/>
        <v/>
      </c>
      <c r="S90" s="526" t="str">
        <f t="shared" si="27"/>
        <v/>
      </c>
      <c r="V90" s="433">
        <f>VLOOKUP(A90,[3]Cartilha!$A:$A,1,FALSE)</f>
        <v>98449</v>
      </c>
      <c r="W90" s="367"/>
    </row>
    <row r="91" spans="1:23" ht="22.5" hidden="1" x14ac:dyDescent="0.2">
      <c r="A91" s="623">
        <v>98450</v>
      </c>
      <c r="B91" s="612" t="s">
        <v>3171</v>
      </c>
      <c r="C91" s="620" t="s">
        <v>6695</v>
      </c>
      <c r="D91" s="612" t="s">
        <v>170</v>
      </c>
      <c r="E91" s="621">
        <v>216.2</v>
      </c>
      <c r="F91" s="614">
        <f t="shared" si="28"/>
        <v>260.64999999999998</v>
      </c>
      <c r="G91" s="510"/>
      <c r="H91" s="426"/>
      <c r="I91" s="422">
        <f t="shared" si="20"/>
        <v>0</v>
      </c>
      <c r="J91" s="422">
        <f t="shared" si="21"/>
        <v>0</v>
      </c>
      <c r="K91" s="419"/>
      <c r="L91" s="423">
        <f t="shared" si="22"/>
        <v>0</v>
      </c>
      <c r="M91" s="423">
        <f t="shared" si="23"/>
        <v>0</v>
      </c>
      <c r="N91" s="424">
        <f t="shared" si="24"/>
        <v>0</v>
      </c>
      <c r="O91" s="424">
        <f t="shared" si="25"/>
        <v>0</v>
      </c>
      <c r="P91" s="420"/>
      <c r="Q91" s="532"/>
      <c r="R91" s="526" t="str">
        <f t="shared" si="26"/>
        <v/>
      </c>
      <c r="S91" s="526" t="str">
        <f t="shared" si="27"/>
        <v/>
      </c>
      <c r="V91" s="433">
        <f>VLOOKUP(A91,[3]Cartilha!$A:$A,1,FALSE)</f>
        <v>98450</v>
      </c>
      <c r="W91" s="367"/>
    </row>
    <row r="92" spans="1:23" ht="22.5" hidden="1" x14ac:dyDescent="0.2">
      <c r="A92" s="623">
        <v>98451</v>
      </c>
      <c r="B92" s="612" t="s">
        <v>3171</v>
      </c>
      <c r="C92" s="620" t="s">
        <v>6696</v>
      </c>
      <c r="D92" s="612" t="s">
        <v>170</v>
      </c>
      <c r="E92" s="621">
        <v>186.47</v>
      </c>
      <c r="F92" s="614">
        <f t="shared" si="28"/>
        <v>224.81</v>
      </c>
      <c r="G92" s="510"/>
      <c r="H92" s="426"/>
      <c r="I92" s="422">
        <f t="shared" si="20"/>
        <v>0</v>
      </c>
      <c r="J92" s="422">
        <f t="shared" si="21"/>
        <v>0</v>
      </c>
      <c r="K92" s="419"/>
      <c r="L92" s="423">
        <f t="shared" si="22"/>
        <v>0</v>
      </c>
      <c r="M92" s="423">
        <f t="shared" si="23"/>
        <v>0</v>
      </c>
      <c r="N92" s="424">
        <f t="shared" si="24"/>
        <v>0</v>
      </c>
      <c r="O92" s="424">
        <f t="shared" si="25"/>
        <v>0</v>
      </c>
      <c r="P92" s="420"/>
      <c r="Q92" s="532"/>
      <c r="R92" s="526" t="str">
        <f t="shared" si="26"/>
        <v/>
      </c>
      <c r="S92" s="526" t="str">
        <f t="shared" si="27"/>
        <v/>
      </c>
      <c r="V92" s="433">
        <f>VLOOKUP(A92,[3]Cartilha!$A:$A,1,FALSE)</f>
        <v>98451</v>
      </c>
      <c r="W92" s="367"/>
    </row>
    <row r="93" spans="1:23" ht="22.5" hidden="1" x14ac:dyDescent="0.2">
      <c r="A93" s="623">
        <v>98452</v>
      </c>
      <c r="B93" s="612" t="s">
        <v>3171</v>
      </c>
      <c r="C93" s="620" t="s">
        <v>6697</v>
      </c>
      <c r="D93" s="612" t="s">
        <v>170</v>
      </c>
      <c r="E93" s="621">
        <v>189.53</v>
      </c>
      <c r="F93" s="614">
        <f t="shared" si="28"/>
        <v>228.5</v>
      </c>
      <c r="G93" s="510"/>
      <c r="H93" s="426"/>
      <c r="I93" s="422">
        <f t="shared" si="20"/>
        <v>0</v>
      </c>
      <c r="J93" s="422">
        <f t="shared" si="21"/>
        <v>0</v>
      </c>
      <c r="K93" s="419"/>
      <c r="L93" s="423">
        <f t="shared" si="22"/>
        <v>0</v>
      </c>
      <c r="M93" s="423">
        <f t="shared" si="23"/>
        <v>0</v>
      </c>
      <c r="N93" s="424">
        <f t="shared" si="24"/>
        <v>0</v>
      </c>
      <c r="O93" s="424">
        <f t="shared" si="25"/>
        <v>0</v>
      </c>
      <c r="P93" s="420"/>
      <c r="Q93" s="532"/>
      <c r="R93" s="526" t="str">
        <f t="shared" si="26"/>
        <v/>
      </c>
      <c r="S93" s="526" t="str">
        <f t="shared" si="27"/>
        <v/>
      </c>
      <c r="V93" s="433">
        <f>VLOOKUP(A93,[3]Cartilha!$A:$A,1,FALSE)</f>
        <v>98452</v>
      </c>
      <c r="W93" s="367"/>
    </row>
    <row r="94" spans="1:23" ht="22.5" hidden="1" x14ac:dyDescent="0.2">
      <c r="A94" s="623">
        <v>98453</v>
      </c>
      <c r="B94" s="612" t="s">
        <v>3171</v>
      </c>
      <c r="C94" s="620" t="s">
        <v>6698</v>
      </c>
      <c r="D94" s="612" t="s">
        <v>170</v>
      </c>
      <c r="E94" s="621">
        <v>255.34</v>
      </c>
      <c r="F94" s="614">
        <f t="shared" si="28"/>
        <v>307.83999999999997</v>
      </c>
      <c r="G94" s="510"/>
      <c r="H94" s="426"/>
      <c r="I94" s="422">
        <f t="shared" si="20"/>
        <v>0</v>
      </c>
      <c r="J94" s="422">
        <f t="shared" si="21"/>
        <v>0</v>
      </c>
      <c r="K94" s="419"/>
      <c r="L94" s="423">
        <f t="shared" si="22"/>
        <v>0</v>
      </c>
      <c r="M94" s="423">
        <f t="shared" si="23"/>
        <v>0</v>
      </c>
      <c r="N94" s="424">
        <f t="shared" si="24"/>
        <v>0</v>
      </c>
      <c r="O94" s="424">
        <f t="shared" si="25"/>
        <v>0</v>
      </c>
      <c r="P94" s="420"/>
      <c r="Q94" s="532"/>
      <c r="R94" s="526" t="str">
        <f t="shared" si="26"/>
        <v/>
      </c>
      <c r="S94" s="526" t="str">
        <f t="shared" si="27"/>
        <v/>
      </c>
      <c r="V94" s="433">
        <f>VLOOKUP(A94,[3]Cartilha!$A:$A,1,FALSE)</f>
        <v>98453</v>
      </c>
      <c r="W94" s="367"/>
    </row>
    <row r="95" spans="1:23" ht="22.5" hidden="1" x14ac:dyDescent="0.2">
      <c r="A95" s="623">
        <v>98454</v>
      </c>
      <c r="B95" s="612" t="s">
        <v>3171</v>
      </c>
      <c r="C95" s="620" t="s">
        <v>6699</v>
      </c>
      <c r="D95" s="612" t="s">
        <v>170</v>
      </c>
      <c r="E95" s="621">
        <v>332.24</v>
      </c>
      <c r="F95" s="614">
        <f t="shared" si="28"/>
        <v>400.55</v>
      </c>
      <c r="G95" s="510"/>
      <c r="H95" s="426"/>
      <c r="I95" s="422">
        <f t="shared" si="20"/>
        <v>0</v>
      </c>
      <c r="J95" s="422">
        <f t="shared" si="21"/>
        <v>0</v>
      </c>
      <c r="K95" s="419"/>
      <c r="L95" s="423">
        <f t="shared" si="22"/>
        <v>0</v>
      </c>
      <c r="M95" s="423">
        <f t="shared" si="23"/>
        <v>0</v>
      </c>
      <c r="N95" s="424">
        <f t="shared" si="24"/>
        <v>0</v>
      </c>
      <c r="O95" s="424">
        <f t="shared" si="25"/>
        <v>0</v>
      </c>
      <c r="P95" s="420"/>
      <c r="Q95" s="532"/>
      <c r="R95" s="526" t="str">
        <f t="shared" si="26"/>
        <v/>
      </c>
      <c r="S95" s="526" t="str">
        <f t="shared" si="27"/>
        <v/>
      </c>
      <c r="V95" s="433">
        <f>VLOOKUP(A95,[3]Cartilha!$A:$A,1,FALSE)</f>
        <v>98454</v>
      </c>
      <c r="W95" s="367"/>
    </row>
    <row r="96" spans="1:23" ht="22.5" hidden="1" x14ac:dyDescent="0.2">
      <c r="A96" s="623">
        <v>98455</v>
      </c>
      <c r="B96" s="612" t="s">
        <v>3171</v>
      </c>
      <c r="C96" s="620" t="s">
        <v>6700</v>
      </c>
      <c r="D96" s="612" t="s">
        <v>170</v>
      </c>
      <c r="E96" s="621">
        <v>222.01</v>
      </c>
      <c r="F96" s="614">
        <f t="shared" si="28"/>
        <v>267.66000000000003</v>
      </c>
      <c r="G96" s="510"/>
      <c r="H96" s="426"/>
      <c r="I96" s="422">
        <f t="shared" si="20"/>
        <v>0</v>
      </c>
      <c r="J96" s="422">
        <f t="shared" si="21"/>
        <v>0</v>
      </c>
      <c r="K96" s="419"/>
      <c r="L96" s="423">
        <f t="shared" si="22"/>
        <v>0</v>
      </c>
      <c r="M96" s="423">
        <f t="shared" si="23"/>
        <v>0</v>
      </c>
      <c r="N96" s="424">
        <f t="shared" si="24"/>
        <v>0</v>
      </c>
      <c r="O96" s="424">
        <f t="shared" si="25"/>
        <v>0</v>
      </c>
      <c r="P96" s="420"/>
      <c r="Q96" s="532"/>
      <c r="R96" s="526" t="str">
        <f t="shared" si="26"/>
        <v/>
      </c>
      <c r="S96" s="526" t="str">
        <f t="shared" si="27"/>
        <v/>
      </c>
      <c r="V96" s="433">
        <f>VLOOKUP(A96,[3]Cartilha!$A:$A,1,FALSE)</f>
        <v>98455</v>
      </c>
      <c r="W96" s="367"/>
    </row>
    <row r="97" spans="1:23" ht="22.5" hidden="1" x14ac:dyDescent="0.2">
      <c r="A97" s="623">
        <v>98456</v>
      </c>
      <c r="B97" s="612" t="s">
        <v>3171</v>
      </c>
      <c r="C97" s="620" t="s">
        <v>6701</v>
      </c>
      <c r="D97" s="612" t="s">
        <v>170</v>
      </c>
      <c r="E97" s="621">
        <v>284.58999999999997</v>
      </c>
      <c r="F97" s="614">
        <f t="shared" si="28"/>
        <v>343.1</v>
      </c>
      <c r="G97" s="510"/>
      <c r="H97" s="426"/>
      <c r="I97" s="422">
        <f t="shared" si="20"/>
        <v>0</v>
      </c>
      <c r="J97" s="422">
        <f t="shared" si="21"/>
        <v>0</v>
      </c>
      <c r="K97" s="419"/>
      <c r="L97" s="423">
        <f t="shared" si="22"/>
        <v>0</v>
      </c>
      <c r="M97" s="423">
        <f t="shared" si="23"/>
        <v>0</v>
      </c>
      <c r="N97" s="424">
        <f t="shared" si="24"/>
        <v>0</v>
      </c>
      <c r="O97" s="424">
        <f t="shared" si="25"/>
        <v>0</v>
      </c>
      <c r="P97" s="420"/>
      <c r="Q97" s="532"/>
      <c r="R97" s="526" t="str">
        <f t="shared" si="26"/>
        <v/>
      </c>
      <c r="S97" s="526" t="str">
        <f t="shared" si="27"/>
        <v/>
      </c>
      <c r="V97" s="433">
        <f>VLOOKUP(A97,[3]Cartilha!$A:$A,1,FALSE)</f>
        <v>98456</v>
      </c>
      <c r="W97" s="367"/>
    </row>
    <row r="98" spans="1:23" hidden="1" x14ac:dyDescent="0.2">
      <c r="A98" s="623">
        <v>98460</v>
      </c>
      <c r="B98" s="612" t="s">
        <v>3171</v>
      </c>
      <c r="C98" s="620" t="s">
        <v>6702</v>
      </c>
      <c r="D98" s="612" t="s">
        <v>170</v>
      </c>
      <c r="E98" s="621">
        <v>199.75</v>
      </c>
      <c r="F98" s="614">
        <f t="shared" si="28"/>
        <v>240.82</v>
      </c>
      <c r="G98" s="510"/>
      <c r="H98" s="426"/>
      <c r="I98" s="422">
        <f t="shared" si="20"/>
        <v>0</v>
      </c>
      <c r="J98" s="422">
        <f t="shared" si="21"/>
        <v>0</v>
      </c>
      <c r="K98" s="419"/>
      <c r="L98" s="423">
        <f t="shared" si="22"/>
        <v>0</v>
      </c>
      <c r="M98" s="423">
        <f t="shared" si="23"/>
        <v>0</v>
      </c>
      <c r="N98" s="424">
        <f t="shared" si="24"/>
        <v>0</v>
      </c>
      <c r="O98" s="424">
        <f t="shared" si="25"/>
        <v>0</v>
      </c>
      <c r="P98" s="420"/>
      <c r="Q98" s="532"/>
      <c r="R98" s="526" t="str">
        <f t="shared" si="26"/>
        <v/>
      </c>
      <c r="S98" s="526" t="str">
        <f t="shared" si="27"/>
        <v/>
      </c>
      <c r="V98" s="433">
        <f>VLOOKUP(A98,[3]Cartilha!$A:$A,1,FALSE)</f>
        <v>98460</v>
      </c>
      <c r="W98" s="367"/>
    </row>
    <row r="99" spans="1:23" hidden="1" x14ac:dyDescent="0.2">
      <c r="A99" s="623">
        <v>98461</v>
      </c>
      <c r="B99" s="612" t="s">
        <v>3171</v>
      </c>
      <c r="C99" s="620" t="s">
        <v>6703</v>
      </c>
      <c r="D99" s="612" t="s">
        <v>169</v>
      </c>
      <c r="E99" s="621">
        <v>6554.53</v>
      </c>
      <c r="F99" s="614">
        <f t="shared" si="28"/>
        <v>7902.14</v>
      </c>
      <c r="G99" s="510"/>
      <c r="H99" s="426"/>
      <c r="I99" s="422">
        <f t="shared" si="20"/>
        <v>0</v>
      </c>
      <c r="J99" s="422">
        <f t="shared" si="21"/>
        <v>0</v>
      </c>
      <c r="K99" s="419"/>
      <c r="L99" s="423">
        <f t="shared" si="22"/>
        <v>0</v>
      </c>
      <c r="M99" s="423">
        <f t="shared" si="23"/>
        <v>0</v>
      </c>
      <c r="N99" s="424">
        <f t="shared" si="24"/>
        <v>0</v>
      </c>
      <c r="O99" s="424">
        <f t="shared" si="25"/>
        <v>0</v>
      </c>
      <c r="P99" s="420"/>
      <c r="Q99" s="532"/>
      <c r="R99" s="526" t="str">
        <f t="shared" si="26"/>
        <v/>
      </c>
      <c r="S99" s="526" t="str">
        <f t="shared" si="27"/>
        <v/>
      </c>
      <c r="V99" s="433">
        <f>VLOOKUP(A99,[3]Cartilha!$A:$A,1,FALSE)</f>
        <v>98461</v>
      </c>
      <c r="W99" s="367"/>
    </row>
    <row r="100" spans="1:23" hidden="1" x14ac:dyDescent="0.2">
      <c r="A100" s="623">
        <v>98462</v>
      </c>
      <c r="B100" s="612" t="s">
        <v>3171</v>
      </c>
      <c r="C100" s="620" t="s">
        <v>6704</v>
      </c>
      <c r="D100" s="612" t="s">
        <v>169</v>
      </c>
      <c r="E100" s="621">
        <v>9847.33</v>
      </c>
      <c r="F100" s="614">
        <f t="shared" si="28"/>
        <v>11871.94</v>
      </c>
      <c r="G100" s="510"/>
      <c r="H100" s="426"/>
      <c r="I100" s="422">
        <f t="shared" si="20"/>
        <v>0</v>
      </c>
      <c r="J100" s="422">
        <f t="shared" si="21"/>
        <v>0</v>
      </c>
      <c r="K100" s="419"/>
      <c r="L100" s="423">
        <f t="shared" si="22"/>
        <v>0</v>
      </c>
      <c r="M100" s="423">
        <f t="shared" si="23"/>
        <v>0</v>
      </c>
      <c r="N100" s="424">
        <f t="shared" si="24"/>
        <v>0</v>
      </c>
      <c r="O100" s="424">
        <f t="shared" si="25"/>
        <v>0</v>
      </c>
      <c r="P100" s="420"/>
      <c r="Q100" s="532"/>
      <c r="R100" s="526" t="str">
        <f t="shared" si="26"/>
        <v/>
      </c>
      <c r="S100" s="526" t="str">
        <f t="shared" si="27"/>
        <v/>
      </c>
      <c r="V100" s="433">
        <f>VLOOKUP(A100,[3]Cartilha!$A:$A,1,FALSE)</f>
        <v>98462</v>
      </c>
      <c r="W100" s="367"/>
    </row>
    <row r="101" spans="1:23" hidden="1" x14ac:dyDescent="0.2">
      <c r="A101" s="623">
        <v>98458</v>
      </c>
      <c r="B101" s="612" t="s">
        <v>3171</v>
      </c>
      <c r="C101" s="620" t="s">
        <v>2352</v>
      </c>
      <c r="D101" s="612" t="s">
        <v>170</v>
      </c>
      <c r="E101" s="621">
        <v>169.11</v>
      </c>
      <c r="F101" s="614">
        <f t="shared" si="28"/>
        <v>203.88</v>
      </c>
      <c r="G101" s="510"/>
      <c r="H101" s="426"/>
      <c r="I101" s="422">
        <f t="shared" si="20"/>
        <v>0</v>
      </c>
      <c r="J101" s="422">
        <f t="shared" si="21"/>
        <v>0</v>
      </c>
      <c r="K101" s="419"/>
      <c r="L101" s="423">
        <f t="shared" si="22"/>
        <v>0</v>
      </c>
      <c r="M101" s="423">
        <f t="shared" si="23"/>
        <v>0</v>
      </c>
      <c r="N101" s="424">
        <f t="shared" si="24"/>
        <v>0</v>
      </c>
      <c r="O101" s="424">
        <f t="shared" si="25"/>
        <v>0</v>
      </c>
      <c r="P101" s="420"/>
      <c r="Q101" s="532"/>
      <c r="R101" s="526" t="str">
        <f t="shared" si="26"/>
        <v/>
      </c>
      <c r="S101" s="526" t="str">
        <f t="shared" si="27"/>
        <v/>
      </c>
      <c r="V101" s="433">
        <f>VLOOKUP(A101,[3]Cartilha!$A:$A,1,FALSE)</f>
        <v>98458</v>
      </c>
      <c r="W101" s="367"/>
    </row>
    <row r="102" spans="1:23" x14ac:dyDescent="0.2">
      <c r="A102" s="623">
        <v>98459</v>
      </c>
      <c r="B102" s="612" t="s">
        <v>3171</v>
      </c>
      <c r="C102" s="620" t="s">
        <v>2353</v>
      </c>
      <c r="D102" s="612" t="s">
        <v>170</v>
      </c>
      <c r="E102" s="621">
        <v>148.37</v>
      </c>
      <c r="F102" s="614">
        <f t="shared" si="28"/>
        <v>178.87</v>
      </c>
      <c r="G102" s="510">
        <v>126</v>
      </c>
      <c r="H102" s="426">
        <f>F102</f>
        <v>178.87</v>
      </c>
      <c r="I102" s="422">
        <f t="shared" si="20"/>
        <v>22537.62</v>
      </c>
      <c r="J102" s="422">
        <f t="shared" si="21"/>
        <v>22537.62</v>
      </c>
      <c r="K102" s="419"/>
      <c r="L102" s="423">
        <f t="shared" si="22"/>
        <v>126</v>
      </c>
      <c r="M102" s="423">
        <f t="shared" si="23"/>
        <v>178.87</v>
      </c>
      <c r="N102" s="424">
        <f t="shared" si="24"/>
        <v>22537.62</v>
      </c>
      <c r="O102" s="424">
        <f t="shared" si="25"/>
        <v>22537.62</v>
      </c>
      <c r="P102" s="420"/>
      <c r="Q102" s="532"/>
      <c r="R102" s="526" t="str">
        <f t="shared" si="26"/>
        <v>x</v>
      </c>
      <c r="S102" s="526" t="str">
        <f t="shared" si="27"/>
        <v>x</v>
      </c>
      <c r="V102" s="433">
        <f>VLOOKUP(A102,[3]Cartilha!$A:$A,1,FALSE)</f>
        <v>98459</v>
      </c>
      <c r="W102" s="367"/>
    </row>
    <row r="103" spans="1:23" hidden="1" x14ac:dyDescent="0.2">
      <c r="A103" s="623" t="s">
        <v>5887</v>
      </c>
      <c r="B103" s="612"/>
      <c r="C103" s="686" t="s">
        <v>5888</v>
      </c>
      <c r="D103" s="612">
        <v>0</v>
      </c>
      <c r="E103" s="621"/>
      <c r="F103" s="614">
        <f t="shared" si="28"/>
        <v>0</v>
      </c>
      <c r="G103" s="506"/>
      <c r="H103" s="506"/>
      <c r="I103" s="417"/>
      <c r="J103" s="418"/>
      <c r="K103" s="419"/>
      <c r="L103" s="507"/>
      <c r="M103" s="506"/>
      <c r="N103" s="417"/>
      <c r="O103" s="418"/>
      <c r="P103" s="420"/>
      <c r="Q103" s="525" t="str">
        <f>IF(OR(SUM(J103)&gt;0,SUM(O103)&gt;0),"xx","")</f>
        <v/>
      </c>
      <c r="R103" s="526" t="str">
        <f t="shared" si="26"/>
        <v/>
      </c>
      <c r="S103" s="526" t="str">
        <f t="shared" si="27"/>
        <v/>
      </c>
      <c r="V103" s="433" t="str">
        <f>VLOOKUP(A103,[3]Cartilha!$A:$A,1,FALSE)</f>
        <v>1.2.1.3</v>
      </c>
      <c r="W103" s="367"/>
    </row>
    <row r="104" spans="1:23" x14ac:dyDescent="0.2">
      <c r="A104" s="623" t="s">
        <v>2166</v>
      </c>
      <c r="B104" s="612"/>
      <c r="C104" s="686" t="s">
        <v>147</v>
      </c>
      <c r="D104" s="612">
        <v>0</v>
      </c>
      <c r="E104" s="621"/>
      <c r="F104" s="614">
        <f t="shared" si="28"/>
        <v>0</v>
      </c>
      <c r="G104" s="506"/>
      <c r="H104" s="506"/>
      <c r="I104" s="417"/>
      <c r="J104" s="418"/>
      <c r="K104" s="419"/>
      <c r="L104" s="507"/>
      <c r="M104" s="506"/>
      <c r="N104" s="417"/>
      <c r="O104" s="418"/>
      <c r="P104" s="420"/>
      <c r="Q104" s="525" t="str">
        <f>IF(OR(SUM(J105:J124)&gt;0,SUM(O105:O124)&gt;0),"xx","")</f>
        <v>xx</v>
      </c>
      <c r="R104" s="526" t="str">
        <f t="shared" si="26"/>
        <v>x</v>
      </c>
      <c r="S104" s="526" t="str">
        <f t="shared" si="27"/>
        <v>x</v>
      </c>
      <c r="V104" s="433" t="str">
        <f>VLOOKUP(A104,[3]Cartilha!$A:$A,1,FALSE)</f>
        <v>1.2.2</v>
      </c>
      <c r="W104" s="367"/>
    </row>
    <row r="105" spans="1:23" hidden="1" x14ac:dyDescent="0.2">
      <c r="A105" s="623">
        <v>93206</v>
      </c>
      <c r="B105" s="612" t="s">
        <v>3171</v>
      </c>
      <c r="C105" s="620" t="s">
        <v>572</v>
      </c>
      <c r="D105" s="612" t="s">
        <v>170</v>
      </c>
      <c r="E105" s="621">
        <v>1163.73</v>
      </c>
      <c r="F105" s="614">
        <f t="shared" si="28"/>
        <v>1402.99</v>
      </c>
      <c r="G105" s="510"/>
      <c r="H105" s="426"/>
      <c r="I105" s="422">
        <f t="shared" ref="I105:I124" si="29">IF(ISBLANK(E105),0,ROUND(F105*G105,2))</f>
        <v>0</v>
      </c>
      <c r="J105" s="422">
        <f t="shared" ref="J105:J124" si="30">IF(ISBLANK(G105),0,ROUND(G105*H105,2))</f>
        <v>0</v>
      </c>
      <c r="K105" s="419"/>
      <c r="L105" s="423">
        <f t="shared" ref="L105:L124" si="31">G105</f>
        <v>0</v>
      </c>
      <c r="M105" s="423">
        <f t="shared" ref="M105:M124" si="32">H105</f>
        <v>0</v>
      </c>
      <c r="N105" s="424">
        <f t="shared" ref="N105:N124" si="33">IF(ISBLANK(E105),0,ROUND(F105*L105,2))</f>
        <v>0</v>
      </c>
      <c r="O105" s="424">
        <f t="shared" ref="O105:O124" si="34">IF(ISBLANK(L105),0,ROUND(L105*M105,2))</f>
        <v>0</v>
      </c>
      <c r="P105" s="420"/>
      <c r="Q105" s="532"/>
      <c r="R105" s="526" t="str">
        <f t="shared" si="26"/>
        <v/>
      </c>
      <c r="S105" s="526" t="str">
        <f t="shared" si="27"/>
        <v/>
      </c>
      <c r="V105" s="433">
        <f>VLOOKUP(A105,[3]Cartilha!$A:$A,1,FALSE)</f>
        <v>93206</v>
      </c>
      <c r="W105" s="367"/>
    </row>
    <row r="106" spans="1:23" ht="22.5" hidden="1" x14ac:dyDescent="0.2">
      <c r="A106" s="623">
        <v>93207</v>
      </c>
      <c r="B106" s="612" t="s">
        <v>3171</v>
      </c>
      <c r="C106" s="620" t="s">
        <v>573</v>
      </c>
      <c r="D106" s="612" t="s">
        <v>170</v>
      </c>
      <c r="E106" s="621">
        <v>1228.28</v>
      </c>
      <c r="F106" s="614">
        <f t="shared" si="28"/>
        <v>1480.81</v>
      </c>
      <c r="G106" s="510"/>
      <c r="H106" s="426"/>
      <c r="I106" s="422">
        <f t="shared" si="29"/>
        <v>0</v>
      </c>
      <c r="J106" s="422">
        <f t="shared" si="30"/>
        <v>0</v>
      </c>
      <c r="K106" s="419"/>
      <c r="L106" s="423">
        <f t="shared" si="31"/>
        <v>0</v>
      </c>
      <c r="M106" s="423">
        <f t="shared" si="32"/>
        <v>0</v>
      </c>
      <c r="N106" s="424">
        <f t="shared" si="33"/>
        <v>0</v>
      </c>
      <c r="O106" s="424">
        <f t="shared" si="34"/>
        <v>0</v>
      </c>
      <c r="P106" s="420"/>
      <c r="Q106" s="532"/>
      <c r="R106" s="526" t="str">
        <f t="shared" si="26"/>
        <v/>
      </c>
      <c r="S106" s="526" t="str">
        <f t="shared" si="27"/>
        <v/>
      </c>
      <c r="V106" s="433">
        <f>VLOOKUP(A106,[3]Cartilha!$A:$A,1,FALSE)</f>
        <v>93207</v>
      </c>
      <c r="W106" s="367"/>
    </row>
    <row r="107" spans="1:23" ht="22.5" hidden="1" x14ac:dyDescent="0.2">
      <c r="A107" s="623">
        <v>93208</v>
      </c>
      <c r="B107" s="612" t="s">
        <v>3171</v>
      </c>
      <c r="C107" s="620" t="s">
        <v>574</v>
      </c>
      <c r="D107" s="612" t="s">
        <v>170</v>
      </c>
      <c r="E107" s="621">
        <v>1036.5899999999999</v>
      </c>
      <c r="F107" s="614">
        <f t="shared" si="28"/>
        <v>1249.71</v>
      </c>
      <c r="G107" s="510"/>
      <c r="H107" s="426"/>
      <c r="I107" s="422">
        <f t="shared" si="29"/>
        <v>0</v>
      </c>
      <c r="J107" s="422">
        <f t="shared" si="30"/>
        <v>0</v>
      </c>
      <c r="K107" s="419"/>
      <c r="L107" s="423">
        <f t="shared" si="31"/>
        <v>0</v>
      </c>
      <c r="M107" s="423">
        <f t="shared" si="32"/>
        <v>0</v>
      </c>
      <c r="N107" s="424">
        <f t="shared" si="33"/>
        <v>0</v>
      </c>
      <c r="O107" s="424">
        <f t="shared" si="34"/>
        <v>0</v>
      </c>
      <c r="P107" s="420"/>
      <c r="Q107" s="532"/>
      <c r="R107" s="526" t="str">
        <f t="shared" si="26"/>
        <v/>
      </c>
      <c r="S107" s="526" t="str">
        <f t="shared" si="27"/>
        <v/>
      </c>
      <c r="V107" s="433">
        <f>VLOOKUP(A107,[3]Cartilha!$A:$A,1,FALSE)</f>
        <v>93208</v>
      </c>
      <c r="W107" s="367"/>
    </row>
    <row r="108" spans="1:23" hidden="1" x14ac:dyDescent="0.2">
      <c r="A108" s="623">
        <v>93209</v>
      </c>
      <c r="B108" s="612" t="s">
        <v>3171</v>
      </c>
      <c r="C108" s="620" t="s">
        <v>575</v>
      </c>
      <c r="D108" s="612" t="s">
        <v>170</v>
      </c>
      <c r="E108" s="621">
        <v>1001.08</v>
      </c>
      <c r="F108" s="614">
        <f t="shared" si="28"/>
        <v>1206.9000000000001</v>
      </c>
      <c r="G108" s="510"/>
      <c r="H108" s="426"/>
      <c r="I108" s="422">
        <f t="shared" si="29"/>
        <v>0</v>
      </c>
      <c r="J108" s="422">
        <f t="shared" si="30"/>
        <v>0</v>
      </c>
      <c r="K108" s="419"/>
      <c r="L108" s="423">
        <f t="shared" si="31"/>
        <v>0</v>
      </c>
      <c r="M108" s="423">
        <f t="shared" si="32"/>
        <v>0</v>
      </c>
      <c r="N108" s="424">
        <f t="shared" si="33"/>
        <v>0</v>
      </c>
      <c r="O108" s="424">
        <f t="shared" si="34"/>
        <v>0</v>
      </c>
      <c r="P108" s="420"/>
      <c r="Q108" s="532"/>
      <c r="R108" s="526" t="str">
        <f t="shared" si="26"/>
        <v/>
      </c>
      <c r="S108" s="526" t="str">
        <f t="shared" si="27"/>
        <v/>
      </c>
      <c r="V108" s="433">
        <f>VLOOKUP(A108,[3]Cartilha!$A:$A,1,FALSE)</f>
        <v>93209</v>
      </c>
      <c r="W108" s="367"/>
    </row>
    <row r="109" spans="1:23" ht="22.5" hidden="1" x14ac:dyDescent="0.2">
      <c r="A109" s="623">
        <v>93210</v>
      </c>
      <c r="B109" s="612" t="s">
        <v>3171</v>
      </c>
      <c r="C109" s="620" t="s">
        <v>576</v>
      </c>
      <c r="D109" s="612" t="s">
        <v>170</v>
      </c>
      <c r="E109" s="621">
        <v>653.63</v>
      </c>
      <c r="F109" s="614">
        <f t="shared" si="28"/>
        <v>788.02</v>
      </c>
      <c r="G109" s="510"/>
      <c r="H109" s="426"/>
      <c r="I109" s="422">
        <f t="shared" si="29"/>
        <v>0</v>
      </c>
      <c r="J109" s="422">
        <f t="shared" si="30"/>
        <v>0</v>
      </c>
      <c r="K109" s="419"/>
      <c r="L109" s="423">
        <f t="shared" si="31"/>
        <v>0</v>
      </c>
      <c r="M109" s="423">
        <f t="shared" si="32"/>
        <v>0</v>
      </c>
      <c r="N109" s="424">
        <f t="shared" si="33"/>
        <v>0</v>
      </c>
      <c r="O109" s="424">
        <f t="shared" si="34"/>
        <v>0</v>
      </c>
      <c r="P109" s="420"/>
      <c r="Q109" s="532"/>
      <c r="R109" s="526" t="str">
        <f t="shared" si="26"/>
        <v/>
      </c>
      <c r="S109" s="526" t="str">
        <f t="shared" si="27"/>
        <v/>
      </c>
      <c r="V109" s="433">
        <f>VLOOKUP(A109,[3]Cartilha!$A:$A,1,FALSE)</f>
        <v>93210</v>
      </c>
      <c r="W109" s="367"/>
    </row>
    <row r="110" spans="1:23" hidden="1" x14ac:dyDescent="0.2">
      <c r="A110" s="623">
        <v>93211</v>
      </c>
      <c r="B110" s="612" t="s">
        <v>3171</v>
      </c>
      <c r="C110" s="620" t="s">
        <v>577</v>
      </c>
      <c r="D110" s="612" t="s">
        <v>170</v>
      </c>
      <c r="E110" s="621">
        <v>628.04</v>
      </c>
      <c r="F110" s="614">
        <f t="shared" si="28"/>
        <v>757.17</v>
      </c>
      <c r="G110" s="510"/>
      <c r="H110" s="426"/>
      <c r="I110" s="422">
        <f t="shared" si="29"/>
        <v>0</v>
      </c>
      <c r="J110" s="422">
        <f t="shared" si="30"/>
        <v>0</v>
      </c>
      <c r="K110" s="419"/>
      <c r="L110" s="423">
        <f t="shared" si="31"/>
        <v>0</v>
      </c>
      <c r="M110" s="423">
        <f t="shared" si="32"/>
        <v>0</v>
      </c>
      <c r="N110" s="424">
        <f t="shared" si="33"/>
        <v>0</v>
      </c>
      <c r="O110" s="424">
        <f t="shared" si="34"/>
        <v>0</v>
      </c>
      <c r="P110" s="420"/>
      <c r="Q110" s="532"/>
      <c r="R110" s="526" t="str">
        <f t="shared" si="26"/>
        <v/>
      </c>
      <c r="S110" s="526" t="str">
        <f t="shared" si="27"/>
        <v/>
      </c>
      <c r="V110" s="433">
        <f>VLOOKUP(A110,[3]Cartilha!$A:$A,1,FALSE)</f>
        <v>93211</v>
      </c>
      <c r="W110" s="367"/>
    </row>
    <row r="111" spans="1:23" ht="22.5" hidden="1" x14ac:dyDescent="0.2">
      <c r="A111" s="623">
        <v>93212</v>
      </c>
      <c r="B111" s="612" t="s">
        <v>3171</v>
      </c>
      <c r="C111" s="620" t="s">
        <v>578</v>
      </c>
      <c r="D111" s="612" t="s">
        <v>170</v>
      </c>
      <c r="E111" s="621">
        <v>1098.67</v>
      </c>
      <c r="F111" s="614">
        <f t="shared" si="28"/>
        <v>1324.56</v>
      </c>
      <c r="G111" s="510"/>
      <c r="H111" s="426"/>
      <c r="I111" s="422">
        <f t="shared" si="29"/>
        <v>0</v>
      </c>
      <c r="J111" s="422">
        <f t="shared" si="30"/>
        <v>0</v>
      </c>
      <c r="K111" s="419"/>
      <c r="L111" s="423">
        <f t="shared" si="31"/>
        <v>0</v>
      </c>
      <c r="M111" s="423">
        <f t="shared" si="32"/>
        <v>0</v>
      </c>
      <c r="N111" s="424">
        <f t="shared" si="33"/>
        <v>0</v>
      </c>
      <c r="O111" s="424">
        <f t="shared" si="34"/>
        <v>0</v>
      </c>
      <c r="P111" s="420"/>
      <c r="Q111" s="532"/>
      <c r="R111" s="526" t="str">
        <f t="shared" si="26"/>
        <v/>
      </c>
      <c r="S111" s="526" t="str">
        <f t="shared" si="27"/>
        <v/>
      </c>
      <c r="V111" s="433">
        <f>VLOOKUP(A111,[3]Cartilha!$A:$A,1,FALSE)</f>
        <v>93212</v>
      </c>
      <c r="W111" s="367"/>
    </row>
    <row r="112" spans="1:23" hidden="1" x14ac:dyDescent="0.2">
      <c r="A112" s="623">
        <v>93213</v>
      </c>
      <c r="B112" s="612" t="s">
        <v>3171</v>
      </c>
      <c r="C112" s="620" t="s">
        <v>579</v>
      </c>
      <c r="D112" s="612" t="s">
        <v>170</v>
      </c>
      <c r="E112" s="621">
        <v>1046.06</v>
      </c>
      <c r="F112" s="614">
        <f t="shared" si="28"/>
        <v>1261.1300000000001</v>
      </c>
      <c r="G112" s="510"/>
      <c r="H112" s="426"/>
      <c r="I112" s="422">
        <f t="shared" si="29"/>
        <v>0</v>
      </c>
      <c r="J112" s="422">
        <f t="shared" si="30"/>
        <v>0</v>
      </c>
      <c r="K112" s="419"/>
      <c r="L112" s="423">
        <f t="shared" si="31"/>
        <v>0</v>
      </c>
      <c r="M112" s="423">
        <f t="shared" si="32"/>
        <v>0</v>
      </c>
      <c r="N112" s="424">
        <f t="shared" si="33"/>
        <v>0</v>
      </c>
      <c r="O112" s="424">
        <f t="shared" si="34"/>
        <v>0</v>
      </c>
      <c r="P112" s="420"/>
      <c r="Q112" s="532"/>
      <c r="R112" s="526" t="str">
        <f t="shared" si="26"/>
        <v/>
      </c>
      <c r="S112" s="526" t="str">
        <f t="shared" si="27"/>
        <v/>
      </c>
      <c r="V112" s="433">
        <f>VLOOKUP(A112,[3]Cartilha!$A:$A,1,FALSE)</f>
        <v>93213</v>
      </c>
      <c r="W112" s="367"/>
    </row>
    <row r="113" spans="1:23" ht="22.5" hidden="1" x14ac:dyDescent="0.2">
      <c r="A113" s="623">
        <v>93214</v>
      </c>
      <c r="B113" s="612" t="s">
        <v>3171</v>
      </c>
      <c r="C113" s="620" t="s">
        <v>580</v>
      </c>
      <c r="D113" s="612" t="s">
        <v>169</v>
      </c>
      <c r="E113" s="621">
        <v>7412</v>
      </c>
      <c r="F113" s="614">
        <f t="shared" si="28"/>
        <v>8935.91</v>
      </c>
      <c r="G113" s="510"/>
      <c r="H113" s="426"/>
      <c r="I113" s="422">
        <f t="shared" si="29"/>
        <v>0</v>
      </c>
      <c r="J113" s="422">
        <f t="shared" si="30"/>
        <v>0</v>
      </c>
      <c r="K113" s="419"/>
      <c r="L113" s="423">
        <f t="shared" si="31"/>
        <v>0</v>
      </c>
      <c r="M113" s="423">
        <f t="shared" si="32"/>
        <v>0</v>
      </c>
      <c r="N113" s="424">
        <f t="shared" si="33"/>
        <v>0</v>
      </c>
      <c r="O113" s="424">
        <f t="shared" si="34"/>
        <v>0</v>
      </c>
      <c r="P113" s="420"/>
      <c r="Q113" s="532"/>
      <c r="R113" s="526" t="str">
        <f t="shared" si="26"/>
        <v/>
      </c>
      <c r="S113" s="526" t="str">
        <f t="shared" si="27"/>
        <v/>
      </c>
      <c r="V113" s="433">
        <f>VLOOKUP(A113,[3]Cartilha!$A:$A,1,FALSE)</f>
        <v>93214</v>
      </c>
      <c r="W113" s="367"/>
    </row>
    <row r="114" spans="1:23" ht="22.5" hidden="1" x14ac:dyDescent="0.2">
      <c r="A114" s="623">
        <v>93243</v>
      </c>
      <c r="B114" s="612" t="s">
        <v>3171</v>
      </c>
      <c r="C114" s="620" t="s">
        <v>3036</v>
      </c>
      <c r="D114" s="612" t="s">
        <v>169</v>
      </c>
      <c r="E114" s="621">
        <v>11325.11</v>
      </c>
      <c r="F114" s="614">
        <f t="shared" si="28"/>
        <v>13653.55</v>
      </c>
      <c r="G114" s="510"/>
      <c r="H114" s="426"/>
      <c r="I114" s="422">
        <f t="shared" si="29"/>
        <v>0</v>
      </c>
      <c r="J114" s="422">
        <f t="shared" si="30"/>
        <v>0</v>
      </c>
      <c r="K114" s="419"/>
      <c r="L114" s="423">
        <f t="shared" si="31"/>
        <v>0</v>
      </c>
      <c r="M114" s="423">
        <f t="shared" si="32"/>
        <v>0</v>
      </c>
      <c r="N114" s="424">
        <f t="shared" si="33"/>
        <v>0</v>
      </c>
      <c r="O114" s="424">
        <f t="shared" si="34"/>
        <v>0</v>
      </c>
      <c r="P114" s="420"/>
      <c r="Q114" s="532"/>
      <c r="R114" s="526" t="str">
        <f t="shared" si="26"/>
        <v/>
      </c>
      <c r="S114" s="526" t="str">
        <f t="shared" si="27"/>
        <v/>
      </c>
      <c r="V114" s="433">
        <f>VLOOKUP(A114,[3]Cartilha!$A:$A,1,FALSE)</f>
        <v>93243</v>
      </c>
      <c r="W114" s="367"/>
    </row>
    <row r="115" spans="1:23" hidden="1" x14ac:dyDescent="0.2">
      <c r="A115" s="623">
        <v>93582</v>
      </c>
      <c r="B115" s="612" t="s">
        <v>3171</v>
      </c>
      <c r="C115" s="620" t="s">
        <v>581</v>
      </c>
      <c r="D115" s="612" t="s">
        <v>170</v>
      </c>
      <c r="E115" s="621">
        <v>311.74</v>
      </c>
      <c r="F115" s="614">
        <f t="shared" si="28"/>
        <v>375.83</v>
      </c>
      <c r="G115" s="510"/>
      <c r="H115" s="426"/>
      <c r="I115" s="422">
        <f t="shared" si="29"/>
        <v>0</v>
      </c>
      <c r="J115" s="422">
        <f t="shared" si="30"/>
        <v>0</v>
      </c>
      <c r="K115" s="419"/>
      <c r="L115" s="423">
        <f t="shared" si="31"/>
        <v>0</v>
      </c>
      <c r="M115" s="423">
        <f t="shared" si="32"/>
        <v>0</v>
      </c>
      <c r="N115" s="424">
        <f t="shared" si="33"/>
        <v>0</v>
      </c>
      <c r="O115" s="424">
        <f t="shared" si="34"/>
        <v>0</v>
      </c>
      <c r="P115" s="420"/>
      <c r="Q115" s="532"/>
      <c r="R115" s="526" t="str">
        <f t="shared" si="26"/>
        <v/>
      </c>
      <c r="S115" s="526" t="str">
        <f t="shared" si="27"/>
        <v/>
      </c>
      <c r="V115" s="433">
        <f>VLOOKUP(A115,[3]Cartilha!$A:$A,1,FALSE)</f>
        <v>93582</v>
      </c>
      <c r="W115" s="367"/>
    </row>
    <row r="116" spans="1:23" ht="22.5" hidden="1" x14ac:dyDescent="0.2">
      <c r="A116" s="623">
        <v>93583</v>
      </c>
      <c r="B116" s="612" t="s">
        <v>3171</v>
      </c>
      <c r="C116" s="620" t="s">
        <v>582</v>
      </c>
      <c r="D116" s="612" t="s">
        <v>170</v>
      </c>
      <c r="E116" s="621">
        <v>494.74</v>
      </c>
      <c r="F116" s="614">
        <f t="shared" si="28"/>
        <v>596.46</v>
      </c>
      <c r="G116" s="510"/>
      <c r="H116" s="426"/>
      <c r="I116" s="422">
        <f t="shared" si="29"/>
        <v>0</v>
      </c>
      <c r="J116" s="422">
        <f t="shared" si="30"/>
        <v>0</v>
      </c>
      <c r="K116" s="419"/>
      <c r="L116" s="423">
        <f t="shared" si="31"/>
        <v>0</v>
      </c>
      <c r="M116" s="423">
        <f t="shared" si="32"/>
        <v>0</v>
      </c>
      <c r="N116" s="424">
        <f t="shared" si="33"/>
        <v>0</v>
      </c>
      <c r="O116" s="424">
        <f t="shared" si="34"/>
        <v>0</v>
      </c>
      <c r="P116" s="420"/>
      <c r="Q116" s="532"/>
      <c r="R116" s="526" t="str">
        <f t="shared" si="26"/>
        <v/>
      </c>
      <c r="S116" s="526" t="str">
        <f t="shared" si="27"/>
        <v/>
      </c>
      <c r="V116" s="433">
        <f>VLOOKUP(A116,[3]Cartilha!$A:$A,1,FALSE)</f>
        <v>93583</v>
      </c>
      <c r="W116" s="367"/>
    </row>
    <row r="117" spans="1:23" hidden="1" x14ac:dyDescent="0.2">
      <c r="A117" s="623">
        <v>93584</v>
      </c>
      <c r="B117" s="612" t="s">
        <v>3171</v>
      </c>
      <c r="C117" s="620" t="s">
        <v>583</v>
      </c>
      <c r="D117" s="612" t="s">
        <v>170</v>
      </c>
      <c r="E117" s="621">
        <v>1021.74</v>
      </c>
      <c r="F117" s="614">
        <f t="shared" si="28"/>
        <v>1231.81</v>
      </c>
      <c r="G117" s="510"/>
      <c r="H117" s="426"/>
      <c r="I117" s="422">
        <f t="shared" si="29"/>
        <v>0</v>
      </c>
      <c r="J117" s="422">
        <f t="shared" si="30"/>
        <v>0</v>
      </c>
      <c r="K117" s="419"/>
      <c r="L117" s="423">
        <f t="shared" si="31"/>
        <v>0</v>
      </c>
      <c r="M117" s="423">
        <f t="shared" si="32"/>
        <v>0</v>
      </c>
      <c r="N117" s="424">
        <f t="shared" si="33"/>
        <v>0</v>
      </c>
      <c r="O117" s="424">
        <f t="shared" si="34"/>
        <v>0</v>
      </c>
      <c r="P117" s="420"/>
      <c r="Q117" s="532"/>
      <c r="R117" s="526" t="str">
        <f t="shared" si="26"/>
        <v/>
      </c>
      <c r="S117" s="526" t="str">
        <f t="shared" si="27"/>
        <v/>
      </c>
      <c r="V117" s="433">
        <f>VLOOKUP(A117,[3]Cartilha!$A:$A,1,FALSE)</f>
        <v>93584</v>
      </c>
      <c r="W117" s="367"/>
    </row>
    <row r="118" spans="1:23" hidden="1" x14ac:dyDescent="0.2">
      <c r="A118" s="623">
        <v>93585</v>
      </c>
      <c r="B118" s="612" t="s">
        <v>3171</v>
      </c>
      <c r="C118" s="620" t="s">
        <v>584</v>
      </c>
      <c r="D118" s="612" t="s">
        <v>170</v>
      </c>
      <c r="E118" s="621">
        <v>1311.78</v>
      </c>
      <c r="F118" s="614">
        <f t="shared" si="28"/>
        <v>1581.48</v>
      </c>
      <c r="G118" s="510"/>
      <c r="H118" s="426"/>
      <c r="I118" s="422">
        <f t="shared" si="29"/>
        <v>0</v>
      </c>
      <c r="J118" s="422">
        <f t="shared" si="30"/>
        <v>0</v>
      </c>
      <c r="K118" s="419"/>
      <c r="L118" s="423">
        <f t="shared" si="31"/>
        <v>0</v>
      </c>
      <c r="M118" s="423">
        <f t="shared" si="32"/>
        <v>0</v>
      </c>
      <c r="N118" s="424">
        <f t="shared" si="33"/>
        <v>0</v>
      </c>
      <c r="O118" s="424">
        <f t="shared" si="34"/>
        <v>0</v>
      </c>
      <c r="P118" s="420"/>
      <c r="Q118" s="532"/>
      <c r="R118" s="526" t="str">
        <f t="shared" si="26"/>
        <v/>
      </c>
      <c r="S118" s="526" t="str">
        <f t="shared" si="27"/>
        <v/>
      </c>
      <c r="V118" s="433">
        <f>VLOOKUP(A118,[3]Cartilha!$A:$A,1,FALSE)</f>
        <v>93585</v>
      </c>
      <c r="W118" s="367"/>
    </row>
    <row r="119" spans="1:23" ht="22.5" x14ac:dyDescent="0.2">
      <c r="A119" s="625" t="s">
        <v>6705</v>
      </c>
      <c r="B119" s="622" t="s">
        <v>6706</v>
      </c>
      <c r="C119" s="620" t="s">
        <v>6707</v>
      </c>
      <c r="D119" s="612" t="s">
        <v>177</v>
      </c>
      <c r="E119" s="621">
        <v>1332.89</v>
      </c>
      <c r="F119" s="614">
        <f t="shared" si="28"/>
        <v>1606.93</v>
      </c>
      <c r="G119" s="510">
        <v>4</v>
      </c>
      <c r="H119" s="426">
        <f>F119</f>
        <v>1606.93</v>
      </c>
      <c r="I119" s="422">
        <f t="shared" si="29"/>
        <v>6427.72</v>
      </c>
      <c r="J119" s="422">
        <f t="shared" si="30"/>
        <v>6427.72</v>
      </c>
      <c r="K119" s="419"/>
      <c r="L119" s="423">
        <f t="shared" si="31"/>
        <v>4</v>
      </c>
      <c r="M119" s="423">
        <f t="shared" si="32"/>
        <v>1606.93</v>
      </c>
      <c r="N119" s="424">
        <f t="shared" si="33"/>
        <v>6427.72</v>
      </c>
      <c r="O119" s="424">
        <f t="shared" si="34"/>
        <v>6427.72</v>
      </c>
      <c r="P119" s="420"/>
      <c r="Q119" s="532"/>
      <c r="R119" s="526" t="str">
        <f t="shared" si="26"/>
        <v>x</v>
      </c>
      <c r="S119" s="526" t="str">
        <f t="shared" si="27"/>
        <v>x</v>
      </c>
      <c r="V119" s="433" t="e">
        <f>VLOOKUP(A119,[3]Cartilha!$A:$A,1,FALSE)</f>
        <v>#N/A</v>
      </c>
      <c r="W119" s="367"/>
    </row>
    <row r="120" spans="1:23" ht="22.5" hidden="1" x14ac:dyDescent="0.2">
      <c r="A120" s="625" t="s">
        <v>6710</v>
      </c>
      <c r="B120" s="622" t="s">
        <v>6706</v>
      </c>
      <c r="C120" s="620" t="s">
        <v>6708</v>
      </c>
      <c r="D120" s="612" t="s">
        <v>177</v>
      </c>
      <c r="E120" s="621">
        <v>880.09</v>
      </c>
      <c r="F120" s="614">
        <f t="shared" si="28"/>
        <v>1061.04</v>
      </c>
      <c r="G120" s="510"/>
      <c r="H120" s="426"/>
      <c r="I120" s="422">
        <f t="shared" si="29"/>
        <v>0</v>
      </c>
      <c r="J120" s="422">
        <f t="shared" si="30"/>
        <v>0</v>
      </c>
      <c r="K120" s="419"/>
      <c r="L120" s="423">
        <f t="shared" si="31"/>
        <v>0</v>
      </c>
      <c r="M120" s="423">
        <f t="shared" si="32"/>
        <v>0</v>
      </c>
      <c r="N120" s="424">
        <f t="shared" si="33"/>
        <v>0</v>
      </c>
      <c r="O120" s="424">
        <f t="shared" si="34"/>
        <v>0</v>
      </c>
      <c r="P120" s="420"/>
      <c r="Q120" s="532"/>
      <c r="R120" s="526" t="str">
        <f t="shared" si="26"/>
        <v/>
      </c>
      <c r="S120" s="526" t="str">
        <f t="shared" si="27"/>
        <v/>
      </c>
      <c r="V120" s="433" t="e">
        <f>VLOOKUP(A120,[3]Cartilha!$A:$A,1,FALSE)</f>
        <v>#N/A</v>
      </c>
      <c r="W120" s="367"/>
    </row>
    <row r="121" spans="1:23" ht="22.5" x14ac:dyDescent="0.2">
      <c r="A121" s="625" t="s">
        <v>6711</v>
      </c>
      <c r="B121" s="622" t="s">
        <v>6706</v>
      </c>
      <c r="C121" s="620" t="s">
        <v>6709</v>
      </c>
      <c r="D121" s="612" t="s">
        <v>177</v>
      </c>
      <c r="E121" s="621">
        <v>1025.3</v>
      </c>
      <c r="F121" s="614">
        <f t="shared" si="28"/>
        <v>1236.0999999999999</v>
      </c>
      <c r="G121" s="510">
        <v>4</v>
      </c>
      <c r="H121" s="426">
        <f>F121</f>
        <v>1236.0999999999999</v>
      </c>
      <c r="I121" s="422">
        <f t="shared" si="29"/>
        <v>4944.3999999999996</v>
      </c>
      <c r="J121" s="422">
        <f t="shared" si="30"/>
        <v>4944.3999999999996</v>
      </c>
      <c r="K121" s="419"/>
      <c r="L121" s="423">
        <f t="shared" si="31"/>
        <v>4</v>
      </c>
      <c r="M121" s="423">
        <f t="shared" si="32"/>
        <v>1236.0999999999999</v>
      </c>
      <c r="N121" s="424">
        <f t="shared" si="33"/>
        <v>4944.3999999999996</v>
      </c>
      <c r="O121" s="424">
        <f t="shared" si="34"/>
        <v>4944.3999999999996</v>
      </c>
      <c r="P121" s="420"/>
      <c r="Q121" s="532"/>
      <c r="R121" s="526" t="str">
        <f t="shared" si="26"/>
        <v>x</v>
      </c>
      <c r="S121" s="526" t="str">
        <f t="shared" si="27"/>
        <v>x</v>
      </c>
      <c r="V121" s="433" t="e">
        <f>VLOOKUP(A121,[3]Cartilha!$A:$A,1,FALSE)</f>
        <v>#N/A</v>
      </c>
      <c r="W121" s="367"/>
    </row>
    <row r="122" spans="1:23" ht="22.5" hidden="1" x14ac:dyDescent="0.2">
      <c r="A122" s="625" t="s">
        <v>6705</v>
      </c>
      <c r="B122" s="622" t="s">
        <v>6706</v>
      </c>
      <c r="C122" s="620" t="s">
        <v>6707</v>
      </c>
      <c r="D122" s="612" t="s">
        <v>177</v>
      </c>
      <c r="E122" s="621">
        <v>1332.89</v>
      </c>
      <c r="F122" s="614">
        <f t="shared" si="28"/>
        <v>1606.93</v>
      </c>
      <c r="G122" s="510"/>
      <c r="H122" s="426"/>
      <c r="I122" s="422">
        <f t="shared" si="29"/>
        <v>0</v>
      </c>
      <c r="J122" s="422">
        <f t="shared" si="30"/>
        <v>0</v>
      </c>
      <c r="K122" s="419"/>
      <c r="L122" s="423">
        <f t="shared" si="31"/>
        <v>0</v>
      </c>
      <c r="M122" s="423">
        <f t="shared" si="32"/>
        <v>0</v>
      </c>
      <c r="N122" s="424">
        <f t="shared" si="33"/>
        <v>0</v>
      </c>
      <c r="O122" s="424">
        <f t="shared" si="34"/>
        <v>0</v>
      </c>
      <c r="P122" s="420"/>
      <c r="Q122" s="532"/>
      <c r="R122" s="526" t="str">
        <f t="shared" si="26"/>
        <v/>
      </c>
      <c r="S122" s="526" t="str">
        <f t="shared" si="27"/>
        <v/>
      </c>
      <c r="V122" s="433" t="e">
        <f>VLOOKUP(A122,[3]Cartilha!$A:$A,1,FALSE)</f>
        <v>#N/A</v>
      </c>
      <c r="W122" s="367"/>
    </row>
    <row r="123" spans="1:23" ht="22.5" hidden="1" x14ac:dyDescent="0.2">
      <c r="A123" s="625" t="s">
        <v>6710</v>
      </c>
      <c r="B123" s="622" t="s">
        <v>6706</v>
      </c>
      <c r="C123" s="620" t="s">
        <v>6708</v>
      </c>
      <c r="D123" s="612" t="s">
        <v>4092</v>
      </c>
      <c r="E123" s="621">
        <v>880.09</v>
      </c>
      <c r="F123" s="614">
        <f t="shared" si="28"/>
        <v>1061.04</v>
      </c>
      <c r="G123" s="510"/>
      <c r="H123" s="426"/>
      <c r="I123" s="422">
        <f t="shared" si="29"/>
        <v>0</v>
      </c>
      <c r="J123" s="422">
        <f t="shared" si="30"/>
        <v>0</v>
      </c>
      <c r="K123" s="419"/>
      <c r="L123" s="423">
        <f t="shared" si="31"/>
        <v>0</v>
      </c>
      <c r="M123" s="423">
        <f t="shared" si="32"/>
        <v>0</v>
      </c>
      <c r="N123" s="424">
        <f t="shared" si="33"/>
        <v>0</v>
      </c>
      <c r="O123" s="424">
        <f t="shared" si="34"/>
        <v>0</v>
      </c>
      <c r="P123" s="420"/>
      <c r="Q123" s="532"/>
      <c r="R123" s="526" t="str">
        <f t="shared" si="26"/>
        <v/>
      </c>
      <c r="S123" s="526" t="str">
        <f t="shared" si="27"/>
        <v/>
      </c>
      <c r="V123" s="433" t="e">
        <f>VLOOKUP(A123,[3]Cartilha!$A:$A,1,FALSE)</f>
        <v>#N/A</v>
      </c>
      <c r="W123" s="367"/>
    </row>
    <row r="124" spans="1:23" ht="22.5" hidden="1" x14ac:dyDescent="0.2">
      <c r="A124" s="625" t="s">
        <v>6711</v>
      </c>
      <c r="B124" s="622" t="s">
        <v>6706</v>
      </c>
      <c r="C124" s="620" t="s">
        <v>6709</v>
      </c>
      <c r="D124" s="612" t="s">
        <v>4092</v>
      </c>
      <c r="E124" s="621">
        <v>1025.3</v>
      </c>
      <c r="F124" s="614">
        <f t="shared" si="28"/>
        <v>1236.0999999999999</v>
      </c>
      <c r="G124" s="510"/>
      <c r="H124" s="426"/>
      <c r="I124" s="422">
        <f t="shared" si="29"/>
        <v>0</v>
      </c>
      <c r="J124" s="422">
        <f t="shared" si="30"/>
        <v>0</v>
      </c>
      <c r="K124" s="419"/>
      <c r="L124" s="423">
        <f t="shared" si="31"/>
        <v>0</v>
      </c>
      <c r="M124" s="423">
        <f t="shared" si="32"/>
        <v>0</v>
      </c>
      <c r="N124" s="424">
        <f t="shared" si="33"/>
        <v>0</v>
      </c>
      <c r="O124" s="424">
        <f t="shared" si="34"/>
        <v>0</v>
      </c>
      <c r="P124" s="420"/>
      <c r="Q124" s="532"/>
      <c r="R124" s="526" t="str">
        <f t="shared" si="26"/>
        <v/>
      </c>
      <c r="S124" s="526" t="str">
        <f t="shared" si="27"/>
        <v/>
      </c>
      <c r="V124" s="433" t="e">
        <f>VLOOKUP(A124,[3]Cartilha!$A:$A,1,FALSE)</f>
        <v>#N/A</v>
      </c>
      <c r="W124" s="367"/>
    </row>
    <row r="125" spans="1:23" x14ac:dyDescent="0.2">
      <c r="A125" s="623" t="s">
        <v>2167</v>
      </c>
      <c r="B125" s="612"/>
      <c r="C125" s="687" t="s">
        <v>259</v>
      </c>
      <c r="D125" s="612">
        <v>0</v>
      </c>
      <c r="E125" s="621"/>
      <c r="F125" s="614">
        <f t="shared" si="28"/>
        <v>0</v>
      </c>
      <c r="G125" s="506"/>
      <c r="H125" s="506"/>
      <c r="I125" s="417"/>
      <c r="J125" s="418"/>
      <c r="K125" s="419"/>
      <c r="L125" s="507"/>
      <c r="M125" s="506"/>
      <c r="N125" s="417"/>
      <c r="O125" s="418"/>
      <c r="P125" s="420"/>
      <c r="Q125" s="525" t="str">
        <f>IF(OR(SUM(J126:J128)&gt;0,SUM(O126:O128)&gt;0),"xx","")</f>
        <v>xx</v>
      </c>
      <c r="R125" s="526" t="str">
        <f t="shared" si="26"/>
        <v>x</v>
      </c>
      <c r="S125" s="526" t="str">
        <f t="shared" si="27"/>
        <v>x</v>
      </c>
      <c r="V125" s="433" t="str">
        <f>VLOOKUP(A125,[3]Cartilha!$A:$A,1,FALSE)</f>
        <v>1.2.3</v>
      </c>
      <c r="W125" s="367"/>
    </row>
    <row r="126" spans="1:23" x14ac:dyDescent="0.2">
      <c r="A126" s="623" t="s">
        <v>5889</v>
      </c>
      <c r="B126" s="612" t="s">
        <v>7027</v>
      </c>
      <c r="C126" s="626" t="s">
        <v>7028</v>
      </c>
      <c r="D126" s="627" t="s">
        <v>169</v>
      </c>
      <c r="E126" s="628">
        <v>2770.08</v>
      </c>
      <c r="F126" s="629">
        <f t="shared" si="28"/>
        <v>3339.61</v>
      </c>
      <c r="G126" s="511">
        <v>1</v>
      </c>
      <c r="H126" s="427">
        <f>F126</f>
        <v>3339.61</v>
      </c>
      <c r="I126" s="428">
        <f>IF(ISBLANK(E126),0,ROUND(F126*G126,2))</f>
        <v>3339.61</v>
      </c>
      <c r="J126" s="428">
        <f>IF(ISBLANK(G126),0,ROUND(G126*H126,2))</f>
        <v>3339.61</v>
      </c>
      <c r="K126" s="429"/>
      <c r="L126" s="430">
        <f t="shared" ref="L126:M128" si="35">G126</f>
        <v>1</v>
      </c>
      <c r="M126" s="430">
        <f t="shared" si="35"/>
        <v>3339.61</v>
      </c>
      <c r="N126" s="431">
        <f>IF(ISBLANK(E126),0,ROUND(F126*L126,2))</f>
        <v>3339.61</v>
      </c>
      <c r="O126" s="431">
        <f>IF(ISBLANK(L126),0,ROUND(L126*M126,2))</f>
        <v>3339.61</v>
      </c>
      <c r="P126" s="432"/>
      <c r="Q126" s="712"/>
      <c r="R126" s="713" t="str">
        <f t="shared" si="26"/>
        <v>x</v>
      </c>
      <c r="S126" s="713" t="str">
        <f t="shared" si="27"/>
        <v>x</v>
      </c>
      <c r="V126" s="433" t="str">
        <f>VLOOKUP(A126,[3]Cartilha!$A:$A,1,FALSE)</f>
        <v>COMPOSIÇÃO</v>
      </c>
      <c r="W126" s="367"/>
    </row>
    <row r="127" spans="1:23" ht="22.5" hidden="1" x14ac:dyDescent="0.2">
      <c r="A127" s="623" t="s">
        <v>5889</v>
      </c>
      <c r="B127" s="612" t="s">
        <v>6712</v>
      </c>
      <c r="C127" s="630" t="s">
        <v>4503</v>
      </c>
      <c r="D127" s="612" t="s">
        <v>169</v>
      </c>
      <c r="E127" s="621">
        <v>2481.04</v>
      </c>
      <c r="F127" s="614">
        <f t="shared" si="28"/>
        <v>2991.14</v>
      </c>
      <c r="G127" s="510"/>
      <c r="H127" s="426"/>
      <c r="I127" s="422">
        <f>IF(ISBLANK(E127),0,ROUND(F127*G127,2))</f>
        <v>0</v>
      </c>
      <c r="J127" s="422">
        <f>IF(ISBLANK(G127),0,ROUND(G127*H127,2))</f>
        <v>0</v>
      </c>
      <c r="K127" s="419"/>
      <c r="L127" s="423">
        <f t="shared" si="35"/>
        <v>0</v>
      </c>
      <c r="M127" s="423">
        <f t="shared" si="35"/>
        <v>0</v>
      </c>
      <c r="N127" s="424">
        <f>IF(ISBLANK(E127),0,ROUND(F127*L127,2))</f>
        <v>0</v>
      </c>
      <c r="O127" s="424">
        <f>IF(ISBLANK(L127),0,ROUND(L127*M127,2))</f>
        <v>0</v>
      </c>
      <c r="P127" s="420"/>
      <c r="Q127" s="532"/>
      <c r="R127" s="526" t="str">
        <f t="shared" si="26"/>
        <v/>
      </c>
      <c r="S127" s="526" t="str">
        <f t="shared" si="27"/>
        <v/>
      </c>
      <c r="V127" s="433" t="str">
        <f>VLOOKUP(A127,[3]Cartilha!$A:$A,1,FALSE)</f>
        <v>COMPOSIÇÃO</v>
      </c>
      <c r="W127" s="367"/>
    </row>
    <row r="128" spans="1:23" hidden="1" x14ac:dyDescent="0.2">
      <c r="A128" s="623" t="s">
        <v>5889</v>
      </c>
      <c r="B128" s="612" t="s">
        <v>6713</v>
      </c>
      <c r="C128" s="630" t="s">
        <v>4502</v>
      </c>
      <c r="D128" s="612" t="s">
        <v>169</v>
      </c>
      <c r="E128" s="621">
        <v>72.42</v>
      </c>
      <c r="F128" s="614">
        <f t="shared" si="28"/>
        <v>87.31</v>
      </c>
      <c r="G128" s="510"/>
      <c r="H128" s="426"/>
      <c r="I128" s="422">
        <f>IF(ISBLANK(E128),0,ROUND(F128*G128,2))</f>
        <v>0</v>
      </c>
      <c r="J128" s="422">
        <f>IF(ISBLANK(G128),0,ROUND(G128*H128,2))</f>
        <v>0</v>
      </c>
      <c r="K128" s="419"/>
      <c r="L128" s="423">
        <f t="shared" si="35"/>
        <v>0</v>
      </c>
      <c r="M128" s="423">
        <f t="shared" si="35"/>
        <v>0</v>
      </c>
      <c r="N128" s="424">
        <f>IF(ISBLANK(E128),0,ROUND(F128*L128,2))</f>
        <v>0</v>
      </c>
      <c r="O128" s="424">
        <f>IF(ISBLANK(L128),0,ROUND(L128*M128,2))</f>
        <v>0</v>
      </c>
      <c r="P128" s="420"/>
      <c r="Q128" s="525"/>
      <c r="R128" s="526" t="str">
        <f t="shared" si="26"/>
        <v/>
      </c>
      <c r="S128" s="526" t="str">
        <f t="shared" si="27"/>
        <v/>
      </c>
      <c r="V128" s="433" t="str">
        <f>VLOOKUP(A128,[3]Cartilha!$A:$A,1,FALSE)</f>
        <v>COMPOSIÇÃO</v>
      </c>
      <c r="W128" s="367"/>
    </row>
    <row r="129" spans="1:23" hidden="1" x14ac:dyDescent="0.2">
      <c r="A129" s="623" t="s">
        <v>2168</v>
      </c>
      <c r="B129" s="612"/>
      <c r="C129" s="686" t="s">
        <v>260</v>
      </c>
      <c r="D129" s="612">
        <v>0</v>
      </c>
      <c r="E129" s="621"/>
      <c r="F129" s="614">
        <f t="shared" si="28"/>
        <v>0</v>
      </c>
      <c r="G129" s="506"/>
      <c r="H129" s="506"/>
      <c r="I129" s="417"/>
      <c r="J129" s="418"/>
      <c r="K129" s="419"/>
      <c r="L129" s="507"/>
      <c r="M129" s="506"/>
      <c r="N129" s="417"/>
      <c r="O129" s="418"/>
      <c r="P129" s="420"/>
      <c r="Q129" s="525" t="str">
        <f>IF(OR(SUM(J128)&gt;0,SUM(O128)&gt;0),"xx","")</f>
        <v/>
      </c>
      <c r="R129" s="526" t="str">
        <f t="shared" si="26"/>
        <v/>
      </c>
      <c r="S129" s="526" t="str">
        <f t="shared" si="27"/>
        <v/>
      </c>
      <c r="V129" s="433" t="str">
        <f>VLOOKUP(A129,[3]Cartilha!$A:$A,1,FALSE)</f>
        <v>1.2.4</v>
      </c>
      <c r="W129" s="367"/>
    </row>
    <row r="130" spans="1:23" hidden="1" x14ac:dyDescent="0.2">
      <c r="A130" s="623" t="s">
        <v>2169</v>
      </c>
      <c r="B130" s="612"/>
      <c r="C130" s="686" t="s">
        <v>261</v>
      </c>
      <c r="D130" s="612">
        <v>0</v>
      </c>
      <c r="E130" s="621"/>
      <c r="F130" s="614">
        <f t="shared" si="28"/>
        <v>0</v>
      </c>
      <c r="G130" s="506"/>
      <c r="H130" s="506"/>
      <c r="I130" s="417"/>
      <c r="J130" s="418"/>
      <c r="K130" s="419"/>
      <c r="L130" s="507"/>
      <c r="M130" s="506"/>
      <c r="N130" s="417"/>
      <c r="O130" s="418"/>
      <c r="P130" s="420"/>
      <c r="Q130" s="525" t="str">
        <f>IF(OR(SUM(J130)&gt;0,SUM(O130)&gt;0),"xx","")</f>
        <v/>
      </c>
      <c r="R130" s="526" t="str">
        <f t="shared" si="26"/>
        <v/>
      </c>
      <c r="S130" s="526" t="str">
        <f t="shared" si="27"/>
        <v/>
      </c>
      <c r="V130" s="433" t="str">
        <f>VLOOKUP(A130,[3]Cartilha!$A:$A,1,FALSE)</f>
        <v>1.2.5</v>
      </c>
      <c r="W130" s="367"/>
    </row>
    <row r="131" spans="1:23" x14ac:dyDescent="0.2">
      <c r="A131" s="623" t="s">
        <v>184</v>
      </c>
      <c r="B131" s="612"/>
      <c r="C131" s="631" t="s">
        <v>1856</v>
      </c>
      <c r="D131" s="612">
        <v>0</v>
      </c>
      <c r="E131" s="632"/>
      <c r="F131" s="618">
        <f t="shared" si="28"/>
        <v>0</v>
      </c>
      <c r="G131" s="506"/>
      <c r="H131" s="506"/>
      <c r="I131" s="417"/>
      <c r="J131" s="418"/>
      <c r="K131" s="419"/>
      <c r="L131" s="506"/>
      <c r="M131" s="506"/>
      <c r="N131" s="417"/>
      <c r="O131" s="418"/>
      <c r="P131" s="420"/>
      <c r="Q131" s="525" t="str">
        <f>IF(OR(SUM(J132:J151)&gt;0,SUM(O132:O151)&gt;0),"xx","")</f>
        <v>xx</v>
      </c>
      <c r="R131" s="526" t="str">
        <f t="shared" si="26"/>
        <v>x</v>
      </c>
      <c r="S131" s="526" t="str">
        <f t="shared" si="27"/>
        <v>x</v>
      </c>
      <c r="V131" s="433" t="str">
        <f>VLOOKUP(A131,[3]Cartilha!$A:$A,1,FALSE)</f>
        <v>x</v>
      </c>
      <c r="W131" s="367"/>
    </row>
    <row r="132" spans="1:23" ht="12" thickBot="1" x14ac:dyDescent="0.25">
      <c r="A132" s="688" t="s">
        <v>7232</v>
      </c>
      <c r="B132" s="701" t="s">
        <v>5889</v>
      </c>
      <c r="C132" s="434" t="str">
        <f>Composições!C39</f>
        <v>ENTRADA PROVISORIA DE ENERGIA ELETRICA AEREA TRIFASICA 40A EM POSTE MADEIRA</v>
      </c>
      <c r="D132" s="435" t="str">
        <f>Composições!D39</f>
        <v>UNIDADE</v>
      </c>
      <c r="E132" s="512">
        <f>Composições!G39</f>
        <v>2163.1200000000003</v>
      </c>
      <c r="F132" s="703">
        <f t="shared" si="28"/>
        <v>2607.86</v>
      </c>
      <c r="G132" s="510">
        <v>1</v>
      </c>
      <c r="H132" s="426">
        <f>F132</f>
        <v>2607.86</v>
      </c>
      <c r="I132" s="436">
        <f t="shared" ref="I132:I151" si="36">IF(ISBLANK(E132),0,ROUND(F132*G132,2))</f>
        <v>2607.86</v>
      </c>
      <c r="J132" s="436">
        <f t="shared" ref="J132:J151" si="37">IF(ISBLANK(G132),0,ROUND(G132*H132,2))</f>
        <v>2607.86</v>
      </c>
      <c r="K132" s="419"/>
      <c r="L132" s="437">
        <f t="shared" ref="L132:L151" si="38">G132</f>
        <v>1</v>
      </c>
      <c r="M132" s="437">
        <f t="shared" ref="M132:M151" si="39">H132</f>
        <v>2607.86</v>
      </c>
      <c r="N132" s="438">
        <f t="shared" ref="N132:N151" si="40">IF(ISBLANK(E132),0,ROUND(F132*L132,2))</f>
        <v>2607.86</v>
      </c>
      <c r="O132" s="422">
        <f t="shared" ref="O132:O151" si="41">IF(ISBLANK(L132),0,ROUND(L132*M132,2))</f>
        <v>2607.86</v>
      </c>
      <c r="P132" s="420"/>
      <c r="Q132" s="532"/>
      <c r="R132" s="526" t="str">
        <f t="shared" si="26"/>
        <v>x</v>
      </c>
      <c r="S132" s="526" t="str">
        <f t="shared" si="27"/>
        <v>x</v>
      </c>
      <c r="V132" s="433" t="e">
        <f>VLOOKUP(A132,[3]Cartilha!$A:$A,1,FALSE)</f>
        <v>#N/A</v>
      </c>
      <c r="W132" s="367"/>
    </row>
    <row r="133" spans="1:23" ht="12" hidden="1" thickBot="1" x14ac:dyDescent="0.25">
      <c r="A133" s="688"/>
      <c r="B133" s="701"/>
      <c r="C133" s="434"/>
      <c r="D133" s="435"/>
      <c r="E133" s="512"/>
      <c r="F133" s="703">
        <f t="shared" si="28"/>
        <v>0</v>
      </c>
      <c r="G133" s="510"/>
      <c r="H133" s="426"/>
      <c r="I133" s="436">
        <f t="shared" si="36"/>
        <v>0</v>
      </c>
      <c r="J133" s="436">
        <f t="shared" si="37"/>
        <v>0</v>
      </c>
      <c r="K133" s="419"/>
      <c r="L133" s="437">
        <f t="shared" si="38"/>
        <v>0</v>
      </c>
      <c r="M133" s="437">
        <f t="shared" si="39"/>
        <v>0</v>
      </c>
      <c r="N133" s="438">
        <f t="shared" si="40"/>
        <v>0</v>
      </c>
      <c r="O133" s="422">
        <f t="shared" si="41"/>
        <v>0</v>
      </c>
      <c r="P133" s="420"/>
      <c r="Q133" s="532"/>
      <c r="R133" s="526" t="str">
        <f t="shared" si="26"/>
        <v/>
      </c>
      <c r="S133" s="526" t="str">
        <f t="shared" si="27"/>
        <v/>
      </c>
      <c r="V133" s="433" t="e">
        <f>VLOOKUP(A133,[3]Cartilha!$A:$A,1,FALSE)</f>
        <v>#N/A</v>
      </c>
      <c r="W133" s="367"/>
    </row>
    <row r="134" spans="1:23" ht="12" hidden="1" thickBot="1" x14ac:dyDescent="0.25">
      <c r="A134" s="688" t="s">
        <v>184</v>
      </c>
      <c r="B134" s="701"/>
      <c r="C134" s="434"/>
      <c r="D134" s="435">
        <v>0</v>
      </c>
      <c r="E134" s="512"/>
      <c r="F134" s="703">
        <f t="shared" si="28"/>
        <v>0</v>
      </c>
      <c r="G134" s="510"/>
      <c r="H134" s="426"/>
      <c r="I134" s="436">
        <f t="shared" si="36"/>
        <v>0</v>
      </c>
      <c r="J134" s="436">
        <f t="shared" si="37"/>
        <v>0</v>
      </c>
      <c r="K134" s="419"/>
      <c r="L134" s="437">
        <f t="shared" si="38"/>
        <v>0</v>
      </c>
      <c r="M134" s="437">
        <f t="shared" si="39"/>
        <v>0</v>
      </c>
      <c r="N134" s="438">
        <f t="shared" si="40"/>
        <v>0</v>
      </c>
      <c r="O134" s="422">
        <f t="shared" si="41"/>
        <v>0</v>
      </c>
      <c r="P134" s="420"/>
      <c r="Q134" s="532"/>
      <c r="R134" s="526" t="str">
        <f t="shared" si="26"/>
        <v/>
      </c>
      <c r="S134" s="526" t="str">
        <f t="shared" si="27"/>
        <v/>
      </c>
      <c r="V134" s="433" t="str">
        <f>VLOOKUP(A134,[3]Cartilha!$A:$A,1,FALSE)</f>
        <v>x</v>
      </c>
      <c r="W134" s="367"/>
    </row>
    <row r="135" spans="1:23" ht="12" hidden="1" thickBot="1" x14ac:dyDescent="0.25">
      <c r="A135" s="688" t="s">
        <v>184</v>
      </c>
      <c r="B135" s="701"/>
      <c r="C135" s="434"/>
      <c r="D135" s="435">
        <v>0</v>
      </c>
      <c r="E135" s="512"/>
      <c r="F135" s="703">
        <f t="shared" si="28"/>
        <v>0</v>
      </c>
      <c r="G135" s="510"/>
      <c r="H135" s="426"/>
      <c r="I135" s="436">
        <f t="shared" si="36"/>
        <v>0</v>
      </c>
      <c r="J135" s="436">
        <f t="shared" si="37"/>
        <v>0</v>
      </c>
      <c r="K135" s="419"/>
      <c r="L135" s="437">
        <f t="shared" si="38"/>
        <v>0</v>
      </c>
      <c r="M135" s="437">
        <f t="shared" si="39"/>
        <v>0</v>
      </c>
      <c r="N135" s="438">
        <f t="shared" si="40"/>
        <v>0</v>
      </c>
      <c r="O135" s="422">
        <f t="shared" si="41"/>
        <v>0</v>
      </c>
      <c r="P135" s="420"/>
      <c r="Q135" s="532"/>
      <c r="R135" s="526" t="str">
        <f t="shared" si="26"/>
        <v/>
      </c>
      <c r="S135" s="526" t="str">
        <f t="shared" si="27"/>
        <v/>
      </c>
      <c r="V135" s="433" t="str">
        <f>VLOOKUP(A135,[3]Cartilha!$A:$A,1,FALSE)</f>
        <v>x</v>
      </c>
      <c r="W135" s="367"/>
    </row>
    <row r="136" spans="1:23" ht="12" hidden="1" thickBot="1" x14ac:dyDescent="0.25">
      <c r="A136" s="688" t="s">
        <v>184</v>
      </c>
      <c r="B136" s="701"/>
      <c r="C136" s="434"/>
      <c r="D136" s="435">
        <v>0</v>
      </c>
      <c r="E136" s="512"/>
      <c r="F136" s="703">
        <f t="shared" si="28"/>
        <v>0</v>
      </c>
      <c r="G136" s="510"/>
      <c r="H136" s="426"/>
      <c r="I136" s="436">
        <f t="shared" si="36"/>
        <v>0</v>
      </c>
      <c r="J136" s="436">
        <f t="shared" si="37"/>
        <v>0</v>
      </c>
      <c r="K136" s="419"/>
      <c r="L136" s="437">
        <f t="shared" si="38"/>
        <v>0</v>
      </c>
      <c r="M136" s="437">
        <f t="shared" si="39"/>
        <v>0</v>
      </c>
      <c r="N136" s="438">
        <f t="shared" si="40"/>
        <v>0</v>
      </c>
      <c r="O136" s="422">
        <f t="shared" si="41"/>
        <v>0</v>
      </c>
      <c r="P136" s="420"/>
      <c r="Q136" s="532"/>
      <c r="R136" s="526" t="str">
        <f t="shared" si="26"/>
        <v/>
      </c>
      <c r="S136" s="526" t="str">
        <f t="shared" si="27"/>
        <v/>
      </c>
      <c r="V136" s="433" t="str">
        <f>VLOOKUP(A136,[3]Cartilha!$A:$A,1,FALSE)</f>
        <v>x</v>
      </c>
      <c r="W136" s="367"/>
    </row>
    <row r="137" spans="1:23" ht="12" hidden="1" thickBot="1" x14ac:dyDescent="0.25">
      <c r="A137" s="688" t="s">
        <v>184</v>
      </c>
      <c r="B137" s="701"/>
      <c r="C137" s="434"/>
      <c r="D137" s="435">
        <v>0</v>
      </c>
      <c r="E137" s="512"/>
      <c r="F137" s="703">
        <f t="shared" si="28"/>
        <v>0</v>
      </c>
      <c r="G137" s="510"/>
      <c r="H137" s="426"/>
      <c r="I137" s="436">
        <f t="shared" si="36"/>
        <v>0</v>
      </c>
      <c r="J137" s="436">
        <f t="shared" si="37"/>
        <v>0</v>
      </c>
      <c r="K137" s="419"/>
      <c r="L137" s="437">
        <f t="shared" si="38"/>
        <v>0</v>
      </c>
      <c r="M137" s="437">
        <f t="shared" si="39"/>
        <v>0</v>
      </c>
      <c r="N137" s="438">
        <f t="shared" si="40"/>
        <v>0</v>
      </c>
      <c r="O137" s="422">
        <f t="shared" si="41"/>
        <v>0</v>
      </c>
      <c r="P137" s="420"/>
      <c r="Q137" s="532"/>
      <c r="R137" s="526" t="str">
        <f t="shared" si="26"/>
        <v/>
      </c>
      <c r="S137" s="526" t="str">
        <f t="shared" si="27"/>
        <v/>
      </c>
      <c r="V137" s="433" t="str">
        <f>VLOOKUP(A137,[3]Cartilha!$A:$A,1,FALSE)</f>
        <v>x</v>
      </c>
      <c r="W137" s="367"/>
    </row>
    <row r="138" spans="1:23" ht="12" hidden="1" thickBot="1" x14ac:dyDescent="0.25">
      <c r="A138" s="688" t="s">
        <v>184</v>
      </c>
      <c r="B138" s="701"/>
      <c r="C138" s="434"/>
      <c r="D138" s="435">
        <v>0</v>
      </c>
      <c r="E138" s="512"/>
      <c r="F138" s="703">
        <f t="shared" si="28"/>
        <v>0</v>
      </c>
      <c r="G138" s="510"/>
      <c r="H138" s="426"/>
      <c r="I138" s="436">
        <f t="shared" si="36"/>
        <v>0</v>
      </c>
      <c r="J138" s="436">
        <f t="shared" si="37"/>
        <v>0</v>
      </c>
      <c r="K138" s="419"/>
      <c r="L138" s="437">
        <f t="shared" si="38"/>
        <v>0</v>
      </c>
      <c r="M138" s="437">
        <f t="shared" si="39"/>
        <v>0</v>
      </c>
      <c r="N138" s="438">
        <f t="shared" si="40"/>
        <v>0</v>
      </c>
      <c r="O138" s="422">
        <f t="shared" si="41"/>
        <v>0</v>
      </c>
      <c r="P138" s="420"/>
      <c r="Q138" s="532"/>
      <c r="R138" s="526" t="str">
        <f t="shared" si="26"/>
        <v/>
      </c>
      <c r="S138" s="526" t="str">
        <f t="shared" si="27"/>
        <v/>
      </c>
      <c r="V138" s="433" t="str">
        <f>VLOOKUP(A138,[3]Cartilha!$A:$A,1,FALSE)</f>
        <v>x</v>
      </c>
      <c r="W138" s="367"/>
    </row>
    <row r="139" spans="1:23" ht="12" hidden="1" thickBot="1" x14ac:dyDescent="0.25">
      <c r="A139" s="688" t="s">
        <v>184</v>
      </c>
      <c r="B139" s="701"/>
      <c r="C139" s="434"/>
      <c r="D139" s="435">
        <v>0</v>
      </c>
      <c r="E139" s="512"/>
      <c r="F139" s="703">
        <f t="shared" si="28"/>
        <v>0</v>
      </c>
      <c r="G139" s="510"/>
      <c r="H139" s="426"/>
      <c r="I139" s="436">
        <f t="shared" si="36"/>
        <v>0</v>
      </c>
      <c r="J139" s="436">
        <f t="shared" si="37"/>
        <v>0</v>
      </c>
      <c r="K139" s="419"/>
      <c r="L139" s="437">
        <f t="shared" si="38"/>
        <v>0</v>
      </c>
      <c r="M139" s="437">
        <f t="shared" si="39"/>
        <v>0</v>
      </c>
      <c r="N139" s="438">
        <f t="shared" si="40"/>
        <v>0</v>
      </c>
      <c r="O139" s="422">
        <f t="shared" si="41"/>
        <v>0</v>
      </c>
      <c r="P139" s="420"/>
      <c r="Q139" s="532"/>
      <c r="R139" s="526" t="str">
        <f t="shared" si="26"/>
        <v/>
      </c>
      <c r="S139" s="526" t="str">
        <f t="shared" si="27"/>
        <v/>
      </c>
      <c r="V139" s="433" t="str">
        <f>VLOOKUP(A139,[3]Cartilha!$A:$A,1,FALSE)</f>
        <v>x</v>
      </c>
      <c r="W139" s="367"/>
    </row>
    <row r="140" spans="1:23" ht="12" hidden="1" thickBot="1" x14ac:dyDescent="0.25">
      <c r="A140" s="688" t="s">
        <v>184</v>
      </c>
      <c r="B140" s="701"/>
      <c r="C140" s="434"/>
      <c r="D140" s="435">
        <v>0</v>
      </c>
      <c r="E140" s="512"/>
      <c r="F140" s="703">
        <f t="shared" si="28"/>
        <v>0</v>
      </c>
      <c r="G140" s="510"/>
      <c r="H140" s="426"/>
      <c r="I140" s="436">
        <f t="shared" si="36"/>
        <v>0</v>
      </c>
      <c r="J140" s="436">
        <f t="shared" si="37"/>
        <v>0</v>
      </c>
      <c r="K140" s="419"/>
      <c r="L140" s="437">
        <f t="shared" si="38"/>
        <v>0</v>
      </c>
      <c r="M140" s="437">
        <f t="shared" si="39"/>
        <v>0</v>
      </c>
      <c r="N140" s="438">
        <f t="shared" si="40"/>
        <v>0</v>
      </c>
      <c r="O140" s="422">
        <f t="shared" si="41"/>
        <v>0</v>
      </c>
      <c r="P140" s="420"/>
      <c r="Q140" s="532"/>
      <c r="R140" s="526" t="str">
        <f t="shared" si="26"/>
        <v/>
      </c>
      <c r="S140" s="526" t="str">
        <f t="shared" si="27"/>
        <v/>
      </c>
      <c r="V140" s="433" t="str">
        <f>VLOOKUP(A140,[3]Cartilha!$A:$A,1,FALSE)</f>
        <v>x</v>
      </c>
      <c r="W140" s="367"/>
    </row>
    <row r="141" spans="1:23" ht="12" hidden="1" thickBot="1" x14ac:dyDescent="0.25">
      <c r="A141" s="688" t="s">
        <v>184</v>
      </c>
      <c r="B141" s="701"/>
      <c r="C141" s="434"/>
      <c r="D141" s="435">
        <v>0</v>
      </c>
      <c r="E141" s="512"/>
      <c r="F141" s="703">
        <f t="shared" si="28"/>
        <v>0</v>
      </c>
      <c r="G141" s="510"/>
      <c r="H141" s="426"/>
      <c r="I141" s="436">
        <f t="shared" si="36"/>
        <v>0</v>
      </c>
      <c r="J141" s="436">
        <f t="shared" si="37"/>
        <v>0</v>
      </c>
      <c r="K141" s="419"/>
      <c r="L141" s="437">
        <f t="shared" si="38"/>
        <v>0</v>
      </c>
      <c r="M141" s="437">
        <f t="shared" si="39"/>
        <v>0</v>
      </c>
      <c r="N141" s="438">
        <f t="shared" si="40"/>
        <v>0</v>
      </c>
      <c r="O141" s="422">
        <f t="shared" si="41"/>
        <v>0</v>
      </c>
      <c r="P141" s="420"/>
      <c r="Q141" s="532"/>
      <c r="R141" s="526" t="str">
        <f t="shared" si="26"/>
        <v/>
      </c>
      <c r="S141" s="526" t="str">
        <f t="shared" si="27"/>
        <v/>
      </c>
      <c r="V141" s="433" t="str">
        <f>VLOOKUP(A141,[3]Cartilha!$A:$A,1,FALSE)</f>
        <v>x</v>
      </c>
      <c r="W141" s="367"/>
    </row>
    <row r="142" spans="1:23" ht="12" hidden="1" thickBot="1" x14ac:dyDescent="0.25">
      <c r="A142" s="688" t="s">
        <v>184</v>
      </c>
      <c r="B142" s="701"/>
      <c r="C142" s="434"/>
      <c r="D142" s="435">
        <v>0</v>
      </c>
      <c r="E142" s="512"/>
      <c r="F142" s="703">
        <f t="shared" si="28"/>
        <v>0</v>
      </c>
      <c r="G142" s="510"/>
      <c r="H142" s="426"/>
      <c r="I142" s="436">
        <f t="shared" si="36"/>
        <v>0</v>
      </c>
      <c r="J142" s="436">
        <f t="shared" si="37"/>
        <v>0</v>
      </c>
      <c r="K142" s="419"/>
      <c r="L142" s="437">
        <f t="shared" si="38"/>
        <v>0</v>
      </c>
      <c r="M142" s="437">
        <f t="shared" si="39"/>
        <v>0</v>
      </c>
      <c r="N142" s="438">
        <f t="shared" si="40"/>
        <v>0</v>
      </c>
      <c r="O142" s="422">
        <f t="shared" si="41"/>
        <v>0</v>
      </c>
      <c r="P142" s="420"/>
      <c r="Q142" s="532"/>
      <c r="R142" s="526" t="str">
        <f t="shared" si="26"/>
        <v/>
      </c>
      <c r="S142" s="526" t="str">
        <f t="shared" si="27"/>
        <v/>
      </c>
      <c r="V142" s="433" t="str">
        <f>VLOOKUP(A142,[3]Cartilha!$A:$A,1,FALSE)</f>
        <v>x</v>
      </c>
      <c r="W142" s="367"/>
    </row>
    <row r="143" spans="1:23" ht="12" hidden="1" thickBot="1" x14ac:dyDescent="0.25">
      <c r="A143" s="688" t="s">
        <v>184</v>
      </c>
      <c r="B143" s="701"/>
      <c r="C143" s="434"/>
      <c r="D143" s="435">
        <v>0</v>
      </c>
      <c r="E143" s="512"/>
      <c r="F143" s="703">
        <f t="shared" si="28"/>
        <v>0</v>
      </c>
      <c r="G143" s="510"/>
      <c r="H143" s="426"/>
      <c r="I143" s="436">
        <f t="shared" si="36"/>
        <v>0</v>
      </c>
      <c r="J143" s="436">
        <f t="shared" si="37"/>
        <v>0</v>
      </c>
      <c r="K143" s="419"/>
      <c r="L143" s="437">
        <f t="shared" si="38"/>
        <v>0</v>
      </c>
      <c r="M143" s="437">
        <f t="shared" si="39"/>
        <v>0</v>
      </c>
      <c r="N143" s="438">
        <f t="shared" si="40"/>
        <v>0</v>
      </c>
      <c r="O143" s="422">
        <f t="shared" si="41"/>
        <v>0</v>
      </c>
      <c r="P143" s="420"/>
      <c r="Q143" s="532"/>
      <c r="R143" s="526" t="str">
        <f t="shared" si="26"/>
        <v/>
      </c>
      <c r="S143" s="526" t="str">
        <f t="shared" si="27"/>
        <v/>
      </c>
      <c r="V143" s="433" t="str">
        <f>VLOOKUP(A143,[3]Cartilha!$A:$A,1,FALSE)</f>
        <v>x</v>
      </c>
      <c r="W143" s="367"/>
    </row>
    <row r="144" spans="1:23" ht="12" hidden="1" thickBot="1" x14ac:dyDescent="0.25">
      <c r="A144" s="688" t="s">
        <v>184</v>
      </c>
      <c r="B144" s="701"/>
      <c r="C144" s="434"/>
      <c r="D144" s="435">
        <v>0</v>
      </c>
      <c r="E144" s="512"/>
      <c r="F144" s="703">
        <f t="shared" si="28"/>
        <v>0</v>
      </c>
      <c r="G144" s="510"/>
      <c r="H144" s="426"/>
      <c r="I144" s="436">
        <f t="shared" si="36"/>
        <v>0</v>
      </c>
      <c r="J144" s="436">
        <f t="shared" si="37"/>
        <v>0</v>
      </c>
      <c r="K144" s="419"/>
      <c r="L144" s="437">
        <f t="shared" si="38"/>
        <v>0</v>
      </c>
      <c r="M144" s="437">
        <f t="shared" si="39"/>
        <v>0</v>
      </c>
      <c r="N144" s="438">
        <f t="shared" si="40"/>
        <v>0</v>
      </c>
      <c r="O144" s="422">
        <f t="shared" si="41"/>
        <v>0</v>
      </c>
      <c r="P144" s="420"/>
      <c r="Q144" s="532"/>
      <c r="R144" s="526" t="str">
        <f t="shared" si="26"/>
        <v/>
      </c>
      <c r="S144" s="526" t="str">
        <f t="shared" si="27"/>
        <v/>
      </c>
      <c r="V144" s="433" t="str">
        <f>VLOOKUP(A144,[3]Cartilha!$A:$A,1,FALSE)</f>
        <v>x</v>
      </c>
      <c r="W144" s="367"/>
    </row>
    <row r="145" spans="1:23" ht="12" hidden="1" thickBot="1" x14ac:dyDescent="0.25">
      <c r="A145" s="688" t="s">
        <v>184</v>
      </c>
      <c r="B145" s="701"/>
      <c r="C145" s="434"/>
      <c r="D145" s="435">
        <v>0</v>
      </c>
      <c r="E145" s="512"/>
      <c r="F145" s="703">
        <f t="shared" si="28"/>
        <v>0</v>
      </c>
      <c r="G145" s="510"/>
      <c r="H145" s="426"/>
      <c r="I145" s="436">
        <f t="shared" si="36"/>
        <v>0</v>
      </c>
      <c r="J145" s="436">
        <f t="shared" si="37"/>
        <v>0</v>
      </c>
      <c r="K145" s="419"/>
      <c r="L145" s="437">
        <f t="shared" si="38"/>
        <v>0</v>
      </c>
      <c r="M145" s="437">
        <f t="shared" si="39"/>
        <v>0</v>
      </c>
      <c r="N145" s="438">
        <f t="shared" si="40"/>
        <v>0</v>
      </c>
      <c r="O145" s="422">
        <f t="shared" si="41"/>
        <v>0</v>
      </c>
      <c r="P145" s="420"/>
      <c r="Q145" s="532"/>
      <c r="R145" s="526" t="str">
        <f t="shared" si="26"/>
        <v/>
      </c>
      <c r="S145" s="526" t="str">
        <f t="shared" si="27"/>
        <v/>
      </c>
      <c r="V145" s="433" t="str">
        <f>VLOOKUP(A145,[3]Cartilha!$A:$A,1,FALSE)</f>
        <v>x</v>
      </c>
      <c r="W145" s="367"/>
    </row>
    <row r="146" spans="1:23" ht="12" hidden="1" thickBot="1" x14ac:dyDescent="0.25">
      <c r="A146" s="688" t="s">
        <v>184</v>
      </c>
      <c r="B146" s="701"/>
      <c r="C146" s="434"/>
      <c r="D146" s="435">
        <v>0</v>
      </c>
      <c r="E146" s="512"/>
      <c r="F146" s="703">
        <f t="shared" si="28"/>
        <v>0</v>
      </c>
      <c r="G146" s="510"/>
      <c r="H146" s="426"/>
      <c r="I146" s="436">
        <f t="shared" si="36"/>
        <v>0</v>
      </c>
      <c r="J146" s="436">
        <f t="shared" si="37"/>
        <v>0</v>
      </c>
      <c r="K146" s="419"/>
      <c r="L146" s="437">
        <f t="shared" si="38"/>
        <v>0</v>
      </c>
      <c r="M146" s="437">
        <f t="shared" si="39"/>
        <v>0</v>
      </c>
      <c r="N146" s="438">
        <f t="shared" si="40"/>
        <v>0</v>
      </c>
      <c r="O146" s="422">
        <f t="shared" si="41"/>
        <v>0</v>
      </c>
      <c r="P146" s="420"/>
      <c r="Q146" s="532"/>
      <c r="R146" s="526" t="str">
        <f t="shared" si="26"/>
        <v/>
      </c>
      <c r="S146" s="526" t="str">
        <f t="shared" si="27"/>
        <v/>
      </c>
      <c r="V146" s="433" t="str">
        <f>VLOOKUP(A146,[3]Cartilha!$A:$A,1,FALSE)</f>
        <v>x</v>
      </c>
      <c r="W146" s="367"/>
    </row>
    <row r="147" spans="1:23" ht="12" hidden="1" thickBot="1" x14ac:dyDescent="0.25">
      <c r="A147" s="688" t="s">
        <v>184</v>
      </c>
      <c r="B147" s="701"/>
      <c r="C147" s="434"/>
      <c r="D147" s="435">
        <v>0</v>
      </c>
      <c r="E147" s="512"/>
      <c r="F147" s="703">
        <f t="shared" si="28"/>
        <v>0</v>
      </c>
      <c r="G147" s="510"/>
      <c r="H147" s="426"/>
      <c r="I147" s="436">
        <f t="shared" si="36"/>
        <v>0</v>
      </c>
      <c r="J147" s="436">
        <f t="shared" si="37"/>
        <v>0</v>
      </c>
      <c r="K147" s="419"/>
      <c r="L147" s="437">
        <f t="shared" si="38"/>
        <v>0</v>
      </c>
      <c r="M147" s="437">
        <f t="shared" si="39"/>
        <v>0</v>
      </c>
      <c r="N147" s="438">
        <f t="shared" si="40"/>
        <v>0</v>
      </c>
      <c r="O147" s="422">
        <f t="shared" si="41"/>
        <v>0</v>
      </c>
      <c r="P147" s="420"/>
      <c r="Q147" s="532"/>
      <c r="R147" s="526" t="str">
        <f t="shared" si="26"/>
        <v/>
      </c>
      <c r="S147" s="526" t="str">
        <f t="shared" si="27"/>
        <v/>
      </c>
      <c r="V147" s="433" t="str">
        <f>VLOOKUP(A147,[3]Cartilha!$A:$A,1,FALSE)</f>
        <v>x</v>
      </c>
      <c r="W147" s="367"/>
    </row>
    <row r="148" spans="1:23" ht="12" hidden="1" thickBot="1" x14ac:dyDescent="0.25">
      <c r="A148" s="688" t="s">
        <v>184</v>
      </c>
      <c r="B148" s="701"/>
      <c r="C148" s="434"/>
      <c r="D148" s="435">
        <v>0</v>
      </c>
      <c r="E148" s="512"/>
      <c r="F148" s="703">
        <f t="shared" si="28"/>
        <v>0</v>
      </c>
      <c r="G148" s="510"/>
      <c r="H148" s="426"/>
      <c r="I148" s="436">
        <f t="shared" si="36"/>
        <v>0</v>
      </c>
      <c r="J148" s="436">
        <f t="shared" si="37"/>
        <v>0</v>
      </c>
      <c r="K148" s="419"/>
      <c r="L148" s="437">
        <f t="shared" si="38"/>
        <v>0</v>
      </c>
      <c r="M148" s="437">
        <f t="shared" si="39"/>
        <v>0</v>
      </c>
      <c r="N148" s="438">
        <f t="shared" si="40"/>
        <v>0</v>
      </c>
      <c r="O148" s="422">
        <f t="shared" si="41"/>
        <v>0</v>
      </c>
      <c r="P148" s="420"/>
      <c r="Q148" s="532"/>
      <c r="R148" s="526" t="str">
        <f t="shared" ref="R148:R211" si="42">IF(Q148="X","x",IF(Q148="xx","x",IF(O148&gt;0,"x","")))</f>
        <v/>
      </c>
      <c r="S148" s="526" t="str">
        <f t="shared" ref="S148:S211" si="43">IF(Q148="X","x",IF(Q148="xx","x",IF(OR(J148&gt;0,O148&gt;0),"x","")))</f>
        <v/>
      </c>
      <c r="V148" s="433" t="str">
        <f>VLOOKUP(A148,[3]Cartilha!$A:$A,1,FALSE)</f>
        <v>x</v>
      </c>
      <c r="W148" s="367"/>
    </row>
    <row r="149" spans="1:23" ht="12" hidden="1" thickBot="1" x14ac:dyDescent="0.25">
      <c r="A149" s="688" t="s">
        <v>184</v>
      </c>
      <c r="B149" s="701"/>
      <c r="C149" s="434"/>
      <c r="D149" s="435">
        <v>0</v>
      </c>
      <c r="E149" s="512"/>
      <c r="F149" s="703">
        <f t="shared" si="28"/>
        <v>0</v>
      </c>
      <c r="G149" s="510"/>
      <c r="H149" s="426"/>
      <c r="I149" s="436">
        <f t="shared" si="36"/>
        <v>0</v>
      </c>
      <c r="J149" s="436">
        <f t="shared" si="37"/>
        <v>0</v>
      </c>
      <c r="K149" s="419"/>
      <c r="L149" s="437">
        <f t="shared" si="38"/>
        <v>0</v>
      </c>
      <c r="M149" s="437">
        <f t="shared" si="39"/>
        <v>0</v>
      </c>
      <c r="N149" s="438">
        <f t="shared" si="40"/>
        <v>0</v>
      </c>
      <c r="O149" s="422">
        <f t="shared" si="41"/>
        <v>0</v>
      </c>
      <c r="P149" s="420"/>
      <c r="Q149" s="532"/>
      <c r="R149" s="526" t="str">
        <f t="shared" si="42"/>
        <v/>
      </c>
      <c r="S149" s="526" t="str">
        <f t="shared" si="43"/>
        <v/>
      </c>
      <c r="V149" s="433" t="str">
        <f>VLOOKUP(A149,[3]Cartilha!$A:$A,1,FALSE)</f>
        <v>x</v>
      </c>
      <c r="W149" s="367"/>
    </row>
    <row r="150" spans="1:23" ht="12" hidden="1" thickBot="1" x14ac:dyDescent="0.25">
      <c r="A150" s="688" t="s">
        <v>184</v>
      </c>
      <c r="B150" s="701"/>
      <c r="C150" s="434"/>
      <c r="D150" s="435">
        <v>0</v>
      </c>
      <c r="E150" s="512"/>
      <c r="F150" s="703">
        <f t="shared" si="28"/>
        <v>0</v>
      </c>
      <c r="G150" s="510"/>
      <c r="H150" s="426"/>
      <c r="I150" s="436">
        <f t="shared" si="36"/>
        <v>0</v>
      </c>
      <c r="J150" s="436">
        <f t="shared" si="37"/>
        <v>0</v>
      </c>
      <c r="K150" s="419"/>
      <c r="L150" s="437">
        <f t="shared" si="38"/>
        <v>0</v>
      </c>
      <c r="M150" s="437">
        <f t="shared" si="39"/>
        <v>0</v>
      </c>
      <c r="N150" s="438">
        <f t="shared" si="40"/>
        <v>0</v>
      </c>
      <c r="O150" s="422">
        <f t="shared" si="41"/>
        <v>0</v>
      </c>
      <c r="P150" s="420"/>
      <c r="Q150" s="532"/>
      <c r="R150" s="526" t="str">
        <f t="shared" si="42"/>
        <v/>
      </c>
      <c r="S150" s="526" t="str">
        <f t="shared" si="43"/>
        <v/>
      </c>
      <c r="V150" s="433" t="str">
        <f>VLOOKUP(A150,[3]Cartilha!$A:$A,1,FALSE)</f>
        <v>x</v>
      </c>
      <c r="W150" s="367"/>
    </row>
    <row r="151" spans="1:23" ht="12" hidden="1" thickBot="1" x14ac:dyDescent="0.25">
      <c r="A151" s="689" t="s">
        <v>184</v>
      </c>
      <c r="B151" s="701"/>
      <c r="C151" s="434"/>
      <c r="D151" s="435">
        <v>0</v>
      </c>
      <c r="E151" s="513"/>
      <c r="F151" s="730">
        <f t="shared" ref="F151:F214" si="44">IF(E151=0,0,ROUND(E151*(1+E$13)*(1-E$14),2))</f>
        <v>0</v>
      </c>
      <c r="G151" s="514"/>
      <c r="H151" s="439"/>
      <c r="I151" s="436">
        <f t="shared" si="36"/>
        <v>0</v>
      </c>
      <c r="J151" s="436">
        <f t="shared" si="37"/>
        <v>0</v>
      </c>
      <c r="K151" s="419"/>
      <c r="L151" s="437">
        <f t="shared" si="38"/>
        <v>0</v>
      </c>
      <c r="M151" s="437">
        <f t="shared" si="39"/>
        <v>0</v>
      </c>
      <c r="N151" s="440">
        <f t="shared" si="40"/>
        <v>0</v>
      </c>
      <c r="O151" s="441">
        <f t="shared" si="41"/>
        <v>0</v>
      </c>
      <c r="P151" s="420"/>
      <c r="Q151" s="532"/>
      <c r="R151" s="526" t="str">
        <f t="shared" si="42"/>
        <v/>
      </c>
      <c r="S151" s="526" t="str">
        <f t="shared" si="43"/>
        <v/>
      </c>
      <c r="V151" s="433" t="str">
        <f>VLOOKUP(A151,[3]Cartilha!$A:$A,1,FALSE)</f>
        <v>x</v>
      </c>
      <c r="W151" s="367"/>
    </row>
    <row r="152" spans="1:23" ht="12" thickBot="1" x14ac:dyDescent="0.25">
      <c r="A152" s="607" t="s">
        <v>1857</v>
      </c>
      <c r="B152" s="608"/>
      <c r="C152" s="682" t="s">
        <v>1858</v>
      </c>
      <c r="D152" s="683">
        <v>0</v>
      </c>
      <c r="E152" s="690"/>
      <c r="F152" s="685">
        <f t="shared" si="44"/>
        <v>0</v>
      </c>
      <c r="G152" s="505"/>
      <c r="H152" s="505"/>
      <c r="I152" s="413"/>
      <c r="J152" s="413"/>
      <c r="K152" s="414">
        <f>SUM(J155:J1272)</f>
        <v>30188.629999999997</v>
      </c>
      <c r="L152" s="505"/>
      <c r="M152" s="505"/>
      <c r="N152" s="413"/>
      <c r="O152" s="415"/>
      <c r="P152" s="414">
        <f>SUM(O155:O1272)</f>
        <v>30188.629999999997</v>
      </c>
      <c r="Q152" s="525" t="str">
        <f>IF(OR(K152&gt;0,P152&gt;0),"X","")</f>
        <v>X</v>
      </c>
      <c r="R152" s="526" t="str">
        <f t="shared" si="42"/>
        <v>x</v>
      </c>
      <c r="S152" s="526" t="str">
        <f t="shared" si="43"/>
        <v>x</v>
      </c>
      <c r="V152" s="433" t="str">
        <f>VLOOKUP(A152,[3]Cartilha!$A:$A,1,FALSE)</f>
        <v>2</v>
      </c>
      <c r="W152" s="367"/>
    </row>
    <row r="153" spans="1:23" x14ac:dyDescent="0.2">
      <c r="A153" s="615" t="s">
        <v>263</v>
      </c>
      <c r="B153" s="612"/>
      <c r="C153" s="691" t="s">
        <v>2029</v>
      </c>
      <c r="D153" s="617">
        <v>0</v>
      </c>
      <c r="E153" s="624"/>
      <c r="F153" s="618">
        <f t="shared" si="44"/>
        <v>0</v>
      </c>
      <c r="G153" s="515"/>
      <c r="H153" s="443"/>
      <c r="I153" s="444"/>
      <c r="J153" s="445"/>
      <c r="K153" s="419"/>
      <c r="L153" s="516"/>
      <c r="M153" s="517"/>
      <c r="N153" s="444"/>
      <c r="O153" s="445"/>
      <c r="P153" s="420"/>
      <c r="Q153" s="525" t="str">
        <f>IF(OR(SUM(J154:J437)&gt;0,SUM(O154:O437)&gt;0),"xx","")</f>
        <v>xx</v>
      </c>
      <c r="R153" s="526" t="str">
        <f t="shared" si="42"/>
        <v>x</v>
      </c>
      <c r="S153" s="526" t="str">
        <f t="shared" si="43"/>
        <v>x</v>
      </c>
      <c r="V153" s="433" t="str">
        <f>VLOOKUP(A153,[3]Cartilha!$A:$A,1,FALSE)</f>
        <v>2.1</v>
      </c>
      <c r="W153" s="367"/>
    </row>
    <row r="154" spans="1:23" x14ac:dyDescent="0.2">
      <c r="A154" s="615" t="s">
        <v>2030</v>
      </c>
      <c r="B154" s="612"/>
      <c r="C154" s="691" t="s">
        <v>194</v>
      </c>
      <c r="D154" s="617">
        <v>0</v>
      </c>
      <c r="E154" s="624"/>
      <c r="F154" s="618">
        <f t="shared" si="44"/>
        <v>0</v>
      </c>
      <c r="G154" s="515"/>
      <c r="H154" s="443"/>
      <c r="I154" s="444"/>
      <c r="J154" s="445"/>
      <c r="K154" s="419"/>
      <c r="L154" s="516"/>
      <c r="M154" s="517"/>
      <c r="N154" s="444"/>
      <c r="O154" s="445"/>
      <c r="P154" s="420"/>
      <c r="Q154" s="525" t="str">
        <f>IF(OR(SUM(J155:J167)&gt;0,SUM(O155:O167)&gt;0),"xx","")</f>
        <v>xx</v>
      </c>
      <c r="R154" s="526" t="str">
        <f t="shared" si="42"/>
        <v>x</v>
      </c>
      <c r="S154" s="526" t="str">
        <f t="shared" si="43"/>
        <v>x</v>
      </c>
      <c r="V154" s="433" t="str">
        <f>VLOOKUP(A154,[3]Cartilha!$A:$A,1,FALSE)</f>
        <v>2.1.1</v>
      </c>
      <c r="W154" s="367"/>
    </row>
    <row r="155" spans="1:23" x14ac:dyDescent="0.2">
      <c r="A155" s="623">
        <v>93358</v>
      </c>
      <c r="B155" s="612" t="s">
        <v>3171</v>
      </c>
      <c r="C155" s="620" t="s">
        <v>5540</v>
      </c>
      <c r="D155" s="612" t="s">
        <v>171</v>
      </c>
      <c r="E155" s="621">
        <v>86.51</v>
      </c>
      <c r="F155" s="614">
        <f t="shared" si="44"/>
        <v>104.3</v>
      </c>
      <c r="G155" s="510">
        <v>15.61</v>
      </c>
      <c r="H155" s="423">
        <f>F155</f>
        <v>104.3</v>
      </c>
      <c r="I155" s="422">
        <f t="shared" ref="I155:I167" si="45">IF(ISBLANK(E155),0,ROUND(F155*G155,2))</f>
        <v>1628.12</v>
      </c>
      <c r="J155" s="422">
        <f t="shared" ref="J155:J167" si="46">IF(ISBLANK(G155),0,ROUND(G155*H155,2))</f>
        <v>1628.12</v>
      </c>
      <c r="K155" s="419"/>
      <c r="L155" s="423">
        <f t="shared" ref="L155:L167" si="47">G155</f>
        <v>15.61</v>
      </c>
      <c r="M155" s="423">
        <f t="shared" ref="M155:M167" si="48">H155</f>
        <v>104.3</v>
      </c>
      <c r="N155" s="424">
        <f t="shared" ref="N155:N167" si="49">IF(ISBLANK(E155),0,ROUND(F155*L155,2))</f>
        <v>1628.12</v>
      </c>
      <c r="O155" s="424">
        <f t="shared" ref="O155:O167" si="50">IF(ISBLANK(L155),0,ROUND(L155*M155,2))</f>
        <v>1628.12</v>
      </c>
      <c r="P155" s="420"/>
      <c r="Q155" s="532"/>
      <c r="R155" s="526" t="str">
        <f t="shared" si="42"/>
        <v>x</v>
      </c>
      <c r="S155" s="526" t="str">
        <f t="shared" si="43"/>
        <v>x</v>
      </c>
      <c r="V155" s="433">
        <f>VLOOKUP(A155,[3]Cartilha!$A:$A,1,FALSE)</f>
        <v>93358</v>
      </c>
      <c r="W155" s="367"/>
    </row>
    <row r="156" spans="1:23" hidden="1" x14ac:dyDescent="0.2">
      <c r="A156" s="623">
        <v>97082</v>
      </c>
      <c r="B156" s="612" t="s">
        <v>3171</v>
      </c>
      <c r="C156" s="620" t="s">
        <v>3035</v>
      </c>
      <c r="D156" s="612" t="s">
        <v>171</v>
      </c>
      <c r="E156" s="621">
        <v>63.51</v>
      </c>
      <c r="F156" s="614">
        <f t="shared" si="44"/>
        <v>76.569999999999993</v>
      </c>
      <c r="G156" s="510"/>
      <c r="H156" s="423"/>
      <c r="I156" s="422">
        <f t="shared" si="45"/>
        <v>0</v>
      </c>
      <c r="J156" s="422">
        <f t="shared" si="46"/>
        <v>0</v>
      </c>
      <c r="K156" s="419"/>
      <c r="L156" s="423">
        <f t="shared" si="47"/>
        <v>0</v>
      </c>
      <c r="M156" s="423">
        <f t="shared" si="48"/>
        <v>0</v>
      </c>
      <c r="N156" s="424">
        <f t="shared" si="49"/>
        <v>0</v>
      </c>
      <c r="O156" s="424">
        <f t="shared" si="50"/>
        <v>0</v>
      </c>
      <c r="P156" s="420"/>
      <c r="Q156" s="532"/>
      <c r="R156" s="526" t="str">
        <f t="shared" si="42"/>
        <v/>
      </c>
      <c r="S156" s="526" t="str">
        <f t="shared" si="43"/>
        <v/>
      </c>
      <c r="V156" s="433">
        <f>VLOOKUP(A156,[3]Cartilha!$A:$A,1,FALSE)</f>
        <v>97082</v>
      </c>
      <c r="W156" s="367"/>
    </row>
    <row r="157" spans="1:23" hidden="1" x14ac:dyDescent="0.2">
      <c r="A157" s="623">
        <v>101618</v>
      </c>
      <c r="B157" s="612" t="s">
        <v>3171</v>
      </c>
      <c r="C157" s="620" t="s">
        <v>5224</v>
      </c>
      <c r="D157" s="612" t="s">
        <v>171</v>
      </c>
      <c r="E157" s="621">
        <v>212.57</v>
      </c>
      <c r="F157" s="614">
        <f t="shared" si="44"/>
        <v>256.27</v>
      </c>
      <c r="G157" s="510"/>
      <c r="H157" s="423"/>
      <c r="I157" s="422">
        <f t="shared" si="45"/>
        <v>0</v>
      </c>
      <c r="J157" s="422">
        <f t="shared" si="46"/>
        <v>0</v>
      </c>
      <c r="K157" s="419"/>
      <c r="L157" s="423">
        <f t="shared" si="47"/>
        <v>0</v>
      </c>
      <c r="M157" s="423">
        <f t="shared" si="48"/>
        <v>0</v>
      </c>
      <c r="N157" s="424">
        <f t="shared" si="49"/>
        <v>0</v>
      </c>
      <c r="O157" s="424">
        <f t="shared" si="50"/>
        <v>0</v>
      </c>
      <c r="P157" s="420"/>
      <c r="Q157" s="532"/>
      <c r="R157" s="526" t="str">
        <f t="shared" si="42"/>
        <v/>
      </c>
      <c r="S157" s="526" t="str">
        <f t="shared" si="43"/>
        <v/>
      </c>
      <c r="V157" s="433">
        <f>VLOOKUP(A157,[3]Cartilha!$A:$A,1,FALSE)</f>
        <v>101618</v>
      </c>
      <c r="W157" s="367"/>
    </row>
    <row r="158" spans="1:23" x14ac:dyDescent="0.2">
      <c r="A158" s="623">
        <v>101619</v>
      </c>
      <c r="B158" s="612" t="s">
        <v>3171</v>
      </c>
      <c r="C158" s="620" t="s">
        <v>5225</v>
      </c>
      <c r="D158" s="612" t="s">
        <v>171</v>
      </c>
      <c r="E158" s="621">
        <v>229.02</v>
      </c>
      <c r="F158" s="614">
        <f t="shared" si="44"/>
        <v>276.11</v>
      </c>
      <c r="G158" s="510">
        <v>5.6</v>
      </c>
      <c r="H158" s="423">
        <f>F158</f>
        <v>276.11</v>
      </c>
      <c r="I158" s="422">
        <f t="shared" si="45"/>
        <v>1546.22</v>
      </c>
      <c r="J158" s="422">
        <f t="shared" si="46"/>
        <v>1546.22</v>
      </c>
      <c r="K158" s="419"/>
      <c r="L158" s="423">
        <f t="shared" si="47"/>
        <v>5.6</v>
      </c>
      <c r="M158" s="423">
        <f t="shared" si="48"/>
        <v>276.11</v>
      </c>
      <c r="N158" s="424">
        <f t="shared" si="49"/>
        <v>1546.22</v>
      </c>
      <c r="O158" s="424">
        <f t="shared" si="50"/>
        <v>1546.22</v>
      </c>
      <c r="P158" s="420"/>
      <c r="Q158" s="532"/>
      <c r="R158" s="526" t="str">
        <f t="shared" si="42"/>
        <v>x</v>
      </c>
      <c r="S158" s="526" t="str">
        <f t="shared" si="43"/>
        <v>x</v>
      </c>
      <c r="V158" s="433">
        <f>VLOOKUP(A158,[3]Cartilha!$A:$A,1,FALSE)</f>
        <v>101619</v>
      </c>
      <c r="W158" s="367"/>
    </row>
    <row r="159" spans="1:23" ht="22.5" hidden="1" x14ac:dyDescent="0.2">
      <c r="A159" s="623">
        <v>101620</v>
      </c>
      <c r="B159" s="612" t="s">
        <v>3171</v>
      </c>
      <c r="C159" s="620" t="s">
        <v>5226</v>
      </c>
      <c r="D159" s="612" t="s">
        <v>171</v>
      </c>
      <c r="E159" s="621">
        <v>186.6</v>
      </c>
      <c r="F159" s="614">
        <f t="shared" si="44"/>
        <v>224.96</v>
      </c>
      <c r="G159" s="510"/>
      <c r="H159" s="423"/>
      <c r="I159" s="422">
        <f t="shared" si="45"/>
        <v>0</v>
      </c>
      <c r="J159" s="422">
        <f t="shared" si="46"/>
        <v>0</v>
      </c>
      <c r="K159" s="419"/>
      <c r="L159" s="423">
        <f t="shared" si="47"/>
        <v>0</v>
      </c>
      <c r="M159" s="423">
        <f t="shared" si="48"/>
        <v>0</v>
      </c>
      <c r="N159" s="424">
        <f t="shared" si="49"/>
        <v>0</v>
      </c>
      <c r="O159" s="424">
        <f t="shared" si="50"/>
        <v>0</v>
      </c>
      <c r="P159" s="420"/>
      <c r="Q159" s="532"/>
      <c r="R159" s="526" t="str">
        <f t="shared" si="42"/>
        <v/>
      </c>
      <c r="S159" s="526" t="str">
        <f t="shared" si="43"/>
        <v/>
      </c>
      <c r="V159" s="433">
        <f>VLOOKUP(A159,[3]Cartilha!$A:$A,1,FALSE)</f>
        <v>101620</v>
      </c>
      <c r="W159" s="367"/>
    </row>
    <row r="160" spans="1:23" ht="22.5" hidden="1" x14ac:dyDescent="0.2">
      <c r="A160" s="623">
        <v>101621</v>
      </c>
      <c r="B160" s="612" t="s">
        <v>3171</v>
      </c>
      <c r="C160" s="620" t="s">
        <v>5227</v>
      </c>
      <c r="D160" s="612" t="s">
        <v>171</v>
      </c>
      <c r="E160" s="621">
        <v>203.05</v>
      </c>
      <c r="F160" s="614">
        <f t="shared" si="44"/>
        <v>244.8</v>
      </c>
      <c r="G160" s="510"/>
      <c r="H160" s="423"/>
      <c r="I160" s="422">
        <f t="shared" si="45"/>
        <v>0</v>
      </c>
      <c r="J160" s="422">
        <f t="shared" si="46"/>
        <v>0</v>
      </c>
      <c r="K160" s="419"/>
      <c r="L160" s="423">
        <f t="shared" si="47"/>
        <v>0</v>
      </c>
      <c r="M160" s="423">
        <f t="shared" si="48"/>
        <v>0</v>
      </c>
      <c r="N160" s="424">
        <f t="shared" si="49"/>
        <v>0</v>
      </c>
      <c r="O160" s="424">
        <f t="shared" si="50"/>
        <v>0</v>
      </c>
      <c r="P160" s="420"/>
      <c r="Q160" s="532"/>
      <c r="R160" s="526" t="str">
        <f t="shared" si="42"/>
        <v/>
      </c>
      <c r="S160" s="526" t="str">
        <f t="shared" si="43"/>
        <v/>
      </c>
      <c r="V160" s="433">
        <f>VLOOKUP(A160,[3]Cartilha!$A:$A,1,FALSE)</f>
        <v>101621</v>
      </c>
      <c r="W160" s="367"/>
    </row>
    <row r="161" spans="1:23" ht="22.5" hidden="1" x14ac:dyDescent="0.2">
      <c r="A161" s="623">
        <v>101622</v>
      </c>
      <c r="B161" s="612" t="s">
        <v>3171</v>
      </c>
      <c r="C161" s="620" t="s">
        <v>5228</v>
      </c>
      <c r="D161" s="612" t="s">
        <v>171</v>
      </c>
      <c r="E161" s="621">
        <v>176.96</v>
      </c>
      <c r="F161" s="614">
        <f t="shared" si="44"/>
        <v>213.34</v>
      </c>
      <c r="G161" s="510"/>
      <c r="H161" s="423"/>
      <c r="I161" s="422">
        <f t="shared" si="45"/>
        <v>0</v>
      </c>
      <c r="J161" s="422">
        <f t="shared" si="46"/>
        <v>0</v>
      </c>
      <c r="K161" s="419"/>
      <c r="L161" s="423">
        <f t="shared" si="47"/>
        <v>0</v>
      </c>
      <c r="M161" s="423">
        <f t="shared" si="48"/>
        <v>0</v>
      </c>
      <c r="N161" s="424">
        <f t="shared" si="49"/>
        <v>0</v>
      </c>
      <c r="O161" s="424">
        <f t="shared" si="50"/>
        <v>0</v>
      </c>
      <c r="P161" s="420"/>
      <c r="Q161" s="532"/>
      <c r="R161" s="526" t="str">
        <f t="shared" si="42"/>
        <v/>
      </c>
      <c r="S161" s="526" t="str">
        <f t="shared" si="43"/>
        <v/>
      </c>
      <c r="V161" s="433">
        <f>VLOOKUP(A161,[3]Cartilha!$A:$A,1,FALSE)</f>
        <v>101622</v>
      </c>
      <c r="W161" s="367"/>
    </row>
    <row r="162" spans="1:23" ht="22.5" hidden="1" x14ac:dyDescent="0.2">
      <c r="A162" s="623">
        <v>101623</v>
      </c>
      <c r="B162" s="612" t="s">
        <v>3171</v>
      </c>
      <c r="C162" s="620" t="s">
        <v>5229</v>
      </c>
      <c r="D162" s="612" t="s">
        <v>171</v>
      </c>
      <c r="E162" s="621">
        <v>185.12</v>
      </c>
      <c r="F162" s="614">
        <f t="shared" si="44"/>
        <v>223.18</v>
      </c>
      <c r="G162" s="510"/>
      <c r="H162" s="423"/>
      <c r="I162" s="422">
        <f t="shared" si="45"/>
        <v>0</v>
      </c>
      <c r="J162" s="422">
        <f t="shared" si="46"/>
        <v>0</v>
      </c>
      <c r="K162" s="419"/>
      <c r="L162" s="423">
        <f t="shared" si="47"/>
        <v>0</v>
      </c>
      <c r="M162" s="423">
        <f t="shared" si="48"/>
        <v>0</v>
      </c>
      <c r="N162" s="424">
        <f t="shared" si="49"/>
        <v>0</v>
      </c>
      <c r="O162" s="424">
        <f t="shared" si="50"/>
        <v>0</v>
      </c>
      <c r="P162" s="420"/>
      <c r="Q162" s="532"/>
      <c r="R162" s="526" t="str">
        <f t="shared" si="42"/>
        <v/>
      </c>
      <c r="S162" s="526" t="str">
        <f t="shared" si="43"/>
        <v/>
      </c>
      <c r="V162" s="433">
        <f>VLOOKUP(A162,[3]Cartilha!$A:$A,1,FALSE)</f>
        <v>101623</v>
      </c>
      <c r="W162" s="367"/>
    </row>
    <row r="163" spans="1:23" ht="22.5" hidden="1" x14ac:dyDescent="0.2">
      <c r="A163" s="623">
        <v>101624</v>
      </c>
      <c r="B163" s="612" t="s">
        <v>3171</v>
      </c>
      <c r="C163" s="620" t="s">
        <v>5230</v>
      </c>
      <c r="D163" s="612" t="s">
        <v>171</v>
      </c>
      <c r="E163" s="621">
        <v>141.47</v>
      </c>
      <c r="F163" s="614">
        <f t="shared" si="44"/>
        <v>170.56</v>
      </c>
      <c r="G163" s="510"/>
      <c r="H163" s="423"/>
      <c r="I163" s="422">
        <f t="shared" si="45"/>
        <v>0</v>
      </c>
      <c r="J163" s="422">
        <f t="shared" si="46"/>
        <v>0</v>
      </c>
      <c r="K163" s="419"/>
      <c r="L163" s="423">
        <f t="shared" si="47"/>
        <v>0</v>
      </c>
      <c r="M163" s="423">
        <f t="shared" si="48"/>
        <v>0</v>
      </c>
      <c r="N163" s="424">
        <f t="shared" si="49"/>
        <v>0</v>
      </c>
      <c r="O163" s="424">
        <f t="shared" si="50"/>
        <v>0</v>
      </c>
      <c r="P163" s="420"/>
      <c r="Q163" s="532"/>
      <c r="R163" s="526" t="str">
        <f t="shared" si="42"/>
        <v/>
      </c>
      <c r="S163" s="526" t="str">
        <f t="shared" si="43"/>
        <v/>
      </c>
      <c r="V163" s="433">
        <f>VLOOKUP(A163,[3]Cartilha!$A:$A,1,FALSE)</f>
        <v>101624</v>
      </c>
      <c r="W163" s="367"/>
    </row>
    <row r="164" spans="1:23" ht="22.5" hidden="1" x14ac:dyDescent="0.2">
      <c r="A164" s="623">
        <v>101625</v>
      </c>
      <c r="B164" s="612" t="s">
        <v>3171</v>
      </c>
      <c r="C164" s="620" t="s">
        <v>5231</v>
      </c>
      <c r="D164" s="612" t="s">
        <v>171</v>
      </c>
      <c r="E164" s="621">
        <v>138.80000000000001</v>
      </c>
      <c r="F164" s="614">
        <f t="shared" si="44"/>
        <v>167.34</v>
      </c>
      <c r="G164" s="510"/>
      <c r="H164" s="423"/>
      <c r="I164" s="422">
        <f t="shared" si="45"/>
        <v>0</v>
      </c>
      <c r="J164" s="422">
        <f t="shared" si="46"/>
        <v>0</v>
      </c>
      <c r="K164" s="419"/>
      <c r="L164" s="423">
        <f t="shared" si="47"/>
        <v>0</v>
      </c>
      <c r="M164" s="423">
        <f t="shared" si="48"/>
        <v>0</v>
      </c>
      <c r="N164" s="424">
        <f t="shared" si="49"/>
        <v>0</v>
      </c>
      <c r="O164" s="424">
        <f t="shared" si="50"/>
        <v>0</v>
      </c>
      <c r="P164" s="420"/>
      <c r="Q164" s="532"/>
      <c r="R164" s="526" t="str">
        <f t="shared" si="42"/>
        <v/>
      </c>
      <c r="S164" s="526" t="str">
        <f t="shared" si="43"/>
        <v/>
      </c>
      <c r="V164" s="433">
        <f>VLOOKUP(A164,[3]Cartilha!$A:$A,1,FALSE)</f>
        <v>101625</v>
      </c>
      <c r="W164" s="367"/>
    </row>
    <row r="165" spans="1:23" hidden="1" x14ac:dyDescent="0.2">
      <c r="A165" s="623">
        <v>101616</v>
      </c>
      <c r="B165" s="612" t="s">
        <v>3171</v>
      </c>
      <c r="C165" s="620" t="s">
        <v>5222</v>
      </c>
      <c r="D165" s="612" t="s">
        <v>170</v>
      </c>
      <c r="E165" s="621">
        <v>6.45</v>
      </c>
      <c r="F165" s="614">
        <f t="shared" si="44"/>
        <v>7.78</v>
      </c>
      <c r="G165" s="510"/>
      <c r="H165" s="423"/>
      <c r="I165" s="422">
        <f t="shared" si="45"/>
        <v>0</v>
      </c>
      <c r="J165" s="422">
        <f t="shared" si="46"/>
        <v>0</v>
      </c>
      <c r="K165" s="419"/>
      <c r="L165" s="423">
        <f t="shared" si="47"/>
        <v>0</v>
      </c>
      <c r="M165" s="423">
        <f t="shared" si="48"/>
        <v>0</v>
      </c>
      <c r="N165" s="424">
        <f t="shared" si="49"/>
        <v>0</v>
      </c>
      <c r="O165" s="424">
        <f t="shared" si="50"/>
        <v>0</v>
      </c>
      <c r="P165" s="420"/>
      <c r="Q165" s="532"/>
      <c r="R165" s="526" t="str">
        <f t="shared" si="42"/>
        <v/>
      </c>
      <c r="S165" s="526" t="str">
        <f t="shared" si="43"/>
        <v/>
      </c>
      <c r="V165" s="433">
        <f>VLOOKUP(A165,[3]Cartilha!$A:$A,1,FALSE)</f>
        <v>101616</v>
      </c>
      <c r="W165" s="367"/>
    </row>
    <row r="166" spans="1:23" ht="22.5" hidden="1" x14ac:dyDescent="0.2">
      <c r="A166" s="623">
        <v>101617</v>
      </c>
      <c r="B166" s="612" t="s">
        <v>3171</v>
      </c>
      <c r="C166" s="620" t="s">
        <v>5223</v>
      </c>
      <c r="D166" s="612" t="s">
        <v>170</v>
      </c>
      <c r="E166" s="621">
        <v>3.18</v>
      </c>
      <c r="F166" s="614">
        <f t="shared" si="44"/>
        <v>3.83</v>
      </c>
      <c r="G166" s="510"/>
      <c r="H166" s="423"/>
      <c r="I166" s="422">
        <f t="shared" si="45"/>
        <v>0</v>
      </c>
      <c r="J166" s="422">
        <f t="shared" si="46"/>
        <v>0</v>
      </c>
      <c r="K166" s="419"/>
      <c r="L166" s="423">
        <f t="shared" si="47"/>
        <v>0</v>
      </c>
      <c r="M166" s="423">
        <f t="shared" si="48"/>
        <v>0</v>
      </c>
      <c r="N166" s="424">
        <f t="shared" si="49"/>
        <v>0</v>
      </c>
      <c r="O166" s="424">
        <f t="shared" si="50"/>
        <v>0</v>
      </c>
      <c r="P166" s="420"/>
      <c r="Q166" s="532"/>
      <c r="R166" s="526" t="str">
        <f t="shared" si="42"/>
        <v/>
      </c>
      <c r="S166" s="526" t="str">
        <f t="shared" si="43"/>
        <v/>
      </c>
      <c r="V166" s="433">
        <f>VLOOKUP(A166,[3]Cartilha!$A:$A,1,FALSE)</f>
        <v>101617</v>
      </c>
      <c r="W166" s="367"/>
    </row>
    <row r="167" spans="1:23" hidden="1" x14ac:dyDescent="0.2">
      <c r="A167" s="623">
        <v>95606</v>
      </c>
      <c r="B167" s="612" t="s">
        <v>3171</v>
      </c>
      <c r="C167" s="620" t="s">
        <v>585</v>
      </c>
      <c r="D167" s="612" t="s">
        <v>171</v>
      </c>
      <c r="E167" s="621">
        <v>1.94</v>
      </c>
      <c r="F167" s="614">
        <f t="shared" si="44"/>
        <v>2.34</v>
      </c>
      <c r="G167" s="510"/>
      <c r="H167" s="423"/>
      <c r="I167" s="422">
        <f t="shared" si="45"/>
        <v>0</v>
      </c>
      <c r="J167" s="422">
        <f t="shared" si="46"/>
        <v>0</v>
      </c>
      <c r="K167" s="419"/>
      <c r="L167" s="423">
        <f t="shared" si="47"/>
        <v>0</v>
      </c>
      <c r="M167" s="423">
        <f t="shared" si="48"/>
        <v>0</v>
      </c>
      <c r="N167" s="424">
        <f t="shared" si="49"/>
        <v>0</v>
      </c>
      <c r="O167" s="424">
        <f t="shared" si="50"/>
        <v>0</v>
      </c>
      <c r="P167" s="420"/>
      <c r="Q167" s="532"/>
      <c r="R167" s="526" t="str">
        <f t="shared" si="42"/>
        <v/>
      </c>
      <c r="S167" s="526" t="str">
        <f t="shared" si="43"/>
        <v/>
      </c>
      <c r="V167" s="433">
        <f>VLOOKUP(A167,[3]Cartilha!$A:$A,1,FALSE)</f>
        <v>95606</v>
      </c>
      <c r="W167" s="367"/>
    </row>
    <row r="168" spans="1:23" hidden="1" x14ac:dyDescent="0.2">
      <c r="A168" s="623" t="s">
        <v>2031</v>
      </c>
      <c r="B168" s="612"/>
      <c r="C168" s="691" t="s">
        <v>195</v>
      </c>
      <c r="D168" s="612">
        <v>0</v>
      </c>
      <c r="E168" s="621"/>
      <c r="F168" s="614">
        <f t="shared" si="44"/>
        <v>0</v>
      </c>
      <c r="G168" s="515"/>
      <c r="H168" s="443"/>
      <c r="I168" s="444"/>
      <c r="J168" s="445"/>
      <c r="K168" s="419"/>
      <c r="L168" s="516"/>
      <c r="M168" s="517"/>
      <c r="N168" s="444"/>
      <c r="O168" s="445"/>
      <c r="P168" s="420"/>
      <c r="Q168" s="525" t="str">
        <f>IF(OR(SUM(J169:J365)&gt;0,SUM(O169:O365)&gt;0),"xx","")</f>
        <v/>
      </c>
      <c r="R168" s="526" t="str">
        <f t="shared" si="42"/>
        <v/>
      </c>
      <c r="S168" s="526" t="str">
        <f t="shared" si="43"/>
        <v/>
      </c>
      <c r="V168" s="433" t="str">
        <f>VLOOKUP(A168,[3]Cartilha!$A:$A,1,FALSE)</f>
        <v>2.1.2</v>
      </c>
      <c r="W168" s="367"/>
    </row>
    <row r="169" spans="1:23" ht="33.75" hidden="1" x14ac:dyDescent="0.2">
      <c r="A169" s="623">
        <v>102276</v>
      </c>
      <c r="B169" s="612" t="s">
        <v>3171</v>
      </c>
      <c r="C169" s="620" t="s">
        <v>5810</v>
      </c>
      <c r="D169" s="612" t="s">
        <v>171</v>
      </c>
      <c r="E169" s="621">
        <v>12.43</v>
      </c>
      <c r="F169" s="614">
        <f t="shared" si="44"/>
        <v>14.99</v>
      </c>
      <c r="G169" s="510"/>
      <c r="H169" s="423"/>
      <c r="I169" s="422">
        <f t="shared" ref="I169:I200" si="51">IF(ISBLANK(E169),0,ROUND(F169*G169,2))</f>
        <v>0</v>
      </c>
      <c r="J169" s="422">
        <f t="shared" ref="J169:J200" si="52">IF(ISBLANK(G169),0,ROUND(G169*H169,2))</f>
        <v>0</v>
      </c>
      <c r="K169" s="419"/>
      <c r="L169" s="423">
        <f t="shared" ref="L169:L200" si="53">G169</f>
        <v>0</v>
      </c>
      <c r="M169" s="423">
        <f t="shared" ref="M169:M200" si="54">H169</f>
        <v>0</v>
      </c>
      <c r="N169" s="424">
        <f t="shared" ref="N169:N200" si="55">IF(ISBLANK(E169),0,ROUND(F169*L169,2))</f>
        <v>0</v>
      </c>
      <c r="O169" s="424">
        <f t="shared" ref="O169:O200" si="56">IF(ISBLANK(L169),0,ROUND(L169*M169,2))</f>
        <v>0</v>
      </c>
      <c r="P169" s="420"/>
      <c r="Q169" s="532"/>
      <c r="R169" s="526" t="str">
        <f t="shared" si="42"/>
        <v/>
      </c>
      <c r="S169" s="526" t="str">
        <f t="shared" si="43"/>
        <v/>
      </c>
      <c r="V169" s="433">
        <f>VLOOKUP(A169,[3]Cartilha!$A:$A,1,FALSE)</f>
        <v>102276</v>
      </c>
      <c r="W169" s="367"/>
    </row>
    <row r="170" spans="1:23" ht="33.75" hidden="1" x14ac:dyDescent="0.2">
      <c r="A170" s="623">
        <v>102277</v>
      </c>
      <c r="B170" s="612" t="s">
        <v>3171</v>
      </c>
      <c r="C170" s="620" t="s">
        <v>5811</v>
      </c>
      <c r="D170" s="612" t="s">
        <v>171</v>
      </c>
      <c r="E170" s="621">
        <v>9.82</v>
      </c>
      <c r="F170" s="614">
        <f t="shared" si="44"/>
        <v>11.84</v>
      </c>
      <c r="G170" s="510"/>
      <c r="H170" s="423"/>
      <c r="I170" s="422">
        <f t="shared" si="51"/>
        <v>0</v>
      </c>
      <c r="J170" s="422">
        <f t="shared" si="52"/>
        <v>0</v>
      </c>
      <c r="K170" s="419"/>
      <c r="L170" s="423">
        <f t="shared" si="53"/>
        <v>0</v>
      </c>
      <c r="M170" s="423">
        <f t="shared" si="54"/>
        <v>0</v>
      </c>
      <c r="N170" s="424">
        <f t="shared" si="55"/>
        <v>0</v>
      </c>
      <c r="O170" s="424">
        <f t="shared" si="56"/>
        <v>0</v>
      </c>
      <c r="P170" s="420"/>
      <c r="Q170" s="532"/>
      <c r="R170" s="526" t="str">
        <f t="shared" si="42"/>
        <v/>
      </c>
      <c r="S170" s="526" t="str">
        <f t="shared" si="43"/>
        <v/>
      </c>
      <c r="V170" s="433">
        <f>VLOOKUP(A170,[3]Cartilha!$A:$A,1,FALSE)</f>
        <v>102277</v>
      </c>
      <c r="W170" s="367"/>
    </row>
    <row r="171" spans="1:23" ht="33.75" hidden="1" x14ac:dyDescent="0.2">
      <c r="A171" s="623">
        <v>102278</v>
      </c>
      <c r="B171" s="612" t="s">
        <v>3171</v>
      </c>
      <c r="C171" s="620" t="s">
        <v>5812</v>
      </c>
      <c r="D171" s="612" t="s">
        <v>171</v>
      </c>
      <c r="E171" s="621">
        <v>9.59</v>
      </c>
      <c r="F171" s="614">
        <f t="shared" si="44"/>
        <v>11.56</v>
      </c>
      <c r="G171" s="510"/>
      <c r="H171" s="423"/>
      <c r="I171" s="422">
        <f t="shared" si="51"/>
        <v>0</v>
      </c>
      <c r="J171" s="422">
        <f t="shared" si="52"/>
        <v>0</v>
      </c>
      <c r="K171" s="419"/>
      <c r="L171" s="423">
        <f t="shared" si="53"/>
        <v>0</v>
      </c>
      <c r="M171" s="423">
        <f t="shared" si="54"/>
        <v>0</v>
      </c>
      <c r="N171" s="424">
        <f t="shared" si="55"/>
        <v>0</v>
      </c>
      <c r="O171" s="424">
        <f t="shared" si="56"/>
        <v>0</v>
      </c>
      <c r="P171" s="420"/>
      <c r="Q171" s="532"/>
      <c r="R171" s="526" t="str">
        <f t="shared" si="42"/>
        <v/>
      </c>
      <c r="S171" s="526" t="str">
        <f t="shared" si="43"/>
        <v/>
      </c>
      <c r="V171" s="433">
        <f>VLOOKUP(A171,[3]Cartilha!$A:$A,1,FALSE)</f>
        <v>102278</v>
      </c>
      <c r="W171" s="367"/>
    </row>
    <row r="172" spans="1:23" ht="33.75" hidden="1" x14ac:dyDescent="0.2">
      <c r="A172" s="623">
        <v>102279</v>
      </c>
      <c r="B172" s="612" t="s">
        <v>3171</v>
      </c>
      <c r="C172" s="620" t="s">
        <v>5813</v>
      </c>
      <c r="D172" s="612" t="s">
        <v>171</v>
      </c>
      <c r="E172" s="621">
        <v>6.86</v>
      </c>
      <c r="F172" s="614">
        <f t="shared" si="44"/>
        <v>8.27</v>
      </c>
      <c r="G172" s="510"/>
      <c r="H172" s="423"/>
      <c r="I172" s="422">
        <f t="shared" si="51"/>
        <v>0</v>
      </c>
      <c r="J172" s="422">
        <f t="shared" si="52"/>
        <v>0</v>
      </c>
      <c r="K172" s="419"/>
      <c r="L172" s="423">
        <f t="shared" si="53"/>
        <v>0</v>
      </c>
      <c r="M172" s="423">
        <f t="shared" si="54"/>
        <v>0</v>
      </c>
      <c r="N172" s="424">
        <f t="shared" si="55"/>
        <v>0</v>
      </c>
      <c r="O172" s="424">
        <f t="shared" si="56"/>
        <v>0</v>
      </c>
      <c r="P172" s="420"/>
      <c r="Q172" s="532"/>
      <c r="R172" s="526" t="str">
        <f t="shared" si="42"/>
        <v/>
      </c>
      <c r="S172" s="526" t="str">
        <f t="shared" si="43"/>
        <v/>
      </c>
      <c r="V172" s="433">
        <f>VLOOKUP(A172,[3]Cartilha!$A:$A,1,FALSE)</f>
        <v>102279</v>
      </c>
      <c r="W172" s="367"/>
    </row>
    <row r="173" spans="1:23" ht="33.75" hidden="1" x14ac:dyDescent="0.2">
      <c r="A173" s="623">
        <v>102280</v>
      </c>
      <c r="B173" s="612" t="s">
        <v>3171</v>
      </c>
      <c r="C173" s="620" t="s">
        <v>5814</v>
      </c>
      <c r="D173" s="612" t="s">
        <v>171</v>
      </c>
      <c r="E173" s="621">
        <v>5.43</v>
      </c>
      <c r="F173" s="614">
        <f t="shared" si="44"/>
        <v>6.55</v>
      </c>
      <c r="G173" s="510"/>
      <c r="H173" s="423"/>
      <c r="I173" s="422">
        <f t="shared" si="51"/>
        <v>0</v>
      </c>
      <c r="J173" s="422">
        <f t="shared" si="52"/>
        <v>0</v>
      </c>
      <c r="K173" s="419"/>
      <c r="L173" s="423">
        <f t="shared" si="53"/>
        <v>0</v>
      </c>
      <c r="M173" s="423">
        <f t="shared" si="54"/>
        <v>0</v>
      </c>
      <c r="N173" s="424">
        <f t="shared" si="55"/>
        <v>0</v>
      </c>
      <c r="O173" s="424">
        <f t="shared" si="56"/>
        <v>0</v>
      </c>
      <c r="P173" s="420"/>
      <c r="Q173" s="532"/>
      <c r="R173" s="526" t="str">
        <f t="shared" si="42"/>
        <v/>
      </c>
      <c r="S173" s="526" t="str">
        <f t="shared" si="43"/>
        <v/>
      </c>
      <c r="V173" s="433">
        <f>VLOOKUP(A173,[3]Cartilha!$A:$A,1,FALSE)</f>
        <v>102280</v>
      </c>
      <c r="W173" s="367"/>
    </row>
    <row r="174" spans="1:23" ht="33.75" hidden="1" x14ac:dyDescent="0.2">
      <c r="A174" s="623">
        <v>102281</v>
      </c>
      <c r="B174" s="612" t="s">
        <v>3171</v>
      </c>
      <c r="C174" s="620" t="s">
        <v>5815</v>
      </c>
      <c r="D174" s="612" t="s">
        <v>171</v>
      </c>
      <c r="E174" s="621">
        <v>5.29</v>
      </c>
      <c r="F174" s="614">
        <f t="shared" si="44"/>
        <v>6.38</v>
      </c>
      <c r="G174" s="510"/>
      <c r="H174" s="423"/>
      <c r="I174" s="422">
        <f t="shared" si="51"/>
        <v>0</v>
      </c>
      <c r="J174" s="422">
        <f t="shared" si="52"/>
        <v>0</v>
      </c>
      <c r="K174" s="419"/>
      <c r="L174" s="423">
        <f t="shared" si="53"/>
        <v>0</v>
      </c>
      <c r="M174" s="423">
        <f t="shared" si="54"/>
        <v>0</v>
      </c>
      <c r="N174" s="424">
        <f t="shared" si="55"/>
        <v>0</v>
      </c>
      <c r="O174" s="424">
        <f t="shared" si="56"/>
        <v>0</v>
      </c>
      <c r="P174" s="420"/>
      <c r="Q174" s="532"/>
      <c r="R174" s="526" t="str">
        <f t="shared" si="42"/>
        <v/>
      </c>
      <c r="S174" s="526" t="str">
        <f t="shared" si="43"/>
        <v/>
      </c>
      <c r="V174" s="433">
        <f>VLOOKUP(A174,[3]Cartilha!$A:$A,1,FALSE)</f>
        <v>102281</v>
      </c>
      <c r="W174" s="367"/>
    </row>
    <row r="175" spans="1:23" ht="33.75" hidden="1" x14ac:dyDescent="0.2">
      <c r="A175" s="623">
        <v>102282</v>
      </c>
      <c r="B175" s="612" t="s">
        <v>3171</v>
      </c>
      <c r="C175" s="620" t="s">
        <v>5816</v>
      </c>
      <c r="D175" s="612" t="s">
        <v>171</v>
      </c>
      <c r="E175" s="621">
        <v>13.8</v>
      </c>
      <c r="F175" s="614">
        <f t="shared" si="44"/>
        <v>16.64</v>
      </c>
      <c r="G175" s="510"/>
      <c r="H175" s="423"/>
      <c r="I175" s="422">
        <f t="shared" si="51"/>
        <v>0</v>
      </c>
      <c r="J175" s="422">
        <f t="shared" si="52"/>
        <v>0</v>
      </c>
      <c r="K175" s="419"/>
      <c r="L175" s="423">
        <f t="shared" si="53"/>
        <v>0</v>
      </c>
      <c r="M175" s="423">
        <f t="shared" si="54"/>
        <v>0</v>
      </c>
      <c r="N175" s="424">
        <f t="shared" si="55"/>
        <v>0</v>
      </c>
      <c r="O175" s="424">
        <f t="shared" si="56"/>
        <v>0</v>
      </c>
      <c r="P175" s="420"/>
      <c r="Q175" s="532"/>
      <c r="R175" s="526" t="str">
        <f t="shared" si="42"/>
        <v/>
      </c>
      <c r="S175" s="526" t="str">
        <f t="shared" si="43"/>
        <v/>
      </c>
      <c r="V175" s="433">
        <f>VLOOKUP(A175,[3]Cartilha!$A:$A,1,FALSE)</f>
        <v>102282</v>
      </c>
      <c r="W175" s="367"/>
    </row>
    <row r="176" spans="1:23" ht="33.75" hidden="1" x14ac:dyDescent="0.2">
      <c r="A176" s="623">
        <v>102283</v>
      </c>
      <c r="B176" s="612" t="s">
        <v>3171</v>
      </c>
      <c r="C176" s="620" t="s">
        <v>5817</v>
      </c>
      <c r="D176" s="612" t="s">
        <v>171</v>
      </c>
      <c r="E176" s="621">
        <v>12.27</v>
      </c>
      <c r="F176" s="614">
        <f t="shared" si="44"/>
        <v>14.79</v>
      </c>
      <c r="G176" s="510"/>
      <c r="H176" s="423"/>
      <c r="I176" s="422">
        <f t="shared" si="51"/>
        <v>0</v>
      </c>
      <c r="J176" s="422">
        <f t="shared" si="52"/>
        <v>0</v>
      </c>
      <c r="K176" s="419"/>
      <c r="L176" s="423">
        <f t="shared" si="53"/>
        <v>0</v>
      </c>
      <c r="M176" s="423">
        <f t="shared" si="54"/>
        <v>0</v>
      </c>
      <c r="N176" s="424">
        <f t="shared" si="55"/>
        <v>0</v>
      </c>
      <c r="O176" s="424">
        <f t="shared" si="56"/>
        <v>0</v>
      </c>
      <c r="P176" s="420"/>
      <c r="Q176" s="532"/>
      <c r="R176" s="526" t="str">
        <f t="shared" si="42"/>
        <v/>
      </c>
      <c r="S176" s="526" t="str">
        <f t="shared" si="43"/>
        <v/>
      </c>
      <c r="V176" s="433">
        <f>VLOOKUP(A176,[3]Cartilha!$A:$A,1,FALSE)</f>
        <v>102283</v>
      </c>
      <c r="W176" s="367"/>
    </row>
    <row r="177" spans="1:23" ht="33.75" hidden="1" x14ac:dyDescent="0.2">
      <c r="A177" s="623">
        <v>102284</v>
      </c>
      <c r="B177" s="612" t="s">
        <v>3171</v>
      </c>
      <c r="C177" s="620" t="s">
        <v>5818</v>
      </c>
      <c r="D177" s="612" t="s">
        <v>171</v>
      </c>
      <c r="E177" s="621">
        <v>11.88</v>
      </c>
      <c r="F177" s="614">
        <f t="shared" si="44"/>
        <v>14.32</v>
      </c>
      <c r="G177" s="510"/>
      <c r="H177" s="423"/>
      <c r="I177" s="422">
        <f t="shared" si="51"/>
        <v>0</v>
      </c>
      <c r="J177" s="422">
        <f t="shared" si="52"/>
        <v>0</v>
      </c>
      <c r="K177" s="419"/>
      <c r="L177" s="423">
        <f t="shared" si="53"/>
        <v>0</v>
      </c>
      <c r="M177" s="423">
        <f t="shared" si="54"/>
        <v>0</v>
      </c>
      <c r="N177" s="424">
        <f t="shared" si="55"/>
        <v>0</v>
      </c>
      <c r="O177" s="424">
        <f t="shared" si="56"/>
        <v>0</v>
      </c>
      <c r="P177" s="420"/>
      <c r="Q177" s="532"/>
      <c r="R177" s="526" t="str">
        <f t="shared" si="42"/>
        <v/>
      </c>
      <c r="S177" s="526" t="str">
        <f t="shared" si="43"/>
        <v/>
      </c>
      <c r="V177" s="433">
        <f>VLOOKUP(A177,[3]Cartilha!$A:$A,1,FALSE)</f>
        <v>102284</v>
      </c>
      <c r="W177" s="367"/>
    </row>
    <row r="178" spans="1:23" ht="33.75" hidden="1" x14ac:dyDescent="0.2">
      <c r="A178" s="623">
        <v>102285</v>
      </c>
      <c r="B178" s="612" t="s">
        <v>3171</v>
      </c>
      <c r="C178" s="620" t="s">
        <v>5819</v>
      </c>
      <c r="D178" s="612" t="s">
        <v>171</v>
      </c>
      <c r="E178" s="621">
        <v>11.23</v>
      </c>
      <c r="F178" s="614">
        <f t="shared" si="44"/>
        <v>13.54</v>
      </c>
      <c r="G178" s="510"/>
      <c r="H178" s="423"/>
      <c r="I178" s="422">
        <f t="shared" si="51"/>
        <v>0</v>
      </c>
      <c r="J178" s="422">
        <f t="shared" si="52"/>
        <v>0</v>
      </c>
      <c r="K178" s="419"/>
      <c r="L178" s="423">
        <f t="shared" si="53"/>
        <v>0</v>
      </c>
      <c r="M178" s="423">
        <f t="shared" si="54"/>
        <v>0</v>
      </c>
      <c r="N178" s="424">
        <f t="shared" si="55"/>
        <v>0</v>
      </c>
      <c r="O178" s="424">
        <f t="shared" si="56"/>
        <v>0</v>
      </c>
      <c r="P178" s="420"/>
      <c r="Q178" s="532"/>
      <c r="R178" s="526" t="str">
        <f t="shared" si="42"/>
        <v/>
      </c>
      <c r="S178" s="526" t="str">
        <f t="shared" si="43"/>
        <v/>
      </c>
      <c r="V178" s="433">
        <f>VLOOKUP(A178,[3]Cartilha!$A:$A,1,FALSE)</f>
        <v>102285</v>
      </c>
      <c r="W178" s="367"/>
    </row>
    <row r="179" spans="1:23" ht="33.75" hidden="1" x14ac:dyDescent="0.2">
      <c r="A179" s="623">
        <v>102286</v>
      </c>
      <c r="B179" s="612" t="s">
        <v>3171</v>
      </c>
      <c r="C179" s="620" t="s">
        <v>5890</v>
      </c>
      <c r="D179" s="612" t="s">
        <v>171</v>
      </c>
      <c r="E179" s="621">
        <v>10.93</v>
      </c>
      <c r="F179" s="614">
        <f t="shared" si="44"/>
        <v>13.18</v>
      </c>
      <c r="G179" s="510"/>
      <c r="H179" s="423"/>
      <c r="I179" s="422">
        <f t="shared" si="51"/>
        <v>0</v>
      </c>
      <c r="J179" s="422">
        <f t="shared" si="52"/>
        <v>0</v>
      </c>
      <c r="K179" s="419"/>
      <c r="L179" s="423">
        <f t="shared" si="53"/>
        <v>0</v>
      </c>
      <c r="M179" s="423">
        <f t="shared" si="54"/>
        <v>0</v>
      </c>
      <c r="N179" s="424">
        <f t="shared" si="55"/>
        <v>0</v>
      </c>
      <c r="O179" s="424">
        <f t="shared" si="56"/>
        <v>0</v>
      </c>
      <c r="P179" s="420"/>
      <c r="Q179" s="532"/>
      <c r="R179" s="526" t="str">
        <f t="shared" si="42"/>
        <v/>
      </c>
      <c r="S179" s="526" t="str">
        <f t="shared" si="43"/>
        <v/>
      </c>
      <c r="V179" s="433">
        <f>VLOOKUP(A179,[3]Cartilha!$A:$A,1,FALSE)</f>
        <v>102286</v>
      </c>
      <c r="W179" s="367"/>
    </row>
    <row r="180" spans="1:23" ht="33.75" hidden="1" x14ac:dyDescent="0.2">
      <c r="A180" s="623">
        <v>102287</v>
      </c>
      <c r="B180" s="612" t="s">
        <v>3171</v>
      </c>
      <c r="C180" s="620" t="s">
        <v>5820</v>
      </c>
      <c r="D180" s="612" t="s">
        <v>171</v>
      </c>
      <c r="E180" s="621">
        <v>10.67</v>
      </c>
      <c r="F180" s="614">
        <f t="shared" si="44"/>
        <v>12.86</v>
      </c>
      <c r="G180" s="510"/>
      <c r="H180" s="423"/>
      <c r="I180" s="422">
        <f t="shared" si="51"/>
        <v>0</v>
      </c>
      <c r="J180" s="422">
        <f t="shared" si="52"/>
        <v>0</v>
      </c>
      <c r="K180" s="419"/>
      <c r="L180" s="423">
        <f t="shared" si="53"/>
        <v>0</v>
      </c>
      <c r="M180" s="423">
        <f t="shared" si="54"/>
        <v>0</v>
      </c>
      <c r="N180" s="424">
        <f t="shared" si="55"/>
        <v>0</v>
      </c>
      <c r="O180" s="424">
        <f t="shared" si="56"/>
        <v>0</v>
      </c>
      <c r="P180" s="420"/>
      <c r="Q180" s="532"/>
      <c r="R180" s="526" t="str">
        <f t="shared" si="42"/>
        <v/>
      </c>
      <c r="S180" s="526" t="str">
        <f t="shared" si="43"/>
        <v/>
      </c>
      <c r="V180" s="433">
        <f>VLOOKUP(A180,[3]Cartilha!$A:$A,1,FALSE)</f>
        <v>102287</v>
      </c>
      <c r="W180" s="367"/>
    </row>
    <row r="181" spans="1:23" ht="33.75" hidden="1" x14ac:dyDescent="0.2">
      <c r="A181" s="623">
        <v>102288</v>
      </c>
      <c r="B181" s="612" t="s">
        <v>3171</v>
      </c>
      <c r="C181" s="620" t="s">
        <v>5821</v>
      </c>
      <c r="D181" s="612" t="s">
        <v>171</v>
      </c>
      <c r="E181" s="621">
        <v>10.24</v>
      </c>
      <c r="F181" s="614">
        <f t="shared" si="44"/>
        <v>12.35</v>
      </c>
      <c r="G181" s="510"/>
      <c r="H181" s="423"/>
      <c r="I181" s="422">
        <f t="shared" si="51"/>
        <v>0</v>
      </c>
      <c r="J181" s="422">
        <f t="shared" si="52"/>
        <v>0</v>
      </c>
      <c r="K181" s="419"/>
      <c r="L181" s="423">
        <f t="shared" si="53"/>
        <v>0</v>
      </c>
      <c r="M181" s="423">
        <f t="shared" si="54"/>
        <v>0</v>
      </c>
      <c r="N181" s="424">
        <f t="shared" si="55"/>
        <v>0</v>
      </c>
      <c r="O181" s="424">
        <f t="shared" si="56"/>
        <v>0</v>
      </c>
      <c r="P181" s="420"/>
      <c r="Q181" s="532"/>
      <c r="R181" s="526" t="str">
        <f t="shared" si="42"/>
        <v/>
      </c>
      <c r="S181" s="526" t="str">
        <f t="shared" si="43"/>
        <v/>
      </c>
      <c r="V181" s="433">
        <f>VLOOKUP(A181,[3]Cartilha!$A:$A,1,FALSE)</f>
        <v>102288</v>
      </c>
      <c r="W181" s="367"/>
    </row>
    <row r="182" spans="1:23" ht="33.75" hidden="1" x14ac:dyDescent="0.2">
      <c r="A182" s="623">
        <v>102289</v>
      </c>
      <c r="B182" s="612" t="s">
        <v>3171</v>
      </c>
      <c r="C182" s="620" t="s">
        <v>5822</v>
      </c>
      <c r="D182" s="612" t="s">
        <v>171</v>
      </c>
      <c r="E182" s="621">
        <v>10</v>
      </c>
      <c r="F182" s="614">
        <f t="shared" si="44"/>
        <v>12.06</v>
      </c>
      <c r="G182" s="510"/>
      <c r="H182" s="423"/>
      <c r="I182" s="422">
        <f t="shared" si="51"/>
        <v>0</v>
      </c>
      <c r="J182" s="422">
        <f t="shared" si="52"/>
        <v>0</v>
      </c>
      <c r="K182" s="419"/>
      <c r="L182" s="423">
        <f t="shared" si="53"/>
        <v>0</v>
      </c>
      <c r="M182" s="423">
        <f t="shared" si="54"/>
        <v>0</v>
      </c>
      <c r="N182" s="424">
        <f t="shared" si="55"/>
        <v>0</v>
      </c>
      <c r="O182" s="424">
        <f t="shared" si="56"/>
        <v>0</v>
      </c>
      <c r="P182" s="420"/>
      <c r="Q182" s="532"/>
      <c r="R182" s="526" t="str">
        <f t="shared" si="42"/>
        <v/>
      </c>
      <c r="S182" s="526" t="str">
        <f t="shared" si="43"/>
        <v/>
      </c>
      <c r="V182" s="433">
        <f>VLOOKUP(A182,[3]Cartilha!$A:$A,1,FALSE)</f>
        <v>102289</v>
      </c>
      <c r="W182" s="367"/>
    </row>
    <row r="183" spans="1:23" ht="33.75" hidden="1" x14ac:dyDescent="0.2">
      <c r="A183" s="623">
        <v>102290</v>
      </c>
      <c r="B183" s="612" t="s">
        <v>3171</v>
      </c>
      <c r="C183" s="620" t="s">
        <v>5823</v>
      </c>
      <c r="D183" s="612" t="s">
        <v>171</v>
      </c>
      <c r="E183" s="621">
        <v>7.61</v>
      </c>
      <c r="F183" s="614">
        <f t="shared" si="44"/>
        <v>9.17</v>
      </c>
      <c r="G183" s="510"/>
      <c r="H183" s="423"/>
      <c r="I183" s="422">
        <f t="shared" si="51"/>
        <v>0</v>
      </c>
      <c r="J183" s="422">
        <f t="shared" si="52"/>
        <v>0</v>
      </c>
      <c r="K183" s="419"/>
      <c r="L183" s="423">
        <f t="shared" si="53"/>
        <v>0</v>
      </c>
      <c r="M183" s="423">
        <f t="shared" si="54"/>
        <v>0</v>
      </c>
      <c r="N183" s="424">
        <f t="shared" si="55"/>
        <v>0</v>
      </c>
      <c r="O183" s="424">
        <f t="shared" si="56"/>
        <v>0</v>
      </c>
      <c r="P183" s="420"/>
      <c r="Q183" s="532"/>
      <c r="R183" s="526" t="str">
        <f t="shared" si="42"/>
        <v/>
      </c>
      <c r="S183" s="526" t="str">
        <f t="shared" si="43"/>
        <v/>
      </c>
      <c r="V183" s="433">
        <f>VLOOKUP(A183,[3]Cartilha!$A:$A,1,FALSE)</f>
        <v>102290</v>
      </c>
      <c r="W183" s="367"/>
    </row>
    <row r="184" spans="1:23" ht="33.75" hidden="1" x14ac:dyDescent="0.2">
      <c r="A184" s="623">
        <v>102291</v>
      </c>
      <c r="B184" s="612" t="s">
        <v>3171</v>
      </c>
      <c r="C184" s="620" t="s">
        <v>5824</v>
      </c>
      <c r="D184" s="612" t="s">
        <v>171</v>
      </c>
      <c r="E184" s="621">
        <v>6.77</v>
      </c>
      <c r="F184" s="614">
        <f t="shared" si="44"/>
        <v>8.16</v>
      </c>
      <c r="G184" s="510"/>
      <c r="H184" s="423"/>
      <c r="I184" s="422">
        <f t="shared" si="51"/>
        <v>0</v>
      </c>
      <c r="J184" s="422">
        <f t="shared" si="52"/>
        <v>0</v>
      </c>
      <c r="K184" s="419"/>
      <c r="L184" s="423">
        <f t="shared" si="53"/>
        <v>0</v>
      </c>
      <c r="M184" s="423">
        <f t="shared" si="54"/>
        <v>0</v>
      </c>
      <c r="N184" s="424">
        <f t="shared" si="55"/>
        <v>0</v>
      </c>
      <c r="O184" s="424">
        <f t="shared" si="56"/>
        <v>0</v>
      </c>
      <c r="P184" s="420"/>
      <c r="Q184" s="532"/>
      <c r="R184" s="526" t="str">
        <f t="shared" si="42"/>
        <v/>
      </c>
      <c r="S184" s="526" t="str">
        <f t="shared" si="43"/>
        <v/>
      </c>
      <c r="V184" s="433">
        <f>VLOOKUP(A184,[3]Cartilha!$A:$A,1,FALSE)</f>
        <v>102291</v>
      </c>
      <c r="W184" s="367"/>
    </row>
    <row r="185" spans="1:23" ht="33.75" hidden="1" x14ac:dyDescent="0.2">
      <c r="A185" s="623">
        <v>102292</v>
      </c>
      <c r="B185" s="612" t="s">
        <v>3171</v>
      </c>
      <c r="C185" s="620" t="s">
        <v>5825</v>
      </c>
      <c r="D185" s="612" t="s">
        <v>171</v>
      </c>
      <c r="E185" s="621">
        <v>6.55</v>
      </c>
      <c r="F185" s="614">
        <f t="shared" si="44"/>
        <v>7.9</v>
      </c>
      <c r="G185" s="510"/>
      <c r="H185" s="423"/>
      <c r="I185" s="422">
        <f t="shared" si="51"/>
        <v>0</v>
      </c>
      <c r="J185" s="422">
        <f t="shared" si="52"/>
        <v>0</v>
      </c>
      <c r="K185" s="419"/>
      <c r="L185" s="423">
        <f t="shared" si="53"/>
        <v>0</v>
      </c>
      <c r="M185" s="423">
        <f t="shared" si="54"/>
        <v>0</v>
      </c>
      <c r="N185" s="424">
        <f t="shared" si="55"/>
        <v>0</v>
      </c>
      <c r="O185" s="424">
        <f t="shared" si="56"/>
        <v>0</v>
      </c>
      <c r="P185" s="420"/>
      <c r="Q185" s="532"/>
      <c r="R185" s="526" t="str">
        <f t="shared" si="42"/>
        <v/>
      </c>
      <c r="S185" s="526" t="str">
        <f t="shared" si="43"/>
        <v/>
      </c>
      <c r="V185" s="433">
        <f>VLOOKUP(A185,[3]Cartilha!$A:$A,1,FALSE)</f>
        <v>102292</v>
      </c>
      <c r="W185" s="367"/>
    </row>
    <row r="186" spans="1:23" ht="33.75" hidden="1" x14ac:dyDescent="0.2">
      <c r="A186" s="623">
        <v>102293</v>
      </c>
      <c r="B186" s="612" t="s">
        <v>3171</v>
      </c>
      <c r="C186" s="620" t="s">
        <v>5826</v>
      </c>
      <c r="D186" s="612" t="s">
        <v>171</v>
      </c>
      <c r="E186" s="621">
        <v>6.21</v>
      </c>
      <c r="F186" s="614">
        <f t="shared" si="44"/>
        <v>7.49</v>
      </c>
      <c r="G186" s="510"/>
      <c r="H186" s="423"/>
      <c r="I186" s="422">
        <f t="shared" si="51"/>
        <v>0</v>
      </c>
      <c r="J186" s="422">
        <f t="shared" si="52"/>
        <v>0</v>
      </c>
      <c r="K186" s="419"/>
      <c r="L186" s="423">
        <f t="shared" si="53"/>
        <v>0</v>
      </c>
      <c r="M186" s="423">
        <f t="shared" si="54"/>
        <v>0</v>
      </c>
      <c r="N186" s="424">
        <f t="shared" si="55"/>
        <v>0</v>
      </c>
      <c r="O186" s="424">
        <f t="shared" si="56"/>
        <v>0</v>
      </c>
      <c r="P186" s="420"/>
      <c r="Q186" s="532"/>
      <c r="R186" s="526" t="str">
        <f t="shared" si="42"/>
        <v/>
      </c>
      <c r="S186" s="526" t="str">
        <f t="shared" si="43"/>
        <v/>
      </c>
      <c r="V186" s="433">
        <f>VLOOKUP(A186,[3]Cartilha!$A:$A,1,FALSE)</f>
        <v>102293</v>
      </c>
      <c r="W186" s="367"/>
    </row>
    <row r="187" spans="1:23" ht="33.75" hidden="1" x14ac:dyDescent="0.2">
      <c r="A187" s="623">
        <v>102294</v>
      </c>
      <c r="B187" s="612" t="s">
        <v>3171</v>
      </c>
      <c r="C187" s="620" t="s">
        <v>5827</v>
      </c>
      <c r="D187" s="612" t="s">
        <v>171</v>
      </c>
      <c r="E187" s="621">
        <v>6.04</v>
      </c>
      <c r="F187" s="614">
        <f t="shared" si="44"/>
        <v>7.28</v>
      </c>
      <c r="G187" s="510"/>
      <c r="H187" s="423"/>
      <c r="I187" s="422">
        <f t="shared" si="51"/>
        <v>0</v>
      </c>
      <c r="J187" s="422">
        <f t="shared" si="52"/>
        <v>0</v>
      </c>
      <c r="K187" s="419"/>
      <c r="L187" s="423">
        <f t="shared" si="53"/>
        <v>0</v>
      </c>
      <c r="M187" s="423">
        <f t="shared" si="54"/>
        <v>0</v>
      </c>
      <c r="N187" s="424">
        <f t="shared" si="55"/>
        <v>0</v>
      </c>
      <c r="O187" s="424">
        <f t="shared" si="56"/>
        <v>0</v>
      </c>
      <c r="P187" s="420"/>
      <c r="Q187" s="532"/>
      <c r="R187" s="526" t="str">
        <f t="shared" si="42"/>
        <v/>
      </c>
      <c r="S187" s="526" t="str">
        <f t="shared" si="43"/>
        <v/>
      </c>
      <c r="V187" s="433">
        <f>VLOOKUP(A187,[3]Cartilha!$A:$A,1,FALSE)</f>
        <v>102294</v>
      </c>
      <c r="W187" s="367"/>
    </row>
    <row r="188" spans="1:23" ht="33.75" hidden="1" x14ac:dyDescent="0.2">
      <c r="A188" s="623">
        <v>102295</v>
      </c>
      <c r="B188" s="612" t="s">
        <v>3171</v>
      </c>
      <c r="C188" s="620" t="s">
        <v>5828</v>
      </c>
      <c r="D188" s="612" t="s">
        <v>171</v>
      </c>
      <c r="E188" s="621">
        <v>5.87</v>
      </c>
      <c r="F188" s="614">
        <f t="shared" si="44"/>
        <v>7.08</v>
      </c>
      <c r="G188" s="510"/>
      <c r="H188" s="423"/>
      <c r="I188" s="422">
        <f t="shared" si="51"/>
        <v>0</v>
      </c>
      <c r="J188" s="422">
        <f t="shared" si="52"/>
        <v>0</v>
      </c>
      <c r="K188" s="419"/>
      <c r="L188" s="423">
        <f t="shared" si="53"/>
        <v>0</v>
      </c>
      <c r="M188" s="423">
        <f t="shared" si="54"/>
        <v>0</v>
      </c>
      <c r="N188" s="424">
        <f t="shared" si="55"/>
        <v>0</v>
      </c>
      <c r="O188" s="424">
        <f t="shared" si="56"/>
        <v>0</v>
      </c>
      <c r="P188" s="420"/>
      <c r="Q188" s="532"/>
      <c r="R188" s="526" t="str">
        <f t="shared" si="42"/>
        <v/>
      </c>
      <c r="S188" s="526" t="str">
        <f t="shared" si="43"/>
        <v/>
      </c>
      <c r="V188" s="433">
        <f>VLOOKUP(A188,[3]Cartilha!$A:$A,1,FALSE)</f>
        <v>102295</v>
      </c>
      <c r="W188" s="367"/>
    </row>
    <row r="189" spans="1:23" ht="33.75" hidden="1" x14ac:dyDescent="0.2">
      <c r="A189" s="623">
        <v>102296</v>
      </c>
      <c r="B189" s="612" t="s">
        <v>3171</v>
      </c>
      <c r="C189" s="620" t="s">
        <v>5829</v>
      </c>
      <c r="D189" s="612" t="s">
        <v>171</v>
      </c>
      <c r="E189" s="621">
        <v>5.64</v>
      </c>
      <c r="F189" s="614">
        <f t="shared" si="44"/>
        <v>6.8</v>
      </c>
      <c r="G189" s="510"/>
      <c r="H189" s="423"/>
      <c r="I189" s="422">
        <f t="shared" si="51"/>
        <v>0</v>
      </c>
      <c r="J189" s="422">
        <f t="shared" si="52"/>
        <v>0</v>
      </c>
      <c r="K189" s="419"/>
      <c r="L189" s="423">
        <f t="shared" si="53"/>
        <v>0</v>
      </c>
      <c r="M189" s="423">
        <f t="shared" si="54"/>
        <v>0</v>
      </c>
      <c r="N189" s="424">
        <f t="shared" si="55"/>
        <v>0</v>
      </c>
      <c r="O189" s="424">
        <f t="shared" si="56"/>
        <v>0</v>
      </c>
      <c r="P189" s="420"/>
      <c r="Q189" s="532"/>
      <c r="R189" s="526" t="str">
        <f t="shared" si="42"/>
        <v/>
      </c>
      <c r="S189" s="526" t="str">
        <f t="shared" si="43"/>
        <v/>
      </c>
      <c r="V189" s="433">
        <f>VLOOKUP(A189,[3]Cartilha!$A:$A,1,FALSE)</f>
        <v>102296</v>
      </c>
      <c r="W189" s="367"/>
    </row>
    <row r="190" spans="1:23" ht="33.75" hidden="1" x14ac:dyDescent="0.2">
      <c r="A190" s="623">
        <v>102297</v>
      </c>
      <c r="B190" s="612" t="s">
        <v>3171</v>
      </c>
      <c r="C190" s="620" t="s">
        <v>5830</v>
      </c>
      <c r="D190" s="612" t="s">
        <v>171</v>
      </c>
      <c r="E190" s="621">
        <v>5.52</v>
      </c>
      <c r="F190" s="614">
        <f t="shared" si="44"/>
        <v>6.65</v>
      </c>
      <c r="G190" s="510"/>
      <c r="H190" s="423"/>
      <c r="I190" s="422">
        <f t="shared" si="51"/>
        <v>0</v>
      </c>
      <c r="J190" s="422">
        <f t="shared" si="52"/>
        <v>0</v>
      </c>
      <c r="K190" s="419"/>
      <c r="L190" s="423">
        <f t="shared" si="53"/>
        <v>0</v>
      </c>
      <c r="M190" s="423">
        <f t="shared" si="54"/>
        <v>0</v>
      </c>
      <c r="N190" s="424">
        <f t="shared" si="55"/>
        <v>0</v>
      </c>
      <c r="O190" s="424">
        <f t="shared" si="56"/>
        <v>0</v>
      </c>
      <c r="P190" s="420"/>
      <c r="Q190" s="532"/>
      <c r="R190" s="526" t="str">
        <f t="shared" si="42"/>
        <v/>
      </c>
      <c r="S190" s="526" t="str">
        <f t="shared" si="43"/>
        <v/>
      </c>
      <c r="V190" s="433">
        <f>VLOOKUP(A190,[3]Cartilha!$A:$A,1,FALSE)</f>
        <v>102297</v>
      </c>
      <c r="W190" s="367"/>
    </row>
    <row r="191" spans="1:23" ht="33.75" hidden="1" x14ac:dyDescent="0.2">
      <c r="A191" s="623">
        <v>102298</v>
      </c>
      <c r="B191" s="612" t="s">
        <v>3171</v>
      </c>
      <c r="C191" s="620" t="s">
        <v>5831</v>
      </c>
      <c r="D191" s="612" t="s">
        <v>171</v>
      </c>
      <c r="E191" s="621">
        <v>16.11</v>
      </c>
      <c r="F191" s="614">
        <f t="shared" si="44"/>
        <v>19.420000000000002</v>
      </c>
      <c r="G191" s="510"/>
      <c r="H191" s="423"/>
      <c r="I191" s="422">
        <f t="shared" si="51"/>
        <v>0</v>
      </c>
      <c r="J191" s="422">
        <f t="shared" si="52"/>
        <v>0</v>
      </c>
      <c r="K191" s="419"/>
      <c r="L191" s="423">
        <f t="shared" si="53"/>
        <v>0</v>
      </c>
      <c r="M191" s="423">
        <f t="shared" si="54"/>
        <v>0</v>
      </c>
      <c r="N191" s="424">
        <f t="shared" si="55"/>
        <v>0</v>
      </c>
      <c r="O191" s="424">
        <f t="shared" si="56"/>
        <v>0</v>
      </c>
      <c r="P191" s="420"/>
      <c r="Q191" s="532"/>
      <c r="R191" s="526" t="str">
        <f t="shared" si="42"/>
        <v/>
      </c>
      <c r="S191" s="526" t="str">
        <f t="shared" si="43"/>
        <v/>
      </c>
      <c r="V191" s="433">
        <f>VLOOKUP(A191,[3]Cartilha!$A:$A,1,FALSE)</f>
        <v>102298</v>
      </c>
      <c r="W191" s="367"/>
    </row>
    <row r="192" spans="1:23" ht="33.75" hidden="1" x14ac:dyDescent="0.2">
      <c r="A192" s="623">
        <v>102299</v>
      </c>
      <c r="B192" s="612" t="s">
        <v>3171</v>
      </c>
      <c r="C192" s="620" t="s">
        <v>5832</v>
      </c>
      <c r="D192" s="612" t="s">
        <v>171</v>
      </c>
      <c r="E192" s="621">
        <v>13.68</v>
      </c>
      <c r="F192" s="614">
        <f t="shared" si="44"/>
        <v>16.489999999999998</v>
      </c>
      <c r="G192" s="510"/>
      <c r="H192" s="423"/>
      <c r="I192" s="422">
        <f t="shared" si="51"/>
        <v>0</v>
      </c>
      <c r="J192" s="422">
        <f t="shared" si="52"/>
        <v>0</v>
      </c>
      <c r="K192" s="419"/>
      <c r="L192" s="423">
        <f t="shared" si="53"/>
        <v>0</v>
      </c>
      <c r="M192" s="423">
        <f t="shared" si="54"/>
        <v>0</v>
      </c>
      <c r="N192" s="424">
        <f t="shared" si="55"/>
        <v>0</v>
      </c>
      <c r="O192" s="424">
        <f t="shared" si="56"/>
        <v>0</v>
      </c>
      <c r="P192" s="420"/>
      <c r="Q192" s="532"/>
      <c r="R192" s="526" t="str">
        <f t="shared" si="42"/>
        <v/>
      </c>
      <c r="S192" s="526" t="str">
        <f t="shared" si="43"/>
        <v/>
      </c>
      <c r="V192" s="433">
        <f>VLOOKUP(A192,[3]Cartilha!$A:$A,1,FALSE)</f>
        <v>102299</v>
      </c>
      <c r="W192" s="367"/>
    </row>
    <row r="193" spans="1:23" ht="33.75" hidden="1" x14ac:dyDescent="0.2">
      <c r="A193" s="623">
        <v>102300</v>
      </c>
      <c r="B193" s="612" t="s">
        <v>3171</v>
      </c>
      <c r="C193" s="620" t="s">
        <v>5833</v>
      </c>
      <c r="D193" s="612" t="s">
        <v>171</v>
      </c>
      <c r="E193" s="621">
        <v>13.52</v>
      </c>
      <c r="F193" s="614">
        <f t="shared" si="44"/>
        <v>16.3</v>
      </c>
      <c r="G193" s="510"/>
      <c r="H193" s="423"/>
      <c r="I193" s="422">
        <f t="shared" si="51"/>
        <v>0</v>
      </c>
      <c r="J193" s="422">
        <f t="shared" si="52"/>
        <v>0</v>
      </c>
      <c r="K193" s="419"/>
      <c r="L193" s="423">
        <f t="shared" si="53"/>
        <v>0</v>
      </c>
      <c r="M193" s="423">
        <f t="shared" si="54"/>
        <v>0</v>
      </c>
      <c r="N193" s="424">
        <f t="shared" si="55"/>
        <v>0</v>
      </c>
      <c r="O193" s="424">
        <f t="shared" si="56"/>
        <v>0</v>
      </c>
      <c r="P193" s="420"/>
      <c r="Q193" s="532"/>
      <c r="R193" s="526" t="str">
        <f t="shared" si="42"/>
        <v/>
      </c>
      <c r="S193" s="526" t="str">
        <f t="shared" si="43"/>
        <v/>
      </c>
      <c r="V193" s="433">
        <f>VLOOKUP(A193,[3]Cartilha!$A:$A,1,FALSE)</f>
        <v>102300</v>
      </c>
      <c r="W193" s="367"/>
    </row>
    <row r="194" spans="1:23" ht="33.75" hidden="1" x14ac:dyDescent="0.2">
      <c r="A194" s="623">
        <v>102301</v>
      </c>
      <c r="B194" s="612" t="s">
        <v>3171</v>
      </c>
      <c r="C194" s="620" t="s">
        <v>5834</v>
      </c>
      <c r="D194" s="612" t="s">
        <v>171</v>
      </c>
      <c r="E194" s="621">
        <v>12.28</v>
      </c>
      <c r="F194" s="614">
        <f t="shared" si="44"/>
        <v>14.8</v>
      </c>
      <c r="G194" s="510"/>
      <c r="H194" s="423"/>
      <c r="I194" s="422">
        <f t="shared" si="51"/>
        <v>0</v>
      </c>
      <c r="J194" s="422">
        <f t="shared" si="52"/>
        <v>0</v>
      </c>
      <c r="K194" s="419"/>
      <c r="L194" s="423">
        <f t="shared" si="53"/>
        <v>0</v>
      </c>
      <c r="M194" s="423">
        <f t="shared" si="54"/>
        <v>0</v>
      </c>
      <c r="N194" s="424">
        <f t="shared" si="55"/>
        <v>0</v>
      </c>
      <c r="O194" s="424">
        <f t="shared" si="56"/>
        <v>0</v>
      </c>
      <c r="P194" s="420"/>
      <c r="Q194" s="532"/>
      <c r="R194" s="526" t="str">
        <f t="shared" si="42"/>
        <v/>
      </c>
      <c r="S194" s="526" t="str">
        <f t="shared" si="43"/>
        <v/>
      </c>
      <c r="V194" s="433">
        <f>VLOOKUP(A194,[3]Cartilha!$A:$A,1,FALSE)</f>
        <v>102301</v>
      </c>
      <c r="W194" s="367"/>
    </row>
    <row r="195" spans="1:23" ht="33.75" hidden="1" x14ac:dyDescent="0.2">
      <c r="A195" s="623">
        <v>102302</v>
      </c>
      <c r="B195" s="612" t="s">
        <v>3171</v>
      </c>
      <c r="C195" s="620" t="s">
        <v>5835</v>
      </c>
      <c r="D195" s="612" t="s">
        <v>171</v>
      </c>
      <c r="E195" s="621">
        <v>8.8800000000000008</v>
      </c>
      <c r="F195" s="614">
        <f t="shared" si="44"/>
        <v>10.71</v>
      </c>
      <c r="G195" s="510"/>
      <c r="H195" s="423"/>
      <c r="I195" s="422">
        <f t="shared" si="51"/>
        <v>0</v>
      </c>
      <c r="J195" s="422">
        <f t="shared" si="52"/>
        <v>0</v>
      </c>
      <c r="K195" s="419"/>
      <c r="L195" s="423">
        <f t="shared" si="53"/>
        <v>0</v>
      </c>
      <c r="M195" s="423">
        <f t="shared" si="54"/>
        <v>0</v>
      </c>
      <c r="N195" s="424">
        <f t="shared" si="55"/>
        <v>0</v>
      </c>
      <c r="O195" s="424">
        <f t="shared" si="56"/>
        <v>0</v>
      </c>
      <c r="P195" s="420"/>
      <c r="Q195" s="532"/>
      <c r="R195" s="526" t="str">
        <f t="shared" si="42"/>
        <v/>
      </c>
      <c r="S195" s="526" t="str">
        <f t="shared" si="43"/>
        <v/>
      </c>
      <c r="V195" s="433">
        <f>VLOOKUP(A195,[3]Cartilha!$A:$A,1,FALSE)</f>
        <v>102302</v>
      </c>
      <c r="W195" s="367"/>
    </row>
    <row r="196" spans="1:23" ht="33.75" hidden="1" x14ac:dyDescent="0.2">
      <c r="A196" s="623">
        <v>102303</v>
      </c>
      <c r="B196" s="612" t="s">
        <v>3171</v>
      </c>
      <c r="C196" s="620" t="s">
        <v>5836</v>
      </c>
      <c r="D196" s="612" t="s">
        <v>171</v>
      </c>
      <c r="E196" s="621">
        <v>7.54</v>
      </c>
      <c r="F196" s="614">
        <f t="shared" si="44"/>
        <v>9.09</v>
      </c>
      <c r="G196" s="510"/>
      <c r="H196" s="423"/>
      <c r="I196" s="422">
        <f t="shared" si="51"/>
        <v>0</v>
      </c>
      <c r="J196" s="422">
        <f t="shared" si="52"/>
        <v>0</v>
      </c>
      <c r="K196" s="419"/>
      <c r="L196" s="423">
        <f t="shared" si="53"/>
        <v>0</v>
      </c>
      <c r="M196" s="423">
        <f t="shared" si="54"/>
        <v>0</v>
      </c>
      <c r="N196" s="424">
        <f t="shared" si="55"/>
        <v>0</v>
      </c>
      <c r="O196" s="424">
        <f t="shared" si="56"/>
        <v>0</v>
      </c>
      <c r="P196" s="420"/>
      <c r="Q196" s="532"/>
      <c r="R196" s="526" t="str">
        <f t="shared" si="42"/>
        <v/>
      </c>
      <c r="S196" s="526" t="str">
        <f t="shared" si="43"/>
        <v/>
      </c>
      <c r="V196" s="433">
        <f>VLOOKUP(A196,[3]Cartilha!$A:$A,1,FALSE)</f>
        <v>102303</v>
      </c>
      <c r="W196" s="367"/>
    </row>
    <row r="197" spans="1:23" ht="33.75" hidden="1" x14ac:dyDescent="0.2">
      <c r="A197" s="623">
        <v>102304</v>
      </c>
      <c r="B197" s="612" t="s">
        <v>3171</v>
      </c>
      <c r="C197" s="620" t="s">
        <v>5837</v>
      </c>
      <c r="D197" s="612" t="s">
        <v>171</v>
      </c>
      <c r="E197" s="621">
        <v>7.45</v>
      </c>
      <c r="F197" s="614">
        <f t="shared" si="44"/>
        <v>8.98</v>
      </c>
      <c r="G197" s="510"/>
      <c r="H197" s="423"/>
      <c r="I197" s="422">
        <f t="shared" si="51"/>
        <v>0</v>
      </c>
      <c r="J197" s="422">
        <f t="shared" si="52"/>
        <v>0</v>
      </c>
      <c r="K197" s="419"/>
      <c r="L197" s="423">
        <f t="shared" si="53"/>
        <v>0</v>
      </c>
      <c r="M197" s="423">
        <f t="shared" si="54"/>
        <v>0</v>
      </c>
      <c r="N197" s="424">
        <f t="shared" si="55"/>
        <v>0</v>
      </c>
      <c r="O197" s="424">
        <f t="shared" si="56"/>
        <v>0</v>
      </c>
      <c r="P197" s="420"/>
      <c r="Q197" s="532"/>
      <c r="R197" s="526" t="str">
        <f t="shared" si="42"/>
        <v/>
      </c>
      <c r="S197" s="526" t="str">
        <f t="shared" si="43"/>
        <v/>
      </c>
      <c r="V197" s="433">
        <f>VLOOKUP(A197,[3]Cartilha!$A:$A,1,FALSE)</f>
        <v>102304</v>
      </c>
      <c r="W197" s="367"/>
    </row>
    <row r="198" spans="1:23" ht="33.75" hidden="1" x14ac:dyDescent="0.2">
      <c r="A198" s="623">
        <v>102305</v>
      </c>
      <c r="B198" s="612" t="s">
        <v>3171</v>
      </c>
      <c r="C198" s="620" t="s">
        <v>5838</v>
      </c>
      <c r="D198" s="612" t="s">
        <v>171</v>
      </c>
      <c r="E198" s="621">
        <v>6.77</v>
      </c>
      <c r="F198" s="614">
        <f t="shared" si="44"/>
        <v>8.16</v>
      </c>
      <c r="G198" s="510"/>
      <c r="H198" s="423"/>
      <c r="I198" s="422">
        <f t="shared" si="51"/>
        <v>0</v>
      </c>
      <c r="J198" s="422">
        <f t="shared" si="52"/>
        <v>0</v>
      </c>
      <c r="K198" s="419"/>
      <c r="L198" s="423">
        <f t="shared" si="53"/>
        <v>0</v>
      </c>
      <c r="M198" s="423">
        <f t="shared" si="54"/>
        <v>0</v>
      </c>
      <c r="N198" s="424">
        <f t="shared" si="55"/>
        <v>0</v>
      </c>
      <c r="O198" s="424">
        <f t="shared" si="56"/>
        <v>0</v>
      </c>
      <c r="P198" s="420"/>
      <c r="Q198" s="532"/>
      <c r="R198" s="526" t="str">
        <f t="shared" si="42"/>
        <v/>
      </c>
      <c r="S198" s="526" t="str">
        <f t="shared" si="43"/>
        <v/>
      </c>
      <c r="V198" s="433">
        <f>VLOOKUP(A198,[3]Cartilha!$A:$A,1,FALSE)</f>
        <v>102305</v>
      </c>
      <c r="W198" s="367"/>
    </row>
    <row r="199" spans="1:23" ht="33.75" hidden="1" x14ac:dyDescent="0.2">
      <c r="A199" s="623">
        <v>102306</v>
      </c>
      <c r="B199" s="612" t="s">
        <v>3171</v>
      </c>
      <c r="C199" s="620" t="s">
        <v>5839</v>
      </c>
      <c r="D199" s="612" t="s">
        <v>171</v>
      </c>
      <c r="E199" s="621">
        <v>15.55</v>
      </c>
      <c r="F199" s="614">
        <f t="shared" si="44"/>
        <v>18.75</v>
      </c>
      <c r="G199" s="510"/>
      <c r="H199" s="423"/>
      <c r="I199" s="422">
        <f t="shared" si="51"/>
        <v>0</v>
      </c>
      <c r="J199" s="422">
        <f t="shared" si="52"/>
        <v>0</v>
      </c>
      <c r="K199" s="419"/>
      <c r="L199" s="423">
        <f t="shared" si="53"/>
        <v>0</v>
      </c>
      <c r="M199" s="423">
        <f t="shared" si="54"/>
        <v>0</v>
      </c>
      <c r="N199" s="424">
        <f t="shared" si="55"/>
        <v>0</v>
      </c>
      <c r="O199" s="424">
        <f t="shared" si="56"/>
        <v>0</v>
      </c>
      <c r="P199" s="420"/>
      <c r="Q199" s="532"/>
      <c r="R199" s="526" t="str">
        <f t="shared" si="42"/>
        <v/>
      </c>
      <c r="S199" s="526" t="str">
        <f t="shared" si="43"/>
        <v/>
      </c>
      <c r="V199" s="433">
        <f>VLOOKUP(A199,[3]Cartilha!$A:$A,1,FALSE)</f>
        <v>102306</v>
      </c>
      <c r="W199" s="367"/>
    </row>
    <row r="200" spans="1:23" ht="33.75" hidden="1" x14ac:dyDescent="0.2">
      <c r="A200" s="623">
        <v>102307</v>
      </c>
      <c r="B200" s="612" t="s">
        <v>3171</v>
      </c>
      <c r="C200" s="620" t="s">
        <v>5840</v>
      </c>
      <c r="D200" s="612" t="s">
        <v>171</v>
      </c>
      <c r="E200" s="621">
        <v>13.8</v>
      </c>
      <c r="F200" s="614">
        <f t="shared" si="44"/>
        <v>16.64</v>
      </c>
      <c r="G200" s="510"/>
      <c r="H200" s="423"/>
      <c r="I200" s="422">
        <f t="shared" si="51"/>
        <v>0</v>
      </c>
      <c r="J200" s="422">
        <f t="shared" si="52"/>
        <v>0</v>
      </c>
      <c r="K200" s="419"/>
      <c r="L200" s="423">
        <f t="shared" si="53"/>
        <v>0</v>
      </c>
      <c r="M200" s="423">
        <f t="shared" si="54"/>
        <v>0</v>
      </c>
      <c r="N200" s="424">
        <f t="shared" si="55"/>
        <v>0</v>
      </c>
      <c r="O200" s="424">
        <f t="shared" si="56"/>
        <v>0</v>
      </c>
      <c r="P200" s="420"/>
      <c r="Q200" s="532"/>
      <c r="R200" s="526" t="str">
        <f t="shared" si="42"/>
        <v/>
      </c>
      <c r="S200" s="526" t="str">
        <f t="shared" si="43"/>
        <v/>
      </c>
      <c r="V200" s="433">
        <f>VLOOKUP(A200,[3]Cartilha!$A:$A,1,FALSE)</f>
        <v>102307</v>
      </c>
      <c r="W200" s="367"/>
    </row>
    <row r="201" spans="1:23" ht="33.75" hidden="1" x14ac:dyDescent="0.2">
      <c r="A201" s="623">
        <v>102308</v>
      </c>
      <c r="B201" s="612" t="s">
        <v>3171</v>
      </c>
      <c r="C201" s="620" t="s">
        <v>5841</v>
      </c>
      <c r="D201" s="612" t="s">
        <v>171</v>
      </c>
      <c r="E201" s="621">
        <v>13.38</v>
      </c>
      <c r="F201" s="614">
        <f t="shared" si="44"/>
        <v>16.13</v>
      </c>
      <c r="G201" s="510"/>
      <c r="H201" s="423"/>
      <c r="I201" s="422">
        <f t="shared" ref="I201:I232" si="57">IF(ISBLANK(E201),0,ROUND(F201*G201,2))</f>
        <v>0</v>
      </c>
      <c r="J201" s="422">
        <f t="shared" ref="J201:J232" si="58">IF(ISBLANK(G201),0,ROUND(G201*H201,2))</f>
        <v>0</v>
      </c>
      <c r="K201" s="419"/>
      <c r="L201" s="423">
        <f t="shared" ref="L201:L232" si="59">G201</f>
        <v>0</v>
      </c>
      <c r="M201" s="423">
        <f t="shared" ref="M201:M232" si="60">H201</f>
        <v>0</v>
      </c>
      <c r="N201" s="424">
        <f t="shared" ref="N201:N232" si="61">IF(ISBLANK(E201),0,ROUND(F201*L201,2))</f>
        <v>0</v>
      </c>
      <c r="O201" s="424">
        <f t="shared" ref="O201:O232" si="62">IF(ISBLANK(L201),0,ROUND(L201*M201,2))</f>
        <v>0</v>
      </c>
      <c r="P201" s="420"/>
      <c r="Q201" s="532"/>
      <c r="R201" s="526" t="str">
        <f t="shared" si="42"/>
        <v/>
      </c>
      <c r="S201" s="526" t="str">
        <f t="shared" si="43"/>
        <v/>
      </c>
      <c r="V201" s="433">
        <f>VLOOKUP(A201,[3]Cartilha!$A:$A,1,FALSE)</f>
        <v>102308</v>
      </c>
      <c r="W201" s="367"/>
    </row>
    <row r="202" spans="1:23" ht="33.75" hidden="1" x14ac:dyDescent="0.2">
      <c r="A202" s="623">
        <v>102309</v>
      </c>
      <c r="B202" s="612" t="s">
        <v>3171</v>
      </c>
      <c r="C202" s="620" t="s">
        <v>5842</v>
      </c>
      <c r="D202" s="612" t="s">
        <v>171</v>
      </c>
      <c r="E202" s="621">
        <v>12.67</v>
      </c>
      <c r="F202" s="614">
        <f t="shared" si="44"/>
        <v>15.27</v>
      </c>
      <c r="G202" s="510"/>
      <c r="H202" s="423"/>
      <c r="I202" s="422">
        <f t="shared" si="57"/>
        <v>0</v>
      </c>
      <c r="J202" s="422">
        <f t="shared" si="58"/>
        <v>0</v>
      </c>
      <c r="K202" s="419"/>
      <c r="L202" s="423">
        <f t="shared" si="59"/>
        <v>0</v>
      </c>
      <c r="M202" s="423">
        <f t="shared" si="60"/>
        <v>0</v>
      </c>
      <c r="N202" s="424">
        <f t="shared" si="61"/>
        <v>0</v>
      </c>
      <c r="O202" s="424">
        <f t="shared" si="62"/>
        <v>0</v>
      </c>
      <c r="P202" s="420"/>
      <c r="Q202" s="532"/>
      <c r="R202" s="526" t="str">
        <f t="shared" si="42"/>
        <v/>
      </c>
      <c r="S202" s="526" t="str">
        <f t="shared" si="43"/>
        <v/>
      </c>
      <c r="V202" s="433">
        <f>VLOOKUP(A202,[3]Cartilha!$A:$A,1,FALSE)</f>
        <v>102309</v>
      </c>
      <c r="W202" s="367"/>
    </row>
    <row r="203" spans="1:23" ht="33.75" hidden="1" x14ac:dyDescent="0.2">
      <c r="A203" s="623">
        <v>102310</v>
      </c>
      <c r="B203" s="612" t="s">
        <v>3171</v>
      </c>
      <c r="C203" s="620" t="s">
        <v>5843</v>
      </c>
      <c r="D203" s="612" t="s">
        <v>171</v>
      </c>
      <c r="E203" s="621">
        <v>12.29</v>
      </c>
      <c r="F203" s="614">
        <f t="shared" si="44"/>
        <v>14.82</v>
      </c>
      <c r="G203" s="510"/>
      <c r="H203" s="423"/>
      <c r="I203" s="422">
        <f t="shared" si="57"/>
        <v>0</v>
      </c>
      <c r="J203" s="422">
        <f t="shared" si="58"/>
        <v>0</v>
      </c>
      <c r="K203" s="419"/>
      <c r="L203" s="423">
        <f t="shared" si="59"/>
        <v>0</v>
      </c>
      <c r="M203" s="423">
        <f t="shared" si="60"/>
        <v>0</v>
      </c>
      <c r="N203" s="424">
        <f t="shared" si="61"/>
        <v>0</v>
      </c>
      <c r="O203" s="424">
        <f t="shared" si="62"/>
        <v>0</v>
      </c>
      <c r="P203" s="420"/>
      <c r="Q203" s="532"/>
      <c r="R203" s="526" t="str">
        <f t="shared" si="42"/>
        <v/>
      </c>
      <c r="S203" s="526" t="str">
        <f t="shared" si="43"/>
        <v/>
      </c>
      <c r="V203" s="433">
        <f>VLOOKUP(A203,[3]Cartilha!$A:$A,1,FALSE)</f>
        <v>102310</v>
      </c>
      <c r="W203" s="367"/>
    </row>
    <row r="204" spans="1:23" ht="33.75" hidden="1" x14ac:dyDescent="0.2">
      <c r="A204" s="623">
        <v>102311</v>
      </c>
      <c r="B204" s="612" t="s">
        <v>3171</v>
      </c>
      <c r="C204" s="620" t="s">
        <v>5844</v>
      </c>
      <c r="D204" s="612" t="s">
        <v>171</v>
      </c>
      <c r="E204" s="621">
        <v>11.99</v>
      </c>
      <c r="F204" s="614">
        <f t="shared" si="44"/>
        <v>14.46</v>
      </c>
      <c r="G204" s="510"/>
      <c r="H204" s="423"/>
      <c r="I204" s="422">
        <f t="shared" si="57"/>
        <v>0</v>
      </c>
      <c r="J204" s="422">
        <f t="shared" si="58"/>
        <v>0</v>
      </c>
      <c r="K204" s="419"/>
      <c r="L204" s="423">
        <f t="shared" si="59"/>
        <v>0</v>
      </c>
      <c r="M204" s="423">
        <f t="shared" si="60"/>
        <v>0</v>
      </c>
      <c r="N204" s="424">
        <f t="shared" si="61"/>
        <v>0</v>
      </c>
      <c r="O204" s="424">
        <f t="shared" si="62"/>
        <v>0</v>
      </c>
      <c r="P204" s="420"/>
      <c r="Q204" s="532"/>
      <c r="R204" s="526" t="str">
        <f t="shared" si="42"/>
        <v/>
      </c>
      <c r="S204" s="526" t="str">
        <f t="shared" si="43"/>
        <v/>
      </c>
      <c r="V204" s="433">
        <f>VLOOKUP(A204,[3]Cartilha!$A:$A,1,FALSE)</f>
        <v>102311</v>
      </c>
      <c r="W204" s="367"/>
    </row>
    <row r="205" spans="1:23" ht="33.75" hidden="1" x14ac:dyDescent="0.2">
      <c r="A205" s="623">
        <v>102312</v>
      </c>
      <c r="B205" s="612" t="s">
        <v>3171</v>
      </c>
      <c r="C205" s="620" t="s">
        <v>5845</v>
      </c>
      <c r="D205" s="612" t="s">
        <v>171</v>
      </c>
      <c r="E205" s="621">
        <v>11.52</v>
      </c>
      <c r="F205" s="614">
        <f t="shared" si="44"/>
        <v>13.89</v>
      </c>
      <c r="G205" s="510"/>
      <c r="H205" s="423"/>
      <c r="I205" s="422">
        <f t="shared" si="57"/>
        <v>0</v>
      </c>
      <c r="J205" s="422">
        <f t="shared" si="58"/>
        <v>0</v>
      </c>
      <c r="K205" s="419"/>
      <c r="L205" s="423">
        <f t="shared" si="59"/>
        <v>0</v>
      </c>
      <c r="M205" s="423">
        <f t="shared" si="60"/>
        <v>0</v>
      </c>
      <c r="N205" s="424">
        <f t="shared" si="61"/>
        <v>0</v>
      </c>
      <c r="O205" s="424">
        <f t="shared" si="62"/>
        <v>0</v>
      </c>
      <c r="P205" s="420"/>
      <c r="Q205" s="532"/>
      <c r="R205" s="526" t="str">
        <f t="shared" si="42"/>
        <v/>
      </c>
      <c r="S205" s="526" t="str">
        <f t="shared" si="43"/>
        <v/>
      </c>
      <c r="V205" s="433">
        <f>VLOOKUP(A205,[3]Cartilha!$A:$A,1,FALSE)</f>
        <v>102312</v>
      </c>
      <c r="W205" s="367"/>
    </row>
    <row r="206" spans="1:23" ht="33.75" hidden="1" x14ac:dyDescent="0.2">
      <c r="A206" s="623">
        <v>102313</v>
      </c>
      <c r="B206" s="612" t="s">
        <v>3171</v>
      </c>
      <c r="C206" s="620" t="s">
        <v>5846</v>
      </c>
      <c r="D206" s="612" t="s">
        <v>171</v>
      </c>
      <c r="E206" s="621">
        <v>11.25</v>
      </c>
      <c r="F206" s="614">
        <f t="shared" si="44"/>
        <v>13.56</v>
      </c>
      <c r="G206" s="510"/>
      <c r="H206" s="423"/>
      <c r="I206" s="422">
        <f t="shared" si="57"/>
        <v>0</v>
      </c>
      <c r="J206" s="422">
        <f t="shared" si="58"/>
        <v>0</v>
      </c>
      <c r="K206" s="419"/>
      <c r="L206" s="423">
        <f t="shared" si="59"/>
        <v>0</v>
      </c>
      <c r="M206" s="423">
        <f t="shared" si="60"/>
        <v>0</v>
      </c>
      <c r="N206" s="424">
        <f t="shared" si="61"/>
        <v>0</v>
      </c>
      <c r="O206" s="424">
        <f t="shared" si="62"/>
        <v>0</v>
      </c>
      <c r="P206" s="420"/>
      <c r="Q206" s="532"/>
      <c r="R206" s="526" t="str">
        <f t="shared" si="42"/>
        <v/>
      </c>
      <c r="S206" s="526" t="str">
        <f t="shared" si="43"/>
        <v/>
      </c>
      <c r="V206" s="433">
        <f>VLOOKUP(A206,[3]Cartilha!$A:$A,1,FALSE)</f>
        <v>102313</v>
      </c>
      <c r="W206" s="367"/>
    </row>
    <row r="207" spans="1:23" ht="33.75" hidden="1" x14ac:dyDescent="0.2">
      <c r="A207" s="623">
        <v>102314</v>
      </c>
      <c r="B207" s="612" t="s">
        <v>3171</v>
      </c>
      <c r="C207" s="620" t="s">
        <v>5847</v>
      </c>
      <c r="D207" s="612" t="s">
        <v>171</v>
      </c>
      <c r="E207" s="621">
        <v>8.59</v>
      </c>
      <c r="F207" s="614">
        <f t="shared" si="44"/>
        <v>10.36</v>
      </c>
      <c r="G207" s="510"/>
      <c r="H207" s="423"/>
      <c r="I207" s="422">
        <f t="shared" si="57"/>
        <v>0</v>
      </c>
      <c r="J207" s="422">
        <f t="shared" si="58"/>
        <v>0</v>
      </c>
      <c r="K207" s="419"/>
      <c r="L207" s="423">
        <f t="shared" si="59"/>
        <v>0</v>
      </c>
      <c r="M207" s="423">
        <f t="shared" si="60"/>
        <v>0</v>
      </c>
      <c r="N207" s="424">
        <f t="shared" si="61"/>
        <v>0</v>
      </c>
      <c r="O207" s="424">
        <f t="shared" si="62"/>
        <v>0</v>
      </c>
      <c r="P207" s="420"/>
      <c r="Q207" s="532"/>
      <c r="R207" s="526" t="str">
        <f t="shared" si="42"/>
        <v/>
      </c>
      <c r="S207" s="526" t="str">
        <f t="shared" si="43"/>
        <v/>
      </c>
      <c r="V207" s="433">
        <f>VLOOKUP(A207,[3]Cartilha!$A:$A,1,FALSE)</f>
        <v>102314</v>
      </c>
      <c r="W207" s="367"/>
    </row>
    <row r="208" spans="1:23" ht="33.75" hidden="1" x14ac:dyDescent="0.2">
      <c r="A208" s="623">
        <v>102315</v>
      </c>
      <c r="B208" s="612" t="s">
        <v>3171</v>
      </c>
      <c r="C208" s="620" t="s">
        <v>5848</v>
      </c>
      <c r="D208" s="612" t="s">
        <v>171</v>
      </c>
      <c r="E208" s="621">
        <v>7.61</v>
      </c>
      <c r="F208" s="614">
        <f t="shared" si="44"/>
        <v>9.17</v>
      </c>
      <c r="G208" s="510"/>
      <c r="H208" s="423"/>
      <c r="I208" s="422">
        <f t="shared" si="57"/>
        <v>0</v>
      </c>
      <c r="J208" s="422">
        <f t="shared" si="58"/>
        <v>0</v>
      </c>
      <c r="K208" s="419"/>
      <c r="L208" s="423">
        <f t="shared" si="59"/>
        <v>0</v>
      </c>
      <c r="M208" s="423">
        <f t="shared" si="60"/>
        <v>0</v>
      </c>
      <c r="N208" s="424">
        <f t="shared" si="61"/>
        <v>0</v>
      </c>
      <c r="O208" s="424">
        <f t="shared" si="62"/>
        <v>0</v>
      </c>
      <c r="P208" s="420"/>
      <c r="Q208" s="532"/>
      <c r="R208" s="526" t="str">
        <f t="shared" si="42"/>
        <v/>
      </c>
      <c r="S208" s="526" t="str">
        <f t="shared" si="43"/>
        <v/>
      </c>
      <c r="V208" s="433">
        <f>VLOOKUP(A208,[3]Cartilha!$A:$A,1,FALSE)</f>
        <v>102315</v>
      </c>
      <c r="W208" s="367"/>
    </row>
    <row r="209" spans="1:23" ht="33.75" hidden="1" x14ac:dyDescent="0.2">
      <c r="A209" s="623">
        <v>102316</v>
      </c>
      <c r="B209" s="612" t="s">
        <v>3171</v>
      </c>
      <c r="C209" s="620" t="s">
        <v>5849</v>
      </c>
      <c r="D209" s="612" t="s">
        <v>171</v>
      </c>
      <c r="E209" s="621">
        <v>7.38</v>
      </c>
      <c r="F209" s="614">
        <f t="shared" si="44"/>
        <v>8.9</v>
      </c>
      <c r="G209" s="510"/>
      <c r="H209" s="423"/>
      <c r="I209" s="422">
        <f t="shared" si="57"/>
        <v>0</v>
      </c>
      <c r="J209" s="422">
        <f t="shared" si="58"/>
        <v>0</v>
      </c>
      <c r="K209" s="419"/>
      <c r="L209" s="423">
        <f t="shared" si="59"/>
        <v>0</v>
      </c>
      <c r="M209" s="423">
        <f t="shared" si="60"/>
        <v>0</v>
      </c>
      <c r="N209" s="424">
        <f t="shared" si="61"/>
        <v>0</v>
      </c>
      <c r="O209" s="424">
        <f t="shared" si="62"/>
        <v>0</v>
      </c>
      <c r="P209" s="420"/>
      <c r="Q209" s="532"/>
      <c r="R209" s="526" t="str">
        <f t="shared" si="42"/>
        <v/>
      </c>
      <c r="S209" s="526" t="str">
        <f t="shared" si="43"/>
        <v/>
      </c>
      <c r="V209" s="433">
        <f>VLOOKUP(A209,[3]Cartilha!$A:$A,1,FALSE)</f>
        <v>102316</v>
      </c>
      <c r="W209" s="367"/>
    </row>
    <row r="210" spans="1:23" ht="33.75" hidden="1" x14ac:dyDescent="0.2">
      <c r="A210" s="623">
        <v>102317</v>
      </c>
      <c r="B210" s="612" t="s">
        <v>3171</v>
      </c>
      <c r="C210" s="620" t="s">
        <v>5850</v>
      </c>
      <c r="D210" s="612" t="s">
        <v>171</v>
      </c>
      <c r="E210" s="621">
        <v>6.96</v>
      </c>
      <c r="F210" s="614">
        <f t="shared" si="44"/>
        <v>8.39</v>
      </c>
      <c r="G210" s="510"/>
      <c r="H210" s="423"/>
      <c r="I210" s="422">
        <f t="shared" si="57"/>
        <v>0</v>
      </c>
      <c r="J210" s="422">
        <f t="shared" si="58"/>
        <v>0</v>
      </c>
      <c r="K210" s="419"/>
      <c r="L210" s="423">
        <f t="shared" si="59"/>
        <v>0</v>
      </c>
      <c r="M210" s="423">
        <f t="shared" si="60"/>
        <v>0</v>
      </c>
      <c r="N210" s="424">
        <f t="shared" si="61"/>
        <v>0</v>
      </c>
      <c r="O210" s="424">
        <f t="shared" si="62"/>
        <v>0</v>
      </c>
      <c r="P210" s="420"/>
      <c r="Q210" s="532"/>
      <c r="R210" s="526" t="str">
        <f t="shared" si="42"/>
        <v/>
      </c>
      <c r="S210" s="526" t="str">
        <f t="shared" si="43"/>
        <v/>
      </c>
      <c r="V210" s="433">
        <f>VLOOKUP(A210,[3]Cartilha!$A:$A,1,FALSE)</f>
        <v>102317</v>
      </c>
      <c r="W210" s="367"/>
    </row>
    <row r="211" spans="1:23" ht="33.75" hidden="1" x14ac:dyDescent="0.2">
      <c r="A211" s="623">
        <v>102318</v>
      </c>
      <c r="B211" s="612" t="s">
        <v>3171</v>
      </c>
      <c r="C211" s="620" t="s">
        <v>5851</v>
      </c>
      <c r="D211" s="612" t="s">
        <v>171</v>
      </c>
      <c r="E211" s="621">
        <v>6.79</v>
      </c>
      <c r="F211" s="614">
        <f t="shared" si="44"/>
        <v>8.19</v>
      </c>
      <c r="G211" s="510"/>
      <c r="H211" s="423"/>
      <c r="I211" s="422">
        <f t="shared" si="57"/>
        <v>0</v>
      </c>
      <c r="J211" s="422">
        <f t="shared" si="58"/>
        <v>0</v>
      </c>
      <c r="K211" s="419"/>
      <c r="L211" s="423">
        <f t="shared" si="59"/>
        <v>0</v>
      </c>
      <c r="M211" s="423">
        <f t="shared" si="60"/>
        <v>0</v>
      </c>
      <c r="N211" s="424">
        <f t="shared" si="61"/>
        <v>0</v>
      </c>
      <c r="O211" s="424">
        <f t="shared" si="62"/>
        <v>0</v>
      </c>
      <c r="P211" s="420"/>
      <c r="Q211" s="532"/>
      <c r="R211" s="526" t="str">
        <f t="shared" si="42"/>
        <v/>
      </c>
      <c r="S211" s="526" t="str">
        <f t="shared" si="43"/>
        <v/>
      </c>
      <c r="V211" s="433">
        <f>VLOOKUP(A211,[3]Cartilha!$A:$A,1,FALSE)</f>
        <v>102318</v>
      </c>
      <c r="W211" s="367"/>
    </row>
    <row r="212" spans="1:23" ht="33.75" hidden="1" x14ac:dyDescent="0.2">
      <c r="A212" s="623">
        <v>102319</v>
      </c>
      <c r="B212" s="612" t="s">
        <v>3171</v>
      </c>
      <c r="C212" s="620" t="s">
        <v>5852</v>
      </c>
      <c r="D212" s="612" t="s">
        <v>171</v>
      </c>
      <c r="E212" s="621">
        <v>6.61</v>
      </c>
      <c r="F212" s="614">
        <f t="shared" si="44"/>
        <v>7.97</v>
      </c>
      <c r="G212" s="510"/>
      <c r="H212" s="423"/>
      <c r="I212" s="422">
        <f t="shared" si="57"/>
        <v>0</v>
      </c>
      <c r="J212" s="422">
        <f t="shared" si="58"/>
        <v>0</v>
      </c>
      <c r="K212" s="419"/>
      <c r="L212" s="423">
        <f t="shared" si="59"/>
        <v>0</v>
      </c>
      <c r="M212" s="423">
        <f t="shared" si="60"/>
        <v>0</v>
      </c>
      <c r="N212" s="424">
        <f t="shared" si="61"/>
        <v>0</v>
      </c>
      <c r="O212" s="424">
        <f t="shared" si="62"/>
        <v>0</v>
      </c>
      <c r="P212" s="420"/>
      <c r="Q212" s="532"/>
      <c r="R212" s="526" t="str">
        <f t="shared" ref="R212:R275" si="63">IF(Q212="X","x",IF(Q212="xx","x",IF(O212&gt;0,"x","")))</f>
        <v/>
      </c>
      <c r="S212" s="526" t="str">
        <f t="shared" ref="S212:S275" si="64">IF(Q212="X","x",IF(Q212="xx","x",IF(OR(J212&gt;0,O212&gt;0),"x","")))</f>
        <v/>
      </c>
      <c r="V212" s="433">
        <f>VLOOKUP(A212,[3]Cartilha!$A:$A,1,FALSE)</f>
        <v>102319</v>
      </c>
      <c r="W212" s="367"/>
    </row>
    <row r="213" spans="1:23" ht="33.75" hidden="1" x14ac:dyDescent="0.2">
      <c r="A213" s="623">
        <v>102320</v>
      </c>
      <c r="B213" s="612" t="s">
        <v>3171</v>
      </c>
      <c r="C213" s="620" t="s">
        <v>5853</v>
      </c>
      <c r="D213" s="612" t="s">
        <v>171</v>
      </c>
      <c r="E213" s="621">
        <v>6.34</v>
      </c>
      <c r="F213" s="614">
        <f t="shared" si="44"/>
        <v>7.64</v>
      </c>
      <c r="G213" s="510"/>
      <c r="H213" s="423"/>
      <c r="I213" s="422">
        <f t="shared" si="57"/>
        <v>0</v>
      </c>
      <c r="J213" s="422">
        <f t="shared" si="58"/>
        <v>0</v>
      </c>
      <c r="K213" s="419"/>
      <c r="L213" s="423">
        <f t="shared" si="59"/>
        <v>0</v>
      </c>
      <c r="M213" s="423">
        <f t="shared" si="60"/>
        <v>0</v>
      </c>
      <c r="N213" s="424">
        <f t="shared" si="61"/>
        <v>0</v>
      </c>
      <c r="O213" s="424">
        <f t="shared" si="62"/>
        <v>0</v>
      </c>
      <c r="P213" s="420"/>
      <c r="Q213" s="532"/>
      <c r="R213" s="526" t="str">
        <f t="shared" si="63"/>
        <v/>
      </c>
      <c r="S213" s="526" t="str">
        <f t="shared" si="64"/>
        <v/>
      </c>
      <c r="V213" s="433">
        <f>VLOOKUP(A213,[3]Cartilha!$A:$A,1,FALSE)</f>
        <v>102320</v>
      </c>
      <c r="W213" s="367"/>
    </row>
    <row r="214" spans="1:23" ht="33.75" hidden="1" x14ac:dyDescent="0.2">
      <c r="A214" s="623">
        <v>102321</v>
      </c>
      <c r="B214" s="612" t="s">
        <v>3171</v>
      </c>
      <c r="C214" s="620" t="s">
        <v>5854</v>
      </c>
      <c r="D214" s="612" t="s">
        <v>171</v>
      </c>
      <c r="E214" s="621">
        <v>6.22</v>
      </c>
      <c r="F214" s="614">
        <f t="shared" si="44"/>
        <v>7.5</v>
      </c>
      <c r="G214" s="510"/>
      <c r="H214" s="423"/>
      <c r="I214" s="422">
        <f t="shared" si="57"/>
        <v>0</v>
      </c>
      <c r="J214" s="422">
        <f t="shared" si="58"/>
        <v>0</v>
      </c>
      <c r="K214" s="419"/>
      <c r="L214" s="423">
        <f t="shared" si="59"/>
        <v>0</v>
      </c>
      <c r="M214" s="423">
        <f t="shared" si="60"/>
        <v>0</v>
      </c>
      <c r="N214" s="424">
        <f t="shared" si="61"/>
        <v>0</v>
      </c>
      <c r="O214" s="424">
        <f t="shared" si="62"/>
        <v>0</v>
      </c>
      <c r="P214" s="420"/>
      <c r="Q214" s="532"/>
      <c r="R214" s="526" t="str">
        <f t="shared" si="63"/>
        <v/>
      </c>
      <c r="S214" s="526" t="str">
        <f t="shared" si="64"/>
        <v/>
      </c>
      <c r="V214" s="433">
        <f>VLOOKUP(A214,[3]Cartilha!$A:$A,1,FALSE)</f>
        <v>102321</v>
      </c>
      <c r="W214" s="367"/>
    </row>
    <row r="215" spans="1:23" ht="33.75" hidden="1" x14ac:dyDescent="0.2">
      <c r="A215" s="623">
        <v>102322</v>
      </c>
      <c r="B215" s="612" t="s">
        <v>3171</v>
      </c>
      <c r="C215" s="620" t="s">
        <v>5855</v>
      </c>
      <c r="D215" s="612" t="s">
        <v>171</v>
      </c>
      <c r="E215" s="621">
        <v>18.13</v>
      </c>
      <c r="F215" s="614">
        <f t="shared" ref="F215:F278" si="65">IF(E215=0,0,ROUND(E215*(1+E$13)*(1-E$14),2))</f>
        <v>21.86</v>
      </c>
      <c r="G215" s="510"/>
      <c r="H215" s="423"/>
      <c r="I215" s="422">
        <f t="shared" si="57"/>
        <v>0</v>
      </c>
      <c r="J215" s="422">
        <f t="shared" si="58"/>
        <v>0</v>
      </c>
      <c r="K215" s="419"/>
      <c r="L215" s="423">
        <f t="shared" si="59"/>
        <v>0</v>
      </c>
      <c r="M215" s="423">
        <f t="shared" si="60"/>
        <v>0</v>
      </c>
      <c r="N215" s="424">
        <f t="shared" si="61"/>
        <v>0</v>
      </c>
      <c r="O215" s="424">
        <f t="shared" si="62"/>
        <v>0</v>
      </c>
      <c r="P215" s="420"/>
      <c r="Q215" s="532"/>
      <c r="R215" s="526" t="str">
        <f t="shared" si="63"/>
        <v/>
      </c>
      <c r="S215" s="526" t="str">
        <f t="shared" si="64"/>
        <v/>
      </c>
      <c r="V215" s="433">
        <f>VLOOKUP(A215,[3]Cartilha!$A:$A,1,FALSE)</f>
        <v>102322</v>
      </c>
      <c r="W215" s="367"/>
    </row>
    <row r="216" spans="1:23" ht="33.75" hidden="1" x14ac:dyDescent="0.2">
      <c r="A216" s="623">
        <v>102323</v>
      </c>
      <c r="B216" s="612" t="s">
        <v>3171</v>
      </c>
      <c r="C216" s="620" t="s">
        <v>5856</v>
      </c>
      <c r="D216" s="612" t="s">
        <v>171</v>
      </c>
      <c r="E216" s="621">
        <v>15.4</v>
      </c>
      <c r="F216" s="614">
        <f t="shared" si="65"/>
        <v>18.57</v>
      </c>
      <c r="G216" s="510"/>
      <c r="H216" s="423"/>
      <c r="I216" s="422">
        <f t="shared" si="57"/>
        <v>0</v>
      </c>
      <c r="J216" s="422">
        <f t="shared" si="58"/>
        <v>0</v>
      </c>
      <c r="K216" s="419"/>
      <c r="L216" s="423">
        <f t="shared" si="59"/>
        <v>0</v>
      </c>
      <c r="M216" s="423">
        <f t="shared" si="60"/>
        <v>0</v>
      </c>
      <c r="N216" s="424">
        <f t="shared" si="61"/>
        <v>0</v>
      </c>
      <c r="O216" s="424">
        <f t="shared" si="62"/>
        <v>0</v>
      </c>
      <c r="P216" s="420"/>
      <c r="Q216" s="532"/>
      <c r="R216" s="526" t="str">
        <f t="shared" si="63"/>
        <v/>
      </c>
      <c r="S216" s="526" t="str">
        <f t="shared" si="64"/>
        <v/>
      </c>
      <c r="V216" s="433">
        <f>VLOOKUP(A216,[3]Cartilha!$A:$A,1,FALSE)</f>
        <v>102323</v>
      </c>
      <c r="W216" s="367"/>
    </row>
    <row r="217" spans="1:23" ht="33.75" hidden="1" x14ac:dyDescent="0.2">
      <c r="A217" s="623">
        <v>102324</v>
      </c>
      <c r="B217" s="612" t="s">
        <v>3171</v>
      </c>
      <c r="C217" s="620" t="s">
        <v>5857</v>
      </c>
      <c r="D217" s="612" t="s">
        <v>171</v>
      </c>
      <c r="E217" s="621">
        <v>15.2</v>
      </c>
      <c r="F217" s="614">
        <f t="shared" si="65"/>
        <v>18.329999999999998</v>
      </c>
      <c r="G217" s="510"/>
      <c r="H217" s="423"/>
      <c r="I217" s="422">
        <f t="shared" si="57"/>
        <v>0</v>
      </c>
      <c r="J217" s="422">
        <f t="shared" si="58"/>
        <v>0</v>
      </c>
      <c r="K217" s="419"/>
      <c r="L217" s="423">
        <f t="shared" si="59"/>
        <v>0</v>
      </c>
      <c r="M217" s="423">
        <f t="shared" si="60"/>
        <v>0</v>
      </c>
      <c r="N217" s="424">
        <f t="shared" si="61"/>
        <v>0</v>
      </c>
      <c r="O217" s="424">
        <f t="shared" si="62"/>
        <v>0</v>
      </c>
      <c r="P217" s="420"/>
      <c r="Q217" s="532"/>
      <c r="R217" s="526" t="str">
        <f t="shared" si="63"/>
        <v/>
      </c>
      <c r="S217" s="526" t="str">
        <f t="shared" si="64"/>
        <v/>
      </c>
      <c r="V217" s="433">
        <f>VLOOKUP(A217,[3]Cartilha!$A:$A,1,FALSE)</f>
        <v>102324</v>
      </c>
      <c r="W217" s="367"/>
    </row>
    <row r="218" spans="1:23" ht="33.75" hidden="1" x14ac:dyDescent="0.2">
      <c r="A218" s="623">
        <v>102325</v>
      </c>
      <c r="B218" s="612" t="s">
        <v>3171</v>
      </c>
      <c r="C218" s="620" t="s">
        <v>5858</v>
      </c>
      <c r="D218" s="612" t="s">
        <v>171</v>
      </c>
      <c r="E218" s="621">
        <v>13.83</v>
      </c>
      <c r="F218" s="614">
        <f t="shared" si="65"/>
        <v>16.670000000000002</v>
      </c>
      <c r="G218" s="510"/>
      <c r="H218" s="423"/>
      <c r="I218" s="422">
        <f t="shared" si="57"/>
        <v>0</v>
      </c>
      <c r="J218" s="422">
        <f t="shared" si="58"/>
        <v>0</v>
      </c>
      <c r="K218" s="419"/>
      <c r="L218" s="423">
        <f t="shared" si="59"/>
        <v>0</v>
      </c>
      <c r="M218" s="423">
        <f t="shared" si="60"/>
        <v>0</v>
      </c>
      <c r="N218" s="424">
        <f t="shared" si="61"/>
        <v>0</v>
      </c>
      <c r="O218" s="424">
        <f t="shared" si="62"/>
        <v>0</v>
      </c>
      <c r="P218" s="420"/>
      <c r="Q218" s="532"/>
      <c r="R218" s="526" t="str">
        <f t="shared" si="63"/>
        <v/>
      </c>
      <c r="S218" s="526" t="str">
        <f t="shared" si="64"/>
        <v/>
      </c>
      <c r="V218" s="433">
        <f>VLOOKUP(A218,[3]Cartilha!$A:$A,1,FALSE)</f>
        <v>102325</v>
      </c>
      <c r="W218" s="367"/>
    </row>
    <row r="219" spans="1:23" ht="33.75" hidden="1" x14ac:dyDescent="0.2">
      <c r="A219" s="623">
        <v>102326</v>
      </c>
      <c r="B219" s="612" t="s">
        <v>3171</v>
      </c>
      <c r="C219" s="620" t="s">
        <v>5859</v>
      </c>
      <c r="D219" s="612" t="s">
        <v>171</v>
      </c>
      <c r="E219" s="621">
        <v>10</v>
      </c>
      <c r="F219" s="614">
        <f t="shared" si="65"/>
        <v>12.06</v>
      </c>
      <c r="G219" s="510"/>
      <c r="H219" s="423"/>
      <c r="I219" s="422">
        <f t="shared" si="57"/>
        <v>0</v>
      </c>
      <c r="J219" s="422">
        <f t="shared" si="58"/>
        <v>0</v>
      </c>
      <c r="K219" s="419"/>
      <c r="L219" s="423">
        <f t="shared" si="59"/>
        <v>0</v>
      </c>
      <c r="M219" s="423">
        <f t="shared" si="60"/>
        <v>0</v>
      </c>
      <c r="N219" s="424">
        <f t="shared" si="61"/>
        <v>0</v>
      </c>
      <c r="O219" s="424">
        <f t="shared" si="62"/>
        <v>0</v>
      </c>
      <c r="P219" s="420"/>
      <c r="Q219" s="532"/>
      <c r="R219" s="526" t="str">
        <f t="shared" si="63"/>
        <v/>
      </c>
      <c r="S219" s="526" t="str">
        <f t="shared" si="64"/>
        <v/>
      </c>
      <c r="V219" s="433">
        <f>VLOOKUP(A219,[3]Cartilha!$A:$A,1,FALSE)</f>
        <v>102326</v>
      </c>
      <c r="W219" s="367"/>
    </row>
    <row r="220" spans="1:23" ht="33.75" hidden="1" x14ac:dyDescent="0.2">
      <c r="A220" s="623">
        <v>102327</v>
      </c>
      <c r="B220" s="612" t="s">
        <v>3171</v>
      </c>
      <c r="C220" s="620" t="s">
        <v>5860</v>
      </c>
      <c r="D220" s="612" t="s">
        <v>171</v>
      </c>
      <c r="E220" s="621">
        <v>8.5</v>
      </c>
      <c r="F220" s="614">
        <f t="shared" si="65"/>
        <v>10.25</v>
      </c>
      <c r="G220" s="510"/>
      <c r="H220" s="423"/>
      <c r="I220" s="422">
        <f t="shared" si="57"/>
        <v>0</v>
      </c>
      <c r="J220" s="422">
        <f t="shared" si="58"/>
        <v>0</v>
      </c>
      <c r="K220" s="419"/>
      <c r="L220" s="423">
        <f t="shared" si="59"/>
        <v>0</v>
      </c>
      <c r="M220" s="423">
        <f t="shared" si="60"/>
        <v>0</v>
      </c>
      <c r="N220" s="424">
        <f t="shared" si="61"/>
        <v>0</v>
      </c>
      <c r="O220" s="424">
        <f t="shared" si="62"/>
        <v>0</v>
      </c>
      <c r="P220" s="420"/>
      <c r="Q220" s="532"/>
      <c r="R220" s="526" t="str">
        <f t="shared" si="63"/>
        <v/>
      </c>
      <c r="S220" s="526" t="str">
        <f t="shared" si="64"/>
        <v/>
      </c>
      <c r="V220" s="433">
        <f>VLOOKUP(A220,[3]Cartilha!$A:$A,1,FALSE)</f>
        <v>102327</v>
      </c>
      <c r="W220" s="367"/>
    </row>
    <row r="221" spans="1:23" ht="33.75" hidden="1" x14ac:dyDescent="0.2">
      <c r="A221" s="623">
        <v>102328</v>
      </c>
      <c r="B221" s="612" t="s">
        <v>3171</v>
      </c>
      <c r="C221" s="620" t="s">
        <v>5861</v>
      </c>
      <c r="D221" s="612" t="s">
        <v>171</v>
      </c>
      <c r="E221" s="621">
        <v>8.3800000000000008</v>
      </c>
      <c r="F221" s="614">
        <f t="shared" si="65"/>
        <v>10.1</v>
      </c>
      <c r="G221" s="510"/>
      <c r="H221" s="423"/>
      <c r="I221" s="422">
        <f t="shared" si="57"/>
        <v>0</v>
      </c>
      <c r="J221" s="422">
        <f t="shared" si="58"/>
        <v>0</v>
      </c>
      <c r="K221" s="419"/>
      <c r="L221" s="423">
        <f t="shared" si="59"/>
        <v>0</v>
      </c>
      <c r="M221" s="423">
        <f t="shared" si="60"/>
        <v>0</v>
      </c>
      <c r="N221" s="424">
        <f t="shared" si="61"/>
        <v>0</v>
      </c>
      <c r="O221" s="424">
        <f t="shared" si="62"/>
        <v>0</v>
      </c>
      <c r="P221" s="420"/>
      <c r="Q221" s="532"/>
      <c r="R221" s="526" t="str">
        <f t="shared" si="63"/>
        <v/>
      </c>
      <c r="S221" s="526" t="str">
        <f t="shared" si="64"/>
        <v/>
      </c>
      <c r="V221" s="433">
        <f>VLOOKUP(A221,[3]Cartilha!$A:$A,1,FALSE)</f>
        <v>102328</v>
      </c>
      <c r="W221" s="367"/>
    </row>
    <row r="222" spans="1:23" ht="33.75" hidden="1" x14ac:dyDescent="0.2">
      <c r="A222" s="623">
        <v>102329</v>
      </c>
      <c r="B222" s="612" t="s">
        <v>3171</v>
      </c>
      <c r="C222" s="620" t="s">
        <v>5862</v>
      </c>
      <c r="D222" s="612" t="s">
        <v>171</v>
      </c>
      <c r="E222" s="621">
        <v>7.64</v>
      </c>
      <c r="F222" s="614">
        <f t="shared" si="65"/>
        <v>9.2100000000000009</v>
      </c>
      <c r="G222" s="510"/>
      <c r="H222" s="423"/>
      <c r="I222" s="422">
        <f t="shared" si="57"/>
        <v>0</v>
      </c>
      <c r="J222" s="422">
        <f t="shared" si="58"/>
        <v>0</v>
      </c>
      <c r="K222" s="419"/>
      <c r="L222" s="423">
        <f t="shared" si="59"/>
        <v>0</v>
      </c>
      <c r="M222" s="423">
        <f t="shared" si="60"/>
        <v>0</v>
      </c>
      <c r="N222" s="424">
        <f t="shared" si="61"/>
        <v>0</v>
      </c>
      <c r="O222" s="424">
        <f t="shared" si="62"/>
        <v>0</v>
      </c>
      <c r="P222" s="420"/>
      <c r="Q222" s="532"/>
      <c r="R222" s="526" t="str">
        <f t="shared" si="63"/>
        <v/>
      </c>
      <c r="S222" s="526" t="str">
        <f t="shared" si="64"/>
        <v/>
      </c>
      <c r="V222" s="433">
        <f>VLOOKUP(A222,[3]Cartilha!$A:$A,1,FALSE)</f>
        <v>102329</v>
      </c>
      <c r="W222" s="367"/>
    </row>
    <row r="223" spans="1:23" ht="33.75" hidden="1" x14ac:dyDescent="0.2">
      <c r="A223" s="623">
        <v>90082</v>
      </c>
      <c r="B223" s="612" t="s">
        <v>3171</v>
      </c>
      <c r="C223" s="620" t="s">
        <v>5541</v>
      </c>
      <c r="D223" s="612" t="s">
        <v>171</v>
      </c>
      <c r="E223" s="621">
        <v>11.05</v>
      </c>
      <c r="F223" s="614">
        <f t="shared" si="65"/>
        <v>13.32</v>
      </c>
      <c r="G223" s="510"/>
      <c r="H223" s="423"/>
      <c r="I223" s="422">
        <f t="shared" si="57"/>
        <v>0</v>
      </c>
      <c r="J223" s="422">
        <f t="shared" si="58"/>
        <v>0</v>
      </c>
      <c r="K223" s="419"/>
      <c r="L223" s="423">
        <f t="shared" si="59"/>
        <v>0</v>
      </c>
      <c r="M223" s="423">
        <f t="shared" si="60"/>
        <v>0</v>
      </c>
      <c r="N223" s="424">
        <f t="shared" si="61"/>
        <v>0</v>
      </c>
      <c r="O223" s="424">
        <f t="shared" si="62"/>
        <v>0</v>
      </c>
      <c r="P223" s="420"/>
      <c r="Q223" s="532"/>
      <c r="R223" s="526" t="str">
        <f t="shared" si="63"/>
        <v/>
      </c>
      <c r="S223" s="526" t="str">
        <f t="shared" si="64"/>
        <v/>
      </c>
      <c r="V223" s="433">
        <f>VLOOKUP(A223,[3]Cartilha!$A:$A,1,FALSE)</f>
        <v>90082</v>
      </c>
      <c r="W223" s="367"/>
    </row>
    <row r="224" spans="1:23" ht="33.75" hidden="1" x14ac:dyDescent="0.2">
      <c r="A224" s="623">
        <v>90084</v>
      </c>
      <c r="B224" s="612" t="s">
        <v>3171</v>
      </c>
      <c r="C224" s="620" t="s">
        <v>5542</v>
      </c>
      <c r="D224" s="612" t="s">
        <v>171</v>
      </c>
      <c r="E224" s="621">
        <v>10.71</v>
      </c>
      <c r="F224" s="614">
        <f t="shared" si="65"/>
        <v>12.91</v>
      </c>
      <c r="G224" s="510"/>
      <c r="H224" s="423"/>
      <c r="I224" s="422">
        <f t="shared" si="57"/>
        <v>0</v>
      </c>
      <c r="J224" s="422">
        <f t="shared" si="58"/>
        <v>0</v>
      </c>
      <c r="K224" s="419"/>
      <c r="L224" s="423">
        <f t="shared" si="59"/>
        <v>0</v>
      </c>
      <c r="M224" s="423">
        <f t="shared" si="60"/>
        <v>0</v>
      </c>
      <c r="N224" s="424">
        <f t="shared" si="61"/>
        <v>0</v>
      </c>
      <c r="O224" s="424">
        <f t="shared" si="62"/>
        <v>0</v>
      </c>
      <c r="P224" s="420"/>
      <c r="Q224" s="532"/>
      <c r="R224" s="526" t="str">
        <f t="shared" si="63"/>
        <v/>
      </c>
      <c r="S224" s="526" t="str">
        <f t="shared" si="64"/>
        <v/>
      </c>
      <c r="V224" s="433">
        <f>VLOOKUP(A224,[3]Cartilha!$A:$A,1,FALSE)</f>
        <v>90084</v>
      </c>
      <c r="W224" s="367"/>
    </row>
    <row r="225" spans="1:23" ht="33.75" hidden="1" x14ac:dyDescent="0.2">
      <c r="A225" s="623">
        <v>90086</v>
      </c>
      <c r="B225" s="612" t="s">
        <v>3171</v>
      </c>
      <c r="C225" s="620" t="s">
        <v>5543</v>
      </c>
      <c r="D225" s="612" t="s">
        <v>171</v>
      </c>
      <c r="E225" s="621">
        <v>10.119999999999999</v>
      </c>
      <c r="F225" s="614">
        <f t="shared" si="65"/>
        <v>12.2</v>
      </c>
      <c r="G225" s="510"/>
      <c r="H225" s="423"/>
      <c r="I225" s="422">
        <f t="shared" si="57"/>
        <v>0</v>
      </c>
      <c r="J225" s="422">
        <f t="shared" si="58"/>
        <v>0</v>
      </c>
      <c r="K225" s="419"/>
      <c r="L225" s="423">
        <f t="shared" si="59"/>
        <v>0</v>
      </c>
      <c r="M225" s="423">
        <f t="shared" si="60"/>
        <v>0</v>
      </c>
      <c r="N225" s="424">
        <f t="shared" si="61"/>
        <v>0</v>
      </c>
      <c r="O225" s="424">
        <f t="shared" si="62"/>
        <v>0</v>
      </c>
      <c r="P225" s="420"/>
      <c r="Q225" s="532"/>
      <c r="R225" s="526" t="str">
        <f t="shared" si="63"/>
        <v/>
      </c>
      <c r="S225" s="526" t="str">
        <f t="shared" si="64"/>
        <v/>
      </c>
      <c r="V225" s="433">
        <f>VLOOKUP(A225,[3]Cartilha!$A:$A,1,FALSE)</f>
        <v>90086</v>
      </c>
      <c r="W225" s="367"/>
    </row>
    <row r="226" spans="1:23" ht="33.75" hidden="1" x14ac:dyDescent="0.2">
      <c r="A226" s="623">
        <v>90087</v>
      </c>
      <c r="B226" s="612" t="s">
        <v>3171</v>
      </c>
      <c r="C226" s="620" t="s">
        <v>5544</v>
      </c>
      <c r="D226" s="612" t="s">
        <v>171</v>
      </c>
      <c r="E226" s="621">
        <v>9.1999999999999993</v>
      </c>
      <c r="F226" s="614">
        <f t="shared" si="65"/>
        <v>11.09</v>
      </c>
      <c r="G226" s="510"/>
      <c r="H226" s="423"/>
      <c r="I226" s="422">
        <f t="shared" si="57"/>
        <v>0</v>
      </c>
      <c r="J226" s="422">
        <f t="shared" si="58"/>
        <v>0</v>
      </c>
      <c r="K226" s="419"/>
      <c r="L226" s="423">
        <f t="shared" si="59"/>
        <v>0</v>
      </c>
      <c r="M226" s="423">
        <f t="shared" si="60"/>
        <v>0</v>
      </c>
      <c r="N226" s="424">
        <f t="shared" si="61"/>
        <v>0</v>
      </c>
      <c r="O226" s="424">
        <f t="shared" si="62"/>
        <v>0</v>
      </c>
      <c r="P226" s="420"/>
      <c r="Q226" s="532"/>
      <c r="R226" s="526" t="str">
        <f t="shared" si="63"/>
        <v/>
      </c>
      <c r="S226" s="526" t="str">
        <f t="shared" si="64"/>
        <v/>
      </c>
      <c r="V226" s="433">
        <f>VLOOKUP(A226,[3]Cartilha!$A:$A,1,FALSE)</f>
        <v>90087</v>
      </c>
      <c r="W226" s="367"/>
    </row>
    <row r="227" spans="1:23" ht="33.75" hidden="1" x14ac:dyDescent="0.2">
      <c r="A227" s="623">
        <v>90090</v>
      </c>
      <c r="B227" s="612" t="s">
        <v>3171</v>
      </c>
      <c r="C227" s="620" t="s">
        <v>5545</v>
      </c>
      <c r="D227" s="612" t="s">
        <v>171</v>
      </c>
      <c r="E227" s="621">
        <v>9.01</v>
      </c>
      <c r="F227" s="614">
        <f t="shared" si="65"/>
        <v>10.86</v>
      </c>
      <c r="G227" s="510"/>
      <c r="H227" s="423"/>
      <c r="I227" s="422">
        <f t="shared" si="57"/>
        <v>0</v>
      </c>
      <c r="J227" s="422">
        <f t="shared" si="58"/>
        <v>0</v>
      </c>
      <c r="K227" s="419"/>
      <c r="L227" s="423">
        <f t="shared" si="59"/>
        <v>0</v>
      </c>
      <c r="M227" s="423">
        <f t="shared" si="60"/>
        <v>0</v>
      </c>
      <c r="N227" s="424">
        <f t="shared" si="61"/>
        <v>0</v>
      </c>
      <c r="O227" s="424">
        <f t="shared" si="62"/>
        <v>0</v>
      </c>
      <c r="P227" s="420"/>
      <c r="Q227" s="532"/>
      <c r="R227" s="526" t="str">
        <f t="shared" si="63"/>
        <v/>
      </c>
      <c r="S227" s="526" t="str">
        <f t="shared" si="64"/>
        <v/>
      </c>
      <c r="V227" s="433">
        <f>VLOOKUP(A227,[3]Cartilha!$A:$A,1,FALSE)</f>
        <v>90090</v>
      </c>
      <c r="W227" s="367"/>
    </row>
    <row r="228" spans="1:23" ht="33.75" hidden="1" x14ac:dyDescent="0.2">
      <c r="A228" s="623">
        <v>90091</v>
      </c>
      <c r="B228" s="612" t="s">
        <v>3171</v>
      </c>
      <c r="C228" s="620" t="s">
        <v>5546</v>
      </c>
      <c r="D228" s="612" t="s">
        <v>171</v>
      </c>
      <c r="E228" s="621">
        <v>5.98</v>
      </c>
      <c r="F228" s="614">
        <f t="shared" si="65"/>
        <v>7.21</v>
      </c>
      <c r="G228" s="510"/>
      <c r="H228" s="423"/>
      <c r="I228" s="422">
        <f t="shared" si="57"/>
        <v>0</v>
      </c>
      <c r="J228" s="422">
        <f t="shared" si="58"/>
        <v>0</v>
      </c>
      <c r="K228" s="419"/>
      <c r="L228" s="423">
        <f t="shared" si="59"/>
        <v>0</v>
      </c>
      <c r="M228" s="423">
        <f t="shared" si="60"/>
        <v>0</v>
      </c>
      <c r="N228" s="424">
        <f t="shared" si="61"/>
        <v>0</v>
      </c>
      <c r="O228" s="424">
        <f t="shared" si="62"/>
        <v>0</v>
      </c>
      <c r="P228" s="420"/>
      <c r="Q228" s="532"/>
      <c r="R228" s="526" t="str">
        <f t="shared" si="63"/>
        <v/>
      </c>
      <c r="S228" s="526" t="str">
        <f t="shared" si="64"/>
        <v/>
      </c>
      <c r="V228" s="433">
        <f>VLOOKUP(A228,[3]Cartilha!$A:$A,1,FALSE)</f>
        <v>90091</v>
      </c>
      <c r="W228" s="367"/>
    </row>
    <row r="229" spans="1:23" ht="33.75" hidden="1" x14ac:dyDescent="0.2">
      <c r="A229" s="623">
        <v>90092</v>
      </c>
      <c r="B229" s="612" t="s">
        <v>3171</v>
      </c>
      <c r="C229" s="620" t="s">
        <v>5547</v>
      </c>
      <c r="D229" s="612" t="s">
        <v>171</v>
      </c>
      <c r="E229" s="621">
        <v>5.89</v>
      </c>
      <c r="F229" s="614">
        <f t="shared" si="65"/>
        <v>7.1</v>
      </c>
      <c r="G229" s="510"/>
      <c r="H229" s="423"/>
      <c r="I229" s="422">
        <f t="shared" si="57"/>
        <v>0</v>
      </c>
      <c r="J229" s="422">
        <f t="shared" si="58"/>
        <v>0</v>
      </c>
      <c r="K229" s="419"/>
      <c r="L229" s="423">
        <f t="shared" si="59"/>
        <v>0</v>
      </c>
      <c r="M229" s="423">
        <f t="shared" si="60"/>
        <v>0</v>
      </c>
      <c r="N229" s="424">
        <f t="shared" si="61"/>
        <v>0</v>
      </c>
      <c r="O229" s="424">
        <f t="shared" si="62"/>
        <v>0</v>
      </c>
      <c r="P229" s="420"/>
      <c r="Q229" s="532"/>
      <c r="R229" s="526" t="str">
        <f t="shared" si="63"/>
        <v/>
      </c>
      <c r="S229" s="526" t="str">
        <f t="shared" si="64"/>
        <v/>
      </c>
      <c r="V229" s="433">
        <f>VLOOKUP(A229,[3]Cartilha!$A:$A,1,FALSE)</f>
        <v>90092</v>
      </c>
      <c r="W229" s="367"/>
    </row>
    <row r="230" spans="1:23" ht="33.75" hidden="1" x14ac:dyDescent="0.2">
      <c r="A230" s="623">
        <v>90094</v>
      </c>
      <c r="B230" s="612" t="s">
        <v>3171</v>
      </c>
      <c r="C230" s="620" t="s">
        <v>5548</v>
      </c>
      <c r="D230" s="612" t="s">
        <v>171</v>
      </c>
      <c r="E230" s="621">
        <v>5.59</v>
      </c>
      <c r="F230" s="614">
        <f t="shared" si="65"/>
        <v>6.74</v>
      </c>
      <c r="G230" s="510"/>
      <c r="H230" s="423"/>
      <c r="I230" s="422">
        <f t="shared" si="57"/>
        <v>0</v>
      </c>
      <c r="J230" s="422">
        <f t="shared" si="58"/>
        <v>0</v>
      </c>
      <c r="K230" s="419"/>
      <c r="L230" s="423">
        <f t="shared" si="59"/>
        <v>0</v>
      </c>
      <c r="M230" s="423">
        <f t="shared" si="60"/>
        <v>0</v>
      </c>
      <c r="N230" s="424">
        <f t="shared" si="61"/>
        <v>0</v>
      </c>
      <c r="O230" s="424">
        <f t="shared" si="62"/>
        <v>0</v>
      </c>
      <c r="P230" s="420"/>
      <c r="Q230" s="532"/>
      <c r="R230" s="526" t="str">
        <f t="shared" si="63"/>
        <v/>
      </c>
      <c r="S230" s="526" t="str">
        <f t="shared" si="64"/>
        <v/>
      </c>
      <c r="V230" s="433">
        <f>VLOOKUP(A230,[3]Cartilha!$A:$A,1,FALSE)</f>
        <v>90094</v>
      </c>
      <c r="W230" s="367"/>
    </row>
    <row r="231" spans="1:23" ht="33.75" hidden="1" x14ac:dyDescent="0.2">
      <c r="A231" s="623">
        <v>90095</v>
      </c>
      <c r="B231" s="612" t="s">
        <v>3171</v>
      </c>
      <c r="C231" s="620" t="s">
        <v>5549</v>
      </c>
      <c r="D231" s="612" t="s">
        <v>171</v>
      </c>
      <c r="E231" s="621">
        <v>5.0599999999999996</v>
      </c>
      <c r="F231" s="614">
        <f t="shared" si="65"/>
        <v>6.1</v>
      </c>
      <c r="G231" s="510"/>
      <c r="H231" s="423"/>
      <c r="I231" s="422">
        <f t="shared" si="57"/>
        <v>0</v>
      </c>
      <c r="J231" s="422">
        <f t="shared" si="58"/>
        <v>0</v>
      </c>
      <c r="K231" s="419"/>
      <c r="L231" s="423">
        <f t="shared" si="59"/>
        <v>0</v>
      </c>
      <c r="M231" s="423">
        <f t="shared" si="60"/>
        <v>0</v>
      </c>
      <c r="N231" s="424">
        <f t="shared" si="61"/>
        <v>0</v>
      </c>
      <c r="O231" s="424">
        <f t="shared" si="62"/>
        <v>0</v>
      </c>
      <c r="P231" s="420"/>
      <c r="Q231" s="532"/>
      <c r="R231" s="526" t="str">
        <f t="shared" si="63"/>
        <v/>
      </c>
      <c r="S231" s="526" t="str">
        <f t="shared" si="64"/>
        <v/>
      </c>
      <c r="V231" s="433">
        <f>VLOOKUP(A231,[3]Cartilha!$A:$A,1,FALSE)</f>
        <v>90095</v>
      </c>
      <c r="W231" s="367"/>
    </row>
    <row r="232" spans="1:23" ht="33.75" hidden="1" x14ac:dyDescent="0.2">
      <c r="A232" s="623">
        <v>90098</v>
      </c>
      <c r="B232" s="612" t="s">
        <v>3171</v>
      </c>
      <c r="C232" s="620" t="s">
        <v>5550</v>
      </c>
      <c r="D232" s="612" t="s">
        <v>171</v>
      </c>
      <c r="E232" s="621">
        <v>4.9800000000000004</v>
      </c>
      <c r="F232" s="614">
        <f t="shared" si="65"/>
        <v>6</v>
      </c>
      <c r="G232" s="510"/>
      <c r="H232" s="423"/>
      <c r="I232" s="422">
        <f t="shared" si="57"/>
        <v>0</v>
      </c>
      <c r="J232" s="422">
        <f t="shared" si="58"/>
        <v>0</v>
      </c>
      <c r="K232" s="419"/>
      <c r="L232" s="423">
        <f t="shared" si="59"/>
        <v>0</v>
      </c>
      <c r="M232" s="423">
        <f t="shared" si="60"/>
        <v>0</v>
      </c>
      <c r="N232" s="424">
        <f t="shared" si="61"/>
        <v>0</v>
      </c>
      <c r="O232" s="424">
        <f t="shared" si="62"/>
        <v>0</v>
      </c>
      <c r="P232" s="420"/>
      <c r="Q232" s="532"/>
      <c r="R232" s="526" t="str">
        <f t="shared" si="63"/>
        <v/>
      </c>
      <c r="S232" s="526" t="str">
        <f t="shared" si="64"/>
        <v/>
      </c>
      <c r="V232" s="433">
        <f>VLOOKUP(A232,[3]Cartilha!$A:$A,1,FALSE)</f>
        <v>90098</v>
      </c>
      <c r="W232" s="367"/>
    </row>
    <row r="233" spans="1:23" ht="33.75" hidden="1" x14ac:dyDescent="0.2">
      <c r="A233" s="623">
        <v>90099</v>
      </c>
      <c r="B233" s="612" t="s">
        <v>3171</v>
      </c>
      <c r="C233" s="620" t="s">
        <v>5551</v>
      </c>
      <c r="D233" s="612" t="s">
        <v>171</v>
      </c>
      <c r="E233" s="621">
        <v>14.49</v>
      </c>
      <c r="F233" s="614">
        <f t="shared" si="65"/>
        <v>17.47</v>
      </c>
      <c r="G233" s="510"/>
      <c r="H233" s="423"/>
      <c r="I233" s="422">
        <f t="shared" ref="I233:I264" si="66">IF(ISBLANK(E233),0,ROUND(F233*G233,2))</f>
        <v>0</v>
      </c>
      <c r="J233" s="422">
        <f t="shared" ref="J233:J264" si="67">IF(ISBLANK(G233),0,ROUND(G233*H233,2))</f>
        <v>0</v>
      </c>
      <c r="K233" s="419"/>
      <c r="L233" s="423">
        <f t="shared" ref="L233:L264" si="68">G233</f>
        <v>0</v>
      </c>
      <c r="M233" s="423">
        <f t="shared" ref="M233:M264" si="69">H233</f>
        <v>0</v>
      </c>
      <c r="N233" s="424">
        <f t="shared" ref="N233:N264" si="70">IF(ISBLANK(E233),0,ROUND(F233*L233,2))</f>
        <v>0</v>
      </c>
      <c r="O233" s="424">
        <f t="shared" ref="O233:O264" si="71">IF(ISBLANK(L233),0,ROUND(L233*M233,2))</f>
        <v>0</v>
      </c>
      <c r="P233" s="420"/>
      <c r="Q233" s="532"/>
      <c r="R233" s="526" t="str">
        <f t="shared" si="63"/>
        <v/>
      </c>
      <c r="S233" s="526" t="str">
        <f t="shared" si="64"/>
        <v/>
      </c>
      <c r="V233" s="433">
        <f>VLOOKUP(A233,[3]Cartilha!$A:$A,1,FALSE)</f>
        <v>90099</v>
      </c>
      <c r="W233" s="367"/>
    </row>
    <row r="234" spans="1:23" ht="33.75" hidden="1" x14ac:dyDescent="0.2">
      <c r="A234" s="623">
        <v>90100</v>
      </c>
      <c r="B234" s="612" t="s">
        <v>3171</v>
      </c>
      <c r="C234" s="620" t="s">
        <v>5552</v>
      </c>
      <c r="D234" s="612" t="s">
        <v>171</v>
      </c>
      <c r="E234" s="621">
        <v>12.31</v>
      </c>
      <c r="F234" s="614">
        <f t="shared" si="65"/>
        <v>14.84</v>
      </c>
      <c r="G234" s="510"/>
      <c r="H234" s="423"/>
      <c r="I234" s="422">
        <f t="shared" si="66"/>
        <v>0</v>
      </c>
      <c r="J234" s="422">
        <f t="shared" si="67"/>
        <v>0</v>
      </c>
      <c r="K234" s="419"/>
      <c r="L234" s="423">
        <f t="shared" si="68"/>
        <v>0</v>
      </c>
      <c r="M234" s="423">
        <f t="shared" si="69"/>
        <v>0</v>
      </c>
      <c r="N234" s="424">
        <f t="shared" si="70"/>
        <v>0</v>
      </c>
      <c r="O234" s="424">
        <f t="shared" si="71"/>
        <v>0</v>
      </c>
      <c r="P234" s="420"/>
      <c r="Q234" s="532"/>
      <c r="R234" s="526" t="str">
        <f t="shared" si="63"/>
        <v/>
      </c>
      <c r="S234" s="526" t="str">
        <f t="shared" si="64"/>
        <v/>
      </c>
      <c r="V234" s="433">
        <f>VLOOKUP(A234,[3]Cartilha!$A:$A,1,FALSE)</f>
        <v>90100</v>
      </c>
      <c r="W234" s="367"/>
    </row>
    <row r="235" spans="1:23" ht="33.75" hidden="1" x14ac:dyDescent="0.2">
      <c r="A235" s="623">
        <v>90101</v>
      </c>
      <c r="B235" s="612" t="s">
        <v>3171</v>
      </c>
      <c r="C235" s="620" t="s">
        <v>5553</v>
      </c>
      <c r="D235" s="612" t="s">
        <v>171</v>
      </c>
      <c r="E235" s="621">
        <v>12.16</v>
      </c>
      <c r="F235" s="614">
        <f t="shared" si="65"/>
        <v>14.66</v>
      </c>
      <c r="G235" s="510"/>
      <c r="H235" s="423"/>
      <c r="I235" s="422">
        <f t="shared" si="66"/>
        <v>0</v>
      </c>
      <c r="J235" s="422">
        <f t="shared" si="67"/>
        <v>0</v>
      </c>
      <c r="K235" s="419"/>
      <c r="L235" s="423">
        <f t="shared" si="68"/>
        <v>0</v>
      </c>
      <c r="M235" s="423">
        <f t="shared" si="69"/>
        <v>0</v>
      </c>
      <c r="N235" s="424">
        <f t="shared" si="70"/>
        <v>0</v>
      </c>
      <c r="O235" s="424">
        <f t="shared" si="71"/>
        <v>0</v>
      </c>
      <c r="P235" s="420"/>
      <c r="Q235" s="532"/>
      <c r="R235" s="526" t="str">
        <f t="shared" si="63"/>
        <v/>
      </c>
      <c r="S235" s="526" t="str">
        <f t="shared" si="64"/>
        <v/>
      </c>
      <c r="V235" s="433">
        <f>VLOOKUP(A235,[3]Cartilha!$A:$A,1,FALSE)</f>
        <v>90101</v>
      </c>
      <c r="W235" s="367"/>
    </row>
    <row r="236" spans="1:23" ht="33.75" hidden="1" x14ac:dyDescent="0.2">
      <c r="A236" s="623">
        <v>90102</v>
      </c>
      <c r="B236" s="612" t="s">
        <v>3171</v>
      </c>
      <c r="C236" s="620" t="s">
        <v>5554</v>
      </c>
      <c r="D236" s="612" t="s">
        <v>171</v>
      </c>
      <c r="E236" s="621">
        <v>11.07</v>
      </c>
      <c r="F236" s="614">
        <f t="shared" si="65"/>
        <v>13.35</v>
      </c>
      <c r="G236" s="510"/>
      <c r="H236" s="423"/>
      <c r="I236" s="422">
        <f t="shared" si="66"/>
        <v>0</v>
      </c>
      <c r="J236" s="422">
        <f t="shared" si="67"/>
        <v>0</v>
      </c>
      <c r="K236" s="419"/>
      <c r="L236" s="423">
        <f t="shared" si="68"/>
        <v>0</v>
      </c>
      <c r="M236" s="423">
        <f t="shared" si="69"/>
        <v>0</v>
      </c>
      <c r="N236" s="424">
        <f t="shared" si="70"/>
        <v>0</v>
      </c>
      <c r="O236" s="424">
        <f t="shared" si="71"/>
        <v>0</v>
      </c>
      <c r="P236" s="420"/>
      <c r="Q236" s="532"/>
      <c r="R236" s="526" t="str">
        <f t="shared" si="63"/>
        <v/>
      </c>
      <c r="S236" s="526" t="str">
        <f t="shared" si="64"/>
        <v/>
      </c>
      <c r="V236" s="433">
        <f>VLOOKUP(A236,[3]Cartilha!$A:$A,1,FALSE)</f>
        <v>90102</v>
      </c>
      <c r="W236" s="367"/>
    </row>
    <row r="237" spans="1:23" ht="33.75" hidden="1" x14ac:dyDescent="0.2">
      <c r="A237" s="623">
        <v>90105</v>
      </c>
      <c r="B237" s="612" t="s">
        <v>3171</v>
      </c>
      <c r="C237" s="620" t="s">
        <v>5555</v>
      </c>
      <c r="D237" s="612" t="s">
        <v>171</v>
      </c>
      <c r="E237" s="621">
        <v>7.99</v>
      </c>
      <c r="F237" s="614">
        <f t="shared" si="65"/>
        <v>9.6300000000000008</v>
      </c>
      <c r="G237" s="510"/>
      <c r="H237" s="423"/>
      <c r="I237" s="422">
        <f t="shared" si="66"/>
        <v>0</v>
      </c>
      <c r="J237" s="422">
        <f t="shared" si="67"/>
        <v>0</v>
      </c>
      <c r="K237" s="419"/>
      <c r="L237" s="423">
        <f t="shared" si="68"/>
        <v>0</v>
      </c>
      <c r="M237" s="423">
        <f t="shared" si="69"/>
        <v>0</v>
      </c>
      <c r="N237" s="424">
        <f t="shared" si="70"/>
        <v>0</v>
      </c>
      <c r="O237" s="424">
        <f t="shared" si="71"/>
        <v>0</v>
      </c>
      <c r="P237" s="420"/>
      <c r="Q237" s="532"/>
      <c r="R237" s="526" t="str">
        <f t="shared" si="63"/>
        <v/>
      </c>
      <c r="S237" s="526" t="str">
        <f t="shared" si="64"/>
        <v/>
      </c>
      <c r="V237" s="433">
        <f>VLOOKUP(A237,[3]Cartilha!$A:$A,1,FALSE)</f>
        <v>90105</v>
      </c>
      <c r="W237" s="367"/>
    </row>
    <row r="238" spans="1:23" ht="33.75" hidden="1" x14ac:dyDescent="0.2">
      <c r="A238" s="623">
        <v>90106</v>
      </c>
      <c r="B238" s="612" t="s">
        <v>3171</v>
      </c>
      <c r="C238" s="620" t="s">
        <v>5556</v>
      </c>
      <c r="D238" s="612" t="s">
        <v>171</v>
      </c>
      <c r="E238" s="621">
        <v>6.8</v>
      </c>
      <c r="F238" s="614">
        <f t="shared" si="65"/>
        <v>8.1999999999999993</v>
      </c>
      <c r="G238" s="510"/>
      <c r="H238" s="423"/>
      <c r="I238" s="422">
        <f t="shared" si="66"/>
        <v>0</v>
      </c>
      <c r="J238" s="422">
        <f t="shared" si="67"/>
        <v>0</v>
      </c>
      <c r="K238" s="419"/>
      <c r="L238" s="423">
        <f t="shared" si="68"/>
        <v>0</v>
      </c>
      <c r="M238" s="423">
        <f t="shared" si="69"/>
        <v>0</v>
      </c>
      <c r="N238" s="424">
        <f t="shared" si="70"/>
        <v>0</v>
      </c>
      <c r="O238" s="424">
        <f t="shared" si="71"/>
        <v>0</v>
      </c>
      <c r="P238" s="420"/>
      <c r="Q238" s="532"/>
      <c r="R238" s="526" t="str">
        <f t="shared" si="63"/>
        <v/>
      </c>
      <c r="S238" s="526" t="str">
        <f t="shared" si="64"/>
        <v/>
      </c>
      <c r="V238" s="433">
        <f>VLOOKUP(A238,[3]Cartilha!$A:$A,1,FALSE)</f>
        <v>90106</v>
      </c>
      <c r="W238" s="367"/>
    </row>
    <row r="239" spans="1:23" ht="45" hidden="1" x14ac:dyDescent="0.2">
      <c r="A239" s="623">
        <v>90107</v>
      </c>
      <c r="B239" s="612" t="s">
        <v>3171</v>
      </c>
      <c r="C239" s="620" t="s">
        <v>5557</v>
      </c>
      <c r="D239" s="612" t="s">
        <v>171</v>
      </c>
      <c r="E239" s="621">
        <v>6.71</v>
      </c>
      <c r="F239" s="614">
        <f t="shared" si="65"/>
        <v>8.09</v>
      </c>
      <c r="G239" s="510"/>
      <c r="H239" s="423"/>
      <c r="I239" s="422">
        <f t="shared" si="66"/>
        <v>0</v>
      </c>
      <c r="J239" s="422">
        <f t="shared" si="67"/>
        <v>0</v>
      </c>
      <c r="K239" s="419"/>
      <c r="L239" s="423">
        <f t="shared" si="68"/>
        <v>0</v>
      </c>
      <c r="M239" s="423">
        <f t="shared" si="69"/>
        <v>0</v>
      </c>
      <c r="N239" s="424">
        <f t="shared" si="70"/>
        <v>0</v>
      </c>
      <c r="O239" s="424">
        <f t="shared" si="71"/>
        <v>0</v>
      </c>
      <c r="P239" s="420"/>
      <c r="Q239" s="532"/>
      <c r="R239" s="526" t="str">
        <f t="shared" si="63"/>
        <v/>
      </c>
      <c r="S239" s="526" t="str">
        <f t="shared" si="64"/>
        <v/>
      </c>
      <c r="V239" s="433">
        <f>VLOOKUP(A239,[3]Cartilha!$A:$A,1,FALSE)</f>
        <v>90107</v>
      </c>
      <c r="W239" s="367"/>
    </row>
    <row r="240" spans="1:23" ht="45" hidden="1" x14ac:dyDescent="0.2">
      <c r="A240" s="623">
        <v>90108</v>
      </c>
      <c r="B240" s="612" t="s">
        <v>3171</v>
      </c>
      <c r="C240" s="620" t="s">
        <v>5558</v>
      </c>
      <c r="D240" s="612" t="s">
        <v>171</v>
      </c>
      <c r="E240" s="621">
        <v>6.1</v>
      </c>
      <c r="F240" s="614">
        <f t="shared" si="65"/>
        <v>7.35</v>
      </c>
      <c r="G240" s="510"/>
      <c r="H240" s="423"/>
      <c r="I240" s="422">
        <f t="shared" si="66"/>
        <v>0</v>
      </c>
      <c r="J240" s="422">
        <f t="shared" si="67"/>
        <v>0</v>
      </c>
      <c r="K240" s="419"/>
      <c r="L240" s="423">
        <f t="shared" si="68"/>
        <v>0</v>
      </c>
      <c r="M240" s="423">
        <f t="shared" si="69"/>
        <v>0</v>
      </c>
      <c r="N240" s="424">
        <f t="shared" si="70"/>
        <v>0</v>
      </c>
      <c r="O240" s="424">
        <f t="shared" si="71"/>
        <v>0</v>
      </c>
      <c r="P240" s="420"/>
      <c r="Q240" s="532"/>
      <c r="R240" s="526" t="str">
        <f t="shared" si="63"/>
        <v/>
      </c>
      <c r="S240" s="526" t="str">
        <f t="shared" si="64"/>
        <v/>
      </c>
      <c r="V240" s="433">
        <f>VLOOKUP(A240,[3]Cartilha!$A:$A,1,FALSE)</f>
        <v>90108</v>
      </c>
      <c r="W240" s="367"/>
    </row>
    <row r="241" spans="1:23" ht="22.5" hidden="1" x14ac:dyDescent="0.2">
      <c r="A241" s="623">
        <v>96520</v>
      </c>
      <c r="B241" s="612" t="s">
        <v>3171</v>
      </c>
      <c r="C241" s="620" t="s">
        <v>2615</v>
      </c>
      <c r="D241" s="612" t="s">
        <v>171</v>
      </c>
      <c r="E241" s="621">
        <v>100.29</v>
      </c>
      <c r="F241" s="614">
        <f t="shared" si="65"/>
        <v>120.91</v>
      </c>
      <c r="G241" s="510"/>
      <c r="H241" s="423"/>
      <c r="I241" s="422">
        <f t="shared" si="66"/>
        <v>0</v>
      </c>
      <c r="J241" s="422">
        <f t="shared" si="67"/>
        <v>0</v>
      </c>
      <c r="K241" s="419"/>
      <c r="L241" s="423">
        <f t="shared" si="68"/>
        <v>0</v>
      </c>
      <c r="M241" s="423">
        <f t="shared" si="69"/>
        <v>0</v>
      </c>
      <c r="N241" s="424">
        <f t="shared" si="70"/>
        <v>0</v>
      </c>
      <c r="O241" s="424">
        <f t="shared" si="71"/>
        <v>0</v>
      </c>
      <c r="P241" s="420"/>
      <c r="Q241" s="532"/>
      <c r="R241" s="526" t="str">
        <f t="shared" si="63"/>
        <v/>
      </c>
      <c r="S241" s="526" t="str">
        <f t="shared" si="64"/>
        <v/>
      </c>
      <c r="V241" s="433">
        <f>VLOOKUP(A241,[3]Cartilha!$A:$A,1,FALSE)</f>
        <v>96520</v>
      </c>
      <c r="W241" s="367"/>
    </row>
    <row r="242" spans="1:23" ht="22.5" hidden="1" x14ac:dyDescent="0.2">
      <c r="A242" s="623">
        <v>96521</v>
      </c>
      <c r="B242" s="612" t="s">
        <v>3171</v>
      </c>
      <c r="C242" s="620" t="s">
        <v>2616</v>
      </c>
      <c r="D242" s="612" t="s">
        <v>171</v>
      </c>
      <c r="E242" s="621">
        <v>41.98</v>
      </c>
      <c r="F242" s="614">
        <f t="shared" si="65"/>
        <v>50.61</v>
      </c>
      <c r="G242" s="510"/>
      <c r="H242" s="423"/>
      <c r="I242" s="422">
        <f t="shared" si="66"/>
        <v>0</v>
      </c>
      <c r="J242" s="422">
        <f t="shared" si="67"/>
        <v>0</v>
      </c>
      <c r="K242" s="419"/>
      <c r="L242" s="423">
        <f t="shared" si="68"/>
        <v>0</v>
      </c>
      <c r="M242" s="423">
        <f t="shared" si="69"/>
        <v>0</v>
      </c>
      <c r="N242" s="424">
        <f t="shared" si="70"/>
        <v>0</v>
      </c>
      <c r="O242" s="424">
        <f t="shared" si="71"/>
        <v>0</v>
      </c>
      <c r="P242" s="420"/>
      <c r="Q242" s="532"/>
      <c r="R242" s="526" t="str">
        <f t="shared" si="63"/>
        <v/>
      </c>
      <c r="S242" s="526" t="str">
        <f t="shared" si="64"/>
        <v/>
      </c>
      <c r="V242" s="433">
        <f>VLOOKUP(A242,[3]Cartilha!$A:$A,1,FALSE)</f>
        <v>96521</v>
      </c>
      <c r="W242" s="367"/>
    </row>
    <row r="243" spans="1:23" hidden="1" x14ac:dyDescent="0.2">
      <c r="A243" s="623">
        <v>101114</v>
      </c>
      <c r="B243" s="612" t="s">
        <v>3171</v>
      </c>
      <c r="C243" s="620" t="s">
        <v>5182</v>
      </c>
      <c r="D243" s="612" t="s">
        <v>171</v>
      </c>
      <c r="E243" s="621">
        <v>3.92</v>
      </c>
      <c r="F243" s="614">
        <f t="shared" si="65"/>
        <v>4.7300000000000004</v>
      </c>
      <c r="G243" s="510"/>
      <c r="H243" s="423"/>
      <c r="I243" s="422">
        <f t="shared" si="66"/>
        <v>0</v>
      </c>
      <c r="J243" s="422">
        <f t="shared" si="67"/>
        <v>0</v>
      </c>
      <c r="K243" s="419"/>
      <c r="L243" s="423">
        <f t="shared" si="68"/>
        <v>0</v>
      </c>
      <c r="M243" s="423">
        <f t="shared" si="69"/>
        <v>0</v>
      </c>
      <c r="N243" s="424">
        <f t="shared" si="70"/>
        <v>0</v>
      </c>
      <c r="O243" s="424">
        <f t="shared" si="71"/>
        <v>0</v>
      </c>
      <c r="P243" s="420"/>
      <c r="Q243" s="532"/>
      <c r="R243" s="526" t="str">
        <f t="shared" si="63"/>
        <v/>
      </c>
      <c r="S243" s="526" t="str">
        <f t="shared" si="64"/>
        <v/>
      </c>
      <c r="V243" s="433">
        <f>VLOOKUP(A243,[3]Cartilha!$A:$A,1,FALSE)</f>
        <v>101114</v>
      </c>
      <c r="W243" s="367"/>
    </row>
    <row r="244" spans="1:23" hidden="1" x14ac:dyDescent="0.2">
      <c r="A244" s="623">
        <v>101115</v>
      </c>
      <c r="B244" s="612" t="s">
        <v>3171</v>
      </c>
      <c r="C244" s="620" t="s">
        <v>5183</v>
      </c>
      <c r="D244" s="612" t="s">
        <v>171</v>
      </c>
      <c r="E244" s="621">
        <v>3.26</v>
      </c>
      <c r="F244" s="614">
        <f t="shared" si="65"/>
        <v>3.93</v>
      </c>
      <c r="G244" s="510"/>
      <c r="H244" s="423"/>
      <c r="I244" s="422">
        <f t="shared" si="66"/>
        <v>0</v>
      </c>
      <c r="J244" s="422">
        <f t="shared" si="67"/>
        <v>0</v>
      </c>
      <c r="K244" s="419"/>
      <c r="L244" s="423">
        <f t="shared" si="68"/>
        <v>0</v>
      </c>
      <c r="M244" s="423">
        <f t="shared" si="69"/>
        <v>0</v>
      </c>
      <c r="N244" s="424">
        <f t="shared" si="70"/>
        <v>0</v>
      </c>
      <c r="O244" s="424">
        <f t="shared" si="71"/>
        <v>0</v>
      </c>
      <c r="P244" s="420"/>
      <c r="Q244" s="532"/>
      <c r="R244" s="526" t="str">
        <f t="shared" si="63"/>
        <v/>
      </c>
      <c r="S244" s="526" t="str">
        <f t="shared" si="64"/>
        <v/>
      </c>
      <c r="V244" s="433">
        <f>VLOOKUP(A244,[3]Cartilha!$A:$A,1,FALSE)</f>
        <v>101115</v>
      </c>
      <c r="W244" s="367"/>
    </row>
    <row r="245" spans="1:23" hidden="1" x14ac:dyDescent="0.2">
      <c r="A245" s="623">
        <v>101116</v>
      </c>
      <c r="B245" s="612" t="s">
        <v>3171</v>
      </c>
      <c r="C245" s="620" t="s">
        <v>5184</v>
      </c>
      <c r="D245" s="612" t="s">
        <v>171</v>
      </c>
      <c r="E245" s="621">
        <v>2.0299999999999998</v>
      </c>
      <c r="F245" s="614">
        <f t="shared" si="65"/>
        <v>2.4500000000000002</v>
      </c>
      <c r="G245" s="510"/>
      <c r="H245" s="423"/>
      <c r="I245" s="422">
        <f t="shared" si="66"/>
        <v>0</v>
      </c>
      <c r="J245" s="422">
        <f t="shared" si="67"/>
        <v>0</v>
      </c>
      <c r="K245" s="419"/>
      <c r="L245" s="423">
        <f t="shared" si="68"/>
        <v>0</v>
      </c>
      <c r="M245" s="423">
        <f t="shared" si="69"/>
        <v>0</v>
      </c>
      <c r="N245" s="424">
        <f t="shared" si="70"/>
        <v>0</v>
      </c>
      <c r="O245" s="424">
        <f t="shared" si="71"/>
        <v>0</v>
      </c>
      <c r="P245" s="420"/>
      <c r="Q245" s="532"/>
      <c r="R245" s="526" t="str">
        <f t="shared" si="63"/>
        <v/>
      </c>
      <c r="S245" s="526" t="str">
        <f t="shared" si="64"/>
        <v/>
      </c>
      <c r="V245" s="433">
        <f>VLOOKUP(A245,[3]Cartilha!$A:$A,1,FALSE)</f>
        <v>101116</v>
      </c>
      <c r="W245" s="367"/>
    </row>
    <row r="246" spans="1:23" hidden="1" x14ac:dyDescent="0.2">
      <c r="A246" s="623">
        <v>101117</v>
      </c>
      <c r="B246" s="612" t="s">
        <v>3171</v>
      </c>
      <c r="C246" s="620" t="s">
        <v>5185</v>
      </c>
      <c r="D246" s="612" t="s">
        <v>171</v>
      </c>
      <c r="E246" s="621">
        <v>2.78</v>
      </c>
      <c r="F246" s="614">
        <f t="shared" si="65"/>
        <v>3.35</v>
      </c>
      <c r="G246" s="510"/>
      <c r="H246" s="423"/>
      <c r="I246" s="422">
        <f t="shared" si="66"/>
        <v>0</v>
      </c>
      <c r="J246" s="422">
        <f t="shared" si="67"/>
        <v>0</v>
      </c>
      <c r="K246" s="419"/>
      <c r="L246" s="423">
        <f t="shared" si="68"/>
        <v>0</v>
      </c>
      <c r="M246" s="423">
        <f t="shared" si="69"/>
        <v>0</v>
      </c>
      <c r="N246" s="424">
        <f t="shared" si="70"/>
        <v>0</v>
      </c>
      <c r="O246" s="424">
        <f t="shared" si="71"/>
        <v>0</v>
      </c>
      <c r="P246" s="420"/>
      <c r="Q246" s="532"/>
      <c r="R246" s="526" t="str">
        <f t="shared" si="63"/>
        <v/>
      </c>
      <c r="S246" s="526" t="str">
        <f t="shared" si="64"/>
        <v/>
      </c>
      <c r="V246" s="433">
        <f>VLOOKUP(A246,[3]Cartilha!$A:$A,1,FALSE)</f>
        <v>101117</v>
      </c>
      <c r="W246" s="367"/>
    </row>
    <row r="247" spans="1:23" hidden="1" x14ac:dyDescent="0.2">
      <c r="A247" s="623">
        <v>101118</v>
      </c>
      <c r="B247" s="612" t="s">
        <v>3171</v>
      </c>
      <c r="C247" s="620" t="s">
        <v>5186</v>
      </c>
      <c r="D247" s="612" t="s">
        <v>171</v>
      </c>
      <c r="E247" s="621">
        <v>3.36</v>
      </c>
      <c r="F247" s="614">
        <f t="shared" si="65"/>
        <v>4.05</v>
      </c>
      <c r="G247" s="510"/>
      <c r="H247" s="423"/>
      <c r="I247" s="422">
        <f t="shared" si="66"/>
        <v>0</v>
      </c>
      <c r="J247" s="422">
        <f t="shared" si="67"/>
        <v>0</v>
      </c>
      <c r="K247" s="419"/>
      <c r="L247" s="423">
        <f t="shared" si="68"/>
        <v>0</v>
      </c>
      <c r="M247" s="423">
        <f t="shared" si="69"/>
        <v>0</v>
      </c>
      <c r="N247" s="424">
        <f t="shared" si="70"/>
        <v>0</v>
      </c>
      <c r="O247" s="424">
        <f t="shared" si="71"/>
        <v>0</v>
      </c>
      <c r="P247" s="420"/>
      <c r="Q247" s="532"/>
      <c r="R247" s="526" t="str">
        <f t="shared" si="63"/>
        <v/>
      </c>
      <c r="S247" s="526" t="str">
        <f t="shared" si="64"/>
        <v/>
      </c>
      <c r="V247" s="433">
        <f>VLOOKUP(A247,[3]Cartilha!$A:$A,1,FALSE)</f>
        <v>101118</v>
      </c>
      <c r="W247" s="367"/>
    </row>
    <row r="248" spans="1:23" ht="22.5" hidden="1" x14ac:dyDescent="0.2">
      <c r="A248" s="623">
        <v>101119</v>
      </c>
      <c r="B248" s="612" t="s">
        <v>3171</v>
      </c>
      <c r="C248" s="620" t="s">
        <v>5187</v>
      </c>
      <c r="D248" s="612" t="s">
        <v>171</v>
      </c>
      <c r="E248" s="621">
        <v>7.49</v>
      </c>
      <c r="F248" s="614">
        <f t="shared" si="65"/>
        <v>9.0299999999999994</v>
      </c>
      <c r="G248" s="510"/>
      <c r="H248" s="423"/>
      <c r="I248" s="422">
        <f t="shared" si="66"/>
        <v>0</v>
      </c>
      <c r="J248" s="422">
        <f t="shared" si="67"/>
        <v>0</v>
      </c>
      <c r="K248" s="419"/>
      <c r="L248" s="423">
        <f t="shared" si="68"/>
        <v>0</v>
      </c>
      <c r="M248" s="423">
        <f t="shared" si="69"/>
        <v>0</v>
      </c>
      <c r="N248" s="424">
        <f t="shared" si="70"/>
        <v>0</v>
      </c>
      <c r="O248" s="424">
        <f t="shared" si="71"/>
        <v>0</v>
      </c>
      <c r="P248" s="420"/>
      <c r="Q248" s="532"/>
      <c r="R248" s="526" t="str">
        <f t="shared" si="63"/>
        <v/>
      </c>
      <c r="S248" s="526" t="str">
        <f t="shared" si="64"/>
        <v/>
      </c>
      <c r="V248" s="433">
        <f>VLOOKUP(A248,[3]Cartilha!$A:$A,1,FALSE)</f>
        <v>101119</v>
      </c>
      <c r="W248" s="367"/>
    </row>
    <row r="249" spans="1:23" ht="22.5" hidden="1" x14ac:dyDescent="0.2">
      <c r="A249" s="623">
        <v>101120</v>
      </c>
      <c r="B249" s="612" t="s">
        <v>3171</v>
      </c>
      <c r="C249" s="620" t="s">
        <v>5188</v>
      </c>
      <c r="D249" s="612" t="s">
        <v>171</v>
      </c>
      <c r="E249" s="621">
        <v>6.25</v>
      </c>
      <c r="F249" s="614">
        <f t="shared" si="65"/>
        <v>7.54</v>
      </c>
      <c r="G249" s="510"/>
      <c r="H249" s="423"/>
      <c r="I249" s="422">
        <f t="shared" si="66"/>
        <v>0</v>
      </c>
      <c r="J249" s="422">
        <f t="shared" si="67"/>
        <v>0</v>
      </c>
      <c r="K249" s="419"/>
      <c r="L249" s="423">
        <f t="shared" si="68"/>
        <v>0</v>
      </c>
      <c r="M249" s="423">
        <f t="shared" si="69"/>
        <v>0</v>
      </c>
      <c r="N249" s="424">
        <f t="shared" si="70"/>
        <v>0</v>
      </c>
      <c r="O249" s="424">
        <f t="shared" si="71"/>
        <v>0</v>
      </c>
      <c r="P249" s="420"/>
      <c r="Q249" s="532"/>
      <c r="R249" s="526" t="str">
        <f t="shared" si="63"/>
        <v/>
      </c>
      <c r="S249" s="526" t="str">
        <f t="shared" si="64"/>
        <v/>
      </c>
      <c r="V249" s="433">
        <f>VLOOKUP(A249,[3]Cartilha!$A:$A,1,FALSE)</f>
        <v>101120</v>
      </c>
      <c r="W249" s="367"/>
    </row>
    <row r="250" spans="1:23" ht="22.5" hidden="1" x14ac:dyDescent="0.2">
      <c r="A250" s="623">
        <v>101121</v>
      </c>
      <c r="B250" s="612" t="s">
        <v>3171</v>
      </c>
      <c r="C250" s="620" t="s">
        <v>5189</v>
      </c>
      <c r="D250" s="612" t="s">
        <v>171</v>
      </c>
      <c r="E250" s="621">
        <v>3.89</v>
      </c>
      <c r="F250" s="614">
        <f t="shared" si="65"/>
        <v>4.6900000000000004</v>
      </c>
      <c r="G250" s="510"/>
      <c r="H250" s="423"/>
      <c r="I250" s="422">
        <f t="shared" si="66"/>
        <v>0</v>
      </c>
      <c r="J250" s="422">
        <f t="shared" si="67"/>
        <v>0</v>
      </c>
      <c r="K250" s="419"/>
      <c r="L250" s="423">
        <f t="shared" si="68"/>
        <v>0</v>
      </c>
      <c r="M250" s="423">
        <f t="shared" si="69"/>
        <v>0</v>
      </c>
      <c r="N250" s="424">
        <f t="shared" si="70"/>
        <v>0</v>
      </c>
      <c r="O250" s="424">
        <f t="shared" si="71"/>
        <v>0</v>
      </c>
      <c r="P250" s="420"/>
      <c r="Q250" s="532"/>
      <c r="R250" s="526" t="str">
        <f t="shared" si="63"/>
        <v/>
      </c>
      <c r="S250" s="526" t="str">
        <f t="shared" si="64"/>
        <v/>
      </c>
      <c r="V250" s="433">
        <f>VLOOKUP(A250,[3]Cartilha!$A:$A,1,FALSE)</f>
        <v>101121</v>
      </c>
      <c r="W250" s="367"/>
    </row>
    <row r="251" spans="1:23" ht="22.5" hidden="1" x14ac:dyDescent="0.2">
      <c r="A251" s="623">
        <v>101122</v>
      </c>
      <c r="B251" s="612" t="s">
        <v>3171</v>
      </c>
      <c r="C251" s="620" t="s">
        <v>5190</v>
      </c>
      <c r="D251" s="612" t="s">
        <v>171</v>
      </c>
      <c r="E251" s="621">
        <v>5.3</v>
      </c>
      <c r="F251" s="614">
        <f t="shared" si="65"/>
        <v>6.39</v>
      </c>
      <c r="G251" s="510"/>
      <c r="H251" s="423"/>
      <c r="I251" s="422">
        <f t="shared" si="66"/>
        <v>0</v>
      </c>
      <c r="J251" s="422">
        <f t="shared" si="67"/>
        <v>0</v>
      </c>
      <c r="K251" s="419"/>
      <c r="L251" s="423">
        <f t="shared" si="68"/>
        <v>0</v>
      </c>
      <c r="M251" s="423">
        <f t="shared" si="69"/>
        <v>0</v>
      </c>
      <c r="N251" s="424">
        <f t="shared" si="70"/>
        <v>0</v>
      </c>
      <c r="O251" s="424">
        <f t="shared" si="71"/>
        <v>0</v>
      </c>
      <c r="P251" s="420"/>
      <c r="Q251" s="532"/>
      <c r="R251" s="526" t="str">
        <f t="shared" si="63"/>
        <v/>
      </c>
      <c r="S251" s="526" t="str">
        <f t="shared" si="64"/>
        <v/>
      </c>
      <c r="V251" s="433">
        <f>VLOOKUP(A251,[3]Cartilha!$A:$A,1,FALSE)</f>
        <v>101122</v>
      </c>
      <c r="W251" s="367"/>
    </row>
    <row r="252" spans="1:23" ht="22.5" hidden="1" x14ac:dyDescent="0.2">
      <c r="A252" s="623">
        <v>101123</v>
      </c>
      <c r="B252" s="612" t="s">
        <v>3171</v>
      </c>
      <c r="C252" s="620" t="s">
        <v>5191</v>
      </c>
      <c r="D252" s="612" t="s">
        <v>171</v>
      </c>
      <c r="E252" s="621">
        <v>6.42</v>
      </c>
      <c r="F252" s="614">
        <f t="shared" si="65"/>
        <v>7.74</v>
      </c>
      <c r="G252" s="510"/>
      <c r="H252" s="423"/>
      <c r="I252" s="422">
        <f t="shared" si="66"/>
        <v>0</v>
      </c>
      <c r="J252" s="422">
        <f t="shared" si="67"/>
        <v>0</v>
      </c>
      <c r="K252" s="419"/>
      <c r="L252" s="423">
        <f t="shared" si="68"/>
        <v>0</v>
      </c>
      <c r="M252" s="423">
        <f t="shared" si="69"/>
        <v>0</v>
      </c>
      <c r="N252" s="424">
        <f t="shared" si="70"/>
        <v>0</v>
      </c>
      <c r="O252" s="424">
        <f t="shared" si="71"/>
        <v>0</v>
      </c>
      <c r="P252" s="420"/>
      <c r="Q252" s="532"/>
      <c r="R252" s="526" t="str">
        <f t="shared" si="63"/>
        <v/>
      </c>
      <c r="S252" s="526" t="str">
        <f t="shared" si="64"/>
        <v/>
      </c>
      <c r="V252" s="433">
        <f>VLOOKUP(A252,[3]Cartilha!$A:$A,1,FALSE)</f>
        <v>101123</v>
      </c>
      <c r="W252" s="367"/>
    </row>
    <row r="253" spans="1:23" ht="22.5" hidden="1" x14ac:dyDescent="0.2">
      <c r="A253" s="623">
        <v>101124</v>
      </c>
      <c r="B253" s="612" t="s">
        <v>3171</v>
      </c>
      <c r="C253" s="620" t="s">
        <v>5192</v>
      </c>
      <c r="D253" s="612" t="s">
        <v>171</v>
      </c>
      <c r="E253" s="621">
        <v>11.92</v>
      </c>
      <c r="F253" s="614">
        <f t="shared" si="65"/>
        <v>14.37</v>
      </c>
      <c r="G253" s="510"/>
      <c r="H253" s="423"/>
      <c r="I253" s="422">
        <f t="shared" si="66"/>
        <v>0</v>
      </c>
      <c r="J253" s="422">
        <f t="shared" si="67"/>
        <v>0</v>
      </c>
      <c r="K253" s="419"/>
      <c r="L253" s="423">
        <f t="shared" si="68"/>
        <v>0</v>
      </c>
      <c r="M253" s="423">
        <f t="shared" si="69"/>
        <v>0</v>
      </c>
      <c r="N253" s="424">
        <f t="shared" si="70"/>
        <v>0</v>
      </c>
      <c r="O253" s="424">
        <f t="shared" si="71"/>
        <v>0</v>
      </c>
      <c r="P253" s="420"/>
      <c r="Q253" s="532"/>
      <c r="R253" s="526" t="str">
        <f t="shared" si="63"/>
        <v/>
      </c>
      <c r="S253" s="526" t="str">
        <f t="shared" si="64"/>
        <v/>
      </c>
      <c r="V253" s="433">
        <f>VLOOKUP(A253,[3]Cartilha!$A:$A,1,FALSE)</f>
        <v>101124</v>
      </c>
      <c r="W253" s="367"/>
    </row>
    <row r="254" spans="1:23" ht="22.5" hidden="1" x14ac:dyDescent="0.2">
      <c r="A254" s="623">
        <v>101125</v>
      </c>
      <c r="B254" s="612" t="s">
        <v>3171</v>
      </c>
      <c r="C254" s="620" t="s">
        <v>5193</v>
      </c>
      <c r="D254" s="612" t="s">
        <v>171</v>
      </c>
      <c r="E254" s="621">
        <v>11.26</v>
      </c>
      <c r="F254" s="614">
        <f t="shared" si="65"/>
        <v>13.58</v>
      </c>
      <c r="G254" s="510"/>
      <c r="H254" s="423"/>
      <c r="I254" s="422">
        <f t="shared" si="66"/>
        <v>0</v>
      </c>
      <c r="J254" s="422">
        <f t="shared" si="67"/>
        <v>0</v>
      </c>
      <c r="K254" s="419"/>
      <c r="L254" s="423">
        <f t="shared" si="68"/>
        <v>0</v>
      </c>
      <c r="M254" s="423">
        <f t="shared" si="69"/>
        <v>0</v>
      </c>
      <c r="N254" s="424">
        <f t="shared" si="70"/>
        <v>0</v>
      </c>
      <c r="O254" s="424">
        <f t="shared" si="71"/>
        <v>0</v>
      </c>
      <c r="P254" s="420"/>
      <c r="Q254" s="532"/>
      <c r="R254" s="526" t="str">
        <f t="shared" si="63"/>
        <v/>
      </c>
      <c r="S254" s="526" t="str">
        <f t="shared" si="64"/>
        <v/>
      </c>
      <c r="V254" s="433">
        <f>VLOOKUP(A254,[3]Cartilha!$A:$A,1,FALSE)</f>
        <v>101125</v>
      </c>
      <c r="W254" s="367"/>
    </row>
    <row r="255" spans="1:23" ht="22.5" hidden="1" x14ac:dyDescent="0.2">
      <c r="A255" s="623">
        <v>101126</v>
      </c>
      <c r="B255" s="612" t="s">
        <v>3171</v>
      </c>
      <c r="C255" s="620" t="s">
        <v>5194</v>
      </c>
      <c r="D255" s="612" t="s">
        <v>171</v>
      </c>
      <c r="E255" s="621">
        <v>10.029999999999999</v>
      </c>
      <c r="F255" s="614">
        <f t="shared" si="65"/>
        <v>12.09</v>
      </c>
      <c r="G255" s="510"/>
      <c r="H255" s="423">
        <v>12.32</v>
      </c>
      <c r="I255" s="422">
        <f t="shared" si="66"/>
        <v>0</v>
      </c>
      <c r="J255" s="422">
        <f t="shared" si="67"/>
        <v>0</v>
      </c>
      <c r="K255" s="419"/>
      <c r="L255" s="423">
        <f t="shared" si="68"/>
        <v>0</v>
      </c>
      <c r="M255" s="423">
        <f t="shared" si="69"/>
        <v>12.32</v>
      </c>
      <c r="N255" s="424">
        <f t="shared" si="70"/>
        <v>0</v>
      </c>
      <c r="O255" s="424">
        <f t="shared" si="71"/>
        <v>0</v>
      </c>
      <c r="P255" s="420"/>
      <c r="Q255" s="532"/>
      <c r="R255" s="526" t="str">
        <f t="shared" si="63"/>
        <v/>
      </c>
      <c r="S255" s="526" t="str">
        <f t="shared" si="64"/>
        <v/>
      </c>
      <c r="V255" s="433">
        <f>VLOOKUP(A255,[3]Cartilha!$A:$A,1,FALSE)</f>
        <v>101126</v>
      </c>
      <c r="W255" s="367"/>
    </row>
    <row r="256" spans="1:23" ht="22.5" hidden="1" x14ac:dyDescent="0.2">
      <c r="A256" s="623">
        <v>101127</v>
      </c>
      <c r="B256" s="612" t="s">
        <v>3171</v>
      </c>
      <c r="C256" s="620" t="s">
        <v>5195</v>
      </c>
      <c r="D256" s="612" t="s">
        <v>171</v>
      </c>
      <c r="E256" s="621">
        <v>10.78</v>
      </c>
      <c r="F256" s="614">
        <f t="shared" si="65"/>
        <v>13</v>
      </c>
      <c r="G256" s="510"/>
      <c r="H256" s="423"/>
      <c r="I256" s="422">
        <f t="shared" si="66"/>
        <v>0</v>
      </c>
      <c r="J256" s="422">
        <f t="shared" si="67"/>
        <v>0</v>
      </c>
      <c r="K256" s="419"/>
      <c r="L256" s="423">
        <f t="shared" si="68"/>
        <v>0</v>
      </c>
      <c r="M256" s="423">
        <f t="shared" si="69"/>
        <v>0</v>
      </c>
      <c r="N256" s="424">
        <f t="shared" si="70"/>
        <v>0</v>
      </c>
      <c r="O256" s="424">
        <f t="shared" si="71"/>
        <v>0</v>
      </c>
      <c r="P256" s="420"/>
      <c r="Q256" s="532"/>
      <c r="R256" s="526" t="str">
        <f t="shared" si="63"/>
        <v/>
      </c>
      <c r="S256" s="526" t="str">
        <f t="shared" si="64"/>
        <v/>
      </c>
      <c r="V256" s="433">
        <f>VLOOKUP(A256,[3]Cartilha!$A:$A,1,FALSE)</f>
        <v>101127</v>
      </c>
      <c r="W256" s="367"/>
    </row>
    <row r="257" spans="1:23" ht="22.5" hidden="1" x14ac:dyDescent="0.2">
      <c r="A257" s="623">
        <v>101128</v>
      </c>
      <c r="B257" s="612" t="s">
        <v>3171</v>
      </c>
      <c r="C257" s="620" t="s">
        <v>5196</v>
      </c>
      <c r="D257" s="612" t="s">
        <v>171</v>
      </c>
      <c r="E257" s="621">
        <v>11.36</v>
      </c>
      <c r="F257" s="614">
        <f t="shared" si="65"/>
        <v>13.7</v>
      </c>
      <c r="G257" s="510"/>
      <c r="H257" s="423"/>
      <c r="I257" s="422">
        <f t="shared" si="66"/>
        <v>0</v>
      </c>
      <c r="J257" s="422">
        <f t="shared" si="67"/>
        <v>0</v>
      </c>
      <c r="K257" s="419"/>
      <c r="L257" s="423">
        <f t="shared" si="68"/>
        <v>0</v>
      </c>
      <c r="M257" s="423">
        <f t="shared" si="69"/>
        <v>0</v>
      </c>
      <c r="N257" s="424">
        <f t="shared" si="70"/>
        <v>0</v>
      </c>
      <c r="O257" s="424">
        <f t="shared" si="71"/>
        <v>0</v>
      </c>
      <c r="P257" s="420"/>
      <c r="Q257" s="532"/>
      <c r="R257" s="526" t="str">
        <f t="shared" si="63"/>
        <v/>
      </c>
      <c r="S257" s="526" t="str">
        <f t="shared" si="64"/>
        <v/>
      </c>
      <c r="V257" s="433">
        <f>VLOOKUP(A257,[3]Cartilha!$A:$A,1,FALSE)</f>
        <v>101128</v>
      </c>
      <c r="W257" s="367"/>
    </row>
    <row r="258" spans="1:23" ht="22.5" hidden="1" x14ac:dyDescent="0.2">
      <c r="A258" s="623">
        <v>101129</v>
      </c>
      <c r="B258" s="612" t="s">
        <v>3171</v>
      </c>
      <c r="C258" s="620" t="s">
        <v>5197</v>
      </c>
      <c r="D258" s="612" t="s">
        <v>171</v>
      </c>
      <c r="E258" s="621">
        <v>15.81</v>
      </c>
      <c r="F258" s="614">
        <f t="shared" si="65"/>
        <v>19.059999999999999</v>
      </c>
      <c r="G258" s="510"/>
      <c r="H258" s="423"/>
      <c r="I258" s="422">
        <f t="shared" si="66"/>
        <v>0</v>
      </c>
      <c r="J258" s="422">
        <f t="shared" si="67"/>
        <v>0</v>
      </c>
      <c r="K258" s="419"/>
      <c r="L258" s="423">
        <f t="shared" si="68"/>
        <v>0</v>
      </c>
      <c r="M258" s="423">
        <f t="shared" si="69"/>
        <v>0</v>
      </c>
      <c r="N258" s="424">
        <f t="shared" si="70"/>
        <v>0</v>
      </c>
      <c r="O258" s="424">
        <f t="shared" si="71"/>
        <v>0</v>
      </c>
      <c r="P258" s="420"/>
      <c r="Q258" s="532"/>
      <c r="R258" s="526" t="str">
        <f t="shared" si="63"/>
        <v/>
      </c>
      <c r="S258" s="526" t="str">
        <f t="shared" si="64"/>
        <v/>
      </c>
      <c r="V258" s="433">
        <f>VLOOKUP(A258,[3]Cartilha!$A:$A,1,FALSE)</f>
        <v>101129</v>
      </c>
      <c r="W258" s="367"/>
    </row>
    <row r="259" spans="1:23" ht="22.5" hidden="1" x14ac:dyDescent="0.2">
      <c r="A259" s="623">
        <v>101130</v>
      </c>
      <c r="B259" s="612" t="s">
        <v>3171</v>
      </c>
      <c r="C259" s="620" t="s">
        <v>5198</v>
      </c>
      <c r="D259" s="612" t="s">
        <v>171</v>
      </c>
      <c r="E259" s="621">
        <v>14.57</v>
      </c>
      <c r="F259" s="614">
        <f t="shared" si="65"/>
        <v>17.57</v>
      </c>
      <c r="G259" s="510"/>
      <c r="H259" s="423"/>
      <c r="I259" s="422">
        <f t="shared" si="66"/>
        <v>0</v>
      </c>
      <c r="J259" s="422">
        <f t="shared" si="67"/>
        <v>0</v>
      </c>
      <c r="K259" s="419"/>
      <c r="L259" s="423">
        <f t="shared" si="68"/>
        <v>0</v>
      </c>
      <c r="M259" s="423">
        <f t="shared" si="69"/>
        <v>0</v>
      </c>
      <c r="N259" s="424">
        <f t="shared" si="70"/>
        <v>0</v>
      </c>
      <c r="O259" s="424">
        <f t="shared" si="71"/>
        <v>0</v>
      </c>
      <c r="P259" s="420"/>
      <c r="Q259" s="532"/>
      <c r="R259" s="526" t="str">
        <f t="shared" si="63"/>
        <v/>
      </c>
      <c r="S259" s="526" t="str">
        <f t="shared" si="64"/>
        <v/>
      </c>
      <c r="V259" s="433">
        <f>VLOOKUP(A259,[3]Cartilha!$A:$A,1,FALSE)</f>
        <v>101130</v>
      </c>
      <c r="W259" s="367"/>
    </row>
    <row r="260" spans="1:23" ht="22.5" hidden="1" x14ac:dyDescent="0.2">
      <c r="A260" s="623">
        <v>101131</v>
      </c>
      <c r="B260" s="612" t="s">
        <v>3171</v>
      </c>
      <c r="C260" s="620" t="s">
        <v>5199</v>
      </c>
      <c r="D260" s="612" t="s">
        <v>171</v>
      </c>
      <c r="E260" s="621">
        <v>12.21</v>
      </c>
      <c r="F260" s="614">
        <f t="shared" si="65"/>
        <v>14.72</v>
      </c>
      <c r="G260" s="510"/>
      <c r="H260" s="423"/>
      <c r="I260" s="422">
        <f t="shared" si="66"/>
        <v>0</v>
      </c>
      <c r="J260" s="422">
        <f t="shared" si="67"/>
        <v>0</v>
      </c>
      <c r="K260" s="419"/>
      <c r="L260" s="423">
        <f t="shared" si="68"/>
        <v>0</v>
      </c>
      <c r="M260" s="423">
        <f t="shared" si="69"/>
        <v>0</v>
      </c>
      <c r="N260" s="424">
        <f t="shared" si="70"/>
        <v>0</v>
      </c>
      <c r="O260" s="424">
        <f t="shared" si="71"/>
        <v>0</v>
      </c>
      <c r="P260" s="420"/>
      <c r="Q260" s="532"/>
      <c r="R260" s="526" t="str">
        <f t="shared" si="63"/>
        <v/>
      </c>
      <c r="S260" s="526" t="str">
        <f t="shared" si="64"/>
        <v/>
      </c>
      <c r="V260" s="433">
        <f>VLOOKUP(A260,[3]Cartilha!$A:$A,1,FALSE)</f>
        <v>101131</v>
      </c>
      <c r="W260" s="367"/>
    </row>
    <row r="261" spans="1:23" ht="22.5" hidden="1" x14ac:dyDescent="0.2">
      <c r="A261" s="623">
        <v>101132</v>
      </c>
      <c r="B261" s="612" t="s">
        <v>3171</v>
      </c>
      <c r="C261" s="620" t="s">
        <v>5200</v>
      </c>
      <c r="D261" s="612" t="s">
        <v>171</v>
      </c>
      <c r="E261" s="621">
        <v>13.62</v>
      </c>
      <c r="F261" s="614">
        <f t="shared" si="65"/>
        <v>16.420000000000002</v>
      </c>
      <c r="G261" s="510"/>
      <c r="H261" s="423"/>
      <c r="I261" s="422">
        <f t="shared" si="66"/>
        <v>0</v>
      </c>
      <c r="J261" s="422">
        <f t="shared" si="67"/>
        <v>0</v>
      </c>
      <c r="K261" s="419"/>
      <c r="L261" s="423">
        <f t="shared" si="68"/>
        <v>0</v>
      </c>
      <c r="M261" s="423">
        <f t="shared" si="69"/>
        <v>0</v>
      </c>
      <c r="N261" s="424">
        <f t="shared" si="70"/>
        <v>0</v>
      </c>
      <c r="O261" s="424">
        <f t="shared" si="71"/>
        <v>0</v>
      </c>
      <c r="P261" s="420"/>
      <c r="Q261" s="532"/>
      <c r="R261" s="526" t="str">
        <f t="shared" si="63"/>
        <v/>
      </c>
      <c r="S261" s="526" t="str">
        <f t="shared" si="64"/>
        <v/>
      </c>
      <c r="V261" s="433">
        <f>VLOOKUP(A261,[3]Cartilha!$A:$A,1,FALSE)</f>
        <v>101132</v>
      </c>
      <c r="W261" s="367"/>
    </row>
    <row r="262" spans="1:23" ht="22.5" hidden="1" x14ac:dyDescent="0.2">
      <c r="A262" s="623">
        <v>101133</v>
      </c>
      <c r="B262" s="612" t="s">
        <v>3171</v>
      </c>
      <c r="C262" s="620" t="s">
        <v>5201</v>
      </c>
      <c r="D262" s="612" t="s">
        <v>171</v>
      </c>
      <c r="E262" s="621">
        <v>14.74</v>
      </c>
      <c r="F262" s="614">
        <f t="shared" si="65"/>
        <v>17.77</v>
      </c>
      <c r="G262" s="510"/>
      <c r="H262" s="423"/>
      <c r="I262" s="422">
        <f t="shared" si="66"/>
        <v>0</v>
      </c>
      <c r="J262" s="422">
        <f t="shared" si="67"/>
        <v>0</v>
      </c>
      <c r="K262" s="419"/>
      <c r="L262" s="423">
        <f t="shared" si="68"/>
        <v>0</v>
      </c>
      <c r="M262" s="423">
        <f t="shared" si="69"/>
        <v>0</v>
      </c>
      <c r="N262" s="424">
        <f t="shared" si="70"/>
        <v>0</v>
      </c>
      <c r="O262" s="424">
        <f t="shared" si="71"/>
        <v>0</v>
      </c>
      <c r="P262" s="420"/>
      <c r="Q262" s="532"/>
      <c r="R262" s="526" t="str">
        <f t="shared" si="63"/>
        <v/>
      </c>
      <c r="S262" s="526" t="str">
        <f t="shared" si="64"/>
        <v/>
      </c>
      <c r="V262" s="433">
        <f>VLOOKUP(A262,[3]Cartilha!$A:$A,1,FALSE)</f>
        <v>101133</v>
      </c>
      <c r="W262" s="367"/>
    </row>
    <row r="263" spans="1:23" ht="22.5" hidden="1" x14ac:dyDescent="0.2">
      <c r="A263" s="623">
        <v>101134</v>
      </c>
      <c r="B263" s="612" t="s">
        <v>3171</v>
      </c>
      <c r="C263" s="620" t="s">
        <v>5202</v>
      </c>
      <c r="D263" s="612" t="s">
        <v>171</v>
      </c>
      <c r="E263" s="621">
        <v>12.38</v>
      </c>
      <c r="F263" s="614">
        <f t="shared" si="65"/>
        <v>14.93</v>
      </c>
      <c r="G263" s="510"/>
      <c r="H263" s="423"/>
      <c r="I263" s="422">
        <f t="shared" si="66"/>
        <v>0</v>
      </c>
      <c r="J263" s="422">
        <f t="shared" si="67"/>
        <v>0</v>
      </c>
      <c r="K263" s="419"/>
      <c r="L263" s="423">
        <f t="shared" si="68"/>
        <v>0</v>
      </c>
      <c r="M263" s="423">
        <f t="shared" si="69"/>
        <v>0</v>
      </c>
      <c r="N263" s="424">
        <f t="shared" si="70"/>
        <v>0</v>
      </c>
      <c r="O263" s="424">
        <f t="shared" si="71"/>
        <v>0</v>
      </c>
      <c r="P263" s="420"/>
      <c r="Q263" s="532"/>
      <c r="R263" s="526" t="str">
        <f t="shared" si="63"/>
        <v/>
      </c>
      <c r="S263" s="526" t="str">
        <f t="shared" si="64"/>
        <v/>
      </c>
      <c r="V263" s="433">
        <f>VLOOKUP(A263,[3]Cartilha!$A:$A,1,FALSE)</f>
        <v>101134</v>
      </c>
      <c r="W263" s="367"/>
    </row>
    <row r="264" spans="1:23" ht="22.5" hidden="1" x14ac:dyDescent="0.2">
      <c r="A264" s="623">
        <v>101135</v>
      </c>
      <c r="B264" s="612" t="s">
        <v>3171</v>
      </c>
      <c r="C264" s="620" t="s">
        <v>5203</v>
      </c>
      <c r="D264" s="612" t="s">
        <v>171</v>
      </c>
      <c r="E264" s="621">
        <v>11.72</v>
      </c>
      <c r="F264" s="614">
        <f t="shared" si="65"/>
        <v>14.13</v>
      </c>
      <c r="G264" s="510"/>
      <c r="H264" s="423"/>
      <c r="I264" s="422">
        <f t="shared" si="66"/>
        <v>0</v>
      </c>
      <c r="J264" s="422">
        <f t="shared" si="67"/>
        <v>0</v>
      </c>
      <c r="K264" s="419"/>
      <c r="L264" s="423">
        <f t="shared" si="68"/>
        <v>0</v>
      </c>
      <c r="M264" s="423">
        <f t="shared" si="69"/>
        <v>0</v>
      </c>
      <c r="N264" s="424">
        <f t="shared" si="70"/>
        <v>0</v>
      </c>
      <c r="O264" s="424">
        <f t="shared" si="71"/>
        <v>0</v>
      </c>
      <c r="P264" s="420"/>
      <c r="Q264" s="532"/>
      <c r="R264" s="526" t="str">
        <f t="shared" si="63"/>
        <v/>
      </c>
      <c r="S264" s="526" t="str">
        <f t="shared" si="64"/>
        <v/>
      </c>
      <c r="V264" s="433">
        <f>VLOOKUP(A264,[3]Cartilha!$A:$A,1,FALSE)</f>
        <v>101135</v>
      </c>
      <c r="W264" s="367"/>
    </row>
    <row r="265" spans="1:23" ht="22.5" hidden="1" x14ac:dyDescent="0.2">
      <c r="A265" s="623">
        <v>101136</v>
      </c>
      <c r="B265" s="612" t="s">
        <v>3171</v>
      </c>
      <c r="C265" s="620" t="s">
        <v>5204</v>
      </c>
      <c r="D265" s="612" t="s">
        <v>171</v>
      </c>
      <c r="E265" s="621">
        <v>10.49</v>
      </c>
      <c r="F265" s="614">
        <f t="shared" si="65"/>
        <v>12.65</v>
      </c>
      <c r="G265" s="510"/>
      <c r="H265" s="423"/>
      <c r="I265" s="422">
        <f t="shared" ref="I265:I296" si="72">IF(ISBLANK(E265),0,ROUND(F265*G265,2))</f>
        <v>0</v>
      </c>
      <c r="J265" s="422">
        <f t="shared" ref="J265:J296" si="73">IF(ISBLANK(G265),0,ROUND(G265*H265,2))</f>
        <v>0</v>
      </c>
      <c r="K265" s="419"/>
      <c r="L265" s="423">
        <f t="shared" ref="L265:L296" si="74">G265</f>
        <v>0</v>
      </c>
      <c r="M265" s="423">
        <f t="shared" ref="M265:M296" si="75">H265</f>
        <v>0</v>
      </c>
      <c r="N265" s="424">
        <f t="shared" ref="N265:N296" si="76">IF(ISBLANK(E265),0,ROUND(F265*L265,2))</f>
        <v>0</v>
      </c>
      <c r="O265" s="424">
        <f t="shared" ref="O265:O296" si="77">IF(ISBLANK(L265),0,ROUND(L265*M265,2))</f>
        <v>0</v>
      </c>
      <c r="P265" s="420"/>
      <c r="Q265" s="532"/>
      <c r="R265" s="526" t="str">
        <f t="shared" si="63"/>
        <v/>
      </c>
      <c r="S265" s="526" t="str">
        <f t="shared" si="64"/>
        <v/>
      </c>
      <c r="V265" s="433">
        <f>VLOOKUP(A265,[3]Cartilha!$A:$A,1,FALSE)</f>
        <v>101136</v>
      </c>
      <c r="W265" s="367"/>
    </row>
    <row r="266" spans="1:23" ht="22.5" hidden="1" x14ac:dyDescent="0.2">
      <c r="A266" s="623">
        <v>101137</v>
      </c>
      <c r="B266" s="612" t="s">
        <v>3171</v>
      </c>
      <c r="C266" s="620" t="s">
        <v>5205</v>
      </c>
      <c r="D266" s="612" t="s">
        <v>171</v>
      </c>
      <c r="E266" s="621">
        <v>11.24</v>
      </c>
      <c r="F266" s="614">
        <f t="shared" si="65"/>
        <v>13.55</v>
      </c>
      <c r="G266" s="510"/>
      <c r="H266" s="423"/>
      <c r="I266" s="422">
        <f t="shared" si="72"/>
        <v>0</v>
      </c>
      <c r="J266" s="422">
        <f t="shared" si="73"/>
        <v>0</v>
      </c>
      <c r="K266" s="419"/>
      <c r="L266" s="423">
        <f t="shared" si="74"/>
        <v>0</v>
      </c>
      <c r="M266" s="423">
        <f t="shared" si="75"/>
        <v>0</v>
      </c>
      <c r="N266" s="424">
        <f t="shared" si="76"/>
        <v>0</v>
      </c>
      <c r="O266" s="424">
        <f t="shared" si="77"/>
        <v>0</v>
      </c>
      <c r="P266" s="420"/>
      <c r="Q266" s="532"/>
      <c r="R266" s="526" t="str">
        <f t="shared" si="63"/>
        <v/>
      </c>
      <c r="S266" s="526" t="str">
        <f t="shared" si="64"/>
        <v/>
      </c>
      <c r="V266" s="433">
        <f>VLOOKUP(A266,[3]Cartilha!$A:$A,1,FALSE)</f>
        <v>101137</v>
      </c>
      <c r="W266" s="367"/>
    </row>
    <row r="267" spans="1:23" ht="22.5" hidden="1" x14ac:dyDescent="0.2">
      <c r="A267" s="623">
        <v>101138</v>
      </c>
      <c r="B267" s="612" t="s">
        <v>3171</v>
      </c>
      <c r="C267" s="620" t="s">
        <v>5206</v>
      </c>
      <c r="D267" s="612" t="s">
        <v>171</v>
      </c>
      <c r="E267" s="621">
        <v>11.82</v>
      </c>
      <c r="F267" s="614">
        <f t="shared" si="65"/>
        <v>14.25</v>
      </c>
      <c r="G267" s="510"/>
      <c r="H267" s="423"/>
      <c r="I267" s="422">
        <f t="shared" si="72"/>
        <v>0</v>
      </c>
      <c r="J267" s="422">
        <f t="shared" si="73"/>
        <v>0</v>
      </c>
      <c r="K267" s="419"/>
      <c r="L267" s="423">
        <f t="shared" si="74"/>
        <v>0</v>
      </c>
      <c r="M267" s="423">
        <f t="shared" si="75"/>
        <v>0</v>
      </c>
      <c r="N267" s="424">
        <f t="shared" si="76"/>
        <v>0</v>
      </c>
      <c r="O267" s="424">
        <f t="shared" si="77"/>
        <v>0</v>
      </c>
      <c r="P267" s="420"/>
      <c r="Q267" s="532"/>
      <c r="R267" s="526" t="str">
        <f t="shared" si="63"/>
        <v/>
      </c>
      <c r="S267" s="526" t="str">
        <f t="shared" si="64"/>
        <v/>
      </c>
      <c r="V267" s="433">
        <f>VLOOKUP(A267,[3]Cartilha!$A:$A,1,FALSE)</f>
        <v>101138</v>
      </c>
      <c r="W267" s="367"/>
    </row>
    <row r="268" spans="1:23" ht="22.5" hidden="1" x14ac:dyDescent="0.2">
      <c r="A268" s="623">
        <v>101139</v>
      </c>
      <c r="B268" s="612" t="s">
        <v>3171</v>
      </c>
      <c r="C268" s="620" t="s">
        <v>5207</v>
      </c>
      <c r="D268" s="612" t="s">
        <v>171</v>
      </c>
      <c r="E268" s="621">
        <v>16.29</v>
      </c>
      <c r="F268" s="614">
        <f t="shared" si="65"/>
        <v>19.64</v>
      </c>
      <c r="G268" s="510"/>
      <c r="H268" s="423"/>
      <c r="I268" s="422">
        <f t="shared" si="72"/>
        <v>0</v>
      </c>
      <c r="J268" s="422">
        <f t="shared" si="73"/>
        <v>0</v>
      </c>
      <c r="K268" s="419"/>
      <c r="L268" s="423">
        <f t="shared" si="74"/>
        <v>0</v>
      </c>
      <c r="M268" s="423">
        <f t="shared" si="75"/>
        <v>0</v>
      </c>
      <c r="N268" s="424">
        <f t="shared" si="76"/>
        <v>0</v>
      </c>
      <c r="O268" s="424">
        <f t="shared" si="77"/>
        <v>0</v>
      </c>
      <c r="P268" s="420"/>
      <c r="Q268" s="532"/>
      <c r="R268" s="526" t="str">
        <f t="shared" si="63"/>
        <v/>
      </c>
      <c r="S268" s="526" t="str">
        <f t="shared" si="64"/>
        <v/>
      </c>
      <c r="V268" s="433">
        <f>VLOOKUP(A268,[3]Cartilha!$A:$A,1,FALSE)</f>
        <v>101139</v>
      </c>
      <c r="W268" s="367"/>
    </row>
    <row r="269" spans="1:23" ht="22.5" hidden="1" x14ac:dyDescent="0.2">
      <c r="A269" s="623">
        <v>101140</v>
      </c>
      <c r="B269" s="612" t="s">
        <v>3171</v>
      </c>
      <c r="C269" s="620" t="s">
        <v>5208</v>
      </c>
      <c r="D269" s="612" t="s">
        <v>171</v>
      </c>
      <c r="E269" s="621">
        <v>15.05</v>
      </c>
      <c r="F269" s="614">
        <f t="shared" si="65"/>
        <v>18.14</v>
      </c>
      <c r="G269" s="510"/>
      <c r="H269" s="423"/>
      <c r="I269" s="422">
        <f t="shared" si="72"/>
        <v>0</v>
      </c>
      <c r="J269" s="422">
        <f t="shared" si="73"/>
        <v>0</v>
      </c>
      <c r="K269" s="419"/>
      <c r="L269" s="423">
        <f t="shared" si="74"/>
        <v>0</v>
      </c>
      <c r="M269" s="423">
        <f t="shared" si="75"/>
        <v>0</v>
      </c>
      <c r="N269" s="424">
        <f t="shared" si="76"/>
        <v>0</v>
      </c>
      <c r="O269" s="424">
        <f t="shared" si="77"/>
        <v>0</v>
      </c>
      <c r="P269" s="420"/>
      <c r="Q269" s="532"/>
      <c r="R269" s="526" t="str">
        <f t="shared" si="63"/>
        <v/>
      </c>
      <c r="S269" s="526" t="str">
        <f t="shared" si="64"/>
        <v/>
      </c>
      <c r="V269" s="433">
        <f>VLOOKUP(A269,[3]Cartilha!$A:$A,1,FALSE)</f>
        <v>101140</v>
      </c>
      <c r="W269" s="367"/>
    </row>
    <row r="270" spans="1:23" ht="22.5" hidden="1" x14ac:dyDescent="0.2">
      <c r="A270" s="623">
        <v>101141</v>
      </c>
      <c r="B270" s="612" t="s">
        <v>3171</v>
      </c>
      <c r="C270" s="620" t="s">
        <v>5209</v>
      </c>
      <c r="D270" s="612" t="s">
        <v>171</v>
      </c>
      <c r="E270" s="621">
        <v>12.69</v>
      </c>
      <c r="F270" s="614">
        <f t="shared" si="65"/>
        <v>15.3</v>
      </c>
      <c r="G270" s="510"/>
      <c r="H270" s="423"/>
      <c r="I270" s="422">
        <f t="shared" si="72"/>
        <v>0</v>
      </c>
      <c r="J270" s="422">
        <f t="shared" si="73"/>
        <v>0</v>
      </c>
      <c r="K270" s="419"/>
      <c r="L270" s="423">
        <f t="shared" si="74"/>
        <v>0</v>
      </c>
      <c r="M270" s="423">
        <f t="shared" si="75"/>
        <v>0</v>
      </c>
      <c r="N270" s="424">
        <f t="shared" si="76"/>
        <v>0</v>
      </c>
      <c r="O270" s="424">
        <f t="shared" si="77"/>
        <v>0</v>
      </c>
      <c r="P270" s="420"/>
      <c r="Q270" s="532"/>
      <c r="R270" s="526" t="str">
        <f t="shared" si="63"/>
        <v/>
      </c>
      <c r="S270" s="526" t="str">
        <f t="shared" si="64"/>
        <v/>
      </c>
      <c r="V270" s="433">
        <f>VLOOKUP(A270,[3]Cartilha!$A:$A,1,FALSE)</f>
        <v>101141</v>
      </c>
      <c r="W270" s="367"/>
    </row>
    <row r="271" spans="1:23" ht="22.5" hidden="1" x14ac:dyDescent="0.2">
      <c r="A271" s="623">
        <v>101142</v>
      </c>
      <c r="B271" s="612" t="s">
        <v>3171</v>
      </c>
      <c r="C271" s="620" t="s">
        <v>5210</v>
      </c>
      <c r="D271" s="612" t="s">
        <v>171</v>
      </c>
      <c r="E271" s="621">
        <v>14.1</v>
      </c>
      <c r="F271" s="614">
        <f t="shared" si="65"/>
        <v>17</v>
      </c>
      <c r="G271" s="510"/>
      <c r="H271" s="423"/>
      <c r="I271" s="422">
        <f t="shared" si="72"/>
        <v>0</v>
      </c>
      <c r="J271" s="422">
        <f t="shared" si="73"/>
        <v>0</v>
      </c>
      <c r="K271" s="419"/>
      <c r="L271" s="423">
        <f t="shared" si="74"/>
        <v>0</v>
      </c>
      <c r="M271" s="423">
        <f t="shared" si="75"/>
        <v>0</v>
      </c>
      <c r="N271" s="424">
        <f t="shared" si="76"/>
        <v>0</v>
      </c>
      <c r="O271" s="424">
        <f t="shared" si="77"/>
        <v>0</v>
      </c>
      <c r="P271" s="420"/>
      <c r="Q271" s="532"/>
      <c r="R271" s="526" t="str">
        <f t="shared" si="63"/>
        <v/>
      </c>
      <c r="S271" s="526" t="str">
        <f t="shared" si="64"/>
        <v/>
      </c>
      <c r="V271" s="433">
        <f>VLOOKUP(A271,[3]Cartilha!$A:$A,1,FALSE)</f>
        <v>101142</v>
      </c>
      <c r="W271" s="367"/>
    </row>
    <row r="272" spans="1:23" ht="22.5" hidden="1" x14ac:dyDescent="0.2">
      <c r="A272" s="623">
        <v>101143</v>
      </c>
      <c r="B272" s="612" t="s">
        <v>3171</v>
      </c>
      <c r="C272" s="620" t="s">
        <v>5211</v>
      </c>
      <c r="D272" s="612" t="s">
        <v>171</v>
      </c>
      <c r="E272" s="621">
        <v>15.22</v>
      </c>
      <c r="F272" s="614">
        <f t="shared" si="65"/>
        <v>18.350000000000001</v>
      </c>
      <c r="G272" s="510"/>
      <c r="H272" s="423"/>
      <c r="I272" s="422">
        <f t="shared" si="72"/>
        <v>0</v>
      </c>
      <c r="J272" s="422">
        <f t="shared" si="73"/>
        <v>0</v>
      </c>
      <c r="K272" s="419"/>
      <c r="L272" s="423">
        <f t="shared" si="74"/>
        <v>0</v>
      </c>
      <c r="M272" s="423">
        <f t="shared" si="75"/>
        <v>0</v>
      </c>
      <c r="N272" s="424">
        <f t="shared" si="76"/>
        <v>0</v>
      </c>
      <c r="O272" s="424">
        <f t="shared" si="77"/>
        <v>0</v>
      </c>
      <c r="P272" s="420"/>
      <c r="Q272" s="532"/>
      <c r="R272" s="526" t="str">
        <f t="shared" si="63"/>
        <v/>
      </c>
      <c r="S272" s="526" t="str">
        <f t="shared" si="64"/>
        <v/>
      </c>
      <c r="V272" s="433">
        <f>VLOOKUP(A272,[3]Cartilha!$A:$A,1,FALSE)</f>
        <v>101143</v>
      </c>
      <c r="W272" s="367"/>
    </row>
    <row r="273" spans="1:23" ht="22.5" hidden="1" x14ac:dyDescent="0.2">
      <c r="A273" s="623">
        <v>101144</v>
      </c>
      <c r="B273" s="612" t="s">
        <v>3171</v>
      </c>
      <c r="C273" s="620" t="s">
        <v>5212</v>
      </c>
      <c r="D273" s="612" t="s">
        <v>171</v>
      </c>
      <c r="E273" s="621">
        <v>13.47</v>
      </c>
      <c r="F273" s="614">
        <f t="shared" si="65"/>
        <v>16.239999999999998</v>
      </c>
      <c r="G273" s="510"/>
      <c r="H273" s="423"/>
      <c r="I273" s="422">
        <f t="shared" si="72"/>
        <v>0</v>
      </c>
      <c r="J273" s="422">
        <f t="shared" si="73"/>
        <v>0</v>
      </c>
      <c r="K273" s="419"/>
      <c r="L273" s="423">
        <f t="shared" si="74"/>
        <v>0</v>
      </c>
      <c r="M273" s="423">
        <f t="shared" si="75"/>
        <v>0</v>
      </c>
      <c r="N273" s="424">
        <f t="shared" si="76"/>
        <v>0</v>
      </c>
      <c r="O273" s="424">
        <f t="shared" si="77"/>
        <v>0</v>
      </c>
      <c r="P273" s="420"/>
      <c r="Q273" s="532"/>
      <c r="R273" s="526" t="str">
        <f t="shared" si="63"/>
        <v/>
      </c>
      <c r="S273" s="526" t="str">
        <f t="shared" si="64"/>
        <v/>
      </c>
      <c r="V273" s="433">
        <f>VLOOKUP(A273,[3]Cartilha!$A:$A,1,FALSE)</f>
        <v>101144</v>
      </c>
      <c r="W273" s="367"/>
    </row>
    <row r="274" spans="1:23" ht="22.5" hidden="1" x14ac:dyDescent="0.2">
      <c r="A274" s="623">
        <v>101145</v>
      </c>
      <c r="B274" s="612" t="s">
        <v>3171</v>
      </c>
      <c r="C274" s="620" t="s">
        <v>5213</v>
      </c>
      <c r="D274" s="612" t="s">
        <v>171</v>
      </c>
      <c r="E274" s="621">
        <v>12.81</v>
      </c>
      <c r="F274" s="614">
        <f t="shared" si="65"/>
        <v>15.44</v>
      </c>
      <c r="G274" s="510"/>
      <c r="H274" s="423"/>
      <c r="I274" s="422">
        <f t="shared" si="72"/>
        <v>0</v>
      </c>
      <c r="J274" s="422">
        <f t="shared" si="73"/>
        <v>0</v>
      </c>
      <c r="K274" s="419"/>
      <c r="L274" s="423">
        <f t="shared" si="74"/>
        <v>0</v>
      </c>
      <c r="M274" s="423">
        <f t="shared" si="75"/>
        <v>0</v>
      </c>
      <c r="N274" s="424">
        <f t="shared" si="76"/>
        <v>0</v>
      </c>
      <c r="O274" s="424">
        <f t="shared" si="77"/>
        <v>0</v>
      </c>
      <c r="P274" s="420"/>
      <c r="Q274" s="532"/>
      <c r="R274" s="526" t="str">
        <f t="shared" si="63"/>
        <v/>
      </c>
      <c r="S274" s="526" t="str">
        <f t="shared" si="64"/>
        <v/>
      </c>
      <c r="V274" s="433">
        <f>VLOOKUP(A274,[3]Cartilha!$A:$A,1,FALSE)</f>
        <v>101145</v>
      </c>
      <c r="W274" s="367"/>
    </row>
    <row r="275" spans="1:23" ht="22.5" hidden="1" x14ac:dyDescent="0.2">
      <c r="A275" s="623">
        <v>101146</v>
      </c>
      <c r="B275" s="612" t="s">
        <v>3171</v>
      </c>
      <c r="C275" s="620" t="s">
        <v>5214</v>
      </c>
      <c r="D275" s="612" t="s">
        <v>171</v>
      </c>
      <c r="E275" s="621">
        <v>11.58</v>
      </c>
      <c r="F275" s="614">
        <f t="shared" si="65"/>
        <v>13.96</v>
      </c>
      <c r="G275" s="510"/>
      <c r="H275" s="423"/>
      <c r="I275" s="422">
        <f t="shared" si="72"/>
        <v>0</v>
      </c>
      <c r="J275" s="422">
        <f t="shared" si="73"/>
        <v>0</v>
      </c>
      <c r="K275" s="419"/>
      <c r="L275" s="423">
        <f t="shared" si="74"/>
        <v>0</v>
      </c>
      <c r="M275" s="423">
        <f t="shared" si="75"/>
        <v>0</v>
      </c>
      <c r="N275" s="424">
        <f t="shared" si="76"/>
        <v>0</v>
      </c>
      <c r="O275" s="424">
        <f t="shared" si="77"/>
        <v>0</v>
      </c>
      <c r="P275" s="420"/>
      <c r="Q275" s="532"/>
      <c r="R275" s="526" t="str">
        <f t="shared" si="63"/>
        <v/>
      </c>
      <c r="S275" s="526" t="str">
        <f t="shared" si="64"/>
        <v/>
      </c>
      <c r="V275" s="433">
        <f>VLOOKUP(A275,[3]Cartilha!$A:$A,1,FALSE)</f>
        <v>101146</v>
      </c>
      <c r="W275" s="367"/>
    </row>
    <row r="276" spans="1:23" ht="22.5" hidden="1" x14ac:dyDescent="0.2">
      <c r="A276" s="623">
        <v>101147</v>
      </c>
      <c r="B276" s="612" t="s">
        <v>3171</v>
      </c>
      <c r="C276" s="620" t="s">
        <v>5215</v>
      </c>
      <c r="D276" s="612" t="s">
        <v>171</v>
      </c>
      <c r="E276" s="621">
        <v>12.33</v>
      </c>
      <c r="F276" s="614">
        <f t="shared" si="65"/>
        <v>14.87</v>
      </c>
      <c r="G276" s="510"/>
      <c r="H276" s="423"/>
      <c r="I276" s="422">
        <f t="shared" si="72"/>
        <v>0</v>
      </c>
      <c r="J276" s="422">
        <f t="shared" si="73"/>
        <v>0</v>
      </c>
      <c r="K276" s="419"/>
      <c r="L276" s="423">
        <f t="shared" si="74"/>
        <v>0</v>
      </c>
      <c r="M276" s="423">
        <f t="shared" si="75"/>
        <v>0</v>
      </c>
      <c r="N276" s="424">
        <f t="shared" si="76"/>
        <v>0</v>
      </c>
      <c r="O276" s="424">
        <f t="shared" si="77"/>
        <v>0</v>
      </c>
      <c r="P276" s="420"/>
      <c r="Q276" s="532"/>
      <c r="R276" s="526" t="str">
        <f t="shared" ref="R276:R339" si="78">IF(Q276="X","x",IF(Q276="xx","x",IF(O276&gt;0,"x","")))</f>
        <v/>
      </c>
      <c r="S276" s="526" t="str">
        <f t="shared" ref="S276:S339" si="79">IF(Q276="X","x",IF(Q276="xx","x",IF(OR(J276&gt;0,O276&gt;0),"x","")))</f>
        <v/>
      </c>
      <c r="V276" s="433">
        <f>VLOOKUP(A276,[3]Cartilha!$A:$A,1,FALSE)</f>
        <v>101147</v>
      </c>
      <c r="W276" s="367"/>
    </row>
    <row r="277" spans="1:23" ht="22.5" hidden="1" x14ac:dyDescent="0.2">
      <c r="A277" s="623">
        <v>101148</v>
      </c>
      <c r="B277" s="612" t="s">
        <v>3171</v>
      </c>
      <c r="C277" s="620" t="s">
        <v>5216</v>
      </c>
      <c r="D277" s="612" t="s">
        <v>171</v>
      </c>
      <c r="E277" s="621">
        <v>12.91</v>
      </c>
      <c r="F277" s="614">
        <f t="shared" si="65"/>
        <v>15.56</v>
      </c>
      <c r="G277" s="510"/>
      <c r="H277" s="423"/>
      <c r="I277" s="422">
        <f t="shared" si="72"/>
        <v>0</v>
      </c>
      <c r="J277" s="422">
        <f t="shared" si="73"/>
        <v>0</v>
      </c>
      <c r="K277" s="419"/>
      <c r="L277" s="423">
        <f t="shared" si="74"/>
        <v>0</v>
      </c>
      <c r="M277" s="423">
        <f t="shared" si="75"/>
        <v>0</v>
      </c>
      <c r="N277" s="424">
        <f t="shared" si="76"/>
        <v>0</v>
      </c>
      <c r="O277" s="424">
        <f t="shared" si="77"/>
        <v>0</v>
      </c>
      <c r="P277" s="420"/>
      <c r="Q277" s="532"/>
      <c r="R277" s="526" t="str">
        <f t="shared" si="78"/>
        <v/>
      </c>
      <c r="S277" s="526" t="str">
        <f t="shared" si="79"/>
        <v/>
      </c>
      <c r="V277" s="433">
        <f>VLOOKUP(A277,[3]Cartilha!$A:$A,1,FALSE)</f>
        <v>101148</v>
      </c>
      <c r="W277" s="367"/>
    </row>
    <row r="278" spans="1:23" ht="22.5" hidden="1" x14ac:dyDescent="0.2">
      <c r="A278" s="623">
        <v>101149</v>
      </c>
      <c r="B278" s="612" t="s">
        <v>3171</v>
      </c>
      <c r="C278" s="620" t="s">
        <v>5217</v>
      </c>
      <c r="D278" s="612" t="s">
        <v>171</v>
      </c>
      <c r="E278" s="621">
        <v>17.420000000000002</v>
      </c>
      <c r="F278" s="614">
        <f t="shared" si="65"/>
        <v>21</v>
      </c>
      <c r="G278" s="510"/>
      <c r="H278" s="423"/>
      <c r="I278" s="422">
        <f t="shared" si="72"/>
        <v>0</v>
      </c>
      <c r="J278" s="422">
        <f t="shared" si="73"/>
        <v>0</v>
      </c>
      <c r="K278" s="419"/>
      <c r="L278" s="423">
        <f t="shared" si="74"/>
        <v>0</v>
      </c>
      <c r="M278" s="423">
        <f t="shared" si="75"/>
        <v>0</v>
      </c>
      <c r="N278" s="424">
        <f t="shared" si="76"/>
        <v>0</v>
      </c>
      <c r="O278" s="424">
        <f t="shared" si="77"/>
        <v>0</v>
      </c>
      <c r="P278" s="420"/>
      <c r="Q278" s="532"/>
      <c r="R278" s="526" t="str">
        <f t="shared" si="78"/>
        <v/>
      </c>
      <c r="S278" s="526" t="str">
        <f t="shared" si="79"/>
        <v/>
      </c>
      <c r="V278" s="433">
        <f>VLOOKUP(A278,[3]Cartilha!$A:$A,1,FALSE)</f>
        <v>101149</v>
      </c>
      <c r="W278" s="367"/>
    </row>
    <row r="279" spans="1:23" ht="22.5" hidden="1" x14ac:dyDescent="0.2">
      <c r="A279" s="623">
        <v>101150</v>
      </c>
      <c r="B279" s="612" t="s">
        <v>3171</v>
      </c>
      <c r="C279" s="620" t="s">
        <v>5218</v>
      </c>
      <c r="D279" s="612" t="s">
        <v>171</v>
      </c>
      <c r="E279" s="621">
        <v>16.18</v>
      </c>
      <c r="F279" s="614">
        <f t="shared" ref="F279:F342" si="80">IF(E279=0,0,ROUND(E279*(1+E$13)*(1-E$14),2))</f>
        <v>19.510000000000002</v>
      </c>
      <c r="G279" s="510"/>
      <c r="H279" s="423"/>
      <c r="I279" s="422">
        <f t="shared" si="72"/>
        <v>0</v>
      </c>
      <c r="J279" s="422">
        <f t="shared" si="73"/>
        <v>0</v>
      </c>
      <c r="K279" s="419"/>
      <c r="L279" s="423">
        <f t="shared" si="74"/>
        <v>0</v>
      </c>
      <c r="M279" s="423">
        <f t="shared" si="75"/>
        <v>0</v>
      </c>
      <c r="N279" s="424">
        <f t="shared" si="76"/>
        <v>0</v>
      </c>
      <c r="O279" s="424">
        <f t="shared" si="77"/>
        <v>0</v>
      </c>
      <c r="P279" s="420"/>
      <c r="Q279" s="532"/>
      <c r="R279" s="526" t="str">
        <f t="shared" si="78"/>
        <v/>
      </c>
      <c r="S279" s="526" t="str">
        <f t="shared" si="79"/>
        <v/>
      </c>
      <c r="V279" s="433">
        <f>VLOOKUP(A279,[3]Cartilha!$A:$A,1,FALSE)</f>
        <v>101150</v>
      </c>
      <c r="W279" s="367"/>
    </row>
    <row r="280" spans="1:23" ht="22.5" hidden="1" x14ac:dyDescent="0.2">
      <c r="A280" s="623">
        <v>101151</v>
      </c>
      <c r="B280" s="612" t="s">
        <v>3171</v>
      </c>
      <c r="C280" s="620" t="s">
        <v>5219</v>
      </c>
      <c r="D280" s="612" t="s">
        <v>171</v>
      </c>
      <c r="E280" s="621">
        <v>13.82</v>
      </c>
      <c r="F280" s="614">
        <f t="shared" si="80"/>
        <v>16.66</v>
      </c>
      <c r="G280" s="510"/>
      <c r="H280" s="423"/>
      <c r="I280" s="422">
        <f t="shared" si="72"/>
        <v>0</v>
      </c>
      <c r="J280" s="422">
        <f t="shared" si="73"/>
        <v>0</v>
      </c>
      <c r="K280" s="419"/>
      <c r="L280" s="423">
        <f t="shared" si="74"/>
        <v>0</v>
      </c>
      <c r="M280" s="423">
        <f t="shared" si="75"/>
        <v>0</v>
      </c>
      <c r="N280" s="424">
        <f t="shared" si="76"/>
        <v>0</v>
      </c>
      <c r="O280" s="424">
        <f t="shared" si="77"/>
        <v>0</v>
      </c>
      <c r="P280" s="420"/>
      <c r="Q280" s="532"/>
      <c r="R280" s="526" t="str">
        <f t="shared" si="78"/>
        <v/>
      </c>
      <c r="S280" s="526" t="str">
        <f t="shared" si="79"/>
        <v/>
      </c>
      <c r="V280" s="433">
        <f>VLOOKUP(A280,[3]Cartilha!$A:$A,1,FALSE)</f>
        <v>101151</v>
      </c>
      <c r="W280" s="367"/>
    </row>
    <row r="281" spans="1:23" ht="22.5" hidden="1" x14ac:dyDescent="0.2">
      <c r="A281" s="623">
        <v>101152</v>
      </c>
      <c r="B281" s="612" t="s">
        <v>3171</v>
      </c>
      <c r="C281" s="620" t="s">
        <v>5220</v>
      </c>
      <c r="D281" s="612" t="s">
        <v>171</v>
      </c>
      <c r="E281" s="621">
        <v>15.23</v>
      </c>
      <c r="F281" s="614">
        <f t="shared" si="80"/>
        <v>18.36</v>
      </c>
      <c r="G281" s="510"/>
      <c r="H281" s="423"/>
      <c r="I281" s="422">
        <f t="shared" si="72"/>
        <v>0</v>
      </c>
      <c r="J281" s="422">
        <f t="shared" si="73"/>
        <v>0</v>
      </c>
      <c r="K281" s="419"/>
      <c r="L281" s="423">
        <f t="shared" si="74"/>
        <v>0</v>
      </c>
      <c r="M281" s="423">
        <f t="shared" si="75"/>
        <v>0</v>
      </c>
      <c r="N281" s="424">
        <f t="shared" si="76"/>
        <v>0</v>
      </c>
      <c r="O281" s="424">
        <f t="shared" si="77"/>
        <v>0</v>
      </c>
      <c r="P281" s="420"/>
      <c r="Q281" s="532"/>
      <c r="R281" s="526" t="str">
        <f t="shared" si="78"/>
        <v/>
      </c>
      <c r="S281" s="526" t="str">
        <f t="shared" si="79"/>
        <v/>
      </c>
      <c r="V281" s="433">
        <f>VLOOKUP(A281,[3]Cartilha!$A:$A,1,FALSE)</f>
        <v>101152</v>
      </c>
      <c r="W281" s="367"/>
    </row>
    <row r="282" spans="1:23" ht="22.5" hidden="1" x14ac:dyDescent="0.2">
      <c r="A282" s="623">
        <v>101153</v>
      </c>
      <c r="B282" s="612" t="s">
        <v>3171</v>
      </c>
      <c r="C282" s="620" t="s">
        <v>5221</v>
      </c>
      <c r="D282" s="612" t="s">
        <v>171</v>
      </c>
      <c r="E282" s="621">
        <v>16.350000000000001</v>
      </c>
      <c r="F282" s="614">
        <f t="shared" si="80"/>
        <v>19.71</v>
      </c>
      <c r="G282" s="510"/>
      <c r="H282" s="423"/>
      <c r="I282" s="422">
        <f t="shared" si="72"/>
        <v>0</v>
      </c>
      <c r="J282" s="422">
        <f t="shared" si="73"/>
        <v>0</v>
      </c>
      <c r="K282" s="419"/>
      <c r="L282" s="423">
        <f t="shared" si="74"/>
        <v>0</v>
      </c>
      <c r="M282" s="423">
        <f t="shared" si="75"/>
        <v>0</v>
      </c>
      <c r="N282" s="424">
        <f t="shared" si="76"/>
        <v>0</v>
      </c>
      <c r="O282" s="424">
        <f t="shared" si="77"/>
        <v>0</v>
      </c>
      <c r="P282" s="420"/>
      <c r="Q282" s="532"/>
      <c r="R282" s="526" t="str">
        <f t="shared" si="78"/>
        <v/>
      </c>
      <c r="S282" s="526" t="str">
        <f t="shared" si="79"/>
        <v/>
      </c>
      <c r="V282" s="433">
        <f>VLOOKUP(A282,[3]Cartilha!$A:$A,1,FALSE)</f>
        <v>101153</v>
      </c>
      <c r="W282" s="367"/>
    </row>
    <row r="283" spans="1:23" ht="22.5" hidden="1" x14ac:dyDescent="0.2">
      <c r="A283" s="623">
        <v>102354</v>
      </c>
      <c r="B283" s="612" t="s">
        <v>3171</v>
      </c>
      <c r="C283" s="620" t="s">
        <v>5891</v>
      </c>
      <c r="D283" s="612" t="s">
        <v>171</v>
      </c>
      <c r="E283" s="621">
        <v>140.47999999999999</v>
      </c>
      <c r="F283" s="614">
        <f t="shared" si="80"/>
        <v>169.36</v>
      </c>
      <c r="G283" s="510"/>
      <c r="H283" s="423"/>
      <c r="I283" s="422">
        <f t="shared" si="72"/>
        <v>0</v>
      </c>
      <c r="J283" s="422">
        <f t="shared" si="73"/>
        <v>0</v>
      </c>
      <c r="K283" s="419"/>
      <c r="L283" s="423">
        <f t="shared" si="74"/>
        <v>0</v>
      </c>
      <c r="M283" s="423">
        <f t="shared" si="75"/>
        <v>0</v>
      </c>
      <c r="N283" s="424">
        <f t="shared" si="76"/>
        <v>0</v>
      </c>
      <c r="O283" s="424">
        <f t="shared" si="77"/>
        <v>0</v>
      </c>
      <c r="P283" s="420"/>
      <c r="Q283" s="532"/>
      <c r="R283" s="526" t="str">
        <f t="shared" si="78"/>
        <v/>
      </c>
      <c r="S283" s="526" t="str">
        <f t="shared" si="79"/>
        <v/>
      </c>
      <c r="V283" s="433">
        <f>VLOOKUP(A283,[3]Cartilha!$A:$A,1,FALSE)</f>
        <v>102354</v>
      </c>
      <c r="W283" s="367"/>
    </row>
    <row r="284" spans="1:23" ht="22.5" hidden="1" x14ac:dyDescent="0.2">
      <c r="A284" s="623">
        <v>102355</v>
      </c>
      <c r="B284" s="612" t="s">
        <v>3171</v>
      </c>
      <c r="C284" s="620" t="s">
        <v>5892</v>
      </c>
      <c r="D284" s="612" t="s">
        <v>171</v>
      </c>
      <c r="E284" s="621">
        <v>165.33</v>
      </c>
      <c r="F284" s="614">
        <f t="shared" si="80"/>
        <v>199.32</v>
      </c>
      <c r="G284" s="510"/>
      <c r="H284" s="423"/>
      <c r="I284" s="422">
        <f t="shared" si="72"/>
        <v>0</v>
      </c>
      <c r="J284" s="422">
        <f t="shared" si="73"/>
        <v>0</v>
      </c>
      <c r="K284" s="419"/>
      <c r="L284" s="423">
        <f t="shared" si="74"/>
        <v>0</v>
      </c>
      <c r="M284" s="423">
        <f t="shared" si="75"/>
        <v>0</v>
      </c>
      <c r="N284" s="424">
        <f t="shared" si="76"/>
        <v>0</v>
      </c>
      <c r="O284" s="424">
        <f t="shared" si="77"/>
        <v>0</v>
      </c>
      <c r="P284" s="420"/>
      <c r="Q284" s="532"/>
      <c r="R284" s="526" t="str">
        <f t="shared" si="78"/>
        <v/>
      </c>
      <c r="S284" s="526" t="str">
        <f t="shared" si="79"/>
        <v/>
      </c>
      <c r="V284" s="433">
        <f>VLOOKUP(A284,[3]Cartilha!$A:$A,1,FALSE)</f>
        <v>102355</v>
      </c>
      <c r="W284" s="367"/>
    </row>
    <row r="285" spans="1:23" ht="22.5" hidden="1" x14ac:dyDescent="0.2">
      <c r="A285" s="623">
        <v>102360</v>
      </c>
      <c r="B285" s="612" t="s">
        <v>3171</v>
      </c>
      <c r="C285" s="620" t="s">
        <v>5893</v>
      </c>
      <c r="D285" s="612" t="s">
        <v>171</v>
      </c>
      <c r="E285" s="621">
        <v>23.36</v>
      </c>
      <c r="F285" s="614">
        <f t="shared" si="80"/>
        <v>28.16</v>
      </c>
      <c r="G285" s="510"/>
      <c r="H285" s="423"/>
      <c r="I285" s="422">
        <f t="shared" si="72"/>
        <v>0</v>
      </c>
      <c r="J285" s="422">
        <f t="shared" si="73"/>
        <v>0</v>
      </c>
      <c r="K285" s="419"/>
      <c r="L285" s="423">
        <f t="shared" si="74"/>
        <v>0</v>
      </c>
      <c r="M285" s="423">
        <f t="shared" si="75"/>
        <v>0</v>
      </c>
      <c r="N285" s="424">
        <f t="shared" si="76"/>
        <v>0</v>
      </c>
      <c r="O285" s="424">
        <f t="shared" si="77"/>
        <v>0</v>
      </c>
      <c r="P285" s="420"/>
      <c r="Q285" s="532"/>
      <c r="R285" s="526" t="str">
        <f t="shared" si="78"/>
        <v/>
      </c>
      <c r="S285" s="526" t="str">
        <f t="shared" si="79"/>
        <v/>
      </c>
      <c r="V285" s="433">
        <f>VLOOKUP(A285,[3]Cartilha!$A:$A,1,FALSE)</f>
        <v>102360</v>
      </c>
      <c r="W285" s="367"/>
    </row>
    <row r="286" spans="1:23" ht="22.5" hidden="1" x14ac:dyDescent="0.2">
      <c r="A286" s="623">
        <v>102361</v>
      </c>
      <c r="B286" s="612" t="s">
        <v>3171</v>
      </c>
      <c r="C286" s="620" t="s">
        <v>5894</v>
      </c>
      <c r="D286" s="612" t="s">
        <v>171</v>
      </c>
      <c r="E286" s="621">
        <v>32.33</v>
      </c>
      <c r="F286" s="614">
        <f t="shared" si="80"/>
        <v>38.979999999999997</v>
      </c>
      <c r="G286" s="510"/>
      <c r="H286" s="423"/>
      <c r="I286" s="422">
        <f t="shared" si="72"/>
        <v>0</v>
      </c>
      <c r="J286" s="422">
        <f t="shared" si="73"/>
        <v>0</v>
      </c>
      <c r="K286" s="419"/>
      <c r="L286" s="423">
        <f t="shared" si="74"/>
        <v>0</v>
      </c>
      <c r="M286" s="423">
        <f t="shared" si="75"/>
        <v>0</v>
      </c>
      <c r="N286" s="424">
        <f t="shared" si="76"/>
        <v>0</v>
      </c>
      <c r="O286" s="424">
        <f t="shared" si="77"/>
        <v>0</v>
      </c>
      <c r="P286" s="420"/>
      <c r="Q286" s="532"/>
      <c r="R286" s="526" t="str">
        <f t="shared" si="78"/>
        <v/>
      </c>
      <c r="S286" s="526" t="str">
        <f t="shared" si="79"/>
        <v/>
      </c>
      <c r="V286" s="433">
        <f>VLOOKUP(A286,[3]Cartilha!$A:$A,1,FALSE)</f>
        <v>102361</v>
      </c>
      <c r="W286" s="367"/>
    </row>
    <row r="287" spans="1:23" ht="33.75" hidden="1" x14ac:dyDescent="0.2">
      <c r="A287" s="623">
        <v>101206</v>
      </c>
      <c r="B287" s="612" t="s">
        <v>3171</v>
      </c>
      <c r="C287" s="620" t="s">
        <v>4365</v>
      </c>
      <c r="D287" s="612" t="s">
        <v>171</v>
      </c>
      <c r="E287" s="621">
        <v>10.83</v>
      </c>
      <c r="F287" s="614">
        <f t="shared" si="80"/>
        <v>13.06</v>
      </c>
      <c r="G287" s="510"/>
      <c r="H287" s="423"/>
      <c r="I287" s="422">
        <f t="shared" si="72"/>
        <v>0</v>
      </c>
      <c r="J287" s="422">
        <f t="shared" si="73"/>
        <v>0</v>
      </c>
      <c r="K287" s="419"/>
      <c r="L287" s="423">
        <f t="shared" si="74"/>
        <v>0</v>
      </c>
      <c r="M287" s="423">
        <f t="shared" si="75"/>
        <v>0</v>
      </c>
      <c r="N287" s="424">
        <f t="shared" si="76"/>
        <v>0</v>
      </c>
      <c r="O287" s="424">
        <f t="shared" si="77"/>
        <v>0</v>
      </c>
      <c r="P287" s="420"/>
      <c r="Q287" s="532"/>
      <c r="R287" s="526" t="str">
        <f t="shared" si="78"/>
        <v/>
      </c>
      <c r="S287" s="526" t="str">
        <f t="shared" si="79"/>
        <v/>
      </c>
      <c r="V287" s="433">
        <f>VLOOKUP(A287,[3]Cartilha!$A:$A,1,FALSE)</f>
        <v>101206</v>
      </c>
      <c r="W287" s="367"/>
    </row>
    <row r="288" spans="1:23" ht="33.75" hidden="1" x14ac:dyDescent="0.2">
      <c r="A288" s="623">
        <v>101207</v>
      </c>
      <c r="B288" s="612" t="s">
        <v>3171</v>
      </c>
      <c r="C288" s="620" t="s">
        <v>4366</v>
      </c>
      <c r="D288" s="612" t="s">
        <v>171</v>
      </c>
      <c r="E288" s="621">
        <v>9.52</v>
      </c>
      <c r="F288" s="614">
        <f t="shared" si="80"/>
        <v>11.48</v>
      </c>
      <c r="G288" s="510"/>
      <c r="H288" s="423"/>
      <c r="I288" s="422">
        <f t="shared" si="72"/>
        <v>0</v>
      </c>
      <c r="J288" s="422">
        <f t="shared" si="73"/>
        <v>0</v>
      </c>
      <c r="K288" s="419"/>
      <c r="L288" s="423">
        <f t="shared" si="74"/>
        <v>0</v>
      </c>
      <c r="M288" s="423">
        <f t="shared" si="75"/>
        <v>0</v>
      </c>
      <c r="N288" s="424">
        <f t="shared" si="76"/>
        <v>0</v>
      </c>
      <c r="O288" s="424">
        <f t="shared" si="77"/>
        <v>0</v>
      </c>
      <c r="P288" s="420"/>
      <c r="Q288" s="532"/>
      <c r="R288" s="526" t="str">
        <f t="shared" si="78"/>
        <v/>
      </c>
      <c r="S288" s="526" t="str">
        <f t="shared" si="79"/>
        <v/>
      </c>
      <c r="V288" s="433">
        <f>VLOOKUP(A288,[3]Cartilha!$A:$A,1,FALSE)</f>
        <v>101207</v>
      </c>
      <c r="W288" s="367"/>
    </row>
    <row r="289" spans="1:23" ht="33.75" hidden="1" x14ac:dyDescent="0.2">
      <c r="A289" s="623">
        <v>101208</v>
      </c>
      <c r="B289" s="612" t="s">
        <v>3171</v>
      </c>
      <c r="C289" s="620" t="s">
        <v>4367</v>
      </c>
      <c r="D289" s="612" t="s">
        <v>171</v>
      </c>
      <c r="E289" s="621">
        <v>9.18</v>
      </c>
      <c r="F289" s="614">
        <f t="shared" si="80"/>
        <v>11.07</v>
      </c>
      <c r="G289" s="510"/>
      <c r="H289" s="423"/>
      <c r="I289" s="422">
        <f t="shared" si="72"/>
        <v>0</v>
      </c>
      <c r="J289" s="422">
        <f t="shared" si="73"/>
        <v>0</v>
      </c>
      <c r="K289" s="419"/>
      <c r="L289" s="423">
        <f t="shared" si="74"/>
        <v>0</v>
      </c>
      <c r="M289" s="423">
        <f t="shared" si="75"/>
        <v>0</v>
      </c>
      <c r="N289" s="424">
        <f t="shared" si="76"/>
        <v>0</v>
      </c>
      <c r="O289" s="424">
        <f t="shared" si="77"/>
        <v>0</v>
      </c>
      <c r="P289" s="420"/>
      <c r="Q289" s="532"/>
      <c r="R289" s="526" t="str">
        <f t="shared" si="78"/>
        <v/>
      </c>
      <c r="S289" s="526" t="str">
        <f t="shared" si="79"/>
        <v/>
      </c>
      <c r="V289" s="433">
        <f>VLOOKUP(A289,[3]Cartilha!$A:$A,1,FALSE)</f>
        <v>101208</v>
      </c>
      <c r="W289" s="367"/>
    </row>
    <row r="290" spans="1:23" ht="33.75" hidden="1" x14ac:dyDescent="0.2">
      <c r="A290" s="623">
        <v>101209</v>
      </c>
      <c r="B290" s="612" t="s">
        <v>3171</v>
      </c>
      <c r="C290" s="620" t="s">
        <v>4368</v>
      </c>
      <c r="D290" s="612" t="s">
        <v>171</v>
      </c>
      <c r="E290" s="621">
        <v>8.5399999999999991</v>
      </c>
      <c r="F290" s="614">
        <f t="shared" si="80"/>
        <v>10.3</v>
      </c>
      <c r="G290" s="510"/>
      <c r="H290" s="423"/>
      <c r="I290" s="422">
        <f t="shared" si="72"/>
        <v>0</v>
      </c>
      <c r="J290" s="422">
        <f t="shared" si="73"/>
        <v>0</v>
      </c>
      <c r="K290" s="419"/>
      <c r="L290" s="423">
        <f t="shared" si="74"/>
        <v>0</v>
      </c>
      <c r="M290" s="423">
        <f t="shared" si="75"/>
        <v>0</v>
      </c>
      <c r="N290" s="424">
        <f t="shared" si="76"/>
        <v>0</v>
      </c>
      <c r="O290" s="424">
        <f t="shared" si="77"/>
        <v>0</v>
      </c>
      <c r="P290" s="420"/>
      <c r="Q290" s="532"/>
      <c r="R290" s="526" t="str">
        <f t="shared" si="78"/>
        <v/>
      </c>
      <c r="S290" s="526" t="str">
        <f t="shared" si="79"/>
        <v/>
      </c>
      <c r="V290" s="433">
        <f>VLOOKUP(A290,[3]Cartilha!$A:$A,1,FALSE)</f>
        <v>101209</v>
      </c>
      <c r="W290" s="367"/>
    </row>
    <row r="291" spans="1:23" ht="33.75" hidden="1" x14ac:dyDescent="0.2">
      <c r="A291" s="623">
        <v>101210</v>
      </c>
      <c r="B291" s="612" t="s">
        <v>3171</v>
      </c>
      <c r="C291" s="620" t="s">
        <v>4369</v>
      </c>
      <c r="D291" s="612" t="s">
        <v>171</v>
      </c>
      <c r="E291" s="621">
        <v>15.08</v>
      </c>
      <c r="F291" s="614">
        <f t="shared" si="80"/>
        <v>18.18</v>
      </c>
      <c r="G291" s="510"/>
      <c r="H291" s="423"/>
      <c r="I291" s="422">
        <f t="shared" si="72"/>
        <v>0</v>
      </c>
      <c r="J291" s="422">
        <f t="shared" si="73"/>
        <v>0</v>
      </c>
      <c r="K291" s="419"/>
      <c r="L291" s="423">
        <f t="shared" si="74"/>
        <v>0</v>
      </c>
      <c r="M291" s="423">
        <f t="shared" si="75"/>
        <v>0</v>
      </c>
      <c r="N291" s="424">
        <f t="shared" si="76"/>
        <v>0</v>
      </c>
      <c r="O291" s="424">
        <f t="shared" si="77"/>
        <v>0</v>
      </c>
      <c r="P291" s="420"/>
      <c r="Q291" s="532"/>
      <c r="R291" s="526" t="str">
        <f t="shared" si="78"/>
        <v/>
      </c>
      <c r="S291" s="526" t="str">
        <f t="shared" si="79"/>
        <v/>
      </c>
      <c r="V291" s="433">
        <f>VLOOKUP(A291,[3]Cartilha!$A:$A,1,FALSE)</f>
        <v>101210</v>
      </c>
      <c r="W291" s="367"/>
    </row>
    <row r="292" spans="1:23" ht="33.75" hidden="1" x14ac:dyDescent="0.2">
      <c r="A292" s="623">
        <v>101211</v>
      </c>
      <c r="B292" s="612" t="s">
        <v>3171</v>
      </c>
      <c r="C292" s="620" t="s">
        <v>4370</v>
      </c>
      <c r="D292" s="612" t="s">
        <v>171</v>
      </c>
      <c r="E292" s="621">
        <v>16.16</v>
      </c>
      <c r="F292" s="614">
        <f t="shared" si="80"/>
        <v>19.48</v>
      </c>
      <c r="G292" s="510"/>
      <c r="H292" s="423"/>
      <c r="I292" s="422">
        <f t="shared" si="72"/>
        <v>0</v>
      </c>
      <c r="J292" s="422">
        <f t="shared" si="73"/>
        <v>0</v>
      </c>
      <c r="K292" s="419"/>
      <c r="L292" s="423">
        <f t="shared" si="74"/>
        <v>0</v>
      </c>
      <c r="M292" s="423">
        <f t="shared" si="75"/>
        <v>0</v>
      </c>
      <c r="N292" s="424">
        <f t="shared" si="76"/>
        <v>0</v>
      </c>
      <c r="O292" s="424">
        <f t="shared" si="77"/>
        <v>0</v>
      </c>
      <c r="P292" s="420"/>
      <c r="Q292" s="532"/>
      <c r="R292" s="526" t="str">
        <f t="shared" si="78"/>
        <v/>
      </c>
      <c r="S292" s="526" t="str">
        <f t="shared" si="79"/>
        <v/>
      </c>
      <c r="V292" s="433">
        <f>VLOOKUP(A292,[3]Cartilha!$A:$A,1,FALSE)</f>
        <v>101211</v>
      </c>
      <c r="W292" s="367"/>
    </row>
    <row r="293" spans="1:23" ht="33.75" hidden="1" x14ac:dyDescent="0.2">
      <c r="A293" s="623">
        <v>101212</v>
      </c>
      <c r="B293" s="612" t="s">
        <v>3171</v>
      </c>
      <c r="C293" s="620" t="s">
        <v>4371</v>
      </c>
      <c r="D293" s="612" t="s">
        <v>171</v>
      </c>
      <c r="E293" s="621">
        <v>18.760000000000002</v>
      </c>
      <c r="F293" s="614">
        <f t="shared" si="80"/>
        <v>22.62</v>
      </c>
      <c r="G293" s="510"/>
      <c r="H293" s="423"/>
      <c r="I293" s="422">
        <f t="shared" si="72"/>
        <v>0</v>
      </c>
      <c r="J293" s="422">
        <f t="shared" si="73"/>
        <v>0</v>
      </c>
      <c r="K293" s="419"/>
      <c r="L293" s="423">
        <f t="shared" si="74"/>
        <v>0</v>
      </c>
      <c r="M293" s="423">
        <f t="shared" si="75"/>
        <v>0</v>
      </c>
      <c r="N293" s="424">
        <f t="shared" si="76"/>
        <v>0</v>
      </c>
      <c r="O293" s="424">
        <f t="shared" si="77"/>
        <v>0</v>
      </c>
      <c r="P293" s="420"/>
      <c r="Q293" s="532"/>
      <c r="R293" s="526" t="str">
        <f t="shared" si="78"/>
        <v/>
      </c>
      <c r="S293" s="526" t="str">
        <f t="shared" si="79"/>
        <v/>
      </c>
      <c r="V293" s="433">
        <f>VLOOKUP(A293,[3]Cartilha!$A:$A,1,FALSE)</f>
        <v>101212</v>
      </c>
      <c r="W293" s="367"/>
    </row>
    <row r="294" spans="1:23" ht="33.75" hidden="1" x14ac:dyDescent="0.2">
      <c r="A294" s="623">
        <v>101213</v>
      </c>
      <c r="B294" s="612" t="s">
        <v>3171</v>
      </c>
      <c r="C294" s="620" t="s">
        <v>4372</v>
      </c>
      <c r="D294" s="612" t="s">
        <v>171</v>
      </c>
      <c r="E294" s="621">
        <v>20.88</v>
      </c>
      <c r="F294" s="614">
        <f t="shared" si="80"/>
        <v>25.17</v>
      </c>
      <c r="G294" s="510"/>
      <c r="H294" s="423"/>
      <c r="I294" s="422">
        <f t="shared" si="72"/>
        <v>0</v>
      </c>
      <c r="J294" s="422">
        <f t="shared" si="73"/>
        <v>0</v>
      </c>
      <c r="K294" s="419"/>
      <c r="L294" s="423">
        <f t="shared" si="74"/>
        <v>0</v>
      </c>
      <c r="M294" s="423">
        <f t="shared" si="75"/>
        <v>0</v>
      </c>
      <c r="N294" s="424">
        <f t="shared" si="76"/>
        <v>0</v>
      </c>
      <c r="O294" s="424">
        <f t="shared" si="77"/>
        <v>0</v>
      </c>
      <c r="P294" s="420"/>
      <c r="Q294" s="532"/>
      <c r="R294" s="526" t="str">
        <f t="shared" si="78"/>
        <v/>
      </c>
      <c r="S294" s="526" t="str">
        <f t="shared" si="79"/>
        <v/>
      </c>
      <c r="V294" s="433">
        <f>VLOOKUP(A294,[3]Cartilha!$A:$A,1,FALSE)</f>
        <v>101213</v>
      </c>
      <c r="W294" s="367"/>
    </row>
    <row r="295" spans="1:23" ht="33.75" hidden="1" x14ac:dyDescent="0.2">
      <c r="A295" s="623">
        <v>101214</v>
      </c>
      <c r="B295" s="612" t="s">
        <v>3171</v>
      </c>
      <c r="C295" s="620" t="s">
        <v>4373</v>
      </c>
      <c r="D295" s="612" t="s">
        <v>171</v>
      </c>
      <c r="E295" s="621">
        <v>25.22</v>
      </c>
      <c r="F295" s="614">
        <f t="shared" si="80"/>
        <v>30.41</v>
      </c>
      <c r="G295" s="510"/>
      <c r="H295" s="423"/>
      <c r="I295" s="422">
        <f t="shared" si="72"/>
        <v>0</v>
      </c>
      <c r="J295" s="422">
        <f t="shared" si="73"/>
        <v>0</v>
      </c>
      <c r="K295" s="419"/>
      <c r="L295" s="423">
        <f t="shared" si="74"/>
        <v>0</v>
      </c>
      <c r="M295" s="423">
        <f t="shared" si="75"/>
        <v>0</v>
      </c>
      <c r="N295" s="424">
        <f t="shared" si="76"/>
        <v>0</v>
      </c>
      <c r="O295" s="424">
        <f t="shared" si="77"/>
        <v>0</v>
      </c>
      <c r="P295" s="420"/>
      <c r="Q295" s="532"/>
      <c r="R295" s="526" t="str">
        <f t="shared" si="78"/>
        <v/>
      </c>
      <c r="S295" s="526" t="str">
        <f t="shared" si="79"/>
        <v/>
      </c>
      <c r="V295" s="433">
        <f>VLOOKUP(A295,[3]Cartilha!$A:$A,1,FALSE)</f>
        <v>101214</v>
      </c>
      <c r="W295" s="367"/>
    </row>
    <row r="296" spans="1:23" ht="33.75" hidden="1" x14ac:dyDescent="0.2">
      <c r="A296" s="623">
        <v>101215</v>
      </c>
      <c r="B296" s="612" t="s">
        <v>3171</v>
      </c>
      <c r="C296" s="620" t="s">
        <v>4374</v>
      </c>
      <c r="D296" s="612" t="s">
        <v>171</v>
      </c>
      <c r="E296" s="621">
        <v>14.51</v>
      </c>
      <c r="F296" s="614">
        <f t="shared" si="80"/>
        <v>17.489999999999998</v>
      </c>
      <c r="G296" s="510"/>
      <c r="H296" s="423"/>
      <c r="I296" s="422">
        <f t="shared" si="72"/>
        <v>0</v>
      </c>
      <c r="J296" s="422">
        <f t="shared" si="73"/>
        <v>0</v>
      </c>
      <c r="K296" s="419"/>
      <c r="L296" s="423">
        <f t="shared" si="74"/>
        <v>0</v>
      </c>
      <c r="M296" s="423">
        <f t="shared" si="75"/>
        <v>0</v>
      </c>
      <c r="N296" s="424">
        <f t="shared" si="76"/>
        <v>0</v>
      </c>
      <c r="O296" s="424">
        <f t="shared" si="77"/>
        <v>0</v>
      </c>
      <c r="P296" s="420"/>
      <c r="Q296" s="532"/>
      <c r="R296" s="526" t="str">
        <f t="shared" si="78"/>
        <v/>
      </c>
      <c r="S296" s="526" t="str">
        <f t="shared" si="79"/>
        <v/>
      </c>
      <c r="V296" s="433">
        <f>VLOOKUP(A296,[3]Cartilha!$A:$A,1,FALSE)</f>
        <v>101215</v>
      </c>
      <c r="W296" s="367"/>
    </row>
    <row r="297" spans="1:23" ht="33.75" hidden="1" x14ac:dyDescent="0.2">
      <c r="A297" s="623">
        <v>101216</v>
      </c>
      <c r="B297" s="612" t="s">
        <v>3171</v>
      </c>
      <c r="C297" s="620" t="s">
        <v>4375</v>
      </c>
      <c r="D297" s="612" t="s">
        <v>171</v>
      </c>
      <c r="E297" s="621">
        <v>15.23</v>
      </c>
      <c r="F297" s="614">
        <f t="shared" si="80"/>
        <v>18.36</v>
      </c>
      <c r="G297" s="510"/>
      <c r="H297" s="423"/>
      <c r="I297" s="422">
        <f t="shared" ref="I297:I328" si="81">IF(ISBLANK(E297),0,ROUND(F297*G297,2))</f>
        <v>0</v>
      </c>
      <c r="J297" s="422">
        <f t="shared" ref="J297:J328" si="82">IF(ISBLANK(G297),0,ROUND(G297*H297,2))</f>
        <v>0</v>
      </c>
      <c r="K297" s="419"/>
      <c r="L297" s="423">
        <f t="shared" ref="L297:L328" si="83">G297</f>
        <v>0</v>
      </c>
      <c r="M297" s="423">
        <f t="shared" ref="M297:M328" si="84">H297</f>
        <v>0</v>
      </c>
      <c r="N297" s="424">
        <f t="shared" ref="N297:N328" si="85">IF(ISBLANK(E297),0,ROUND(F297*L297,2))</f>
        <v>0</v>
      </c>
      <c r="O297" s="424">
        <f t="shared" ref="O297:O328" si="86">IF(ISBLANK(L297),0,ROUND(L297*M297,2))</f>
        <v>0</v>
      </c>
      <c r="P297" s="420"/>
      <c r="Q297" s="532"/>
      <c r="R297" s="526" t="str">
        <f t="shared" si="78"/>
        <v/>
      </c>
      <c r="S297" s="526" t="str">
        <f t="shared" si="79"/>
        <v/>
      </c>
      <c r="V297" s="433">
        <f>VLOOKUP(A297,[3]Cartilha!$A:$A,1,FALSE)</f>
        <v>101216</v>
      </c>
      <c r="W297" s="367"/>
    </row>
    <row r="298" spans="1:23" ht="33.75" hidden="1" x14ac:dyDescent="0.2">
      <c r="A298" s="623">
        <v>101217</v>
      </c>
      <c r="B298" s="612" t="s">
        <v>3171</v>
      </c>
      <c r="C298" s="620" t="s">
        <v>4376</v>
      </c>
      <c r="D298" s="612" t="s">
        <v>171</v>
      </c>
      <c r="E298" s="621">
        <v>17.649999999999999</v>
      </c>
      <c r="F298" s="614">
        <f t="shared" si="80"/>
        <v>21.28</v>
      </c>
      <c r="G298" s="510"/>
      <c r="H298" s="423"/>
      <c r="I298" s="422">
        <f t="shared" si="81"/>
        <v>0</v>
      </c>
      <c r="J298" s="422">
        <f t="shared" si="82"/>
        <v>0</v>
      </c>
      <c r="K298" s="419"/>
      <c r="L298" s="423">
        <f t="shared" si="83"/>
        <v>0</v>
      </c>
      <c r="M298" s="423">
        <f t="shared" si="84"/>
        <v>0</v>
      </c>
      <c r="N298" s="424">
        <f t="shared" si="85"/>
        <v>0</v>
      </c>
      <c r="O298" s="424">
        <f t="shared" si="86"/>
        <v>0</v>
      </c>
      <c r="P298" s="420"/>
      <c r="Q298" s="532"/>
      <c r="R298" s="526" t="str">
        <f t="shared" si="78"/>
        <v/>
      </c>
      <c r="S298" s="526" t="str">
        <f t="shared" si="79"/>
        <v/>
      </c>
      <c r="V298" s="433">
        <f>VLOOKUP(A298,[3]Cartilha!$A:$A,1,FALSE)</f>
        <v>101217</v>
      </c>
      <c r="W298" s="367"/>
    </row>
    <row r="299" spans="1:23" ht="33.75" hidden="1" x14ac:dyDescent="0.2">
      <c r="A299" s="623">
        <v>101218</v>
      </c>
      <c r="B299" s="612" t="s">
        <v>3171</v>
      </c>
      <c r="C299" s="620" t="s">
        <v>4377</v>
      </c>
      <c r="D299" s="612" t="s">
        <v>171</v>
      </c>
      <c r="E299" s="621">
        <v>18.7</v>
      </c>
      <c r="F299" s="614">
        <f t="shared" si="80"/>
        <v>22.54</v>
      </c>
      <c r="G299" s="510"/>
      <c r="H299" s="423"/>
      <c r="I299" s="422">
        <f t="shared" si="81"/>
        <v>0</v>
      </c>
      <c r="J299" s="422">
        <f t="shared" si="82"/>
        <v>0</v>
      </c>
      <c r="K299" s="419"/>
      <c r="L299" s="423">
        <f t="shared" si="83"/>
        <v>0</v>
      </c>
      <c r="M299" s="423">
        <f t="shared" si="84"/>
        <v>0</v>
      </c>
      <c r="N299" s="424">
        <f t="shared" si="85"/>
        <v>0</v>
      </c>
      <c r="O299" s="424">
        <f t="shared" si="86"/>
        <v>0</v>
      </c>
      <c r="P299" s="420"/>
      <c r="Q299" s="532"/>
      <c r="R299" s="526" t="str">
        <f t="shared" si="78"/>
        <v/>
      </c>
      <c r="S299" s="526" t="str">
        <f t="shared" si="79"/>
        <v/>
      </c>
      <c r="V299" s="433">
        <f>VLOOKUP(A299,[3]Cartilha!$A:$A,1,FALSE)</f>
        <v>101218</v>
      </c>
      <c r="W299" s="367"/>
    </row>
    <row r="300" spans="1:23" ht="33.75" hidden="1" x14ac:dyDescent="0.2">
      <c r="A300" s="623">
        <v>101219</v>
      </c>
      <c r="B300" s="612" t="s">
        <v>3171</v>
      </c>
      <c r="C300" s="620" t="s">
        <v>4378</v>
      </c>
      <c r="D300" s="612" t="s">
        <v>171</v>
      </c>
      <c r="E300" s="621">
        <v>22.63</v>
      </c>
      <c r="F300" s="614">
        <f t="shared" si="80"/>
        <v>27.28</v>
      </c>
      <c r="G300" s="510"/>
      <c r="H300" s="423"/>
      <c r="I300" s="422">
        <f t="shared" si="81"/>
        <v>0</v>
      </c>
      <c r="J300" s="422">
        <f t="shared" si="82"/>
        <v>0</v>
      </c>
      <c r="K300" s="419"/>
      <c r="L300" s="423">
        <f t="shared" si="83"/>
        <v>0</v>
      </c>
      <c r="M300" s="423">
        <f t="shared" si="84"/>
        <v>0</v>
      </c>
      <c r="N300" s="424">
        <f t="shared" si="85"/>
        <v>0</v>
      </c>
      <c r="O300" s="424">
        <f t="shared" si="86"/>
        <v>0</v>
      </c>
      <c r="P300" s="420"/>
      <c r="Q300" s="532"/>
      <c r="R300" s="526" t="str">
        <f t="shared" si="78"/>
        <v/>
      </c>
      <c r="S300" s="526" t="str">
        <f t="shared" si="79"/>
        <v/>
      </c>
      <c r="V300" s="433">
        <f>VLOOKUP(A300,[3]Cartilha!$A:$A,1,FALSE)</f>
        <v>101219</v>
      </c>
      <c r="W300" s="367"/>
    </row>
    <row r="301" spans="1:23" ht="33.75" hidden="1" x14ac:dyDescent="0.2">
      <c r="A301" s="623">
        <v>101220</v>
      </c>
      <c r="B301" s="612" t="s">
        <v>3171</v>
      </c>
      <c r="C301" s="620" t="s">
        <v>4379</v>
      </c>
      <c r="D301" s="612" t="s">
        <v>171</v>
      </c>
      <c r="E301" s="621">
        <v>14.15</v>
      </c>
      <c r="F301" s="614">
        <f t="shared" si="80"/>
        <v>17.059999999999999</v>
      </c>
      <c r="G301" s="510"/>
      <c r="H301" s="423"/>
      <c r="I301" s="422">
        <f t="shared" si="81"/>
        <v>0</v>
      </c>
      <c r="J301" s="422">
        <f t="shared" si="82"/>
        <v>0</v>
      </c>
      <c r="K301" s="419"/>
      <c r="L301" s="423">
        <f t="shared" si="83"/>
        <v>0</v>
      </c>
      <c r="M301" s="423">
        <f t="shared" si="84"/>
        <v>0</v>
      </c>
      <c r="N301" s="424">
        <f t="shared" si="85"/>
        <v>0</v>
      </c>
      <c r="O301" s="424">
        <f t="shared" si="86"/>
        <v>0</v>
      </c>
      <c r="P301" s="420"/>
      <c r="Q301" s="532"/>
      <c r="R301" s="526" t="str">
        <f t="shared" si="78"/>
        <v/>
      </c>
      <c r="S301" s="526" t="str">
        <f t="shared" si="79"/>
        <v/>
      </c>
      <c r="V301" s="433">
        <f>VLOOKUP(A301,[3]Cartilha!$A:$A,1,FALSE)</f>
        <v>101220</v>
      </c>
      <c r="W301" s="367"/>
    </row>
    <row r="302" spans="1:23" ht="33.75" hidden="1" x14ac:dyDescent="0.2">
      <c r="A302" s="623">
        <v>101221</v>
      </c>
      <c r="B302" s="612" t="s">
        <v>3171</v>
      </c>
      <c r="C302" s="620" t="s">
        <v>4380</v>
      </c>
      <c r="D302" s="612" t="s">
        <v>171</v>
      </c>
      <c r="E302" s="621">
        <v>14.98</v>
      </c>
      <c r="F302" s="614">
        <f t="shared" si="80"/>
        <v>18.059999999999999</v>
      </c>
      <c r="G302" s="510"/>
      <c r="H302" s="423"/>
      <c r="I302" s="422">
        <f t="shared" si="81"/>
        <v>0</v>
      </c>
      <c r="J302" s="422">
        <f t="shared" si="82"/>
        <v>0</v>
      </c>
      <c r="K302" s="419"/>
      <c r="L302" s="423">
        <f t="shared" si="83"/>
        <v>0</v>
      </c>
      <c r="M302" s="423">
        <f t="shared" si="84"/>
        <v>0</v>
      </c>
      <c r="N302" s="424">
        <f t="shared" si="85"/>
        <v>0</v>
      </c>
      <c r="O302" s="424">
        <f t="shared" si="86"/>
        <v>0</v>
      </c>
      <c r="P302" s="420"/>
      <c r="Q302" s="532"/>
      <c r="R302" s="526" t="str">
        <f t="shared" si="78"/>
        <v/>
      </c>
      <c r="S302" s="526" t="str">
        <f t="shared" si="79"/>
        <v/>
      </c>
      <c r="V302" s="433">
        <f>VLOOKUP(A302,[3]Cartilha!$A:$A,1,FALSE)</f>
        <v>101221</v>
      </c>
      <c r="W302" s="367"/>
    </row>
    <row r="303" spans="1:23" ht="33.75" hidden="1" x14ac:dyDescent="0.2">
      <c r="A303" s="623">
        <v>101222</v>
      </c>
      <c r="B303" s="612" t="s">
        <v>3171</v>
      </c>
      <c r="C303" s="620" t="s">
        <v>4381</v>
      </c>
      <c r="D303" s="612" t="s">
        <v>171</v>
      </c>
      <c r="E303" s="621">
        <v>17.350000000000001</v>
      </c>
      <c r="F303" s="614">
        <f t="shared" si="80"/>
        <v>20.92</v>
      </c>
      <c r="G303" s="510"/>
      <c r="H303" s="423"/>
      <c r="I303" s="422">
        <f t="shared" si="81"/>
        <v>0</v>
      </c>
      <c r="J303" s="422">
        <f t="shared" si="82"/>
        <v>0</v>
      </c>
      <c r="K303" s="419"/>
      <c r="L303" s="423">
        <f t="shared" si="83"/>
        <v>0</v>
      </c>
      <c r="M303" s="423">
        <f t="shared" si="84"/>
        <v>0</v>
      </c>
      <c r="N303" s="424">
        <f t="shared" si="85"/>
        <v>0</v>
      </c>
      <c r="O303" s="424">
        <f t="shared" si="86"/>
        <v>0</v>
      </c>
      <c r="P303" s="420"/>
      <c r="Q303" s="532"/>
      <c r="R303" s="526" t="str">
        <f t="shared" si="78"/>
        <v/>
      </c>
      <c r="S303" s="526" t="str">
        <f t="shared" si="79"/>
        <v/>
      </c>
      <c r="V303" s="433">
        <f>VLOOKUP(A303,[3]Cartilha!$A:$A,1,FALSE)</f>
        <v>101222</v>
      </c>
      <c r="W303" s="367"/>
    </row>
    <row r="304" spans="1:23" ht="33.75" hidden="1" x14ac:dyDescent="0.2">
      <c r="A304" s="623">
        <v>101223</v>
      </c>
      <c r="B304" s="612" t="s">
        <v>3171</v>
      </c>
      <c r="C304" s="620" t="s">
        <v>4382</v>
      </c>
      <c r="D304" s="612" t="s">
        <v>171</v>
      </c>
      <c r="E304" s="621">
        <v>19.25</v>
      </c>
      <c r="F304" s="614">
        <f t="shared" si="80"/>
        <v>23.21</v>
      </c>
      <c r="G304" s="510"/>
      <c r="H304" s="423"/>
      <c r="I304" s="422">
        <f t="shared" si="81"/>
        <v>0</v>
      </c>
      <c r="J304" s="422">
        <f t="shared" si="82"/>
        <v>0</v>
      </c>
      <c r="K304" s="419"/>
      <c r="L304" s="423">
        <f t="shared" si="83"/>
        <v>0</v>
      </c>
      <c r="M304" s="423">
        <f t="shared" si="84"/>
        <v>0</v>
      </c>
      <c r="N304" s="424">
        <f t="shared" si="85"/>
        <v>0</v>
      </c>
      <c r="O304" s="424">
        <f t="shared" si="86"/>
        <v>0</v>
      </c>
      <c r="P304" s="420"/>
      <c r="Q304" s="532"/>
      <c r="R304" s="526" t="str">
        <f t="shared" si="78"/>
        <v/>
      </c>
      <c r="S304" s="526" t="str">
        <f t="shared" si="79"/>
        <v/>
      </c>
      <c r="V304" s="433">
        <f>VLOOKUP(A304,[3]Cartilha!$A:$A,1,FALSE)</f>
        <v>101223</v>
      </c>
      <c r="W304" s="367"/>
    </row>
    <row r="305" spans="1:23" ht="33.75" hidden="1" x14ac:dyDescent="0.2">
      <c r="A305" s="623">
        <v>101224</v>
      </c>
      <c r="B305" s="612" t="s">
        <v>3171</v>
      </c>
      <c r="C305" s="620" t="s">
        <v>4383</v>
      </c>
      <c r="D305" s="612" t="s">
        <v>171</v>
      </c>
      <c r="E305" s="621">
        <v>24.05</v>
      </c>
      <c r="F305" s="614">
        <f t="shared" si="80"/>
        <v>28.99</v>
      </c>
      <c r="G305" s="510"/>
      <c r="H305" s="423"/>
      <c r="I305" s="422">
        <f t="shared" si="81"/>
        <v>0</v>
      </c>
      <c r="J305" s="422">
        <f t="shared" si="82"/>
        <v>0</v>
      </c>
      <c r="K305" s="419"/>
      <c r="L305" s="423">
        <f t="shared" si="83"/>
        <v>0</v>
      </c>
      <c r="M305" s="423">
        <f t="shared" si="84"/>
        <v>0</v>
      </c>
      <c r="N305" s="424">
        <f t="shared" si="85"/>
        <v>0</v>
      </c>
      <c r="O305" s="424">
        <f t="shared" si="86"/>
        <v>0</v>
      </c>
      <c r="P305" s="420"/>
      <c r="Q305" s="532"/>
      <c r="R305" s="526" t="str">
        <f t="shared" si="78"/>
        <v/>
      </c>
      <c r="S305" s="526" t="str">
        <f t="shared" si="79"/>
        <v/>
      </c>
      <c r="V305" s="433">
        <f>VLOOKUP(A305,[3]Cartilha!$A:$A,1,FALSE)</f>
        <v>101224</v>
      </c>
      <c r="W305" s="367"/>
    </row>
    <row r="306" spans="1:23" ht="33.75" hidden="1" x14ac:dyDescent="0.2">
      <c r="A306" s="623">
        <v>101225</v>
      </c>
      <c r="B306" s="612" t="s">
        <v>3171</v>
      </c>
      <c r="C306" s="620" t="s">
        <v>4384</v>
      </c>
      <c r="D306" s="612" t="s">
        <v>171</v>
      </c>
      <c r="E306" s="621">
        <v>13.05</v>
      </c>
      <c r="F306" s="614">
        <f t="shared" si="80"/>
        <v>15.73</v>
      </c>
      <c r="G306" s="510"/>
      <c r="H306" s="423"/>
      <c r="I306" s="422">
        <f t="shared" si="81"/>
        <v>0</v>
      </c>
      <c r="J306" s="422">
        <f t="shared" si="82"/>
        <v>0</v>
      </c>
      <c r="K306" s="419"/>
      <c r="L306" s="423">
        <f t="shared" si="83"/>
        <v>0</v>
      </c>
      <c r="M306" s="423">
        <f t="shared" si="84"/>
        <v>0</v>
      </c>
      <c r="N306" s="424">
        <f t="shared" si="85"/>
        <v>0</v>
      </c>
      <c r="O306" s="424">
        <f t="shared" si="86"/>
        <v>0</v>
      </c>
      <c r="P306" s="420"/>
      <c r="Q306" s="532"/>
      <c r="R306" s="526" t="str">
        <f t="shared" si="78"/>
        <v/>
      </c>
      <c r="S306" s="526" t="str">
        <f t="shared" si="79"/>
        <v/>
      </c>
      <c r="V306" s="433">
        <f>VLOOKUP(A306,[3]Cartilha!$A:$A,1,FALSE)</f>
        <v>101225</v>
      </c>
      <c r="W306" s="367"/>
    </row>
    <row r="307" spans="1:23" ht="33.75" hidden="1" x14ac:dyDescent="0.2">
      <c r="A307" s="623">
        <v>101226</v>
      </c>
      <c r="B307" s="612" t="s">
        <v>3171</v>
      </c>
      <c r="C307" s="620" t="s">
        <v>4385</v>
      </c>
      <c r="D307" s="612" t="s">
        <v>171</v>
      </c>
      <c r="E307" s="621">
        <v>13.76</v>
      </c>
      <c r="F307" s="614">
        <f t="shared" si="80"/>
        <v>16.59</v>
      </c>
      <c r="G307" s="510"/>
      <c r="H307" s="423"/>
      <c r="I307" s="422">
        <f t="shared" si="81"/>
        <v>0</v>
      </c>
      <c r="J307" s="422">
        <f t="shared" si="82"/>
        <v>0</v>
      </c>
      <c r="K307" s="419"/>
      <c r="L307" s="423">
        <f t="shared" si="83"/>
        <v>0</v>
      </c>
      <c r="M307" s="423">
        <f t="shared" si="84"/>
        <v>0</v>
      </c>
      <c r="N307" s="424">
        <f t="shared" si="85"/>
        <v>0</v>
      </c>
      <c r="O307" s="424">
        <f t="shared" si="86"/>
        <v>0</v>
      </c>
      <c r="P307" s="420"/>
      <c r="Q307" s="532"/>
      <c r="R307" s="526" t="str">
        <f t="shared" si="78"/>
        <v/>
      </c>
      <c r="S307" s="526" t="str">
        <f t="shared" si="79"/>
        <v/>
      </c>
      <c r="V307" s="433">
        <f>VLOOKUP(A307,[3]Cartilha!$A:$A,1,FALSE)</f>
        <v>101226</v>
      </c>
      <c r="W307" s="367"/>
    </row>
    <row r="308" spans="1:23" ht="33.75" hidden="1" x14ac:dyDescent="0.2">
      <c r="A308" s="623">
        <v>101227</v>
      </c>
      <c r="B308" s="612" t="s">
        <v>3171</v>
      </c>
      <c r="C308" s="620" t="s">
        <v>4386</v>
      </c>
      <c r="D308" s="612" t="s">
        <v>171</v>
      </c>
      <c r="E308" s="621">
        <v>15.91</v>
      </c>
      <c r="F308" s="614">
        <f t="shared" si="80"/>
        <v>19.18</v>
      </c>
      <c r="G308" s="510"/>
      <c r="H308" s="423"/>
      <c r="I308" s="422">
        <f t="shared" si="81"/>
        <v>0</v>
      </c>
      <c r="J308" s="422">
        <f t="shared" si="82"/>
        <v>0</v>
      </c>
      <c r="K308" s="419"/>
      <c r="L308" s="423">
        <f t="shared" si="83"/>
        <v>0</v>
      </c>
      <c r="M308" s="423">
        <f t="shared" si="84"/>
        <v>0</v>
      </c>
      <c r="N308" s="424">
        <f t="shared" si="85"/>
        <v>0</v>
      </c>
      <c r="O308" s="424">
        <f t="shared" si="86"/>
        <v>0</v>
      </c>
      <c r="P308" s="420"/>
      <c r="Q308" s="532"/>
      <c r="R308" s="526" t="str">
        <f t="shared" si="78"/>
        <v/>
      </c>
      <c r="S308" s="526" t="str">
        <f t="shared" si="79"/>
        <v/>
      </c>
      <c r="V308" s="433">
        <f>VLOOKUP(A308,[3]Cartilha!$A:$A,1,FALSE)</f>
        <v>101227</v>
      </c>
      <c r="W308" s="367"/>
    </row>
    <row r="309" spans="1:23" ht="33.75" hidden="1" x14ac:dyDescent="0.2">
      <c r="A309" s="623">
        <v>101228</v>
      </c>
      <c r="B309" s="612" t="s">
        <v>3171</v>
      </c>
      <c r="C309" s="620" t="s">
        <v>4387</v>
      </c>
      <c r="D309" s="612" t="s">
        <v>171</v>
      </c>
      <c r="E309" s="621">
        <v>16.989999999999998</v>
      </c>
      <c r="F309" s="614">
        <f t="shared" si="80"/>
        <v>20.48</v>
      </c>
      <c r="G309" s="510"/>
      <c r="H309" s="423"/>
      <c r="I309" s="422">
        <f t="shared" si="81"/>
        <v>0</v>
      </c>
      <c r="J309" s="422">
        <f t="shared" si="82"/>
        <v>0</v>
      </c>
      <c r="K309" s="419"/>
      <c r="L309" s="423">
        <f t="shared" si="83"/>
        <v>0</v>
      </c>
      <c r="M309" s="423">
        <f t="shared" si="84"/>
        <v>0</v>
      </c>
      <c r="N309" s="424">
        <f t="shared" si="85"/>
        <v>0</v>
      </c>
      <c r="O309" s="424">
        <f t="shared" si="86"/>
        <v>0</v>
      </c>
      <c r="P309" s="420"/>
      <c r="Q309" s="532"/>
      <c r="R309" s="526" t="str">
        <f t="shared" si="78"/>
        <v/>
      </c>
      <c r="S309" s="526" t="str">
        <f t="shared" si="79"/>
        <v/>
      </c>
      <c r="V309" s="433">
        <f>VLOOKUP(A309,[3]Cartilha!$A:$A,1,FALSE)</f>
        <v>101228</v>
      </c>
      <c r="W309" s="367"/>
    </row>
    <row r="310" spans="1:23" ht="33.75" hidden="1" x14ac:dyDescent="0.2">
      <c r="A310" s="623">
        <v>101229</v>
      </c>
      <c r="B310" s="612" t="s">
        <v>3171</v>
      </c>
      <c r="C310" s="620" t="s">
        <v>4388</v>
      </c>
      <c r="D310" s="612" t="s">
        <v>171</v>
      </c>
      <c r="E310" s="621">
        <v>21.33</v>
      </c>
      <c r="F310" s="614">
        <f t="shared" si="80"/>
        <v>25.72</v>
      </c>
      <c r="G310" s="510"/>
      <c r="H310" s="423"/>
      <c r="I310" s="422">
        <f t="shared" si="81"/>
        <v>0</v>
      </c>
      <c r="J310" s="422">
        <f t="shared" si="82"/>
        <v>0</v>
      </c>
      <c r="K310" s="419"/>
      <c r="L310" s="423">
        <f t="shared" si="83"/>
        <v>0</v>
      </c>
      <c r="M310" s="423">
        <f t="shared" si="84"/>
        <v>0</v>
      </c>
      <c r="N310" s="424">
        <f t="shared" si="85"/>
        <v>0</v>
      </c>
      <c r="O310" s="424">
        <f t="shared" si="86"/>
        <v>0</v>
      </c>
      <c r="P310" s="420"/>
      <c r="Q310" s="532"/>
      <c r="R310" s="526" t="str">
        <f t="shared" si="78"/>
        <v/>
      </c>
      <c r="S310" s="526" t="str">
        <f t="shared" si="79"/>
        <v/>
      </c>
      <c r="V310" s="433">
        <f>VLOOKUP(A310,[3]Cartilha!$A:$A,1,FALSE)</f>
        <v>101229</v>
      </c>
      <c r="W310" s="367"/>
    </row>
    <row r="311" spans="1:23" ht="33.75" hidden="1" x14ac:dyDescent="0.2">
      <c r="A311" s="623">
        <v>101230</v>
      </c>
      <c r="B311" s="612" t="s">
        <v>3171</v>
      </c>
      <c r="C311" s="620" t="s">
        <v>4389</v>
      </c>
      <c r="D311" s="612" t="s">
        <v>171</v>
      </c>
      <c r="E311" s="621">
        <v>9.5500000000000007</v>
      </c>
      <c r="F311" s="614">
        <f t="shared" si="80"/>
        <v>11.51</v>
      </c>
      <c r="G311" s="510"/>
      <c r="H311" s="423"/>
      <c r="I311" s="422">
        <f t="shared" si="81"/>
        <v>0</v>
      </c>
      <c r="J311" s="422">
        <f t="shared" si="82"/>
        <v>0</v>
      </c>
      <c r="K311" s="419"/>
      <c r="L311" s="423">
        <f t="shared" si="83"/>
        <v>0</v>
      </c>
      <c r="M311" s="423">
        <f t="shared" si="84"/>
        <v>0</v>
      </c>
      <c r="N311" s="424">
        <f t="shared" si="85"/>
        <v>0</v>
      </c>
      <c r="O311" s="424">
        <f t="shared" si="86"/>
        <v>0</v>
      </c>
      <c r="P311" s="420"/>
      <c r="Q311" s="532"/>
      <c r="R311" s="526" t="str">
        <f t="shared" si="78"/>
        <v/>
      </c>
      <c r="S311" s="526" t="str">
        <f t="shared" si="79"/>
        <v/>
      </c>
      <c r="V311" s="433">
        <f>VLOOKUP(A311,[3]Cartilha!$A:$A,1,FALSE)</f>
        <v>101230</v>
      </c>
      <c r="W311" s="367"/>
    </row>
    <row r="312" spans="1:23" ht="33.75" hidden="1" x14ac:dyDescent="0.2">
      <c r="A312" s="623">
        <v>101231</v>
      </c>
      <c r="B312" s="612" t="s">
        <v>3171</v>
      </c>
      <c r="C312" s="620" t="s">
        <v>4390</v>
      </c>
      <c r="D312" s="612" t="s">
        <v>171</v>
      </c>
      <c r="E312" s="621">
        <v>9.11</v>
      </c>
      <c r="F312" s="614">
        <f t="shared" si="80"/>
        <v>10.98</v>
      </c>
      <c r="G312" s="510"/>
      <c r="H312" s="423"/>
      <c r="I312" s="422">
        <f t="shared" si="81"/>
        <v>0</v>
      </c>
      <c r="J312" s="422">
        <f t="shared" si="82"/>
        <v>0</v>
      </c>
      <c r="K312" s="419"/>
      <c r="L312" s="423">
        <f t="shared" si="83"/>
        <v>0</v>
      </c>
      <c r="M312" s="423">
        <f t="shared" si="84"/>
        <v>0</v>
      </c>
      <c r="N312" s="424">
        <f t="shared" si="85"/>
        <v>0</v>
      </c>
      <c r="O312" s="424">
        <f t="shared" si="86"/>
        <v>0</v>
      </c>
      <c r="P312" s="420"/>
      <c r="Q312" s="532"/>
      <c r="R312" s="526" t="str">
        <f t="shared" si="78"/>
        <v/>
      </c>
      <c r="S312" s="526" t="str">
        <f t="shared" si="79"/>
        <v/>
      </c>
      <c r="V312" s="433">
        <f>VLOOKUP(A312,[3]Cartilha!$A:$A,1,FALSE)</f>
        <v>101231</v>
      </c>
      <c r="W312" s="367"/>
    </row>
    <row r="313" spans="1:23" ht="33.75" hidden="1" x14ac:dyDescent="0.2">
      <c r="A313" s="623">
        <v>101232</v>
      </c>
      <c r="B313" s="612" t="s">
        <v>3171</v>
      </c>
      <c r="C313" s="620" t="s">
        <v>4391</v>
      </c>
      <c r="D313" s="612" t="s">
        <v>171</v>
      </c>
      <c r="E313" s="621">
        <v>8.19</v>
      </c>
      <c r="F313" s="614">
        <f t="shared" si="80"/>
        <v>9.8699999999999992</v>
      </c>
      <c r="G313" s="510"/>
      <c r="H313" s="423"/>
      <c r="I313" s="422">
        <f t="shared" si="81"/>
        <v>0</v>
      </c>
      <c r="J313" s="422">
        <f t="shared" si="82"/>
        <v>0</v>
      </c>
      <c r="K313" s="419"/>
      <c r="L313" s="423">
        <f t="shared" si="83"/>
        <v>0</v>
      </c>
      <c r="M313" s="423">
        <f t="shared" si="84"/>
        <v>0</v>
      </c>
      <c r="N313" s="424">
        <f t="shared" si="85"/>
        <v>0</v>
      </c>
      <c r="O313" s="424">
        <f t="shared" si="86"/>
        <v>0</v>
      </c>
      <c r="P313" s="420"/>
      <c r="Q313" s="532"/>
      <c r="R313" s="526" t="str">
        <f t="shared" si="78"/>
        <v/>
      </c>
      <c r="S313" s="526" t="str">
        <f t="shared" si="79"/>
        <v/>
      </c>
      <c r="V313" s="433">
        <f>VLOOKUP(A313,[3]Cartilha!$A:$A,1,FALSE)</f>
        <v>101232</v>
      </c>
      <c r="W313" s="367"/>
    </row>
    <row r="314" spans="1:23" ht="33.75" hidden="1" x14ac:dyDescent="0.2">
      <c r="A314" s="623">
        <v>101233</v>
      </c>
      <c r="B314" s="612" t="s">
        <v>3171</v>
      </c>
      <c r="C314" s="620" t="s">
        <v>4392</v>
      </c>
      <c r="D314" s="612" t="s">
        <v>171</v>
      </c>
      <c r="E314" s="621">
        <v>7.58</v>
      </c>
      <c r="F314" s="614">
        <f t="shared" si="80"/>
        <v>9.14</v>
      </c>
      <c r="G314" s="510"/>
      <c r="H314" s="423"/>
      <c r="I314" s="422">
        <f t="shared" si="81"/>
        <v>0</v>
      </c>
      <c r="J314" s="422">
        <f t="shared" si="82"/>
        <v>0</v>
      </c>
      <c r="K314" s="419"/>
      <c r="L314" s="423">
        <f t="shared" si="83"/>
        <v>0</v>
      </c>
      <c r="M314" s="423">
        <f t="shared" si="84"/>
        <v>0</v>
      </c>
      <c r="N314" s="424">
        <f t="shared" si="85"/>
        <v>0</v>
      </c>
      <c r="O314" s="424">
        <f t="shared" si="86"/>
        <v>0</v>
      </c>
      <c r="P314" s="420"/>
      <c r="Q314" s="532"/>
      <c r="R314" s="526" t="str">
        <f t="shared" si="78"/>
        <v/>
      </c>
      <c r="S314" s="526" t="str">
        <f t="shared" si="79"/>
        <v/>
      </c>
      <c r="V314" s="433">
        <f>VLOOKUP(A314,[3]Cartilha!$A:$A,1,FALSE)</f>
        <v>101233</v>
      </c>
      <c r="W314" s="367"/>
    </row>
    <row r="315" spans="1:23" ht="33.75" hidden="1" x14ac:dyDescent="0.2">
      <c r="A315" s="623">
        <v>101234</v>
      </c>
      <c r="B315" s="612" t="s">
        <v>3171</v>
      </c>
      <c r="C315" s="620" t="s">
        <v>4393</v>
      </c>
      <c r="D315" s="612" t="s">
        <v>171</v>
      </c>
      <c r="E315" s="621">
        <v>14.68</v>
      </c>
      <c r="F315" s="614">
        <f t="shared" si="80"/>
        <v>17.7</v>
      </c>
      <c r="G315" s="510"/>
      <c r="H315" s="423"/>
      <c r="I315" s="422">
        <f t="shared" si="81"/>
        <v>0</v>
      </c>
      <c r="J315" s="422">
        <f t="shared" si="82"/>
        <v>0</v>
      </c>
      <c r="K315" s="419"/>
      <c r="L315" s="423">
        <f t="shared" si="83"/>
        <v>0</v>
      </c>
      <c r="M315" s="423">
        <f t="shared" si="84"/>
        <v>0</v>
      </c>
      <c r="N315" s="424">
        <f t="shared" si="85"/>
        <v>0</v>
      </c>
      <c r="O315" s="424">
        <f t="shared" si="86"/>
        <v>0</v>
      </c>
      <c r="P315" s="420"/>
      <c r="Q315" s="532"/>
      <c r="R315" s="526" t="str">
        <f t="shared" si="78"/>
        <v/>
      </c>
      <c r="S315" s="526" t="str">
        <f t="shared" si="79"/>
        <v/>
      </c>
      <c r="V315" s="433">
        <f>VLOOKUP(A315,[3]Cartilha!$A:$A,1,FALSE)</f>
        <v>101234</v>
      </c>
      <c r="W315" s="367"/>
    </row>
    <row r="316" spans="1:23" ht="33.75" hidden="1" x14ac:dyDescent="0.2">
      <c r="A316" s="623">
        <v>101235</v>
      </c>
      <c r="B316" s="612" t="s">
        <v>3171</v>
      </c>
      <c r="C316" s="620" t="s">
        <v>4394</v>
      </c>
      <c r="D316" s="612" t="s">
        <v>171</v>
      </c>
      <c r="E316" s="621">
        <v>15.47</v>
      </c>
      <c r="F316" s="614">
        <f t="shared" si="80"/>
        <v>18.649999999999999</v>
      </c>
      <c r="G316" s="510"/>
      <c r="H316" s="423"/>
      <c r="I316" s="422">
        <f t="shared" si="81"/>
        <v>0</v>
      </c>
      <c r="J316" s="422">
        <f t="shared" si="82"/>
        <v>0</v>
      </c>
      <c r="K316" s="419"/>
      <c r="L316" s="423">
        <f t="shared" si="83"/>
        <v>0</v>
      </c>
      <c r="M316" s="423">
        <f t="shared" si="84"/>
        <v>0</v>
      </c>
      <c r="N316" s="424">
        <f t="shared" si="85"/>
        <v>0</v>
      </c>
      <c r="O316" s="424">
        <f t="shared" si="86"/>
        <v>0</v>
      </c>
      <c r="P316" s="420"/>
      <c r="Q316" s="532"/>
      <c r="R316" s="526" t="str">
        <f t="shared" si="78"/>
        <v/>
      </c>
      <c r="S316" s="526" t="str">
        <f t="shared" si="79"/>
        <v/>
      </c>
      <c r="V316" s="433">
        <f>VLOOKUP(A316,[3]Cartilha!$A:$A,1,FALSE)</f>
        <v>101235</v>
      </c>
      <c r="W316" s="367"/>
    </row>
    <row r="317" spans="1:23" ht="33.75" hidden="1" x14ac:dyDescent="0.2">
      <c r="A317" s="623">
        <v>101236</v>
      </c>
      <c r="B317" s="612" t="s">
        <v>3171</v>
      </c>
      <c r="C317" s="620" t="s">
        <v>4395</v>
      </c>
      <c r="D317" s="612" t="s">
        <v>171</v>
      </c>
      <c r="E317" s="621">
        <v>17.97</v>
      </c>
      <c r="F317" s="614">
        <f t="shared" si="80"/>
        <v>21.66</v>
      </c>
      <c r="G317" s="510"/>
      <c r="H317" s="423"/>
      <c r="I317" s="422">
        <f t="shared" si="81"/>
        <v>0</v>
      </c>
      <c r="J317" s="422">
        <f t="shared" si="82"/>
        <v>0</v>
      </c>
      <c r="K317" s="419"/>
      <c r="L317" s="423">
        <f t="shared" si="83"/>
        <v>0</v>
      </c>
      <c r="M317" s="423">
        <f t="shared" si="84"/>
        <v>0</v>
      </c>
      <c r="N317" s="424">
        <f t="shared" si="85"/>
        <v>0</v>
      </c>
      <c r="O317" s="424">
        <f t="shared" si="86"/>
        <v>0</v>
      </c>
      <c r="P317" s="420"/>
      <c r="Q317" s="532"/>
      <c r="R317" s="526" t="str">
        <f t="shared" si="78"/>
        <v/>
      </c>
      <c r="S317" s="526" t="str">
        <f t="shared" si="79"/>
        <v/>
      </c>
      <c r="V317" s="433">
        <f>VLOOKUP(A317,[3]Cartilha!$A:$A,1,FALSE)</f>
        <v>101236</v>
      </c>
      <c r="W317" s="367"/>
    </row>
    <row r="318" spans="1:23" ht="33.75" hidden="1" x14ac:dyDescent="0.2">
      <c r="A318" s="623">
        <v>101237</v>
      </c>
      <c r="B318" s="612" t="s">
        <v>3171</v>
      </c>
      <c r="C318" s="620" t="s">
        <v>4396</v>
      </c>
      <c r="D318" s="612" t="s">
        <v>171</v>
      </c>
      <c r="E318" s="621">
        <v>19.170000000000002</v>
      </c>
      <c r="F318" s="614">
        <f t="shared" si="80"/>
        <v>23.11</v>
      </c>
      <c r="G318" s="510"/>
      <c r="H318" s="423"/>
      <c r="I318" s="422">
        <f t="shared" si="81"/>
        <v>0</v>
      </c>
      <c r="J318" s="422">
        <f t="shared" si="82"/>
        <v>0</v>
      </c>
      <c r="K318" s="419"/>
      <c r="L318" s="423">
        <f t="shared" si="83"/>
        <v>0</v>
      </c>
      <c r="M318" s="423">
        <f t="shared" si="84"/>
        <v>0</v>
      </c>
      <c r="N318" s="424">
        <f t="shared" si="85"/>
        <v>0</v>
      </c>
      <c r="O318" s="424">
        <f t="shared" si="86"/>
        <v>0</v>
      </c>
      <c r="P318" s="420"/>
      <c r="Q318" s="532"/>
      <c r="R318" s="526" t="str">
        <f t="shared" si="78"/>
        <v/>
      </c>
      <c r="S318" s="526" t="str">
        <f t="shared" si="79"/>
        <v/>
      </c>
      <c r="V318" s="433">
        <f>VLOOKUP(A318,[3]Cartilha!$A:$A,1,FALSE)</f>
        <v>101237</v>
      </c>
      <c r="W318" s="367"/>
    </row>
    <row r="319" spans="1:23" ht="33.75" hidden="1" x14ac:dyDescent="0.2">
      <c r="A319" s="623">
        <v>101238</v>
      </c>
      <c r="B319" s="612" t="s">
        <v>3171</v>
      </c>
      <c r="C319" s="620" t="s">
        <v>4397</v>
      </c>
      <c r="D319" s="612" t="s">
        <v>171</v>
      </c>
      <c r="E319" s="621">
        <v>24.13</v>
      </c>
      <c r="F319" s="614">
        <f t="shared" si="80"/>
        <v>29.09</v>
      </c>
      <c r="G319" s="510"/>
      <c r="H319" s="423"/>
      <c r="I319" s="422">
        <f t="shared" si="81"/>
        <v>0</v>
      </c>
      <c r="J319" s="422">
        <f t="shared" si="82"/>
        <v>0</v>
      </c>
      <c r="K319" s="419"/>
      <c r="L319" s="423">
        <f t="shared" si="83"/>
        <v>0</v>
      </c>
      <c r="M319" s="423">
        <f t="shared" si="84"/>
        <v>0</v>
      </c>
      <c r="N319" s="424">
        <f t="shared" si="85"/>
        <v>0</v>
      </c>
      <c r="O319" s="424">
        <f t="shared" si="86"/>
        <v>0</v>
      </c>
      <c r="P319" s="420"/>
      <c r="Q319" s="532"/>
      <c r="R319" s="526" t="str">
        <f t="shared" si="78"/>
        <v/>
      </c>
      <c r="S319" s="526" t="str">
        <f t="shared" si="79"/>
        <v/>
      </c>
      <c r="V319" s="433">
        <f>VLOOKUP(A319,[3]Cartilha!$A:$A,1,FALSE)</f>
        <v>101238</v>
      </c>
      <c r="W319" s="367"/>
    </row>
    <row r="320" spans="1:23" ht="33.75" hidden="1" x14ac:dyDescent="0.2">
      <c r="A320" s="623">
        <v>101239</v>
      </c>
      <c r="B320" s="612" t="s">
        <v>3171</v>
      </c>
      <c r="C320" s="620" t="s">
        <v>4398</v>
      </c>
      <c r="D320" s="612" t="s">
        <v>171</v>
      </c>
      <c r="E320" s="621">
        <v>13.03</v>
      </c>
      <c r="F320" s="614">
        <f t="shared" si="80"/>
        <v>15.71</v>
      </c>
      <c r="G320" s="510"/>
      <c r="H320" s="423"/>
      <c r="I320" s="422">
        <f t="shared" si="81"/>
        <v>0</v>
      </c>
      <c r="J320" s="422">
        <f t="shared" si="82"/>
        <v>0</v>
      </c>
      <c r="K320" s="419"/>
      <c r="L320" s="423">
        <f t="shared" si="83"/>
        <v>0</v>
      </c>
      <c r="M320" s="423">
        <f t="shared" si="84"/>
        <v>0</v>
      </c>
      <c r="N320" s="424">
        <f t="shared" si="85"/>
        <v>0</v>
      </c>
      <c r="O320" s="424">
        <f t="shared" si="86"/>
        <v>0</v>
      </c>
      <c r="P320" s="420"/>
      <c r="Q320" s="532"/>
      <c r="R320" s="526" t="str">
        <f t="shared" si="78"/>
        <v/>
      </c>
      <c r="S320" s="526" t="str">
        <f t="shared" si="79"/>
        <v/>
      </c>
      <c r="V320" s="433">
        <f>VLOOKUP(A320,[3]Cartilha!$A:$A,1,FALSE)</f>
        <v>101239</v>
      </c>
      <c r="W320" s="367"/>
    </row>
    <row r="321" spans="1:23" ht="33.75" hidden="1" x14ac:dyDescent="0.2">
      <c r="A321" s="623">
        <v>101240</v>
      </c>
      <c r="B321" s="612" t="s">
        <v>3171</v>
      </c>
      <c r="C321" s="620" t="s">
        <v>4399</v>
      </c>
      <c r="D321" s="612" t="s">
        <v>171</v>
      </c>
      <c r="E321" s="621">
        <v>13.76</v>
      </c>
      <c r="F321" s="614">
        <f t="shared" si="80"/>
        <v>16.59</v>
      </c>
      <c r="G321" s="510"/>
      <c r="H321" s="423"/>
      <c r="I321" s="422">
        <f t="shared" si="81"/>
        <v>0</v>
      </c>
      <c r="J321" s="422">
        <f t="shared" si="82"/>
        <v>0</v>
      </c>
      <c r="K321" s="419"/>
      <c r="L321" s="423">
        <f t="shared" si="83"/>
        <v>0</v>
      </c>
      <c r="M321" s="423">
        <f t="shared" si="84"/>
        <v>0</v>
      </c>
      <c r="N321" s="424">
        <f t="shared" si="85"/>
        <v>0</v>
      </c>
      <c r="O321" s="424">
        <f t="shared" si="86"/>
        <v>0</v>
      </c>
      <c r="P321" s="420"/>
      <c r="Q321" s="532"/>
      <c r="R321" s="526" t="str">
        <f t="shared" si="78"/>
        <v/>
      </c>
      <c r="S321" s="526" t="str">
        <f t="shared" si="79"/>
        <v/>
      </c>
      <c r="V321" s="433">
        <f>VLOOKUP(A321,[3]Cartilha!$A:$A,1,FALSE)</f>
        <v>101240</v>
      </c>
      <c r="W321" s="367"/>
    </row>
    <row r="322" spans="1:23" ht="33.75" hidden="1" x14ac:dyDescent="0.2">
      <c r="A322" s="623">
        <v>101241</v>
      </c>
      <c r="B322" s="612" t="s">
        <v>3171</v>
      </c>
      <c r="C322" s="620" t="s">
        <v>4400</v>
      </c>
      <c r="D322" s="612" t="s">
        <v>171</v>
      </c>
      <c r="E322" s="621">
        <v>16.02</v>
      </c>
      <c r="F322" s="614">
        <f t="shared" si="80"/>
        <v>19.309999999999999</v>
      </c>
      <c r="G322" s="510"/>
      <c r="H322" s="423"/>
      <c r="I322" s="422">
        <f t="shared" si="81"/>
        <v>0</v>
      </c>
      <c r="J322" s="422">
        <f t="shared" si="82"/>
        <v>0</v>
      </c>
      <c r="K322" s="419"/>
      <c r="L322" s="423">
        <f t="shared" si="83"/>
        <v>0</v>
      </c>
      <c r="M322" s="423">
        <f t="shared" si="84"/>
        <v>0</v>
      </c>
      <c r="N322" s="424">
        <f t="shared" si="85"/>
        <v>0</v>
      </c>
      <c r="O322" s="424">
        <f t="shared" si="86"/>
        <v>0</v>
      </c>
      <c r="P322" s="420"/>
      <c r="Q322" s="532"/>
      <c r="R322" s="526" t="str">
        <f t="shared" si="78"/>
        <v/>
      </c>
      <c r="S322" s="526" t="str">
        <f t="shared" si="79"/>
        <v/>
      </c>
      <c r="V322" s="433">
        <f>VLOOKUP(A322,[3]Cartilha!$A:$A,1,FALSE)</f>
        <v>101241</v>
      </c>
      <c r="W322" s="367"/>
    </row>
    <row r="323" spans="1:23" ht="33.75" hidden="1" x14ac:dyDescent="0.2">
      <c r="A323" s="623">
        <v>101242</v>
      </c>
      <c r="B323" s="612" t="s">
        <v>3171</v>
      </c>
      <c r="C323" s="620" t="s">
        <v>4401</v>
      </c>
      <c r="D323" s="612" t="s">
        <v>171</v>
      </c>
      <c r="E323" s="621">
        <v>17.829999999999998</v>
      </c>
      <c r="F323" s="614">
        <f t="shared" si="80"/>
        <v>21.5</v>
      </c>
      <c r="G323" s="510"/>
      <c r="H323" s="423"/>
      <c r="I323" s="422">
        <f t="shared" si="81"/>
        <v>0</v>
      </c>
      <c r="J323" s="422">
        <f t="shared" si="82"/>
        <v>0</v>
      </c>
      <c r="K323" s="419"/>
      <c r="L323" s="423">
        <f t="shared" si="83"/>
        <v>0</v>
      </c>
      <c r="M323" s="423">
        <f t="shared" si="84"/>
        <v>0</v>
      </c>
      <c r="N323" s="424">
        <f t="shared" si="85"/>
        <v>0</v>
      </c>
      <c r="O323" s="424">
        <f t="shared" si="86"/>
        <v>0</v>
      </c>
      <c r="P323" s="420"/>
      <c r="Q323" s="532"/>
      <c r="R323" s="526" t="str">
        <f t="shared" si="78"/>
        <v/>
      </c>
      <c r="S323" s="526" t="str">
        <f t="shared" si="79"/>
        <v/>
      </c>
      <c r="V323" s="433">
        <f>VLOOKUP(A323,[3]Cartilha!$A:$A,1,FALSE)</f>
        <v>101242</v>
      </c>
      <c r="W323" s="367"/>
    </row>
    <row r="324" spans="1:23" ht="33.75" hidden="1" x14ac:dyDescent="0.2">
      <c r="A324" s="623">
        <v>101243</v>
      </c>
      <c r="B324" s="612" t="s">
        <v>3171</v>
      </c>
      <c r="C324" s="620" t="s">
        <v>4402</v>
      </c>
      <c r="D324" s="612" t="s">
        <v>171</v>
      </c>
      <c r="E324" s="621">
        <v>21.6</v>
      </c>
      <c r="F324" s="614">
        <f t="shared" si="80"/>
        <v>26.04</v>
      </c>
      <c r="G324" s="510"/>
      <c r="H324" s="423"/>
      <c r="I324" s="422">
        <f t="shared" si="81"/>
        <v>0</v>
      </c>
      <c r="J324" s="422">
        <f t="shared" si="82"/>
        <v>0</v>
      </c>
      <c r="K324" s="419"/>
      <c r="L324" s="423">
        <f t="shared" si="83"/>
        <v>0</v>
      </c>
      <c r="M324" s="423">
        <f t="shared" si="84"/>
        <v>0</v>
      </c>
      <c r="N324" s="424">
        <f t="shared" si="85"/>
        <v>0</v>
      </c>
      <c r="O324" s="424">
        <f t="shared" si="86"/>
        <v>0</v>
      </c>
      <c r="P324" s="420"/>
      <c r="Q324" s="532"/>
      <c r="R324" s="526" t="str">
        <f t="shared" si="78"/>
        <v/>
      </c>
      <c r="S324" s="526" t="str">
        <f t="shared" si="79"/>
        <v/>
      </c>
      <c r="V324" s="433">
        <f>VLOOKUP(A324,[3]Cartilha!$A:$A,1,FALSE)</f>
        <v>101243</v>
      </c>
      <c r="W324" s="367"/>
    </row>
    <row r="325" spans="1:23" ht="33.75" hidden="1" x14ac:dyDescent="0.2">
      <c r="A325" s="623">
        <v>101244</v>
      </c>
      <c r="B325" s="612" t="s">
        <v>3171</v>
      </c>
      <c r="C325" s="620" t="s">
        <v>4403</v>
      </c>
      <c r="D325" s="612" t="s">
        <v>171</v>
      </c>
      <c r="E325" s="621">
        <v>13.53</v>
      </c>
      <c r="F325" s="614">
        <f t="shared" si="80"/>
        <v>16.309999999999999</v>
      </c>
      <c r="G325" s="510"/>
      <c r="H325" s="423"/>
      <c r="I325" s="422">
        <f t="shared" si="81"/>
        <v>0</v>
      </c>
      <c r="J325" s="422">
        <f t="shared" si="82"/>
        <v>0</v>
      </c>
      <c r="K325" s="419"/>
      <c r="L325" s="423">
        <f t="shared" si="83"/>
        <v>0</v>
      </c>
      <c r="M325" s="423">
        <f t="shared" si="84"/>
        <v>0</v>
      </c>
      <c r="N325" s="424">
        <f t="shared" si="85"/>
        <v>0</v>
      </c>
      <c r="O325" s="424">
        <f t="shared" si="86"/>
        <v>0</v>
      </c>
      <c r="P325" s="420"/>
      <c r="Q325" s="532"/>
      <c r="R325" s="526" t="str">
        <f t="shared" si="78"/>
        <v/>
      </c>
      <c r="S325" s="526" t="str">
        <f t="shared" si="79"/>
        <v/>
      </c>
      <c r="V325" s="433">
        <f>VLOOKUP(A325,[3]Cartilha!$A:$A,1,FALSE)</f>
        <v>101244</v>
      </c>
      <c r="W325" s="367"/>
    </row>
    <row r="326" spans="1:23" ht="33.75" hidden="1" x14ac:dyDescent="0.2">
      <c r="A326" s="623">
        <v>101245</v>
      </c>
      <c r="B326" s="612" t="s">
        <v>3171</v>
      </c>
      <c r="C326" s="620" t="s">
        <v>4404</v>
      </c>
      <c r="D326" s="612" t="s">
        <v>171</v>
      </c>
      <c r="E326" s="621">
        <v>14.35</v>
      </c>
      <c r="F326" s="614">
        <f t="shared" si="80"/>
        <v>17.3</v>
      </c>
      <c r="G326" s="510"/>
      <c r="H326" s="423"/>
      <c r="I326" s="422">
        <f t="shared" si="81"/>
        <v>0</v>
      </c>
      <c r="J326" s="422">
        <f t="shared" si="82"/>
        <v>0</v>
      </c>
      <c r="K326" s="419"/>
      <c r="L326" s="423">
        <f t="shared" si="83"/>
        <v>0</v>
      </c>
      <c r="M326" s="423">
        <f t="shared" si="84"/>
        <v>0</v>
      </c>
      <c r="N326" s="424">
        <f t="shared" si="85"/>
        <v>0</v>
      </c>
      <c r="O326" s="424">
        <f t="shared" si="86"/>
        <v>0</v>
      </c>
      <c r="P326" s="420"/>
      <c r="Q326" s="532"/>
      <c r="R326" s="526" t="str">
        <f t="shared" si="78"/>
        <v/>
      </c>
      <c r="S326" s="526" t="str">
        <f t="shared" si="79"/>
        <v/>
      </c>
      <c r="V326" s="433">
        <f>VLOOKUP(A326,[3]Cartilha!$A:$A,1,FALSE)</f>
        <v>101245</v>
      </c>
      <c r="W326" s="367"/>
    </row>
    <row r="327" spans="1:23" ht="33.75" hidden="1" x14ac:dyDescent="0.2">
      <c r="A327" s="623">
        <v>101246</v>
      </c>
      <c r="B327" s="612" t="s">
        <v>3171</v>
      </c>
      <c r="C327" s="620" t="s">
        <v>4405</v>
      </c>
      <c r="D327" s="612" t="s">
        <v>171</v>
      </c>
      <c r="E327" s="621">
        <v>16.63</v>
      </c>
      <c r="F327" s="614">
        <f t="shared" si="80"/>
        <v>20.05</v>
      </c>
      <c r="G327" s="510"/>
      <c r="H327" s="423"/>
      <c r="I327" s="422">
        <f t="shared" si="81"/>
        <v>0</v>
      </c>
      <c r="J327" s="422">
        <f t="shared" si="82"/>
        <v>0</v>
      </c>
      <c r="K327" s="419"/>
      <c r="L327" s="423">
        <f t="shared" si="83"/>
        <v>0</v>
      </c>
      <c r="M327" s="423">
        <f t="shared" si="84"/>
        <v>0</v>
      </c>
      <c r="N327" s="424">
        <f t="shared" si="85"/>
        <v>0</v>
      </c>
      <c r="O327" s="424">
        <f t="shared" si="86"/>
        <v>0</v>
      </c>
      <c r="P327" s="420"/>
      <c r="Q327" s="532"/>
      <c r="R327" s="526" t="str">
        <f t="shared" si="78"/>
        <v/>
      </c>
      <c r="S327" s="526" t="str">
        <f t="shared" si="79"/>
        <v/>
      </c>
      <c r="V327" s="433">
        <f>VLOOKUP(A327,[3]Cartilha!$A:$A,1,FALSE)</f>
        <v>101246</v>
      </c>
      <c r="W327" s="367"/>
    </row>
    <row r="328" spans="1:23" ht="33.75" hidden="1" x14ac:dyDescent="0.2">
      <c r="A328" s="623">
        <v>101247</v>
      </c>
      <c r="B328" s="612" t="s">
        <v>3171</v>
      </c>
      <c r="C328" s="620" t="s">
        <v>4406</v>
      </c>
      <c r="D328" s="612" t="s">
        <v>171</v>
      </c>
      <c r="E328" s="621">
        <v>18.420000000000002</v>
      </c>
      <c r="F328" s="614">
        <f t="shared" si="80"/>
        <v>22.21</v>
      </c>
      <c r="G328" s="510"/>
      <c r="H328" s="423"/>
      <c r="I328" s="422">
        <f t="shared" si="81"/>
        <v>0</v>
      </c>
      <c r="J328" s="422">
        <f t="shared" si="82"/>
        <v>0</v>
      </c>
      <c r="K328" s="419"/>
      <c r="L328" s="423">
        <f t="shared" si="83"/>
        <v>0</v>
      </c>
      <c r="M328" s="423">
        <f t="shared" si="84"/>
        <v>0</v>
      </c>
      <c r="N328" s="424">
        <f t="shared" si="85"/>
        <v>0</v>
      </c>
      <c r="O328" s="424">
        <f t="shared" si="86"/>
        <v>0</v>
      </c>
      <c r="P328" s="420"/>
      <c r="Q328" s="532"/>
      <c r="R328" s="526" t="str">
        <f t="shared" si="78"/>
        <v/>
      </c>
      <c r="S328" s="526" t="str">
        <f t="shared" si="79"/>
        <v/>
      </c>
      <c r="V328" s="433">
        <f>VLOOKUP(A328,[3]Cartilha!$A:$A,1,FALSE)</f>
        <v>101247</v>
      </c>
      <c r="W328" s="367"/>
    </row>
    <row r="329" spans="1:23" ht="33.75" hidden="1" x14ac:dyDescent="0.2">
      <c r="A329" s="623">
        <v>101248</v>
      </c>
      <c r="B329" s="612" t="s">
        <v>3171</v>
      </c>
      <c r="C329" s="620" t="s">
        <v>4407</v>
      </c>
      <c r="D329" s="612" t="s">
        <v>171</v>
      </c>
      <c r="E329" s="621">
        <v>23.02</v>
      </c>
      <c r="F329" s="614">
        <f t="shared" si="80"/>
        <v>27.75</v>
      </c>
      <c r="G329" s="510"/>
      <c r="H329" s="423"/>
      <c r="I329" s="422">
        <f t="shared" ref="I329:I365" si="87">IF(ISBLANK(E329),0,ROUND(F329*G329,2))</f>
        <v>0</v>
      </c>
      <c r="J329" s="422">
        <f t="shared" ref="J329:J365" si="88">IF(ISBLANK(G329),0,ROUND(G329*H329,2))</f>
        <v>0</v>
      </c>
      <c r="K329" s="419"/>
      <c r="L329" s="423">
        <f t="shared" ref="L329:L365" si="89">G329</f>
        <v>0</v>
      </c>
      <c r="M329" s="423">
        <f t="shared" ref="M329:M365" si="90">H329</f>
        <v>0</v>
      </c>
      <c r="N329" s="424">
        <f t="shared" ref="N329:N365" si="91">IF(ISBLANK(E329),0,ROUND(F329*L329,2))</f>
        <v>0</v>
      </c>
      <c r="O329" s="424">
        <f t="shared" ref="O329:O365" si="92">IF(ISBLANK(L329),0,ROUND(L329*M329,2))</f>
        <v>0</v>
      </c>
      <c r="P329" s="420"/>
      <c r="Q329" s="532"/>
      <c r="R329" s="526" t="str">
        <f t="shared" si="78"/>
        <v/>
      </c>
      <c r="S329" s="526" t="str">
        <f t="shared" si="79"/>
        <v/>
      </c>
      <c r="V329" s="433">
        <f>VLOOKUP(A329,[3]Cartilha!$A:$A,1,FALSE)</f>
        <v>101248</v>
      </c>
      <c r="W329" s="367"/>
    </row>
    <row r="330" spans="1:23" ht="33.75" hidden="1" x14ac:dyDescent="0.2">
      <c r="A330" s="623">
        <v>101249</v>
      </c>
      <c r="B330" s="612" t="s">
        <v>3171</v>
      </c>
      <c r="C330" s="620" t="s">
        <v>4408</v>
      </c>
      <c r="D330" s="612" t="s">
        <v>171</v>
      </c>
      <c r="E330" s="621">
        <v>11.88</v>
      </c>
      <c r="F330" s="614">
        <f t="shared" si="80"/>
        <v>14.32</v>
      </c>
      <c r="G330" s="510"/>
      <c r="H330" s="423"/>
      <c r="I330" s="422">
        <f t="shared" si="87"/>
        <v>0</v>
      </c>
      <c r="J330" s="422">
        <f t="shared" si="88"/>
        <v>0</v>
      </c>
      <c r="K330" s="419"/>
      <c r="L330" s="423">
        <f t="shared" si="89"/>
        <v>0</v>
      </c>
      <c r="M330" s="423">
        <f t="shared" si="90"/>
        <v>0</v>
      </c>
      <c r="N330" s="424">
        <f t="shared" si="91"/>
        <v>0</v>
      </c>
      <c r="O330" s="424">
        <f t="shared" si="92"/>
        <v>0</v>
      </c>
      <c r="P330" s="420"/>
      <c r="Q330" s="532"/>
      <c r="R330" s="526" t="str">
        <f t="shared" si="78"/>
        <v/>
      </c>
      <c r="S330" s="526" t="str">
        <f t="shared" si="79"/>
        <v/>
      </c>
      <c r="V330" s="433">
        <f>VLOOKUP(A330,[3]Cartilha!$A:$A,1,FALSE)</f>
        <v>101249</v>
      </c>
      <c r="W330" s="367"/>
    </row>
    <row r="331" spans="1:23" ht="33.75" hidden="1" x14ac:dyDescent="0.2">
      <c r="A331" s="623">
        <v>101250</v>
      </c>
      <c r="B331" s="612" t="s">
        <v>3171</v>
      </c>
      <c r="C331" s="620" t="s">
        <v>4409</v>
      </c>
      <c r="D331" s="612" t="s">
        <v>171</v>
      </c>
      <c r="E331" s="621">
        <v>13.14</v>
      </c>
      <c r="F331" s="614">
        <f t="shared" si="80"/>
        <v>15.84</v>
      </c>
      <c r="G331" s="510"/>
      <c r="H331" s="423"/>
      <c r="I331" s="422">
        <f t="shared" si="87"/>
        <v>0</v>
      </c>
      <c r="J331" s="422">
        <f t="shared" si="88"/>
        <v>0</v>
      </c>
      <c r="K331" s="419"/>
      <c r="L331" s="423">
        <f t="shared" si="89"/>
        <v>0</v>
      </c>
      <c r="M331" s="423">
        <f t="shared" si="90"/>
        <v>0</v>
      </c>
      <c r="N331" s="424">
        <f t="shared" si="91"/>
        <v>0</v>
      </c>
      <c r="O331" s="424">
        <f t="shared" si="92"/>
        <v>0</v>
      </c>
      <c r="P331" s="420"/>
      <c r="Q331" s="532"/>
      <c r="R331" s="526" t="str">
        <f t="shared" si="78"/>
        <v/>
      </c>
      <c r="S331" s="526" t="str">
        <f t="shared" si="79"/>
        <v/>
      </c>
      <c r="V331" s="433">
        <f>VLOOKUP(A331,[3]Cartilha!$A:$A,1,FALSE)</f>
        <v>101250</v>
      </c>
      <c r="W331" s="367"/>
    </row>
    <row r="332" spans="1:23" ht="33.75" hidden="1" x14ac:dyDescent="0.2">
      <c r="A332" s="623">
        <v>101251</v>
      </c>
      <c r="B332" s="612" t="s">
        <v>3171</v>
      </c>
      <c r="C332" s="620" t="s">
        <v>4410</v>
      </c>
      <c r="D332" s="612" t="s">
        <v>171</v>
      </c>
      <c r="E332" s="621">
        <v>15.04</v>
      </c>
      <c r="F332" s="614">
        <f t="shared" si="80"/>
        <v>18.13</v>
      </c>
      <c r="G332" s="510"/>
      <c r="H332" s="423"/>
      <c r="I332" s="422">
        <f t="shared" si="87"/>
        <v>0</v>
      </c>
      <c r="J332" s="422">
        <f t="shared" si="88"/>
        <v>0</v>
      </c>
      <c r="K332" s="419"/>
      <c r="L332" s="423">
        <f t="shared" si="89"/>
        <v>0</v>
      </c>
      <c r="M332" s="423">
        <f t="shared" si="90"/>
        <v>0</v>
      </c>
      <c r="N332" s="424">
        <f t="shared" si="91"/>
        <v>0</v>
      </c>
      <c r="O332" s="424">
        <f t="shared" si="92"/>
        <v>0</v>
      </c>
      <c r="P332" s="420"/>
      <c r="Q332" s="532"/>
      <c r="R332" s="526" t="str">
        <f t="shared" si="78"/>
        <v/>
      </c>
      <c r="S332" s="526" t="str">
        <f t="shared" si="79"/>
        <v/>
      </c>
      <c r="V332" s="433">
        <f>VLOOKUP(A332,[3]Cartilha!$A:$A,1,FALSE)</f>
        <v>101251</v>
      </c>
      <c r="W332" s="367"/>
    </row>
    <row r="333" spans="1:23" ht="33.75" hidden="1" x14ac:dyDescent="0.2">
      <c r="A333" s="623">
        <v>101252</v>
      </c>
      <c r="B333" s="612" t="s">
        <v>3171</v>
      </c>
      <c r="C333" s="620" t="s">
        <v>4411</v>
      </c>
      <c r="D333" s="612" t="s">
        <v>171</v>
      </c>
      <c r="E333" s="621">
        <v>16.239999999999998</v>
      </c>
      <c r="F333" s="614">
        <f t="shared" si="80"/>
        <v>19.579999999999998</v>
      </c>
      <c r="G333" s="510"/>
      <c r="H333" s="423"/>
      <c r="I333" s="422">
        <f t="shared" si="87"/>
        <v>0</v>
      </c>
      <c r="J333" s="422">
        <f t="shared" si="88"/>
        <v>0</v>
      </c>
      <c r="K333" s="419"/>
      <c r="L333" s="423">
        <f t="shared" si="89"/>
        <v>0</v>
      </c>
      <c r="M333" s="423">
        <f t="shared" si="90"/>
        <v>0</v>
      </c>
      <c r="N333" s="424">
        <f t="shared" si="91"/>
        <v>0</v>
      </c>
      <c r="O333" s="424">
        <f t="shared" si="92"/>
        <v>0</v>
      </c>
      <c r="P333" s="420"/>
      <c r="Q333" s="532"/>
      <c r="R333" s="526" t="str">
        <f t="shared" si="78"/>
        <v/>
      </c>
      <c r="S333" s="526" t="str">
        <f t="shared" si="79"/>
        <v/>
      </c>
      <c r="V333" s="433">
        <f>VLOOKUP(A333,[3]Cartilha!$A:$A,1,FALSE)</f>
        <v>101252</v>
      </c>
      <c r="W333" s="367"/>
    </row>
    <row r="334" spans="1:23" ht="33.75" hidden="1" x14ac:dyDescent="0.2">
      <c r="A334" s="623">
        <v>101253</v>
      </c>
      <c r="B334" s="612" t="s">
        <v>3171</v>
      </c>
      <c r="C334" s="620" t="s">
        <v>4412</v>
      </c>
      <c r="D334" s="612" t="s">
        <v>171</v>
      </c>
      <c r="E334" s="621">
        <v>20.399999999999999</v>
      </c>
      <c r="F334" s="614">
        <f t="shared" si="80"/>
        <v>24.59</v>
      </c>
      <c r="G334" s="510"/>
      <c r="H334" s="423"/>
      <c r="I334" s="422">
        <f t="shared" si="87"/>
        <v>0</v>
      </c>
      <c r="J334" s="422">
        <f t="shared" si="88"/>
        <v>0</v>
      </c>
      <c r="K334" s="419"/>
      <c r="L334" s="423">
        <f t="shared" si="89"/>
        <v>0</v>
      </c>
      <c r="M334" s="423">
        <f t="shared" si="90"/>
        <v>0</v>
      </c>
      <c r="N334" s="424">
        <f t="shared" si="91"/>
        <v>0</v>
      </c>
      <c r="O334" s="424">
        <f t="shared" si="92"/>
        <v>0</v>
      </c>
      <c r="P334" s="420"/>
      <c r="Q334" s="532"/>
      <c r="R334" s="526" t="str">
        <f t="shared" si="78"/>
        <v/>
      </c>
      <c r="S334" s="526" t="str">
        <f t="shared" si="79"/>
        <v/>
      </c>
      <c r="V334" s="433">
        <f>VLOOKUP(A334,[3]Cartilha!$A:$A,1,FALSE)</f>
        <v>101253</v>
      </c>
      <c r="W334" s="367"/>
    </row>
    <row r="335" spans="1:23" ht="33.75" hidden="1" x14ac:dyDescent="0.2">
      <c r="A335" s="623">
        <v>101254</v>
      </c>
      <c r="B335" s="612" t="s">
        <v>3171</v>
      </c>
      <c r="C335" s="620" t="s">
        <v>4413</v>
      </c>
      <c r="D335" s="612" t="s">
        <v>171</v>
      </c>
      <c r="E335" s="621">
        <v>9.81</v>
      </c>
      <c r="F335" s="614">
        <f t="shared" si="80"/>
        <v>11.83</v>
      </c>
      <c r="G335" s="510"/>
      <c r="H335" s="423"/>
      <c r="I335" s="422">
        <f t="shared" si="87"/>
        <v>0</v>
      </c>
      <c r="J335" s="422">
        <f t="shared" si="88"/>
        <v>0</v>
      </c>
      <c r="K335" s="419"/>
      <c r="L335" s="423">
        <f t="shared" si="89"/>
        <v>0</v>
      </c>
      <c r="M335" s="423">
        <f t="shared" si="90"/>
        <v>0</v>
      </c>
      <c r="N335" s="424">
        <f t="shared" si="91"/>
        <v>0</v>
      </c>
      <c r="O335" s="424">
        <f t="shared" si="92"/>
        <v>0</v>
      </c>
      <c r="P335" s="420"/>
      <c r="Q335" s="532"/>
      <c r="R335" s="526" t="str">
        <f t="shared" si="78"/>
        <v/>
      </c>
      <c r="S335" s="526" t="str">
        <f t="shared" si="79"/>
        <v/>
      </c>
      <c r="V335" s="433">
        <f>VLOOKUP(A335,[3]Cartilha!$A:$A,1,FALSE)</f>
        <v>101254</v>
      </c>
      <c r="W335" s="367"/>
    </row>
    <row r="336" spans="1:23" ht="33.75" hidden="1" x14ac:dyDescent="0.2">
      <c r="A336" s="623">
        <v>101255</v>
      </c>
      <c r="B336" s="612" t="s">
        <v>3171</v>
      </c>
      <c r="C336" s="620" t="s">
        <v>4414</v>
      </c>
      <c r="D336" s="612" t="s">
        <v>171</v>
      </c>
      <c r="E336" s="621">
        <v>8.67</v>
      </c>
      <c r="F336" s="614">
        <f t="shared" si="80"/>
        <v>10.45</v>
      </c>
      <c r="G336" s="510"/>
      <c r="H336" s="423"/>
      <c r="I336" s="422">
        <f t="shared" si="87"/>
        <v>0</v>
      </c>
      <c r="J336" s="422">
        <f t="shared" si="88"/>
        <v>0</v>
      </c>
      <c r="K336" s="419"/>
      <c r="L336" s="423">
        <f t="shared" si="89"/>
        <v>0</v>
      </c>
      <c r="M336" s="423">
        <f t="shared" si="90"/>
        <v>0</v>
      </c>
      <c r="N336" s="424">
        <f t="shared" si="91"/>
        <v>0</v>
      </c>
      <c r="O336" s="424">
        <f t="shared" si="92"/>
        <v>0</v>
      </c>
      <c r="P336" s="420"/>
      <c r="Q336" s="532"/>
      <c r="R336" s="526" t="str">
        <f t="shared" si="78"/>
        <v/>
      </c>
      <c r="S336" s="526" t="str">
        <f t="shared" si="79"/>
        <v/>
      </c>
      <c r="V336" s="433">
        <f>VLOOKUP(A336,[3]Cartilha!$A:$A,1,FALSE)</f>
        <v>101255</v>
      </c>
      <c r="W336" s="367"/>
    </row>
    <row r="337" spans="1:23" ht="33.75" hidden="1" x14ac:dyDescent="0.2">
      <c r="A337" s="623">
        <v>101256</v>
      </c>
      <c r="B337" s="612" t="s">
        <v>3171</v>
      </c>
      <c r="C337" s="620" t="s">
        <v>4415</v>
      </c>
      <c r="D337" s="612" t="s">
        <v>171</v>
      </c>
      <c r="E337" s="621">
        <v>14.64</v>
      </c>
      <c r="F337" s="614">
        <f t="shared" si="80"/>
        <v>17.649999999999999</v>
      </c>
      <c r="G337" s="510"/>
      <c r="H337" s="423"/>
      <c r="I337" s="422">
        <f t="shared" si="87"/>
        <v>0</v>
      </c>
      <c r="J337" s="422">
        <f t="shared" si="88"/>
        <v>0</v>
      </c>
      <c r="K337" s="419"/>
      <c r="L337" s="423">
        <f t="shared" si="89"/>
        <v>0</v>
      </c>
      <c r="M337" s="423">
        <f t="shared" si="90"/>
        <v>0</v>
      </c>
      <c r="N337" s="424">
        <f t="shared" si="91"/>
        <v>0</v>
      </c>
      <c r="O337" s="424">
        <f t="shared" si="92"/>
        <v>0</v>
      </c>
      <c r="P337" s="420"/>
      <c r="Q337" s="532"/>
      <c r="R337" s="526" t="str">
        <f t="shared" si="78"/>
        <v/>
      </c>
      <c r="S337" s="526" t="str">
        <f t="shared" si="79"/>
        <v/>
      </c>
      <c r="V337" s="433">
        <f>VLOOKUP(A337,[3]Cartilha!$A:$A,1,FALSE)</f>
        <v>101256</v>
      </c>
      <c r="W337" s="367"/>
    </row>
    <row r="338" spans="1:23" ht="33.75" hidden="1" x14ac:dyDescent="0.2">
      <c r="A338" s="623">
        <v>101257</v>
      </c>
      <c r="B338" s="612" t="s">
        <v>3171</v>
      </c>
      <c r="C338" s="620" t="s">
        <v>4416</v>
      </c>
      <c r="D338" s="612" t="s">
        <v>171</v>
      </c>
      <c r="E338" s="621">
        <v>15.36</v>
      </c>
      <c r="F338" s="614">
        <f t="shared" si="80"/>
        <v>18.52</v>
      </c>
      <c r="G338" s="510"/>
      <c r="H338" s="423"/>
      <c r="I338" s="422">
        <f t="shared" si="87"/>
        <v>0</v>
      </c>
      <c r="J338" s="422">
        <f t="shared" si="88"/>
        <v>0</v>
      </c>
      <c r="K338" s="419"/>
      <c r="L338" s="423">
        <f t="shared" si="89"/>
        <v>0</v>
      </c>
      <c r="M338" s="423">
        <f t="shared" si="90"/>
        <v>0</v>
      </c>
      <c r="N338" s="424">
        <f t="shared" si="91"/>
        <v>0</v>
      </c>
      <c r="O338" s="424">
        <f t="shared" si="92"/>
        <v>0</v>
      </c>
      <c r="P338" s="420"/>
      <c r="Q338" s="532"/>
      <c r="R338" s="526" t="str">
        <f t="shared" si="78"/>
        <v/>
      </c>
      <c r="S338" s="526" t="str">
        <f t="shared" si="79"/>
        <v/>
      </c>
      <c r="V338" s="433">
        <f>VLOOKUP(A338,[3]Cartilha!$A:$A,1,FALSE)</f>
        <v>101257</v>
      </c>
      <c r="W338" s="367"/>
    </row>
    <row r="339" spans="1:23" ht="33.75" hidden="1" x14ac:dyDescent="0.2">
      <c r="A339" s="623">
        <v>101258</v>
      </c>
      <c r="B339" s="612" t="s">
        <v>3171</v>
      </c>
      <c r="C339" s="620" t="s">
        <v>4417</v>
      </c>
      <c r="D339" s="612" t="s">
        <v>171</v>
      </c>
      <c r="E339" s="621">
        <v>17.670000000000002</v>
      </c>
      <c r="F339" s="614">
        <f t="shared" si="80"/>
        <v>21.3</v>
      </c>
      <c r="G339" s="510"/>
      <c r="H339" s="423"/>
      <c r="I339" s="422">
        <f t="shared" si="87"/>
        <v>0</v>
      </c>
      <c r="J339" s="422">
        <f t="shared" si="88"/>
        <v>0</v>
      </c>
      <c r="K339" s="419"/>
      <c r="L339" s="423">
        <f t="shared" si="89"/>
        <v>0</v>
      </c>
      <c r="M339" s="423">
        <f t="shared" si="90"/>
        <v>0</v>
      </c>
      <c r="N339" s="424">
        <f t="shared" si="91"/>
        <v>0</v>
      </c>
      <c r="O339" s="424">
        <f t="shared" si="92"/>
        <v>0</v>
      </c>
      <c r="P339" s="420"/>
      <c r="Q339" s="532"/>
      <c r="R339" s="526" t="str">
        <f t="shared" si="78"/>
        <v/>
      </c>
      <c r="S339" s="526" t="str">
        <f t="shared" si="79"/>
        <v/>
      </c>
      <c r="V339" s="433">
        <f>VLOOKUP(A339,[3]Cartilha!$A:$A,1,FALSE)</f>
        <v>101258</v>
      </c>
      <c r="W339" s="367"/>
    </row>
    <row r="340" spans="1:23" ht="33.75" hidden="1" x14ac:dyDescent="0.2">
      <c r="A340" s="623">
        <v>101259</v>
      </c>
      <c r="B340" s="612" t="s">
        <v>3171</v>
      </c>
      <c r="C340" s="620" t="s">
        <v>4418</v>
      </c>
      <c r="D340" s="612" t="s">
        <v>171</v>
      </c>
      <c r="E340" s="621">
        <v>19.55</v>
      </c>
      <c r="F340" s="614">
        <f t="shared" si="80"/>
        <v>23.57</v>
      </c>
      <c r="G340" s="510"/>
      <c r="H340" s="423"/>
      <c r="I340" s="422">
        <f t="shared" si="87"/>
        <v>0</v>
      </c>
      <c r="J340" s="422">
        <f t="shared" si="88"/>
        <v>0</v>
      </c>
      <c r="K340" s="419"/>
      <c r="L340" s="423">
        <f t="shared" si="89"/>
        <v>0</v>
      </c>
      <c r="M340" s="423">
        <f t="shared" si="90"/>
        <v>0</v>
      </c>
      <c r="N340" s="424">
        <f t="shared" si="91"/>
        <v>0</v>
      </c>
      <c r="O340" s="424">
        <f t="shared" si="92"/>
        <v>0</v>
      </c>
      <c r="P340" s="420"/>
      <c r="Q340" s="532"/>
      <c r="R340" s="526" t="str">
        <f t="shared" ref="R340:R403" si="93">IF(Q340="X","x",IF(Q340="xx","x",IF(O340&gt;0,"x","")))</f>
        <v/>
      </c>
      <c r="S340" s="526" t="str">
        <f t="shared" ref="S340:S403" si="94">IF(Q340="X","x",IF(Q340="xx","x",IF(OR(J340&gt;0,O340&gt;0),"x","")))</f>
        <v/>
      </c>
      <c r="V340" s="433">
        <f>VLOOKUP(A340,[3]Cartilha!$A:$A,1,FALSE)</f>
        <v>101259</v>
      </c>
      <c r="W340" s="367"/>
    </row>
    <row r="341" spans="1:23" ht="33.75" hidden="1" x14ac:dyDescent="0.2">
      <c r="A341" s="623">
        <v>101260</v>
      </c>
      <c r="B341" s="612" t="s">
        <v>3171</v>
      </c>
      <c r="C341" s="620" t="s">
        <v>4419</v>
      </c>
      <c r="D341" s="612" t="s">
        <v>171</v>
      </c>
      <c r="E341" s="621">
        <v>24.21</v>
      </c>
      <c r="F341" s="614">
        <f t="shared" si="80"/>
        <v>29.19</v>
      </c>
      <c r="G341" s="510"/>
      <c r="H341" s="423"/>
      <c r="I341" s="422">
        <f t="shared" si="87"/>
        <v>0</v>
      </c>
      <c r="J341" s="422">
        <f t="shared" si="88"/>
        <v>0</v>
      </c>
      <c r="K341" s="419"/>
      <c r="L341" s="423">
        <f t="shared" si="89"/>
        <v>0</v>
      </c>
      <c r="M341" s="423">
        <f t="shared" si="90"/>
        <v>0</v>
      </c>
      <c r="N341" s="424">
        <f t="shared" si="91"/>
        <v>0</v>
      </c>
      <c r="O341" s="424">
        <f t="shared" si="92"/>
        <v>0</v>
      </c>
      <c r="P341" s="420"/>
      <c r="Q341" s="532"/>
      <c r="R341" s="526" t="str">
        <f t="shared" si="93"/>
        <v/>
      </c>
      <c r="S341" s="526" t="str">
        <f t="shared" si="94"/>
        <v/>
      </c>
      <c r="V341" s="433">
        <f>VLOOKUP(A341,[3]Cartilha!$A:$A,1,FALSE)</f>
        <v>101260</v>
      </c>
      <c r="W341" s="367"/>
    </row>
    <row r="342" spans="1:23" ht="33.75" hidden="1" x14ac:dyDescent="0.2">
      <c r="A342" s="623">
        <v>101261</v>
      </c>
      <c r="B342" s="612" t="s">
        <v>3171</v>
      </c>
      <c r="C342" s="620" t="s">
        <v>4420</v>
      </c>
      <c r="D342" s="612" t="s">
        <v>171</v>
      </c>
      <c r="E342" s="621">
        <v>13.81</v>
      </c>
      <c r="F342" s="614">
        <f t="shared" si="80"/>
        <v>16.649999999999999</v>
      </c>
      <c r="G342" s="510"/>
      <c r="H342" s="423"/>
      <c r="I342" s="422">
        <f t="shared" si="87"/>
        <v>0</v>
      </c>
      <c r="J342" s="422">
        <f t="shared" si="88"/>
        <v>0</v>
      </c>
      <c r="K342" s="419"/>
      <c r="L342" s="423">
        <f t="shared" si="89"/>
        <v>0</v>
      </c>
      <c r="M342" s="423">
        <f t="shared" si="90"/>
        <v>0</v>
      </c>
      <c r="N342" s="424">
        <f t="shared" si="91"/>
        <v>0</v>
      </c>
      <c r="O342" s="424">
        <f t="shared" si="92"/>
        <v>0</v>
      </c>
      <c r="P342" s="420"/>
      <c r="Q342" s="532"/>
      <c r="R342" s="526" t="str">
        <f t="shared" si="93"/>
        <v/>
      </c>
      <c r="S342" s="526" t="str">
        <f t="shared" si="94"/>
        <v/>
      </c>
      <c r="V342" s="433">
        <f>VLOOKUP(A342,[3]Cartilha!$A:$A,1,FALSE)</f>
        <v>101261</v>
      </c>
      <c r="W342" s="367"/>
    </row>
    <row r="343" spans="1:23" ht="33.75" hidden="1" x14ac:dyDescent="0.2">
      <c r="A343" s="623">
        <v>101262</v>
      </c>
      <c r="B343" s="612" t="s">
        <v>3171</v>
      </c>
      <c r="C343" s="620" t="s">
        <v>4421</v>
      </c>
      <c r="D343" s="612" t="s">
        <v>171</v>
      </c>
      <c r="E343" s="621">
        <v>14.51</v>
      </c>
      <c r="F343" s="614">
        <f t="shared" ref="F343:F406" si="95">IF(E343=0,0,ROUND(E343*(1+E$13)*(1-E$14),2))</f>
        <v>17.489999999999998</v>
      </c>
      <c r="G343" s="510"/>
      <c r="H343" s="423"/>
      <c r="I343" s="422">
        <f t="shared" si="87"/>
        <v>0</v>
      </c>
      <c r="J343" s="422">
        <f t="shared" si="88"/>
        <v>0</v>
      </c>
      <c r="K343" s="419"/>
      <c r="L343" s="423">
        <f t="shared" si="89"/>
        <v>0</v>
      </c>
      <c r="M343" s="423">
        <f t="shared" si="90"/>
        <v>0</v>
      </c>
      <c r="N343" s="424">
        <f t="shared" si="91"/>
        <v>0</v>
      </c>
      <c r="O343" s="424">
        <f t="shared" si="92"/>
        <v>0</v>
      </c>
      <c r="P343" s="420"/>
      <c r="Q343" s="532"/>
      <c r="R343" s="526" t="str">
        <f t="shared" si="93"/>
        <v/>
      </c>
      <c r="S343" s="526" t="str">
        <f t="shared" si="94"/>
        <v/>
      </c>
      <c r="V343" s="433">
        <f>VLOOKUP(A343,[3]Cartilha!$A:$A,1,FALSE)</f>
        <v>101262</v>
      </c>
      <c r="W343" s="367"/>
    </row>
    <row r="344" spans="1:23" ht="33.75" hidden="1" x14ac:dyDescent="0.2">
      <c r="A344" s="623">
        <v>101263</v>
      </c>
      <c r="B344" s="612" t="s">
        <v>3171</v>
      </c>
      <c r="C344" s="620" t="s">
        <v>4422</v>
      </c>
      <c r="D344" s="612" t="s">
        <v>171</v>
      </c>
      <c r="E344" s="621">
        <v>16.649999999999999</v>
      </c>
      <c r="F344" s="614">
        <f t="shared" si="95"/>
        <v>20.07</v>
      </c>
      <c r="G344" s="510"/>
      <c r="H344" s="423"/>
      <c r="I344" s="422">
        <f t="shared" si="87"/>
        <v>0</v>
      </c>
      <c r="J344" s="422">
        <f t="shared" si="88"/>
        <v>0</v>
      </c>
      <c r="K344" s="419"/>
      <c r="L344" s="423">
        <f t="shared" si="89"/>
        <v>0</v>
      </c>
      <c r="M344" s="423">
        <f t="shared" si="90"/>
        <v>0</v>
      </c>
      <c r="N344" s="424">
        <f t="shared" si="91"/>
        <v>0</v>
      </c>
      <c r="O344" s="424">
        <f t="shared" si="92"/>
        <v>0</v>
      </c>
      <c r="P344" s="420"/>
      <c r="Q344" s="532"/>
      <c r="R344" s="526" t="str">
        <f t="shared" si="93"/>
        <v/>
      </c>
      <c r="S344" s="526" t="str">
        <f t="shared" si="94"/>
        <v/>
      </c>
      <c r="V344" s="433">
        <f>VLOOKUP(A344,[3]Cartilha!$A:$A,1,FALSE)</f>
        <v>101263</v>
      </c>
      <c r="W344" s="367"/>
    </row>
    <row r="345" spans="1:23" ht="33.75" hidden="1" x14ac:dyDescent="0.2">
      <c r="A345" s="623">
        <v>101264</v>
      </c>
      <c r="B345" s="612" t="s">
        <v>3171</v>
      </c>
      <c r="C345" s="620" t="s">
        <v>4423</v>
      </c>
      <c r="D345" s="612" t="s">
        <v>171</v>
      </c>
      <c r="E345" s="621">
        <v>18.37</v>
      </c>
      <c r="F345" s="614">
        <f t="shared" si="95"/>
        <v>22.15</v>
      </c>
      <c r="G345" s="510"/>
      <c r="H345" s="423"/>
      <c r="I345" s="422">
        <f t="shared" si="87"/>
        <v>0</v>
      </c>
      <c r="J345" s="422">
        <f t="shared" si="88"/>
        <v>0</v>
      </c>
      <c r="K345" s="419"/>
      <c r="L345" s="423">
        <f t="shared" si="89"/>
        <v>0</v>
      </c>
      <c r="M345" s="423">
        <f t="shared" si="90"/>
        <v>0</v>
      </c>
      <c r="N345" s="424">
        <f t="shared" si="91"/>
        <v>0</v>
      </c>
      <c r="O345" s="424">
        <f t="shared" si="92"/>
        <v>0</v>
      </c>
      <c r="P345" s="420"/>
      <c r="Q345" s="532"/>
      <c r="R345" s="526" t="str">
        <f t="shared" si="93"/>
        <v/>
      </c>
      <c r="S345" s="526" t="str">
        <f t="shared" si="94"/>
        <v/>
      </c>
      <c r="V345" s="433">
        <f>VLOOKUP(A345,[3]Cartilha!$A:$A,1,FALSE)</f>
        <v>101264</v>
      </c>
      <c r="W345" s="367"/>
    </row>
    <row r="346" spans="1:23" ht="33.75" hidden="1" x14ac:dyDescent="0.2">
      <c r="A346" s="623">
        <v>101265</v>
      </c>
      <c r="B346" s="612" t="s">
        <v>3171</v>
      </c>
      <c r="C346" s="620" t="s">
        <v>4424</v>
      </c>
      <c r="D346" s="612" t="s">
        <v>171</v>
      </c>
      <c r="E346" s="621">
        <v>22.68</v>
      </c>
      <c r="F346" s="614">
        <f t="shared" si="95"/>
        <v>27.34</v>
      </c>
      <c r="G346" s="510"/>
      <c r="H346" s="423"/>
      <c r="I346" s="422">
        <f t="shared" si="87"/>
        <v>0</v>
      </c>
      <c r="J346" s="422">
        <f t="shared" si="88"/>
        <v>0</v>
      </c>
      <c r="K346" s="419"/>
      <c r="L346" s="423">
        <f t="shared" si="89"/>
        <v>0</v>
      </c>
      <c r="M346" s="423">
        <f t="shared" si="90"/>
        <v>0</v>
      </c>
      <c r="N346" s="424">
        <f t="shared" si="91"/>
        <v>0</v>
      </c>
      <c r="O346" s="424">
        <f t="shared" si="92"/>
        <v>0</v>
      </c>
      <c r="P346" s="420"/>
      <c r="Q346" s="532"/>
      <c r="R346" s="526" t="str">
        <f t="shared" si="93"/>
        <v/>
      </c>
      <c r="S346" s="526" t="str">
        <f t="shared" si="94"/>
        <v/>
      </c>
      <c r="V346" s="433">
        <f>VLOOKUP(A346,[3]Cartilha!$A:$A,1,FALSE)</f>
        <v>101265</v>
      </c>
      <c r="W346" s="367"/>
    </row>
    <row r="347" spans="1:23" ht="33.75" hidden="1" x14ac:dyDescent="0.2">
      <c r="A347" s="623">
        <v>101266</v>
      </c>
      <c r="B347" s="612" t="s">
        <v>3171</v>
      </c>
      <c r="C347" s="620" t="s">
        <v>4425</v>
      </c>
      <c r="D347" s="612" t="s">
        <v>171</v>
      </c>
      <c r="E347" s="621">
        <v>8.67</v>
      </c>
      <c r="F347" s="614">
        <f t="shared" si="95"/>
        <v>10.45</v>
      </c>
      <c r="G347" s="510"/>
      <c r="H347" s="423"/>
      <c r="I347" s="422">
        <f t="shared" si="87"/>
        <v>0</v>
      </c>
      <c r="J347" s="422">
        <f t="shared" si="88"/>
        <v>0</v>
      </c>
      <c r="K347" s="419"/>
      <c r="L347" s="423">
        <f t="shared" si="89"/>
        <v>0</v>
      </c>
      <c r="M347" s="423">
        <f t="shared" si="90"/>
        <v>0</v>
      </c>
      <c r="N347" s="424">
        <f t="shared" si="91"/>
        <v>0</v>
      </c>
      <c r="O347" s="424">
        <f t="shared" si="92"/>
        <v>0</v>
      </c>
      <c r="P347" s="420"/>
      <c r="Q347" s="532"/>
      <c r="R347" s="526" t="str">
        <f t="shared" si="93"/>
        <v/>
      </c>
      <c r="S347" s="526" t="str">
        <f t="shared" si="94"/>
        <v/>
      </c>
      <c r="V347" s="433">
        <f>VLOOKUP(A347,[3]Cartilha!$A:$A,1,FALSE)</f>
        <v>101266</v>
      </c>
      <c r="W347" s="367"/>
    </row>
    <row r="348" spans="1:23" ht="33.75" hidden="1" x14ac:dyDescent="0.2">
      <c r="A348" s="623">
        <v>101267</v>
      </c>
      <c r="B348" s="612" t="s">
        <v>3171</v>
      </c>
      <c r="C348" s="620" t="s">
        <v>4426</v>
      </c>
      <c r="D348" s="612" t="s">
        <v>171</v>
      </c>
      <c r="E348" s="621">
        <v>8.32</v>
      </c>
      <c r="F348" s="614">
        <f t="shared" si="95"/>
        <v>10.029999999999999</v>
      </c>
      <c r="G348" s="510"/>
      <c r="H348" s="423"/>
      <c r="I348" s="422">
        <f t="shared" si="87"/>
        <v>0</v>
      </c>
      <c r="J348" s="422">
        <f t="shared" si="88"/>
        <v>0</v>
      </c>
      <c r="K348" s="419"/>
      <c r="L348" s="423">
        <f t="shared" si="89"/>
        <v>0</v>
      </c>
      <c r="M348" s="423">
        <f t="shared" si="90"/>
        <v>0</v>
      </c>
      <c r="N348" s="424">
        <f t="shared" si="91"/>
        <v>0</v>
      </c>
      <c r="O348" s="424">
        <f t="shared" si="92"/>
        <v>0</v>
      </c>
      <c r="P348" s="420"/>
      <c r="Q348" s="532"/>
      <c r="R348" s="526" t="str">
        <f t="shared" si="93"/>
        <v/>
      </c>
      <c r="S348" s="526" t="str">
        <f t="shared" si="94"/>
        <v/>
      </c>
      <c r="V348" s="433">
        <f>VLOOKUP(A348,[3]Cartilha!$A:$A,1,FALSE)</f>
        <v>101267</v>
      </c>
      <c r="W348" s="367"/>
    </row>
    <row r="349" spans="1:23" ht="33.75" hidden="1" x14ac:dyDescent="0.2">
      <c r="A349" s="623">
        <v>101268</v>
      </c>
      <c r="B349" s="612" t="s">
        <v>3171</v>
      </c>
      <c r="C349" s="620" t="s">
        <v>4427</v>
      </c>
      <c r="D349" s="612" t="s">
        <v>171</v>
      </c>
      <c r="E349" s="621">
        <v>13.21</v>
      </c>
      <c r="F349" s="614">
        <f t="shared" si="95"/>
        <v>15.93</v>
      </c>
      <c r="G349" s="510"/>
      <c r="H349" s="423"/>
      <c r="I349" s="422">
        <f t="shared" si="87"/>
        <v>0</v>
      </c>
      <c r="J349" s="422">
        <f t="shared" si="88"/>
        <v>0</v>
      </c>
      <c r="K349" s="419"/>
      <c r="L349" s="423">
        <f t="shared" si="89"/>
        <v>0</v>
      </c>
      <c r="M349" s="423">
        <f t="shared" si="90"/>
        <v>0</v>
      </c>
      <c r="N349" s="424">
        <f t="shared" si="91"/>
        <v>0</v>
      </c>
      <c r="O349" s="424">
        <f t="shared" si="92"/>
        <v>0</v>
      </c>
      <c r="P349" s="420"/>
      <c r="Q349" s="532"/>
      <c r="R349" s="526" t="str">
        <f t="shared" si="93"/>
        <v/>
      </c>
      <c r="S349" s="526" t="str">
        <f t="shared" si="94"/>
        <v/>
      </c>
      <c r="V349" s="433">
        <f>VLOOKUP(A349,[3]Cartilha!$A:$A,1,FALSE)</f>
        <v>101268</v>
      </c>
      <c r="W349" s="367"/>
    </row>
    <row r="350" spans="1:23" ht="33.75" hidden="1" x14ac:dyDescent="0.2">
      <c r="A350" s="623">
        <v>101269</v>
      </c>
      <c r="B350" s="612" t="s">
        <v>3171</v>
      </c>
      <c r="C350" s="620" t="s">
        <v>4428</v>
      </c>
      <c r="D350" s="612" t="s">
        <v>171</v>
      </c>
      <c r="E350" s="621">
        <v>14.64</v>
      </c>
      <c r="F350" s="614">
        <f t="shared" si="95"/>
        <v>17.649999999999999</v>
      </c>
      <c r="G350" s="510"/>
      <c r="H350" s="423"/>
      <c r="I350" s="422">
        <f t="shared" si="87"/>
        <v>0</v>
      </c>
      <c r="J350" s="422">
        <f t="shared" si="88"/>
        <v>0</v>
      </c>
      <c r="K350" s="419"/>
      <c r="L350" s="423">
        <f t="shared" si="89"/>
        <v>0</v>
      </c>
      <c r="M350" s="423">
        <f t="shared" si="90"/>
        <v>0</v>
      </c>
      <c r="N350" s="424">
        <f t="shared" si="91"/>
        <v>0</v>
      </c>
      <c r="O350" s="424">
        <f t="shared" si="92"/>
        <v>0</v>
      </c>
      <c r="P350" s="420"/>
      <c r="Q350" s="532"/>
      <c r="R350" s="526" t="str">
        <f t="shared" si="93"/>
        <v/>
      </c>
      <c r="S350" s="526" t="str">
        <f t="shared" si="94"/>
        <v/>
      </c>
      <c r="V350" s="433">
        <f>VLOOKUP(A350,[3]Cartilha!$A:$A,1,FALSE)</f>
        <v>101269</v>
      </c>
      <c r="W350" s="367"/>
    </row>
    <row r="351" spans="1:23" ht="33.75" hidden="1" x14ac:dyDescent="0.2">
      <c r="A351" s="623">
        <v>101270</v>
      </c>
      <c r="B351" s="612" t="s">
        <v>3171</v>
      </c>
      <c r="C351" s="620" t="s">
        <v>4429</v>
      </c>
      <c r="D351" s="612" t="s">
        <v>171</v>
      </c>
      <c r="E351" s="621">
        <v>16.84</v>
      </c>
      <c r="F351" s="614">
        <f t="shared" si="95"/>
        <v>20.3</v>
      </c>
      <c r="G351" s="510"/>
      <c r="H351" s="423"/>
      <c r="I351" s="422">
        <f t="shared" si="87"/>
        <v>0</v>
      </c>
      <c r="J351" s="422">
        <f t="shared" si="88"/>
        <v>0</v>
      </c>
      <c r="K351" s="419"/>
      <c r="L351" s="423">
        <f t="shared" si="89"/>
        <v>0</v>
      </c>
      <c r="M351" s="423">
        <f t="shared" si="90"/>
        <v>0</v>
      </c>
      <c r="N351" s="424">
        <f t="shared" si="91"/>
        <v>0</v>
      </c>
      <c r="O351" s="424">
        <f t="shared" si="92"/>
        <v>0</v>
      </c>
      <c r="P351" s="420"/>
      <c r="Q351" s="532"/>
      <c r="R351" s="526" t="str">
        <f t="shared" si="93"/>
        <v/>
      </c>
      <c r="S351" s="526" t="str">
        <f t="shared" si="94"/>
        <v/>
      </c>
      <c r="V351" s="433">
        <f>VLOOKUP(A351,[3]Cartilha!$A:$A,1,FALSE)</f>
        <v>101270</v>
      </c>
      <c r="W351" s="367"/>
    </row>
    <row r="352" spans="1:23" ht="33.75" hidden="1" x14ac:dyDescent="0.2">
      <c r="A352" s="623">
        <v>101271</v>
      </c>
      <c r="B352" s="612" t="s">
        <v>3171</v>
      </c>
      <c r="C352" s="620" t="s">
        <v>4430</v>
      </c>
      <c r="D352" s="612" t="s">
        <v>171</v>
      </c>
      <c r="E352" s="621">
        <v>18.59</v>
      </c>
      <c r="F352" s="614">
        <f t="shared" si="95"/>
        <v>22.41</v>
      </c>
      <c r="G352" s="510"/>
      <c r="H352" s="423"/>
      <c r="I352" s="422">
        <f t="shared" si="87"/>
        <v>0</v>
      </c>
      <c r="J352" s="422">
        <f t="shared" si="88"/>
        <v>0</v>
      </c>
      <c r="K352" s="419"/>
      <c r="L352" s="423">
        <f t="shared" si="89"/>
        <v>0</v>
      </c>
      <c r="M352" s="423">
        <f t="shared" si="90"/>
        <v>0</v>
      </c>
      <c r="N352" s="424">
        <f t="shared" si="91"/>
        <v>0</v>
      </c>
      <c r="O352" s="424">
        <f t="shared" si="92"/>
        <v>0</v>
      </c>
      <c r="P352" s="420"/>
      <c r="Q352" s="532"/>
      <c r="R352" s="526" t="str">
        <f t="shared" si="93"/>
        <v/>
      </c>
      <c r="S352" s="526" t="str">
        <f t="shared" si="94"/>
        <v/>
      </c>
      <c r="V352" s="433">
        <f>VLOOKUP(A352,[3]Cartilha!$A:$A,1,FALSE)</f>
        <v>101271</v>
      </c>
      <c r="W352" s="367"/>
    </row>
    <row r="353" spans="1:23" ht="33.75" hidden="1" x14ac:dyDescent="0.2">
      <c r="A353" s="623">
        <v>101272</v>
      </c>
      <c r="B353" s="612" t="s">
        <v>3171</v>
      </c>
      <c r="C353" s="620" t="s">
        <v>4431</v>
      </c>
      <c r="D353" s="612" t="s">
        <v>171</v>
      </c>
      <c r="E353" s="621">
        <v>23</v>
      </c>
      <c r="F353" s="614">
        <f t="shared" si="95"/>
        <v>27.73</v>
      </c>
      <c r="G353" s="510"/>
      <c r="H353" s="423"/>
      <c r="I353" s="422">
        <f t="shared" si="87"/>
        <v>0</v>
      </c>
      <c r="J353" s="422">
        <f t="shared" si="88"/>
        <v>0</v>
      </c>
      <c r="K353" s="419"/>
      <c r="L353" s="423">
        <f t="shared" si="89"/>
        <v>0</v>
      </c>
      <c r="M353" s="423">
        <f t="shared" si="90"/>
        <v>0</v>
      </c>
      <c r="N353" s="424">
        <f t="shared" si="91"/>
        <v>0</v>
      </c>
      <c r="O353" s="424">
        <f t="shared" si="92"/>
        <v>0</v>
      </c>
      <c r="P353" s="420"/>
      <c r="Q353" s="532"/>
      <c r="R353" s="526" t="str">
        <f t="shared" si="93"/>
        <v/>
      </c>
      <c r="S353" s="526" t="str">
        <f t="shared" si="94"/>
        <v/>
      </c>
      <c r="V353" s="433">
        <f>VLOOKUP(A353,[3]Cartilha!$A:$A,1,FALSE)</f>
        <v>101272</v>
      </c>
      <c r="W353" s="367"/>
    </row>
    <row r="354" spans="1:23" ht="33.75" hidden="1" x14ac:dyDescent="0.2">
      <c r="A354" s="623">
        <v>101273</v>
      </c>
      <c r="B354" s="612" t="s">
        <v>3171</v>
      </c>
      <c r="C354" s="620" t="s">
        <v>4432</v>
      </c>
      <c r="D354" s="612" t="s">
        <v>171</v>
      </c>
      <c r="E354" s="621">
        <v>12.6</v>
      </c>
      <c r="F354" s="614">
        <f t="shared" si="95"/>
        <v>15.19</v>
      </c>
      <c r="G354" s="510"/>
      <c r="H354" s="423"/>
      <c r="I354" s="422">
        <f t="shared" si="87"/>
        <v>0</v>
      </c>
      <c r="J354" s="422">
        <f t="shared" si="88"/>
        <v>0</v>
      </c>
      <c r="K354" s="419"/>
      <c r="L354" s="423">
        <f t="shared" si="89"/>
        <v>0</v>
      </c>
      <c r="M354" s="423">
        <f t="shared" si="90"/>
        <v>0</v>
      </c>
      <c r="N354" s="424">
        <f t="shared" si="91"/>
        <v>0</v>
      </c>
      <c r="O354" s="424">
        <f t="shared" si="92"/>
        <v>0</v>
      </c>
      <c r="P354" s="420"/>
      <c r="Q354" s="532"/>
      <c r="R354" s="526" t="str">
        <f t="shared" si="93"/>
        <v/>
      </c>
      <c r="S354" s="526" t="str">
        <f t="shared" si="94"/>
        <v/>
      </c>
      <c r="V354" s="433">
        <f>VLOOKUP(A354,[3]Cartilha!$A:$A,1,FALSE)</f>
        <v>101273</v>
      </c>
      <c r="W354" s="367"/>
    </row>
    <row r="355" spans="1:23" ht="33.75" hidden="1" x14ac:dyDescent="0.2">
      <c r="A355" s="623">
        <v>101274</v>
      </c>
      <c r="B355" s="612" t="s">
        <v>3171</v>
      </c>
      <c r="C355" s="620" t="s">
        <v>4433</v>
      </c>
      <c r="D355" s="612" t="s">
        <v>171</v>
      </c>
      <c r="E355" s="621">
        <v>13.87</v>
      </c>
      <c r="F355" s="614">
        <f t="shared" si="95"/>
        <v>16.72</v>
      </c>
      <c r="G355" s="510"/>
      <c r="H355" s="423"/>
      <c r="I355" s="422">
        <f t="shared" si="87"/>
        <v>0</v>
      </c>
      <c r="J355" s="422">
        <f t="shared" si="88"/>
        <v>0</v>
      </c>
      <c r="K355" s="419"/>
      <c r="L355" s="423">
        <f t="shared" si="89"/>
        <v>0</v>
      </c>
      <c r="M355" s="423">
        <f t="shared" si="90"/>
        <v>0</v>
      </c>
      <c r="N355" s="424">
        <f t="shared" si="91"/>
        <v>0</v>
      </c>
      <c r="O355" s="424">
        <f t="shared" si="92"/>
        <v>0</v>
      </c>
      <c r="P355" s="420"/>
      <c r="Q355" s="532"/>
      <c r="R355" s="526" t="str">
        <f t="shared" si="93"/>
        <v/>
      </c>
      <c r="S355" s="526" t="str">
        <f t="shared" si="94"/>
        <v/>
      </c>
      <c r="V355" s="433">
        <f>VLOOKUP(A355,[3]Cartilha!$A:$A,1,FALSE)</f>
        <v>101274</v>
      </c>
      <c r="W355" s="367"/>
    </row>
    <row r="356" spans="1:23" ht="33.75" hidden="1" x14ac:dyDescent="0.2">
      <c r="A356" s="623">
        <v>101275</v>
      </c>
      <c r="B356" s="612" t="s">
        <v>3171</v>
      </c>
      <c r="C356" s="620" t="s">
        <v>4434</v>
      </c>
      <c r="D356" s="612" t="s">
        <v>171</v>
      </c>
      <c r="E356" s="621">
        <v>15.93</v>
      </c>
      <c r="F356" s="614">
        <f t="shared" si="95"/>
        <v>19.21</v>
      </c>
      <c r="G356" s="510"/>
      <c r="H356" s="423"/>
      <c r="I356" s="422">
        <f t="shared" si="87"/>
        <v>0</v>
      </c>
      <c r="J356" s="422">
        <f t="shared" si="88"/>
        <v>0</v>
      </c>
      <c r="K356" s="419"/>
      <c r="L356" s="423">
        <f t="shared" si="89"/>
        <v>0</v>
      </c>
      <c r="M356" s="423">
        <f t="shared" si="90"/>
        <v>0</v>
      </c>
      <c r="N356" s="424">
        <f t="shared" si="91"/>
        <v>0</v>
      </c>
      <c r="O356" s="424">
        <f t="shared" si="92"/>
        <v>0</v>
      </c>
      <c r="P356" s="420"/>
      <c r="Q356" s="532"/>
      <c r="R356" s="526" t="str">
        <f t="shared" si="93"/>
        <v/>
      </c>
      <c r="S356" s="526" t="str">
        <f t="shared" si="94"/>
        <v/>
      </c>
      <c r="V356" s="433">
        <f>VLOOKUP(A356,[3]Cartilha!$A:$A,1,FALSE)</f>
        <v>101275</v>
      </c>
      <c r="W356" s="367"/>
    </row>
    <row r="357" spans="1:23" ht="33.75" hidden="1" x14ac:dyDescent="0.2">
      <c r="A357" s="623">
        <v>101276</v>
      </c>
      <c r="B357" s="612" t="s">
        <v>3171</v>
      </c>
      <c r="C357" s="620" t="s">
        <v>4435</v>
      </c>
      <c r="D357" s="612" t="s">
        <v>171</v>
      </c>
      <c r="E357" s="621">
        <v>17.53</v>
      </c>
      <c r="F357" s="614">
        <f t="shared" si="95"/>
        <v>21.13</v>
      </c>
      <c r="G357" s="510"/>
      <c r="H357" s="423"/>
      <c r="I357" s="422">
        <f t="shared" si="87"/>
        <v>0</v>
      </c>
      <c r="J357" s="422">
        <f t="shared" si="88"/>
        <v>0</v>
      </c>
      <c r="K357" s="419"/>
      <c r="L357" s="423">
        <f t="shared" si="89"/>
        <v>0</v>
      </c>
      <c r="M357" s="423">
        <f t="shared" si="90"/>
        <v>0</v>
      </c>
      <c r="N357" s="424">
        <f t="shared" si="91"/>
        <v>0</v>
      </c>
      <c r="O357" s="424">
        <f t="shared" si="92"/>
        <v>0</v>
      </c>
      <c r="P357" s="420"/>
      <c r="Q357" s="532"/>
      <c r="R357" s="526" t="str">
        <f t="shared" si="93"/>
        <v/>
      </c>
      <c r="S357" s="526" t="str">
        <f t="shared" si="94"/>
        <v/>
      </c>
      <c r="V357" s="433">
        <f>VLOOKUP(A357,[3]Cartilha!$A:$A,1,FALSE)</f>
        <v>101276</v>
      </c>
      <c r="W357" s="367"/>
    </row>
    <row r="358" spans="1:23" ht="33.75" hidden="1" x14ac:dyDescent="0.2">
      <c r="A358" s="623">
        <v>101277</v>
      </c>
      <c r="B358" s="612" t="s">
        <v>3171</v>
      </c>
      <c r="C358" s="620" t="s">
        <v>4436</v>
      </c>
      <c r="D358" s="612" t="s">
        <v>171</v>
      </c>
      <c r="E358" s="621">
        <v>22.23</v>
      </c>
      <c r="F358" s="614">
        <f t="shared" si="95"/>
        <v>26.8</v>
      </c>
      <c r="G358" s="510"/>
      <c r="H358" s="423"/>
      <c r="I358" s="422">
        <f t="shared" si="87"/>
        <v>0</v>
      </c>
      <c r="J358" s="422">
        <f t="shared" si="88"/>
        <v>0</v>
      </c>
      <c r="K358" s="419"/>
      <c r="L358" s="423">
        <f t="shared" si="89"/>
        <v>0</v>
      </c>
      <c r="M358" s="423">
        <f t="shared" si="90"/>
        <v>0</v>
      </c>
      <c r="N358" s="424">
        <f t="shared" si="91"/>
        <v>0</v>
      </c>
      <c r="O358" s="424">
        <f t="shared" si="92"/>
        <v>0</v>
      </c>
      <c r="P358" s="420"/>
      <c r="Q358" s="532"/>
      <c r="R358" s="526" t="str">
        <f t="shared" si="93"/>
        <v/>
      </c>
      <c r="S358" s="526" t="str">
        <f t="shared" si="94"/>
        <v/>
      </c>
      <c r="V358" s="433">
        <f>VLOOKUP(A358,[3]Cartilha!$A:$A,1,FALSE)</f>
        <v>101277</v>
      </c>
      <c r="W358" s="367"/>
    </row>
    <row r="359" spans="1:23" hidden="1" x14ac:dyDescent="0.2">
      <c r="A359" s="623">
        <v>96522</v>
      </c>
      <c r="B359" s="612" t="s">
        <v>3171</v>
      </c>
      <c r="C359" s="620" t="s">
        <v>2617</v>
      </c>
      <c r="D359" s="612" t="s">
        <v>171</v>
      </c>
      <c r="E359" s="621">
        <v>157.69</v>
      </c>
      <c r="F359" s="614">
        <f t="shared" si="95"/>
        <v>190.11</v>
      </c>
      <c r="G359" s="510"/>
      <c r="H359" s="423"/>
      <c r="I359" s="422">
        <f t="shared" si="87"/>
        <v>0</v>
      </c>
      <c r="J359" s="422">
        <f t="shared" si="88"/>
        <v>0</v>
      </c>
      <c r="K359" s="419"/>
      <c r="L359" s="423">
        <f t="shared" si="89"/>
        <v>0</v>
      </c>
      <c r="M359" s="423">
        <f t="shared" si="90"/>
        <v>0</v>
      </c>
      <c r="N359" s="424">
        <f t="shared" si="91"/>
        <v>0</v>
      </c>
      <c r="O359" s="424">
        <f t="shared" si="92"/>
        <v>0</v>
      </c>
      <c r="P359" s="420"/>
      <c r="Q359" s="532"/>
      <c r="R359" s="526" t="str">
        <f t="shared" si="93"/>
        <v/>
      </c>
      <c r="S359" s="526" t="str">
        <f t="shared" si="94"/>
        <v/>
      </c>
      <c r="V359" s="433">
        <f>VLOOKUP(A359,[3]Cartilha!$A:$A,1,FALSE)</f>
        <v>96522</v>
      </c>
      <c r="W359" s="367"/>
    </row>
    <row r="360" spans="1:23" hidden="1" x14ac:dyDescent="0.2">
      <c r="A360" s="623">
        <v>96523</v>
      </c>
      <c r="B360" s="612" t="s">
        <v>3171</v>
      </c>
      <c r="C360" s="620" t="s">
        <v>2618</v>
      </c>
      <c r="D360" s="612" t="s">
        <v>171</v>
      </c>
      <c r="E360" s="621">
        <v>100.5</v>
      </c>
      <c r="F360" s="614">
        <f t="shared" si="95"/>
        <v>121.16</v>
      </c>
      <c r="G360" s="510"/>
      <c r="H360" s="423"/>
      <c r="I360" s="422">
        <f t="shared" si="87"/>
        <v>0</v>
      </c>
      <c r="J360" s="422">
        <f t="shared" si="88"/>
        <v>0</v>
      </c>
      <c r="K360" s="419"/>
      <c r="L360" s="423">
        <f t="shared" si="89"/>
        <v>0</v>
      </c>
      <c r="M360" s="423">
        <f t="shared" si="90"/>
        <v>0</v>
      </c>
      <c r="N360" s="424">
        <f t="shared" si="91"/>
        <v>0</v>
      </c>
      <c r="O360" s="424">
        <f t="shared" si="92"/>
        <v>0</v>
      </c>
      <c r="P360" s="420"/>
      <c r="Q360" s="532"/>
      <c r="R360" s="526" t="str">
        <f t="shared" si="93"/>
        <v/>
      </c>
      <c r="S360" s="526" t="str">
        <f t="shared" si="94"/>
        <v/>
      </c>
      <c r="V360" s="433">
        <f>VLOOKUP(A360,[3]Cartilha!$A:$A,1,FALSE)</f>
        <v>96523</v>
      </c>
      <c r="W360" s="367"/>
    </row>
    <row r="361" spans="1:23" hidden="1" x14ac:dyDescent="0.2">
      <c r="A361" s="623">
        <v>96524</v>
      </c>
      <c r="B361" s="612" t="s">
        <v>3171</v>
      </c>
      <c r="C361" s="620" t="s">
        <v>2619</v>
      </c>
      <c r="D361" s="612" t="s">
        <v>171</v>
      </c>
      <c r="E361" s="621">
        <v>181.88</v>
      </c>
      <c r="F361" s="614">
        <f t="shared" si="95"/>
        <v>219.27</v>
      </c>
      <c r="G361" s="510"/>
      <c r="H361" s="423"/>
      <c r="I361" s="422">
        <f t="shared" si="87"/>
        <v>0</v>
      </c>
      <c r="J361" s="422">
        <f t="shared" si="88"/>
        <v>0</v>
      </c>
      <c r="K361" s="419"/>
      <c r="L361" s="423">
        <f t="shared" si="89"/>
        <v>0</v>
      </c>
      <c r="M361" s="423">
        <f t="shared" si="90"/>
        <v>0</v>
      </c>
      <c r="N361" s="424">
        <f t="shared" si="91"/>
        <v>0</v>
      </c>
      <c r="O361" s="424">
        <f t="shared" si="92"/>
        <v>0</v>
      </c>
      <c r="P361" s="420"/>
      <c r="Q361" s="532"/>
      <c r="R361" s="526" t="str">
        <f t="shared" si="93"/>
        <v/>
      </c>
      <c r="S361" s="526" t="str">
        <f t="shared" si="94"/>
        <v/>
      </c>
      <c r="V361" s="433">
        <f>VLOOKUP(A361,[3]Cartilha!$A:$A,1,FALSE)</f>
        <v>96524</v>
      </c>
      <c r="W361" s="367"/>
    </row>
    <row r="362" spans="1:23" hidden="1" x14ac:dyDescent="0.2">
      <c r="A362" s="623">
        <v>96525</v>
      </c>
      <c r="B362" s="612" t="s">
        <v>3171</v>
      </c>
      <c r="C362" s="620" t="s">
        <v>2620</v>
      </c>
      <c r="D362" s="612" t="s">
        <v>171</v>
      </c>
      <c r="E362" s="621">
        <v>35.18</v>
      </c>
      <c r="F362" s="614">
        <f t="shared" si="95"/>
        <v>42.41</v>
      </c>
      <c r="G362" s="510"/>
      <c r="H362" s="423"/>
      <c r="I362" s="422">
        <f t="shared" si="87"/>
        <v>0</v>
      </c>
      <c r="J362" s="422">
        <f t="shared" si="88"/>
        <v>0</v>
      </c>
      <c r="K362" s="419"/>
      <c r="L362" s="423">
        <f t="shared" si="89"/>
        <v>0</v>
      </c>
      <c r="M362" s="423">
        <f t="shared" si="90"/>
        <v>0</v>
      </c>
      <c r="N362" s="424">
        <f t="shared" si="91"/>
        <v>0</v>
      </c>
      <c r="O362" s="424">
        <f t="shared" si="92"/>
        <v>0</v>
      </c>
      <c r="P362" s="420"/>
      <c r="Q362" s="532"/>
      <c r="R362" s="526" t="str">
        <f t="shared" si="93"/>
        <v/>
      </c>
      <c r="S362" s="526" t="str">
        <f t="shared" si="94"/>
        <v/>
      </c>
      <c r="V362" s="433">
        <f>VLOOKUP(A362,[3]Cartilha!$A:$A,1,FALSE)</f>
        <v>96525</v>
      </c>
      <c r="W362" s="367"/>
    </row>
    <row r="363" spans="1:23" hidden="1" x14ac:dyDescent="0.2">
      <c r="A363" s="623">
        <v>96526</v>
      </c>
      <c r="B363" s="612" t="s">
        <v>3171</v>
      </c>
      <c r="C363" s="620" t="s">
        <v>2621</v>
      </c>
      <c r="D363" s="612" t="s">
        <v>171</v>
      </c>
      <c r="E363" s="621">
        <v>318.56</v>
      </c>
      <c r="F363" s="614">
        <f t="shared" si="95"/>
        <v>384.06</v>
      </c>
      <c r="G363" s="510"/>
      <c r="H363" s="423"/>
      <c r="I363" s="422">
        <f t="shared" si="87"/>
        <v>0</v>
      </c>
      <c r="J363" s="422">
        <f t="shared" si="88"/>
        <v>0</v>
      </c>
      <c r="K363" s="419"/>
      <c r="L363" s="423">
        <f t="shared" si="89"/>
        <v>0</v>
      </c>
      <c r="M363" s="423">
        <f t="shared" si="90"/>
        <v>0</v>
      </c>
      <c r="N363" s="424">
        <f t="shared" si="91"/>
        <v>0</v>
      </c>
      <c r="O363" s="424">
        <f t="shared" si="92"/>
        <v>0</v>
      </c>
      <c r="P363" s="420"/>
      <c r="Q363" s="532"/>
      <c r="R363" s="526" t="str">
        <f t="shared" si="93"/>
        <v/>
      </c>
      <c r="S363" s="526" t="str">
        <f t="shared" si="94"/>
        <v/>
      </c>
      <c r="V363" s="433">
        <f>VLOOKUP(A363,[3]Cartilha!$A:$A,1,FALSE)</f>
        <v>96526</v>
      </c>
      <c r="W363" s="367"/>
    </row>
    <row r="364" spans="1:23" hidden="1" x14ac:dyDescent="0.2">
      <c r="A364" s="623">
        <v>96527</v>
      </c>
      <c r="B364" s="612" t="s">
        <v>3171</v>
      </c>
      <c r="C364" s="620" t="s">
        <v>2622</v>
      </c>
      <c r="D364" s="612" t="s">
        <v>171</v>
      </c>
      <c r="E364" s="621">
        <v>131.88999999999999</v>
      </c>
      <c r="F364" s="614">
        <f t="shared" si="95"/>
        <v>159.01</v>
      </c>
      <c r="G364" s="510"/>
      <c r="H364" s="423"/>
      <c r="I364" s="422">
        <f t="shared" si="87"/>
        <v>0</v>
      </c>
      <c r="J364" s="422">
        <f t="shared" si="88"/>
        <v>0</v>
      </c>
      <c r="K364" s="419"/>
      <c r="L364" s="423">
        <f t="shared" si="89"/>
        <v>0</v>
      </c>
      <c r="M364" s="423">
        <f t="shared" si="90"/>
        <v>0</v>
      </c>
      <c r="N364" s="424">
        <f t="shared" si="91"/>
        <v>0</v>
      </c>
      <c r="O364" s="424">
        <f t="shared" si="92"/>
        <v>0</v>
      </c>
      <c r="P364" s="420"/>
      <c r="Q364" s="532"/>
      <c r="R364" s="526" t="str">
        <f t="shared" si="93"/>
        <v/>
      </c>
      <c r="S364" s="526" t="str">
        <f t="shared" si="94"/>
        <v/>
      </c>
      <c r="V364" s="433">
        <f>VLOOKUP(A364,[3]Cartilha!$A:$A,1,FALSE)</f>
        <v>96527</v>
      </c>
      <c r="W364" s="367"/>
    </row>
    <row r="365" spans="1:23" ht="22.5" hidden="1" x14ac:dyDescent="0.2">
      <c r="A365" s="623">
        <v>96528</v>
      </c>
      <c r="B365" s="612" t="s">
        <v>3171</v>
      </c>
      <c r="C365" s="620" t="s">
        <v>2623</v>
      </c>
      <c r="D365" s="612" t="s">
        <v>170</v>
      </c>
      <c r="E365" s="621">
        <v>240.8</v>
      </c>
      <c r="F365" s="614">
        <f t="shared" si="95"/>
        <v>290.31</v>
      </c>
      <c r="G365" s="510"/>
      <c r="H365" s="423"/>
      <c r="I365" s="422">
        <f t="shared" si="87"/>
        <v>0</v>
      </c>
      <c r="J365" s="422">
        <f t="shared" si="88"/>
        <v>0</v>
      </c>
      <c r="K365" s="419"/>
      <c r="L365" s="423">
        <f t="shared" si="89"/>
        <v>0</v>
      </c>
      <c r="M365" s="423">
        <f t="shared" si="90"/>
        <v>0</v>
      </c>
      <c r="N365" s="424">
        <f t="shared" si="91"/>
        <v>0</v>
      </c>
      <c r="O365" s="424">
        <f t="shared" si="92"/>
        <v>0</v>
      </c>
      <c r="P365" s="420"/>
      <c r="Q365" s="532"/>
      <c r="R365" s="526" t="str">
        <f t="shared" si="93"/>
        <v/>
      </c>
      <c r="S365" s="526" t="str">
        <f t="shared" si="94"/>
        <v/>
      </c>
      <c r="V365" s="433">
        <f>VLOOKUP(A365,[3]Cartilha!$A:$A,1,FALSE)</f>
        <v>96528</v>
      </c>
      <c r="W365" s="367"/>
    </row>
    <row r="366" spans="1:23" hidden="1" x14ac:dyDescent="0.2">
      <c r="A366" s="623" t="s">
        <v>5895</v>
      </c>
      <c r="B366" s="612"/>
      <c r="C366" s="691" t="s">
        <v>5896</v>
      </c>
      <c r="D366" s="612">
        <v>0</v>
      </c>
      <c r="E366" s="621"/>
      <c r="F366" s="614">
        <f t="shared" si="95"/>
        <v>0</v>
      </c>
      <c r="G366" s="515"/>
      <c r="H366" s="443"/>
      <c r="I366" s="444"/>
      <c r="J366" s="445"/>
      <c r="K366" s="419"/>
      <c r="L366" s="516"/>
      <c r="M366" s="517"/>
      <c r="N366" s="444"/>
      <c r="O366" s="445"/>
      <c r="P366" s="420"/>
      <c r="Q366" s="525" t="str">
        <f>IF(OR(SUM(J366)&gt;0,SUM(O366)&gt;0),"xx","")</f>
        <v/>
      </c>
      <c r="R366" s="526" t="str">
        <f t="shared" si="93"/>
        <v/>
      </c>
      <c r="S366" s="526" t="str">
        <f t="shared" si="94"/>
        <v/>
      </c>
      <c r="V366" s="433" t="str">
        <f>VLOOKUP(A366,[3]Cartilha!$A:$A,1,FALSE)</f>
        <v>2.1.3</v>
      </c>
      <c r="W366" s="367"/>
    </row>
    <row r="367" spans="1:23" x14ac:dyDescent="0.2">
      <c r="A367" s="623" t="s">
        <v>2032</v>
      </c>
      <c r="B367" s="612"/>
      <c r="C367" s="691" t="s">
        <v>196</v>
      </c>
      <c r="D367" s="612">
        <v>0</v>
      </c>
      <c r="E367" s="621"/>
      <c r="F367" s="614">
        <f t="shared" si="95"/>
        <v>0</v>
      </c>
      <c r="G367" s="515"/>
      <c r="H367" s="443"/>
      <c r="I367" s="444"/>
      <c r="J367" s="445"/>
      <c r="K367" s="419"/>
      <c r="L367" s="516"/>
      <c r="M367" s="517"/>
      <c r="N367" s="444"/>
      <c r="O367" s="445"/>
      <c r="P367" s="420"/>
      <c r="Q367" s="525" t="str">
        <f>IF(OR(SUM(J368:J369)&gt;0,SUM(O368:O369)&gt;0),"xx","")</f>
        <v>xx</v>
      </c>
      <c r="R367" s="526" t="str">
        <f t="shared" si="93"/>
        <v>x</v>
      </c>
      <c r="S367" s="526" t="str">
        <f t="shared" si="94"/>
        <v>x</v>
      </c>
      <c r="V367" s="433" t="str">
        <f>VLOOKUP(A367,[3]Cartilha!$A:$A,1,FALSE)</f>
        <v>2.1.4</v>
      </c>
      <c r="W367" s="367"/>
    </row>
    <row r="368" spans="1:23" x14ac:dyDescent="0.2">
      <c r="A368" s="623">
        <v>94319</v>
      </c>
      <c r="B368" s="612" t="s">
        <v>3171</v>
      </c>
      <c r="C368" s="620" t="s">
        <v>597</v>
      </c>
      <c r="D368" s="612" t="s">
        <v>171</v>
      </c>
      <c r="E368" s="621">
        <v>67.89</v>
      </c>
      <c r="F368" s="614">
        <f t="shared" si="95"/>
        <v>81.849999999999994</v>
      </c>
      <c r="G368" s="510">
        <v>12.85</v>
      </c>
      <c r="H368" s="423">
        <f>F368</f>
        <v>81.849999999999994</v>
      </c>
      <c r="I368" s="422">
        <f>IF(ISBLANK(E368),0,ROUND(F368*G368,2))</f>
        <v>1051.77</v>
      </c>
      <c r="J368" s="422">
        <f>IF(ISBLANK(G368),0,ROUND(G368*H368,2))</f>
        <v>1051.77</v>
      </c>
      <c r="K368" s="419"/>
      <c r="L368" s="423">
        <f>G368</f>
        <v>12.85</v>
      </c>
      <c r="M368" s="423">
        <f>H368</f>
        <v>81.849999999999994</v>
      </c>
      <c r="N368" s="424">
        <f>IF(ISBLANK(E368),0,ROUND(F368*L368,2))</f>
        <v>1051.77</v>
      </c>
      <c r="O368" s="424">
        <f>IF(ISBLANK(L368),0,ROUND(L368*M368,2))</f>
        <v>1051.77</v>
      </c>
      <c r="P368" s="420"/>
      <c r="Q368" s="532"/>
      <c r="R368" s="526" t="str">
        <f t="shared" si="93"/>
        <v>x</v>
      </c>
      <c r="S368" s="526" t="str">
        <f t="shared" si="94"/>
        <v>x</v>
      </c>
      <c r="V368" s="433">
        <f>VLOOKUP(A368,[3]Cartilha!$A:$A,1,FALSE)</f>
        <v>94319</v>
      </c>
      <c r="W368" s="367"/>
    </row>
    <row r="369" spans="1:23" hidden="1" x14ac:dyDescent="0.2">
      <c r="A369" s="623">
        <v>94342</v>
      </c>
      <c r="B369" s="612" t="s">
        <v>3171</v>
      </c>
      <c r="C369" s="620" t="s">
        <v>609</v>
      </c>
      <c r="D369" s="612" t="s">
        <v>171</v>
      </c>
      <c r="E369" s="621">
        <v>81.099999999999994</v>
      </c>
      <c r="F369" s="614">
        <f t="shared" si="95"/>
        <v>97.77</v>
      </c>
      <c r="G369" s="510"/>
      <c r="H369" s="423"/>
      <c r="I369" s="422">
        <f>IF(ISBLANK(E369),0,ROUND(F369*G369,2))</f>
        <v>0</v>
      </c>
      <c r="J369" s="422">
        <f>IF(ISBLANK(G369),0,ROUND(G369*H369,2))</f>
        <v>0</v>
      </c>
      <c r="K369" s="419"/>
      <c r="L369" s="423">
        <f>G369</f>
        <v>0</v>
      </c>
      <c r="M369" s="423">
        <f>H369</f>
        <v>0</v>
      </c>
      <c r="N369" s="424">
        <f>IF(ISBLANK(E369),0,ROUND(F369*L369,2))</f>
        <v>0</v>
      </c>
      <c r="O369" s="424">
        <f>IF(ISBLANK(L369),0,ROUND(L369*M369,2))</f>
        <v>0</v>
      </c>
      <c r="P369" s="420"/>
      <c r="Q369" s="532"/>
      <c r="R369" s="526" t="str">
        <f t="shared" si="93"/>
        <v/>
      </c>
      <c r="S369" s="526" t="str">
        <f t="shared" si="94"/>
        <v/>
      </c>
      <c r="V369" s="433">
        <f>VLOOKUP(A369,[3]Cartilha!$A:$A,1,FALSE)</f>
        <v>94342</v>
      </c>
      <c r="W369" s="367"/>
    </row>
    <row r="370" spans="1:23" hidden="1" x14ac:dyDescent="0.2">
      <c r="A370" s="623" t="s">
        <v>2033</v>
      </c>
      <c r="B370" s="612"/>
      <c r="C370" s="691" t="s">
        <v>630</v>
      </c>
      <c r="D370" s="612">
        <v>0</v>
      </c>
      <c r="E370" s="621"/>
      <c r="F370" s="614">
        <f t="shared" si="95"/>
        <v>0</v>
      </c>
      <c r="G370" s="515"/>
      <c r="H370" s="443"/>
      <c r="I370" s="444"/>
      <c r="J370" s="445"/>
      <c r="K370" s="419"/>
      <c r="L370" s="516"/>
      <c r="M370" s="517"/>
      <c r="N370" s="444"/>
      <c r="O370" s="445"/>
      <c r="P370" s="420"/>
      <c r="Q370" s="525" t="str">
        <f>IF(OR(SUM(J371:J395)&gt;0,SUM(O371:O395)&gt;0),"xx","")</f>
        <v/>
      </c>
      <c r="R370" s="526" t="str">
        <f t="shared" si="93"/>
        <v/>
      </c>
      <c r="S370" s="526" t="str">
        <f t="shared" si="94"/>
        <v/>
      </c>
      <c r="V370" s="433" t="str">
        <f>VLOOKUP(A370,[3]Cartilha!$A:$A,1,FALSE)</f>
        <v>2.1.5</v>
      </c>
      <c r="W370" s="367"/>
    </row>
    <row r="371" spans="1:23" ht="22.5" hidden="1" x14ac:dyDescent="0.2">
      <c r="A371" s="623">
        <v>94304</v>
      </c>
      <c r="B371" s="612" t="s">
        <v>3171</v>
      </c>
      <c r="C371" s="620" t="s">
        <v>586</v>
      </c>
      <c r="D371" s="612" t="s">
        <v>171</v>
      </c>
      <c r="E371" s="621">
        <v>55.73</v>
      </c>
      <c r="F371" s="614">
        <f t="shared" si="95"/>
        <v>67.19</v>
      </c>
      <c r="G371" s="510"/>
      <c r="H371" s="423"/>
      <c r="I371" s="422">
        <f t="shared" ref="I371:I395" si="96">IF(ISBLANK(E371),0,ROUND(F371*G371,2))</f>
        <v>0</v>
      </c>
      <c r="J371" s="422">
        <f t="shared" ref="J371:J395" si="97">IF(ISBLANK(G371),0,ROUND(G371*H371,2))</f>
        <v>0</v>
      </c>
      <c r="K371" s="419"/>
      <c r="L371" s="423">
        <f t="shared" ref="L371:L395" si="98">G371</f>
        <v>0</v>
      </c>
      <c r="M371" s="423">
        <f t="shared" ref="M371:M395" si="99">H371</f>
        <v>0</v>
      </c>
      <c r="N371" s="424">
        <f t="shared" ref="N371:N395" si="100">IF(ISBLANK(E371),0,ROUND(F371*L371,2))</f>
        <v>0</v>
      </c>
      <c r="O371" s="424">
        <f t="shared" ref="O371:O395" si="101">IF(ISBLANK(L371),0,ROUND(L371*M371,2))</f>
        <v>0</v>
      </c>
      <c r="P371" s="420"/>
      <c r="Q371" s="532"/>
      <c r="R371" s="526" t="str">
        <f t="shared" si="93"/>
        <v/>
      </c>
      <c r="S371" s="526" t="str">
        <f t="shared" si="94"/>
        <v/>
      </c>
      <c r="V371" s="433">
        <f>VLOOKUP(A371,[3]Cartilha!$A:$A,1,FALSE)</f>
        <v>94304</v>
      </c>
      <c r="W371" s="367"/>
    </row>
    <row r="372" spans="1:23" ht="22.5" hidden="1" x14ac:dyDescent="0.2">
      <c r="A372" s="623">
        <v>94305</v>
      </c>
      <c r="B372" s="612" t="s">
        <v>3171</v>
      </c>
      <c r="C372" s="620" t="s">
        <v>587</v>
      </c>
      <c r="D372" s="612" t="s">
        <v>171</v>
      </c>
      <c r="E372" s="621">
        <v>51.71</v>
      </c>
      <c r="F372" s="614">
        <f t="shared" si="95"/>
        <v>62.34</v>
      </c>
      <c r="G372" s="510"/>
      <c r="H372" s="423"/>
      <c r="I372" s="422">
        <f t="shared" si="96"/>
        <v>0</v>
      </c>
      <c r="J372" s="422">
        <f t="shared" si="97"/>
        <v>0</v>
      </c>
      <c r="K372" s="419"/>
      <c r="L372" s="423">
        <f t="shared" si="98"/>
        <v>0</v>
      </c>
      <c r="M372" s="423">
        <f t="shared" si="99"/>
        <v>0</v>
      </c>
      <c r="N372" s="424">
        <f t="shared" si="100"/>
        <v>0</v>
      </c>
      <c r="O372" s="424">
        <f t="shared" si="101"/>
        <v>0</v>
      </c>
      <c r="P372" s="420"/>
      <c r="Q372" s="532"/>
      <c r="R372" s="526" t="str">
        <f t="shared" si="93"/>
        <v/>
      </c>
      <c r="S372" s="526" t="str">
        <f t="shared" si="94"/>
        <v/>
      </c>
      <c r="V372" s="433">
        <f>VLOOKUP(A372,[3]Cartilha!$A:$A,1,FALSE)</f>
        <v>94305</v>
      </c>
      <c r="W372" s="367"/>
    </row>
    <row r="373" spans="1:23" ht="22.5" hidden="1" x14ac:dyDescent="0.2">
      <c r="A373" s="623">
        <v>94306</v>
      </c>
      <c r="B373" s="612" t="s">
        <v>3171</v>
      </c>
      <c r="C373" s="620" t="s">
        <v>588</v>
      </c>
      <c r="D373" s="612" t="s">
        <v>171</v>
      </c>
      <c r="E373" s="621">
        <v>46.63</v>
      </c>
      <c r="F373" s="614">
        <f t="shared" si="95"/>
        <v>56.22</v>
      </c>
      <c r="G373" s="510"/>
      <c r="H373" s="423"/>
      <c r="I373" s="422">
        <f t="shared" si="96"/>
        <v>0</v>
      </c>
      <c r="J373" s="422">
        <f t="shared" si="97"/>
        <v>0</v>
      </c>
      <c r="K373" s="419"/>
      <c r="L373" s="423">
        <f t="shared" si="98"/>
        <v>0</v>
      </c>
      <c r="M373" s="423">
        <f t="shared" si="99"/>
        <v>0</v>
      </c>
      <c r="N373" s="424">
        <f t="shared" si="100"/>
        <v>0</v>
      </c>
      <c r="O373" s="424">
        <f t="shared" si="101"/>
        <v>0</v>
      </c>
      <c r="P373" s="420"/>
      <c r="Q373" s="532"/>
      <c r="R373" s="526" t="str">
        <f t="shared" si="93"/>
        <v/>
      </c>
      <c r="S373" s="526" t="str">
        <f t="shared" si="94"/>
        <v/>
      </c>
      <c r="V373" s="433">
        <f>VLOOKUP(A373,[3]Cartilha!$A:$A,1,FALSE)</f>
        <v>94306</v>
      </c>
      <c r="W373" s="367"/>
    </row>
    <row r="374" spans="1:23" ht="22.5" hidden="1" x14ac:dyDescent="0.2">
      <c r="A374" s="623">
        <v>94307</v>
      </c>
      <c r="B374" s="612" t="s">
        <v>3171</v>
      </c>
      <c r="C374" s="620" t="s">
        <v>589</v>
      </c>
      <c r="D374" s="612" t="s">
        <v>171</v>
      </c>
      <c r="E374" s="621">
        <v>47.81</v>
      </c>
      <c r="F374" s="614">
        <f t="shared" si="95"/>
        <v>57.64</v>
      </c>
      <c r="G374" s="510"/>
      <c r="H374" s="423"/>
      <c r="I374" s="422">
        <f t="shared" si="96"/>
        <v>0</v>
      </c>
      <c r="J374" s="422">
        <f t="shared" si="97"/>
        <v>0</v>
      </c>
      <c r="K374" s="419"/>
      <c r="L374" s="423">
        <f t="shared" si="98"/>
        <v>0</v>
      </c>
      <c r="M374" s="423">
        <f t="shared" si="99"/>
        <v>0</v>
      </c>
      <c r="N374" s="424">
        <f t="shared" si="100"/>
        <v>0</v>
      </c>
      <c r="O374" s="424">
        <f t="shared" si="101"/>
        <v>0</v>
      </c>
      <c r="P374" s="420"/>
      <c r="Q374" s="532"/>
      <c r="R374" s="526" t="str">
        <f t="shared" si="93"/>
        <v/>
      </c>
      <c r="S374" s="526" t="str">
        <f t="shared" si="94"/>
        <v/>
      </c>
      <c r="V374" s="433">
        <f>VLOOKUP(A374,[3]Cartilha!$A:$A,1,FALSE)</f>
        <v>94307</v>
      </c>
      <c r="W374" s="367"/>
    </row>
    <row r="375" spans="1:23" ht="22.5" hidden="1" x14ac:dyDescent="0.2">
      <c r="A375" s="623">
        <v>94308</v>
      </c>
      <c r="B375" s="612" t="s">
        <v>3171</v>
      </c>
      <c r="C375" s="620" t="s">
        <v>590</v>
      </c>
      <c r="D375" s="612" t="s">
        <v>171</v>
      </c>
      <c r="E375" s="621">
        <v>44.69</v>
      </c>
      <c r="F375" s="614">
        <f t="shared" si="95"/>
        <v>53.88</v>
      </c>
      <c r="G375" s="510"/>
      <c r="H375" s="423"/>
      <c r="I375" s="422">
        <f t="shared" si="96"/>
        <v>0</v>
      </c>
      <c r="J375" s="422">
        <f t="shared" si="97"/>
        <v>0</v>
      </c>
      <c r="K375" s="419"/>
      <c r="L375" s="423">
        <f t="shared" si="98"/>
        <v>0</v>
      </c>
      <c r="M375" s="423">
        <f t="shared" si="99"/>
        <v>0</v>
      </c>
      <c r="N375" s="424">
        <f t="shared" si="100"/>
        <v>0</v>
      </c>
      <c r="O375" s="424">
        <f t="shared" si="101"/>
        <v>0</v>
      </c>
      <c r="P375" s="420"/>
      <c r="Q375" s="532"/>
      <c r="R375" s="526" t="str">
        <f t="shared" si="93"/>
        <v/>
      </c>
      <c r="S375" s="526" t="str">
        <f t="shared" si="94"/>
        <v/>
      </c>
      <c r="V375" s="433">
        <f>VLOOKUP(A375,[3]Cartilha!$A:$A,1,FALSE)</f>
        <v>94308</v>
      </c>
      <c r="W375" s="367"/>
    </row>
    <row r="376" spans="1:23" ht="22.5" hidden="1" x14ac:dyDescent="0.2">
      <c r="A376" s="623">
        <v>94309</v>
      </c>
      <c r="B376" s="612" t="s">
        <v>3171</v>
      </c>
      <c r="C376" s="620" t="s">
        <v>591</v>
      </c>
      <c r="D376" s="612" t="s">
        <v>171</v>
      </c>
      <c r="E376" s="621">
        <v>46.1</v>
      </c>
      <c r="F376" s="614">
        <f t="shared" si="95"/>
        <v>55.58</v>
      </c>
      <c r="G376" s="510"/>
      <c r="H376" s="423"/>
      <c r="I376" s="422">
        <f t="shared" si="96"/>
        <v>0</v>
      </c>
      <c r="J376" s="422">
        <f t="shared" si="97"/>
        <v>0</v>
      </c>
      <c r="K376" s="419"/>
      <c r="L376" s="423">
        <f t="shared" si="98"/>
        <v>0</v>
      </c>
      <c r="M376" s="423">
        <f t="shared" si="99"/>
        <v>0</v>
      </c>
      <c r="N376" s="424">
        <f t="shared" si="100"/>
        <v>0</v>
      </c>
      <c r="O376" s="424">
        <f t="shared" si="101"/>
        <v>0</v>
      </c>
      <c r="P376" s="420"/>
      <c r="Q376" s="532"/>
      <c r="R376" s="526" t="str">
        <f t="shared" si="93"/>
        <v/>
      </c>
      <c r="S376" s="526" t="str">
        <f t="shared" si="94"/>
        <v/>
      </c>
      <c r="V376" s="433">
        <f>VLOOKUP(A376,[3]Cartilha!$A:$A,1,FALSE)</f>
        <v>94309</v>
      </c>
      <c r="W376" s="367"/>
    </row>
    <row r="377" spans="1:23" ht="22.5" hidden="1" x14ac:dyDescent="0.2">
      <c r="A377" s="623">
        <v>94310</v>
      </c>
      <c r="B377" s="612" t="s">
        <v>3171</v>
      </c>
      <c r="C377" s="620" t="s">
        <v>592</v>
      </c>
      <c r="D377" s="612" t="s">
        <v>171</v>
      </c>
      <c r="E377" s="621">
        <v>43.71</v>
      </c>
      <c r="F377" s="614">
        <f t="shared" si="95"/>
        <v>52.7</v>
      </c>
      <c r="G377" s="510"/>
      <c r="H377" s="423"/>
      <c r="I377" s="422">
        <f t="shared" si="96"/>
        <v>0</v>
      </c>
      <c r="J377" s="422">
        <f t="shared" si="97"/>
        <v>0</v>
      </c>
      <c r="K377" s="419"/>
      <c r="L377" s="423">
        <f t="shared" si="98"/>
        <v>0</v>
      </c>
      <c r="M377" s="423">
        <f t="shared" si="99"/>
        <v>0</v>
      </c>
      <c r="N377" s="424">
        <f t="shared" si="100"/>
        <v>0</v>
      </c>
      <c r="O377" s="424">
        <f t="shared" si="101"/>
        <v>0</v>
      </c>
      <c r="P377" s="420"/>
      <c r="Q377" s="532"/>
      <c r="R377" s="526" t="str">
        <f t="shared" si="93"/>
        <v/>
      </c>
      <c r="S377" s="526" t="str">
        <f t="shared" si="94"/>
        <v/>
      </c>
      <c r="V377" s="433">
        <f>VLOOKUP(A377,[3]Cartilha!$A:$A,1,FALSE)</f>
        <v>94310</v>
      </c>
      <c r="W377" s="367"/>
    </row>
    <row r="378" spans="1:23" ht="22.5" hidden="1" x14ac:dyDescent="0.2">
      <c r="A378" s="623">
        <v>94315</v>
      </c>
      <c r="B378" s="612" t="s">
        <v>3171</v>
      </c>
      <c r="C378" s="620" t="s">
        <v>593</v>
      </c>
      <c r="D378" s="612" t="s">
        <v>171</v>
      </c>
      <c r="E378" s="621">
        <v>62.99</v>
      </c>
      <c r="F378" s="614">
        <f t="shared" si="95"/>
        <v>75.94</v>
      </c>
      <c r="G378" s="510"/>
      <c r="H378" s="423"/>
      <c r="I378" s="422">
        <f t="shared" si="96"/>
        <v>0</v>
      </c>
      <c r="J378" s="422">
        <f t="shared" si="97"/>
        <v>0</v>
      </c>
      <c r="K378" s="419"/>
      <c r="L378" s="423">
        <f t="shared" si="98"/>
        <v>0</v>
      </c>
      <c r="M378" s="423">
        <f t="shared" si="99"/>
        <v>0</v>
      </c>
      <c r="N378" s="424">
        <f t="shared" si="100"/>
        <v>0</v>
      </c>
      <c r="O378" s="424">
        <f t="shared" si="101"/>
        <v>0</v>
      </c>
      <c r="P378" s="420"/>
      <c r="Q378" s="532"/>
      <c r="R378" s="526" t="str">
        <f t="shared" si="93"/>
        <v/>
      </c>
      <c r="S378" s="526" t="str">
        <f t="shared" si="94"/>
        <v/>
      </c>
      <c r="V378" s="433">
        <f>VLOOKUP(A378,[3]Cartilha!$A:$A,1,FALSE)</f>
        <v>94315</v>
      </c>
      <c r="W378" s="367"/>
    </row>
    <row r="379" spans="1:23" ht="22.5" hidden="1" x14ac:dyDescent="0.2">
      <c r="A379" s="623">
        <v>94316</v>
      </c>
      <c r="B379" s="612" t="s">
        <v>3171</v>
      </c>
      <c r="C379" s="620" t="s">
        <v>594</v>
      </c>
      <c r="D379" s="612" t="s">
        <v>171</v>
      </c>
      <c r="E379" s="621">
        <v>53.88</v>
      </c>
      <c r="F379" s="614">
        <f t="shared" si="95"/>
        <v>64.959999999999994</v>
      </c>
      <c r="G379" s="510"/>
      <c r="H379" s="423"/>
      <c r="I379" s="422">
        <f t="shared" si="96"/>
        <v>0</v>
      </c>
      <c r="J379" s="422">
        <f t="shared" si="97"/>
        <v>0</v>
      </c>
      <c r="K379" s="419"/>
      <c r="L379" s="423">
        <f t="shared" si="98"/>
        <v>0</v>
      </c>
      <c r="M379" s="423">
        <f t="shared" si="99"/>
        <v>0</v>
      </c>
      <c r="N379" s="424">
        <f t="shared" si="100"/>
        <v>0</v>
      </c>
      <c r="O379" s="424">
        <f t="shared" si="101"/>
        <v>0</v>
      </c>
      <c r="P379" s="420"/>
      <c r="Q379" s="532"/>
      <c r="R379" s="526" t="str">
        <f t="shared" si="93"/>
        <v/>
      </c>
      <c r="S379" s="526" t="str">
        <f t="shared" si="94"/>
        <v/>
      </c>
      <c r="V379" s="433">
        <f>VLOOKUP(A379,[3]Cartilha!$A:$A,1,FALSE)</f>
        <v>94316</v>
      </c>
      <c r="W379" s="367"/>
    </row>
    <row r="380" spans="1:23" ht="22.5" hidden="1" x14ac:dyDescent="0.2">
      <c r="A380" s="623">
        <v>94317</v>
      </c>
      <c r="B380" s="612" t="s">
        <v>3171</v>
      </c>
      <c r="C380" s="620" t="s">
        <v>595</v>
      </c>
      <c r="D380" s="612" t="s">
        <v>171</v>
      </c>
      <c r="E380" s="621">
        <v>49.85</v>
      </c>
      <c r="F380" s="614">
        <f t="shared" si="95"/>
        <v>60.1</v>
      </c>
      <c r="G380" s="510"/>
      <c r="H380" s="423"/>
      <c r="I380" s="422">
        <f t="shared" si="96"/>
        <v>0</v>
      </c>
      <c r="J380" s="422">
        <f t="shared" si="97"/>
        <v>0</v>
      </c>
      <c r="K380" s="419"/>
      <c r="L380" s="423">
        <f t="shared" si="98"/>
        <v>0</v>
      </c>
      <c r="M380" s="423">
        <f t="shared" si="99"/>
        <v>0</v>
      </c>
      <c r="N380" s="424">
        <f t="shared" si="100"/>
        <v>0</v>
      </c>
      <c r="O380" s="424">
        <f t="shared" si="101"/>
        <v>0</v>
      </c>
      <c r="P380" s="420"/>
      <c r="Q380" s="532"/>
      <c r="R380" s="526" t="str">
        <f t="shared" si="93"/>
        <v/>
      </c>
      <c r="S380" s="526" t="str">
        <f t="shared" si="94"/>
        <v/>
      </c>
      <c r="V380" s="433">
        <f>VLOOKUP(A380,[3]Cartilha!$A:$A,1,FALSE)</f>
        <v>94317</v>
      </c>
      <c r="W380" s="367"/>
    </row>
    <row r="381" spans="1:23" ht="22.5" hidden="1" x14ac:dyDescent="0.2">
      <c r="A381" s="623">
        <v>94318</v>
      </c>
      <c r="B381" s="612" t="s">
        <v>3171</v>
      </c>
      <c r="C381" s="620" t="s">
        <v>596</v>
      </c>
      <c r="D381" s="612" t="s">
        <v>171</v>
      </c>
      <c r="E381" s="621">
        <v>44.66</v>
      </c>
      <c r="F381" s="614">
        <f t="shared" si="95"/>
        <v>53.84</v>
      </c>
      <c r="G381" s="510"/>
      <c r="H381" s="423"/>
      <c r="I381" s="422">
        <f t="shared" si="96"/>
        <v>0</v>
      </c>
      <c r="J381" s="422">
        <f t="shared" si="97"/>
        <v>0</v>
      </c>
      <c r="K381" s="419"/>
      <c r="L381" s="423">
        <f t="shared" si="98"/>
        <v>0</v>
      </c>
      <c r="M381" s="423">
        <f t="shared" si="99"/>
        <v>0</v>
      </c>
      <c r="N381" s="424">
        <f t="shared" si="100"/>
        <v>0</v>
      </c>
      <c r="O381" s="424">
        <f t="shared" si="101"/>
        <v>0</v>
      </c>
      <c r="P381" s="420"/>
      <c r="Q381" s="532"/>
      <c r="R381" s="526" t="str">
        <f t="shared" si="93"/>
        <v/>
      </c>
      <c r="S381" s="526" t="str">
        <f t="shared" si="94"/>
        <v/>
      </c>
      <c r="V381" s="433">
        <f>VLOOKUP(A381,[3]Cartilha!$A:$A,1,FALSE)</f>
        <v>94318</v>
      </c>
      <c r="W381" s="367"/>
    </row>
    <row r="382" spans="1:23" hidden="1" x14ac:dyDescent="0.2">
      <c r="A382" s="623">
        <v>94319</v>
      </c>
      <c r="B382" s="612" t="s">
        <v>3171</v>
      </c>
      <c r="C382" s="620" t="s">
        <v>597</v>
      </c>
      <c r="D382" s="612" t="s">
        <v>171</v>
      </c>
      <c r="E382" s="621">
        <v>67.89</v>
      </c>
      <c r="F382" s="614">
        <f t="shared" si="95"/>
        <v>81.849999999999994</v>
      </c>
      <c r="G382" s="510"/>
      <c r="H382" s="423"/>
      <c r="I382" s="422">
        <f t="shared" si="96"/>
        <v>0</v>
      </c>
      <c r="J382" s="422">
        <f t="shared" si="97"/>
        <v>0</v>
      </c>
      <c r="K382" s="419"/>
      <c r="L382" s="423">
        <f t="shared" si="98"/>
        <v>0</v>
      </c>
      <c r="M382" s="423">
        <f t="shared" si="99"/>
        <v>0</v>
      </c>
      <c r="N382" s="424">
        <f t="shared" si="100"/>
        <v>0</v>
      </c>
      <c r="O382" s="424">
        <f t="shared" si="101"/>
        <v>0</v>
      </c>
      <c r="P382" s="420"/>
      <c r="Q382" s="532"/>
      <c r="R382" s="526" t="str">
        <f t="shared" si="93"/>
        <v/>
      </c>
      <c r="S382" s="526" t="str">
        <f t="shared" si="94"/>
        <v/>
      </c>
      <c r="V382" s="433">
        <f>VLOOKUP(A382,[3]Cartilha!$A:$A,1,FALSE)</f>
        <v>94319</v>
      </c>
      <c r="W382" s="367"/>
    </row>
    <row r="383" spans="1:23" ht="22.5" hidden="1" x14ac:dyDescent="0.2">
      <c r="A383" s="623">
        <v>94327</v>
      </c>
      <c r="B383" s="612" t="s">
        <v>3171</v>
      </c>
      <c r="C383" s="620" t="s">
        <v>598</v>
      </c>
      <c r="D383" s="612" t="s">
        <v>171</v>
      </c>
      <c r="E383" s="621">
        <v>68.94</v>
      </c>
      <c r="F383" s="614">
        <f t="shared" si="95"/>
        <v>83.11</v>
      </c>
      <c r="G383" s="510"/>
      <c r="H383" s="423"/>
      <c r="I383" s="422">
        <f t="shared" si="96"/>
        <v>0</v>
      </c>
      <c r="J383" s="422">
        <f t="shared" si="97"/>
        <v>0</v>
      </c>
      <c r="K383" s="419"/>
      <c r="L383" s="423">
        <f t="shared" si="98"/>
        <v>0</v>
      </c>
      <c r="M383" s="423">
        <f t="shared" si="99"/>
        <v>0</v>
      </c>
      <c r="N383" s="424">
        <f t="shared" si="100"/>
        <v>0</v>
      </c>
      <c r="O383" s="424">
        <f t="shared" si="101"/>
        <v>0</v>
      </c>
      <c r="P383" s="420"/>
      <c r="Q383" s="532"/>
      <c r="R383" s="526" t="str">
        <f t="shared" si="93"/>
        <v/>
      </c>
      <c r="S383" s="526" t="str">
        <f t="shared" si="94"/>
        <v/>
      </c>
      <c r="V383" s="433">
        <f>VLOOKUP(A383,[3]Cartilha!$A:$A,1,FALSE)</f>
        <v>94327</v>
      </c>
      <c r="W383" s="367"/>
    </row>
    <row r="384" spans="1:23" ht="22.5" hidden="1" x14ac:dyDescent="0.2">
      <c r="A384" s="623">
        <v>94328</v>
      </c>
      <c r="B384" s="612" t="s">
        <v>3171</v>
      </c>
      <c r="C384" s="620" t="s">
        <v>599</v>
      </c>
      <c r="D384" s="612" t="s">
        <v>171</v>
      </c>
      <c r="E384" s="621">
        <v>64.92</v>
      </c>
      <c r="F384" s="614">
        <f t="shared" si="95"/>
        <v>78.27</v>
      </c>
      <c r="G384" s="510"/>
      <c r="H384" s="423"/>
      <c r="I384" s="422">
        <f t="shared" si="96"/>
        <v>0</v>
      </c>
      <c r="J384" s="422">
        <f t="shared" si="97"/>
        <v>0</v>
      </c>
      <c r="K384" s="419"/>
      <c r="L384" s="423">
        <f t="shared" si="98"/>
        <v>0</v>
      </c>
      <c r="M384" s="423">
        <f t="shared" si="99"/>
        <v>0</v>
      </c>
      <c r="N384" s="424">
        <f t="shared" si="100"/>
        <v>0</v>
      </c>
      <c r="O384" s="424">
        <f t="shared" si="101"/>
        <v>0</v>
      </c>
      <c r="P384" s="420"/>
      <c r="Q384" s="532"/>
      <c r="R384" s="526" t="str">
        <f t="shared" si="93"/>
        <v/>
      </c>
      <c r="S384" s="526" t="str">
        <f t="shared" si="94"/>
        <v/>
      </c>
      <c r="V384" s="433">
        <f>VLOOKUP(A384,[3]Cartilha!$A:$A,1,FALSE)</f>
        <v>94328</v>
      </c>
      <c r="W384" s="367"/>
    </row>
    <row r="385" spans="1:23" ht="22.5" hidden="1" x14ac:dyDescent="0.2">
      <c r="A385" s="623">
        <v>94329</v>
      </c>
      <c r="B385" s="612" t="s">
        <v>3171</v>
      </c>
      <c r="C385" s="620" t="s">
        <v>600</v>
      </c>
      <c r="D385" s="612" t="s">
        <v>171</v>
      </c>
      <c r="E385" s="621">
        <v>59.84</v>
      </c>
      <c r="F385" s="614">
        <f t="shared" si="95"/>
        <v>72.14</v>
      </c>
      <c r="G385" s="510"/>
      <c r="H385" s="423"/>
      <c r="I385" s="422">
        <f t="shared" si="96"/>
        <v>0</v>
      </c>
      <c r="J385" s="422">
        <f t="shared" si="97"/>
        <v>0</v>
      </c>
      <c r="K385" s="419"/>
      <c r="L385" s="423">
        <f t="shared" si="98"/>
        <v>0</v>
      </c>
      <c r="M385" s="423">
        <f t="shared" si="99"/>
        <v>0</v>
      </c>
      <c r="N385" s="424">
        <f t="shared" si="100"/>
        <v>0</v>
      </c>
      <c r="O385" s="424">
        <f t="shared" si="101"/>
        <v>0</v>
      </c>
      <c r="P385" s="420"/>
      <c r="Q385" s="532"/>
      <c r="R385" s="526" t="str">
        <f t="shared" si="93"/>
        <v/>
      </c>
      <c r="S385" s="526" t="str">
        <f t="shared" si="94"/>
        <v/>
      </c>
      <c r="V385" s="433">
        <f>VLOOKUP(A385,[3]Cartilha!$A:$A,1,FALSE)</f>
        <v>94329</v>
      </c>
      <c r="W385" s="367"/>
    </row>
    <row r="386" spans="1:23" ht="22.5" hidden="1" x14ac:dyDescent="0.2">
      <c r="A386" s="623">
        <v>94330</v>
      </c>
      <c r="B386" s="612" t="s">
        <v>3171</v>
      </c>
      <c r="C386" s="620" t="s">
        <v>601</v>
      </c>
      <c r="D386" s="612" t="s">
        <v>171</v>
      </c>
      <c r="E386" s="621">
        <v>61.02</v>
      </c>
      <c r="F386" s="614">
        <f t="shared" si="95"/>
        <v>73.569999999999993</v>
      </c>
      <c r="G386" s="510"/>
      <c r="H386" s="423"/>
      <c r="I386" s="422">
        <f t="shared" si="96"/>
        <v>0</v>
      </c>
      <c r="J386" s="422">
        <f t="shared" si="97"/>
        <v>0</v>
      </c>
      <c r="K386" s="419"/>
      <c r="L386" s="423">
        <f t="shared" si="98"/>
        <v>0</v>
      </c>
      <c r="M386" s="423">
        <f t="shared" si="99"/>
        <v>0</v>
      </c>
      <c r="N386" s="424">
        <f t="shared" si="100"/>
        <v>0</v>
      </c>
      <c r="O386" s="424">
        <f t="shared" si="101"/>
        <v>0</v>
      </c>
      <c r="P386" s="420"/>
      <c r="Q386" s="532"/>
      <c r="R386" s="526" t="str">
        <f t="shared" si="93"/>
        <v/>
      </c>
      <c r="S386" s="526" t="str">
        <f t="shared" si="94"/>
        <v/>
      </c>
      <c r="V386" s="433">
        <f>VLOOKUP(A386,[3]Cartilha!$A:$A,1,FALSE)</f>
        <v>94330</v>
      </c>
      <c r="W386" s="367"/>
    </row>
    <row r="387" spans="1:23" ht="22.5" hidden="1" x14ac:dyDescent="0.2">
      <c r="A387" s="623">
        <v>94331</v>
      </c>
      <c r="B387" s="612" t="s">
        <v>3171</v>
      </c>
      <c r="C387" s="620" t="s">
        <v>602</v>
      </c>
      <c r="D387" s="612" t="s">
        <v>171</v>
      </c>
      <c r="E387" s="621">
        <v>57.9</v>
      </c>
      <c r="F387" s="614">
        <f t="shared" si="95"/>
        <v>69.8</v>
      </c>
      <c r="G387" s="510"/>
      <c r="H387" s="423"/>
      <c r="I387" s="422">
        <f t="shared" si="96"/>
        <v>0</v>
      </c>
      <c r="J387" s="422">
        <f t="shared" si="97"/>
        <v>0</v>
      </c>
      <c r="K387" s="419"/>
      <c r="L387" s="423">
        <f t="shared" si="98"/>
        <v>0</v>
      </c>
      <c r="M387" s="423">
        <f t="shared" si="99"/>
        <v>0</v>
      </c>
      <c r="N387" s="424">
        <f t="shared" si="100"/>
        <v>0</v>
      </c>
      <c r="O387" s="424">
        <f t="shared" si="101"/>
        <v>0</v>
      </c>
      <c r="P387" s="420"/>
      <c r="Q387" s="532"/>
      <c r="R387" s="526" t="str">
        <f t="shared" si="93"/>
        <v/>
      </c>
      <c r="S387" s="526" t="str">
        <f t="shared" si="94"/>
        <v/>
      </c>
      <c r="V387" s="433">
        <f>VLOOKUP(A387,[3]Cartilha!$A:$A,1,FALSE)</f>
        <v>94331</v>
      </c>
      <c r="W387" s="367"/>
    </row>
    <row r="388" spans="1:23" ht="22.5" hidden="1" x14ac:dyDescent="0.2">
      <c r="A388" s="623">
        <v>94332</v>
      </c>
      <c r="B388" s="612" t="s">
        <v>3171</v>
      </c>
      <c r="C388" s="620" t="s">
        <v>603</v>
      </c>
      <c r="D388" s="612" t="s">
        <v>171</v>
      </c>
      <c r="E388" s="621">
        <v>59.31</v>
      </c>
      <c r="F388" s="614">
        <f t="shared" si="95"/>
        <v>71.5</v>
      </c>
      <c r="G388" s="510"/>
      <c r="H388" s="423"/>
      <c r="I388" s="422">
        <f t="shared" si="96"/>
        <v>0</v>
      </c>
      <c r="J388" s="422">
        <f t="shared" si="97"/>
        <v>0</v>
      </c>
      <c r="K388" s="419"/>
      <c r="L388" s="423">
        <f t="shared" si="98"/>
        <v>0</v>
      </c>
      <c r="M388" s="423">
        <f t="shared" si="99"/>
        <v>0</v>
      </c>
      <c r="N388" s="424">
        <f t="shared" si="100"/>
        <v>0</v>
      </c>
      <c r="O388" s="424">
        <f t="shared" si="101"/>
        <v>0</v>
      </c>
      <c r="P388" s="420"/>
      <c r="Q388" s="532"/>
      <c r="R388" s="526" t="str">
        <f t="shared" si="93"/>
        <v/>
      </c>
      <c r="S388" s="526" t="str">
        <f t="shared" si="94"/>
        <v/>
      </c>
      <c r="V388" s="433">
        <f>VLOOKUP(A388,[3]Cartilha!$A:$A,1,FALSE)</f>
        <v>94332</v>
      </c>
      <c r="W388" s="367"/>
    </row>
    <row r="389" spans="1:23" ht="22.5" hidden="1" x14ac:dyDescent="0.2">
      <c r="A389" s="623">
        <v>94333</v>
      </c>
      <c r="B389" s="612" t="s">
        <v>3171</v>
      </c>
      <c r="C389" s="620" t="s">
        <v>604</v>
      </c>
      <c r="D389" s="612" t="s">
        <v>171</v>
      </c>
      <c r="E389" s="621">
        <v>56.92</v>
      </c>
      <c r="F389" s="614">
        <f t="shared" si="95"/>
        <v>68.62</v>
      </c>
      <c r="G389" s="510"/>
      <c r="H389" s="423"/>
      <c r="I389" s="422">
        <f t="shared" si="96"/>
        <v>0</v>
      </c>
      <c r="J389" s="422">
        <f t="shared" si="97"/>
        <v>0</v>
      </c>
      <c r="K389" s="419"/>
      <c r="L389" s="423">
        <f t="shared" si="98"/>
        <v>0</v>
      </c>
      <c r="M389" s="423">
        <f t="shared" si="99"/>
        <v>0</v>
      </c>
      <c r="N389" s="424">
        <f t="shared" si="100"/>
        <v>0</v>
      </c>
      <c r="O389" s="424">
        <f t="shared" si="101"/>
        <v>0</v>
      </c>
      <c r="P389" s="420"/>
      <c r="Q389" s="532"/>
      <c r="R389" s="526" t="str">
        <f t="shared" si="93"/>
        <v/>
      </c>
      <c r="S389" s="526" t="str">
        <f t="shared" si="94"/>
        <v/>
      </c>
      <c r="V389" s="433">
        <f>VLOOKUP(A389,[3]Cartilha!$A:$A,1,FALSE)</f>
        <v>94333</v>
      </c>
      <c r="W389" s="367"/>
    </row>
    <row r="390" spans="1:23" ht="22.5" hidden="1" x14ac:dyDescent="0.2">
      <c r="A390" s="623">
        <v>94338</v>
      </c>
      <c r="B390" s="612" t="s">
        <v>3171</v>
      </c>
      <c r="C390" s="620" t="s">
        <v>605</v>
      </c>
      <c r="D390" s="612" t="s">
        <v>171</v>
      </c>
      <c r="E390" s="621">
        <v>76.2</v>
      </c>
      <c r="F390" s="614">
        <f t="shared" si="95"/>
        <v>91.87</v>
      </c>
      <c r="G390" s="510"/>
      <c r="H390" s="423"/>
      <c r="I390" s="422">
        <f t="shared" si="96"/>
        <v>0</v>
      </c>
      <c r="J390" s="422">
        <f t="shared" si="97"/>
        <v>0</v>
      </c>
      <c r="K390" s="419"/>
      <c r="L390" s="423">
        <f t="shared" si="98"/>
        <v>0</v>
      </c>
      <c r="M390" s="423">
        <f t="shared" si="99"/>
        <v>0</v>
      </c>
      <c r="N390" s="424">
        <f t="shared" si="100"/>
        <v>0</v>
      </c>
      <c r="O390" s="424">
        <f t="shared" si="101"/>
        <v>0</v>
      </c>
      <c r="P390" s="420"/>
      <c r="Q390" s="532"/>
      <c r="R390" s="526" t="str">
        <f t="shared" si="93"/>
        <v/>
      </c>
      <c r="S390" s="526" t="str">
        <f t="shared" si="94"/>
        <v/>
      </c>
      <c r="V390" s="433">
        <f>VLOOKUP(A390,[3]Cartilha!$A:$A,1,FALSE)</f>
        <v>94338</v>
      </c>
      <c r="W390" s="367"/>
    </row>
    <row r="391" spans="1:23" ht="22.5" hidden="1" x14ac:dyDescent="0.2">
      <c r="A391" s="623">
        <v>94339</v>
      </c>
      <c r="B391" s="612" t="s">
        <v>3171</v>
      </c>
      <c r="C391" s="620" t="s">
        <v>606</v>
      </c>
      <c r="D391" s="612" t="s">
        <v>171</v>
      </c>
      <c r="E391" s="621">
        <v>67.09</v>
      </c>
      <c r="F391" s="614">
        <f t="shared" si="95"/>
        <v>80.88</v>
      </c>
      <c r="G391" s="510"/>
      <c r="H391" s="423"/>
      <c r="I391" s="422">
        <f t="shared" si="96"/>
        <v>0</v>
      </c>
      <c r="J391" s="422">
        <f t="shared" si="97"/>
        <v>0</v>
      </c>
      <c r="K391" s="419"/>
      <c r="L391" s="423">
        <f t="shared" si="98"/>
        <v>0</v>
      </c>
      <c r="M391" s="423">
        <f t="shared" si="99"/>
        <v>0</v>
      </c>
      <c r="N391" s="424">
        <f t="shared" si="100"/>
        <v>0</v>
      </c>
      <c r="O391" s="424">
        <f t="shared" si="101"/>
        <v>0</v>
      </c>
      <c r="P391" s="420"/>
      <c r="Q391" s="532"/>
      <c r="R391" s="526" t="str">
        <f t="shared" si="93"/>
        <v/>
      </c>
      <c r="S391" s="526" t="str">
        <f t="shared" si="94"/>
        <v/>
      </c>
      <c r="V391" s="433">
        <f>VLOOKUP(A391,[3]Cartilha!$A:$A,1,FALSE)</f>
        <v>94339</v>
      </c>
      <c r="W391" s="367"/>
    </row>
    <row r="392" spans="1:23" ht="22.5" hidden="1" x14ac:dyDescent="0.2">
      <c r="A392" s="623">
        <v>94340</v>
      </c>
      <c r="B392" s="612" t="s">
        <v>3171</v>
      </c>
      <c r="C392" s="620" t="s">
        <v>607</v>
      </c>
      <c r="D392" s="612" t="s">
        <v>171</v>
      </c>
      <c r="E392" s="621">
        <v>63.06</v>
      </c>
      <c r="F392" s="614">
        <f t="shared" si="95"/>
        <v>76.03</v>
      </c>
      <c r="G392" s="510"/>
      <c r="H392" s="423"/>
      <c r="I392" s="422">
        <f t="shared" si="96"/>
        <v>0</v>
      </c>
      <c r="J392" s="422">
        <f t="shared" si="97"/>
        <v>0</v>
      </c>
      <c r="K392" s="419"/>
      <c r="L392" s="423">
        <f t="shared" si="98"/>
        <v>0</v>
      </c>
      <c r="M392" s="423">
        <f t="shared" si="99"/>
        <v>0</v>
      </c>
      <c r="N392" s="424">
        <f t="shared" si="100"/>
        <v>0</v>
      </c>
      <c r="O392" s="424">
        <f t="shared" si="101"/>
        <v>0</v>
      </c>
      <c r="P392" s="420"/>
      <c r="Q392" s="532"/>
      <c r="R392" s="526" t="str">
        <f t="shared" si="93"/>
        <v/>
      </c>
      <c r="S392" s="526" t="str">
        <f t="shared" si="94"/>
        <v/>
      </c>
      <c r="V392" s="433">
        <f>VLOOKUP(A392,[3]Cartilha!$A:$A,1,FALSE)</f>
        <v>94340</v>
      </c>
      <c r="W392" s="367"/>
    </row>
    <row r="393" spans="1:23" ht="22.5" hidden="1" x14ac:dyDescent="0.2">
      <c r="A393" s="623">
        <v>94341</v>
      </c>
      <c r="B393" s="612" t="s">
        <v>3171</v>
      </c>
      <c r="C393" s="620" t="s">
        <v>608</v>
      </c>
      <c r="D393" s="612" t="s">
        <v>171</v>
      </c>
      <c r="E393" s="621">
        <v>57.87</v>
      </c>
      <c r="F393" s="614">
        <f t="shared" si="95"/>
        <v>69.77</v>
      </c>
      <c r="G393" s="510"/>
      <c r="H393" s="423"/>
      <c r="I393" s="422">
        <f t="shared" si="96"/>
        <v>0</v>
      </c>
      <c r="J393" s="422">
        <f t="shared" si="97"/>
        <v>0</v>
      </c>
      <c r="K393" s="419"/>
      <c r="L393" s="423">
        <f t="shared" si="98"/>
        <v>0</v>
      </c>
      <c r="M393" s="423">
        <f t="shared" si="99"/>
        <v>0</v>
      </c>
      <c r="N393" s="424">
        <f t="shared" si="100"/>
        <v>0</v>
      </c>
      <c r="O393" s="424">
        <f t="shared" si="101"/>
        <v>0</v>
      </c>
      <c r="P393" s="420"/>
      <c r="Q393" s="532"/>
      <c r="R393" s="526" t="str">
        <f t="shared" si="93"/>
        <v/>
      </c>
      <c r="S393" s="526" t="str">
        <f t="shared" si="94"/>
        <v/>
      </c>
      <c r="V393" s="433">
        <f>VLOOKUP(A393,[3]Cartilha!$A:$A,1,FALSE)</f>
        <v>94341</v>
      </c>
      <c r="W393" s="367"/>
    </row>
    <row r="394" spans="1:23" ht="22.5" hidden="1" x14ac:dyDescent="0.2">
      <c r="A394" s="623">
        <v>96385</v>
      </c>
      <c r="B394" s="612" t="s">
        <v>3171</v>
      </c>
      <c r="C394" s="620" t="s">
        <v>3733</v>
      </c>
      <c r="D394" s="612" t="s">
        <v>171</v>
      </c>
      <c r="E394" s="621">
        <v>10.64</v>
      </c>
      <c r="F394" s="614">
        <f t="shared" si="95"/>
        <v>12.83</v>
      </c>
      <c r="G394" s="510"/>
      <c r="H394" s="423"/>
      <c r="I394" s="422">
        <f t="shared" si="96"/>
        <v>0</v>
      </c>
      <c r="J394" s="422">
        <f t="shared" si="97"/>
        <v>0</v>
      </c>
      <c r="K394" s="419"/>
      <c r="L394" s="423">
        <f t="shared" si="98"/>
        <v>0</v>
      </c>
      <c r="M394" s="423">
        <f t="shared" si="99"/>
        <v>0</v>
      </c>
      <c r="N394" s="424">
        <f t="shared" si="100"/>
        <v>0</v>
      </c>
      <c r="O394" s="424">
        <f t="shared" si="101"/>
        <v>0</v>
      </c>
      <c r="P394" s="420"/>
      <c r="Q394" s="532"/>
      <c r="R394" s="526" t="str">
        <f t="shared" si="93"/>
        <v/>
      </c>
      <c r="S394" s="526" t="str">
        <f t="shared" si="94"/>
        <v/>
      </c>
      <c r="V394" s="433">
        <f>VLOOKUP(A394,[3]Cartilha!$A:$A,1,FALSE)</f>
        <v>96385</v>
      </c>
      <c r="W394" s="367"/>
    </row>
    <row r="395" spans="1:23" ht="22.5" hidden="1" x14ac:dyDescent="0.2">
      <c r="A395" s="623">
        <v>96386</v>
      </c>
      <c r="B395" s="612" t="s">
        <v>3171</v>
      </c>
      <c r="C395" s="620" t="s">
        <v>3734</v>
      </c>
      <c r="D395" s="612" t="s">
        <v>171</v>
      </c>
      <c r="E395" s="621">
        <v>7.67</v>
      </c>
      <c r="F395" s="614">
        <f t="shared" si="95"/>
        <v>9.25</v>
      </c>
      <c r="G395" s="510"/>
      <c r="H395" s="423"/>
      <c r="I395" s="422">
        <f t="shared" si="96"/>
        <v>0</v>
      </c>
      <c r="J395" s="422">
        <f t="shared" si="97"/>
        <v>0</v>
      </c>
      <c r="K395" s="419"/>
      <c r="L395" s="423">
        <f t="shared" si="98"/>
        <v>0</v>
      </c>
      <c r="M395" s="423">
        <f t="shared" si="99"/>
        <v>0</v>
      </c>
      <c r="N395" s="424">
        <f t="shared" si="100"/>
        <v>0</v>
      </c>
      <c r="O395" s="424">
        <f t="shared" si="101"/>
        <v>0</v>
      </c>
      <c r="P395" s="420"/>
      <c r="Q395" s="532"/>
      <c r="R395" s="526" t="str">
        <f t="shared" si="93"/>
        <v/>
      </c>
      <c r="S395" s="526" t="str">
        <f t="shared" si="94"/>
        <v/>
      </c>
      <c r="V395" s="433">
        <f>VLOOKUP(A395,[3]Cartilha!$A:$A,1,FALSE)</f>
        <v>96386</v>
      </c>
      <c r="W395" s="367"/>
    </row>
    <row r="396" spans="1:23" hidden="1" x14ac:dyDescent="0.2">
      <c r="A396" s="623" t="s">
        <v>2034</v>
      </c>
      <c r="B396" s="612"/>
      <c r="C396" s="691" t="s">
        <v>610</v>
      </c>
      <c r="D396" s="612">
        <v>0</v>
      </c>
      <c r="E396" s="621"/>
      <c r="F396" s="614">
        <f t="shared" si="95"/>
        <v>0</v>
      </c>
      <c r="G396" s="515"/>
      <c r="H396" s="443"/>
      <c r="I396" s="444"/>
      <c r="J396" s="445"/>
      <c r="K396" s="419"/>
      <c r="L396" s="516"/>
      <c r="M396" s="517"/>
      <c r="N396" s="444"/>
      <c r="O396" s="445"/>
      <c r="P396" s="420"/>
      <c r="Q396" s="525" t="str">
        <f>IF(OR(SUM(J397:J419)&gt;0,SUM(O397:O419)&gt;0),"xx","")</f>
        <v/>
      </c>
      <c r="R396" s="526" t="str">
        <f t="shared" si="93"/>
        <v/>
      </c>
      <c r="S396" s="526" t="str">
        <f t="shared" si="94"/>
        <v/>
      </c>
      <c r="V396" s="433" t="str">
        <f>VLOOKUP(A396,[3]Cartilha!$A:$A,1,FALSE)</f>
        <v>2.1.6</v>
      </c>
      <c r="W396" s="367"/>
    </row>
    <row r="397" spans="1:23" ht="33.75" hidden="1" x14ac:dyDescent="0.2">
      <c r="A397" s="623">
        <v>93360</v>
      </c>
      <c r="B397" s="612" t="s">
        <v>3171</v>
      </c>
      <c r="C397" s="620" t="s">
        <v>3188</v>
      </c>
      <c r="D397" s="612" t="s">
        <v>171</v>
      </c>
      <c r="E397" s="621">
        <v>22.41</v>
      </c>
      <c r="F397" s="614">
        <f t="shared" si="95"/>
        <v>27.02</v>
      </c>
      <c r="G397" s="510"/>
      <c r="H397" s="423"/>
      <c r="I397" s="422">
        <f t="shared" ref="I397:I419" si="102">IF(ISBLANK(E397),0,ROUND(F397*G397,2))</f>
        <v>0</v>
      </c>
      <c r="J397" s="422">
        <f t="shared" ref="J397:J419" si="103">IF(ISBLANK(G397),0,ROUND(G397*H397,2))</f>
        <v>0</v>
      </c>
      <c r="K397" s="419"/>
      <c r="L397" s="423">
        <f t="shared" ref="L397:L419" si="104">G397</f>
        <v>0</v>
      </c>
      <c r="M397" s="423">
        <f t="shared" ref="M397:M419" si="105">H397</f>
        <v>0</v>
      </c>
      <c r="N397" s="424">
        <f t="shared" ref="N397:N419" si="106">IF(ISBLANK(E397),0,ROUND(F397*L397,2))</f>
        <v>0</v>
      </c>
      <c r="O397" s="424">
        <f t="shared" ref="O397:O419" si="107">IF(ISBLANK(L397),0,ROUND(L397*M397,2))</f>
        <v>0</v>
      </c>
      <c r="P397" s="420"/>
      <c r="Q397" s="532"/>
      <c r="R397" s="526" t="str">
        <f t="shared" si="93"/>
        <v/>
      </c>
      <c r="S397" s="526" t="str">
        <f t="shared" si="94"/>
        <v/>
      </c>
      <c r="V397" s="433">
        <f>VLOOKUP(A397,[3]Cartilha!$A:$A,1,FALSE)</f>
        <v>93360</v>
      </c>
      <c r="W397" s="367"/>
    </row>
    <row r="398" spans="1:23" ht="33.75" hidden="1" x14ac:dyDescent="0.2">
      <c r="A398" s="623">
        <v>93361</v>
      </c>
      <c r="B398" s="612" t="s">
        <v>3171</v>
      </c>
      <c r="C398" s="620" t="s">
        <v>3189</v>
      </c>
      <c r="D398" s="612" t="s">
        <v>171</v>
      </c>
      <c r="E398" s="621">
        <v>18.52</v>
      </c>
      <c r="F398" s="614">
        <f t="shared" si="95"/>
        <v>22.33</v>
      </c>
      <c r="G398" s="510"/>
      <c r="H398" s="423"/>
      <c r="I398" s="422">
        <f t="shared" si="102"/>
        <v>0</v>
      </c>
      <c r="J398" s="422">
        <f t="shared" si="103"/>
        <v>0</v>
      </c>
      <c r="K398" s="419"/>
      <c r="L398" s="423">
        <f t="shared" si="104"/>
        <v>0</v>
      </c>
      <c r="M398" s="423">
        <f t="shared" si="105"/>
        <v>0</v>
      </c>
      <c r="N398" s="424">
        <f t="shared" si="106"/>
        <v>0</v>
      </c>
      <c r="O398" s="424">
        <f t="shared" si="107"/>
        <v>0</v>
      </c>
      <c r="P398" s="420"/>
      <c r="Q398" s="532"/>
      <c r="R398" s="526" t="str">
        <f t="shared" si="93"/>
        <v/>
      </c>
      <c r="S398" s="526" t="str">
        <f t="shared" si="94"/>
        <v/>
      </c>
      <c r="V398" s="433">
        <f>VLOOKUP(A398,[3]Cartilha!$A:$A,1,FALSE)</f>
        <v>93361</v>
      </c>
      <c r="W398" s="367"/>
    </row>
    <row r="399" spans="1:23" ht="33.75" hidden="1" x14ac:dyDescent="0.2">
      <c r="A399" s="623">
        <v>93362</v>
      </c>
      <c r="B399" s="612" t="s">
        <v>3171</v>
      </c>
      <c r="C399" s="620" t="s">
        <v>3190</v>
      </c>
      <c r="D399" s="612" t="s">
        <v>171</v>
      </c>
      <c r="E399" s="621">
        <v>13.35</v>
      </c>
      <c r="F399" s="614">
        <f t="shared" si="95"/>
        <v>16.09</v>
      </c>
      <c r="G399" s="510"/>
      <c r="H399" s="423"/>
      <c r="I399" s="422">
        <f t="shared" si="102"/>
        <v>0</v>
      </c>
      <c r="J399" s="422">
        <f t="shared" si="103"/>
        <v>0</v>
      </c>
      <c r="K399" s="419"/>
      <c r="L399" s="423">
        <f t="shared" si="104"/>
        <v>0</v>
      </c>
      <c r="M399" s="423">
        <f t="shared" si="105"/>
        <v>0</v>
      </c>
      <c r="N399" s="424">
        <f t="shared" si="106"/>
        <v>0</v>
      </c>
      <c r="O399" s="424">
        <f t="shared" si="107"/>
        <v>0</v>
      </c>
      <c r="P399" s="420"/>
      <c r="Q399" s="532"/>
      <c r="R399" s="526" t="str">
        <f t="shared" si="93"/>
        <v/>
      </c>
      <c r="S399" s="526" t="str">
        <f t="shared" si="94"/>
        <v/>
      </c>
      <c r="V399" s="433">
        <f>VLOOKUP(A399,[3]Cartilha!$A:$A,1,FALSE)</f>
        <v>93362</v>
      </c>
      <c r="W399" s="367"/>
    </row>
    <row r="400" spans="1:23" ht="33.75" hidden="1" x14ac:dyDescent="0.2">
      <c r="A400" s="623">
        <v>93363</v>
      </c>
      <c r="B400" s="612" t="s">
        <v>3171</v>
      </c>
      <c r="C400" s="620" t="s">
        <v>3191</v>
      </c>
      <c r="D400" s="612" t="s">
        <v>171</v>
      </c>
      <c r="E400" s="621">
        <v>14.49</v>
      </c>
      <c r="F400" s="614">
        <f t="shared" si="95"/>
        <v>17.47</v>
      </c>
      <c r="G400" s="510"/>
      <c r="H400" s="423"/>
      <c r="I400" s="422">
        <f t="shared" si="102"/>
        <v>0</v>
      </c>
      <c r="J400" s="422">
        <f t="shared" si="103"/>
        <v>0</v>
      </c>
      <c r="K400" s="419"/>
      <c r="L400" s="423">
        <f t="shared" si="104"/>
        <v>0</v>
      </c>
      <c r="M400" s="423">
        <f t="shared" si="105"/>
        <v>0</v>
      </c>
      <c r="N400" s="424">
        <f t="shared" si="106"/>
        <v>0</v>
      </c>
      <c r="O400" s="424">
        <f t="shared" si="107"/>
        <v>0</v>
      </c>
      <c r="P400" s="420"/>
      <c r="Q400" s="532"/>
      <c r="R400" s="526" t="str">
        <f t="shared" si="93"/>
        <v/>
      </c>
      <c r="S400" s="526" t="str">
        <f t="shared" si="94"/>
        <v/>
      </c>
      <c r="V400" s="433">
        <f>VLOOKUP(A400,[3]Cartilha!$A:$A,1,FALSE)</f>
        <v>93363</v>
      </c>
      <c r="W400" s="367"/>
    </row>
    <row r="401" spans="1:23" ht="33.75" hidden="1" x14ac:dyDescent="0.2">
      <c r="A401" s="623">
        <v>93364</v>
      </c>
      <c r="B401" s="612" t="s">
        <v>3171</v>
      </c>
      <c r="C401" s="620" t="s">
        <v>611</v>
      </c>
      <c r="D401" s="612" t="s">
        <v>171</v>
      </c>
      <c r="E401" s="621">
        <v>11.37</v>
      </c>
      <c r="F401" s="614">
        <f t="shared" si="95"/>
        <v>13.71</v>
      </c>
      <c r="G401" s="510"/>
      <c r="H401" s="423"/>
      <c r="I401" s="422">
        <f t="shared" si="102"/>
        <v>0</v>
      </c>
      <c r="J401" s="422">
        <f t="shared" si="103"/>
        <v>0</v>
      </c>
      <c r="K401" s="419"/>
      <c r="L401" s="423">
        <f t="shared" si="104"/>
        <v>0</v>
      </c>
      <c r="M401" s="423">
        <f t="shared" si="105"/>
        <v>0</v>
      </c>
      <c r="N401" s="424">
        <f t="shared" si="106"/>
        <v>0</v>
      </c>
      <c r="O401" s="424">
        <f t="shared" si="107"/>
        <v>0</v>
      </c>
      <c r="P401" s="420"/>
      <c r="Q401" s="532"/>
      <c r="R401" s="526" t="str">
        <f t="shared" si="93"/>
        <v/>
      </c>
      <c r="S401" s="526" t="str">
        <f t="shared" si="94"/>
        <v/>
      </c>
      <c r="V401" s="433">
        <f>VLOOKUP(A401,[3]Cartilha!$A:$A,1,FALSE)</f>
        <v>93364</v>
      </c>
      <c r="W401" s="367"/>
    </row>
    <row r="402" spans="1:23" ht="33.75" hidden="1" x14ac:dyDescent="0.2">
      <c r="A402" s="623">
        <v>93365</v>
      </c>
      <c r="B402" s="612" t="s">
        <v>3171</v>
      </c>
      <c r="C402" s="620" t="s">
        <v>3192</v>
      </c>
      <c r="D402" s="612" t="s">
        <v>171</v>
      </c>
      <c r="E402" s="621">
        <v>12.71</v>
      </c>
      <c r="F402" s="614">
        <f t="shared" si="95"/>
        <v>15.32</v>
      </c>
      <c r="G402" s="510"/>
      <c r="H402" s="423"/>
      <c r="I402" s="422">
        <f t="shared" si="102"/>
        <v>0</v>
      </c>
      <c r="J402" s="422">
        <f t="shared" si="103"/>
        <v>0</v>
      </c>
      <c r="K402" s="419"/>
      <c r="L402" s="423">
        <f t="shared" si="104"/>
        <v>0</v>
      </c>
      <c r="M402" s="423">
        <f t="shared" si="105"/>
        <v>0</v>
      </c>
      <c r="N402" s="424">
        <f t="shared" si="106"/>
        <v>0</v>
      </c>
      <c r="O402" s="424">
        <f t="shared" si="107"/>
        <v>0</v>
      </c>
      <c r="P402" s="420"/>
      <c r="Q402" s="532"/>
      <c r="R402" s="526" t="str">
        <f t="shared" si="93"/>
        <v/>
      </c>
      <c r="S402" s="526" t="str">
        <f t="shared" si="94"/>
        <v/>
      </c>
      <c r="V402" s="433">
        <f>VLOOKUP(A402,[3]Cartilha!$A:$A,1,FALSE)</f>
        <v>93365</v>
      </c>
      <c r="W402" s="367"/>
    </row>
    <row r="403" spans="1:23" ht="33.75" hidden="1" x14ac:dyDescent="0.2">
      <c r="A403" s="623">
        <v>93366</v>
      </c>
      <c r="B403" s="612" t="s">
        <v>3171</v>
      </c>
      <c r="C403" s="620" t="s">
        <v>3193</v>
      </c>
      <c r="D403" s="612" t="s">
        <v>171</v>
      </c>
      <c r="E403" s="621">
        <v>10.41</v>
      </c>
      <c r="F403" s="614">
        <f t="shared" si="95"/>
        <v>12.55</v>
      </c>
      <c r="G403" s="510"/>
      <c r="H403" s="423"/>
      <c r="I403" s="422">
        <f t="shared" si="102"/>
        <v>0</v>
      </c>
      <c r="J403" s="422">
        <f t="shared" si="103"/>
        <v>0</v>
      </c>
      <c r="K403" s="419"/>
      <c r="L403" s="423">
        <f t="shared" si="104"/>
        <v>0</v>
      </c>
      <c r="M403" s="423">
        <f t="shared" si="105"/>
        <v>0</v>
      </c>
      <c r="N403" s="424">
        <f t="shared" si="106"/>
        <v>0</v>
      </c>
      <c r="O403" s="424">
        <f t="shared" si="107"/>
        <v>0</v>
      </c>
      <c r="P403" s="420"/>
      <c r="Q403" s="532"/>
      <c r="R403" s="526" t="str">
        <f t="shared" si="93"/>
        <v/>
      </c>
      <c r="S403" s="526" t="str">
        <f t="shared" si="94"/>
        <v/>
      </c>
      <c r="V403" s="433">
        <f>VLOOKUP(A403,[3]Cartilha!$A:$A,1,FALSE)</f>
        <v>93366</v>
      </c>
      <c r="W403" s="367"/>
    </row>
    <row r="404" spans="1:23" ht="33.75" hidden="1" x14ac:dyDescent="0.2">
      <c r="A404" s="623">
        <v>93367</v>
      </c>
      <c r="B404" s="612" t="s">
        <v>3171</v>
      </c>
      <c r="C404" s="620" t="s">
        <v>3194</v>
      </c>
      <c r="D404" s="612" t="s">
        <v>171</v>
      </c>
      <c r="E404" s="621">
        <v>20.95</v>
      </c>
      <c r="F404" s="614">
        <f t="shared" si="95"/>
        <v>25.26</v>
      </c>
      <c r="G404" s="510"/>
      <c r="H404" s="423"/>
      <c r="I404" s="422">
        <f t="shared" si="102"/>
        <v>0</v>
      </c>
      <c r="J404" s="422">
        <f t="shared" si="103"/>
        <v>0</v>
      </c>
      <c r="K404" s="419"/>
      <c r="L404" s="423">
        <f t="shared" si="104"/>
        <v>0</v>
      </c>
      <c r="M404" s="423">
        <f t="shared" si="105"/>
        <v>0</v>
      </c>
      <c r="N404" s="424">
        <f t="shared" si="106"/>
        <v>0</v>
      </c>
      <c r="O404" s="424">
        <f t="shared" si="107"/>
        <v>0</v>
      </c>
      <c r="P404" s="420"/>
      <c r="Q404" s="532"/>
      <c r="R404" s="526" t="str">
        <f t="shared" ref="R404:R467" si="108">IF(Q404="X","x",IF(Q404="xx","x",IF(O404&gt;0,"x","")))</f>
        <v/>
      </c>
      <c r="S404" s="526" t="str">
        <f t="shared" ref="S404:S467" si="109">IF(Q404="X","x",IF(Q404="xx","x",IF(OR(J404&gt;0,O404&gt;0),"x","")))</f>
        <v/>
      </c>
      <c r="V404" s="433">
        <f>VLOOKUP(A404,[3]Cartilha!$A:$A,1,FALSE)</f>
        <v>93367</v>
      </c>
      <c r="W404" s="367"/>
    </row>
    <row r="405" spans="1:23" ht="33.75" hidden="1" x14ac:dyDescent="0.2">
      <c r="A405" s="623">
        <v>93368</v>
      </c>
      <c r="B405" s="612" t="s">
        <v>3171</v>
      </c>
      <c r="C405" s="620" t="s">
        <v>3195</v>
      </c>
      <c r="D405" s="612" t="s">
        <v>171</v>
      </c>
      <c r="E405" s="621">
        <v>16.96</v>
      </c>
      <c r="F405" s="614">
        <f t="shared" si="95"/>
        <v>20.45</v>
      </c>
      <c r="G405" s="510"/>
      <c r="H405" s="423"/>
      <c r="I405" s="422">
        <f t="shared" si="102"/>
        <v>0</v>
      </c>
      <c r="J405" s="422">
        <f t="shared" si="103"/>
        <v>0</v>
      </c>
      <c r="K405" s="419"/>
      <c r="L405" s="423">
        <f t="shared" si="104"/>
        <v>0</v>
      </c>
      <c r="M405" s="423">
        <f t="shared" si="105"/>
        <v>0</v>
      </c>
      <c r="N405" s="424">
        <f t="shared" si="106"/>
        <v>0</v>
      </c>
      <c r="O405" s="424">
        <f t="shared" si="107"/>
        <v>0</v>
      </c>
      <c r="P405" s="420"/>
      <c r="Q405" s="532"/>
      <c r="R405" s="526" t="str">
        <f t="shared" si="108"/>
        <v/>
      </c>
      <c r="S405" s="526" t="str">
        <f t="shared" si="109"/>
        <v/>
      </c>
      <c r="V405" s="433">
        <f>VLOOKUP(A405,[3]Cartilha!$A:$A,1,FALSE)</f>
        <v>93368</v>
      </c>
      <c r="W405" s="367"/>
    </row>
    <row r="406" spans="1:23" ht="33.75" hidden="1" x14ac:dyDescent="0.2">
      <c r="A406" s="623">
        <v>93369</v>
      </c>
      <c r="B406" s="612" t="s">
        <v>3171</v>
      </c>
      <c r="C406" s="620" t="s">
        <v>612</v>
      </c>
      <c r="D406" s="612" t="s">
        <v>171</v>
      </c>
      <c r="E406" s="621">
        <v>11.88</v>
      </c>
      <c r="F406" s="614">
        <f t="shared" si="95"/>
        <v>14.32</v>
      </c>
      <c r="G406" s="510"/>
      <c r="H406" s="423"/>
      <c r="I406" s="422">
        <f t="shared" si="102"/>
        <v>0</v>
      </c>
      <c r="J406" s="422">
        <f t="shared" si="103"/>
        <v>0</v>
      </c>
      <c r="K406" s="419"/>
      <c r="L406" s="423">
        <f t="shared" si="104"/>
        <v>0</v>
      </c>
      <c r="M406" s="423">
        <f t="shared" si="105"/>
        <v>0</v>
      </c>
      <c r="N406" s="424">
        <f t="shared" si="106"/>
        <v>0</v>
      </c>
      <c r="O406" s="424">
        <f t="shared" si="107"/>
        <v>0</v>
      </c>
      <c r="P406" s="420"/>
      <c r="Q406" s="532"/>
      <c r="R406" s="526" t="str">
        <f t="shared" si="108"/>
        <v/>
      </c>
      <c r="S406" s="526" t="str">
        <f t="shared" si="109"/>
        <v/>
      </c>
      <c r="V406" s="433">
        <f>VLOOKUP(A406,[3]Cartilha!$A:$A,1,FALSE)</f>
        <v>93369</v>
      </c>
      <c r="W406" s="367"/>
    </row>
    <row r="407" spans="1:23" ht="33.75" hidden="1" x14ac:dyDescent="0.2">
      <c r="A407" s="623">
        <v>93370</v>
      </c>
      <c r="B407" s="612" t="s">
        <v>3171</v>
      </c>
      <c r="C407" s="620" t="s">
        <v>3196</v>
      </c>
      <c r="D407" s="612" t="s">
        <v>171</v>
      </c>
      <c r="E407" s="621">
        <v>13.05</v>
      </c>
      <c r="F407" s="614">
        <f t="shared" ref="F407:F470" si="110">IF(E407=0,0,ROUND(E407*(1+E$13)*(1-E$14),2))</f>
        <v>15.73</v>
      </c>
      <c r="G407" s="510"/>
      <c r="H407" s="423"/>
      <c r="I407" s="422">
        <f t="shared" si="102"/>
        <v>0</v>
      </c>
      <c r="J407" s="422">
        <f t="shared" si="103"/>
        <v>0</v>
      </c>
      <c r="K407" s="419"/>
      <c r="L407" s="423">
        <f t="shared" si="104"/>
        <v>0</v>
      </c>
      <c r="M407" s="423">
        <f t="shared" si="105"/>
        <v>0</v>
      </c>
      <c r="N407" s="424">
        <f t="shared" si="106"/>
        <v>0</v>
      </c>
      <c r="O407" s="424">
        <f t="shared" si="107"/>
        <v>0</v>
      </c>
      <c r="P407" s="420"/>
      <c r="Q407" s="532"/>
      <c r="R407" s="526" t="str">
        <f t="shared" si="108"/>
        <v/>
      </c>
      <c r="S407" s="526" t="str">
        <f t="shared" si="109"/>
        <v/>
      </c>
      <c r="V407" s="433">
        <f>VLOOKUP(A407,[3]Cartilha!$A:$A,1,FALSE)</f>
        <v>93370</v>
      </c>
      <c r="W407" s="367"/>
    </row>
    <row r="408" spans="1:23" ht="33.75" hidden="1" x14ac:dyDescent="0.2">
      <c r="A408" s="623">
        <v>93371</v>
      </c>
      <c r="B408" s="612" t="s">
        <v>3171</v>
      </c>
      <c r="C408" s="620" t="s">
        <v>613</v>
      </c>
      <c r="D408" s="612" t="s">
        <v>171</v>
      </c>
      <c r="E408" s="621">
        <v>9.93</v>
      </c>
      <c r="F408" s="614">
        <f t="shared" si="110"/>
        <v>11.97</v>
      </c>
      <c r="G408" s="510"/>
      <c r="H408" s="423"/>
      <c r="I408" s="422">
        <f t="shared" si="102"/>
        <v>0</v>
      </c>
      <c r="J408" s="422">
        <f t="shared" si="103"/>
        <v>0</v>
      </c>
      <c r="K408" s="419"/>
      <c r="L408" s="423">
        <f t="shared" si="104"/>
        <v>0</v>
      </c>
      <c r="M408" s="423">
        <f t="shared" si="105"/>
        <v>0</v>
      </c>
      <c r="N408" s="424">
        <f t="shared" si="106"/>
        <v>0</v>
      </c>
      <c r="O408" s="424">
        <f t="shared" si="107"/>
        <v>0</v>
      </c>
      <c r="P408" s="420"/>
      <c r="Q408" s="532"/>
      <c r="R408" s="526" t="str">
        <f t="shared" si="108"/>
        <v/>
      </c>
      <c r="S408" s="526" t="str">
        <f t="shared" si="109"/>
        <v/>
      </c>
      <c r="V408" s="433">
        <f>VLOOKUP(A408,[3]Cartilha!$A:$A,1,FALSE)</f>
        <v>93371</v>
      </c>
      <c r="W408" s="367"/>
    </row>
    <row r="409" spans="1:23" ht="33.75" hidden="1" x14ac:dyDescent="0.2">
      <c r="A409" s="623">
        <v>93372</v>
      </c>
      <c r="B409" s="612" t="s">
        <v>3171</v>
      </c>
      <c r="C409" s="620" t="s">
        <v>3197</v>
      </c>
      <c r="D409" s="612" t="s">
        <v>171</v>
      </c>
      <c r="E409" s="621">
        <v>11.35</v>
      </c>
      <c r="F409" s="614">
        <f t="shared" si="110"/>
        <v>13.68</v>
      </c>
      <c r="G409" s="510"/>
      <c r="H409" s="423"/>
      <c r="I409" s="422">
        <f t="shared" si="102"/>
        <v>0</v>
      </c>
      <c r="J409" s="422">
        <f t="shared" si="103"/>
        <v>0</v>
      </c>
      <c r="K409" s="419"/>
      <c r="L409" s="423">
        <f t="shared" si="104"/>
        <v>0</v>
      </c>
      <c r="M409" s="423">
        <f t="shared" si="105"/>
        <v>0</v>
      </c>
      <c r="N409" s="424">
        <f t="shared" si="106"/>
        <v>0</v>
      </c>
      <c r="O409" s="424">
        <f t="shared" si="107"/>
        <v>0</v>
      </c>
      <c r="P409" s="420"/>
      <c r="Q409" s="532"/>
      <c r="R409" s="526" t="str">
        <f t="shared" si="108"/>
        <v/>
      </c>
      <c r="S409" s="526" t="str">
        <f t="shared" si="109"/>
        <v/>
      </c>
      <c r="V409" s="433">
        <f>VLOOKUP(A409,[3]Cartilha!$A:$A,1,FALSE)</f>
        <v>93372</v>
      </c>
      <c r="W409" s="367"/>
    </row>
    <row r="410" spans="1:23" ht="33.75" hidden="1" x14ac:dyDescent="0.2">
      <c r="A410" s="623">
        <v>93373</v>
      </c>
      <c r="B410" s="612" t="s">
        <v>3171</v>
      </c>
      <c r="C410" s="620" t="s">
        <v>614</v>
      </c>
      <c r="D410" s="612" t="s">
        <v>171</v>
      </c>
      <c r="E410" s="621">
        <v>8.9700000000000006</v>
      </c>
      <c r="F410" s="614">
        <f t="shared" si="110"/>
        <v>10.81</v>
      </c>
      <c r="G410" s="510"/>
      <c r="H410" s="423"/>
      <c r="I410" s="422">
        <f t="shared" si="102"/>
        <v>0</v>
      </c>
      <c r="J410" s="422">
        <f t="shared" si="103"/>
        <v>0</v>
      </c>
      <c r="K410" s="419"/>
      <c r="L410" s="423">
        <f t="shared" si="104"/>
        <v>0</v>
      </c>
      <c r="M410" s="423">
        <f t="shared" si="105"/>
        <v>0</v>
      </c>
      <c r="N410" s="424">
        <f t="shared" si="106"/>
        <v>0</v>
      </c>
      <c r="O410" s="424">
        <f t="shared" si="107"/>
        <v>0</v>
      </c>
      <c r="P410" s="420"/>
      <c r="Q410" s="532"/>
      <c r="R410" s="526" t="str">
        <f t="shared" si="108"/>
        <v/>
      </c>
      <c r="S410" s="526" t="str">
        <f t="shared" si="109"/>
        <v/>
      </c>
      <c r="V410" s="433">
        <f>VLOOKUP(A410,[3]Cartilha!$A:$A,1,FALSE)</f>
        <v>93373</v>
      </c>
      <c r="W410" s="367"/>
    </row>
    <row r="411" spans="1:23" ht="33.75" hidden="1" x14ac:dyDescent="0.2">
      <c r="A411" s="623">
        <v>93374</v>
      </c>
      <c r="B411" s="612" t="s">
        <v>3171</v>
      </c>
      <c r="C411" s="620" t="s">
        <v>615</v>
      </c>
      <c r="D411" s="612" t="s">
        <v>171</v>
      </c>
      <c r="E411" s="621">
        <v>25.47</v>
      </c>
      <c r="F411" s="614">
        <f t="shared" si="110"/>
        <v>30.71</v>
      </c>
      <c r="G411" s="510"/>
      <c r="H411" s="423"/>
      <c r="I411" s="422">
        <f t="shared" si="102"/>
        <v>0</v>
      </c>
      <c r="J411" s="422">
        <f t="shared" si="103"/>
        <v>0</v>
      </c>
      <c r="K411" s="419"/>
      <c r="L411" s="423">
        <f t="shared" si="104"/>
        <v>0</v>
      </c>
      <c r="M411" s="423">
        <f t="shared" si="105"/>
        <v>0</v>
      </c>
      <c r="N411" s="424">
        <f t="shared" si="106"/>
        <v>0</v>
      </c>
      <c r="O411" s="424">
        <f t="shared" si="107"/>
        <v>0</v>
      </c>
      <c r="P411" s="420"/>
      <c r="Q411" s="532"/>
      <c r="R411" s="526" t="str">
        <f t="shared" si="108"/>
        <v/>
      </c>
      <c r="S411" s="526" t="str">
        <f t="shared" si="109"/>
        <v/>
      </c>
      <c r="V411" s="433">
        <f>VLOOKUP(A411,[3]Cartilha!$A:$A,1,FALSE)</f>
        <v>93374</v>
      </c>
      <c r="W411" s="367"/>
    </row>
    <row r="412" spans="1:23" ht="33.75" hidden="1" x14ac:dyDescent="0.2">
      <c r="A412" s="623">
        <v>93375</v>
      </c>
      <c r="B412" s="612" t="s">
        <v>3171</v>
      </c>
      <c r="C412" s="620" t="s">
        <v>3198</v>
      </c>
      <c r="D412" s="612" t="s">
        <v>171</v>
      </c>
      <c r="E412" s="621">
        <v>19.62</v>
      </c>
      <c r="F412" s="614">
        <f t="shared" si="110"/>
        <v>23.65</v>
      </c>
      <c r="G412" s="510"/>
      <c r="H412" s="423"/>
      <c r="I412" s="422">
        <f t="shared" si="102"/>
        <v>0</v>
      </c>
      <c r="J412" s="422">
        <f t="shared" si="103"/>
        <v>0</v>
      </c>
      <c r="K412" s="419"/>
      <c r="L412" s="423">
        <f t="shared" si="104"/>
        <v>0</v>
      </c>
      <c r="M412" s="423">
        <f t="shared" si="105"/>
        <v>0</v>
      </c>
      <c r="N412" s="424">
        <f t="shared" si="106"/>
        <v>0</v>
      </c>
      <c r="O412" s="424">
        <f t="shared" si="107"/>
        <v>0</v>
      </c>
      <c r="P412" s="420"/>
      <c r="Q412" s="532"/>
      <c r="R412" s="526" t="str">
        <f t="shared" si="108"/>
        <v/>
      </c>
      <c r="S412" s="526" t="str">
        <f t="shared" si="109"/>
        <v/>
      </c>
      <c r="V412" s="433">
        <f>VLOOKUP(A412,[3]Cartilha!$A:$A,1,FALSE)</f>
        <v>93375</v>
      </c>
      <c r="W412" s="367"/>
    </row>
    <row r="413" spans="1:23" ht="33.75" hidden="1" x14ac:dyDescent="0.2">
      <c r="A413" s="623">
        <v>93376</v>
      </c>
      <c r="B413" s="612" t="s">
        <v>3171</v>
      </c>
      <c r="C413" s="620" t="s">
        <v>2624</v>
      </c>
      <c r="D413" s="612" t="s">
        <v>171</v>
      </c>
      <c r="E413" s="621">
        <v>15.99</v>
      </c>
      <c r="F413" s="614">
        <f t="shared" si="110"/>
        <v>19.28</v>
      </c>
      <c r="G413" s="510"/>
      <c r="H413" s="423"/>
      <c r="I413" s="422">
        <f t="shared" si="102"/>
        <v>0</v>
      </c>
      <c r="J413" s="422">
        <f t="shared" si="103"/>
        <v>0</v>
      </c>
      <c r="K413" s="419"/>
      <c r="L413" s="423">
        <f t="shared" si="104"/>
        <v>0</v>
      </c>
      <c r="M413" s="423">
        <f t="shared" si="105"/>
        <v>0</v>
      </c>
      <c r="N413" s="424">
        <f t="shared" si="106"/>
        <v>0</v>
      </c>
      <c r="O413" s="424">
        <f t="shared" si="107"/>
        <v>0</v>
      </c>
      <c r="P413" s="420"/>
      <c r="Q413" s="532"/>
      <c r="R413" s="526" t="str">
        <f t="shared" si="108"/>
        <v/>
      </c>
      <c r="S413" s="526" t="str">
        <f t="shared" si="109"/>
        <v/>
      </c>
      <c r="V413" s="433">
        <f>VLOOKUP(A413,[3]Cartilha!$A:$A,1,FALSE)</f>
        <v>93376</v>
      </c>
      <c r="W413" s="367"/>
    </row>
    <row r="414" spans="1:23" ht="33.75" hidden="1" x14ac:dyDescent="0.2">
      <c r="A414" s="623">
        <v>93377</v>
      </c>
      <c r="B414" s="612" t="s">
        <v>3171</v>
      </c>
      <c r="C414" s="620" t="s">
        <v>2625</v>
      </c>
      <c r="D414" s="612" t="s">
        <v>171</v>
      </c>
      <c r="E414" s="621">
        <v>10.55</v>
      </c>
      <c r="F414" s="614">
        <f t="shared" si="110"/>
        <v>12.72</v>
      </c>
      <c r="G414" s="510"/>
      <c r="H414" s="423"/>
      <c r="I414" s="422">
        <f t="shared" si="102"/>
        <v>0</v>
      </c>
      <c r="J414" s="422">
        <f t="shared" si="103"/>
        <v>0</v>
      </c>
      <c r="K414" s="419"/>
      <c r="L414" s="423">
        <f t="shared" si="104"/>
        <v>0</v>
      </c>
      <c r="M414" s="423">
        <f t="shared" si="105"/>
        <v>0</v>
      </c>
      <c r="N414" s="424">
        <f t="shared" si="106"/>
        <v>0</v>
      </c>
      <c r="O414" s="424">
        <f t="shared" si="107"/>
        <v>0</v>
      </c>
      <c r="P414" s="420"/>
      <c r="Q414" s="532"/>
      <c r="R414" s="526" t="str">
        <f t="shared" si="108"/>
        <v/>
      </c>
      <c r="S414" s="526" t="str">
        <f t="shared" si="109"/>
        <v/>
      </c>
      <c r="V414" s="433">
        <f>VLOOKUP(A414,[3]Cartilha!$A:$A,1,FALSE)</f>
        <v>93377</v>
      </c>
      <c r="W414" s="367"/>
    </row>
    <row r="415" spans="1:23" ht="33.75" hidden="1" x14ac:dyDescent="0.2">
      <c r="A415" s="623">
        <v>93378</v>
      </c>
      <c r="B415" s="612" t="s">
        <v>3171</v>
      </c>
      <c r="C415" s="620" t="s">
        <v>3199</v>
      </c>
      <c r="D415" s="612" t="s">
        <v>171</v>
      </c>
      <c r="E415" s="621">
        <v>23.93</v>
      </c>
      <c r="F415" s="614">
        <f t="shared" si="110"/>
        <v>28.85</v>
      </c>
      <c r="G415" s="510"/>
      <c r="H415" s="423"/>
      <c r="I415" s="422">
        <f t="shared" si="102"/>
        <v>0</v>
      </c>
      <c r="J415" s="422">
        <f t="shared" si="103"/>
        <v>0</v>
      </c>
      <c r="K415" s="419"/>
      <c r="L415" s="423">
        <f t="shared" si="104"/>
        <v>0</v>
      </c>
      <c r="M415" s="423">
        <f t="shared" si="105"/>
        <v>0</v>
      </c>
      <c r="N415" s="424">
        <f t="shared" si="106"/>
        <v>0</v>
      </c>
      <c r="O415" s="424">
        <f t="shared" si="107"/>
        <v>0</v>
      </c>
      <c r="P415" s="420"/>
      <c r="Q415" s="532"/>
      <c r="R415" s="526" t="str">
        <f t="shared" si="108"/>
        <v/>
      </c>
      <c r="S415" s="526" t="str">
        <f t="shared" si="109"/>
        <v/>
      </c>
      <c r="V415" s="433">
        <f>VLOOKUP(A415,[3]Cartilha!$A:$A,1,FALSE)</f>
        <v>93378</v>
      </c>
      <c r="W415" s="367"/>
    </row>
    <row r="416" spans="1:23" ht="33.75" hidden="1" x14ac:dyDescent="0.2">
      <c r="A416" s="623">
        <v>93379</v>
      </c>
      <c r="B416" s="612" t="s">
        <v>3171</v>
      </c>
      <c r="C416" s="620" t="s">
        <v>2626</v>
      </c>
      <c r="D416" s="612" t="s">
        <v>171</v>
      </c>
      <c r="E416" s="621">
        <v>18.440000000000001</v>
      </c>
      <c r="F416" s="614">
        <f t="shared" si="110"/>
        <v>22.23</v>
      </c>
      <c r="G416" s="510"/>
      <c r="H416" s="423"/>
      <c r="I416" s="422">
        <f t="shared" si="102"/>
        <v>0</v>
      </c>
      <c r="J416" s="422">
        <f t="shared" si="103"/>
        <v>0</v>
      </c>
      <c r="K416" s="419"/>
      <c r="L416" s="423">
        <f t="shared" si="104"/>
        <v>0</v>
      </c>
      <c r="M416" s="423">
        <f t="shared" si="105"/>
        <v>0</v>
      </c>
      <c r="N416" s="424">
        <f t="shared" si="106"/>
        <v>0</v>
      </c>
      <c r="O416" s="424">
        <f t="shared" si="107"/>
        <v>0</v>
      </c>
      <c r="P416" s="420"/>
      <c r="Q416" s="532"/>
      <c r="R416" s="526" t="str">
        <f t="shared" si="108"/>
        <v/>
      </c>
      <c r="S416" s="526" t="str">
        <f t="shared" si="109"/>
        <v/>
      </c>
      <c r="V416" s="433">
        <f>VLOOKUP(A416,[3]Cartilha!$A:$A,1,FALSE)</f>
        <v>93379</v>
      </c>
      <c r="W416" s="367"/>
    </row>
    <row r="417" spans="1:23" ht="33.75" hidden="1" x14ac:dyDescent="0.2">
      <c r="A417" s="623">
        <v>93380</v>
      </c>
      <c r="B417" s="612" t="s">
        <v>3171</v>
      </c>
      <c r="C417" s="620" t="s">
        <v>3200</v>
      </c>
      <c r="D417" s="612" t="s">
        <v>171</v>
      </c>
      <c r="E417" s="621">
        <v>15.08</v>
      </c>
      <c r="F417" s="614">
        <f t="shared" si="110"/>
        <v>18.18</v>
      </c>
      <c r="G417" s="510"/>
      <c r="H417" s="423"/>
      <c r="I417" s="422">
        <f t="shared" si="102"/>
        <v>0</v>
      </c>
      <c r="J417" s="422">
        <f t="shared" si="103"/>
        <v>0</v>
      </c>
      <c r="K417" s="419"/>
      <c r="L417" s="423">
        <f t="shared" si="104"/>
        <v>0</v>
      </c>
      <c r="M417" s="423">
        <f t="shared" si="105"/>
        <v>0</v>
      </c>
      <c r="N417" s="424">
        <f t="shared" si="106"/>
        <v>0</v>
      </c>
      <c r="O417" s="424">
        <f t="shared" si="107"/>
        <v>0</v>
      </c>
      <c r="P417" s="420"/>
      <c r="Q417" s="532"/>
      <c r="R417" s="526" t="str">
        <f t="shared" si="108"/>
        <v/>
      </c>
      <c r="S417" s="526" t="str">
        <f t="shared" si="109"/>
        <v/>
      </c>
      <c r="V417" s="433">
        <f>VLOOKUP(A417,[3]Cartilha!$A:$A,1,FALSE)</f>
        <v>93380</v>
      </c>
      <c r="W417" s="367"/>
    </row>
    <row r="418" spans="1:23" ht="33.75" hidden="1" x14ac:dyDescent="0.2">
      <c r="A418" s="623">
        <v>93381</v>
      </c>
      <c r="B418" s="612" t="s">
        <v>3171</v>
      </c>
      <c r="C418" s="620" t="s">
        <v>616</v>
      </c>
      <c r="D418" s="612" t="s">
        <v>171</v>
      </c>
      <c r="E418" s="621">
        <v>9.9</v>
      </c>
      <c r="F418" s="614">
        <f t="shared" si="110"/>
        <v>11.94</v>
      </c>
      <c r="G418" s="510"/>
      <c r="H418" s="423"/>
      <c r="I418" s="422">
        <f t="shared" si="102"/>
        <v>0</v>
      </c>
      <c r="J418" s="422">
        <f t="shared" si="103"/>
        <v>0</v>
      </c>
      <c r="K418" s="419"/>
      <c r="L418" s="423">
        <f t="shared" si="104"/>
        <v>0</v>
      </c>
      <c r="M418" s="423">
        <f t="shared" si="105"/>
        <v>0</v>
      </c>
      <c r="N418" s="424">
        <f t="shared" si="106"/>
        <v>0</v>
      </c>
      <c r="O418" s="424">
        <f t="shared" si="107"/>
        <v>0</v>
      </c>
      <c r="P418" s="420"/>
      <c r="Q418" s="532"/>
      <c r="R418" s="526" t="str">
        <f t="shared" si="108"/>
        <v/>
      </c>
      <c r="S418" s="526" t="str">
        <f t="shared" si="109"/>
        <v/>
      </c>
      <c r="V418" s="433">
        <f>VLOOKUP(A418,[3]Cartilha!$A:$A,1,FALSE)</f>
        <v>93381</v>
      </c>
      <c r="W418" s="367"/>
    </row>
    <row r="419" spans="1:23" hidden="1" x14ac:dyDescent="0.2">
      <c r="A419" s="623">
        <v>93382</v>
      </c>
      <c r="B419" s="612" t="s">
        <v>3171</v>
      </c>
      <c r="C419" s="620" t="s">
        <v>3175</v>
      </c>
      <c r="D419" s="612" t="s">
        <v>171</v>
      </c>
      <c r="E419" s="621">
        <v>33.130000000000003</v>
      </c>
      <c r="F419" s="614">
        <f t="shared" si="110"/>
        <v>39.94</v>
      </c>
      <c r="G419" s="510"/>
      <c r="H419" s="423"/>
      <c r="I419" s="422">
        <f t="shared" si="102"/>
        <v>0</v>
      </c>
      <c r="J419" s="422">
        <f t="shared" si="103"/>
        <v>0</v>
      </c>
      <c r="K419" s="419"/>
      <c r="L419" s="423">
        <f t="shared" si="104"/>
        <v>0</v>
      </c>
      <c r="M419" s="423">
        <f t="shared" si="105"/>
        <v>0</v>
      </c>
      <c r="N419" s="424">
        <f t="shared" si="106"/>
        <v>0</v>
      </c>
      <c r="O419" s="424">
        <f t="shared" si="107"/>
        <v>0</v>
      </c>
      <c r="P419" s="420"/>
      <c r="Q419" s="532"/>
      <c r="R419" s="526" t="str">
        <f t="shared" si="108"/>
        <v/>
      </c>
      <c r="S419" s="526" t="str">
        <f t="shared" si="109"/>
        <v/>
      </c>
      <c r="V419" s="433">
        <f>VLOOKUP(A419,[3]Cartilha!$A:$A,1,FALSE)</f>
        <v>93382</v>
      </c>
      <c r="W419" s="367"/>
    </row>
    <row r="420" spans="1:23" hidden="1" x14ac:dyDescent="0.2">
      <c r="A420" s="623" t="s">
        <v>5897</v>
      </c>
      <c r="B420" s="612"/>
      <c r="C420" s="691" t="s">
        <v>5898</v>
      </c>
      <c r="D420" s="612">
        <v>0</v>
      </c>
      <c r="E420" s="621"/>
      <c r="F420" s="614">
        <f t="shared" si="110"/>
        <v>0</v>
      </c>
      <c r="G420" s="515"/>
      <c r="H420" s="443"/>
      <c r="I420" s="444"/>
      <c r="J420" s="445"/>
      <c r="K420" s="419"/>
      <c r="L420" s="516"/>
      <c r="M420" s="517"/>
      <c r="N420" s="444"/>
      <c r="O420" s="445"/>
      <c r="P420" s="420"/>
      <c r="Q420" s="525" t="str">
        <f>IF(OR(SUM(J420)&gt;0,SUM(O420)&gt;0),"xx","")</f>
        <v/>
      </c>
      <c r="R420" s="526" t="str">
        <f t="shared" si="108"/>
        <v/>
      </c>
      <c r="S420" s="526" t="str">
        <f t="shared" si="109"/>
        <v/>
      </c>
      <c r="V420" s="433" t="str">
        <f>VLOOKUP(A420,[3]Cartilha!$A:$A,1,FALSE)</f>
        <v>2.1.7</v>
      </c>
      <c r="W420" s="367"/>
    </row>
    <row r="421" spans="1:23" hidden="1" x14ac:dyDescent="0.2">
      <c r="A421" s="623" t="s">
        <v>2035</v>
      </c>
      <c r="B421" s="612"/>
      <c r="C421" s="691" t="s">
        <v>200</v>
      </c>
      <c r="D421" s="612">
        <v>0</v>
      </c>
      <c r="E421" s="621"/>
      <c r="F421" s="614">
        <f t="shared" si="110"/>
        <v>0</v>
      </c>
      <c r="G421" s="515"/>
      <c r="H421" s="443"/>
      <c r="I421" s="444"/>
      <c r="J421" s="445"/>
      <c r="K421" s="419"/>
      <c r="L421" s="516"/>
      <c r="M421" s="517"/>
      <c r="N421" s="444"/>
      <c r="O421" s="445"/>
      <c r="P421" s="420"/>
      <c r="Q421" s="525" t="str">
        <f>IF(OR(SUM(J422:J422)&gt;0,SUM(O422:O422)&gt;0),"xx","")</f>
        <v/>
      </c>
      <c r="R421" s="526" t="str">
        <f t="shared" si="108"/>
        <v/>
      </c>
      <c r="S421" s="526" t="str">
        <f t="shared" si="109"/>
        <v/>
      </c>
      <c r="V421" s="433" t="str">
        <f>VLOOKUP(A421,[3]Cartilha!$A:$A,1,FALSE)</f>
        <v>2.1.8</v>
      </c>
      <c r="W421" s="367"/>
    </row>
    <row r="422" spans="1:23" hidden="1" x14ac:dyDescent="0.2">
      <c r="A422" s="623">
        <v>96995</v>
      </c>
      <c r="B422" s="612" t="s">
        <v>3171</v>
      </c>
      <c r="C422" s="620" t="s">
        <v>2301</v>
      </c>
      <c r="D422" s="612" t="s">
        <v>171</v>
      </c>
      <c r="E422" s="621">
        <v>52.45</v>
      </c>
      <c r="F422" s="614">
        <f t="shared" si="110"/>
        <v>63.23</v>
      </c>
      <c r="G422" s="510"/>
      <c r="H422" s="423"/>
      <c r="I422" s="422">
        <f>IF(ISBLANK(E422),0,ROUND(F422*G422,2))</f>
        <v>0</v>
      </c>
      <c r="J422" s="422">
        <f>IF(ISBLANK(G422),0,ROUND(G422*H422,2))</f>
        <v>0</v>
      </c>
      <c r="K422" s="419"/>
      <c r="L422" s="423">
        <f>G422</f>
        <v>0</v>
      </c>
      <c r="M422" s="423">
        <f>H422</f>
        <v>0</v>
      </c>
      <c r="N422" s="424">
        <f>IF(ISBLANK(E422),0,ROUND(F422*L422,2))</f>
        <v>0</v>
      </c>
      <c r="O422" s="424">
        <f>IF(ISBLANK(L422),0,ROUND(L422*M422,2))</f>
        <v>0</v>
      </c>
      <c r="P422" s="420"/>
      <c r="Q422" s="532"/>
      <c r="R422" s="526" t="str">
        <f t="shared" si="108"/>
        <v/>
      </c>
      <c r="S422" s="526" t="str">
        <f t="shared" si="109"/>
        <v/>
      </c>
      <c r="V422" s="433">
        <f>VLOOKUP(A422,[3]Cartilha!$A:$A,1,FALSE)</f>
        <v>96995</v>
      </c>
      <c r="W422" s="367"/>
    </row>
    <row r="423" spans="1:23" hidden="1" x14ac:dyDescent="0.2">
      <c r="A423" s="623" t="s">
        <v>2036</v>
      </c>
      <c r="B423" s="612"/>
      <c r="C423" s="691" t="s">
        <v>201</v>
      </c>
      <c r="D423" s="612">
        <v>0</v>
      </c>
      <c r="E423" s="621"/>
      <c r="F423" s="614">
        <f t="shared" si="110"/>
        <v>0</v>
      </c>
      <c r="G423" s="515"/>
      <c r="H423" s="443"/>
      <c r="I423" s="444"/>
      <c r="J423" s="445"/>
      <c r="K423" s="419"/>
      <c r="L423" s="516"/>
      <c r="M423" s="517"/>
      <c r="N423" s="444"/>
      <c r="O423" s="445"/>
      <c r="P423" s="420"/>
      <c r="Q423" s="525" t="str">
        <f>IF(OR(SUM(J424:J437)&gt;0,SUM(O424:O437)&gt;0),"xx","")</f>
        <v/>
      </c>
      <c r="R423" s="526" t="str">
        <f t="shared" si="108"/>
        <v/>
      </c>
      <c r="S423" s="526" t="str">
        <f t="shared" si="109"/>
        <v/>
      </c>
      <c r="V423" s="433" t="str">
        <f>VLOOKUP(A423,[3]Cartilha!$A:$A,1,FALSE)</f>
        <v>2.1.9</v>
      </c>
      <c r="W423" s="367"/>
    </row>
    <row r="424" spans="1:23" ht="33.75" hidden="1" x14ac:dyDescent="0.2">
      <c r="A424" s="623">
        <v>101767</v>
      </c>
      <c r="B424" s="612" t="s">
        <v>3171</v>
      </c>
      <c r="C424" s="620" t="s">
        <v>5232</v>
      </c>
      <c r="D424" s="612" t="s">
        <v>171</v>
      </c>
      <c r="E424" s="621">
        <v>26.32</v>
      </c>
      <c r="F424" s="614">
        <f t="shared" si="110"/>
        <v>31.73</v>
      </c>
      <c r="G424" s="510"/>
      <c r="H424" s="423"/>
      <c r="I424" s="422">
        <f t="shared" ref="I424:I437" si="111">IF(ISBLANK(E424),0,ROUND(F424*G424,2))</f>
        <v>0</v>
      </c>
      <c r="J424" s="422">
        <f t="shared" ref="J424:J437" si="112">IF(ISBLANK(G424),0,ROUND(G424*H424,2))</f>
        <v>0</v>
      </c>
      <c r="K424" s="419"/>
      <c r="L424" s="423">
        <f t="shared" ref="L424:L437" si="113">G424</f>
        <v>0</v>
      </c>
      <c r="M424" s="423">
        <f t="shared" ref="M424:M437" si="114">H424</f>
        <v>0</v>
      </c>
      <c r="N424" s="424">
        <f t="shared" ref="N424:N437" si="115">IF(ISBLANK(E424),0,ROUND(F424*L424,2))</f>
        <v>0</v>
      </c>
      <c r="O424" s="424">
        <f t="shared" ref="O424:O437" si="116">IF(ISBLANK(L424),0,ROUND(L424*M424,2))</f>
        <v>0</v>
      </c>
      <c r="P424" s="420"/>
      <c r="Q424" s="532"/>
      <c r="R424" s="526" t="str">
        <f t="shared" si="108"/>
        <v/>
      </c>
      <c r="S424" s="526" t="str">
        <f t="shared" si="109"/>
        <v/>
      </c>
      <c r="V424" s="433">
        <f>VLOOKUP(A424,[3]Cartilha!$A:$A,1,FALSE)</f>
        <v>101767</v>
      </c>
      <c r="W424" s="367"/>
    </row>
    <row r="425" spans="1:23" ht="22.5" hidden="1" x14ac:dyDescent="0.2">
      <c r="A425" s="623">
        <v>101768</v>
      </c>
      <c r="B425" s="612" t="s">
        <v>3171</v>
      </c>
      <c r="C425" s="620" t="s">
        <v>5233</v>
      </c>
      <c r="D425" s="612" t="s">
        <v>171</v>
      </c>
      <c r="E425" s="621">
        <v>39.49</v>
      </c>
      <c r="F425" s="614">
        <f t="shared" si="110"/>
        <v>47.61</v>
      </c>
      <c r="G425" s="510"/>
      <c r="H425" s="423"/>
      <c r="I425" s="422">
        <f t="shared" si="111"/>
        <v>0</v>
      </c>
      <c r="J425" s="422">
        <f t="shared" si="112"/>
        <v>0</v>
      </c>
      <c r="K425" s="419"/>
      <c r="L425" s="423">
        <f t="shared" si="113"/>
        <v>0</v>
      </c>
      <c r="M425" s="423">
        <f t="shared" si="114"/>
        <v>0</v>
      </c>
      <c r="N425" s="424">
        <f t="shared" si="115"/>
        <v>0</v>
      </c>
      <c r="O425" s="424">
        <f t="shared" si="116"/>
        <v>0</v>
      </c>
      <c r="P425" s="420"/>
      <c r="Q425" s="532"/>
      <c r="R425" s="526" t="str">
        <f t="shared" si="108"/>
        <v/>
      </c>
      <c r="S425" s="526" t="str">
        <f t="shared" si="109"/>
        <v/>
      </c>
      <c r="V425" s="433">
        <f>VLOOKUP(A425,[3]Cartilha!$A:$A,1,FALSE)</f>
        <v>101768</v>
      </c>
      <c r="W425" s="367"/>
    </row>
    <row r="426" spans="1:23" ht="22.5" hidden="1" x14ac:dyDescent="0.2">
      <c r="A426" s="623">
        <v>96388</v>
      </c>
      <c r="B426" s="612" t="s">
        <v>3171</v>
      </c>
      <c r="C426" s="620" t="s">
        <v>3735</v>
      </c>
      <c r="D426" s="612" t="s">
        <v>171</v>
      </c>
      <c r="E426" s="621">
        <v>10.89</v>
      </c>
      <c r="F426" s="614">
        <f t="shared" si="110"/>
        <v>13.13</v>
      </c>
      <c r="G426" s="510"/>
      <c r="H426" s="423"/>
      <c r="I426" s="422">
        <f t="shared" si="111"/>
        <v>0</v>
      </c>
      <c r="J426" s="422">
        <f t="shared" si="112"/>
        <v>0</v>
      </c>
      <c r="K426" s="419"/>
      <c r="L426" s="423">
        <f t="shared" si="113"/>
        <v>0</v>
      </c>
      <c r="M426" s="423">
        <f t="shared" si="114"/>
        <v>0</v>
      </c>
      <c r="N426" s="424">
        <f t="shared" si="115"/>
        <v>0</v>
      </c>
      <c r="O426" s="424">
        <f t="shared" si="116"/>
        <v>0</v>
      </c>
      <c r="P426" s="420"/>
      <c r="Q426" s="532"/>
      <c r="R426" s="526" t="str">
        <f t="shared" si="108"/>
        <v/>
      </c>
      <c r="S426" s="526" t="str">
        <f t="shared" si="109"/>
        <v/>
      </c>
      <c r="V426" s="433">
        <f>VLOOKUP(A426,[3]Cartilha!$A:$A,1,FALSE)</f>
        <v>96388</v>
      </c>
      <c r="W426" s="367"/>
    </row>
    <row r="427" spans="1:23" ht="22.5" hidden="1" x14ac:dyDescent="0.2">
      <c r="A427" s="623">
        <v>96389</v>
      </c>
      <c r="B427" s="612" t="s">
        <v>3171</v>
      </c>
      <c r="C427" s="620" t="s">
        <v>4140</v>
      </c>
      <c r="D427" s="612" t="s">
        <v>171</v>
      </c>
      <c r="E427" s="621">
        <v>46.04</v>
      </c>
      <c r="F427" s="614">
        <f t="shared" si="110"/>
        <v>55.51</v>
      </c>
      <c r="G427" s="510"/>
      <c r="H427" s="423"/>
      <c r="I427" s="422">
        <f t="shared" si="111"/>
        <v>0</v>
      </c>
      <c r="J427" s="422">
        <f t="shared" si="112"/>
        <v>0</v>
      </c>
      <c r="K427" s="419"/>
      <c r="L427" s="423">
        <f t="shared" si="113"/>
        <v>0</v>
      </c>
      <c r="M427" s="423">
        <f t="shared" si="114"/>
        <v>0</v>
      </c>
      <c r="N427" s="424">
        <f t="shared" si="115"/>
        <v>0</v>
      </c>
      <c r="O427" s="424">
        <f t="shared" si="116"/>
        <v>0</v>
      </c>
      <c r="P427" s="420"/>
      <c r="Q427" s="532"/>
      <c r="R427" s="526" t="str">
        <f t="shared" si="108"/>
        <v/>
      </c>
      <c r="S427" s="526" t="str">
        <f t="shared" si="109"/>
        <v/>
      </c>
      <c r="V427" s="433">
        <f>VLOOKUP(A427,[3]Cartilha!$A:$A,1,FALSE)</f>
        <v>96389</v>
      </c>
      <c r="W427" s="367"/>
    </row>
    <row r="428" spans="1:23" ht="22.5" hidden="1" x14ac:dyDescent="0.2">
      <c r="A428" s="623">
        <v>96390</v>
      </c>
      <c r="B428" s="612" t="s">
        <v>3171</v>
      </c>
      <c r="C428" s="620" t="s">
        <v>4141</v>
      </c>
      <c r="D428" s="612" t="s">
        <v>171</v>
      </c>
      <c r="E428" s="621">
        <v>72.52</v>
      </c>
      <c r="F428" s="614">
        <f t="shared" si="110"/>
        <v>87.43</v>
      </c>
      <c r="G428" s="510"/>
      <c r="H428" s="423"/>
      <c r="I428" s="422">
        <f t="shared" si="111"/>
        <v>0</v>
      </c>
      <c r="J428" s="422">
        <f t="shared" si="112"/>
        <v>0</v>
      </c>
      <c r="K428" s="419"/>
      <c r="L428" s="423">
        <f t="shared" si="113"/>
        <v>0</v>
      </c>
      <c r="M428" s="423">
        <f t="shared" si="114"/>
        <v>0</v>
      </c>
      <c r="N428" s="424">
        <f t="shared" si="115"/>
        <v>0</v>
      </c>
      <c r="O428" s="424">
        <f t="shared" si="116"/>
        <v>0</v>
      </c>
      <c r="P428" s="420"/>
      <c r="Q428" s="532"/>
      <c r="R428" s="526" t="str">
        <f t="shared" si="108"/>
        <v/>
      </c>
      <c r="S428" s="526" t="str">
        <f t="shared" si="109"/>
        <v/>
      </c>
      <c r="V428" s="433">
        <f>VLOOKUP(A428,[3]Cartilha!$A:$A,1,FALSE)</f>
        <v>96390</v>
      </c>
      <c r="W428" s="367"/>
    </row>
    <row r="429" spans="1:23" ht="22.5" hidden="1" x14ac:dyDescent="0.2">
      <c r="A429" s="623">
        <v>96391</v>
      </c>
      <c r="B429" s="612" t="s">
        <v>3171</v>
      </c>
      <c r="C429" s="620" t="s">
        <v>3736</v>
      </c>
      <c r="D429" s="612" t="s">
        <v>171</v>
      </c>
      <c r="E429" s="621">
        <v>100.79</v>
      </c>
      <c r="F429" s="614">
        <f t="shared" si="110"/>
        <v>121.51</v>
      </c>
      <c r="G429" s="510"/>
      <c r="H429" s="423"/>
      <c r="I429" s="422">
        <f t="shared" si="111"/>
        <v>0</v>
      </c>
      <c r="J429" s="422">
        <f t="shared" si="112"/>
        <v>0</v>
      </c>
      <c r="K429" s="419"/>
      <c r="L429" s="423">
        <f t="shared" si="113"/>
        <v>0</v>
      </c>
      <c r="M429" s="423">
        <f t="shared" si="114"/>
        <v>0</v>
      </c>
      <c r="N429" s="424">
        <f t="shared" si="115"/>
        <v>0</v>
      </c>
      <c r="O429" s="424">
        <f t="shared" si="116"/>
        <v>0</v>
      </c>
      <c r="P429" s="420"/>
      <c r="Q429" s="532"/>
      <c r="R429" s="526" t="str">
        <f t="shared" si="108"/>
        <v/>
      </c>
      <c r="S429" s="526" t="str">
        <f t="shared" si="109"/>
        <v/>
      </c>
      <c r="V429" s="433">
        <f>VLOOKUP(A429,[3]Cartilha!$A:$A,1,FALSE)</f>
        <v>96391</v>
      </c>
      <c r="W429" s="367"/>
    </row>
    <row r="430" spans="1:23" ht="22.5" hidden="1" x14ac:dyDescent="0.2">
      <c r="A430" s="623">
        <v>96392</v>
      </c>
      <c r="B430" s="612" t="s">
        <v>3171</v>
      </c>
      <c r="C430" s="620" t="s">
        <v>3737</v>
      </c>
      <c r="D430" s="612" t="s">
        <v>171</v>
      </c>
      <c r="E430" s="621">
        <v>127.92</v>
      </c>
      <c r="F430" s="614">
        <f t="shared" si="110"/>
        <v>154.22</v>
      </c>
      <c r="G430" s="510"/>
      <c r="H430" s="423"/>
      <c r="I430" s="422">
        <f t="shared" si="111"/>
        <v>0</v>
      </c>
      <c r="J430" s="422">
        <f t="shared" si="112"/>
        <v>0</v>
      </c>
      <c r="K430" s="419"/>
      <c r="L430" s="423">
        <f t="shared" si="113"/>
        <v>0</v>
      </c>
      <c r="M430" s="423">
        <f t="shared" si="114"/>
        <v>0</v>
      </c>
      <c r="N430" s="424">
        <f t="shared" si="115"/>
        <v>0</v>
      </c>
      <c r="O430" s="424">
        <f t="shared" si="116"/>
        <v>0</v>
      </c>
      <c r="P430" s="420"/>
      <c r="Q430" s="532"/>
      <c r="R430" s="526" t="str">
        <f t="shared" si="108"/>
        <v/>
      </c>
      <c r="S430" s="526" t="str">
        <f t="shared" si="109"/>
        <v/>
      </c>
      <c r="V430" s="433">
        <f>VLOOKUP(A430,[3]Cartilha!$A:$A,1,FALSE)</f>
        <v>96392</v>
      </c>
      <c r="W430" s="367"/>
    </row>
    <row r="431" spans="1:23" ht="22.5" hidden="1" x14ac:dyDescent="0.2">
      <c r="A431" s="623">
        <v>96396</v>
      </c>
      <c r="B431" s="612" t="s">
        <v>3171</v>
      </c>
      <c r="C431" s="620" t="s">
        <v>3738</v>
      </c>
      <c r="D431" s="612" t="s">
        <v>171</v>
      </c>
      <c r="E431" s="621">
        <v>104.45</v>
      </c>
      <c r="F431" s="614">
        <f t="shared" si="110"/>
        <v>125.92</v>
      </c>
      <c r="G431" s="510"/>
      <c r="H431" s="423"/>
      <c r="I431" s="422">
        <f t="shared" si="111"/>
        <v>0</v>
      </c>
      <c r="J431" s="422">
        <f t="shared" si="112"/>
        <v>0</v>
      </c>
      <c r="K431" s="419"/>
      <c r="L431" s="423">
        <f t="shared" si="113"/>
        <v>0</v>
      </c>
      <c r="M431" s="423">
        <f t="shared" si="114"/>
        <v>0</v>
      </c>
      <c r="N431" s="424">
        <f t="shared" si="115"/>
        <v>0</v>
      </c>
      <c r="O431" s="424">
        <f t="shared" si="116"/>
        <v>0</v>
      </c>
      <c r="P431" s="420"/>
      <c r="Q431" s="532"/>
      <c r="R431" s="526" t="str">
        <f t="shared" si="108"/>
        <v/>
      </c>
      <c r="S431" s="526" t="str">
        <f t="shared" si="109"/>
        <v/>
      </c>
      <c r="V431" s="433">
        <f>VLOOKUP(A431,[3]Cartilha!$A:$A,1,FALSE)</f>
        <v>96396</v>
      </c>
      <c r="W431" s="367"/>
    </row>
    <row r="432" spans="1:23" ht="22.5" hidden="1" x14ac:dyDescent="0.2">
      <c r="A432" s="623">
        <v>96397</v>
      </c>
      <c r="B432" s="612" t="s">
        <v>3171</v>
      </c>
      <c r="C432" s="620" t="s">
        <v>3739</v>
      </c>
      <c r="D432" s="612" t="s">
        <v>171</v>
      </c>
      <c r="E432" s="621">
        <v>159.66</v>
      </c>
      <c r="F432" s="614">
        <f t="shared" si="110"/>
        <v>192.49</v>
      </c>
      <c r="G432" s="510"/>
      <c r="H432" s="423"/>
      <c r="I432" s="422">
        <f t="shared" si="111"/>
        <v>0</v>
      </c>
      <c r="J432" s="422">
        <f t="shared" si="112"/>
        <v>0</v>
      </c>
      <c r="K432" s="419"/>
      <c r="L432" s="423">
        <f t="shared" si="113"/>
        <v>0</v>
      </c>
      <c r="M432" s="423">
        <f t="shared" si="114"/>
        <v>0</v>
      </c>
      <c r="N432" s="424">
        <f t="shared" si="115"/>
        <v>0</v>
      </c>
      <c r="O432" s="424">
        <f t="shared" si="116"/>
        <v>0</v>
      </c>
      <c r="P432" s="420"/>
      <c r="Q432" s="532"/>
      <c r="R432" s="526" t="str">
        <f t="shared" si="108"/>
        <v/>
      </c>
      <c r="S432" s="526" t="str">
        <f t="shared" si="109"/>
        <v/>
      </c>
      <c r="V432" s="433">
        <f>VLOOKUP(A432,[3]Cartilha!$A:$A,1,FALSE)</f>
        <v>96397</v>
      </c>
      <c r="W432" s="367"/>
    </row>
    <row r="433" spans="1:23" ht="22.5" hidden="1" x14ac:dyDescent="0.2">
      <c r="A433" s="623">
        <v>96398</v>
      </c>
      <c r="B433" s="612" t="s">
        <v>3171</v>
      </c>
      <c r="C433" s="620" t="s">
        <v>3740</v>
      </c>
      <c r="D433" s="612" t="s">
        <v>171</v>
      </c>
      <c r="E433" s="621">
        <v>231.58</v>
      </c>
      <c r="F433" s="614">
        <f t="shared" si="110"/>
        <v>279.19</v>
      </c>
      <c r="G433" s="510"/>
      <c r="H433" s="423"/>
      <c r="I433" s="422">
        <f t="shared" si="111"/>
        <v>0</v>
      </c>
      <c r="J433" s="422">
        <f t="shared" si="112"/>
        <v>0</v>
      </c>
      <c r="K433" s="419"/>
      <c r="L433" s="423">
        <f t="shared" si="113"/>
        <v>0</v>
      </c>
      <c r="M433" s="423">
        <f t="shared" si="114"/>
        <v>0</v>
      </c>
      <c r="N433" s="424">
        <f t="shared" si="115"/>
        <v>0</v>
      </c>
      <c r="O433" s="424">
        <f t="shared" si="116"/>
        <v>0</v>
      </c>
      <c r="P433" s="420"/>
      <c r="Q433" s="532"/>
      <c r="R433" s="526" t="str">
        <f t="shared" si="108"/>
        <v/>
      </c>
      <c r="S433" s="526" t="str">
        <f t="shared" si="109"/>
        <v/>
      </c>
      <c r="V433" s="433">
        <f>VLOOKUP(A433,[3]Cartilha!$A:$A,1,FALSE)</f>
        <v>96398</v>
      </c>
      <c r="W433" s="367"/>
    </row>
    <row r="434" spans="1:23" ht="22.5" hidden="1" x14ac:dyDescent="0.2">
      <c r="A434" s="623">
        <v>96399</v>
      </c>
      <c r="B434" s="612" t="s">
        <v>3171</v>
      </c>
      <c r="C434" s="620" t="s">
        <v>4142</v>
      </c>
      <c r="D434" s="612" t="s">
        <v>171</v>
      </c>
      <c r="E434" s="621">
        <v>72.91</v>
      </c>
      <c r="F434" s="614">
        <f t="shared" si="110"/>
        <v>87.9</v>
      </c>
      <c r="G434" s="510"/>
      <c r="H434" s="423"/>
      <c r="I434" s="422">
        <f t="shared" si="111"/>
        <v>0</v>
      </c>
      <c r="J434" s="422">
        <f t="shared" si="112"/>
        <v>0</v>
      </c>
      <c r="K434" s="419"/>
      <c r="L434" s="423">
        <f t="shared" si="113"/>
        <v>0</v>
      </c>
      <c r="M434" s="423">
        <f t="shared" si="114"/>
        <v>0</v>
      </c>
      <c r="N434" s="424">
        <f t="shared" si="115"/>
        <v>0</v>
      </c>
      <c r="O434" s="424">
        <f t="shared" si="116"/>
        <v>0</v>
      </c>
      <c r="P434" s="420"/>
      <c r="Q434" s="532"/>
      <c r="R434" s="526" t="str">
        <f t="shared" si="108"/>
        <v/>
      </c>
      <c r="S434" s="526" t="str">
        <f t="shared" si="109"/>
        <v/>
      </c>
      <c r="V434" s="433">
        <f>VLOOKUP(A434,[3]Cartilha!$A:$A,1,FALSE)</f>
        <v>96399</v>
      </c>
      <c r="W434" s="367"/>
    </row>
    <row r="435" spans="1:23" ht="22.5" hidden="1" x14ac:dyDescent="0.2">
      <c r="A435" s="623">
        <v>96400</v>
      </c>
      <c r="B435" s="612" t="s">
        <v>3171</v>
      </c>
      <c r="C435" s="620" t="s">
        <v>3741</v>
      </c>
      <c r="D435" s="612" t="s">
        <v>171</v>
      </c>
      <c r="E435" s="621">
        <v>95.75</v>
      </c>
      <c r="F435" s="614">
        <f t="shared" si="110"/>
        <v>115.44</v>
      </c>
      <c r="G435" s="510"/>
      <c r="H435" s="423"/>
      <c r="I435" s="422">
        <f t="shared" si="111"/>
        <v>0</v>
      </c>
      <c r="J435" s="422">
        <f t="shared" si="112"/>
        <v>0</v>
      </c>
      <c r="K435" s="419"/>
      <c r="L435" s="423">
        <f t="shared" si="113"/>
        <v>0</v>
      </c>
      <c r="M435" s="423">
        <f t="shared" si="114"/>
        <v>0</v>
      </c>
      <c r="N435" s="424">
        <f t="shared" si="115"/>
        <v>0</v>
      </c>
      <c r="O435" s="424">
        <f t="shared" si="116"/>
        <v>0</v>
      </c>
      <c r="P435" s="420"/>
      <c r="Q435" s="532"/>
      <c r="R435" s="526" t="str">
        <f t="shared" si="108"/>
        <v/>
      </c>
      <c r="S435" s="526" t="str">
        <f t="shared" si="109"/>
        <v/>
      </c>
      <c r="V435" s="433">
        <f>VLOOKUP(A435,[3]Cartilha!$A:$A,1,FALSE)</f>
        <v>96400</v>
      </c>
      <c r="W435" s="367"/>
    </row>
    <row r="436" spans="1:23" hidden="1" x14ac:dyDescent="0.2">
      <c r="A436" s="623">
        <v>97083</v>
      </c>
      <c r="B436" s="612" t="s">
        <v>3171</v>
      </c>
      <c r="C436" s="620" t="s">
        <v>2437</v>
      </c>
      <c r="D436" s="612" t="s">
        <v>170</v>
      </c>
      <c r="E436" s="621">
        <v>3.42</v>
      </c>
      <c r="F436" s="614">
        <f t="shared" si="110"/>
        <v>4.12</v>
      </c>
      <c r="G436" s="510"/>
      <c r="H436" s="423"/>
      <c r="I436" s="422">
        <f t="shared" si="111"/>
        <v>0</v>
      </c>
      <c r="J436" s="422">
        <f t="shared" si="112"/>
        <v>0</v>
      </c>
      <c r="K436" s="419"/>
      <c r="L436" s="423">
        <f t="shared" si="113"/>
        <v>0</v>
      </c>
      <c r="M436" s="423">
        <f t="shared" si="114"/>
        <v>0</v>
      </c>
      <c r="N436" s="424">
        <f t="shared" si="115"/>
        <v>0</v>
      </c>
      <c r="O436" s="424">
        <f t="shared" si="116"/>
        <v>0</v>
      </c>
      <c r="P436" s="420"/>
      <c r="Q436" s="525"/>
      <c r="R436" s="526" t="str">
        <f t="shared" si="108"/>
        <v/>
      </c>
      <c r="S436" s="526" t="str">
        <f t="shared" si="109"/>
        <v/>
      </c>
      <c r="V436" s="433">
        <f>VLOOKUP(A436,[3]Cartilha!$A:$A,1,FALSE)</f>
        <v>97083</v>
      </c>
      <c r="W436" s="367"/>
    </row>
    <row r="437" spans="1:23" ht="22.5" hidden="1" x14ac:dyDescent="0.2">
      <c r="A437" s="623">
        <v>97084</v>
      </c>
      <c r="B437" s="612" t="s">
        <v>3171</v>
      </c>
      <c r="C437" s="620" t="s">
        <v>2438</v>
      </c>
      <c r="D437" s="612" t="s">
        <v>170</v>
      </c>
      <c r="E437" s="621">
        <v>0.71</v>
      </c>
      <c r="F437" s="614">
        <f t="shared" si="110"/>
        <v>0.86</v>
      </c>
      <c r="G437" s="510"/>
      <c r="H437" s="423"/>
      <c r="I437" s="422">
        <f t="shared" si="111"/>
        <v>0</v>
      </c>
      <c r="J437" s="422">
        <f t="shared" si="112"/>
        <v>0</v>
      </c>
      <c r="K437" s="419"/>
      <c r="L437" s="423">
        <f t="shared" si="113"/>
        <v>0</v>
      </c>
      <c r="M437" s="423">
        <f t="shared" si="114"/>
        <v>0</v>
      </c>
      <c r="N437" s="424">
        <f t="shared" si="115"/>
        <v>0</v>
      </c>
      <c r="O437" s="424">
        <f t="shared" si="116"/>
        <v>0</v>
      </c>
      <c r="P437" s="420"/>
      <c r="Q437" s="525"/>
      <c r="R437" s="526" t="str">
        <f t="shared" si="108"/>
        <v/>
      </c>
      <c r="S437" s="526" t="str">
        <f t="shared" si="109"/>
        <v/>
      </c>
      <c r="V437" s="433">
        <f>VLOOKUP(A437,[3]Cartilha!$A:$A,1,FALSE)</f>
        <v>97084</v>
      </c>
      <c r="W437" s="367"/>
    </row>
    <row r="438" spans="1:23" hidden="1" x14ac:dyDescent="0.2">
      <c r="A438" s="623" t="s">
        <v>190</v>
      </c>
      <c r="B438" s="612"/>
      <c r="C438" s="620" t="s">
        <v>2037</v>
      </c>
      <c r="D438" s="612">
        <v>0</v>
      </c>
      <c r="E438" s="621"/>
      <c r="F438" s="614">
        <f t="shared" si="110"/>
        <v>0</v>
      </c>
      <c r="G438" s="515"/>
      <c r="H438" s="443"/>
      <c r="I438" s="444"/>
      <c r="J438" s="445"/>
      <c r="K438" s="419"/>
      <c r="L438" s="516"/>
      <c r="M438" s="517"/>
      <c r="N438" s="444"/>
      <c r="O438" s="445"/>
      <c r="P438" s="420"/>
      <c r="Q438" s="525" t="str">
        <f>IF(OR(SUM(J440:J689)&gt;0,SUM(O440:O689)&gt;0),"xx","")</f>
        <v/>
      </c>
      <c r="R438" s="526" t="str">
        <f t="shared" si="108"/>
        <v/>
      </c>
      <c r="S438" s="526" t="str">
        <f t="shared" si="109"/>
        <v/>
      </c>
      <c r="V438" s="433" t="str">
        <f>VLOOKUP(A438,[3]Cartilha!$A:$A,1,FALSE)</f>
        <v>2.2</v>
      </c>
      <c r="W438" s="367"/>
    </row>
    <row r="439" spans="1:23" hidden="1" x14ac:dyDescent="0.2">
      <c r="A439" s="623" t="s">
        <v>2038</v>
      </c>
      <c r="B439" s="612"/>
      <c r="C439" s="620" t="s">
        <v>203</v>
      </c>
      <c r="D439" s="612">
        <v>0</v>
      </c>
      <c r="E439" s="621"/>
      <c r="F439" s="614">
        <f t="shared" si="110"/>
        <v>0</v>
      </c>
      <c r="G439" s="515"/>
      <c r="H439" s="443"/>
      <c r="I439" s="444"/>
      <c r="J439" s="445"/>
      <c r="K439" s="419"/>
      <c r="L439" s="516"/>
      <c r="M439" s="517"/>
      <c r="N439" s="444"/>
      <c r="O439" s="445"/>
      <c r="P439" s="420"/>
      <c r="Q439" s="525" t="str">
        <f>IF(OR(SUM(J441:J574)&gt;0,SUM(O441:O574)&gt;0),"xx","")</f>
        <v/>
      </c>
      <c r="R439" s="526" t="str">
        <f t="shared" si="108"/>
        <v/>
      </c>
      <c r="S439" s="526" t="str">
        <f t="shared" si="109"/>
        <v/>
      </c>
      <c r="V439" s="433" t="str">
        <f>VLOOKUP(A439,[3]Cartilha!$A:$A,1,FALSE)</f>
        <v>2.2.1</v>
      </c>
      <c r="W439" s="367"/>
    </row>
    <row r="440" spans="1:23" hidden="1" x14ac:dyDescent="0.2">
      <c r="A440" s="623" t="s">
        <v>2039</v>
      </c>
      <c r="B440" s="612"/>
      <c r="C440" s="620" t="s">
        <v>618</v>
      </c>
      <c r="D440" s="612">
        <v>0</v>
      </c>
      <c r="E440" s="621"/>
      <c r="F440" s="614">
        <f t="shared" si="110"/>
        <v>0</v>
      </c>
      <c r="G440" s="515"/>
      <c r="H440" s="443"/>
      <c r="I440" s="444"/>
      <c r="J440" s="445"/>
      <c r="K440" s="419"/>
      <c r="L440" s="516"/>
      <c r="M440" s="517"/>
      <c r="N440" s="444"/>
      <c r="O440" s="445"/>
      <c r="P440" s="420"/>
      <c r="Q440" s="525" t="str">
        <f>IF(OR(SUM(J441:J448)&gt;0,SUM(O441:O448)&gt;0),"xx","")</f>
        <v/>
      </c>
      <c r="R440" s="526" t="str">
        <f t="shared" si="108"/>
        <v/>
      </c>
      <c r="S440" s="526" t="str">
        <f t="shared" si="109"/>
        <v/>
      </c>
      <c r="V440" s="433" t="str">
        <f>VLOOKUP(A440,[3]Cartilha!$A:$A,1,FALSE)</f>
        <v>2.2.1.1</v>
      </c>
      <c r="W440" s="367"/>
    </row>
    <row r="441" spans="1:23" ht="22.5" hidden="1" x14ac:dyDescent="0.2">
      <c r="A441" s="623">
        <v>95427</v>
      </c>
      <c r="B441" s="612" t="s">
        <v>3171</v>
      </c>
      <c r="C441" s="620" t="s">
        <v>4505</v>
      </c>
      <c r="D441" s="612" t="s">
        <v>7030</v>
      </c>
      <c r="E441" s="621">
        <v>0.63</v>
      </c>
      <c r="F441" s="614">
        <f t="shared" si="110"/>
        <v>0.76</v>
      </c>
      <c r="G441" s="510"/>
      <c r="H441" s="423"/>
      <c r="I441" s="422">
        <f t="shared" ref="I441:I448" si="117">IF(ISBLANK(E441),0,ROUND(F441*G441,2))</f>
        <v>0</v>
      </c>
      <c r="J441" s="422">
        <f t="shared" ref="J441:J448" si="118">IF(ISBLANK(G441),0,ROUND(G441*H441,2))</f>
        <v>0</v>
      </c>
      <c r="K441" s="419"/>
      <c r="L441" s="423">
        <f t="shared" ref="L441:M448" si="119">G441</f>
        <v>0</v>
      </c>
      <c r="M441" s="423">
        <f t="shared" si="119"/>
        <v>0</v>
      </c>
      <c r="N441" s="424">
        <f t="shared" ref="N441:N448" si="120">IF(ISBLANK(E441),0,ROUND(F441*L441,2))</f>
        <v>0</v>
      </c>
      <c r="O441" s="424">
        <f t="shared" ref="O441:O448" si="121">IF(ISBLANK(L441),0,ROUND(L441*M441,2))</f>
        <v>0</v>
      </c>
      <c r="P441" s="420"/>
      <c r="Q441" s="532"/>
      <c r="R441" s="526" t="str">
        <f t="shared" si="108"/>
        <v/>
      </c>
      <c r="S441" s="526" t="str">
        <f t="shared" si="109"/>
        <v/>
      </c>
      <c r="V441" s="433">
        <f>VLOOKUP(A441,[3]Cartilha!$A:$A,1,FALSE)</f>
        <v>95427</v>
      </c>
      <c r="W441" s="367"/>
    </row>
    <row r="442" spans="1:23" ht="22.5" hidden="1" x14ac:dyDescent="0.2">
      <c r="A442" s="623">
        <v>95877</v>
      </c>
      <c r="B442" s="612" t="s">
        <v>3171</v>
      </c>
      <c r="C442" s="620" t="s">
        <v>4518</v>
      </c>
      <c r="D442" s="612" t="s">
        <v>7030</v>
      </c>
      <c r="E442" s="621">
        <v>1.54</v>
      </c>
      <c r="F442" s="614">
        <f t="shared" si="110"/>
        <v>1.86</v>
      </c>
      <c r="G442" s="510"/>
      <c r="H442" s="423"/>
      <c r="I442" s="422">
        <f t="shared" si="117"/>
        <v>0</v>
      </c>
      <c r="J442" s="422">
        <f t="shared" si="118"/>
        <v>0</v>
      </c>
      <c r="K442" s="419"/>
      <c r="L442" s="423">
        <f t="shared" si="119"/>
        <v>0</v>
      </c>
      <c r="M442" s="423">
        <f t="shared" si="119"/>
        <v>0</v>
      </c>
      <c r="N442" s="424">
        <f t="shared" si="120"/>
        <v>0</v>
      </c>
      <c r="O442" s="424">
        <f t="shared" si="121"/>
        <v>0</v>
      </c>
      <c r="P442" s="420"/>
      <c r="Q442" s="532"/>
      <c r="R442" s="526" t="str">
        <f t="shared" si="108"/>
        <v/>
      </c>
      <c r="S442" s="526" t="str">
        <f t="shared" si="109"/>
        <v/>
      </c>
      <c r="V442" s="433">
        <f>VLOOKUP(A442,[3]Cartilha!$A:$A,1,FALSE)</f>
        <v>95877</v>
      </c>
      <c r="W442" s="367"/>
    </row>
    <row r="443" spans="1:23" ht="22.5" hidden="1" x14ac:dyDescent="0.2">
      <c r="A443" s="623">
        <v>95426</v>
      </c>
      <c r="B443" s="612" t="s">
        <v>3171</v>
      </c>
      <c r="C443" s="620" t="s">
        <v>4506</v>
      </c>
      <c r="D443" s="612" t="s">
        <v>7030</v>
      </c>
      <c r="E443" s="621">
        <v>1.67</v>
      </c>
      <c r="F443" s="614">
        <f t="shared" si="110"/>
        <v>2.0099999999999998</v>
      </c>
      <c r="G443" s="510"/>
      <c r="H443" s="423"/>
      <c r="I443" s="422">
        <f t="shared" si="117"/>
        <v>0</v>
      </c>
      <c r="J443" s="422">
        <f t="shared" si="118"/>
        <v>0</v>
      </c>
      <c r="K443" s="419"/>
      <c r="L443" s="423">
        <f t="shared" si="119"/>
        <v>0</v>
      </c>
      <c r="M443" s="423">
        <f t="shared" si="119"/>
        <v>0</v>
      </c>
      <c r="N443" s="424">
        <f t="shared" si="120"/>
        <v>0</v>
      </c>
      <c r="O443" s="424">
        <f t="shared" si="121"/>
        <v>0</v>
      </c>
      <c r="P443" s="420"/>
      <c r="Q443" s="532"/>
      <c r="R443" s="526" t="str">
        <f t="shared" si="108"/>
        <v/>
      </c>
      <c r="S443" s="526" t="str">
        <f t="shared" si="109"/>
        <v/>
      </c>
      <c r="V443" s="433">
        <f>VLOOKUP(A443,[3]Cartilha!$A:$A,1,FALSE)</f>
        <v>95426</v>
      </c>
      <c r="W443" s="367"/>
    </row>
    <row r="444" spans="1:23" hidden="1" x14ac:dyDescent="0.2">
      <c r="A444" s="623">
        <v>95425</v>
      </c>
      <c r="B444" s="612" t="s">
        <v>3171</v>
      </c>
      <c r="C444" s="620" t="s">
        <v>4507</v>
      </c>
      <c r="D444" s="612" t="s">
        <v>7030</v>
      </c>
      <c r="E444" s="621">
        <v>1.94</v>
      </c>
      <c r="F444" s="614">
        <f t="shared" si="110"/>
        <v>2.34</v>
      </c>
      <c r="G444" s="510"/>
      <c r="H444" s="423"/>
      <c r="I444" s="422">
        <f t="shared" si="117"/>
        <v>0</v>
      </c>
      <c r="J444" s="422">
        <f t="shared" si="118"/>
        <v>0</v>
      </c>
      <c r="K444" s="419"/>
      <c r="L444" s="423">
        <f t="shared" si="119"/>
        <v>0</v>
      </c>
      <c r="M444" s="423">
        <f t="shared" si="119"/>
        <v>0</v>
      </c>
      <c r="N444" s="424">
        <f t="shared" si="120"/>
        <v>0</v>
      </c>
      <c r="O444" s="424">
        <f t="shared" si="121"/>
        <v>0</v>
      </c>
      <c r="P444" s="420"/>
      <c r="Q444" s="532"/>
      <c r="R444" s="526" t="str">
        <f t="shared" si="108"/>
        <v/>
      </c>
      <c r="S444" s="526" t="str">
        <f t="shared" si="109"/>
        <v/>
      </c>
      <c r="V444" s="433">
        <f>VLOOKUP(A444,[3]Cartilha!$A:$A,1,FALSE)</f>
        <v>95425</v>
      </c>
      <c r="W444" s="367"/>
    </row>
    <row r="445" spans="1:23" ht="22.5" hidden="1" x14ac:dyDescent="0.2">
      <c r="A445" s="623">
        <v>95430</v>
      </c>
      <c r="B445" s="612" t="s">
        <v>3171</v>
      </c>
      <c r="C445" s="620" t="s">
        <v>4508</v>
      </c>
      <c r="D445" s="612" t="s">
        <v>7031</v>
      </c>
      <c r="E445" s="621">
        <v>0.39</v>
      </c>
      <c r="F445" s="614">
        <f t="shared" si="110"/>
        <v>0.47</v>
      </c>
      <c r="G445" s="510"/>
      <c r="H445" s="423"/>
      <c r="I445" s="422">
        <f t="shared" si="117"/>
        <v>0</v>
      </c>
      <c r="J445" s="422">
        <f t="shared" si="118"/>
        <v>0</v>
      </c>
      <c r="K445" s="419"/>
      <c r="L445" s="423">
        <f t="shared" si="119"/>
        <v>0</v>
      </c>
      <c r="M445" s="423">
        <f t="shared" si="119"/>
        <v>0</v>
      </c>
      <c r="N445" s="424">
        <f t="shared" si="120"/>
        <v>0</v>
      </c>
      <c r="O445" s="424">
        <f t="shared" si="121"/>
        <v>0</v>
      </c>
      <c r="P445" s="420"/>
      <c r="Q445" s="532"/>
      <c r="R445" s="526" t="str">
        <f t="shared" si="108"/>
        <v/>
      </c>
      <c r="S445" s="526" t="str">
        <f t="shared" si="109"/>
        <v/>
      </c>
      <c r="V445" s="433">
        <f>VLOOKUP(A445,[3]Cartilha!$A:$A,1,FALSE)</f>
        <v>95430</v>
      </c>
      <c r="W445" s="367"/>
    </row>
    <row r="446" spans="1:23" ht="22.5" hidden="1" x14ac:dyDescent="0.2">
      <c r="A446" s="623">
        <v>95880</v>
      </c>
      <c r="B446" s="612" t="s">
        <v>3171</v>
      </c>
      <c r="C446" s="620" t="s">
        <v>4509</v>
      </c>
      <c r="D446" s="612" t="s">
        <v>7031</v>
      </c>
      <c r="E446" s="621">
        <v>1.03</v>
      </c>
      <c r="F446" s="614">
        <f t="shared" si="110"/>
        <v>1.24</v>
      </c>
      <c r="G446" s="510"/>
      <c r="H446" s="423"/>
      <c r="I446" s="422">
        <f t="shared" si="117"/>
        <v>0</v>
      </c>
      <c r="J446" s="422">
        <f t="shared" si="118"/>
        <v>0</v>
      </c>
      <c r="K446" s="419"/>
      <c r="L446" s="423">
        <f t="shared" si="119"/>
        <v>0</v>
      </c>
      <c r="M446" s="423">
        <f t="shared" si="119"/>
        <v>0</v>
      </c>
      <c r="N446" s="424">
        <f t="shared" si="120"/>
        <v>0</v>
      </c>
      <c r="O446" s="424">
        <f t="shared" si="121"/>
        <v>0</v>
      </c>
      <c r="P446" s="420"/>
      <c r="Q446" s="532"/>
      <c r="R446" s="526" t="str">
        <f t="shared" si="108"/>
        <v/>
      </c>
      <c r="S446" s="526" t="str">
        <f t="shared" si="109"/>
        <v/>
      </c>
      <c r="V446" s="433">
        <f>VLOOKUP(A446,[3]Cartilha!$A:$A,1,FALSE)</f>
        <v>95880</v>
      </c>
      <c r="W446" s="367"/>
    </row>
    <row r="447" spans="1:23" ht="22.5" hidden="1" x14ac:dyDescent="0.2">
      <c r="A447" s="623">
        <v>95429</v>
      </c>
      <c r="B447" s="612" t="s">
        <v>3171</v>
      </c>
      <c r="C447" s="620" t="s">
        <v>4510</v>
      </c>
      <c r="D447" s="612" t="s">
        <v>7031</v>
      </c>
      <c r="E447" s="621">
        <v>1.1299999999999999</v>
      </c>
      <c r="F447" s="614">
        <f t="shared" si="110"/>
        <v>1.36</v>
      </c>
      <c r="G447" s="510"/>
      <c r="H447" s="423"/>
      <c r="I447" s="422">
        <f t="shared" si="117"/>
        <v>0</v>
      </c>
      <c r="J447" s="422">
        <f t="shared" si="118"/>
        <v>0</v>
      </c>
      <c r="K447" s="419"/>
      <c r="L447" s="423">
        <f t="shared" si="119"/>
        <v>0</v>
      </c>
      <c r="M447" s="423">
        <f t="shared" si="119"/>
        <v>0</v>
      </c>
      <c r="N447" s="424">
        <f t="shared" si="120"/>
        <v>0</v>
      </c>
      <c r="O447" s="424">
        <f t="shared" si="121"/>
        <v>0</v>
      </c>
      <c r="P447" s="420"/>
      <c r="Q447" s="532"/>
      <c r="R447" s="526" t="str">
        <f t="shared" si="108"/>
        <v/>
      </c>
      <c r="S447" s="526" t="str">
        <f t="shared" si="109"/>
        <v/>
      </c>
      <c r="V447" s="433">
        <f>VLOOKUP(A447,[3]Cartilha!$A:$A,1,FALSE)</f>
        <v>95429</v>
      </c>
      <c r="W447" s="367"/>
    </row>
    <row r="448" spans="1:23" hidden="1" x14ac:dyDescent="0.2">
      <c r="A448" s="623">
        <v>95428</v>
      </c>
      <c r="B448" s="612" t="s">
        <v>3171</v>
      </c>
      <c r="C448" s="620" t="s">
        <v>4511</v>
      </c>
      <c r="D448" s="612" t="s">
        <v>7031</v>
      </c>
      <c r="E448" s="621">
        <v>1.3</v>
      </c>
      <c r="F448" s="614">
        <f t="shared" si="110"/>
        <v>1.57</v>
      </c>
      <c r="G448" s="510"/>
      <c r="H448" s="423"/>
      <c r="I448" s="422">
        <f t="shared" si="117"/>
        <v>0</v>
      </c>
      <c r="J448" s="422">
        <f t="shared" si="118"/>
        <v>0</v>
      </c>
      <c r="K448" s="419"/>
      <c r="L448" s="423">
        <f t="shared" si="119"/>
        <v>0</v>
      </c>
      <c r="M448" s="423">
        <f t="shared" si="119"/>
        <v>0</v>
      </c>
      <c r="N448" s="424">
        <f t="shared" si="120"/>
        <v>0</v>
      </c>
      <c r="O448" s="424">
        <f t="shared" si="121"/>
        <v>0</v>
      </c>
      <c r="P448" s="420"/>
      <c r="Q448" s="532"/>
      <c r="R448" s="526" t="str">
        <f t="shared" si="108"/>
        <v/>
      </c>
      <c r="S448" s="526" t="str">
        <f t="shared" si="109"/>
        <v/>
      </c>
      <c r="V448" s="433">
        <f>VLOOKUP(A448,[3]Cartilha!$A:$A,1,FALSE)</f>
        <v>95428</v>
      </c>
      <c r="W448" s="367"/>
    </row>
    <row r="449" spans="1:23" hidden="1" x14ac:dyDescent="0.2">
      <c r="A449" s="623" t="s">
        <v>2040</v>
      </c>
      <c r="B449" s="612"/>
      <c r="C449" s="620" t="s">
        <v>620</v>
      </c>
      <c r="D449" s="612">
        <v>0</v>
      </c>
      <c r="E449" s="621"/>
      <c r="F449" s="614">
        <f t="shared" si="110"/>
        <v>0</v>
      </c>
      <c r="G449" s="515"/>
      <c r="H449" s="443"/>
      <c r="I449" s="444"/>
      <c r="J449" s="445"/>
      <c r="K449" s="419"/>
      <c r="L449" s="516"/>
      <c r="M449" s="517"/>
      <c r="N449" s="444"/>
      <c r="O449" s="445"/>
      <c r="P449" s="420"/>
      <c r="Q449" s="525" t="str">
        <f>IF(OR(SUM(J450:J465)&gt;0,SUM(O450:O465)&gt;0),"xx","")</f>
        <v/>
      </c>
      <c r="R449" s="526" t="str">
        <f t="shared" si="108"/>
        <v/>
      </c>
      <c r="S449" s="526" t="str">
        <f t="shared" si="109"/>
        <v/>
      </c>
      <c r="V449" s="433" t="str">
        <f>VLOOKUP(A449,[3]Cartilha!$A:$A,1,FALSE)</f>
        <v>2.2.1.2</v>
      </c>
      <c r="W449" s="367"/>
    </row>
    <row r="450" spans="1:23" ht="22.5" hidden="1" x14ac:dyDescent="0.2">
      <c r="A450" s="623">
        <v>93593</v>
      </c>
      <c r="B450" s="612" t="s">
        <v>3171</v>
      </c>
      <c r="C450" s="620" t="s">
        <v>4512</v>
      </c>
      <c r="D450" s="612" t="s">
        <v>7030</v>
      </c>
      <c r="E450" s="621">
        <v>0.72</v>
      </c>
      <c r="F450" s="614">
        <f t="shared" si="110"/>
        <v>0.87</v>
      </c>
      <c r="G450" s="510"/>
      <c r="H450" s="423"/>
      <c r="I450" s="422">
        <f t="shared" ref="I450:I465" si="122">IF(ISBLANK(E450),0,ROUND(F450*G450,2))</f>
        <v>0</v>
      </c>
      <c r="J450" s="422">
        <f t="shared" ref="J450:J465" si="123">IF(ISBLANK(G450),0,ROUND(G450*H450,2))</f>
        <v>0</v>
      </c>
      <c r="K450" s="419"/>
      <c r="L450" s="423">
        <f t="shared" ref="L450:L465" si="124">G450</f>
        <v>0</v>
      </c>
      <c r="M450" s="423">
        <f t="shared" ref="M450:M465" si="125">H450</f>
        <v>0</v>
      </c>
      <c r="N450" s="424">
        <f t="shared" ref="N450:N465" si="126">IF(ISBLANK(E450),0,ROUND(F450*L450,2))</f>
        <v>0</v>
      </c>
      <c r="O450" s="424">
        <f t="shared" ref="O450:O465" si="127">IF(ISBLANK(L450),0,ROUND(L450*M450,2))</f>
        <v>0</v>
      </c>
      <c r="P450" s="420"/>
      <c r="Q450" s="525"/>
      <c r="R450" s="526" t="str">
        <f t="shared" si="108"/>
        <v/>
      </c>
      <c r="S450" s="526" t="str">
        <f t="shared" si="109"/>
        <v/>
      </c>
      <c r="V450" s="433">
        <f>VLOOKUP(A450,[3]Cartilha!$A:$A,1,FALSE)</f>
        <v>93593</v>
      </c>
      <c r="W450" s="367"/>
    </row>
    <row r="451" spans="1:23" hidden="1" x14ac:dyDescent="0.2">
      <c r="A451" s="623">
        <v>100937</v>
      </c>
      <c r="B451" s="612" t="s">
        <v>3171</v>
      </c>
      <c r="C451" s="620" t="s">
        <v>5263</v>
      </c>
      <c r="D451" s="612" t="s">
        <v>7030</v>
      </c>
      <c r="E451" s="621">
        <v>7.32</v>
      </c>
      <c r="F451" s="614">
        <f t="shared" si="110"/>
        <v>8.82</v>
      </c>
      <c r="G451" s="510"/>
      <c r="H451" s="423"/>
      <c r="I451" s="422">
        <f t="shared" si="122"/>
        <v>0</v>
      </c>
      <c r="J451" s="422">
        <f t="shared" si="123"/>
        <v>0</v>
      </c>
      <c r="K451" s="419"/>
      <c r="L451" s="423">
        <f t="shared" si="124"/>
        <v>0</v>
      </c>
      <c r="M451" s="423">
        <f t="shared" si="125"/>
        <v>0</v>
      </c>
      <c r="N451" s="424">
        <f t="shared" si="126"/>
        <v>0</v>
      </c>
      <c r="O451" s="424">
        <f t="shared" si="127"/>
        <v>0</v>
      </c>
      <c r="P451" s="420"/>
      <c r="Q451" s="532"/>
      <c r="R451" s="526" t="str">
        <f t="shared" si="108"/>
        <v/>
      </c>
      <c r="S451" s="526" t="str">
        <f t="shared" si="109"/>
        <v/>
      </c>
      <c r="V451" s="433">
        <f>VLOOKUP(A451,[3]Cartilha!$A:$A,1,FALSE)</f>
        <v>100937</v>
      </c>
      <c r="W451" s="367"/>
    </row>
    <row r="452" spans="1:23" hidden="1" x14ac:dyDescent="0.2">
      <c r="A452" s="623">
        <v>100938</v>
      </c>
      <c r="B452" s="612" t="s">
        <v>3171</v>
      </c>
      <c r="C452" s="620" t="s">
        <v>5264</v>
      </c>
      <c r="D452" s="612" t="s">
        <v>7030</v>
      </c>
      <c r="E452" s="621">
        <v>5.16</v>
      </c>
      <c r="F452" s="614">
        <f t="shared" si="110"/>
        <v>6.22</v>
      </c>
      <c r="G452" s="510"/>
      <c r="H452" s="423"/>
      <c r="I452" s="422">
        <f t="shared" si="122"/>
        <v>0</v>
      </c>
      <c r="J452" s="422">
        <f t="shared" si="123"/>
        <v>0</v>
      </c>
      <c r="K452" s="419"/>
      <c r="L452" s="423">
        <f t="shared" si="124"/>
        <v>0</v>
      </c>
      <c r="M452" s="423">
        <f t="shared" si="125"/>
        <v>0</v>
      </c>
      <c r="N452" s="424">
        <f t="shared" si="126"/>
        <v>0</v>
      </c>
      <c r="O452" s="424">
        <f t="shared" si="127"/>
        <v>0</v>
      </c>
      <c r="P452" s="420"/>
      <c r="Q452" s="532"/>
      <c r="R452" s="526" t="str">
        <f t="shared" si="108"/>
        <v/>
      </c>
      <c r="S452" s="526" t="str">
        <f t="shared" si="109"/>
        <v/>
      </c>
      <c r="V452" s="433">
        <f>VLOOKUP(A452,[3]Cartilha!$A:$A,1,FALSE)</f>
        <v>100938</v>
      </c>
      <c r="W452" s="367"/>
    </row>
    <row r="453" spans="1:23" hidden="1" x14ac:dyDescent="0.2">
      <c r="A453" s="623">
        <v>100939</v>
      </c>
      <c r="B453" s="612" t="s">
        <v>3171</v>
      </c>
      <c r="C453" s="620" t="s">
        <v>5265</v>
      </c>
      <c r="D453" s="612" t="s">
        <v>7030</v>
      </c>
      <c r="E453" s="621">
        <v>5.42</v>
      </c>
      <c r="F453" s="614">
        <f t="shared" si="110"/>
        <v>6.53</v>
      </c>
      <c r="G453" s="510"/>
      <c r="H453" s="423"/>
      <c r="I453" s="422">
        <f t="shared" si="122"/>
        <v>0</v>
      </c>
      <c r="J453" s="422">
        <f t="shared" si="123"/>
        <v>0</v>
      </c>
      <c r="K453" s="419"/>
      <c r="L453" s="423">
        <f t="shared" si="124"/>
        <v>0</v>
      </c>
      <c r="M453" s="423">
        <f t="shared" si="125"/>
        <v>0</v>
      </c>
      <c r="N453" s="424">
        <f t="shared" si="126"/>
        <v>0</v>
      </c>
      <c r="O453" s="424">
        <f t="shared" si="127"/>
        <v>0</v>
      </c>
      <c r="P453" s="420"/>
      <c r="Q453" s="532"/>
      <c r="R453" s="526" t="str">
        <f t="shared" si="108"/>
        <v/>
      </c>
      <c r="S453" s="526" t="str">
        <f t="shared" si="109"/>
        <v/>
      </c>
      <c r="V453" s="433">
        <f>VLOOKUP(A453,[3]Cartilha!$A:$A,1,FALSE)</f>
        <v>100939</v>
      </c>
      <c r="W453" s="367"/>
    </row>
    <row r="454" spans="1:23" hidden="1" x14ac:dyDescent="0.2">
      <c r="A454" s="623">
        <v>100940</v>
      </c>
      <c r="B454" s="612" t="s">
        <v>3171</v>
      </c>
      <c r="C454" s="620" t="s">
        <v>5266</v>
      </c>
      <c r="D454" s="612" t="s">
        <v>7030</v>
      </c>
      <c r="E454" s="621">
        <v>4.67</v>
      </c>
      <c r="F454" s="614">
        <f t="shared" si="110"/>
        <v>5.63</v>
      </c>
      <c r="G454" s="510"/>
      <c r="H454" s="423"/>
      <c r="I454" s="422">
        <f t="shared" si="122"/>
        <v>0</v>
      </c>
      <c r="J454" s="422">
        <f t="shared" si="123"/>
        <v>0</v>
      </c>
      <c r="K454" s="419"/>
      <c r="L454" s="423">
        <f t="shared" si="124"/>
        <v>0</v>
      </c>
      <c r="M454" s="423">
        <f t="shared" si="125"/>
        <v>0</v>
      </c>
      <c r="N454" s="424">
        <f t="shared" si="126"/>
        <v>0</v>
      </c>
      <c r="O454" s="424">
        <f t="shared" si="127"/>
        <v>0</v>
      </c>
      <c r="P454" s="420"/>
      <c r="Q454" s="532"/>
      <c r="R454" s="526" t="str">
        <f t="shared" si="108"/>
        <v/>
      </c>
      <c r="S454" s="526" t="str">
        <f t="shared" si="109"/>
        <v/>
      </c>
      <c r="V454" s="433">
        <f>VLOOKUP(A454,[3]Cartilha!$A:$A,1,FALSE)</f>
        <v>100940</v>
      </c>
      <c r="W454" s="367"/>
    </row>
    <row r="455" spans="1:23" hidden="1" x14ac:dyDescent="0.2">
      <c r="A455" s="623">
        <v>100941</v>
      </c>
      <c r="B455" s="612" t="s">
        <v>3171</v>
      </c>
      <c r="C455" s="620" t="s">
        <v>5267</v>
      </c>
      <c r="D455" s="612" t="s">
        <v>7031</v>
      </c>
      <c r="E455" s="621">
        <v>4.88</v>
      </c>
      <c r="F455" s="614">
        <f t="shared" si="110"/>
        <v>5.88</v>
      </c>
      <c r="G455" s="510"/>
      <c r="H455" s="423"/>
      <c r="I455" s="422">
        <f t="shared" si="122"/>
        <v>0</v>
      </c>
      <c r="J455" s="422">
        <f t="shared" si="123"/>
        <v>0</v>
      </c>
      <c r="K455" s="419"/>
      <c r="L455" s="423">
        <f t="shared" si="124"/>
        <v>0</v>
      </c>
      <c r="M455" s="423">
        <f t="shared" si="125"/>
        <v>0</v>
      </c>
      <c r="N455" s="424">
        <f t="shared" si="126"/>
        <v>0</v>
      </c>
      <c r="O455" s="424">
        <f t="shared" si="127"/>
        <v>0</v>
      </c>
      <c r="P455" s="420"/>
      <c r="Q455" s="532"/>
      <c r="R455" s="526" t="str">
        <f t="shared" si="108"/>
        <v/>
      </c>
      <c r="S455" s="526" t="str">
        <f t="shared" si="109"/>
        <v/>
      </c>
      <c r="V455" s="433">
        <f>VLOOKUP(A455,[3]Cartilha!$A:$A,1,FALSE)</f>
        <v>100941</v>
      </c>
      <c r="W455" s="367"/>
    </row>
    <row r="456" spans="1:23" hidden="1" x14ac:dyDescent="0.2">
      <c r="A456" s="623">
        <v>100942</v>
      </c>
      <c r="B456" s="612" t="s">
        <v>3171</v>
      </c>
      <c r="C456" s="620" t="s">
        <v>5268</v>
      </c>
      <c r="D456" s="612" t="s">
        <v>7031</v>
      </c>
      <c r="E456" s="621">
        <v>3.44</v>
      </c>
      <c r="F456" s="614">
        <f t="shared" si="110"/>
        <v>4.1500000000000004</v>
      </c>
      <c r="G456" s="510"/>
      <c r="H456" s="423"/>
      <c r="I456" s="422">
        <f t="shared" si="122"/>
        <v>0</v>
      </c>
      <c r="J456" s="422">
        <f t="shared" si="123"/>
        <v>0</v>
      </c>
      <c r="K456" s="419"/>
      <c r="L456" s="423">
        <f t="shared" si="124"/>
        <v>0</v>
      </c>
      <c r="M456" s="423">
        <f t="shared" si="125"/>
        <v>0</v>
      </c>
      <c r="N456" s="424">
        <f t="shared" si="126"/>
        <v>0</v>
      </c>
      <c r="O456" s="424">
        <f t="shared" si="127"/>
        <v>0</v>
      </c>
      <c r="P456" s="420"/>
      <c r="Q456" s="532"/>
      <c r="R456" s="526" t="str">
        <f t="shared" si="108"/>
        <v/>
      </c>
      <c r="S456" s="526" t="str">
        <f t="shared" si="109"/>
        <v/>
      </c>
      <c r="V456" s="433">
        <f>VLOOKUP(A456,[3]Cartilha!$A:$A,1,FALSE)</f>
        <v>100942</v>
      </c>
      <c r="W456" s="367"/>
    </row>
    <row r="457" spans="1:23" hidden="1" x14ac:dyDescent="0.2">
      <c r="A457" s="623">
        <v>100943</v>
      </c>
      <c r="B457" s="612" t="s">
        <v>3171</v>
      </c>
      <c r="C457" s="620" t="s">
        <v>5269</v>
      </c>
      <c r="D457" s="612" t="s">
        <v>7031</v>
      </c>
      <c r="E457" s="621">
        <v>3.59</v>
      </c>
      <c r="F457" s="614">
        <f t="shared" si="110"/>
        <v>4.33</v>
      </c>
      <c r="G457" s="510"/>
      <c r="H457" s="423"/>
      <c r="I457" s="422">
        <f t="shared" si="122"/>
        <v>0</v>
      </c>
      <c r="J457" s="422">
        <f t="shared" si="123"/>
        <v>0</v>
      </c>
      <c r="K457" s="419"/>
      <c r="L457" s="423">
        <f t="shared" si="124"/>
        <v>0</v>
      </c>
      <c r="M457" s="423">
        <f t="shared" si="125"/>
        <v>0</v>
      </c>
      <c r="N457" s="424">
        <f t="shared" si="126"/>
        <v>0</v>
      </c>
      <c r="O457" s="424">
        <f t="shared" si="127"/>
        <v>0</v>
      </c>
      <c r="P457" s="420"/>
      <c r="Q457" s="532"/>
      <c r="R457" s="526" t="str">
        <f t="shared" si="108"/>
        <v/>
      </c>
      <c r="S457" s="526" t="str">
        <f t="shared" si="109"/>
        <v/>
      </c>
      <c r="V457" s="433">
        <f>VLOOKUP(A457,[3]Cartilha!$A:$A,1,FALSE)</f>
        <v>100943</v>
      </c>
      <c r="W457" s="367"/>
    </row>
    <row r="458" spans="1:23" hidden="1" x14ac:dyDescent="0.2">
      <c r="A458" s="623">
        <v>100944</v>
      </c>
      <c r="B458" s="612" t="s">
        <v>3171</v>
      </c>
      <c r="C458" s="620" t="s">
        <v>5270</v>
      </c>
      <c r="D458" s="612" t="s">
        <v>7031</v>
      </c>
      <c r="E458" s="621">
        <v>3.12</v>
      </c>
      <c r="F458" s="614">
        <f t="shared" si="110"/>
        <v>3.76</v>
      </c>
      <c r="G458" s="510"/>
      <c r="H458" s="423"/>
      <c r="I458" s="422">
        <f t="shared" si="122"/>
        <v>0</v>
      </c>
      <c r="J458" s="422">
        <f t="shared" si="123"/>
        <v>0</v>
      </c>
      <c r="K458" s="419"/>
      <c r="L458" s="423">
        <f t="shared" si="124"/>
        <v>0</v>
      </c>
      <c r="M458" s="423">
        <f t="shared" si="125"/>
        <v>0</v>
      </c>
      <c r="N458" s="424">
        <f t="shared" si="126"/>
        <v>0</v>
      </c>
      <c r="O458" s="424">
        <f t="shared" si="127"/>
        <v>0</v>
      </c>
      <c r="P458" s="420"/>
      <c r="Q458" s="532"/>
      <c r="R458" s="526" t="str">
        <f t="shared" si="108"/>
        <v/>
      </c>
      <c r="S458" s="526" t="str">
        <f t="shared" si="109"/>
        <v/>
      </c>
      <c r="V458" s="433">
        <f>VLOOKUP(A458,[3]Cartilha!$A:$A,1,FALSE)</f>
        <v>100944</v>
      </c>
      <c r="W458" s="367"/>
    </row>
    <row r="459" spans="1:23" ht="22.5" hidden="1" x14ac:dyDescent="0.2">
      <c r="A459" s="623">
        <v>95876</v>
      </c>
      <c r="B459" s="612" t="s">
        <v>3171</v>
      </c>
      <c r="C459" s="620" t="s">
        <v>4513</v>
      </c>
      <c r="D459" s="612" t="s">
        <v>7030</v>
      </c>
      <c r="E459" s="621">
        <v>1.78</v>
      </c>
      <c r="F459" s="614">
        <f t="shared" si="110"/>
        <v>2.15</v>
      </c>
      <c r="G459" s="510"/>
      <c r="H459" s="423"/>
      <c r="I459" s="422">
        <f t="shared" si="122"/>
        <v>0</v>
      </c>
      <c r="J459" s="422">
        <f t="shared" si="123"/>
        <v>0</v>
      </c>
      <c r="K459" s="419"/>
      <c r="L459" s="423">
        <f t="shared" si="124"/>
        <v>0</v>
      </c>
      <c r="M459" s="423">
        <f t="shared" si="125"/>
        <v>0</v>
      </c>
      <c r="N459" s="424">
        <f t="shared" si="126"/>
        <v>0</v>
      </c>
      <c r="O459" s="424">
        <f t="shared" si="127"/>
        <v>0</v>
      </c>
      <c r="P459" s="420"/>
      <c r="Q459" s="532"/>
      <c r="R459" s="526" t="str">
        <f t="shared" si="108"/>
        <v/>
      </c>
      <c r="S459" s="526" t="str">
        <f t="shared" si="109"/>
        <v/>
      </c>
      <c r="V459" s="433">
        <f>VLOOKUP(A459,[3]Cartilha!$A:$A,1,FALSE)</f>
        <v>95876</v>
      </c>
      <c r="W459" s="367"/>
    </row>
    <row r="460" spans="1:23" ht="22.5" hidden="1" x14ac:dyDescent="0.2">
      <c r="A460" s="623">
        <v>93592</v>
      </c>
      <c r="B460" s="612" t="s">
        <v>3171</v>
      </c>
      <c r="C460" s="620" t="s">
        <v>4514</v>
      </c>
      <c r="D460" s="612" t="s">
        <v>7030</v>
      </c>
      <c r="E460" s="621">
        <v>1.97</v>
      </c>
      <c r="F460" s="614">
        <f t="shared" si="110"/>
        <v>2.38</v>
      </c>
      <c r="G460" s="510"/>
      <c r="H460" s="423"/>
      <c r="I460" s="422">
        <f t="shared" si="122"/>
        <v>0</v>
      </c>
      <c r="J460" s="422">
        <f t="shared" si="123"/>
        <v>0</v>
      </c>
      <c r="K460" s="419"/>
      <c r="L460" s="423">
        <f t="shared" si="124"/>
        <v>0</v>
      </c>
      <c r="M460" s="423">
        <f t="shared" si="125"/>
        <v>0</v>
      </c>
      <c r="N460" s="424">
        <f t="shared" si="126"/>
        <v>0</v>
      </c>
      <c r="O460" s="424">
        <f t="shared" si="127"/>
        <v>0</v>
      </c>
      <c r="P460" s="420"/>
      <c r="Q460" s="525"/>
      <c r="R460" s="526" t="str">
        <f t="shared" si="108"/>
        <v/>
      </c>
      <c r="S460" s="526" t="str">
        <f t="shared" si="109"/>
        <v/>
      </c>
      <c r="V460" s="433">
        <f>VLOOKUP(A460,[3]Cartilha!$A:$A,1,FALSE)</f>
        <v>93592</v>
      </c>
      <c r="W460" s="367"/>
    </row>
    <row r="461" spans="1:23" hidden="1" x14ac:dyDescent="0.2">
      <c r="A461" s="623">
        <v>93591</v>
      </c>
      <c r="B461" s="612" t="s">
        <v>3171</v>
      </c>
      <c r="C461" s="620" t="s">
        <v>4515</v>
      </c>
      <c r="D461" s="612" t="s">
        <v>7030</v>
      </c>
      <c r="E461" s="621">
        <v>2.2599999999999998</v>
      </c>
      <c r="F461" s="614">
        <f t="shared" si="110"/>
        <v>2.72</v>
      </c>
      <c r="G461" s="510"/>
      <c r="H461" s="423"/>
      <c r="I461" s="422">
        <f t="shared" si="122"/>
        <v>0</v>
      </c>
      <c r="J461" s="422">
        <f t="shared" si="123"/>
        <v>0</v>
      </c>
      <c r="K461" s="419"/>
      <c r="L461" s="423">
        <f t="shared" si="124"/>
        <v>0</v>
      </c>
      <c r="M461" s="423">
        <f t="shared" si="125"/>
        <v>0</v>
      </c>
      <c r="N461" s="424">
        <f t="shared" si="126"/>
        <v>0</v>
      </c>
      <c r="O461" s="424">
        <f t="shared" si="127"/>
        <v>0</v>
      </c>
      <c r="P461" s="420"/>
      <c r="Q461" s="532"/>
      <c r="R461" s="526" t="str">
        <f t="shared" si="108"/>
        <v/>
      </c>
      <c r="S461" s="526" t="str">
        <f t="shared" si="109"/>
        <v/>
      </c>
      <c r="V461" s="433">
        <f>VLOOKUP(A461,[3]Cartilha!$A:$A,1,FALSE)</f>
        <v>93591</v>
      </c>
      <c r="W461" s="367"/>
    </row>
    <row r="462" spans="1:23" ht="22.5" hidden="1" x14ac:dyDescent="0.2">
      <c r="A462" s="623">
        <v>93599</v>
      </c>
      <c r="B462" s="612" t="s">
        <v>3171</v>
      </c>
      <c r="C462" s="620" t="s">
        <v>4516</v>
      </c>
      <c r="D462" s="612" t="s">
        <v>7031</v>
      </c>
      <c r="E462" s="621">
        <v>0.48</v>
      </c>
      <c r="F462" s="614">
        <f t="shared" si="110"/>
        <v>0.57999999999999996</v>
      </c>
      <c r="G462" s="510"/>
      <c r="H462" s="423"/>
      <c r="I462" s="422">
        <f t="shared" si="122"/>
        <v>0</v>
      </c>
      <c r="J462" s="422">
        <f t="shared" si="123"/>
        <v>0</v>
      </c>
      <c r="K462" s="419"/>
      <c r="L462" s="423">
        <f t="shared" si="124"/>
        <v>0</v>
      </c>
      <c r="M462" s="423">
        <f t="shared" si="125"/>
        <v>0</v>
      </c>
      <c r="N462" s="424">
        <f t="shared" si="126"/>
        <v>0</v>
      </c>
      <c r="O462" s="424">
        <f t="shared" si="127"/>
        <v>0</v>
      </c>
      <c r="P462" s="420"/>
      <c r="Q462" s="525"/>
      <c r="R462" s="526" t="str">
        <f t="shared" si="108"/>
        <v/>
      </c>
      <c r="S462" s="526" t="str">
        <f t="shared" si="109"/>
        <v/>
      </c>
      <c r="V462" s="433">
        <f>VLOOKUP(A462,[3]Cartilha!$A:$A,1,FALSE)</f>
        <v>93599</v>
      </c>
      <c r="W462" s="367"/>
    </row>
    <row r="463" spans="1:23" ht="22.5" hidden="1" x14ac:dyDescent="0.2">
      <c r="A463" s="623">
        <v>95879</v>
      </c>
      <c r="B463" s="612" t="s">
        <v>3171</v>
      </c>
      <c r="C463" s="620" t="s">
        <v>4519</v>
      </c>
      <c r="D463" s="612" t="s">
        <v>7031</v>
      </c>
      <c r="E463" s="621">
        <v>1.2</v>
      </c>
      <c r="F463" s="614">
        <f t="shared" si="110"/>
        <v>1.45</v>
      </c>
      <c r="G463" s="510"/>
      <c r="H463" s="423"/>
      <c r="I463" s="422">
        <f t="shared" si="122"/>
        <v>0</v>
      </c>
      <c r="J463" s="422">
        <f t="shared" si="123"/>
        <v>0</v>
      </c>
      <c r="K463" s="419"/>
      <c r="L463" s="423">
        <f t="shared" si="124"/>
        <v>0</v>
      </c>
      <c r="M463" s="423">
        <f t="shared" si="125"/>
        <v>0</v>
      </c>
      <c r="N463" s="424">
        <f t="shared" si="126"/>
        <v>0</v>
      </c>
      <c r="O463" s="424">
        <f t="shared" si="127"/>
        <v>0</v>
      </c>
      <c r="P463" s="420"/>
      <c r="Q463" s="532"/>
      <c r="R463" s="526" t="str">
        <f t="shared" si="108"/>
        <v/>
      </c>
      <c r="S463" s="526" t="str">
        <f t="shared" si="109"/>
        <v/>
      </c>
      <c r="V463" s="433">
        <f>VLOOKUP(A463,[3]Cartilha!$A:$A,1,FALSE)</f>
        <v>95879</v>
      </c>
      <c r="W463" s="367"/>
    </row>
    <row r="464" spans="1:23" ht="22.5" hidden="1" x14ac:dyDescent="0.2">
      <c r="A464" s="623">
        <v>93598</v>
      </c>
      <c r="B464" s="612" t="s">
        <v>3171</v>
      </c>
      <c r="C464" s="620" t="s">
        <v>4517</v>
      </c>
      <c r="D464" s="612" t="s">
        <v>7031</v>
      </c>
      <c r="E464" s="621">
        <v>1.3</v>
      </c>
      <c r="F464" s="614">
        <f t="shared" si="110"/>
        <v>1.57</v>
      </c>
      <c r="G464" s="510"/>
      <c r="H464" s="423"/>
      <c r="I464" s="422">
        <f t="shared" si="122"/>
        <v>0</v>
      </c>
      <c r="J464" s="422">
        <f t="shared" si="123"/>
        <v>0</v>
      </c>
      <c r="K464" s="419"/>
      <c r="L464" s="423">
        <f t="shared" si="124"/>
        <v>0</v>
      </c>
      <c r="M464" s="423">
        <f t="shared" si="125"/>
        <v>0</v>
      </c>
      <c r="N464" s="424">
        <f t="shared" si="126"/>
        <v>0</v>
      </c>
      <c r="O464" s="424">
        <f t="shared" si="127"/>
        <v>0</v>
      </c>
      <c r="P464" s="420"/>
      <c r="Q464" s="525"/>
      <c r="R464" s="526" t="str">
        <f t="shared" si="108"/>
        <v/>
      </c>
      <c r="S464" s="526" t="str">
        <f t="shared" si="109"/>
        <v/>
      </c>
      <c r="V464" s="433">
        <f>VLOOKUP(A464,[3]Cartilha!$A:$A,1,FALSE)</f>
        <v>93598</v>
      </c>
      <c r="W464" s="367"/>
    </row>
    <row r="465" spans="1:23" hidden="1" x14ac:dyDescent="0.2">
      <c r="A465" s="623">
        <v>93597</v>
      </c>
      <c r="B465" s="612" t="s">
        <v>3171</v>
      </c>
      <c r="C465" s="620" t="s">
        <v>4520</v>
      </c>
      <c r="D465" s="612" t="s">
        <v>7031</v>
      </c>
      <c r="E465" s="621">
        <v>1.5</v>
      </c>
      <c r="F465" s="614">
        <f t="shared" si="110"/>
        <v>1.81</v>
      </c>
      <c r="G465" s="510"/>
      <c r="H465" s="423"/>
      <c r="I465" s="422">
        <f t="shared" si="122"/>
        <v>0</v>
      </c>
      <c r="J465" s="422">
        <f t="shared" si="123"/>
        <v>0</v>
      </c>
      <c r="K465" s="419"/>
      <c r="L465" s="423">
        <f t="shared" si="124"/>
        <v>0</v>
      </c>
      <c r="M465" s="423">
        <f t="shared" si="125"/>
        <v>0</v>
      </c>
      <c r="N465" s="424">
        <f t="shared" si="126"/>
        <v>0</v>
      </c>
      <c r="O465" s="424">
        <f t="shared" si="127"/>
        <v>0</v>
      </c>
      <c r="P465" s="420"/>
      <c r="Q465" s="532"/>
      <c r="R465" s="526" t="str">
        <f t="shared" si="108"/>
        <v/>
      </c>
      <c r="S465" s="526" t="str">
        <f t="shared" si="109"/>
        <v/>
      </c>
      <c r="V465" s="433">
        <f>VLOOKUP(A465,[3]Cartilha!$A:$A,1,FALSE)</f>
        <v>93597</v>
      </c>
      <c r="W465" s="367"/>
    </row>
    <row r="466" spans="1:23" hidden="1" x14ac:dyDescent="0.2">
      <c r="A466" s="623" t="s">
        <v>2041</v>
      </c>
      <c r="B466" s="612"/>
      <c r="C466" s="620" t="s">
        <v>622</v>
      </c>
      <c r="D466" s="612">
        <v>0</v>
      </c>
      <c r="E466" s="621"/>
      <c r="F466" s="614">
        <f t="shared" si="110"/>
        <v>0</v>
      </c>
      <c r="G466" s="515"/>
      <c r="H466" s="443"/>
      <c r="I466" s="444"/>
      <c r="J466" s="445"/>
      <c r="K466" s="419"/>
      <c r="L466" s="516"/>
      <c r="M466" s="517"/>
      <c r="N466" s="444"/>
      <c r="O466" s="445"/>
      <c r="P466" s="420"/>
      <c r="Q466" s="525" t="str">
        <f>IF(OR(SUM(J467:J474)&gt;0,SUM(O467:O474)&gt;0),"xx","")</f>
        <v/>
      </c>
      <c r="R466" s="526" t="str">
        <f t="shared" si="108"/>
        <v/>
      </c>
      <c r="S466" s="526" t="str">
        <f t="shared" si="109"/>
        <v/>
      </c>
      <c r="V466" s="433" t="str">
        <f>VLOOKUP(A466,[3]Cartilha!$A:$A,1,FALSE)</f>
        <v>2.2.1.3</v>
      </c>
      <c r="W466" s="367"/>
    </row>
    <row r="467" spans="1:23" ht="22.5" hidden="1" x14ac:dyDescent="0.2">
      <c r="A467" s="623">
        <v>93590</v>
      </c>
      <c r="B467" s="612" t="s">
        <v>3171</v>
      </c>
      <c r="C467" s="620" t="s">
        <v>4521</v>
      </c>
      <c r="D467" s="612" t="s">
        <v>7030</v>
      </c>
      <c r="E467" s="621">
        <v>0.67</v>
      </c>
      <c r="F467" s="614">
        <f t="shared" si="110"/>
        <v>0.81</v>
      </c>
      <c r="G467" s="510"/>
      <c r="H467" s="423"/>
      <c r="I467" s="422">
        <f t="shared" ref="I467:I474" si="128">IF(ISBLANK(E467),0,ROUND(F467*G467,2))</f>
        <v>0</v>
      </c>
      <c r="J467" s="422">
        <f t="shared" ref="J467:J474" si="129">IF(ISBLANK(G467),0,ROUND(G467*H467,2))</f>
        <v>0</v>
      </c>
      <c r="K467" s="419"/>
      <c r="L467" s="423">
        <f t="shared" ref="L467:M474" si="130">G467</f>
        <v>0</v>
      </c>
      <c r="M467" s="423">
        <f t="shared" si="130"/>
        <v>0</v>
      </c>
      <c r="N467" s="424">
        <f t="shared" ref="N467:N474" si="131">IF(ISBLANK(E467),0,ROUND(F467*L467,2))</f>
        <v>0</v>
      </c>
      <c r="O467" s="424">
        <f t="shared" ref="O467:O474" si="132">IF(ISBLANK(L467),0,ROUND(L467*M467,2))</f>
        <v>0</v>
      </c>
      <c r="P467" s="420"/>
      <c r="Q467" s="532"/>
      <c r="R467" s="526" t="str">
        <f t="shared" si="108"/>
        <v/>
      </c>
      <c r="S467" s="526" t="str">
        <f t="shared" si="109"/>
        <v/>
      </c>
      <c r="V467" s="433">
        <f>VLOOKUP(A467,[3]Cartilha!$A:$A,1,FALSE)</f>
        <v>93590</v>
      </c>
      <c r="W467" s="367"/>
    </row>
    <row r="468" spans="1:23" ht="22.5" hidden="1" x14ac:dyDescent="0.2">
      <c r="A468" s="623">
        <v>95875</v>
      </c>
      <c r="B468" s="612" t="s">
        <v>3171</v>
      </c>
      <c r="C468" s="620" t="s">
        <v>4522</v>
      </c>
      <c r="D468" s="612" t="s">
        <v>7030</v>
      </c>
      <c r="E468" s="621">
        <v>1.71</v>
      </c>
      <c r="F468" s="614">
        <f t="shared" si="110"/>
        <v>2.06</v>
      </c>
      <c r="G468" s="510"/>
      <c r="H468" s="423"/>
      <c r="I468" s="422">
        <f t="shared" si="128"/>
        <v>0</v>
      </c>
      <c r="J468" s="422">
        <f t="shared" si="129"/>
        <v>0</v>
      </c>
      <c r="K468" s="419"/>
      <c r="L468" s="423">
        <f t="shared" si="130"/>
        <v>0</v>
      </c>
      <c r="M468" s="423">
        <f t="shared" si="130"/>
        <v>0</v>
      </c>
      <c r="N468" s="424">
        <f t="shared" si="131"/>
        <v>0</v>
      </c>
      <c r="O468" s="424">
        <f t="shared" si="132"/>
        <v>0</v>
      </c>
      <c r="P468" s="420"/>
      <c r="Q468" s="525"/>
      <c r="R468" s="526" t="str">
        <f t="shared" ref="R468:R531" si="133">IF(Q468="X","x",IF(Q468="xx","x",IF(O468&gt;0,"x","")))</f>
        <v/>
      </c>
      <c r="S468" s="526" t="str">
        <f t="shared" ref="S468:S531" si="134">IF(Q468="X","x",IF(Q468="xx","x",IF(OR(J468&gt;0,O468&gt;0),"x","")))</f>
        <v/>
      </c>
      <c r="V468" s="433">
        <f>VLOOKUP(A468,[3]Cartilha!$A:$A,1,FALSE)</f>
        <v>95875</v>
      </c>
      <c r="W468" s="367"/>
    </row>
    <row r="469" spans="1:23" ht="22.5" hidden="1" x14ac:dyDescent="0.2">
      <c r="A469" s="623">
        <v>93589</v>
      </c>
      <c r="B469" s="612" t="s">
        <v>3171</v>
      </c>
      <c r="C469" s="620" t="s">
        <v>4523</v>
      </c>
      <c r="D469" s="612" t="s">
        <v>7030</v>
      </c>
      <c r="E469" s="621">
        <v>1.85</v>
      </c>
      <c r="F469" s="614">
        <f t="shared" si="110"/>
        <v>2.23</v>
      </c>
      <c r="G469" s="510"/>
      <c r="H469" s="423"/>
      <c r="I469" s="422">
        <f t="shared" si="128"/>
        <v>0</v>
      </c>
      <c r="J469" s="422">
        <f t="shared" si="129"/>
        <v>0</v>
      </c>
      <c r="K469" s="419"/>
      <c r="L469" s="423">
        <f t="shared" si="130"/>
        <v>0</v>
      </c>
      <c r="M469" s="423">
        <f t="shared" si="130"/>
        <v>0</v>
      </c>
      <c r="N469" s="424">
        <f t="shared" si="131"/>
        <v>0</v>
      </c>
      <c r="O469" s="424">
        <f t="shared" si="132"/>
        <v>0</v>
      </c>
      <c r="P469" s="420"/>
      <c r="Q469" s="532"/>
      <c r="R469" s="526" t="str">
        <f t="shared" si="133"/>
        <v/>
      </c>
      <c r="S469" s="526" t="str">
        <f t="shared" si="134"/>
        <v/>
      </c>
      <c r="V469" s="433">
        <f>VLOOKUP(A469,[3]Cartilha!$A:$A,1,FALSE)</f>
        <v>93589</v>
      </c>
      <c r="W469" s="367"/>
    </row>
    <row r="470" spans="1:23" hidden="1" x14ac:dyDescent="0.2">
      <c r="A470" s="623">
        <v>93588</v>
      </c>
      <c r="B470" s="612" t="s">
        <v>3171</v>
      </c>
      <c r="C470" s="620" t="s">
        <v>4524</v>
      </c>
      <c r="D470" s="612" t="s">
        <v>7030</v>
      </c>
      <c r="E470" s="621">
        <v>2.16</v>
      </c>
      <c r="F470" s="614">
        <f t="shared" si="110"/>
        <v>2.6</v>
      </c>
      <c r="G470" s="510"/>
      <c r="H470" s="423"/>
      <c r="I470" s="422">
        <f t="shared" si="128"/>
        <v>0</v>
      </c>
      <c r="J470" s="422">
        <f t="shared" si="129"/>
        <v>0</v>
      </c>
      <c r="K470" s="419"/>
      <c r="L470" s="423">
        <f t="shared" si="130"/>
        <v>0</v>
      </c>
      <c r="M470" s="423">
        <f t="shared" si="130"/>
        <v>0</v>
      </c>
      <c r="N470" s="424">
        <f t="shared" si="131"/>
        <v>0</v>
      </c>
      <c r="O470" s="424">
        <f t="shared" si="132"/>
        <v>0</v>
      </c>
      <c r="P470" s="420"/>
      <c r="Q470" s="525"/>
      <c r="R470" s="526" t="str">
        <f t="shared" si="133"/>
        <v/>
      </c>
      <c r="S470" s="526" t="str">
        <f t="shared" si="134"/>
        <v/>
      </c>
      <c r="V470" s="433">
        <f>VLOOKUP(A470,[3]Cartilha!$A:$A,1,FALSE)</f>
        <v>93588</v>
      </c>
      <c r="W470" s="367"/>
    </row>
    <row r="471" spans="1:23" ht="22.5" hidden="1" x14ac:dyDescent="0.2">
      <c r="A471" s="623">
        <v>93596</v>
      </c>
      <c r="B471" s="612" t="s">
        <v>3171</v>
      </c>
      <c r="C471" s="620" t="s">
        <v>4525</v>
      </c>
      <c r="D471" s="612" t="s">
        <v>7031</v>
      </c>
      <c r="E471" s="621">
        <v>0.45</v>
      </c>
      <c r="F471" s="614">
        <f t="shared" ref="F471:F534" si="135">IF(E471=0,0,ROUND(E471*(1+E$13)*(1-E$14),2))</f>
        <v>0.54</v>
      </c>
      <c r="G471" s="510"/>
      <c r="H471" s="423"/>
      <c r="I471" s="422">
        <f t="shared" si="128"/>
        <v>0</v>
      </c>
      <c r="J471" s="422">
        <f t="shared" si="129"/>
        <v>0</v>
      </c>
      <c r="K471" s="419"/>
      <c r="L471" s="423">
        <f t="shared" si="130"/>
        <v>0</v>
      </c>
      <c r="M471" s="423">
        <f t="shared" si="130"/>
        <v>0</v>
      </c>
      <c r="N471" s="424">
        <f t="shared" si="131"/>
        <v>0</v>
      </c>
      <c r="O471" s="424">
        <f t="shared" si="132"/>
        <v>0</v>
      </c>
      <c r="P471" s="420"/>
      <c r="Q471" s="532"/>
      <c r="R471" s="526" t="str">
        <f t="shared" si="133"/>
        <v/>
      </c>
      <c r="S471" s="526" t="str">
        <f t="shared" si="134"/>
        <v/>
      </c>
      <c r="V471" s="433">
        <f>VLOOKUP(A471,[3]Cartilha!$A:$A,1,FALSE)</f>
        <v>93596</v>
      </c>
      <c r="W471" s="367"/>
    </row>
    <row r="472" spans="1:23" ht="22.5" hidden="1" x14ac:dyDescent="0.2">
      <c r="A472" s="623">
        <v>95878</v>
      </c>
      <c r="B472" s="612" t="s">
        <v>3171</v>
      </c>
      <c r="C472" s="620" t="s">
        <v>4526</v>
      </c>
      <c r="D472" s="612" t="s">
        <v>7031</v>
      </c>
      <c r="E472" s="621">
        <v>1.1499999999999999</v>
      </c>
      <c r="F472" s="614">
        <f t="shared" si="135"/>
        <v>1.39</v>
      </c>
      <c r="G472" s="510"/>
      <c r="H472" s="423"/>
      <c r="I472" s="422">
        <f t="shared" si="128"/>
        <v>0</v>
      </c>
      <c r="J472" s="422">
        <f t="shared" si="129"/>
        <v>0</v>
      </c>
      <c r="K472" s="419"/>
      <c r="L472" s="423">
        <f t="shared" si="130"/>
        <v>0</v>
      </c>
      <c r="M472" s="423">
        <f t="shared" si="130"/>
        <v>0</v>
      </c>
      <c r="N472" s="424">
        <f t="shared" si="131"/>
        <v>0</v>
      </c>
      <c r="O472" s="424">
        <f t="shared" si="132"/>
        <v>0</v>
      </c>
      <c r="P472" s="420"/>
      <c r="Q472" s="525"/>
      <c r="R472" s="526" t="str">
        <f t="shared" si="133"/>
        <v/>
      </c>
      <c r="S472" s="526" t="str">
        <f t="shared" si="134"/>
        <v/>
      </c>
      <c r="V472" s="433">
        <f>VLOOKUP(A472,[3]Cartilha!$A:$A,1,FALSE)</f>
        <v>95878</v>
      </c>
      <c r="W472" s="367"/>
    </row>
    <row r="473" spans="1:23" ht="22.5" hidden="1" x14ac:dyDescent="0.2">
      <c r="A473" s="623">
        <v>93595</v>
      </c>
      <c r="B473" s="612" t="s">
        <v>3171</v>
      </c>
      <c r="C473" s="620" t="s">
        <v>4527</v>
      </c>
      <c r="D473" s="612" t="s">
        <v>7031</v>
      </c>
      <c r="E473" s="621">
        <v>1.25</v>
      </c>
      <c r="F473" s="614">
        <f t="shared" si="135"/>
        <v>1.51</v>
      </c>
      <c r="G473" s="510"/>
      <c r="H473" s="423"/>
      <c r="I473" s="422">
        <f t="shared" si="128"/>
        <v>0</v>
      </c>
      <c r="J473" s="422">
        <f t="shared" si="129"/>
        <v>0</v>
      </c>
      <c r="K473" s="419"/>
      <c r="L473" s="423">
        <f t="shared" si="130"/>
        <v>0</v>
      </c>
      <c r="M473" s="423">
        <f t="shared" si="130"/>
        <v>0</v>
      </c>
      <c r="N473" s="424">
        <f t="shared" si="131"/>
        <v>0</v>
      </c>
      <c r="O473" s="424">
        <f t="shared" si="132"/>
        <v>0</v>
      </c>
      <c r="P473" s="420"/>
      <c r="Q473" s="532"/>
      <c r="R473" s="526" t="str">
        <f t="shared" si="133"/>
        <v/>
      </c>
      <c r="S473" s="526" t="str">
        <f t="shared" si="134"/>
        <v/>
      </c>
      <c r="V473" s="433">
        <f>VLOOKUP(A473,[3]Cartilha!$A:$A,1,FALSE)</f>
        <v>93595</v>
      </c>
      <c r="W473" s="367"/>
    </row>
    <row r="474" spans="1:23" hidden="1" x14ac:dyDescent="0.2">
      <c r="A474" s="623">
        <v>93594</v>
      </c>
      <c r="B474" s="612" t="s">
        <v>3171</v>
      </c>
      <c r="C474" s="620" t="s">
        <v>4528</v>
      </c>
      <c r="D474" s="612" t="s">
        <v>7031</v>
      </c>
      <c r="E474" s="621">
        <v>1.43</v>
      </c>
      <c r="F474" s="614">
        <f t="shared" si="135"/>
        <v>1.72</v>
      </c>
      <c r="G474" s="510"/>
      <c r="H474" s="423"/>
      <c r="I474" s="422">
        <f t="shared" si="128"/>
        <v>0</v>
      </c>
      <c r="J474" s="422">
        <f t="shared" si="129"/>
        <v>0</v>
      </c>
      <c r="K474" s="419"/>
      <c r="L474" s="423">
        <f t="shared" si="130"/>
        <v>0</v>
      </c>
      <c r="M474" s="423">
        <f t="shared" si="130"/>
        <v>0</v>
      </c>
      <c r="N474" s="424">
        <f t="shared" si="131"/>
        <v>0</v>
      </c>
      <c r="O474" s="424">
        <f t="shared" si="132"/>
        <v>0</v>
      </c>
      <c r="P474" s="420"/>
      <c r="Q474" s="525"/>
      <c r="R474" s="526" t="str">
        <f t="shared" si="133"/>
        <v/>
      </c>
      <c r="S474" s="526" t="str">
        <f t="shared" si="134"/>
        <v/>
      </c>
      <c r="V474" s="433">
        <f>VLOOKUP(A474,[3]Cartilha!$A:$A,1,FALSE)</f>
        <v>93594</v>
      </c>
      <c r="W474" s="367"/>
    </row>
    <row r="475" spans="1:23" hidden="1" x14ac:dyDescent="0.2">
      <c r="A475" s="623" t="s">
        <v>2042</v>
      </c>
      <c r="B475" s="612"/>
      <c r="C475" s="620" t="s">
        <v>623</v>
      </c>
      <c r="D475" s="612">
        <v>0</v>
      </c>
      <c r="E475" s="621"/>
      <c r="F475" s="614">
        <f t="shared" si="135"/>
        <v>0</v>
      </c>
      <c r="G475" s="515"/>
      <c r="H475" s="443"/>
      <c r="I475" s="444"/>
      <c r="J475" s="445"/>
      <c r="K475" s="419"/>
      <c r="L475" s="516"/>
      <c r="M475" s="517"/>
      <c r="N475" s="444"/>
      <c r="O475" s="445"/>
      <c r="P475" s="420"/>
      <c r="Q475" s="525" t="str">
        <f>IF(OR(SUM(J476:J483)&gt;0,SUM(O476:O483)&gt;0),"xx","")</f>
        <v/>
      </c>
      <c r="R475" s="526" t="str">
        <f t="shared" si="133"/>
        <v/>
      </c>
      <c r="S475" s="526" t="str">
        <f t="shared" si="134"/>
        <v/>
      </c>
      <c r="V475" s="433" t="str">
        <f>VLOOKUP(A475,[3]Cartilha!$A:$A,1,FALSE)</f>
        <v>2.2.1.4</v>
      </c>
      <c r="W475" s="367"/>
    </row>
    <row r="476" spans="1:23" hidden="1" x14ac:dyDescent="0.2">
      <c r="A476" s="623">
        <v>97912</v>
      </c>
      <c r="B476" s="612" t="s">
        <v>3171</v>
      </c>
      <c r="C476" s="620" t="s">
        <v>4529</v>
      </c>
      <c r="D476" s="612" t="s">
        <v>7030</v>
      </c>
      <c r="E476" s="621">
        <v>3.07</v>
      </c>
      <c r="F476" s="614">
        <f t="shared" si="135"/>
        <v>3.7</v>
      </c>
      <c r="G476" s="510"/>
      <c r="H476" s="423"/>
      <c r="I476" s="422">
        <f t="shared" ref="I476:I483" si="136">IF(ISBLANK(E476),0,ROUND(F476*G476,2))</f>
        <v>0</v>
      </c>
      <c r="J476" s="422">
        <f t="shared" ref="J476:J483" si="137">IF(ISBLANK(G476),0,ROUND(G476*H476,2))</f>
        <v>0</v>
      </c>
      <c r="K476" s="419"/>
      <c r="L476" s="423">
        <f t="shared" ref="L476:M483" si="138">G476</f>
        <v>0</v>
      </c>
      <c r="M476" s="423">
        <f t="shared" si="138"/>
        <v>0</v>
      </c>
      <c r="N476" s="424">
        <f t="shared" ref="N476:N483" si="139">IF(ISBLANK(E476),0,ROUND(F476*L476,2))</f>
        <v>0</v>
      </c>
      <c r="O476" s="424">
        <f t="shared" ref="O476:O483" si="140">IF(ISBLANK(L476),0,ROUND(L476*M476,2))</f>
        <v>0</v>
      </c>
      <c r="P476" s="420"/>
      <c r="Q476" s="532"/>
      <c r="R476" s="526" t="str">
        <f t="shared" si="133"/>
        <v/>
      </c>
      <c r="S476" s="526" t="str">
        <f t="shared" si="134"/>
        <v/>
      </c>
      <c r="V476" s="433">
        <f>VLOOKUP(A476,[3]Cartilha!$A:$A,1,FALSE)</f>
        <v>97912</v>
      </c>
      <c r="W476" s="367"/>
    </row>
    <row r="477" spans="1:23" ht="22.5" hidden="1" x14ac:dyDescent="0.2">
      <c r="A477" s="623">
        <v>97913</v>
      </c>
      <c r="B477" s="612" t="s">
        <v>3171</v>
      </c>
      <c r="C477" s="620" t="s">
        <v>4530</v>
      </c>
      <c r="D477" s="612" t="s">
        <v>7030</v>
      </c>
      <c r="E477" s="621">
        <v>2.66</v>
      </c>
      <c r="F477" s="614">
        <f t="shared" si="135"/>
        <v>3.21</v>
      </c>
      <c r="G477" s="510"/>
      <c r="H477" s="423"/>
      <c r="I477" s="422">
        <f t="shared" si="136"/>
        <v>0</v>
      </c>
      <c r="J477" s="422">
        <f t="shared" si="137"/>
        <v>0</v>
      </c>
      <c r="K477" s="419"/>
      <c r="L477" s="423">
        <f t="shared" si="138"/>
        <v>0</v>
      </c>
      <c r="M477" s="423">
        <f t="shared" si="138"/>
        <v>0</v>
      </c>
      <c r="N477" s="424">
        <f t="shared" si="139"/>
        <v>0</v>
      </c>
      <c r="O477" s="424">
        <f t="shared" si="140"/>
        <v>0</v>
      </c>
      <c r="P477" s="420"/>
      <c r="Q477" s="532"/>
      <c r="R477" s="526" t="str">
        <f t="shared" si="133"/>
        <v/>
      </c>
      <c r="S477" s="526" t="str">
        <f t="shared" si="134"/>
        <v/>
      </c>
      <c r="V477" s="433">
        <f>VLOOKUP(A477,[3]Cartilha!$A:$A,1,FALSE)</f>
        <v>97913</v>
      </c>
      <c r="W477" s="367"/>
    </row>
    <row r="478" spans="1:23" ht="22.5" hidden="1" x14ac:dyDescent="0.2">
      <c r="A478" s="623">
        <v>97914</v>
      </c>
      <c r="B478" s="612" t="s">
        <v>3171</v>
      </c>
      <c r="C478" s="620" t="s">
        <v>4531</v>
      </c>
      <c r="D478" s="612" t="s">
        <v>7030</v>
      </c>
      <c r="E478" s="621">
        <v>2.4300000000000002</v>
      </c>
      <c r="F478" s="614">
        <f t="shared" si="135"/>
        <v>2.93</v>
      </c>
      <c r="G478" s="510"/>
      <c r="H478" s="423">
        <v>2.99</v>
      </c>
      <c r="I478" s="422">
        <f t="shared" si="136"/>
        <v>0</v>
      </c>
      <c r="J478" s="422">
        <f t="shared" si="137"/>
        <v>0</v>
      </c>
      <c r="K478" s="419"/>
      <c r="L478" s="423">
        <f t="shared" si="138"/>
        <v>0</v>
      </c>
      <c r="M478" s="423">
        <f t="shared" si="138"/>
        <v>2.99</v>
      </c>
      <c r="N478" s="424">
        <f t="shared" si="139"/>
        <v>0</v>
      </c>
      <c r="O478" s="424">
        <f t="shared" si="140"/>
        <v>0</v>
      </c>
      <c r="P478" s="420"/>
      <c r="Q478" s="532"/>
      <c r="R478" s="526" t="str">
        <f t="shared" si="133"/>
        <v/>
      </c>
      <c r="S478" s="526" t="str">
        <f t="shared" si="134"/>
        <v/>
      </c>
      <c r="V478" s="433">
        <f>VLOOKUP(A478,[3]Cartilha!$A:$A,1,FALSE)</f>
        <v>97914</v>
      </c>
      <c r="W478" s="367"/>
    </row>
    <row r="479" spans="1:23" ht="22.5" hidden="1" x14ac:dyDescent="0.2">
      <c r="A479" s="623">
        <v>97915</v>
      </c>
      <c r="B479" s="612" t="s">
        <v>3171</v>
      </c>
      <c r="C479" s="620" t="s">
        <v>4532</v>
      </c>
      <c r="D479" s="612" t="s">
        <v>7030</v>
      </c>
      <c r="E479" s="621">
        <v>0.97</v>
      </c>
      <c r="F479" s="614">
        <f t="shared" si="135"/>
        <v>1.17</v>
      </c>
      <c r="G479" s="510"/>
      <c r="H479" s="423"/>
      <c r="I479" s="422">
        <f t="shared" si="136"/>
        <v>0</v>
      </c>
      <c r="J479" s="422">
        <f t="shared" si="137"/>
        <v>0</v>
      </c>
      <c r="K479" s="419"/>
      <c r="L479" s="423">
        <f t="shared" si="138"/>
        <v>0</v>
      </c>
      <c r="M479" s="423">
        <f t="shared" si="138"/>
        <v>0</v>
      </c>
      <c r="N479" s="424">
        <f t="shared" si="139"/>
        <v>0</v>
      </c>
      <c r="O479" s="424">
        <f t="shared" si="140"/>
        <v>0</v>
      </c>
      <c r="P479" s="420"/>
      <c r="Q479" s="532"/>
      <c r="R479" s="526" t="str">
        <f t="shared" si="133"/>
        <v/>
      </c>
      <c r="S479" s="526" t="str">
        <f t="shared" si="134"/>
        <v/>
      </c>
      <c r="V479" s="433">
        <f>VLOOKUP(A479,[3]Cartilha!$A:$A,1,FALSE)</f>
        <v>97915</v>
      </c>
      <c r="W479" s="367"/>
    </row>
    <row r="480" spans="1:23" hidden="1" x14ac:dyDescent="0.2">
      <c r="A480" s="623">
        <v>97916</v>
      </c>
      <c r="B480" s="612" t="s">
        <v>3171</v>
      </c>
      <c r="C480" s="620" t="s">
        <v>4533</v>
      </c>
      <c r="D480" s="612" t="s">
        <v>7031</v>
      </c>
      <c r="E480" s="621">
        <v>2.0499999999999998</v>
      </c>
      <c r="F480" s="614">
        <f t="shared" si="135"/>
        <v>2.4700000000000002</v>
      </c>
      <c r="G480" s="510"/>
      <c r="H480" s="423"/>
      <c r="I480" s="422">
        <f t="shared" si="136"/>
        <v>0</v>
      </c>
      <c r="J480" s="422">
        <f t="shared" si="137"/>
        <v>0</v>
      </c>
      <c r="K480" s="419"/>
      <c r="L480" s="423">
        <f t="shared" si="138"/>
        <v>0</v>
      </c>
      <c r="M480" s="423">
        <f t="shared" si="138"/>
        <v>0</v>
      </c>
      <c r="N480" s="424">
        <f t="shared" si="139"/>
        <v>0</v>
      </c>
      <c r="O480" s="424">
        <f t="shared" si="140"/>
        <v>0</v>
      </c>
      <c r="P480" s="420"/>
      <c r="Q480" s="532"/>
      <c r="R480" s="526" t="str">
        <f t="shared" si="133"/>
        <v/>
      </c>
      <c r="S480" s="526" t="str">
        <f t="shared" si="134"/>
        <v/>
      </c>
      <c r="V480" s="433">
        <f>VLOOKUP(A480,[3]Cartilha!$A:$A,1,FALSE)</f>
        <v>97916</v>
      </c>
      <c r="W480" s="367"/>
    </row>
    <row r="481" spans="1:23" ht="22.5" hidden="1" x14ac:dyDescent="0.2">
      <c r="A481" s="623">
        <v>97917</v>
      </c>
      <c r="B481" s="612" t="s">
        <v>3171</v>
      </c>
      <c r="C481" s="620" t="s">
        <v>4534</v>
      </c>
      <c r="D481" s="612" t="s">
        <v>7031</v>
      </c>
      <c r="E481" s="621">
        <v>1.76</v>
      </c>
      <c r="F481" s="614">
        <f t="shared" si="135"/>
        <v>2.12</v>
      </c>
      <c r="G481" s="510"/>
      <c r="H481" s="423"/>
      <c r="I481" s="422">
        <f t="shared" si="136"/>
        <v>0</v>
      </c>
      <c r="J481" s="422">
        <f t="shared" si="137"/>
        <v>0</v>
      </c>
      <c r="K481" s="419"/>
      <c r="L481" s="423">
        <f t="shared" si="138"/>
        <v>0</v>
      </c>
      <c r="M481" s="423">
        <f t="shared" si="138"/>
        <v>0</v>
      </c>
      <c r="N481" s="424">
        <f t="shared" si="139"/>
        <v>0</v>
      </c>
      <c r="O481" s="424">
        <f t="shared" si="140"/>
        <v>0</v>
      </c>
      <c r="P481" s="420"/>
      <c r="Q481" s="532"/>
      <c r="R481" s="526" t="str">
        <f t="shared" si="133"/>
        <v/>
      </c>
      <c r="S481" s="526" t="str">
        <f t="shared" si="134"/>
        <v/>
      </c>
      <c r="V481" s="433">
        <f>VLOOKUP(A481,[3]Cartilha!$A:$A,1,FALSE)</f>
        <v>97917</v>
      </c>
      <c r="W481" s="367"/>
    </row>
    <row r="482" spans="1:23" ht="22.5" hidden="1" x14ac:dyDescent="0.2">
      <c r="A482" s="623">
        <v>97918</v>
      </c>
      <c r="B482" s="612" t="s">
        <v>3171</v>
      </c>
      <c r="C482" s="620" t="s">
        <v>4535</v>
      </c>
      <c r="D482" s="612" t="s">
        <v>7031</v>
      </c>
      <c r="E482" s="621">
        <v>1.63</v>
      </c>
      <c r="F482" s="614">
        <f t="shared" si="135"/>
        <v>1.97</v>
      </c>
      <c r="G482" s="510"/>
      <c r="H482" s="423"/>
      <c r="I482" s="422">
        <f t="shared" si="136"/>
        <v>0</v>
      </c>
      <c r="J482" s="422">
        <f t="shared" si="137"/>
        <v>0</v>
      </c>
      <c r="K482" s="419"/>
      <c r="L482" s="423">
        <f t="shared" si="138"/>
        <v>0</v>
      </c>
      <c r="M482" s="423">
        <f t="shared" si="138"/>
        <v>0</v>
      </c>
      <c r="N482" s="424">
        <f t="shared" si="139"/>
        <v>0</v>
      </c>
      <c r="O482" s="424">
        <f t="shared" si="140"/>
        <v>0</v>
      </c>
      <c r="P482" s="420"/>
      <c r="Q482" s="532"/>
      <c r="R482" s="526" t="str">
        <f t="shared" si="133"/>
        <v/>
      </c>
      <c r="S482" s="526" t="str">
        <f t="shared" si="134"/>
        <v/>
      </c>
      <c r="V482" s="433">
        <f>VLOOKUP(A482,[3]Cartilha!$A:$A,1,FALSE)</f>
        <v>97918</v>
      </c>
      <c r="W482" s="367"/>
    </row>
    <row r="483" spans="1:23" ht="22.5" hidden="1" x14ac:dyDescent="0.2">
      <c r="A483" s="623">
        <v>97919</v>
      </c>
      <c r="B483" s="612" t="s">
        <v>3171</v>
      </c>
      <c r="C483" s="620" t="s">
        <v>4536</v>
      </c>
      <c r="D483" s="612" t="s">
        <v>7031</v>
      </c>
      <c r="E483" s="621">
        <v>0.64</v>
      </c>
      <c r="F483" s="614">
        <f t="shared" si="135"/>
        <v>0.77</v>
      </c>
      <c r="G483" s="510"/>
      <c r="H483" s="423"/>
      <c r="I483" s="422">
        <f t="shared" si="136"/>
        <v>0</v>
      </c>
      <c r="J483" s="422">
        <f t="shared" si="137"/>
        <v>0</v>
      </c>
      <c r="K483" s="419"/>
      <c r="L483" s="423">
        <f t="shared" si="138"/>
        <v>0</v>
      </c>
      <c r="M483" s="423">
        <f t="shared" si="138"/>
        <v>0</v>
      </c>
      <c r="N483" s="424">
        <f t="shared" si="139"/>
        <v>0</v>
      </c>
      <c r="O483" s="424">
        <f t="shared" si="140"/>
        <v>0</v>
      </c>
      <c r="P483" s="420"/>
      <c r="Q483" s="532"/>
      <c r="R483" s="526" t="str">
        <f t="shared" si="133"/>
        <v/>
      </c>
      <c r="S483" s="526" t="str">
        <f t="shared" si="134"/>
        <v/>
      </c>
      <c r="V483" s="433">
        <f>VLOOKUP(A483,[3]Cartilha!$A:$A,1,FALSE)</f>
        <v>97919</v>
      </c>
      <c r="W483" s="367"/>
    </row>
    <row r="484" spans="1:23" hidden="1" x14ac:dyDescent="0.2">
      <c r="A484" s="623" t="s">
        <v>2043</v>
      </c>
      <c r="B484" s="612"/>
      <c r="C484" s="620" t="s">
        <v>6714</v>
      </c>
      <c r="D484" s="612">
        <v>0</v>
      </c>
      <c r="E484" s="621"/>
      <c r="F484" s="614">
        <f t="shared" si="135"/>
        <v>0</v>
      </c>
      <c r="G484" s="515"/>
      <c r="H484" s="443"/>
      <c r="I484" s="444"/>
      <c r="J484" s="445"/>
      <c r="K484" s="419"/>
      <c r="L484" s="516"/>
      <c r="M484" s="517"/>
      <c r="N484" s="444"/>
      <c r="O484" s="445"/>
      <c r="P484" s="420"/>
      <c r="Q484" s="525" t="str">
        <f>IF(OR(SUM(J485:J574)&gt;0,SUM(O485:O574)&gt;0),"xx","")</f>
        <v/>
      </c>
      <c r="R484" s="526" t="str">
        <f t="shared" si="133"/>
        <v/>
      </c>
      <c r="S484" s="526" t="str">
        <f t="shared" si="134"/>
        <v/>
      </c>
      <c r="V484" s="433" t="str">
        <f>VLOOKUP(A484,[3]Cartilha!$A:$A,1,FALSE)</f>
        <v>2.2.1.5</v>
      </c>
      <c r="W484" s="367"/>
    </row>
    <row r="485" spans="1:23" hidden="1" x14ac:dyDescent="0.2">
      <c r="A485" s="623">
        <v>100945</v>
      </c>
      <c r="B485" s="612" t="s">
        <v>3171</v>
      </c>
      <c r="C485" s="620" t="s">
        <v>5271</v>
      </c>
      <c r="D485" s="612" t="s">
        <v>7031</v>
      </c>
      <c r="E485" s="621">
        <v>2.23</v>
      </c>
      <c r="F485" s="614">
        <f t="shared" si="135"/>
        <v>2.69</v>
      </c>
      <c r="G485" s="510"/>
      <c r="H485" s="423"/>
      <c r="I485" s="422">
        <f t="shared" ref="I485:I516" si="141">IF(ISBLANK(E485),0,ROUND(F485*G485,2))</f>
        <v>0</v>
      </c>
      <c r="J485" s="422">
        <f t="shared" ref="J485:J516" si="142">IF(ISBLANK(G485),0,ROUND(G485*H485,2))</f>
        <v>0</v>
      </c>
      <c r="K485" s="419"/>
      <c r="L485" s="423">
        <f t="shared" ref="L485:L516" si="143">G485</f>
        <v>0</v>
      </c>
      <c r="M485" s="423">
        <f t="shared" ref="M485:M516" si="144">H485</f>
        <v>0</v>
      </c>
      <c r="N485" s="424">
        <f t="shared" ref="N485:N516" si="145">IF(ISBLANK(E485),0,ROUND(F485*L485,2))</f>
        <v>0</v>
      </c>
      <c r="O485" s="424">
        <f t="shared" ref="O485:O516" si="146">IF(ISBLANK(L485),0,ROUND(L485*M485,2))</f>
        <v>0</v>
      </c>
      <c r="P485" s="420"/>
      <c r="Q485" s="532"/>
      <c r="R485" s="526" t="str">
        <f t="shared" si="133"/>
        <v/>
      </c>
      <c r="S485" s="526" t="str">
        <f t="shared" si="134"/>
        <v/>
      </c>
      <c r="V485" s="433">
        <f>VLOOKUP(A485,[3]Cartilha!$A:$A,1,FALSE)</f>
        <v>100945</v>
      </c>
      <c r="W485" s="367"/>
    </row>
    <row r="486" spans="1:23" hidden="1" x14ac:dyDescent="0.2">
      <c r="A486" s="623">
        <v>100946</v>
      </c>
      <c r="B486" s="612" t="s">
        <v>3171</v>
      </c>
      <c r="C486" s="620" t="s">
        <v>5272</v>
      </c>
      <c r="D486" s="612" t="s">
        <v>7031</v>
      </c>
      <c r="E486" s="621">
        <v>1.92</v>
      </c>
      <c r="F486" s="614">
        <f t="shared" si="135"/>
        <v>2.31</v>
      </c>
      <c r="G486" s="510"/>
      <c r="H486" s="423"/>
      <c r="I486" s="422">
        <f t="shared" si="141"/>
        <v>0</v>
      </c>
      <c r="J486" s="422">
        <f t="shared" si="142"/>
        <v>0</v>
      </c>
      <c r="K486" s="419"/>
      <c r="L486" s="423">
        <f t="shared" si="143"/>
        <v>0</v>
      </c>
      <c r="M486" s="423">
        <f t="shared" si="144"/>
        <v>0</v>
      </c>
      <c r="N486" s="424">
        <f t="shared" si="145"/>
        <v>0</v>
      </c>
      <c r="O486" s="424">
        <f t="shared" si="146"/>
        <v>0</v>
      </c>
      <c r="P486" s="420"/>
      <c r="Q486" s="532"/>
      <c r="R486" s="526" t="str">
        <f t="shared" si="133"/>
        <v/>
      </c>
      <c r="S486" s="526" t="str">
        <f t="shared" si="134"/>
        <v/>
      </c>
      <c r="V486" s="433">
        <f>VLOOKUP(A486,[3]Cartilha!$A:$A,1,FALSE)</f>
        <v>100946</v>
      </c>
      <c r="W486" s="367"/>
    </row>
    <row r="487" spans="1:23" hidden="1" x14ac:dyDescent="0.2">
      <c r="A487" s="623">
        <v>100947</v>
      </c>
      <c r="B487" s="612" t="s">
        <v>3171</v>
      </c>
      <c r="C487" s="620" t="s">
        <v>5273</v>
      </c>
      <c r="D487" s="612" t="s">
        <v>7031</v>
      </c>
      <c r="E487" s="621">
        <v>1.76</v>
      </c>
      <c r="F487" s="614">
        <f t="shared" si="135"/>
        <v>2.12</v>
      </c>
      <c r="G487" s="510"/>
      <c r="H487" s="423"/>
      <c r="I487" s="422">
        <f t="shared" si="141"/>
        <v>0</v>
      </c>
      <c r="J487" s="422">
        <f t="shared" si="142"/>
        <v>0</v>
      </c>
      <c r="K487" s="419"/>
      <c r="L487" s="423">
        <f t="shared" si="143"/>
        <v>0</v>
      </c>
      <c r="M487" s="423">
        <f t="shared" si="144"/>
        <v>0</v>
      </c>
      <c r="N487" s="424">
        <f t="shared" si="145"/>
        <v>0</v>
      </c>
      <c r="O487" s="424">
        <f t="shared" si="146"/>
        <v>0</v>
      </c>
      <c r="P487" s="420"/>
      <c r="Q487" s="532"/>
      <c r="R487" s="526" t="str">
        <f t="shared" si="133"/>
        <v/>
      </c>
      <c r="S487" s="526" t="str">
        <f t="shared" si="134"/>
        <v/>
      </c>
      <c r="V487" s="433">
        <f>VLOOKUP(A487,[3]Cartilha!$A:$A,1,FALSE)</f>
        <v>100947</v>
      </c>
      <c r="W487" s="367"/>
    </row>
    <row r="488" spans="1:23" ht="22.5" hidden="1" x14ac:dyDescent="0.2">
      <c r="A488" s="623">
        <v>100948</v>
      </c>
      <c r="B488" s="612" t="s">
        <v>3171</v>
      </c>
      <c r="C488" s="620" t="s">
        <v>5274</v>
      </c>
      <c r="D488" s="612" t="s">
        <v>7031</v>
      </c>
      <c r="E488" s="621">
        <v>0.7</v>
      </c>
      <c r="F488" s="614">
        <f t="shared" si="135"/>
        <v>0.84</v>
      </c>
      <c r="G488" s="510"/>
      <c r="H488" s="423"/>
      <c r="I488" s="422">
        <f t="shared" si="141"/>
        <v>0</v>
      </c>
      <c r="J488" s="422">
        <f t="shared" si="142"/>
        <v>0</v>
      </c>
      <c r="K488" s="419"/>
      <c r="L488" s="423">
        <f t="shared" si="143"/>
        <v>0</v>
      </c>
      <c r="M488" s="423">
        <f t="shared" si="144"/>
        <v>0</v>
      </c>
      <c r="N488" s="424">
        <f t="shared" si="145"/>
        <v>0</v>
      </c>
      <c r="O488" s="424">
        <f t="shared" si="146"/>
        <v>0</v>
      </c>
      <c r="P488" s="420"/>
      <c r="Q488" s="532"/>
      <c r="R488" s="526" t="str">
        <f t="shared" si="133"/>
        <v/>
      </c>
      <c r="S488" s="526" t="str">
        <f t="shared" si="134"/>
        <v/>
      </c>
      <c r="V488" s="433">
        <f>VLOOKUP(A488,[3]Cartilha!$A:$A,1,FALSE)</f>
        <v>100948</v>
      </c>
      <c r="W488" s="367"/>
    </row>
    <row r="489" spans="1:23" hidden="1" x14ac:dyDescent="0.2">
      <c r="A489" s="623">
        <v>100949</v>
      </c>
      <c r="B489" s="612" t="s">
        <v>3171</v>
      </c>
      <c r="C489" s="620" t="s">
        <v>5275</v>
      </c>
      <c r="D489" s="612" t="s">
        <v>7031</v>
      </c>
      <c r="E489" s="621">
        <v>5.31</v>
      </c>
      <c r="F489" s="614">
        <f t="shared" si="135"/>
        <v>6.4</v>
      </c>
      <c r="G489" s="510"/>
      <c r="H489" s="423"/>
      <c r="I489" s="422">
        <f t="shared" si="141"/>
        <v>0</v>
      </c>
      <c r="J489" s="422">
        <f t="shared" si="142"/>
        <v>0</v>
      </c>
      <c r="K489" s="419"/>
      <c r="L489" s="423">
        <f t="shared" si="143"/>
        <v>0</v>
      </c>
      <c r="M489" s="423">
        <f t="shared" si="144"/>
        <v>0</v>
      </c>
      <c r="N489" s="424">
        <f t="shared" si="145"/>
        <v>0</v>
      </c>
      <c r="O489" s="424">
        <f t="shared" si="146"/>
        <v>0</v>
      </c>
      <c r="P489" s="420"/>
      <c r="Q489" s="532"/>
      <c r="R489" s="526" t="str">
        <f t="shared" si="133"/>
        <v/>
      </c>
      <c r="S489" s="526" t="str">
        <f t="shared" si="134"/>
        <v/>
      </c>
      <c r="V489" s="433">
        <f>VLOOKUP(A489,[3]Cartilha!$A:$A,1,FALSE)</f>
        <v>100949</v>
      </c>
      <c r="W489" s="367"/>
    </row>
    <row r="490" spans="1:23" ht="22.5" hidden="1" x14ac:dyDescent="0.2">
      <c r="A490" s="623">
        <v>100950</v>
      </c>
      <c r="B490" s="612" t="s">
        <v>3171</v>
      </c>
      <c r="C490" s="620" t="s">
        <v>5276</v>
      </c>
      <c r="D490" s="612" t="s">
        <v>7031</v>
      </c>
      <c r="E490" s="621">
        <v>2.88</v>
      </c>
      <c r="F490" s="614">
        <f t="shared" si="135"/>
        <v>3.47</v>
      </c>
      <c r="G490" s="510"/>
      <c r="H490" s="423"/>
      <c r="I490" s="422">
        <f t="shared" si="141"/>
        <v>0</v>
      </c>
      <c r="J490" s="422">
        <f t="shared" si="142"/>
        <v>0</v>
      </c>
      <c r="K490" s="419"/>
      <c r="L490" s="423">
        <f t="shared" si="143"/>
        <v>0</v>
      </c>
      <c r="M490" s="423">
        <f t="shared" si="144"/>
        <v>0</v>
      </c>
      <c r="N490" s="424">
        <f t="shared" si="145"/>
        <v>0</v>
      </c>
      <c r="O490" s="424">
        <f t="shared" si="146"/>
        <v>0</v>
      </c>
      <c r="P490" s="420"/>
      <c r="Q490" s="532"/>
      <c r="R490" s="526" t="str">
        <f t="shared" si="133"/>
        <v/>
      </c>
      <c r="S490" s="526" t="str">
        <f t="shared" si="134"/>
        <v/>
      </c>
      <c r="V490" s="433">
        <f>VLOOKUP(A490,[3]Cartilha!$A:$A,1,FALSE)</f>
        <v>100950</v>
      </c>
      <c r="W490" s="367"/>
    </row>
    <row r="491" spans="1:23" ht="22.5" hidden="1" x14ac:dyDescent="0.2">
      <c r="A491" s="623">
        <v>100951</v>
      </c>
      <c r="B491" s="612" t="s">
        <v>3171</v>
      </c>
      <c r="C491" s="620" t="s">
        <v>5277</v>
      </c>
      <c r="D491" s="612" t="s">
        <v>7031</v>
      </c>
      <c r="E491" s="621">
        <v>2.4900000000000002</v>
      </c>
      <c r="F491" s="614">
        <f t="shared" si="135"/>
        <v>3</v>
      </c>
      <c r="G491" s="510"/>
      <c r="H491" s="423"/>
      <c r="I491" s="422">
        <f t="shared" si="141"/>
        <v>0</v>
      </c>
      <c r="J491" s="422">
        <f t="shared" si="142"/>
        <v>0</v>
      </c>
      <c r="K491" s="419"/>
      <c r="L491" s="423">
        <f t="shared" si="143"/>
        <v>0</v>
      </c>
      <c r="M491" s="423">
        <f t="shared" si="144"/>
        <v>0</v>
      </c>
      <c r="N491" s="424">
        <f t="shared" si="145"/>
        <v>0</v>
      </c>
      <c r="O491" s="424">
        <f t="shared" si="146"/>
        <v>0</v>
      </c>
      <c r="P491" s="420"/>
      <c r="Q491" s="532"/>
      <c r="R491" s="526" t="str">
        <f t="shared" si="133"/>
        <v/>
      </c>
      <c r="S491" s="526" t="str">
        <f t="shared" si="134"/>
        <v/>
      </c>
      <c r="V491" s="433">
        <f>VLOOKUP(A491,[3]Cartilha!$A:$A,1,FALSE)</f>
        <v>100951</v>
      </c>
      <c r="W491" s="367"/>
    </row>
    <row r="492" spans="1:23" ht="22.5" hidden="1" x14ac:dyDescent="0.2">
      <c r="A492" s="623">
        <v>100952</v>
      </c>
      <c r="B492" s="612" t="s">
        <v>3171</v>
      </c>
      <c r="C492" s="620" t="s">
        <v>5278</v>
      </c>
      <c r="D492" s="612" t="s">
        <v>7031</v>
      </c>
      <c r="E492" s="621">
        <v>2.29</v>
      </c>
      <c r="F492" s="614">
        <f t="shared" si="135"/>
        <v>2.76</v>
      </c>
      <c r="G492" s="510"/>
      <c r="H492" s="423"/>
      <c r="I492" s="422">
        <f t="shared" si="141"/>
        <v>0</v>
      </c>
      <c r="J492" s="422">
        <f t="shared" si="142"/>
        <v>0</v>
      </c>
      <c r="K492" s="419"/>
      <c r="L492" s="423">
        <f t="shared" si="143"/>
        <v>0</v>
      </c>
      <c r="M492" s="423">
        <f t="shared" si="144"/>
        <v>0</v>
      </c>
      <c r="N492" s="424">
        <f t="shared" si="145"/>
        <v>0</v>
      </c>
      <c r="O492" s="424">
        <f t="shared" si="146"/>
        <v>0</v>
      </c>
      <c r="P492" s="420"/>
      <c r="Q492" s="532"/>
      <c r="R492" s="526" t="str">
        <f t="shared" si="133"/>
        <v/>
      </c>
      <c r="S492" s="526" t="str">
        <f t="shared" si="134"/>
        <v/>
      </c>
      <c r="V492" s="433">
        <f>VLOOKUP(A492,[3]Cartilha!$A:$A,1,FALSE)</f>
        <v>100952</v>
      </c>
      <c r="W492" s="367"/>
    </row>
    <row r="493" spans="1:23" ht="22.5" hidden="1" x14ac:dyDescent="0.2">
      <c r="A493" s="623">
        <v>100953</v>
      </c>
      <c r="B493" s="612" t="s">
        <v>3171</v>
      </c>
      <c r="C493" s="620" t="s">
        <v>5279</v>
      </c>
      <c r="D493" s="612" t="s">
        <v>7031</v>
      </c>
      <c r="E493" s="621">
        <v>0.91</v>
      </c>
      <c r="F493" s="614">
        <f t="shared" si="135"/>
        <v>1.1000000000000001</v>
      </c>
      <c r="G493" s="510"/>
      <c r="H493" s="423"/>
      <c r="I493" s="422">
        <f t="shared" si="141"/>
        <v>0</v>
      </c>
      <c r="J493" s="422">
        <f t="shared" si="142"/>
        <v>0</v>
      </c>
      <c r="K493" s="419"/>
      <c r="L493" s="423">
        <f t="shared" si="143"/>
        <v>0</v>
      </c>
      <c r="M493" s="423">
        <f t="shared" si="144"/>
        <v>0</v>
      </c>
      <c r="N493" s="424">
        <f t="shared" si="145"/>
        <v>0</v>
      </c>
      <c r="O493" s="424">
        <f t="shared" si="146"/>
        <v>0</v>
      </c>
      <c r="P493" s="420"/>
      <c r="Q493" s="532"/>
      <c r="R493" s="526" t="str">
        <f t="shared" si="133"/>
        <v/>
      </c>
      <c r="S493" s="526" t="str">
        <f t="shared" si="134"/>
        <v/>
      </c>
      <c r="V493" s="433">
        <f>VLOOKUP(A493,[3]Cartilha!$A:$A,1,FALSE)</f>
        <v>100953</v>
      </c>
      <c r="W493" s="367"/>
    </row>
    <row r="494" spans="1:23" ht="22.5" hidden="1" x14ac:dyDescent="0.2">
      <c r="A494" s="623">
        <v>100954</v>
      </c>
      <c r="B494" s="612" t="s">
        <v>3171</v>
      </c>
      <c r="C494" s="620" t="s">
        <v>5280</v>
      </c>
      <c r="D494" s="612" t="s">
        <v>7031</v>
      </c>
      <c r="E494" s="621">
        <v>6.86</v>
      </c>
      <c r="F494" s="614">
        <f t="shared" si="135"/>
        <v>8.27</v>
      </c>
      <c r="G494" s="510"/>
      <c r="H494" s="423"/>
      <c r="I494" s="422">
        <f t="shared" si="141"/>
        <v>0</v>
      </c>
      <c r="J494" s="422">
        <f t="shared" si="142"/>
        <v>0</v>
      </c>
      <c r="K494" s="419"/>
      <c r="L494" s="423">
        <f t="shared" si="143"/>
        <v>0</v>
      </c>
      <c r="M494" s="423">
        <f t="shared" si="144"/>
        <v>0</v>
      </c>
      <c r="N494" s="424">
        <f t="shared" si="145"/>
        <v>0</v>
      </c>
      <c r="O494" s="424">
        <f t="shared" si="146"/>
        <v>0</v>
      </c>
      <c r="P494" s="420"/>
      <c r="Q494" s="532"/>
      <c r="R494" s="526" t="str">
        <f t="shared" si="133"/>
        <v/>
      </c>
      <c r="S494" s="526" t="str">
        <f t="shared" si="134"/>
        <v/>
      </c>
      <c r="V494" s="433">
        <f>VLOOKUP(A494,[3]Cartilha!$A:$A,1,FALSE)</f>
        <v>100954</v>
      </c>
      <c r="W494" s="367"/>
    </row>
    <row r="495" spans="1:23" ht="22.5" hidden="1" x14ac:dyDescent="0.2">
      <c r="A495" s="623">
        <v>100973</v>
      </c>
      <c r="B495" s="612" t="s">
        <v>3171</v>
      </c>
      <c r="C495" s="620" t="s">
        <v>5291</v>
      </c>
      <c r="D495" s="612" t="s">
        <v>171</v>
      </c>
      <c r="E495" s="621">
        <v>7.43</v>
      </c>
      <c r="F495" s="614">
        <f t="shared" si="135"/>
        <v>8.9600000000000009</v>
      </c>
      <c r="G495" s="510"/>
      <c r="H495" s="423"/>
      <c r="I495" s="422">
        <f t="shared" si="141"/>
        <v>0</v>
      </c>
      <c r="J495" s="422">
        <f t="shared" si="142"/>
        <v>0</v>
      </c>
      <c r="K495" s="419"/>
      <c r="L495" s="423">
        <f t="shared" si="143"/>
        <v>0</v>
      </c>
      <c r="M495" s="423">
        <f t="shared" si="144"/>
        <v>0</v>
      </c>
      <c r="N495" s="424">
        <f t="shared" si="145"/>
        <v>0</v>
      </c>
      <c r="O495" s="424">
        <f t="shared" si="146"/>
        <v>0</v>
      </c>
      <c r="P495" s="420"/>
      <c r="Q495" s="532"/>
      <c r="R495" s="526" t="str">
        <f t="shared" si="133"/>
        <v/>
      </c>
      <c r="S495" s="526" t="str">
        <f t="shared" si="134"/>
        <v/>
      </c>
      <c r="V495" s="433">
        <f>VLOOKUP(A495,[3]Cartilha!$A:$A,1,FALSE)</f>
        <v>100973</v>
      </c>
      <c r="W495" s="367"/>
    </row>
    <row r="496" spans="1:23" ht="22.5" hidden="1" x14ac:dyDescent="0.2">
      <c r="A496" s="623">
        <v>100974</v>
      </c>
      <c r="B496" s="612" t="s">
        <v>3171</v>
      </c>
      <c r="C496" s="620" t="s">
        <v>5292</v>
      </c>
      <c r="D496" s="612" t="s">
        <v>171</v>
      </c>
      <c r="E496" s="621">
        <v>6.4</v>
      </c>
      <c r="F496" s="614">
        <f t="shared" si="135"/>
        <v>7.72</v>
      </c>
      <c r="G496" s="510"/>
      <c r="H496" s="423"/>
      <c r="I496" s="422">
        <f t="shared" si="141"/>
        <v>0</v>
      </c>
      <c r="J496" s="422">
        <f t="shared" si="142"/>
        <v>0</v>
      </c>
      <c r="K496" s="419"/>
      <c r="L496" s="423">
        <f t="shared" si="143"/>
        <v>0</v>
      </c>
      <c r="M496" s="423">
        <f t="shared" si="144"/>
        <v>0</v>
      </c>
      <c r="N496" s="424">
        <f t="shared" si="145"/>
        <v>0</v>
      </c>
      <c r="O496" s="424">
        <f t="shared" si="146"/>
        <v>0</v>
      </c>
      <c r="P496" s="420"/>
      <c r="Q496" s="532"/>
      <c r="R496" s="526" t="str">
        <f t="shared" si="133"/>
        <v/>
      </c>
      <c r="S496" s="526" t="str">
        <f t="shared" si="134"/>
        <v/>
      </c>
      <c r="V496" s="433">
        <f>VLOOKUP(A496,[3]Cartilha!$A:$A,1,FALSE)</f>
        <v>100974</v>
      </c>
      <c r="W496" s="367"/>
    </row>
    <row r="497" spans="1:23" ht="22.5" hidden="1" x14ac:dyDescent="0.2">
      <c r="A497" s="623">
        <v>100975</v>
      </c>
      <c r="B497" s="612" t="s">
        <v>3171</v>
      </c>
      <c r="C497" s="620" t="s">
        <v>5293</v>
      </c>
      <c r="D497" s="612" t="s">
        <v>171</v>
      </c>
      <c r="E497" s="621">
        <v>7.25</v>
      </c>
      <c r="F497" s="614">
        <f t="shared" si="135"/>
        <v>8.74</v>
      </c>
      <c r="G497" s="510"/>
      <c r="H497" s="423"/>
      <c r="I497" s="422">
        <f t="shared" si="141"/>
        <v>0</v>
      </c>
      <c r="J497" s="422">
        <f t="shared" si="142"/>
        <v>0</v>
      </c>
      <c r="K497" s="419"/>
      <c r="L497" s="423">
        <f t="shared" si="143"/>
        <v>0</v>
      </c>
      <c r="M497" s="423">
        <f t="shared" si="144"/>
        <v>0</v>
      </c>
      <c r="N497" s="424">
        <f t="shared" si="145"/>
        <v>0</v>
      </c>
      <c r="O497" s="424">
        <f t="shared" si="146"/>
        <v>0</v>
      </c>
      <c r="P497" s="420"/>
      <c r="Q497" s="532"/>
      <c r="R497" s="526" t="str">
        <f t="shared" si="133"/>
        <v/>
      </c>
      <c r="S497" s="526" t="str">
        <f t="shared" si="134"/>
        <v/>
      </c>
      <c r="V497" s="433">
        <f>VLOOKUP(A497,[3]Cartilha!$A:$A,1,FALSE)</f>
        <v>100975</v>
      </c>
      <c r="W497" s="367"/>
    </row>
    <row r="498" spans="1:23" ht="22.5" hidden="1" x14ac:dyDescent="0.2">
      <c r="A498" s="623">
        <v>102330</v>
      </c>
      <c r="B498" s="612" t="s">
        <v>3171</v>
      </c>
      <c r="C498" s="620" t="s">
        <v>5899</v>
      </c>
      <c r="D498" s="612" t="s">
        <v>7031</v>
      </c>
      <c r="E498" s="621">
        <v>1.17</v>
      </c>
      <c r="F498" s="614">
        <f t="shared" si="135"/>
        <v>1.41</v>
      </c>
      <c r="G498" s="510"/>
      <c r="H498" s="423"/>
      <c r="I498" s="422">
        <f t="shared" si="141"/>
        <v>0</v>
      </c>
      <c r="J498" s="422">
        <f t="shared" si="142"/>
        <v>0</v>
      </c>
      <c r="K498" s="419"/>
      <c r="L498" s="423">
        <f t="shared" si="143"/>
        <v>0</v>
      </c>
      <c r="M498" s="423">
        <f t="shared" si="144"/>
        <v>0</v>
      </c>
      <c r="N498" s="424">
        <f t="shared" si="145"/>
        <v>0</v>
      </c>
      <c r="O498" s="424">
        <f t="shared" si="146"/>
        <v>0</v>
      </c>
      <c r="P498" s="420"/>
      <c r="Q498" s="532"/>
      <c r="R498" s="526" t="str">
        <f t="shared" si="133"/>
        <v/>
      </c>
      <c r="S498" s="526" t="str">
        <f t="shared" si="134"/>
        <v/>
      </c>
      <c r="V498" s="433">
        <f>VLOOKUP(A498,[3]Cartilha!$A:$A,1,FALSE)</f>
        <v>102330</v>
      </c>
      <c r="W498" s="367"/>
    </row>
    <row r="499" spans="1:23" ht="22.5" hidden="1" x14ac:dyDescent="0.2">
      <c r="A499" s="623">
        <v>102331</v>
      </c>
      <c r="B499" s="612" t="s">
        <v>3171</v>
      </c>
      <c r="C499" s="620" t="s">
        <v>5900</v>
      </c>
      <c r="D499" s="612" t="s">
        <v>7031</v>
      </c>
      <c r="E499" s="621">
        <v>0.46</v>
      </c>
      <c r="F499" s="614">
        <f t="shared" si="135"/>
        <v>0.55000000000000004</v>
      </c>
      <c r="G499" s="510"/>
      <c r="H499" s="423"/>
      <c r="I499" s="422">
        <f t="shared" si="141"/>
        <v>0</v>
      </c>
      <c r="J499" s="422">
        <f t="shared" si="142"/>
        <v>0</v>
      </c>
      <c r="K499" s="419"/>
      <c r="L499" s="423">
        <f t="shared" si="143"/>
        <v>0</v>
      </c>
      <c r="M499" s="423">
        <f t="shared" si="144"/>
        <v>0</v>
      </c>
      <c r="N499" s="424">
        <f t="shared" si="145"/>
        <v>0</v>
      </c>
      <c r="O499" s="424">
        <f t="shared" si="146"/>
        <v>0</v>
      </c>
      <c r="P499" s="420"/>
      <c r="Q499" s="532"/>
      <c r="R499" s="526" t="str">
        <f t="shared" si="133"/>
        <v/>
      </c>
      <c r="S499" s="526" t="str">
        <f t="shared" si="134"/>
        <v/>
      </c>
      <c r="V499" s="433">
        <f>VLOOKUP(A499,[3]Cartilha!$A:$A,1,FALSE)</f>
        <v>102331</v>
      </c>
      <c r="W499" s="367"/>
    </row>
    <row r="500" spans="1:23" ht="22.5" hidden="1" x14ac:dyDescent="0.2">
      <c r="A500" s="623">
        <v>102332</v>
      </c>
      <c r="B500" s="612" t="s">
        <v>3171</v>
      </c>
      <c r="C500" s="620" t="s">
        <v>5901</v>
      </c>
      <c r="D500" s="612" t="s">
        <v>7031</v>
      </c>
      <c r="E500" s="621">
        <v>1.54</v>
      </c>
      <c r="F500" s="614">
        <f t="shared" si="135"/>
        <v>1.86</v>
      </c>
      <c r="G500" s="510"/>
      <c r="H500" s="423"/>
      <c r="I500" s="422">
        <f t="shared" si="141"/>
        <v>0</v>
      </c>
      <c r="J500" s="422">
        <f t="shared" si="142"/>
        <v>0</v>
      </c>
      <c r="K500" s="419"/>
      <c r="L500" s="423">
        <f t="shared" si="143"/>
        <v>0</v>
      </c>
      <c r="M500" s="423">
        <f t="shared" si="144"/>
        <v>0</v>
      </c>
      <c r="N500" s="424">
        <f t="shared" si="145"/>
        <v>0</v>
      </c>
      <c r="O500" s="424">
        <f t="shared" si="146"/>
        <v>0</v>
      </c>
      <c r="P500" s="420"/>
      <c r="Q500" s="532"/>
      <c r="R500" s="526" t="str">
        <f t="shared" si="133"/>
        <v/>
      </c>
      <c r="S500" s="526" t="str">
        <f t="shared" si="134"/>
        <v/>
      </c>
      <c r="V500" s="433">
        <f>VLOOKUP(A500,[3]Cartilha!$A:$A,1,FALSE)</f>
        <v>102332</v>
      </c>
      <c r="W500" s="367"/>
    </row>
    <row r="501" spans="1:23" ht="22.5" hidden="1" x14ac:dyDescent="0.2">
      <c r="A501" s="623">
        <v>102333</v>
      </c>
      <c r="B501" s="612" t="s">
        <v>3171</v>
      </c>
      <c r="C501" s="620" t="s">
        <v>5902</v>
      </c>
      <c r="D501" s="612" t="s">
        <v>7031</v>
      </c>
      <c r="E501" s="621">
        <v>0.62</v>
      </c>
      <c r="F501" s="614">
        <f t="shared" si="135"/>
        <v>0.75</v>
      </c>
      <c r="G501" s="510"/>
      <c r="H501" s="423"/>
      <c r="I501" s="422">
        <f t="shared" si="141"/>
        <v>0</v>
      </c>
      <c r="J501" s="422">
        <f t="shared" si="142"/>
        <v>0</v>
      </c>
      <c r="K501" s="419"/>
      <c r="L501" s="423">
        <f t="shared" si="143"/>
        <v>0</v>
      </c>
      <c r="M501" s="423">
        <f t="shared" si="144"/>
        <v>0</v>
      </c>
      <c r="N501" s="424">
        <f t="shared" si="145"/>
        <v>0</v>
      </c>
      <c r="O501" s="424">
        <f t="shared" si="146"/>
        <v>0</v>
      </c>
      <c r="P501" s="420"/>
      <c r="Q501" s="532"/>
      <c r="R501" s="526" t="str">
        <f t="shared" si="133"/>
        <v/>
      </c>
      <c r="S501" s="526" t="str">
        <f t="shared" si="134"/>
        <v/>
      </c>
      <c r="V501" s="433">
        <f>VLOOKUP(A501,[3]Cartilha!$A:$A,1,FALSE)</f>
        <v>102333</v>
      </c>
      <c r="W501" s="367"/>
    </row>
    <row r="502" spans="1:23" ht="22.5" hidden="1" x14ac:dyDescent="0.2">
      <c r="A502" s="623">
        <v>100965</v>
      </c>
      <c r="B502" s="612" t="s">
        <v>3171</v>
      </c>
      <c r="C502" s="620" t="s">
        <v>5294</v>
      </c>
      <c r="D502" s="612" t="s">
        <v>7031</v>
      </c>
      <c r="E502" s="621">
        <v>1.46</v>
      </c>
      <c r="F502" s="614">
        <f t="shared" si="135"/>
        <v>1.76</v>
      </c>
      <c r="G502" s="510"/>
      <c r="H502" s="423"/>
      <c r="I502" s="422">
        <f t="shared" si="141"/>
        <v>0</v>
      </c>
      <c r="J502" s="422">
        <f t="shared" si="142"/>
        <v>0</v>
      </c>
      <c r="K502" s="419"/>
      <c r="L502" s="423">
        <f t="shared" si="143"/>
        <v>0</v>
      </c>
      <c r="M502" s="423">
        <f t="shared" si="144"/>
        <v>0</v>
      </c>
      <c r="N502" s="424">
        <f t="shared" si="145"/>
        <v>0</v>
      </c>
      <c r="O502" s="424">
        <f t="shared" si="146"/>
        <v>0</v>
      </c>
      <c r="P502" s="420"/>
      <c r="Q502" s="532"/>
      <c r="R502" s="526" t="str">
        <f t="shared" si="133"/>
        <v/>
      </c>
      <c r="S502" s="526" t="str">
        <f t="shared" si="134"/>
        <v/>
      </c>
      <c r="V502" s="433">
        <f>VLOOKUP(A502,[3]Cartilha!$A:$A,1,FALSE)</f>
        <v>100965</v>
      </c>
      <c r="W502" s="367"/>
    </row>
    <row r="503" spans="1:23" ht="22.5" hidden="1" x14ac:dyDescent="0.2">
      <c r="A503" s="623">
        <v>100966</v>
      </c>
      <c r="B503" s="612" t="s">
        <v>3171</v>
      </c>
      <c r="C503" s="620" t="s">
        <v>5295</v>
      </c>
      <c r="D503" s="612" t="s">
        <v>7031</v>
      </c>
      <c r="E503" s="621">
        <v>1.26</v>
      </c>
      <c r="F503" s="614">
        <f t="shared" si="135"/>
        <v>1.52</v>
      </c>
      <c r="G503" s="510"/>
      <c r="H503" s="423"/>
      <c r="I503" s="422">
        <f t="shared" si="141"/>
        <v>0</v>
      </c>
      <c r="J503" s="422">
        <f t="shared" si="142"/>
        <v>0</v>
      </c>
      <c r="K503" s="419"/>
      <c r="L503" s="423">
        <f t="shared" si="143"/>
        <v>0</v>
      </c>
      <c r="M503" s="423">
        <f t="shared" si="144"/>
        <v>0</v>
      </c>
      <c r="N503" s="424">
        <f t="shared" si="145"/>
        <v>0</v>
      </c>
      <c r="O503" s="424">
        <f t="shared" si="146"/>
        <v>0</v>
      </c>
      <c r="P503" s="420"/>
      <c r="Q503" s="532"/>
      <c r="R503" s="526" t="str">
        <f t="shared" si="133"/>
        <v/>
      </c>
      <c r="S503" s="526" t="str">
        <f t="shared" si="134"/>
        <v/>
      </c>
      <c r="V503" s="433">
        <f>VLOOKUP(A503,[3]Cartilha!$A:$A,1,FALSE)</f>
        <v>100966</v>
      </c>
      <c r="W503" s="367"/>
    </row>
    <row r="504" spans="1:23" ht="22.5" hidden="1" x14ac:dyDescent="0.2">
      <c r="A504" s="623">
        <v>100969</v>
      </c>
      <c r="B504" s="612" t="s">
        <v>3171</v>
      </c>
      <c r="C504" s="620" t="s">
        <v>5296</v>
      </c>
      <c r="D504" s="612" t="s">
        <v>7031</v>
      </c>
      <c r="E504" s="621">
        <v>1.95</v>
      </c>
      <c r="F504" s="614">
        <f t="shared" si="135"/>
        <v>2.35</v>
      </c>
      <c r="G504" s="510"/>
      <c r="H504" s="423"/>
      <c r="I504" s="422">
        <f t="shared" si="141"/>
        <v>0</v>
      </c>
      <c r="J504" s="422">
        <f t="shared" si="142"/>
        <v>0</v>
      </c>
      <c r="K504" s="419"/>
      <c r="L504" s="423">
        <f t="shared" si="143"/>
        <v>0</v>
      </c>
      <c r="M504" s="423">
        <f t="shared" si="144"/>
        <v>0</v>
      </c>
      <c r="N504" s="424">
        <f t="shared" si="145"/>
        <v>0</v>
      </c>
      <c r="O504" s="424">
        <f t="shared" si="146"/>
        <v>0</v>
      </c>
      <c r="P504" s="420"/>
      <c r="Q504" s="532"/>
      <c r="R504" s="526" t="str">
        <f t="shared" si="133"/>
        <v/>
      </c>
      <c r="S504" s="526" t="str">
        <f t="shared" si="134"/>
        <v/>
      </c>
      <c r="V504" s="433">
        <f>VLOOKUP(A504,[3]Cartilha!$A:$A,1,FALSE)</f>
        <v>100969</v>
      </c>
      <c r="W504" s="367"/>
    </row>
    <row r="505" spans="1:23" ht="22.5" hidden="1" x14ac:dyDescent="0.2">
      <c r="A505" s="623">
        <v>100970</v>
      </c>
      <c r="B505" s="612" t="s">
        <v>3171</v>
      </c>
      <c r="C505" s="620" t="s">
        <v>5297</v>
      </c>
      <c r="D505" s="612" t="s">
        <v>7031</v>
      </c>
      <c r="E505" s="621">
        <v>1.65</v>
      </c>
      <c r="F505" s="614">
        <f t="shared" si="135"/>
        <v>1.99</v>
      </c>
      <c r="G505" s="510"/>
      <c r="H505" s="423"/>
      <c r="I505" s="422">
        <f t="shared" si="141"/>
        <v>0</v>
      </c>
      <c r="J505" s="422">
        <f t="shared" si="142"/>
        <v>0</v>
      </c>
      <c r="K505" s="419"/>
      <c r="L505" s="423">
        <f t="shared" si="143"/>
        <v>0</v>
      </c>
      <c r="M505" s="423">
        <f t="shared" si="144"/>
        <v>0</v>
      </c>
      <c r="N505" s="424">
        <f t="shared" si="145"/>
        <v>0</v>
      </c>
      <c r="O505" s="424">
        <f t="shared" si="146"/>
        <v>0</v>
      </c>
      <c r="P505" s="420"/>
      <c r="Q505" s="532"/>
      <c r="R505" s="526" t="str">
        <f t="shared" si="133"/>
        <v/>
      </c>
      <c r="S505" s="526" t="str">
        <f t="shared" si="134"/>
        <v/>
      </c>
      <c r="V505" s="433">
        <f>VLOOKUP(A505,[3]Cartilha!$A:$A,1,FALSE)</f>
        <v>100970</v>
      </c>
      <c r="W505" s="367"/>
    </row>
    <row r="506" spans="1:23" hidden="1" x14ac:dyDescent="0.2">
      <c r="A506" s="623">
        <v>102568</v>
      </c>
      <c r="B506" s="612" t="s">
        <v>3171</v>
      </c>
      <c r="C506" s="620" t="s">
        <v>5903</v>
      </c>
      <c r="D506" s="612" t="s">
        <v>254</v>
      </c>
      <c r="E506" s="621">
        <v>242.77</v>
      </c>
      <c r="F506" s="614">
        <f t="shared" si="135"/>
        <v>292.68</v>
      </c>
      <c r="G506" s="510"/>
      <c r="H506" s="423"/>
      <c r="I506" s="422">
        <f t="shared" si="141"/>
        <v>0</v>
      </c>
      <c r="J506" s="422">
        <f t="shared" si="142"/>
        <v>0</v>
      </c>
      <c r="K506" s="419"/>
      <c r="L506" s="423">
        <f t="shared" si="143"/>
        <v>0</v>
      </c>
      <c r="M506" s="423">
        <f t="shared" si="144"/>
        <v>0</v>
      </c>
      <c r="N506" s="424">
        <f t="shared" si="145"/>
        <v>0</v>
      </c>
      <c r="O506" s="424">
        <f t="shared" si="146"/>
        <v>0</v>
      </c>
      <c r="P506" s="420"/>
      <c r="Q506" s="532"/>
      <c r="R506" s="526" t="str">
        <f t="shared" si="133"/>
        <v/>
      </c>
      <c r="S506" s="526" t="str">
        <f t="shared" si="134"/>
        <v/>
      </c>
      <c r="V506" s="433">
        <f>VLOOKUP(A506,[3]Cartilha!$A:$A,1,FALSE)</f>
        <v>102568</v>
      </c>
      <c r="W506" s="367"/>
    </row>
    <row r="507" spans="1:23" ht="22.5" hidden="1" x14ac:dyDescent="0.2">
      <c r="A507" s="623">
        <v>101019</v>
      </c>
      <c r="B507" s="612" t="s">
        <v>3171</v>
      </c>
      <c r="C507" s="620" t="s">
        <v>5298</v>
      </c>
      <c r="D507" s="612" t="s">
        <v>254</v>
      </c>
      <c r="E507" s="621">
        <v>489.13</v>
      </c>
      <c r="F507" s="614">
        <f t="shared" si="135"/>
        <v>589.70000000000005</v>
      </c>
      <c r="G507" s="510"/>
      <c r="H507" s="423"/>
      <c r="I507" s="422">
        <f t="shared" si="141"/>
        <v>0</v>
      </c>
      <c r="J507" s="422">
        <f t="shared" si="142"/>
        <v>0</v>
      </c>
      <c r="K507" s="419"/>
      <c r="L507" s="423">
        <f t="shared" si="143"/>
        <v>0</v>
      </c>
      <c r="M507" s="423">
        <f t="shared" si="144"/>
        <v>0</v>
      </c>
      <c r="N507" s="424">
        <f t="shared" si="145"/>
        <v>0</v>
      </c>
      <c r="O507" s="424">
        <f t="shared" si="146"/>
        <v>0</v>
      </c>
      <c r="P507" s="420"/>
      <c r="Q507" s="532"/>
      <c r="R507" s="526" t="str">
        <f t="shared" si="133"/>
        <v/>
      </c>
      <c r="S507" s="526" t="str">
        <f t="shared" si="134"/>
        <v/>
      </c>
      <c r="V507" s="433">
        <f>VLOOKUP(A507,[3]Cartilha!$A:$A,1,FALSE)</f>
        <v>101019</v>
      </c>
      <c r="W507" s="367"/>
    </row>
    <row r="508" spans="1:23" hidden="1" x14ac:dyDescent="0.2">
      <c r="A508" s="623">
        <v>101479</v>
      </c>
      <c r="B508" s="612" t="s">
        <v>3171</v>
      </c>
      <c r="C508" s="620" t="s">
        <v>5299</v>
      </c>
      <c r="D508" s="612" t="s">
        <v>254</v>
      </c>
      <c r="E508" s="621">
        <v>142.51</v>
      </c>
      <c r="F508" s="614">
        <f t="shared" si="135"/>
        <v>171.81</v>
      </c>
      <c r="G508" s="510"/>
      <c r="H508" s="423"/>
      <c r="I508" s="422">
        <f t="shared" si="141"/>
        <v>0</v>
      </c>
      <c r="J508" s="422">
        <f t="shared" si="142"/>
        <v>0</v>
      </c>
      <c r="K508" s="419"/>
      <c r="L508" s="423">
        <f t="shared" si="143"/>
        <v>0</v>
      </c>
      <c r="M508" s="423">
        <f t="shared" si="144"/>
        <v>0</v>
      </c>
      <c r="N508" s="424">
        <f t="shared" si="145"/>
        <v>0</v>
      </c>
      <c r="O508" s="424">
        <f t="shared" si="146"/>
        <v>0</v>
      </c>
      <c r="P508" s="420"/>
      <c r="Q508" s="532"/>
      <c r="R508" s="526" t="str">
        <f t="shared" si="133"/>
        <v/>
      </c>
      <c r="S508" s="526" t="str">
        <f t="shared" si="134"/>
        <v/>
      </c>
      <c r="V508" s="433">
        <f>VLOOKUP(A508,[3]Cartilha!$A:$A,1,FALSE)</f>
        <v>101479</v>
      </c>
      <c r="W508" s="367"/>
    </row>
    <row r="509" spans="1:23" ht="22.5" hidden="1" x14ac:dyDescent="0.2">
      <c r="A509" s="623">
        <v>100976</v>
      </c>
      <c r="B509" s="612" t="s">
        <v>3171</v>
      </c>
      <c r="C509" s="620" t="s">
        <v>5300</v>
      </c>
      <c r="D509" s="612" t="s">
        <v>171</v>
      </c>
      <c r="E509" s="621">
        <v>7.17</v>
      </c>
      <c r="F509" s="614">
        <f t="shared" si="135"/>
        <v>8.64</v>
      </c>
      <c r="G509" s="510"/>
      <c r="H509" s="423"/>
      <c r="I509" s="422">
        <f t="shared" si="141"/>
        <v>0</v>
      </c>
      <c r="J509" s="422">
        <f t="shared" si="142"/>
        <v>0</v>
      </c>
      <c r="K509" s="419"/>
      <c r="L509" s="423">
        <f t="shared" si="143"/>
        <v>0</v>
      </c>
      <c r="M509" s="423">
        <f t="shared" si="144"/>
        <v>0</v>
      </c>
      <c r="N509" s="424">
        <f t="shared" si="145"/>
        <v>0</v>
      </c>
      <c r="O509" s="424">
        <f t="shared" si="146"/>
        <v>0</v>
      </c>
      <c r="P509" s="420"/>
      <c r="Q509" s="532"/>
      <c r="R509" s="526" t="str">
        <f t="shared" si="133"/>
        <v/>
      </c>
      <c r="S509" s="526" t="str">
        <f t="shared" si="134"/>
        <v/>
      </c>
      <c r="V509" s="433">
        <f>VLOOKUP(A509,[3]Cartilha!$A:$A,1,FALSE)</f>
        <v>100976</v>
      </c>
      <c r="W509" s="367"/>
    </row>
    <row r="510" spans="1:23" ht="22.5" hidden="1" x14ac:dyDescent="0.2">
      <c r="A510" s="623">
        <v>100977</v>
      </c>
      <c r="B510" s="612" t="s">
        <v>3171</v>
      </c>
      <c r="C510" s="620" t="s">
        <v>5301</v>
      </c>
      <c r="D510" s="612" t="s">
        <v>171</v>
      </c>
      <c r="E510" s="621">
        <v>6.59</v>
      </c>
      <c r="F510" s="614">
        <f t="shared" si="135"/>
        <v>7.94</v>
      </c>
      <c r="G510" s="510"/>
      <c r="H510" s="423"/>
      <c r="I510" s="422">
        <f t="shared" si="141"/>
        <v>0</v>
      </c>
      <c r="J510" s="422">
        <f t="shared" si="142"/>
        <v>0</v>
      </c>
      <c r="K510" s="419"/>
      <c r="L510" s="423">
        <f t="shared" si="143"/>
        <v>0</v>
      </c>
      <c r="M510" s="423">
        <f t="shared" si="144"/>
        <v>0</v>
      </c>
      <c r="N510" s="424">
        <f t="shared" si="145"/>
        <v>0</v>
      </c>
      <c r="O510" s="424">
        <f t="shared" si="146"/>
        <v>0</v>
      </c>
      <c r="P510" s="420"/>
      <c r="Q510" s="532"/>
      <c r="R510" s="526" t="str">
        <f t="shared" si="133"/>
        <v/>
      </c>
      <c r="S510" s="526" t="str">
        <f t="shared" si="134"/>
        <v/>
      </c>
      <c r="V510" s="433">
        <f>VLOOKUP(A510,[3]Cartilha!$A:$A,1,FALSE)</f>
        <v>100977</v>
      </c>
      <c r="W510" s="367"/>
    </row>
    <row r="511" spans="1:23" ht="22.5" hidden="1" x14ac:dyDescent="0.2">
      <c r="A511" s="623">
        <v>100978</v>
      </c>
      <c r="B511" s="612" t="s">
        <v>3171</v>
      </c>
      <c r="C511" s="620" t="s">
        <v>5302</v>
      </c>
      <c r="D511" s="612" t="s">
        <v>171</v>
      </c>
      <c r="E511" s="621">
        <v>5.32</v>
      </c>
      <c r="F511" s="614">
        <f t="shared" si="135"/>
        <v>6.41</v>
      </c>
      <c r="G511" s="510"/>
      <c r="H511" s="423"/>
      <c r="I511" s="422">
        <f t="shared" si="141"/>
        <v>0</v>
      </c>
      <c r="J511" s="422">
        <f t="shared" si="142"/>
        <v>0</v>
      </c>
      <c r="K511" s="419"/>
      <c r="L511" s="423">
        <f t="shared" si="143"/>
        <v>0</v>
      </c>
      <c r="M511" s="423">
        <f t="shared" si="144"/>
        <v>0</v>
      </c>
      <c r="N511" s="424">
        <f t="shared" si="145"/>
        <v>0</v>
      </c>
      <c r="O511" s="424">
        <f t="shared" si="146"/>
        <v>0</v>
      </c>
      <c r="P511" s="420"/>
      <c r="Q511" s="532"/>
      <c r="R511" s="526" t="str">
        <f t="shared" si="133"/>
        <v/>
      </c>
      <c r="S511" s="526" t="str">
        <f t="shared" si="134"/>
        <v/>
      </c>
      <c r="V511" s="433">
        <f>VLOOKUP(A511,[3]Cartilha!$A:$A,1,FALSE)</f>
        <v>100978</v>
      </c>
      <c r="W511" s="367"/>
    </row>
    <row r="512" spans="1:23" ht="22.5" hidden="1" x14ac:dyDescent="0.2">
      <c r="A512" s="623">
        <v>100979</v>
      </c>
      <c r="B512" s="612" t="s">
        <v>3171</v>
      </c>
      <c r="C512" s="620" t="s">
        <v>5303</v>
      </c>
      <c r="D512" s="612" t="s">
        <v>171</v>
      </c>
      <c r="E512" s="621">
        <v>5.7</v>
      </c>
      <c r="F512" s="614">
        <f t="shared" si="135"/>
        <v>6.87</v>
      </c>
      <c r="G512" s="510"/>
      <c r="H512" s="423"/>
      <c r="I512" s="422">
        <f t="shared" si="141"/>
        <v>0</v>
      </c>
      <c r="J512" s="422">
        <f t="shared" si="142"/>
        <v>0</v>
      </c>
      <c r="K512" s="419"/>
      <c r="L512" s="423">
        <f t="shared" si="143"/>
        <v>0</v>
      </c>
      <c r="M512" s="423">
        <f t="shared" si="144"/>
        <v>0</v>
      </c>
      <c r="N512" s="424">
        <f t="shared" si="145"/>
        <v>0</v>
      </c>
      <c r="O512" s="424">
        <f t="shared" si="146"/>
        <v>0</v>
      </c>
      <c r="P512" s="420"/>
      <c r="Q512" s="532"/>
      <c r="R512" s="526" t="str">
        <f t="shared" si="133"/>
        <v/>
      </c>
      <c r="S512" s="526" t="str">
        <f t="shared" si="134"/>
        <v/>
      </c>
      <c r="V512" s="433">
        <f>VLOOKUP(A512,[3]Cartilha!$A:$A,1,FALSE)</f>
        <v>100979</v>
      </c>
      <c r="W512" s="367"/>
    </row>
    <row r="513" spans="1:23" ht="22.5" hidden="1" x14ac:dyDescent="0.2">
      <c r="A513" s="623">
        <v>100980</v>
      </c>
      <c r="B513" s="612" t="s">
        <v>3171</v>
      </c>
      <c r="C513" s="620" t="s">
        <v>5304</v>
      </c>
      <c r="D513" s="612" t="s">
        <v>171</v>
      </c>
      <c r="E513" s="621">
        <v>5.45</v>
      </c>
      <c r="F513" s="614">
        <f t="shared" si="135"/>
        <v>6.57</v>
      </c>
      <c r="G513" s="510"/>
      <c r="H513" s="423"/>
      <c r="I513" s="422">
        <f t="shared" si="141"/>
        <v>0</v>
      </c>
      <c r="J513" s="422">
        <f t="shared" si="142"/>
        <v>0</v>
      </c>
      <c r="K513" s="419"/>
      <c r="L513" s="423">
        <f t="shared" si="143"/>
        <v>0</v>
      </c>
      <c r="M513" s="423">
        <f t="shared" si="144"/>
        <v>0</v>
      </c>
      <c r="N513" s="424">
        <f t="shared" si="145"/>
        <v>0</v>
      </c>
      <c r="O513" s="424">
        <f t="shared" si="146"/>
        <v>0</v>
      </c>
      <c r="P513" s="420"/>
      <c r="Q513" s="532"/>
      <c r="R513" s="526" t="str">
        <f t="shared" si="133"/>
        <v/>
      </c>
      <c r="S513" s="526" t="str">
        <f t="shared" si="134"/>
        <v/>
      </c>
      <c r="V513" s="433">
        <f>VLOOKUP(A513,[3]Cartilha!$A:$A,1,FALSE)</f>
        <v>100980</v>
      </c>
      <c r="W513" s="367"/>
    </row>
    <row r="514" spans="1:23" ht="22.5" hidden="1" x14ac:dyDescent="0.2">
      <c r="A514" s="623">
        <v>100981</v>
      </c>
      <c r="B514" s="612" t="s">
        <v>3171</v>
      </c>
      <c r="C514" s="620" t="s">
        <v>5305</v>
      </c>
      <c r="D514" s="612" t="s">
        <v>171</v>
      </c>
      <c r="E514" s="621">
        <v>8.08</v>
      </c>
      <c r="F514" s="614">
        <f t="shared" si="135"/>
        <v>9.74</v>
      </c>
      <c r="G514" s="510"/>
      <c r="H514" s="423"/>
      <c r="I514" s="422">
        <f t="shared" si="141"/>
        <v>0</v>
      </c>
      <c r="J514" s="422">
        <f t="shared" si="142"/>
        <v>0</v>
      </c>
      <c r="K514" s="419"/>
      <c r="L514" s="423">
        <f t="shared" si="143"/>
        <v>0</v>
      </c>
      <c r="M514" s="423">
        <f t="shared" si="144"/>
        <v>0</v>
      </c>
      <c r="N514" s="424">
        <f t="shared" si="145"/>
        <v>0</v>
      </c>
      <c r="O514" s="424">
        <f t="shared" si="146"/>
        <v>0</v>
      </c>
      <c r="P514" s="420"/>
      <c r="Q514" s="532"/>
      <c r="R514" s="526" t="str">
        <f t="shared" si="133"/>
        <v/>
      </c>
      <c r="S514" s="526" t="str">
        <f t="shared" si="134"/>
        <v/>
      </c>
      <c r="V514" s="433">
        <f>VLOOKUP(A514,[3]Cartilha!$A:$A,1,FALSE)</f>
        <v>100981</v>
      </c>
      <c r="W514" s="367"/>
    </row>
    <row r="515" spans="1:23" ht="22.5" hidden="1" x14ac:dyDescent="0.2">
      <c r="A515" s="623">
        <v>100982</v>
      </c>
      <c r="B515" s="612" t="s">
        <v>3171</v>
      </c>
      <c r="C515" s="620" t="s">
        <v>5306</v>
      </c>
      <c r="D515" s="612" t="s">
        <v>171</v>
      </c>
      <c r="E515" s="621">
        <v>6.96</v>
      </c>
      <c r="F515" s="614">
        <f t="shared" si="135"/>
        <v>8.39</v>
      </c>
      <c r="G515" s="510"/>
      <c r="H515" s="423"/>
      <c r="I515" s="422">
        <f t="shared" si="141"/>
        <v>0</v>
      </c>
      <c r="J515" s="422">
        <f t="shared" si="142"/>
        <v>0</v>
      </c>
      <c r="K515" s="419"/>
      <c r="L515" s="423">
        <f t="shared" si="143"/>
        <v>0</v>
      </c>
      <c r="M515" s="423">
        <f t="shared" si="144"/>
        <v>0</v>
      </c>
      <c r="N515" s="424">
        <f t="shared" si="145"/>
        <v>0</v>
      </c>
      <c r="O515" s="424">
        <f t="shared" si="146"/>
        <v>0</v>
      </c>
      <c r="P515" s="420"/>
      <c r="Q515" s="532"/>
      <c r="R515" s="526" t="str">
        <f t="shared" si="133"/>
        <v/>
      </c>
      <c r="S515" s="526" t="str">
        <f t="shared" si="134"/>
        <v/>
      </c>
      <c r="V515" s="433">
        <f>VLOOKUP(A515,[3]Cartilha!$A:$A,1,FALSE)</f>
        <v>100982</v>
      </c>
      <c r="W515" s="367"/>
    </row>
    <row r="516" spans="1:23" ht="22.5" hidden="1" x14ac:dyDescent="0.2">
      <c r="A516" s="623">
        <v>100983</v>
      </c>
      <c r="B516" s="612" t="s">
        <v>3171</v>
      </c>
      <c r="C516" s="620" t="s">
        <v>5307</v>
      </c>
      <c r="D516" s="612" t="s">
        <v>171</v>
      </c>
      <c r="E516" s="621">
        <v>7.77</v>
      </c>
      <c r="F516" s="614">
        <f t="shared" si="135"/>
        <v>9.3699999999999992</v>
      </c>
      <c r="G516" s="510"/>
      <c r="H516" s="423"/>
      <c r="I516" s="422">
        <f t="shared" si="141"/>
        <v>0</v>
      </c>
      <c r="J516" s="422">
        <f t="shared" si="142"/>
        <v>0</v>
      </c>
      <c r="K516" s="419"/>
      <c r="L516" s="423">
        <f t="shared" si="143"/>
        <v>0</v>
      </c>
      <c r="M516" s="423">
        <f t="shared" si="144"/>
        <v>0</v>
      </c>
      <c r="N516" s="424">
        <f t="shared" si="145"/>
        <v>0</v>
      </c>
      <c r="O516" s="424">
        <f t="shared" si="146"/>
        <v>0</v>
      </c>
      <c r="P516" s="420"/>
      <c r="Q516" s="532"/>
      <c r="R516" s="526" t="str">
        <f t="shared" si="133"/>
        <v/>
      </c>
      <c r="S516" s="526" t="str">
        <f t="shared" si="134"/>
        <v/>
      </c>
      <c r="V516" s="433">
        <f>VLOOKUP(A516,[3]Cartilha!$A:$A,1,FALSE)</f>
        <v>100983</v>
      </c>
      <c r="W516" s="367"/>
    </row>
    <row r="517" spans="1:23" ht="22.5" hidden="1" x14ac:dyDescent="0.2">
      <c r="A517" s="623">
        <v>100984</v>
      </c>
      <c r="B517" s="612" t="s">
        <v>3171</v>
      </c>
      <c r="C517" s="620" t="s">
        <v>5308</v>
      </c>
      <c r="D517" s="612" t="s">
        <v>171</v>
      </c>
      <c r="E517" s="621">
        <v>7.66</v>
      </c>
      <c r="F517" s="614">
        <f t="shared" si="135"/>
        <v>9.23</v>
      </c>
      <c r="G517" s="510"/>
      <c r="H517" s="423"/>
      <c r="I517" s="422">
        <f t="shared" ref="I517:I548" si="147">IF(ISBLANK(E517),0,ROUND(F517*G517,2))</f>
        <v>0</v>
      </c>
      <c r="J517" s="422">
        <f t="shared" ref="J517:J548" si="148">IF(ISBLANK(G517),0,ROUND(G517*H517,2))</f>
        <v>0</v>
      </c>
      <c r="K517" s="419"/>
      <c r="L517" s="423">
        <f t="shared" ref="L517:L548" si="149">G517</f>
        <v>0</v>
      </c>
      <c r="M517" s="423">
        <f t="shared" ref="M517:M548" si="150">H517</f>
        <v>0</v>
      </c>
      <c r="N517" s="424">
        <f t="shared" ref="N517:N548" si="151">IF(ISBLANK(E517),0,ROUND(F517*L517,2))</f>
        <v>0</v>
      </c>
      <c r="O517" s="424">
        <f t="shared" ref="O517:O548" si="152">IF(ISBLANK(L517),0,ROUND(L517*M517,2))</f>
        <v>0</v>
      </c>
      <c r="P517" s="420"/>
      <c r="Q517" s="532"/>
      <c r="R517" s="526" t="str">
        <f t="shared" si="133"/>
        <v/>
      </c>
      <c r="S517" s="526" t="str">
        <f t="shared" si="134"/>
        <v/>
      </c>
      <c r="V517" s="433">
        <f>VLOOKUP(A517,[3]Cartilha!$A:$A,1,FALSE)</f>
        <v>100984</v>
      </c>
      <c r="W517" s="367"/>
    </row>
    <row r="518" spans="1:23" hidden="1" x14ac:dyDescent="0.2">
      <c r="A518" s="623">
        <v>100985</v>
      </c>
      <c r="B518" s="612" t="s">
        <v>3171</v>
      </c>
      <c r="C518" s="620" t="s">
        <v>5309</v>
      </c>
      <c r="D518" s="612" t="s">
        <v>171</v>
      </c>
      <c r="E518" s="621">
        <v>6.12</v>
      </c>
      <c r="F518" s="614">
        <f t="shared" si="135"/>
        <v>7.38</v>
      </c>
      <c r="G518" s="510"/>
      <c r="H518" s="423"/>
      <c r="I518" s="422">
        <f t="shared" si="147"/>
        <v>0</v>
      </c>
      <c r="J518" s="422">
        <f t="shared" si="148"/>
        <v>0</v>
      </c>
      <c r="K518" s="419"/>
      <c r="L518" s="423">
        <f t="shared" si="149"/>
        <v>0</v>
      </c>
      <c r="M518" s="423">
        <f t="shared" si="150"/>
        <v>0</v>
      </c>
      <c r="N518" s="424">
        <f t="shared" si="151"/>
        <v>0</v>
      </c>
      <c r="O518" s="424">
        <f t="shared" si="152"/>
        <v>0</v>
      </c>
      <c r="P518" s="420"/>
      <c r="Q518" s="532"/>
      <c r="R518" s="526" t="str">
        <f t="shared" si="133"/>
        <v/>
      </c>
      <c r="S518" s="526" t="str">
        <f t="shared" si="134"/>
        <v/>
      </c>
      <c r="V518" s="433">
        <f>VLOOKUP(A518,[3]Cartilha!$A:$A,1,FALSE)</f>
        <v>100985</v>
      </c>
      <c r="W518" s="367"/>
    </row>
    <row r="519" spans="1:23" hidden="1" x14ac:dyDescent="0.2">
      <c r="A519" s="623">
        <v>100986</v>
      </c>
      <c r="B519" s="612" t="s">
        <v>3171</v>
      </c>
      <c r="C519" s="620" t="s">
        <v>5310</v>
      </c>
      <c r="D519" s="612" t="s">
        <v>171</v>
      </c>
      <c r="E519" s="621">
        <v>6.28</v>
      </c>
      <c r="F519" s="614">
        <f t="shared" si="135"/>
        <v>7.57</v>
      </c>
      <c r="G519" s="510"/>
      <c r="H519" s="423"/>
      <c r="I519" s="422">
        <f t="shared" si="147"/>
        <v>0</v>
      </c>
      <c r="J519" s="422">
        <f t="shared" si="148"/>
        <v>0</v>
      </c>
      <c r="K519" s="419"/>
      <c r="L519" s="423">
        <f t="shared" si="149"/>
        <v>0</v>
      </c>
      <c r="M519" s="423">
        <f t="shared" si="150"/>
        <v>0</v>
      </c>
      <c r="N519" s="424">
        <f t="shared" si="151"/>
        <v>0</v>
      </c>
      <c r="O519" s="424">
        <f t="shared" si="152"/>
        <v>0</v>
      </c>
      <c r="P519" s="420"/>
      <c r="Q519" s="532"/>
      <c r="R519" s="526" t="str">
        <f t="shared" si="133"/>
        <v/>
      </c>
      <c r="S519" s="526" t="str">
        <f t="shared" si="134"/>
        <v/>
      </c>
      <c r="V519" s="433">
        <f>VLOOKUP(A519,[3]Cartilha!$A:$A,1,FALSE)</f>
        <v>100986</v>
      </c>
      <c r="W519" s="367"/>
    </row>
    <row r="520" spans="1:23" hidden="1" x14ac:dyDescent="0.2">
      <c r="A520" s="623">
        <v>100987</v>
      </c>
      <c r="B520" s="612" t="s">
        <v>3171</v>
      </c>
      <c r="C520" s="620" t="s">
        <v>5311</v>
      </c>
      <c r="D520" s="612" t="s">
        <v>171</v>
      </c>
      <c r="E520" s="621">
        <v>8.57</v>
      </c>
      <c r="F520" s="614">
        <f t="shared" si="135"/>
        <v>10.33</v>
      </c>
      <c r="G520" s="510"/>
      <c r="H520" s="423"/>
      <c r="I520" s="422">
        <f t="shared" si="147"/>
        <v>0</v>
      </c>
      <c r="J520" s="422">
        <f t="shared" si="148"/>
        <v>0</v>
      </c>
      <c r="K520" s="419"/>
      <c r="L520" s="423">
        <f t="shared" si="149"/>
        <v>0</v>
      </c>
      <c r="M520" s="423">
        <f t="shared" si="150"/>
        <v>0</v>
      </c>
      <c r="N520" s="424">
        <f t="shared" si="151"/>
        <v>0</v>
      </c>
      <c r="O520" s="424">
        <f t="shared" si="152"/>
        <v>0</v>
      </c>
      <c r="P520" s="420"/>
      <c r="Q520" s="532"/>
      <c r="R520" s="526" t="str">
        <f t="shared" si="133"/>
        <v/>
      </c>
      <c r="S520" s="526" t="str">
        <f t="shared" si="134"/>
        <v/>
      </c>
      <c r="V520" s="433">
        <f>VLOOKUP(A520,[3]Cartilha!$A:$A,1,FALSE)</f>
        <v>100987</v>
      </c>
      <c r="W520" s="367"/>
    </row>
    <row r="521" spans="1:23" hidden="1" x14ac:dyDescent="0.2">
      <c r="A521" s="623">
        <v>100988</v>
      </c>
      <c r="B521" s="612" t="s">
        <v>3171</v>
      </c>
      <c r="C521" s="620" t="s">
        <v>5312</v>
      </c>
      <c r="D521" s="612" t="s">
        <v>171</v>
      </c>
      <c r="E521" s="621">
        <v>9.17</v>
      </c>
      <c r="F521" s="614">
        <f t="shared" si="135"/>
        <v>11.06</v>
      </c>
      <c r="G521" s="510"/>
      <c r="H521" s="423"/>
      <c r="I521" s="422">
        <f t="shared" si="147"/>
        <v>0</v>
      </c>
      <c r="J521" s="422">
        <f t="shared" si="148"/>
        <v>0</v>
      </c>
      <c r="K521" s="419"/>
      <c r="L521" s="423">
        <f t="shared" si="149"/>
        <v>0</v>
      </c>
      <c r="M521" s="423">
        <f t="shared" si="150"/>
        <v>0</v>
      </c>
      <c r="N521" s="424">
        <f t="shared" si="151"/>
        <v>0</v>
      </c>
      <c r="O521" s="424">
        <f t="shared" si="152"/>
        <v>0</v>
      </c>
      <c r="P521" s="420"/>
      <c r="Q521" s="532"/>
      <c r="R521" s="526" t="str">
        <f t="shared" si="133"/>
        <v/>
      </c>
      <c r="S521" s="526" t="str">
        <f t="shared" si="134"/>
        <v/>
      </c>
      <c r="V521" s="433">
        <f>VLOOKUP(A521,[3]Cartilha!$A:$A,1,FALSE)</f>
        <v>100988</v>
      </c>
      <c r="W521" s="367"/>
    </row>
    <row r="522" spans="1:23" ht="22.5" hidden="1" x14ac:dyDescent="0.2">
      <c r="A522" s="623">
        <v>100989</v>
      </c>
      <c r="B522" s="612" t="s">
        <v>3171</v>
      </c>
      <c r="C522" s="620" t="s">
        <v>5313</v>
      </c>
      <c r="D522" s="612" t="s">
        <v>254</v>
      </c>
      <c r="E522" s="621">
        <v>4.95</v>
      </c>
      <c r="F522" s="614">
        <f t="shared" si="135"/>
        <v>5.97</v>
      </c>
      <c r="G522" s="510"/>
      <c r="H522" s="423"/>
      <c r="I522" s="422">
        <f t="shared" si="147"/>
        <v>0</v>
      </c>
      <c r="J522" s="422">
        <f t="shared" si="148"/>
        <v>0</v>
      </c>
      <c r="K522" s="419"/>
      <c r="L522" s="423">
        <f t="shared" si="149"/>
        <v>0</v>
      </c>
      <c r="M522" s="423">
        <f t="shared" si="150"/>
        <v>0</v>
      </c>
      <c r="N522" s="424">
        <f t="shared" si="151"/>
        <v>0</v>
      </c>
      <c r="O522" s="424">
        <f t="shared" si="152"/>
        <v>0</v>
      </c>
      <c r="P522" s="420"/>
      <c r="Q522" s="532"/>
      <c r="R522" s="526" t="str">
        <f t="shared" si="133"/>
        <v/>
      </c>
      <c r="S522" s="526" t="str">
        <f t="shared" si="134"/>
        <v/>
      </c>
      <c r="V522" s="433">
        <f>VLOOKUP(A522,[3]Cartilha!$A:$A,1,FALSE)</f>
        <v>100989</v>
      </c>
      <c r="W522" s="367"/>
    </row>
    <row r="523" spans="1:23" ht="22.5" hidden="1" x14ac:dyDescent="0.2">
      <c r="A523" s="623">
        <v>100990</v>
      </c>
      <c r="B523" s="612" t="s">
        <v>3171</v>
      </c>
      <c r="C523" s="620" t="s">
        <v>5314</v>
      </c>
      <c r="D523" s="612" t="s">
        <v>254</v>
      </c>
      <c r="E523" s="621">
        <v>4.2699999999999996</v>
      </c>
      <c r="F523" s="614">
        <f t="shared" si="135"/>
        <v>5.15</v>
      </c>
      <c r="G523" s="510"/>
      <c r="H523" s="423"/>
      <c r="I523" s="422">
        <f t="shared" si="147"/>
        <v>0</v>
      </c>
      <c r="J523" s="422">
        <f t="shared" si="148"/>
        <v>0</v>
      </c>
      <c r="K523" s="419"/>
      <c r="L523" s="423">
        <f t="shared" si="149"/>
        <v>0</v>
      </c>
      <c r="M523" s="423">
        <f t="shared" si="150"/>
        <v>0</v>
      </c>
      <c r="N523" s="424">
        <f t="shared" si="151"/>
        <v>0</v>
      </c>
      <c r="O523" s="424">
        <f t="shared" si="152"/>
        <v>0</v>
      </c>
      <c r="P523" s="420"/>
      <c r="Q523" s="532"/>
      <c r="R523" s="526" t="str">
        <f t="shared" si="133"/>
        <v/>
      </c>
      <c r="S523" s="526" t="str">
        <f t="shared" si="134"/>
        <v/>
      </c>
      <c r="V523" s="433">
        <f>VLOOKUP(A523,[3]Cartilha!$A:$A,1,FALSE)</f>
        <v>100990</v>
      </c>
      <c r="W523" s="367"/>
    </row>
    <row r="524" spans="1:23" ht="22.5" hidden="1" x14ac:dyDescent="0.2">
      <c r="A524" s="623">
        <v>100991</v>
      </c>
      <c r="B524" s="612" t="s">
        <v>3171</v>
      </c>
      <c r="C524" s="620" t="s">
        <v>5315</v>
      </c>
      <c r="D524" s="612" t="s">
        <v>254</v>
      </c>
      <c r="E524" s="621">
        <v>4.8600000000000003</v>
      </c>
      <c r="F524" s="614">
        <f t="shared" si="135"/>
        <v>5.86</v>
      </c>
      <c r="G524" s="510"/>
      <c r="H524" s="423"/>
      <c r="I524" s="422">
        <f t="shared" si="147"/>
        <v>0</v>
      </c>
      <c r="J524" s="422">
        <f t="shared" si="148"/>
        <v>0</v>
      </c>
      <c r="K524" s="419"/>
      <c r="L524" s="423">
        <f t="shared" si="149"/>
        <v>0</v>
      </c>
      <c r="M524" s="423">
        <f t="shared" si="150"/>
        <v>0</v>
      </c>
      <c r="N524" s="424">
        <f t="shared" si="151"/>
        <v>0</v>
      </c>
      <c r="O524" s="424">
        <f t="shared" si="152"/>
        <v>0</v>
      </c>
      <c r="P524" s="420"/>
      <c r="Q524" s="532"/>
      <c r="R524" s="526" t="str">
        <f t="shared" si="133"/>
        <v/>
      </c>
      <c r="S524" s="526" t="str">
        <f t="shared" si="134"/>
        <v/>
      </c>
      <c r="V524" s="433">
        <f>VLOOKUP(A524,[3]Cartilha!$A:$A,1,FALSE)</f>
        <v>100991</v>
      </c>
      <c r="W524" s="367"/>
    </row>
    <row r="525" spans="1:23" ht="22.5" hidden="1" x14ac:dyDescent="0.2">
      <c r="A525" s="623">
        <v>100992</v>
      </c>
      <c r="B525" s="612" t="s">
        <v>3171</v>
      </c>
      <c r="C525" s="620" t="s">
        <v>5316</v>
      </c>
      <c r="D525" s="612" t="s">
        <v>254</v>
      </c>
      <c r="E525" s="621">
        <v>4.78</v>
      </c>
      <c r="F525" s="614">
        <f t="shared" si="135"/>
        <v>5.76</v>
      </c>
      <c r="G525" s="510"/>
      <c r="H525" s="423"/>
      <c r="I525" s="422">
        <f t="shared" si="147"/>
        <v>0</v>
      </c>
      <c r="J525" s="422">
        <f t="shared" si="148"/>
        <v>0</v>
      </c>
      <c r="K525" s="419"/>
      <c r="L525" s="423">
        <f t="shared" si="149"/>
        <v>0</v>
      </c>
      <c r="M525" s="423">
        <f t="shared" si="150"/>
        <v>0</v>
      </c>
      <c r="N525" s="424">
        <f t="shared" si="151"/>
        <v>0</v>
      </c>
      <c r="O525" s="424">
        <f t="shared" si="152"/>
        <v>0</v>
      </c>
      <c r="P525" s="420"/>
      <c r="Q525" s="532"/>
      <c r="R525" s="526" t="str">
        <f t="shared" si="133"/>
        <v/>
      </c>
      <c r="S525" s="526" t="str">
        <f t="shared" si="134"/>
        <v/>
      </c>
      <c r="V525" s="433">
        <f>VLOOKUP(A525,[3]Cartilha!$A:$A,1,FALSE)</f>
        <v>100992</v>
      </c>
      <c r="W525" s="367"/>
    </row>
    <row r="526" spans="1:23" ht="22.5" hidden="1" x14ac:dyDescent="0.2">
      <c r="A526" s="623">
        <v>100993</v>
      </c>
      <c r="B526" s="612" t="s">
        <v>3171</v>
      </c>
      <c r="C526" s="620" t="s">
        <v>5317</v>
      </c>
      <c r="D526" s="612" t="s">
        <v>254</v>
      </c>
      <c r="E526" s="621">
        <v>4.3899999999999997</v>
      </c>
      <c r="F526" s="614">
        <f t="shared" si="135"/>
        <v>5.29</v>
      </c>
      <c r="G526" s="510"/>
      <c r="H526" s="423"/>
      <c r="I526" s="422">
        <f t="shared" si="147"/>
        <v>0</v>
      </c>
      <c r="J526" s="422">
        <f t="shared" si="148"/>
        <v>0</v>
      </c>
      <c r="K526" s="419"/>
      <c r="L526" s="423">
        <f t="shared" si="149"/>
        <v>0</v>
      </c>
      <c r="M526" s="423">
        <f t="shared" si="150"/>
        <v>0</v>
      </c>
      <c r="N526" s="424">
        <f t="shared" si="151"/>
        <v>0</v>
      </c>
      <c r="O526" s="424">
        <f t="shared" si="152"/>
        <v>0</v>
      </c>
      <c r="P526" s="420"/>
      <c r="Q526" s="532"/>
      <c r="R526" s="526" t="str">
        <f t="shared" si="133"/>
        <v/>
      </c>
      <c r="S526" s="526" t="str">
        <f t="shared" si="134"/>
        <v/>
      </c>
      <c r="V526" s="433">
        <f>VLOOKUP(A526,[3]Cartilha!$A:$A,1,FALSE)</f>
        <v>100993</v>
      </c>
      <c r="W526" s="367"/>
    </row>
    <row r="527" spans="1:23" ht="22.5" hidden="1" x14ac:dyDescent="0.2">
      <c r="A527" s="623">
        <v>100994</v>
      </c>
      <c r="B527" s="612" t="s">
        <v>3171</v>
      </c>
      <c r="C527" s="620" t="s">
        <v>5318</v>
      </c>
      <c r="D527" s="612" t="s">
        <v>254</v>
      </c>
      <c r="E527" s="621">
        <v>3.53</v>
      </c>
      <c r="F527" s="614">
        <f t="shared" si="135"/>
        <v>4.26</v>
      </c>
      <c r="G527" s="510"/>
      <c r="H527" s="423"/>
      <c r="I527" s="422">
        <f t="shared" si="147"/>
        <v>0</v>
      </c>
      <c r="J527" s="422">
        <f t="shared" si="148"/>
        <v>0</v>
      </c>
      <c r="K527" s="419"/>
      <c r="L527" s="423">
        <f t="shared" si="149"/>
        <v>0</v>
      </c>
      <c r="M527" s="423">
        <f t="shared" si="150"/>
        <v>0</v>
      </c>
      <c r="N527" s="424">
        <f t="shared" si="151"/>
        <v>0</v>
      </c>
      <c r="O527" s="424">
        <f t="shared" si="152"/>
        <v>0</v>
      </c>
      <c r="P527" s="420"/>
      <c r="Q527" s="532"/>
      <c r="R527" s="526" t="str">
        <f t="shared" si="133"/>
        <v/>
      </c>
      <c r="S527" s="526" t="str">
        <f t="shared" si="134"/>
        <v/>
      </c>
      <c r="V527" s="433">
        <f>VLOOKUP(A527,[3]Cartilha!$A:$A,1,FALSE)</f>
        <v>100994</v>
      </c>
      <c r="W527" s="367"/>
    </row>
    <row r="528" spans="1:23" ht="22.5" hidden="1" x14ac:dyDescent="0.2">
      <c r="A528" s="623">
        <v>100995</v>
      </c>
      <c r="B528" s="612" t="s">
        <v>3171</v>
      </c>
      <c r="C528" s="620" t="s">
        <v>5319</v>
      </c>
      <c r="D528" s="612" t="s">
        <v>254</v>
      </c>
      <c r="E528" s="621">
        <v>3.81</v>
      </c>
      <c r="F528" s="614">
        <f t="shared" si="135"/>
        <v>4.59</v>
      </c>
      <c r="G528" s="510"/>
      <c r="H528" s="423"/>
      <c r="I528" s="422">
        <f t="shared" si="147"/>
        <v>0</v>
      </c>
      <c r="J528" s="422">
        <f t="shared" si="148"/>
        <v>0</v>
      </c>
      <c r="K528" s="419"/>
      <c r="L528" s="423">
        <f t="shared" si="149"/>
        <v>0</v>
      </c>
      <c r="M528" s="423">
        <f t="shared" si="150"/>
        <v>0</v>
      </c>
      <c r="N528" s="424">
        <f t="shared" si="151"/>
        <v>0</v>
      </c>
      <c r="O528" s="424">
        <f t="shared" si="152"/>
        <v>0</v>
      </c>
      <c r="P528" s="420"/>
      <c r="Q528" s="532"/>
      <c r="R528" s="526" t="str">
        <f t="shared" si="133"/>
        <v/>
      </c>
      <c r="S528" s="526" t="str">
        <f t="shared" si="134"/>
        <v/>
      </c>
      <c r="V528" s="433">
        <f>VLOOKUP(A528,[3]Cartilha!$A:$A,1,FALSE)</f>
        <v>100995</v>
      </c>
      <c r="W528" s="367"/>
    </row>
    <row r="529" spans="1:23" ht="22.5" hidden="1" x14ac:dyDescent="0.2">
      <c r="A529" s="623">
        <v>100996</v>
      </c>
      <c r="B529" s="612" t="s">
        <v>3171</v>
      </c>
      <c r="C529" s="620" t="s">
        <v>5320</v>
      </c>
      <c r="D529" s="612" t="s">
        <v>254</v>
      </c>
      <c r="E529" s="621">
        <v>3.61</v>
      </c>
      <c r="F529" s="614">
        <f t="shared" si="135"/>
        <v>4.3499999999999996</v>
      </c>
      <c r="G529" s="510"/>
      <c r="H529" s="423"/>
      <c r="I529" s="422">
        <f t="shared" si="147"/>
        <v>0</v>
      </c>
      <c r="J529" s="422">
        <f t="shared" si="148"/>
        <v>0</v>
      </c>
      <c r="K529" s="419"/>
      <c r="L529" s="423">
        <f t="shared" si="149"/>
        <v>0</v>
      </c>
      <c r="M529" s="423">
        <f t="shared" si="150"/>
        <v>0</v>
      </c>
      <c r="N529" s="424">
        <f t="shared" si="151"/>
        <v>0</v>
      </c>
      <c r="O529" s="424">
        <f t="shared" si="152"/>
        <v>0</v>
      </c>
      <c r="P529" s="420"/>
      <c r="Q529" s="532"/>
      <c r="R529" s="526" t="str">
        <f t="shared" si="133"/>
        <v/>
      </c>
      <c r="S529" s="526" t="str">
        <f t="shared" si="134"/>
        <v/>
      </c>
      <c r="V529" s="433">
        <f>VLOOKUP(A529,[3]Cartilha!$A:$A,1,FALSE)</f>
        <v>100996</v>
      </c>
      <c r="W529" s="367"/>
    </row>
    <row r="530" spans="1:23" ht="22.5" hidden="1" x14ac:dyDescent="0.2">
      <c r="A530" s="623">
        <v>100997</v>
      </c>
      <c r="B530" s="612" t="s">
        <v>3171</v>
      </c>
      <c r="C530" s="620" t="s">
        <v>5321</v>
      </c>
      <c r="D530" s="612" t="s">
        <v>254</v>
      </c>
      <c r="E530" s="621">
        <v>5.4</v>
      </c>
      <c r="F530" s="614">
        <f t="shared" si="135"/>
        <v>6.51</v>
      </c>
      <c r="G530" s="510"/>
      <c r="H530" s="423"/>
      <c r="I530" s="422">
        <f t="shared" si="147"/>
        <v>0</v>
      </c>
      <c r="J530" s="422">
        <f t="shared" si="148"/>
        <v>0</v>
      </c>
      <c r="K530" s="419"/>
      <c r="L530" s="423">
        <f t="shared" si="149"/>
        <v>0</v>
      </c>
      <c r="M530" s="423">
        <f t="shared" si="150"/>
        <v>0</v>
      </c>
      <c r="N530" s="424">
        <f t="shared" si="151"/>
        <v>0</v>
      </c>
      <c r="O530" s="424">
        <f t="shared" si="152"/>
        <v>0</v>
      </c>
      <c r="P530" s="420"/>
      <c r="Q530" s="532"/>
      <c r="R530" s="526" t="str">
        <f t="shared" si="133"/>
        <v/>
      </c>
      <c r="S530" s="526" t="str">
        <f t="shared" si="134"/>
        <v/>
      </c>
      <c r="V530" s="433">
        <f>VLOOKUP(A530,[3]Cartilha!$A:$A,1,FALSE)</f>
        <v>100997</v>
      </c>
      <c r="W530" s="367"/>
    </row>
    <row r="531" spans="1:23" ht="22.5" hidden="1" x14ac:dyDescent="0.2">
      <c r="A531" s="623">
        <v>100998</v>
      </c>
      <c r="B531" s="612" t="s">
        <v>3171</v>
      </c>
      <c r="C531" s="620" t="s">
        <v>5322</v>
      </c>
      <c r="D531" s="612" t="s">
        <v>254</v>
      </c>
      <c r="E531" s="621">
        <v>4.6500000000000004</v>
      </c>
      <c r="F531" s="614">
        <f t="shared" si="135"/>
        <v>5.61</v>
      </c>
      <c r="G531" s="510"/>
      <c r="H531" s="423"/>
      <c r="I531" s="422">
        <f t="shared" si="147"/>
        <v>0</v>
      </c>
      <c r="J531" s="422">
        <f t="shared" si="148"/>
        <v>0</v>
      </c>
      <c r="K531" s="419"/>
      <c r="L531" s="423">
        <f t="shared" si="149"/>
        <v>0</v>
      </c>
      <c r="M531" s="423">
        <f t="shared" si="150"/>
        <v>0</v>
      </c>
      <c r="N531" s="424">
        <f t="shared" si="151"/>
        <v>0</v>
      </c>
      <c r="O531" s="424">
        <f t="shared" si="152"/>
        <v>0</v>
      </c>
      <c r="P531" s="420"/>
      <c r="Q531" s="532"/>
      <c r="R531" s="526" t="str">
        <f t="shared" si="133"/>
        <v/>
      </c>
      <c r="S531" s="526" t="str">
        <f t="shared" si="134"/>
        <v/>
      </c>
      <c r="V531" s="433">
        <f>VLOOKUP(A531,[3]Cartilha!$A:$A,1,FALSE)</f>
        <v>100998</v>
      </c>
      <c r="W531" s="367"/>
    </row>
    <row r="532" spans="1:23" ht="22.5" hidden="1" x14ac:dyDescent="0.2">
      <c r="A532" s="623">
        <v>100999</v>
      </c>
      <c r="B532" s="612" t="s">
        <v>3171</v>
      </c>
      <c r="C532" s="620" t="s">
        <v>5323</v>
      </c>
      <c r="D532" s="612" t="s">
        <v>254</v>
      </c>
      <c r="E532" s="621">
        <v>5.21</v>
      </c>
      <c r="F532" s="614">
        <f t="shared" si="135"/>
        <v>6.28</v>
      </c>
      <c r="G532" s="510"/>
      <c r="H532" s="423"/>
      <c r="I532" s="422">
        <f t="shared" si="147"/>
        <v>0</v>
      </c>
      <c r="J532" s="422">
        <f t="shared" si="148"/>
        <v>0</v>
      </c>
      <c r="K532" s="419"/>
      <c r="L532" s="423">
        <f t="shared" si="149"/>
        <v>0</v>
      </c>
      <c r="M532" s="423">
        <f t="shared" si="150"/>
        <v>0</v>
      </c>
      <c r="N532" s="424">
        <f t="shared" si="151"/>
        <v>0</v>
      </c>
      <c r="O532" s="424">
        <f t="shared" si="152"/>
        <v>0</v>
      </c>
      <c r="P532" s="420"/>
      <c r="Q532" s="532"/>
      <c r="R532" s="526" t="str">
        <f t="shared" ref="R532:R595" si="153">IF(Q532="X","x",IF(Q532="xx","x",IF(O532&gt;0,"x","")))</f>
        <v/>
      </c>
      <c r="S532" s="526" t="str">
        <f t="shared" ref="S532:S595" si="154">IF(Q532="X","x",IF(Q532="xx","x",IF(OR(J532&gt;0,O532&gt;0),"x","")))</f>
        <v/>
      </c>
      <c r="V532" s="433">
        <f>VLOOKUP(A532,[3]Cartilha!$A:$A,1,FALSE)</f>
        <v>100999</v>
      </c>
      <c r="W532" s="367"/>
    </row>
    <row r="533" spans="1:23" ht="22.5" hidden="1" x14ac:dyDescent="0.2">
      <c r="A533" s="623">
        <v>101000</v>
      </c>
      <c r="B533" s="612" t="s">
        <v>3171</v>
      </c>
      <c r="C533" s="620" t="s">
        <v>5324</v>
      </c>
      <c r="D533" s="612" t="s">
        <v>254</v>
      </c>
      <c r="E533" s="621">
        <v>5.1100000000000003</v>
      </c>
      <c r="F533" s="614">
        <f t="shared" si="135"/>
        <v>6.16</v>
      </c>
      <c r="G533" s="510"/>
      <c r="H533" s="423"/>
      <c r="I533" s="422">
        <f t="shared" si="147"/>
        <v>0</v>
      </c>
      <c r="J533" s="422">
        <f t="shared" si="148"/>
        <v>0</v>
      </c>
      <c r="K533" s="419"/>
      <c r="L533" s="423">
        <f t="shared" si="149"/>
        <v>0</v>
      </c>
      <c r="M533" s="423">
        <f t="shared" si="150"/>
        <v>0</v>
      </c>
      <c r="N533" s="424">
        <f t="shared" si="151"/>
        <v>0</v>
      </c>
      <c r="O533" s="424">
        <f t="shared" si="152"/>
        <v>0</v>
      </c>
      <c r="P533" s="420"/>
      <c r="Q533" s="532"/>
      <c r="R533" s="526" t="str">
        <f t="shared" si="153"/>
        <v/>
      </c>
      <c r="S533" s="526" t="str">
        <f t="shared" si="154"/>
        <v/>
      </c>
      <c r="V533" s="433">
        <f>VLOOKUP(A533,[3]Cartilha!$A:$A,1,FALSE)</f>
        <v>101000</v>
      </c>
      <c r="W533" s="367"/>
    </row>
    <row r="534" spans="1:23" hidden="1" x14ac:dyDescent="0.2">
      <c r="A534" s="623">
        <v>101001</v>
      </c>
      <c r="B534" s="612" t="s">
        <v>3171</v>
      </c>
      <c r="C534" s="620" t="s">
        <v>5325</v>
      </c>
      <c r="D534" s="612" t="s">
        <v>254</v>
      </c>
      <c r="E534" s="621">
        <v>4.09</v>
      </c>
      <c r="F534" s="614">
        <f t="shared" si="135"/>
        <v>4.93</v>
      </c>
      <c r="G534" s="510"/>
      <c r="H534" s="423"/>
      <c r="I534" s="422">
        <f t="shared" si="147"/>
        <v>0</v>
      </c>
      <c r="J534" s="422">
        <f t="shared" si="148"/>
        <v>0</v>
      </c>
      <c r="K534" s="419"/>
      <c r="L534" s="423">
        <f t="shared" si="149"/>
        <v>0</v>
      </c>
      <c r="M534" s="423">
        <f t="shared" si="150"/>
        <v>0</v>
      </c>
      <c r="N534" s="424">
        <f t="shared" si="151"/>
        <v>0</v>
      </c>
      <c r="O534" s="424">
        <f t="shared" si="152"/>
        <v>0</v>
      </c>
      <c r="P534" s="420"/>
      <c r="Q534" s="532"/>
      <c r="R534" s="526" t="str">
        <f t="shared" si="153"/>
        <v/>
      </c>
      <c r="S534" s="526" t="str">
        <f t="shared" si="154"/>
        <v/>
      </c>
      <c r="V534" s="433">
        <f>VLOOKUP(A534,[3]Cartilha!$A:$A,1,FALSE)</f>
        <v>101001</v>
      </c>
      <c r="W534" s="367"/>
    </row>
    <row r="535" spans="1:23" hidden="1" x14ac:dyDescent="0.2">
      <c r="A535" s="623">
        <v>101002</v>
      </c>
      <c r="B535" s="612" t="s">
        <v>3171</v>
      </c>
      <c r="C535" s="620" t="s">
        <v>5326</v>
      </c>
      <c r="D535" s="612" t="s">
        <v>254</v>
      </c>
      <c r="E535" s="621">
        <v>4.17</v>
      </c>
      <c r="F535" s="614">
        <f t="shared" ref="F535:F598" si="155">IF(E535=0,0,ROUND(E535*(1+E$13)*(1-E$14),2))</f>
        <v>5.03</v>
      </c>
      <c r="G535" s="510"/>
      <c r="H535" s="423"/>
      <c r="I535" s="422">
        <f t="shared" si="147"/>
        <v>0</v>
      </c>
      <c r="J535" s="422">
        <f t="shared" si="148"/>
        <v>0</v>
      </c>
      <c r="K535" s="419"/>
      <c r="L535" s="423">
        <f t="shared" si="149"/>
        <v>0</v>
      </c>
      <c r="M535" s="423">
        <f t="shared" si="150"/>
        <v>0</v>
      </c>
      <c r="N535" s="424">
        <f t="shared" si="151"/>
        <v>0</v>
      </c>
      <c r="O535" s="424">
        <f t="shared" si="152"/>
        <v>0</v>
      </c>
      <c r="P535" s="420"/>
      <c r="Q535" s="532"/>
      <c r="R535" s="526" t="str">
        <f t="shared" si="153"/>
        <v/>
      </c>
      <c r="S535" s="526" t="str">
        <f t="shared" si="154"/>
        <v/>
      </c>
      <c r="V535" s="433">
        <f>VLOOKUP(A535,[3]Cartilha!$A:$A,1,FALSE)</f>
        <v>101002</v>
      </c>
      <c r="W535" s="367"/>
    </row>
    <row r="536" spans="1:23" hidden="1" x14ac:dyDescent="0.2">
      <c r="A536" s="623">
        <v>101003</v>
      </c>
      <c r="B536" s="612" t="s">
        <v>3171</v>
      </c>
      <c r="C536" s="620" t="s">
        <v>5327</v>
      </c>
      <c r="D536" s="612" t="s">
        <v>254</v>
      </c>
      <c r="E536" s="621">
        <v>5.7</v>
      </c>
      <c r="F536" s="614">
        <f t="shared" si="155"/>
        <v>6.87</v>
      </c>
      <c r="G536" s="510"/>
      <c r="H536" s="423"/>
      <c r="I536" s="422">
        <f t="shared" si="147"/>
        <v>0</v>
      </c>
      <c r="J536" s="422">
        <f t="shared" si="148"/>
        <v>0</v>
      </c>
      <c r="K536" s="419"/>
      <c r="L536" s="423">
        <f t="shared" si="149"/>
        <v>0</v>
      </c>
      <c r="M536" s="423">
        <f t="shared" si="150"/>
        <v>0</v>
      </c>
      <c r="N536" s="424">
        <f t="shared" si="151"/>
        <v>0</v>
      </c>
      <c r="O536" s="424">
        <f t="shared" si="152"/>
        <v>0</v>
      </c>
      <c r="P536" s="420"/>
      <c r="Q536" s="532"/>
      <c r="R536" s="526" t="str">
        <f t="shared" si="153"/>
        <v/>
      </c>
      <c r="S536" s="526" t="str">
        <f t="shared" si="154"/>
        <v/>
      </c>
      <c r="V536" s="433">
        <f>VLOOKUP(A536,[3]Cartilha!$A:$A,1,FALSE)</f>
        <v>101003</v>
      </c>
      <c r="W536" s="367"/>
    </row>
    <row r="537" spans="1:23" hidden="1" x14ac:dyDescent="0.2">
      <c r="A537" s="623">
        <v>101004</v>
      </c>
      <c r="B537" s="612" t="s">
        <v>3171</v>
      </c>
      <c r="C537" s="620" t="s">
        <v>5328</v>
      </c>
      <c r="D537" s="612" t="s">
        <v>254</v>
      </c>
      <c r="E537" s="621">
        <v>6.11</v>
      </c>
      <c r="F537" s="614">
        <f t="shared" si="155"/>
        <v>7.37</v>
      </c>
      <c r="G537" s="510"/>
      <c r="H537" s="423"/>
      <c r="I537" s="422">
        <f t="shared" si="147"/>
        <v>0</v>
      </c>
      <c r="J537" s="422">
        <f t="shared" si="148"/>
        <v>0</v>
      </c>
      <c r="K537" s="419"/>
      <c r="L537" s="423">
        <f t="shared" si="149"/>
        <v>0</v>
      </c>
      <c r="M537" s="423">
        <f t="shared" si="150"/>
        <v>0</v>
      </c>
      <c r="N537" s="424">
        <f t="shared" si="151"/>
        <v>0</v>
      </c>
      <c r="O537" s="424">
        <f t="shared" si="152"/>
        <v>0</v>
      </c>
      <c r="P537" s="420"/>
      <c r="Q537" s="532"/>
      <c r="R537" s="526" t="str">
        <f t="shared" si="153"/>
        <v/>
      </c>
      <c r="S537" s="526" t="str">
        <f t="shared" si="154"/>
        <v/>
      </c>
      <c r="V537" s="433">
        <f>VLOOKUP(A537,[3]Cartilha!$A:$A,1,FALSE)</f>
        <v>101004</v>
      </c>
      <c r="W537" s="367"/>
    </row>
    <row r="538" spans="1:23" hidden="1" x14ac:dyDescent="0.2">
      <c r="A538" s="623">
        <v>101005</v>
      </c>
      <c r="B538" s="612" t="s">
        <v>3171</v>
      </c>
      <c r="C538" s="620" t="s">
        <v>5329</v>
      </c>
      <c r="D538" s="612" t="s">
        <v>171</v>
      </c>
      <c r="E538" s="621">
        <v>15.93</v>
      </c>
      <c r="F538" s="614">
        <f t="shared" si="155"/>
        <v>19.21</v>
      </c>
      <c r="G538" s="510"/>
      <c r="H538" s="423"/>
      <c r="I538" s="422">
        <f t="shared" si="147"/>
        <v>0</v>
      </c>
      <c r="J538" s="422">
        <f t="shared" si="148"/>
        <v>0</v>
      </c>
      <c r="K538" s="419"/>
      <c r="L538" s="423">
        <f t="shared" si="149"/>
        <v>0</v>
      </c>
      <c r="M538" s="423">
        <f t="shared" si="150"/>
        <v>0</v>
      </c>
      <c r="N538" s="424">
        <f t="shared" si="151"/>
        <v>0</v>
      </c>
      <c r="O538" s="424">
        <f t="shared" si="152"/>
        <v>0</v>
      </c>
      <c r="P538" s="420"/>
      <c r="Q538" s="532"/>
      <c r="R538" s="526" t="str">
        <f t="shared" si="153"/>
        <v/>
      </c>
      <c r="S538" s="526" t="str">
        <f t="shared" si="154"/>
        <v/>
      </c>
      <c r="V538" s="433">
        <f>VLOOKUP(A538,[3]Cartilha!$A:$A,1,FALSE)</f>
        <v>101005</v>
      </c>
      <c r="W538" s="367"/>
    </row>
    <row r="539" spans="1:23" hidden="1" x14ac:dyDescent="0.2">
      <c r="A539" s="623">
        <v>101006</v>
      </c>
      <c r="B539" s="612" t="s">
        <v>3171</v>
      </c>
      <c r="C539" s="620" t="s">
        <v>5330</v>
      </c>
      <c r="D539" s="612" t="s">
        <v>171</v>
      </c>
      <c r="E539" s="621">
        <v>17.2</v>
      </c>
      <c r="F539" s="614">
        <f t="shared" si="155"/>
        <v>20.74</v>
      </c>
      <c r="G539" s="510"/>
      <c r="H539" s="423"/>
      <c r="I539" s="422">
        <f t="shared" si="147"/>
        <v>0</v>
      </c>
      <c r="J539" s="422">
        <f t="shared" si="148"/>
        <v>0</v>
      </c>
      <c r="K539" s="419"/>
      <c r="L539" s="423">
        <f t="shared" si="149"/>
        <v>0</v>
      </c>
      <c r="M539" s="423">
        <f t="shared" si="150"/>
        <v>0</v>
      </c>
      <c r="N539" s="424">
        <f t="shared" si="151"/>
        <v>0</v>
      </c>
      <c r="O539" s="424">
        <f t="shared" si="152"/>
        <v>0</v>
      </c>
      <c r="P539" s="420"/>
      <c r="Q539" s="532"/>
      <c r="R539" s="526" t="str">
        <f t="shared" si="153"/>
        <v/>
      </c>
      <c r="S539" s="526" t="str">
        <f t="shared" si="154"/>
        <v/>
      </c>
      <c r="V539" s="433">
        <f>VLOOKUP(A539,[3]Cartilha!$A:$A,1,FALSE)</f>
        <v>101006</v>
      </c>
      <c r="W539" s="367"/>
    </row>
    <row r="540" spans="1:23" hidden="1" x14ac:dyDescent="0.2">
      <c r="A540" s="623">
        <v>101007</v>
      </c>
      <c r="B540" s="612" t="s">
        <v>3171</v>
      </c>
      <c r="C540" s="620" t="s">
        <v>5331</v>
      </c>
      <c r="D540" s="612" t="s">
        <v>171</v>
      </c>
      <c r="E540" s="621">
        <v>4.62</v>
      </c>
      <c r="F540" s="614">
        <f t="shared" si="155"/>
        <v>5.57</v>
      </c>
      <c r="G540" s="510"/>
      <c r="H540" s="423"/>
      <c r="I540" s="422">
        <f t="shared" si="147"/>
        <v>0</v>
      </c>
      <c r="J540" s="422">
        <f t="shared" si="148"/>
        <v>0</v>
      </c>
      <c r="K540" s="419"/>
      <c r="L540" s="423">
        <f t="shared" si="149"/>
        <v>0</v>
      </c>
      <c r="M540" s="423">
        <f t="shared" si="150"/>
        <v>0</v>
      </c>
      <c r="N540" s="424">
        <f t="shared" si="151"/>
        <v>0</v>
      </c>
      <c r="O540" s="424">
        <f t="shared" si="152"/>
        <v>0</v>
      </c>
      <c r="P540" s="420"/>
      <c r="Q540" s="532"/>
      <c r="R540" s="526" t="str">
        <f t="shared" si="153"/>
        <v/>
      </c>
      <c r="S540" s="526" t="str">
        <f t="shared" si="154"/>
        <v/>
      </c>
      <c r="V540" s="433">
        <f>VLOOKUP(A540,[3]Cartilha!$A:$A,1,FALSE)</f>
        <v>101007</v>
      </c>
      <c r="W540" s="367"/>
    </row>
    <row r="541" spans="1:23" hidden="1" x14ac:dyDescent="0.2">
      <c r="A541" s="623">
        <v>101008</v>
      </c>
      <c r="B541" s="612" t="s">
        <v>3171</v>
      </c>
      <c r="C541" s="620" t="s">
        <v>5332</v>
      </c>
      <c r="D541" s="612" t="s">
        <v>171</v>
      </c>
      <c r="E541" s="621">
        <v>4.55</v>
      </c>
      <c r="F541" s="614">
        <f t="shared" si="155"/>
        <v>5.49</v>
      </c>
      <c r="G541" s="510"/>
      <c r="H541" s="423"/>
      <c r="I541" s="422">
        <f t="shared" si="147"/>
        <v>0</v>
      </c>
      <c r="J541" s="422">
        <f t="shared" si="148"/>
        <v>0</v>
      </c>
      <c r="K541" s="419"/>
      <c r="L541" s="423">
        <f t="shared" si="149"/>
        <v>0</v>
      </c>
      <c r="M541" s="423">
        <f t="shared" si="150"/>
        <v>0</v>
      </c>
      <c r="N541" s="424">
        <f t="shared" si="151"/>
        <v>0</v>
      </c>
      <c r="O541" s="424">
        <f t="shared" si="152"/>
        <v>0</v>
      </c>
      <c r="P541" s="420"/>
      <c r="Q541" s="532"/>
      <c r="R541" s="526" t="str">
        <f t="shared" si="153"/>
        <v/>
      </c>
      <c r="S541" s="526" t="str">
        <f t="shared" si="154"/>
        <v/>
      </c>
      <c r="V541" s="433">
        <f>VLOOKUP(A541,[3]Cartilha!$A:$A,1,FALSE)</f>
        <v>101008</v>
      </c>
      <c r="W541" s="367"/>
    </row>
    <row r="542" spans="1:23" ht="22.5" hidden="1" x14ac:dyDescent="0.2">
      <c r="A542" s="623">
        <v>101009</v>
      </c>
      <c r="B542" s="612" t="s">
        <v>3171</v>
      </c>
      <c r="C542" s="620" t="s">
        <v>5333</v>
      </c>
      <c r="D542" s="612" t="s">
        <v>254</v>
      </c>
      <c r="E542" s="621">
        <v>34.770000000000003</v>
      </c>
      <c r="F542" s="614">
        <f t="shared" si="155"/>
        <v>41.92</v>
      </c>
      <c r="G542" s="510"/>
      <c r="H542" s="423"/>
      <c r="I542" s="422">
        <f t="shared" si="147"/>
        <v>0</v>
      </c>
      <c r="J542" s="422">
        <f t="shared" si="148"/>
        <v>0</v>
      </c>
      <c r="K542" s="419"/>
      <c r="L542" s="423">
        <f t="shared" si="149"/>
        <v>0</v>
      </c>
      <c r="M542" s="423">
        <f t="shared" si="150"/>
        <v>0</v>
      </c>
      <c r="N542" s="424">
        <f t="shared" si="151"/>
        <v>0</v>
      </c>
      <c r="O542" s="424">
        <f t="shared" si="152"/>
        <v>0</v>
      </c>
      <c r="P542" s="420"/>
      <c r="Q542" s="532"/>
      <c r="R542" s="526" t="str">
        <f t="shared" si="153"/>
        <v/>
      </c>
      <c r="S542" s="526" t="str">
        <f t="shared" si="154"/>
        <v/>
      </c>
      <c r="V542" s="433">
        <f>VLOOKUP(A542,[3]Cartilha!$A:$A,1,FALSE)</f>
        <v>101009</v>
      </c>
      <c r="W542" s="367"/>
    </row>
    <row r="543" spans="1:23" ht="22.5" hidden="1" x14ac:dyDescent="0.2">
      <c r="A543" s="623">
        <v>101010</v>
      </c>
      <c r="B543" s="612" t="s">
        <v>3171</v>
      </c>
      <c r="C543" s="620" t="s">
        <v>5334</v>
      </c>
      <c r="D543" s="612" t="s">
        <v>254</v>
      </c>
      <c r="E543" s="621">
        <v>21.89</v>
      </c>
      <c r="F543" s="614">
        <f t="shared" si="155"/>
        <v>26.39</v>
      </c>
      <c r="G543" s="510"/>
      <c r="H543" s="423"/>
      <c r="I543" s="422">
        <f t="shared" si="147"/>
        <v>0</v>
      </c>
      <c r="J543" s="422">
        <f t="shared" si="148"/>
        <v>0</v>
      </c>
      <c r="K543" s="419"/>
      <c r="L543" s="423">
        <f t="shared" si="149"/>
        <v>0</v>
      </c>
      <c r="M543" s="423">
        <f t="shared" si="150"/>
        <v>0</v>
      </c>
      <c r="N543" s="424">
        <f t="shared" si="151"/>
        <v>0</v>
      </c>
      <c r="O543" s="424">
        <f t="shared" si="152"/>
        <v>0</v>
      </c>
      <c r="P543" s="420"/>
      <c r="Q543" s="532"/>
      <c r="R543" s="526" t="str">
        <f t="shared" si="153"/>
        <v/>
      </c>
      <c r="S543" s="526" t="str">
        <f t="shared" si="154"/>
        <v/>
      </c>
      <c r="V543" s="433">
        <f>VLOOKUP(A543,[3]Cartilha!$A:$A,1,FALSE)</f>
        <v>101010</v>
      </c>
      <c r="W543" s="367"/>
    </row>
    <row r="544" spans="1:23" ht="22.5" hidden="1" x14ac:dyDescent="0.2">
      <c r="A544" s="623">
        <v>101013</v>
      </c>
      <c r="B544" s="612" t="s">
        <v>3171</v>
      </c>
      <c r="C544" s="620" t="s">
        <v>5335</v>
      </c>
      <c r="D544" s="612" t="s">
        <v>254</v>
      </c>
      <c r="E544" s="621">
        <v>38.04</v>
      </c>
      <c r="F544" s="614">
        <f t="shared" si="155"/>
        <v>45.86</v>
      </c>
      <c r="G544" s="510"/>
      <c r="H544" s="423"/>
      <c r="I544" s="422">
        <f t="shared" si="147"/>
        <v>0</v>
      </c>
      <c r="J544" s="422">
        <f t="shared" si="148"/>
        <v>0</v>
      </c>
      <c r="K544" s="419"/>
      <c r="L544" s="423">
        <f t="shared" si="149"/>
        <v>0</v>
      </c>
      <c r="M544" s="423">
        <f t="shared" si="150"/>
        <v>0</v>
      </c>
      <c r="N544" s="424">
        <f t="shared" si="151"/>
        <v>0</v>
      </c>
      <c r="O544" s="424">
        <f t="shared" si="152"/>
        <v>0</v>
      </c>
      <c r="P544" s="420"/>
      <c r="Q544" s="532"/>
      <c r="R544" s="526" t="str">
        <f t="shared" si="153"/>
        <v/>
      </c>
      <c r="S544" s="526" t="str">
        <f t="shared" si="154"/>
        <v/>
      </c>
      <c r="V544" s="433">
        <f>VLOOKUP(A544,[3]Cartilha!$A:$A,1,FALSE)</f>
        <v>101013</v>
      </c>
      <c r="W544" s="367"/>
    </row>
    <row r="545" spans="1:23" ht="22.5" hidden="1" x14ac:dyDescent="0.2">
      <c r="A545" s="623">
        <v>101014</v>
      </c>
      <c r="B545" s="612" t="s">
        <v>3171</v>
      </c>
      <c r="C545" s="620" t="s">
        <v>5336</v>
      </c>
      <c r="D545" s="612" t="s">
        <v>254</v>
      </c>
      <c r="E545" s="621">
        <v>34.86</v>
      </c>
      <c r="F545" s="614">
        <f t="shared" si="155"/>
        <v>42.03</v>
      </c>
      <c r="G545" s="510"/>
      <c r="H545" s="423"/>
      <c r="I545" s="422">
        <f t="shared" si="147"/>
        <v>0</v>
      </c>
      <c r="J545" s="422">
        <f t="shared" si="148"/>
        <v>0</v>
      </c>
      <c r="K545" s="419"/>
      <c r="L545" s="423">
        <f t="shared" si="149"/>
        <v>0</v>
      </c>
      <c r="M545" s="423">
        <f t="shared" si="150"/>
        <v>0</v>
      </c>
      <c r="N545" s="424">
        <f t="shared" si="151"/>
        <v>0</v>
      </c>
      <c r="O545" s="424">
        <f t="shared" si="152"/>
        <v>0</v>
      </c>
      <c r="P545" s="420"/>
      <c r="Q545" s="532"/>
      <c r="R545" s="526" t="str">
        <f t="shared" si="153"/>
        <v/>
      </c>
      <c r="S545" s="526" t="str">
        <f t="shared" si="154"/>
        <v/>
      </c>
      <c r="V545" s="433">
        <f>VLOOKUP(A545,[3]Cartilha!$A:$A,1,FALSE)</f>
        <v>101014</v>
      </c>
      <c r="W545" s="367"/>
    </row>
    <row r="546" spans="1:23" ht="22.5" hidden="1" x14ac:dyDescent="0.2">
      <c r="A546" s="623">
        <v>101015</v>
      </c>
      <c r="B546" s="612" t="s">
        <v>3171</v>
      </c>
      <c r="C546" s="620" t="s">
        <v>5337</v>
      </c>
      <c r="D546" s="612" t="s">
        <v>254</v>
      </c>
      <c r="E546" s="621">
        <v>28.64</v>
      </c>
      <c r="F546" s="614">
        <f t="shared" si="155"/>
        <v>34.53</v>
      </c>
      <c r="G546" s="510"/>
      <c r="H546" s="423"/>
      <c r="I546" s="422">
        <f t="shared" si="147"/>
        <v>0</v>
      </c>
      <c r="J546" s="422">
        <f t="shared" si="148"/>
        <v>0</v>
      </c>
      <c r="K546" s="419"/>
      <c r="L546" s="423">
        <f t="shared" si="149"/>
        <v>0</v>
      </c>
      <c r="M546" s="423">
        <f t="shared" si="150"/>
        <v>0</v>
      </c>
      <c r="N546" s="424">
        <f t="shared" si="151"/>
        <v>0</v>
      </c>
      <c r="O546" s="424">
        <f t="shared" si="152"/>
        <v>0</v>
      </c>
      <c r="P546" s="420"/>
      <c r="Q546" s="532"/>
      <c r="R546" s="526" t="str">
        <f t="shared" si="153"/>
        <v/>
      </c>
      <c r="S546" s="526" t="str">
        <f t="shared" si="154"/>
        <v/>
      </c>
      <c r="V546" s="433">
        <f>VLOOKUP(A546,[3]Cartilha!$A:$A,1,FALSE)</f>
        <v>101015</v>
      </c>
      <c r="W546" s="367"/>
    </row>
    <row r="547" spans="1:23" ht="22.5" hidden="1" x14ac:dyDescent="0.2">
      <c r="A547" s="623">
        <v>101016</v>
      </c>
      <c r="B547" s="612" t="s">
        <v>3171</v>
      </c>
      <c r="C547" s="620" t="s">
        <v>5338</v>
      </c>
      <c r="D547" s="612" t="s">
        <v>254</v>
      </c>
      <c r="E547" s="621">
        <v>33.15</v>
      </c>
      <c r="F547" s="614">
        <f t="shared" si="155"/>
        <v>39.97</v>
      </c>
      <c r="G547" s="510"/>
      <c r="H547" s="423"/>
      <c r="I547" s="422">
        <f t="shared" si="147"/>
        <v>0</v>
      </c>
      <c r="J547" s="422">
        <f t="shared" si="148"/>
        <v>0</v>
      </c>
      <c r="K547" s="419"/>
      <c r="L547" s="423">
        <f t="shared" si="149"/>
        <v>0</v>
      </c>
      <c r="M547" s="423">
        <f t="shared" si="150"/>
        <v>0</v>
      </c>
      <c r="N547" s="424">
        <f t="shared" si="151"/>
        <v>0</v>
      </c>
      <c r="O547" s="424">
        <f t="shared" si="152"/>
        <v>0</v>
      </c>
      <c r="P547" s="420"/>
      <c r="Q547" s="532"/>
      <c r="R547" s="526" t="str">
        <f t="shared" si="153"/>
        <v/>
      </c>
      <c r="S547" s="526" t="str">
        <f t="shared" si="154"/>
        <v/>
      </c>
      <c r="V547" s="433">
        <f>VLOOKUP(A547,[3]Cartilha!$A:$A,1,FALSE)</f>
        <v>101016</v>
      </c>
      <c r="W547" s="367"/>
    </row>
    <row r="548" spans="1:23" ht="22.5" hidden="1" x14ac:dyDescent="0.2">
      <c r="A548" s="623">
        <v>101017</v>
      </c>
      <c r="B548" s="612" t="s">
        <v>3171</v>
      </c>
      <c r="C548" s="620" t="s">
        <v>5339</v>
      </c>
      <c r="D548" s="612" t="s">
        <v>254</v>
      </c>
      <c r="E548" s="621">
        <v>25.13</v>
      </c>
      <c r="F548" s="614">
        <f t="shared" si="155"/>
        <v>30.3</v>
      </c>
      <c r="G548" s="510"/>
      <c r="H548" s="423"/>
      <c r="I548" s="422">
        <f t="shared" si="147"/>
        <v>0</v>
      </c>
      <c r="J548" s="422">
        <f t="shared" si="148"/>
        <v>0</v>
      </c>
      <c r="K548" s="419"/>
      <c r="L548" s="423">
        <f t="shared" si="149"/>
        <v>0</v>
      </c>
      <c r="M548" s="423">
        <f t="shared" si="150"/>
        <v>0</v>
      </c>
      <c r="N548" s="424">
        <f t="shared" si="151"/>
        <v>0</v>
      </c>
      <c r="O548" s="424">
        <f t="shared" si="152"/>
        <v>0</v>
      </c>
      <c r="P548" s="420"/>
      <c r="Q548" s="532"/>
      <c r="R548" s="526" t="str">
        <f t="shared" si="153"/>
        <v/>
      </c>
      <c r="S548" s="526" t="str">
        <f t="shared" si="154"/>
        <v/>
      </c>
      <c r="V548" s="433">
        <f>VLOOKUP(A548,[3]Cartilha!$A:$A,1,FALSE)</f>
        <v>101017</v>
      </c>
      <c r="W548" s="367"/>
    </row>
    <row r="549" spans="1:23" ht="22.5" hidden="1" x14ac:dyDescent="0.2">
      <c r="A549" s="623">
        <v>101018</v>
      </c>
      <c r="B549" s="612" t="s">
        <v>3171</v>
      </c>
      <c r="C549" s="620" t="s">
        <v>5340</v>
      </c>
      <c r="D549" s="612" t="s">
        <v>254</v>
      </c>
      <c r="E549" s="621">
        <v>20.64</v>
      </c>
      <c r="F549" s="614">
        <f t="shared" si="155"/>
        <v>24.88</v>
      </c>
      <c r="G549" s="510"/>
      <c r="H549" s="423"/>
      <c r="I549" s="422">
        <f t="shared" ref="I549:I574" si="156">IF(ISBLANK(E549),0,ROUND(F549*G549,2))</f>
        <v>0</v>
      </c>
      <c r="J549" s="422">
        <f t="shared" ref="J549:J574" si="157">IF(ISBLANK(G549),0,ROUND(G549*H549,2))</f>
        <v>0</v>
      </c>
      <c r="K549" s="419"/>
      <c r="L549" s="423">
        <f t="shared" ref="L549:L574" si="158">G549</f>
        <v>0</v>
      </c>
      <c r="M549" s="423">
        <f t="shared" ref="M549:M574" si="159">H549</f>
        <v>0</v>
      </c>
      <c r="N549" s="424">
        <f t="shared" ref="N549:N574" si="160">IF(ISBLANK(E549),0,ROUND(F549*L549,2))</f>
        <v>0</v>
      </c>
      <c r="O549" s="424">
        <f t="shared" ref="O549:O574" si="161">IF(ISBLANK(L549),0,ROUND(L549*M549,2))</f>
        <v>0</v>
      </c>
      <c r="P549" s="420"/>
      <c r="Q549" s="532"/>
      <c r="R549" s="526" t="str">
        <f t="shared" si="153"/>
        <v/>
      </c>
      <c r="S549" s="526" t="str">
        <f t="shared" si="154"/>
        <v/>
      </c>
      <c r="V549" s="433">
        <f>VLOOKUP(A549,[3]Cartilha!$A:$A,1,FALSE)</f>
        <v>101018</v>
      </c>
      <c r="W549" s="367"/>
    </row>
    <row r="550" spans="1:23" ht="22.5" hidden="1" x14ac:dyDescent="0.2">
      <c r="A550" s="623">
        <v>101463</v>
      </c>
      <c r="B550" s="612" t="s">
        <v>3171</v>
      </c>
      <c r="C550" s="620" t="s">
        <v>5341</v>
      </c>
      <c r="D550" s="612" t="s">
        <v>254</v>
      </c>
      <c r="E550" s="621">
        <v>38.159999999999997</v>
      </c>
      <c r="F550" s="614">
        <f t="shared" si="155"/>
        <v>46.01</v>
      </c>
      <c r="G550" s="510"/>
      <c r="H550" s="423"/>
      <c r="I550" s="422">
        <f t="shared" si="156"/>
        <v>0</v>
      </c>
      <c r="J550" s="422">
        <f t="shared" si="157"/>
        <v>0</v>
      </c>
      <c r="K550" s="419"/>
      <c r="L550" s="423">
        <f t="shared" si="158"/>
        <v>0</v>
      </c>
      <c r="M550" s="423">
        <f t="shared" si="159"/>
        <v>0</v>
      </c>
      <c r="N550" s="424">
        <f t="shared" si="160"/>
        <v>0</v>
      </c>
      <c r="O550" s="424">
        <f t="shared" si="161"/>
        <v>0</v>
      </c>
      <c r="P550" s="420"/>
      <c r="Q550" s="532"/>
      <c r="R550" s="526" t="str">
        <f t="shared" si="153"/>
        <v/>
      </c>
      <c r="S550" s="526" t="str">
        <f t="shared" si="154"/>
        <v/>
      </c>
      <c r="V550" s="433">
        <f>VLOOKUP(A550,[3]Cartilha!$A:$A,1,FALSE)</f>
        <v>101463</v>
      </c>
      <c r="W550" s="367"/>
    </row>
    <row r="551" spans="1:23" ht="22.5" hidden="1" x14ac:dyDescent="0.2">
      <c r="A551" s="623">
        <v>101464</v>
      </c>
      <c r="B551" s="612" t="s">
        <v>3171</v>
      </c>
      <c r="C551" s="620" t="s">
        <v>5342</v>
      </c>
      <c r="D551" s="612" t="s">
        <v>254</v>
      </c>
      <c r="E551" s="621">
        <v>29.3</v>
      </c>
      <c r="F551" s="614">
        <f t="shared" si="155"/>
        <v>35.32</v>
      </c>
      <c r="G551" s="510"/>
      <c r="H551" s="423"/>
      <c r="I551" s="422">
        <f t="shared" si="156"/>
        <v>0</v>
      </c>
      <c r="J551" s="422">
        <f t="shared" si="157"/>
        <v>0</v>
      </c>
      <c r="K551" s="419"/>
      <c r="L551" s="423">
        <f t="shared" si="158"/>
        <v>0</v>
      </c>
      <c r="M551" s="423">
        <f t="shared" si="159"/>
        <v>0</v>
      </c>
      <c r="N551" s="424">
        <f t="shared" si="160"/>
        <v>0</v>
      </c>
      <c r="O551" s="424">
        <f t="shared" si="161"/>
        <v>0</v>
      </c>
      <c r="P551" s="420"/>
      <c r="Q551" s="532"/>
      <c r="R551" s="526" t="str">
        <f t="shared" si="153"/>
        <v/>
      </c>
      <c r="S551" s="526" t="str">
        <f t="shared" si="154"/>
        <v/>
      </c>
      <c r="V551" s="433">
        <f>VLOOKUP(A551,[3]Cartilha!$A:$A,1,FALSE)</f>
        <v>101464</v>
      </c>
      <c r="W551" s="367"/>
    </row>
    <row r="552" spans="1:23" ht="22.5" hidden="1" x14ac:dyDescent="0.2">
      <c r="A552" s="623">
        <v>101465</v>
      </c>
      <c r="B552" s="612" t="s">
        <v>3171</v>
      </c>
      <c r="C552" s="620" t="s">
        <v>5343</v>
      </c>
      <c r="D552" s="612" t="s">
        <v>254</v>
      </c>
      <c r="E552" s="621">
        <v>22.41</v>
      </c>
      <c r="F552" s="614">
        <f t="shared" si="155"/>
        <v>27.02</v>
      </c>
      <c r="G552" s="510"/>
      <c r="H552" s="423"/>
      <c r="I552" s="422">
        <f t="shared" si="156"/>
        <v>0</v>
      </c>
      <c r="J552" s="422">
        <f t="shared" si="157"/>
        <v>0</v>
      </c>
      <c r="K552" s="419"/>
      <c r="L552" s="423">
        <f t="shared" si="158"/>
        <v>0</v>
      </c>
      <c r="M552" s="423">
        <f t="shared" si="159"/>
        <v>0</v>
      </c>
      <c r="N552" s="424">
        <f t="shared" si="160"/>
        <v>0</v>
      </c>
      <c r="O552" s="424">
        <f t="shared" si="161"/>
        <v>0</v>
      </c>
      <c r="P552" s="420"/>
      <c r="Q552" s="532"/>
      <c r="R552" s="526" t="str">
        <f t="shared" si="153"/>
        <v/>
      </c>
      <c r="S552" s="526" t="str">
        <f t="shared" si="154"/>
        <v/>
      </c>
      <c r="V552" s="433">
        <f>VLOOKUP(A552,[3]Cartilha!$A:$A,1,FALSE)</f>
        <v>101465</v>
      </c>
      <c r="W552" s="367"/>
    </row>
    <row r="553" spans="1:23" ht="22.5" hidden="1" x14ac:dyDescent="0.2">
      <c r="A553" s="623">
        <v>101466</v>
      </c>
      <c r="B553" s="612" t="s">
        <v>3171</v>
      </c>
      <c r="C553" s="620" t="s">
        <v>5344</v>
      </c>
      <c r="D553" s="612" t="s">
        <v>254</v>
      </c>
      <c r="E553" s="621">
        <v>18.23</v>
      </c>
      <c r="F553" s="614">
        <f t="shared" si="155"/>
        <v>21.98</v>
      </c>
      <c r="G553" s="510"/>
      <c r="H553" s="423"/>
      <c r="I553" s="422">
        <f t="shared" si="156"/>
        <v>0</v>
      </c>
      <c r="J553" s="422">
        <f t="shared" si="157"/>
        <v>0</v>
      </c>
      <c r="K553" s="419"/>
      <c r="L553" s="423">
        <f t="shared" si="158"/>
        <v>0</v>
      </c>
      <c r="M553" s="423">
        <f t="shared" si="159"/>
        <v>0</v>
      </c>
      <c r="N553" s="424">
        <f t="shared" si="160"/>
        <v>0</v>
      </c>
      <c r="O553" s="424">
        <f t="shared" si="161"/>
        <v>0</v>
      </c>
      <c r="P553" s="420"/>
      <c r="Q553" s="532"/>
      <c r="R553" s="526" t="str">
        <f t="shared" si="153"/>
        <v/>
      </c>
      <c r="S553" s="526" t="str">
        <f t="shared" si="154"/>
        <v/>
      </c>
      <c r="V553" s="433">
        <f>VLOOKUP(A553,[3]Cartilha!$A:$A,1,FALSE)</f>
        <v>101466</v>
      </c>
      <c r="W553" s="367"/>
    </row>
    <row r="554" spans="1:23" ht="22.5" hidden="1" x14ac:dyDescent="0.2">
      <c r="A554" s="623">
        <v>101467</v>
      </c>
      <c r="B554" s="612" t="s">
        <v>3171</v>
      </c>
      <c r="C554" s="620" t="s">
        <v>5345</v>
      </c>
      <c r="D554" s="612" t="s">
        <v>254</v>
      </c>
      <c r="E554" s="621">
        <v>15.25</v>
      </c>
      <c r="F554" s="614">
        <f t="shared" si="155"/>
        <v>18.39</v>
      </c>
      <c r="G554" s="510"/>
      <c r="H554" s="423"/>
      <c r="I554" s="422">
        <f t="shared" si="156"/>
        <v>0</v>
      </c>
      <c r="J554" s="422">
        <f t="shared" si="157"/>
        <v>0</v>
      </c>
      <c r="K554" s="419"/>
      <c r="L554" s="423">
        <f t="shared" si="158"/>
        <v>0</v>
      </c>
      <c r="M554" s="423">
        <f t="shared" si="159"/>
        <v>0</v>
      </c>
      <c r="N554" s="424">
        <f t="shared" si="160"/>
        <v>0</v>
      </c>
      <c r="O554" s="424">
        <f t="shared" si="161"/>
        <v>0</v>
      </c>
      <c r="P554" s="420"/>
      <c r="Q554" s="532"/>
      <c r="R554" s="526" t="str">
        <f t="shared" si="153"/>
        <v/>
      </c>
      <c r="S554" s="526" t="str">
        <f t="shared" si="154"/>
        <v/>
      </c>
      <c r="V554" s="433">
        <f>VLOOKUP(A554,[3]Cartilha!$A:$A,1,FALSE)</f>
        <v>101467</v>
      </c>
      <c r="W554" s="367"/>
    </row>
    <row r="555" spans="1:23" ht="22.5" hidden="1" x14ac:dyDescent="0.2">
      <c r="A555" s="623">
        <v>101468</v>
      </c>
      <c r="B555" s="612" t="s">
        <v>3171</v>
      </c>
      <c r="C555" s="620" t="s">
        <v>5346</v>
      </c>
      <c r="D555" s="612" t="s">
        <v>254</v>
      </c>
      <c r="E555" s="621">
        <v>13.95</v>
      </c>
      <c r="F555" s="614">
        <f t="shared" si="155"/>
        <v>16.82</v>
      </c>
      <c r="G555" s="510"/>
      <c r="H555" s="423"/>
      <c r="I555" s="422">
        <f t="shared" si="156"/>
        <v>0</v>
      </c>
      <c r="J555" s="422">
        <f t="shared" si="157"/>
        <v>0</v>
      </c>
      <c r="K555" s="419"/>
      <c r="L555" s="423">
        <f t="shared" si="158"/>
        <v>0</v>
      </c>
      <c r="M555" s="423">
        <f t="shared" si="159"/>
        <v>0</v>
      </c>
      <c r="N555" s="424">
        <f t="shared" si="160"/>
        <v>0</v>
      </c>
      <c r="O555" s="424">
        <f t="shared" si="161"/>
        <v>0</v>
      </c>
      <c r="P555" s="420"/>
      <c r="Q555" s="532"/>
      <c r="R555" s="526" t="str">
        <f t="shared" si="153"/>
        <v/>
      </c>
      <c r="S555" s="526" t="str">
        <f t="shared" si="154"/>
        <v/>
      </c>
      <c r="V555" s="433">
        <f>VLOOKUP(A555,[3]Cartilha!$A:$A,1,FALSE)</f>
        <v>101468</v>
      </c>
      <c r="W555" s="367"/>
    </row>
    <row r="556" spans="1:23" ht="22.5" hidden="1" x14ac:dyDescent="0.2">
      <c r="A556" s="623">
        <v>101469</v>
      </c>
      <c r="B556" s="612" t="s">
        <v>3171</v>
      </c>
      <c r="C556" s="620" t="s">
        <v>5347</v>
      </c>
      <c r="D556" s="612" t="s">
        <v>254</v>
      </c>
      <c r="E556" s="621">
        <v>31.23</v>
      </c>
      <c r="F556" s="614">
        <f t="shared" si="155"/>
        <v>37.65</v>
      </c>
      <c r="G556" s="510"/>
      <c r="H556" s="423"/>
      <c r="I556" s="422">
        <f t="shared" si="156"/>
        <v>0</v>
      </c>
      <c r="J556" s="422">
        <f t="shared" si="157"/>
        <v>0</v>
      </c>
      <c r="K556" s="419"/>
      <c r="L556" s="423">
        <f t="shared" si="158"/>
        <v>0</v>
      </c>
      <c r="M556" s="423">
        <f t="shared" si="159"/>
        <v>0</v>
      </c>
      <c r="N556" s="424">
        <f t="shared" si="160"/>
        <v>0</v>
      </c>
      <c r="O556" s="424">
        <f t="shared" si="161"/>
        <v>0</v>
      </c>
      <c r="P556" s="420"/>
      <c r="Q556" s="532"/>
      <c r="R556" s="526" t="str">
        <f t="shared" si="153"/>
        <v/>
      </c>
      <c r="S556" s="526" t="str">
        <f t="shared" si="154"/>
        <v/>
      </c>
      <c r="V556" s="433">
        <f>VLOOKUP(A556,[3]Cartilha!$A:$A,1,FALSE)</f>
        <v>101469</v>
      </c>
      <c r="W556" s="367"/>
    </row>
    <row r="557" spans="1:23" ht="22.5" hidden="1" x14ac:dyDescent="0.2">
      <c r="A557" s="623">
        <v>101470</v>
      </c>
      <c r="B557" s="612" t="s">
        <v>3171</v>
      </c>
      <c r="C557" s="620" t="s">
        <v>5348</v>
      </c>
      <c r="D557" s="612" t="s">
        <v>254</v>
      </c>
      <c r="E557" s="621">
        <v>24.79</v>
      </c>
      <c r="F557" s="614">
        <f t="shared" si="155"/>
        <v>29.89</v>
      </c>
      <c r="G557" s="510"/>
      <c r="H557" s="423"/>
      <c r="I557" s="422">
        <f t="shared" si="156"/>
        <v>0</v>
      </c>
      <c r="J557" s="422">
        <f t="shared" si="157"/>
        <v>0</v>
      </c>
      <c r="K557" s="419"/>
      <c r="L557" s="423">
        <f t="shared" si="158"/>
        <v>0</v>
      </c>
      <c r="M557" s="423">
        <f t="shared" si="159"/>
        <v>0</v>
      </c>
      <c r="N557" s="424">
        <f t="shared" si="160"/>
        <v>0</v>
      </c>
      <c r="O557" s="424">
        <f t="shared" si="161"/>
        <v>0</v>
      </c>
      <c r="P557" s="420"/>
      <c r="Q557" s="532"/>
      <c r="R557" s="526" t="str">
        <f t="shared" si="153"/>
        <v/>
      </c>
      <c r="S557" s="526" t="str">
        <f t="shared" si="154"/>
        <v/>
      </c>
      <c r="V557" s="433">
        <f>VLOOKUP(A557,[3]Cartilha!$A:$A,1,FALSE)</f>
        <v>101470</v>
      </c>
      <c r="W557" s="367"/>
    </row>
    <row r="558" spans="1:23" ht="22.5" hidden="1" x14ac:dyDescent="0.2">
      <c r="A558" s="623">
        <v>101471</v>
      </c>
      <c r="B558" s="612" t="s">
        <v>3171</v>
      </c>
      <c r="C558" s="620" t="s">
        <v>5349</v>
      </c>
      <c r="D558" s="612" t="s">
        <v>254</v>
      </c>
      <c r="E558" s="621">
        <v>21.26</v>
      </c>
      <c r="F558" s="614">
        <f t="shared" si="155"/>
        <v>25.63</v>
      </c>
      <c r="G558" s="510"/>
      <c r="H558" s="423"/>
      <c r="I558" s="422">
        <f t="shared" si="156"/>
        <v>0</v>
      </c>
      <c r="J558" s="422">
        <f t="shared" si="157"/>
        <v>0</v>
      </c>
      <c r="K558" s="419"/>
      <c r="L558" s="423">
        <f t="shared" si="158"/>
        <v>0</v>
      </c>
      <c r="M558" s="423">
        <f t="shared" si="159"/>
        <v>0</v>
      </c>
      <c r="N558" s="424">
        <f t="shared" si="160"/>
        <v>0</v>
      </c>
      <c r="O558" s="424">
        <f t="shared" si="161"/>
        <v>0</v>
      </c>
      <c r="P558" s="420"/>
      <c r="Q558" s="532"/>
      <c r="R558" s="526" t="str">
        <f t="shared" si="153"/>
        <v/>
      </c>
      <c r="S558" s="526" t="str">
        <f t="shared" si="154"/>
        <v/>
      </c>
      <c r="V558" s="433">
        <f>VLOOKUP(A558,[3]Cartilha!$A:$A,1,FALSE)</f>
        <v>101471</v>
      </c>
      <c r="W558" s="367"/>
    </row>
    <row r="559" spans="1:23" ht="22.5" hidden="1" x14ac:dyDescent="0.2">
      <c r="A559" s="623">
        <v>101472</v>
      </c>
      <c r="B559" s="612" t="s">
        <v>3171</v>
      </c>
      <c r="C559" s="620" t="s">
        <v>5350</v>
      </c>
      <c r="D559" s="612" t="s">
        <v>254</v>
      </c>
      <c r="E559" s="621">
        <v>16.559999999999999</v>
      </c>
      <c r="F559" s="614">
        <f t="shared" si="155"/>
        <v>19.96</v>
      </c>
      <c r="G559" s="510"/>
      <c r="H559" s="423"/>
      <c r="I559" s="422">
        <f t="shared" si="156"/>
        <v>0</v>
      </c>
      <c r="J559" s="422">
        <f t="shared" si="157"/>
        <v>0</v>
      </c>
      <c r="K559" s="419"/>
      <c r="L559" s="423">
        <f t="shared" si="158"/>
        <v>0</v>
      </c>
      <c r="M559" s="423">
        <f t="shared" si="159"/>
        <v>0</v>
      </c>
      <c r="N559" s="424">
        <f t="shared" si="160"/>
        <v>0</v>
      </c>
      <c r="O559" s="424">
        <f t="shared" si="161"/>
        <v>0</v>
      </c>
      <c r="P559" s="420"/>
      <c r="Q559" s="532"/>
      <c r="R559" s="526" t="str">
        <f t="shared" si="153"/>
        <v/>
      </c>
      <c r="S559" s="526" t="str">
        <f t="shared" si="154"/>
        <v/>
      </c>
      <c r="V559" s="433">
        <f>VLOOKUP(A559,[3]Cartilha!$A:$A,1,FALSE)</f>
        <v>101472</v>
      </c>
      <c r="W559" s="367"/>
    </row>
    <row r="560" spans="1:23" ht="22.5" hidden="1" x14ac:dyDescent="0.2">
      <c r="A560" s="623">
        <v>101473</v>
      </c>
      <c r="B560" s="612" t="s">
        <v>3171</v>
      </c>
      <c r="C560" s="620" t="s">
        <v>5351</v>
      </c>
      <c r="D560" s="612" t="s">
        <v>254</v>
      </c>
      <c r="E560" s="621">
        <v>23.83</v>
      </c>
      <c r="F560" s="614">
        <f t="shared" si="155"/>
        <v>28.73</v>
      </c>
      <c r="G560" s="510"/>
      <c r="H560" s="423"/>
      <c r="I560" s="422">
        <f t="shared" si="156"/>
        <v>0</v>
      </c>
      <c r="J560" s="422">
        <f t="shared" si="157"/>
        <v>0</v>
      </c>
      <c r="K560" s="419"/>
      <c r="L560" s="423">
        <f t="shared" si="158"/>
        <v>0</v>
      </c>
      <c r="M560" s="423">
        <f t="shared" si="159"/>
        <v>0</v>
      </c>
      <c r="N560" s="424">
        <f t="shared" si="160"/>
        <v>0</v>
      </c>
      <c r="O560" s="424">
        <f t="shared" si="161"/>
        <v>0</v>
      </c>
      <c r="P560" s="420"/>
      <c r="Q560" s="532"/>
      <c r="R560" s="526" t="str">
        <f t="shared" si="153"/>
        <v/>
      </c>
      <c r="S560" s="526" t="str">
        <f t="shared" si="154"/>
        <v/>
      </c>
      <c r="V560" s="433">
        <f>VLOOKUP(A560,[3]Cartilha!$A:$A,1,FALSE)</f>
        <v>101473</v>
      </c>
      <c r="W560" s="367"/>
    </row>
    <row r="561" spans="1:23" ht="22.5" hidden="1" x14ac:dyDescent="0.2">
      <c r="A561" s="623">
        <v>101474</v>
      </c>
      <c r="B561" s="612" t="s">
        <v>3171</v>
      </c>
      <c r="C561" s="620" t="s">
        <v>5352</v>
      </c>
      <c r="D561" s="612" t="s">
        <v>254</v>
      </c>
      <c r="E561" s="621">
        <v>17.05</v>
      </c>
      <c r="F561" s="614">
        <f t="shared" si="155"/>
        <v>20.56</v>
      </c>
      <c r="G561" s="510"/>
      <c r="H561" s="423"/>
      <c r="I561" s="422">
        <f t="shared" si="156"/>
        <v>0</v>
      </c>
      <c r="J561" s="422">
        <f t="shared" si="157"/>
        <v>0</v>
      </c>
      <c r="K561" s="419"/>
      <c r="L561" s="423">
        <f t="shared" si="158"/>
        <v>0</v>
      </c>
      <c r="M561" s="423">
        <f t="shared" si="159"/>
        <v>0</v>
      </c>
      <c r="N561" s="424">
        <f t="shared" si="160"/>
        <v>0</v>
      </c>
      <c r="O561" s="424">
        <f t="shared" si="161"/>
        <v>0</v>
      </c>
      <c r="P561" s="420"/>
      <c r="Q561" s="532"/>
      <c r="R561" s="526" t="str">
        <f t="shared" si="153"/>
        <v/>
      </c>
      <c r="S561" s="526" t="str">
        <f t="shared" si="154"/>
        <v/>
      </c>
      <c r="V561" s="433">
        <f>VLOOKUP(A561,[3]Cartilha!$A:$A,1,FALSE)</f>
        <v>101474</v>
      </c>
      <c r="W561" s="367"/>
    </row>
    <row r="562" spans="1:23" ht="22.5" hidden="1" x14ac:dyDescent="0.2">
      <c r="A562" s="623">
        <v>101475</v>
      </c>
      <c r="B562" s="612" t="s">
        <v>3171</v>
      </c>
      <c r="C562" s="620" t="s">
        <v>5353</v>
      </c>
      <c r="D562" s="612" t="s">
        <v>254</v>
      </c>
      <c r="E562" s="621">
        <v>15.12</v>
      </c>
      <c r="F562" s="614">
        <f t="shared" si="155"/>
        <v>18.23</v>
      </c>
      <c r="G562" s="510"/>
      <c r="H562" s="423"/>
      <c r="I562" s="422">
        <f t="shared" si="156"/>
        <v>0</v>
      </c>
      <c r="J562" s="422">
        <f t="shared" si="157"/>
        <v>0</v>
      </c>
      <c r="K562" s="419"/>
      <c r="L562" s="423">
        <f t="shared" si="158"/>
        <v>0</v>
      </c>
      <c r="M562" s="423">
        <f t="shared" si="159"/>
        <v>0</v>
      </c>
      <c r="N562" s="424">
        <f t="shared" si="160"/>
        <v>0</v>
      </c>
      <c r="O562" s="424">
        <f t="shared" si="161"/>
        <v>0</v>
      </c>
      <c r="P562" s="420"/>
      <c r="Q562" s="532"/>
      <c r="R562" s="526" t="str">
        <f t="shared" si="153"/>
        <v/>
      </c>
      <c r="S562" s="526" t="str">
        <f t="shared" si="154"/>
        <v/>
      </c>
      <c r="V562" s="433">
        <f>VLOOKUP(A562,[3]Cartilha!$A:$A,1,FALSE)</f>
        <v>101475</v>
      </c>
      <c r="W562" s="367"/>
    </row>
    <row r="563" spans="1:23" ht="22.5" hidden="1" x14ac:dyDescent="0.2">
      <c r="A563" s="623">
        <v>101476</v>
      </c>
      <c r="B563" s="612" t="s">
        <v>3171</v>
      </c>
      <c r="C563" s="620" t="s">
        <v>5354</v>
      </c>
      <c r="D563" s="612" t="s">
        <v>254</v>
      </c>
      <c r="E563" s="621">
        <v>13.49</v>
      </c>
      <c r="F563" s="614">
        <f t="shared" si="155"/>
        <v>16.260000000000002</v>
      </c>
      <c r="G563" s="510"/>
      <c r="H563" s="423"/>
      <c r="I563" s="422">
        <f t="shared" si="156"/>
        <v>0</v>
      </c>
      <c r="J563" s="422">
        <f t="shared" si="157"/>
        <v>0</v>
      </c>
      <c r="K563" s="419"/>
      <c r="L563" s="423">
        <f t="shared" si="158"/>
        <v>0</v>
      </c>
      <c r="M563" s="423">
        <f t="shared" si="159"/>
        <v>0</v>
      </c>
      <c r="N563" s="424">
        <f t="shared" si="160"/>
        <v>0</v>
      </c>
      <c r="O563" s="424">
        <f t="shared" si="161"/>
        <v>0</v>
      </c>
      <c r="P563" s="420"/>
      <c r="Q563" s="532"/>
      <c r="R563" s="526" t="str">
        <f t="shared" si="153"/>
        <v/>
      </c>
      <c r="S563" s="526" t="str">
        <f t="shared" si="154"/>
        <v/>
      </c>
      <c r="V563" s="433">
        <f>VLOOKUP(A563,[3]Cartilha!$A:$A,1,FALSE)</f>
        <v>101476</v>
      </c>
      <c r="W563" s="367"/>
    </row>
    <row r="564" spans="1:23" ht="22.5" hidden="1" x14ac:dyDescent="0.2">
      <c r="A564" s="623">
        <v>101477</v>
      </c>
      <c r="B564" s="612" t="s">
        <v>3171</v>
      </c>
      <c r="C564" s="620" t="s">
        <v>5355</v>
      </c>
      <c r="D564" s="612" t="s">
        <v>254</v>
      </c>
      <c r="E564" s="621">
        <v>11.04</v>
      </c>
      <c r="F564" s="614">
        <f t="shared" si="155"/>
        <v>13.31</v>
      </c>
      <c r="G564" s="510"/>
      <c r="H564" s="423"/>
      <c r="I564" s="422">
        <f t="shared" si="156"/>
        <v>0</v>
      </c>
      <c r="J564" s="422">
        <f t="shared" si="157"/>
        <v>0</v>
      </c>
      <c r="K564" s="419"/>
      <c r="L564" s="423">
        <f t="shared" si="158"/>
        <v>0</v>
      </c>
      <c r="M564" s="423">
        <f t="shared" si="159"/>
        <v>0</v>
      </c>
      <c r="N564" s="424">
        <f t="shared" si="160"/>
        <v>0</v>
      </c>
      <c r="O564" s="424">
        <f t="shared" si="161"/>
        <v>0</v>
      </c>
      <c r="P564" s="420"/>
      <c r="Q564" s="532"/>
      <c r="R564" s="526" t="str">
        <f t="shared" si="153"/>
        <v/>
      </c>
      <c r="S564" s="526" t="str">
        <f t="shared" si="154"/>
        <v/>
      </c>
      <c r="V564" s="433">
        <f>VLOOKUP(A564,[3]Cartilha!$A:$A,1,FALSE)</f>
        <v>101477</v>
      </c>
      <c r="W564" s="367"/>
    </row>
    <row r="565" spans="1:23" ht="22.5" hidden="1" x14ac:dyDescent="0.2">
      <c r="A565" s="623">
        <v>101478</v>
      </c>
      <c r="B565" s="612" t="s">
        <v>3171</v>
      </c>
      <c r="C565" s="620" t="s">
        <v>5356</v>
      </c>
      <c r="D565" s="612" t="s">
        <v>254</v>
      </c>
      <c r="E565" s="621">
        <v>9.39</v>
      </c>
      <c r="F565" s="614">
        <f t="shared" si="155"/>
        <v>11.32</v>
      </c>
      <c r="G565" s="510"/>
      <c r="H565" s="423"/>
      <c r="I565" s="422">
        <f t="shared" si="156"/>
        <v>0</v>
      </c>
      <c r="J565" s="422">
        <f t="shared" si="157"/>
        <v>0</v>
      </c>
      <c r="K565" s="419"/>
      <c r="L565" s="423">
        <f t="shared" si="158"/>
        <v>0</v>
      </c>
      <c r="M565" s="423">
        <f t="shared" si="159"/>
        <v>0</v>
      </c>
      <c r="N565" s="424">
        <f t="shared" si="160"/>
        <v>0</v>
      </c>
      <c r="O565" s="424">
        <f t="shared" si="161"/>
        <v>0</v>
      </c>
      <c r="P565" s="420"/>
      <c r="Q565" s="532"/>
      <c r="R565" s="526" t="str">
        <f t="shared" si="153"/>
        <v/>
      </c>
      <c r="S565" s="526" t="str">
        <f t="shared" si="154"/>
        <v/>
      </c>
      <c r="V565" s="433">
        <f>VLOOKUP(A565,[3]Cartilha!$A:$A,1,FALSE)</f>
        <v>101478</v>
      </c>
      <c r="W565" s="367"/>
    </row>
    <row r="566" spans="1:23" ht="22.5" hidden="1" x14ac:dyDescent="0.2">
      <c r="A566" s="623">
        <v>101480</v>
      </c>
      <c r="B566" s="612" t="s">
        <v>3171</v>
      </c>
      <c r="C566" s="620" t="s">
        <v>5357</v>
      </c>
      <c r="D566" s="612" t="s">
        <v>254</v>
      </c>
      <c r="E566" s="621">
        <v>55.84</v>
      </c>
      <c r="F566" s="614">
        <f t="shared" si="155"/>
        <v>67.319999999999993</v>
      </c>
      <c r="G566" s="510"/>
      <c r="H566" s="423"/>
      <c r="I566" s="422">
        <f t="shared" si="156"/>
        <v>0</v>
      </c>
      <c r="J566" s="422">
        <f t="shared" si="157"/>
        <v>0</v>
      </c>
      <c r="K566" s="419"/>
      <c r="L566" s="423">
        <f t="shared" si="158"/>
        <v>0</v>
      </c>
      <c r="M566" s="423">
        <f t="shared" si="159"/>
        <v>0</v>
      </c>
      <c r="N566" s="424">
        <f t="shared" si="160"/>
        <v>0</v>
      </c>
      <c r="O566" s="424">
        <f t="shared" si="161"/>
        <v>0</v>
      </c>
      <c r="P566" s="420"/>
      <c r="Q566" s="532"/>
      <c r="R566" s="526" t="str">
        <f t="shared" si="153"/>
        <v/>
      </c>
      <c r="S566" s="526" t="str">
        <f t="shared" si="154"/>
        <v/>
      </c>
      <c r="V566" s="433">
        <f>VLOOKUP(A566,[3]Cartilha!$A:$A,1,FALSE)</f>
        <v>101480</v>
      </c>
      <c r="W566" s="367"/>
    </row>
    <row r="567" spans="1:23" ht="22.5" hidden="1" x14ac:dyDescent="0.2">
      <c r="A567" s="623">
        <v>101481</v>
      </c>
      <c r="B567" s="612" t="s">
        <v>3171</v>
      </c>
      <c r="C567" s="620" t="s">
        <v>5358</v>
      </c>
      <c r="D567" s="612" t="s">
        <v>254</v>
      </c>
      <c r="E567" s="621">
        <v>40.340000000000003</v>
      </c>
      <c r="F567" s="614">
        <f t="shared" si="155"/>
        <v>48.63</v>
      </c>
      <c r="G567" s="510"/>
      <c r="H567" s="423"/>
      <c r="I567" s="422">
        <f t="shared" si="156"/>
        <v>0</v>
      </c>
      <c r="J567" s="422">
        <f t="shared" si="157"/>
        <v>0</v>
      </c>
      <c r="K567" s="419"/>
      <c r="L567" s="423">
        <f t="shared" si="158"/>
        <v>0</v>
      </c>
      <c r="M567" s="423">
        <f t="shared" si="159"/>
        <v>0</v>
      </c>
      <c r="N567" s="424">
        <f t="shared" si="160"/>
        <v>0</v>
      </c>
      <c r="O567" s="424">
        <f t="shared" si="161"/>
        <v>0</v>
      </c>
      <c r="P567" s="420"/>
      <c r="Q567" s="532"/>
      <c r="R567" s="526" t="str">
        <f t="shared" si="153"/>
        <v/>
      </c>
      <c r="S567" s="526" t="str">
        <f t="shared" si="154"/>
        <v/>
      </c>
      <c r="V567" s="433">
        <f>VLOOKUP(A567,[3]Cartilha!$A:$A,1,FALSE)</f>
        <v>101481</v>
      </c>
      <c r="W567" s="367"/>
    </row>
    <row r="568" spans="1:23" ht="22.5" hidden="1" x14ac:dyDescent="0.2">
      <c r="A568" s="623">
        <v>101482</v>
      </c>
      <c r="B568" s="612" t="s">
        <v>3171</v>
      </c>
      <c r="C568" s="620" t="s">
        <v>5359</v>
      </c>
      <c r="D568" s="612" t="s">
        <v>254</v>
      </c>
      <c r="E568" s="621">
        <v>30.15</v>
      </c>
      <c r="F568" s="614">
        <f t="shared" si="155"/>
        <v>36.35</v>
      </c>
      <c r="G568" s="510"/>
      <c r="H568" s="423"/>
      <c r="I568" s="422">
        <f t="shared" si="156"/>
        <v>0</v>
      </c>
      <c r="J568" s="422">
        <f t="shared" si="157"/>
        <v>0</v>
      </c>
      <c r="K568" s="419"/>
      <c r="L568" s="423">
        <f t="shared" si="158"/>
        <v>0</v>
      </c>
      <c r="M568" s="423">
        <f t="shared" si="159"/>
        <v>0</v>
      </c>
      <c r="N568" s="424">
        <f t="shared" si="160"/>
        <v>0</v>
      </c>
      <c r="O568" s="424">
        <f t="shared" si="161"/>
        <v>0</v>
      </c>
      <c r="P568" s="420"/>
      <c r="Q568" s="532"/>
      <c r="R568" s="526" t="str">
        <f t="shared" si="153"/>
        <v/>
      </c>
      <c r="S568" s="526" t="str">
        <f t="shared" si="154"/>
        <v/>
      </c>
      <c r="V568" s="433">
        <f>VLOOKUP(A568,[3]Cartilha!$A:$A,1,FALSE)</f>
        <v>101482</v>
      </c>
      <c r="W568" s="367"/>
    </row>
    <row r="569" spans="1:23" ht="22.5" hidden="1" x14ac:dyDescent="0.2">
      <c r="A569" s="623">
        <v>101483</v>
      </c>
      <c r="B569" s="612" t="s">
        <v>3171</v>
      </c>
      <c r="C569" s="620" t="s">
        <v>5360</v>
      </c>
      <c r="D569" s="612" t="s">
        <v>254</v>
      </c>
      <c r="E569" s="621">
        <v>31.29</v>
      </c>
      <c r="F569" s="614">
        <f t="shared" si="155"/>
        <v>37.72</v>
      </c>
      <c r="G569" s="510"/>
      <c r="H569" s="423"/>
      <c r="I569" s="422">
        <f t="shared" si="156"/>
        <v>0</v>
      </c>
      <c r="J569" s="422">
        <f t="shared" si="157"/>
        <v>0</v>
      </c>
      <c r="K569" s="419"/>
      <c r="L569" s="423">
        <f t="shared" si="158"/>
        <v>0</v>
      </c>
      <c r="M569" s="423">
        <f t="shared" si="159"/>
        <v>0</v>
      </c>
      <c r="N569" s="424">
        <f t="shared" si="160"/>
        <v>0</v>
      </c>
      <c r="O569" s="424">
        <f t="shared" si="161"/>
        <v>0</v>
      </c>
      <c r="P569" s="420"/>
      <c r="Q569" s="532"/>
      <c r="R569" s="526" t="str">
        <f t="shared" si="153"/>
        <v/>
      </c>
      <c r="S569" s="526" t="str">
        <f t="shared" si="154"/>
        <v/>
      </c>
      <c r="V569" s="433">
        <f>VLOOKUP(A569,[3]Cartilha!$A:$A,1,FALSE)</f>
        <v>101483</v>
      </c>
      <c r="W569" s="367"/>
    </row>
    <row r="570" spans="1:23" ht="22.5" hidden="1" x14ac:dyDescent="0.2">
      <c r="A570" s="623">
        <v>101484</v>
      </c>
      <c r="B570" s="612" t="s">
        <v>3171</v>
      </c>
      <c r="C570" s="620" t="s">
        <v>5361</v>
      </c>
      <c r="D570" s="612" t="s">
        <v>254</v>
      </c>
      <c r="E570" s="621">
        <v>162.16999999999999</v>
      </c>
      <c r="F570" s="614">
        <f t="shared" si="155"/>
        <v>195.51</v>
      </c>
      <c r="G570" s="510"/>
      <c r="H570" s="423"/>
      <c r="I570" s="422">
        <f t="shared" si="156"/>
        <v>0</v>
      </c>
      <c r="J570" s="422">
        <f t="shared" si="157"/>
        <v>0</v>
      </c>
      <c r="K570" s="419"/>
      <c r="L570" s="423">
        <f t="shared" si="158"/>
        <v>0</v>
      </c>
      <c r="M570" s="423">
        <f t="shared" si="159"/>
        <v>0</v>
      </c>
      <c r="N570" s="424">
        <f t="shared" si="160"/>
        <v>0</v>
      </c>
      <c r="O570" s="424">
        <f t="shared" si="161"/>
        <v>0</v>
      </c>
      <c r="P570" s="420"/>
      <c r="Q570" s="532"/>
      <c r="R570" s="526" t="str">
        <f t="shared" si="153"/>
        <v/>
      </c>
      <c r="S570" s="526" t="str">
        <f t="shared" si="154"/>
        <v/>
      </c>
      <c r="V570" s="433">
        <f>VLOOKUP(A570,[3]Cartilha!$A:$A,1,FALSE)</f>
        <v>101484</v>
      </c>
      <c r="W570" s="367"/>
    </row>
    <row r="571" spans="1:23" ht="22.5" hidden="1" x14ac:dyDescent="0.2">
      <c r="A571" s="623">
        <v>101485</v>
      </c>
      <c r="B571" s="612" t="s">
        <v>3171</v>
      </c>
      <c r="C571" s="620" t="s">
        <v>5362</v>
      </c>
      <c r="D571" s="612" t="s">
        <v>254</v>
      </c>
      <c r="E571" s="621">
        <v>124.49</v>
      </c>
      <c r="F571" s="614">
        <f t="shared" si="155"/>
        <v>150.09</v>
      </c>
      <c r="G571" s="510"/>
      <c r="H571" s="423"/>
      <c r="I571" s="422">
        <f t="shared" si="156"/>
        <v>0</v>
      </c>
      <c r="J571" s="422">
        <f t="shared" si="157"/>
        <v>0</v>
      </c>
      <c r="K571" s="419"/>
      <c r="L571" s="423">
        <f t="shared" si="158"/>
        <v>0</v>
      </c>
      <c r="M571" s="423">
        <f t="shared" si="159"/>
        <v>0</v>
      </c>
      <c r="N571" s="424">
        <f t="shared" si="160"/>
        <v>0</v>
      </c>
      <c r="O571" s="424">
        <f t="shared" si="161"/>
        <v>0</v>
      </c>
      <c r="P571" s="420"/>
      <c r="Q571" s="532"/>
      <c r="R571" s="526" t="str">
        <f t="shared" si="153"/>
        <v/>
      </c>
      <c r="S571" s="526" t="str">
        <f t="shared" si="154"/>
        <v/>
      </c>
      <c r="V571" s="433">
        <f>VLOOKUP(A571,[3]Cartilha!$A:$A,1,FALSE)</f>
        <v>101485</v>
      </c>
      <c r="W571" s="367"/>
    </row>
    <row r="572" spans="1:23" ht="22.5" hidden="1" x14ac:dyDescent="0.2">
      <c r="A572" s="623">
        <v>101486</v>
      </c>
      <c r="B572" s="612" t="s">
        <v>3171</v>
      </c>
      <c r="C572" s="620" t="s">
        <v>5363</v>
      </c>
      <c r="D572" s="612" t="s">
        <v>254</v>
      </c>
      <c r="E572" s="621">
        <v>112.14</v>
      </c>
      <c r="F572" s="614">
        <f t="shared" si="155"/>
        <v>135.19999999999999</v>
      </c>
      <c r="G572" s="510"/>
      <c r="H572" s="423"/>
      <c r="I572" s="422">
        <f t="shared" si="156"/>
        <v>0</v>
      </c>
      <c r="J572" s="422">
        <f t="shared" si="157"/>
        <v>0</v>
      </c>
      <c r="K572" s="419"/>
      <c r="L572" s="423">
        <f t="shared" si="158"/>
        <v>0</v>
      </c>
      <c r="M572" s="423">
        <f t="shared" si="159"/>
        <v>0</v>
      </c>
      <c r="N572" s="424">
        <f t="shared" si="160"/>
        <v>0</v>
      </c>
      <c r="O572" s="424">
        <f t="shared" si="161"/>
        <v>0</v>
      </c>
      <c r="P572" s="420"/>
      <c r="Q572" s="532"/>
      <c r="R572" s="526" t="str">
        <f t="shared" si="153"/>
        <v/>
      </c>
      <c r="S572" s="526" t="str">
        <f t="shared" si="154"/>
        <v/>
      </c>
      <c r="V572" s="433">
        <f>VLOOKUP(A572,[3]Cartilha!$A:$A,1,FALSE)</f>
        <v>101486</v>
      </c>
      <c r="W572" s="367"/>
    </row>
    <row r="573" spans="1:23" ht="22.5" hidden="1" x14ac:dyDescent="0.2">
      <c r="A573" s="623">
        <v>101487</v>
      </c>
      <c r="B573" s="612" t="s">
        <v>3171</v>
      </c>
      <c r="C573" s="620" t="s">
        <v>5364</v>
      </c>
      <c r="D573" s="612" t="s">
        <v>254</v>
      </c>
      <c r="E573" s="621">
        <v>82.1</v>
      </c>
      <c r="F573" s="614">
        <f t="shared" si="155"/>
        <v>98.98</v>
      </c>
      <c r="G573" s="510"/>
      <c r="H573" s="423"/>
      <c r="I573" s="422">
        <f t="shared" si="156"/>
        <v>0</v>
      </c>
      <c r="J573" s="422">
        <f t="shared" si="157"/>
        <v>0</v>
      </c>
      <c r="K573" s="419"/>
      <c r="L573" s="423">
        <f t="shared" si="158"/>
        <v>0</v>
      </c>
      <c r="M573" s="423">
        <f t="shared" si="159"/>
        <v>0</v>
      </c>
      <c r="N573" s="424">
        <f t="shared" si="160"/>
        <v>0</v>
      </c>
      <c r="O573" s="424">
        <f t="shared" si="161"/>
        <v>0</v>
      </c>
      <c r="P573" s="420"/>
      <c r="Q573" s="532"/>
      <c r="R573" s="526" t="str">
        <f t="shared" si="153"/>
        <v/>
      </c>
      <c r="S573" s="526" t="str">
        <f t="shared" si="154"/>
        <v/>
      </c>
      <c r="V573" s="433">
        <f>VLOOKUP(A573,[3]Cartilha!$A:$A,1,FALSE)</f>
        <v>101487</v>
      </c>
      <c r="W573" s="367"/>
    </row>
    <row r="574" spans="1:23" ht="22.5" hidden="1" x14ac:dyDescent="0.2">
      <c r="A574" s="623">
        <v>101488</v>
      </c>
      <c r="B574" s="612" t="s">
        <v>3171</v>
      </c>
      <c r="C574" s="620" t="s">
        <v>5365</v>
      </c>
      <c r="D574" s="612" t="s">
        <v>254</v>
      </c>
      <c r="E574" s="621">
        <v>71.03</v>
      </c>
      <c r="F574" s="614">
        <f t="shared" si="155"/>
        <v>85.63</v>
      </c>
      <c r="G574" s="510"/>
      <c r="H574" s="423"/>
      <c r="I574" s="422">
        <f t="shared" si="156"/>
        <v>0</v>
      </c>
      <c r="J574" s="422">
        <f t="shared" si="157"/>
        <v>0</v>
      </c>
      <c r="K574" s="419"/>
      <c r="L574" s="423">
        <f t="shared" si="158"/>
        <v>0</v>
      </c>
      <c r="M574" s="423">
        <f t="shared" si="159"/>
        <v>0</v>
      </c>
      <c r="N574" s="424">
        <f t="shared" si="160"/>
        <v>0</v>
      </c>
      <c r="O574" s="424">
        <f t="shared" si="161"/>
        <v>0</v>
      </c>
      <c r="P574" s="420"/>
      <c r="Q574" s="532"/>
      <c r="R574" s="526" t="str">
        <f t="shared" si="153"/>
        <v/>
      </c>
      <c r="S574" s="526" t="str">
        <f t="shared" si="154"/>
        <v/>
      </c>
      <c r="V574" s="433">
        <f>VLOOKUP(A574,[3]Cartilha!$A:$A,1,FALSE)</f>
        <v>101488</v>
      </c>
      <c r="W574" s="367"/>
    </row>
    <row r="575" spans="1:23" hidden="1" x14ac:dyDescent="0.2">
      <c r="A575" s="623" t="s">
        <v>2044</v>
      </c>
      <c r="B575" s="612"/>
      <c r="C575" s="620" t="s">
        <v>624</v>
      </c>
      <c r="D575" s="612">
        <v>0</v>
      </c>
      <c r="E575" s="621"/>
      <c r="F575" s="614">
        <f t="shared" si="155"/>
        <v>0</v>
      </c>
      <c r="G575" s="515"/>
      <c r="H575" s="443"/>
      <c r="I575" s="444"/>
      <c r="J575" s="445"/>
      <c r="K575" s="419"/>
      <c r="L575" s="516"/>
      <c r="M575" s="517"/>
      <c r="N575" s="444"/>
      <c r="O575" s="445"/>
      <c r="P575" s="420"/>
      <c r="Q575" s="525" t="str">
        <f>IF(OR(SUM(J576:J595)&gt;0,SUM(O576:O595)&gt;0),"xx","")</f>
        <v/>
      </c>
      <c r="R575" s="526" t="str">
        <f t="shared" si="153"/>
        <v/>
      </c>
      <c r="S575" s="526" t="str">
        <f t="shared" si="154"/>
        <v/>
      </c>
      <c r="V575" s="433" t="str">
        <f>VLOOKUP(A575,[3]Cartilha!$A:$A,1,FALSE)</f>
        <v>2.2.2</v>
      </c>
      <c r="W575" s="367"/>
    </row>
    <row r="576" spans="1:23" hidden="1" x14ac:dyDescent="0.2">
      <c r="A576" s="623">
        <v>100205</v>
      </c>
      <c r="B576" s="612" t="s">
        <v>3171</v>
      </c>
      <c r="C576" s="620" t="s">
        <v>3645</v>
      </c>
      <c r="D576" s="612" t="s">
        <v>7030</v>
      </c>
      <c r="E576" s="621">
        <v>1493.86</v>
      </c>
      <c r="F576" s="614">
        <f t="shared" si="155"/>
        <v>1801</v>
      </c>
      <c r="G576" s="510"/>
      <c r="H576" s="423"/>
      <c r="I576" s="422">
        <f t="shared" ref="I576:I595" si="162">IF(ISBLANK(E576),0,ROUND(F576*G576,2))</f>
        <v>0</v>
      </c>
      <c r="J576" s="422">
        <f t="shared" ref="J576:J595" si="163">IF(ISBLANK(G576),0,ROUND(G576*H576,2))</f>
        <v>0</v>
      </c>
      <c r="K576" s="419"/>
      <c r="L576" s="423">
        <f t="shared" ref="L576:L595" si="164">G576</f>
        <v>0</v>
      </c>
      <c r="M576" s="423">
        <f t="shared" ref="M576:M595" si="165">H576</f>
        <v>0</v>
      </c>
      <c r="N576" s="424">
        <f t="shared" ref="N576:N595" si="166">IF(ISBLANK(E576),0,ROUND(F576*L576,2))</f>
        <v>0</v>
      </c>
      <c r="O576" s="424">
        <f t="shared" ref="O576:O595" si="167">IF(ISBLANK(L576),0,ROUND(L576*M576,2))</f>
        <v>0</v>
      </c>
      <c r="P576" s="420"/>
      <c r="Q576" s="532"/>
      <c r="R576" s="526" t="str">
        <f t="shared" si="153"/>
        <v/>
      </c>
      <c r="S576" s="526" t="str">
        <f t="shared" si="154"/>
        <v/>
      </c>
      <c r="V576" s="433">
        <f>VLOOKUP(A576,[3]Cartilha!$A:$A,1,FALSE)</f>
        <v>100205</v>
      </c>
      <c r="W576" s="367"/>
    </row>
    <row r="577" spans="1:23" hidden="1" x14ac:dyDescent="0.2">
      <c r="A577" s="623">
        <v>100206</v>
      </c>
      <c r="B577" s="612" t="s">
        <v>3171</v>
      </c>
      <c r="C577" s="620" t="s">
        <v>3646</v>
      </c>
      <c r="D577" s="612" t="s">
        <v>7030</v>
      </c>
      <c r="E577" s="621">
        <v>1079.8</v>
      </c>
      <c r="F577" s="614">
        <f t="shared" si="155"/>
        <v>1301.81</v>
      </c>
      <c r="G577" s="510"/>
      <c r="H577" s="423"/>
      <c r="I577" s="422">
        <f t="shared" si="162"/>
        <v>0</v>
      </c>
      <c r="J577" s="422">
        <f t="shared" si="163"/>
        <v>0</v>
      </c>
      <c r="K577" s="419"/>
      <c r="L577" s="423">
        <f t="shared" si="164"/>
        <v>0</v>
      </c>
      <c r="M577" s="423">
        <f t="shared" si="165"/>
        <v>0</v>
      </c>
      <c r="N577" s="424">
        <f t="shared" si="166"/>
        <v>0</v>
      </c>
      <c r="O577" s="424">
        <f t="shared" si="167"/>
        <v>0</v>
      </c>
      <c r="P577" s="420"/>
      <c r="Q577" s="532"/>
      <c r="R577" s="526" t="str">
        <f t="shared" si="153"/>
        <v/>
      </c>
      <c r="S577" s="526" t="str">
        <f t="shared" si="154"/>
        <v/>
      </c>
      <c r="V577" s="433">
        <f>VLOOKUP(A577,[3]Cartilha!$A:$A,1,FALSE)</f>
        <v>100206</v>
      </c>
      <c r="W577" s="367"/>
    </row>
    <row r="578" spans="1:23" hidden="1" x14ac:dyDescent="0.2">
      <c r="A578" s="623">
        <v>100207</v>
      </c>
      <c r="B578" s="612" t="s">
        <v>3171</v>
      </c>
      <c r="C578" s="620" t="s">
        <v>3647</v>
      </c>
      <c r="D578" s="612" t="s">
        <v>7030</v>
      </c>
      <c r="E578" s="621">
        <v>375.98</v>
      </c>
      <c r="F578" s="614">
        <f t="shared" si="155"/>
        <v>453.28</v>
      </c>
      <c r="G578" s="510"/>
      <c r="H578" s="423"/>
      <c r="I578" s="422">
        <f t="shared" si="162"/>
        <v>0</v>
      </c>
      <c r="J578" s="422">
        <f t="shared" si="163"/>
        <v>0</v>
      </c>
      <c r="K578" s="419"/>
      <c r="L578" s="423">
        <f t="shared" si="164"/>
        <v>0</v>
      </c>
      <c r="M578" s="423">
        <f t="shared" si="165"/>
        <v>0</v>
      </c>
      <c r="N578" s="424">
        <f t="shared" si="166"/>
        <v>0</v>
      </c>
      <c r="O578" s="424">
        <f t="shared" si="167"/>
        <v>0</v>
      </c>
      <c r="P578" s="420"/>
      <c r="Q578" s="532"/>
      <c r="R578" s="526" t="str">
        <f t="shared" si="153"/>
        <v/>
      </c>
      <c r="S578" s="526" t="str">
        <f t="shared" si="154"/>
        <v/>
      </c>
      <c r="V578" s="433">
        <f>VLOOKUP(A578,[3]Cartilha!$A:$A,1,FALSE)</f>
        <v>100207</v>
      </c>
      <c r="W578" s="367"/>
    </row>
    <row r="579" spans="1:23" hidden="1" x14ac:dyDescent="0.2">
      <c r="A579" s="623">
        <v>100271</v>
      </c>
      <c r="B579" s="612" t="s">
        <v>3171</v>
      </c>
      <c r="C579" s="620" t="s">
        <v>3720</v>
      </c>
      <c r="D579" s="612" t="s">
        <v>7032</v>
      </c>
      <c r="E579" s="621">
        <v>63.88</v>
      </c>
      <c r="F579" s="614">
        <f t="shared" si="155"/>
        <v>77.010000000000005</v>
      </c>
      <c r="G579" s="510"/>
      <c r="H579" s="423"/>
      <c r="I579" s="422">
        <f t="shared" si="162"/>
        <v>0</v>
      </c>
      <c r="J579" s="422">
        <f t="shared" si="163"/>
        <v>0</v>
      </c>
      <c r="K579" s="419"/>
      <c r="L579" s="423">
        <f t="shared" si="164"/>
        <v>0</v>
      </c>
      <c r="M579" s="423">
        <f t="shared" si="165"/>
        <v>0</v>
      </c>
      <c r="N579" s="424">
        <f t="shared" si="166"/>
        <v>0</v>
      </c>
      <c r="O579" s="424">
        <f t="shared" si="167"/>
        <v>0</v>
      </c>
      <c r="P579" s="420"/>
      <c r="Q579" s="532"/>
      <c r="R579" s="526" t="str">
        <f t="shared" si="153"/>
        <v/>
      </c>
      <c r="S579" s="526" t="str">
        <f t="shared" si="154"/>
        <v/>
      </c>
      <c r="V579" s="433">
        <f>VLOOKUP(A579,[3]Cartilha!$A:$A,1,FALSE)</f>
        <v>100271</v>
      </c>
      <c r="W579" s="367"/>
    </row>
    <row r="580" spans="1:23" hidden="1" x14ac:dyDescent="0.2">
      <c r="A580" s="623">
        <v>100273</v>
      </c>
      <c r="B580" s="612" t="s">
        <v>3171</v>
      </c>
      <c r="C580" s="620" t="s">
        <v>3721</v>
      </c>
      <c r="D580" s="612" t="s">
        <v>7033</v>
      </c>
      <c r="E580" s="621">
        <v>3.33</v>
      </c>
      <c r="F580" s="614">
        <f t="shared" si="155"/>
        <v>4.01</v>
      </c>
      <c r="G580" s="510"/>
      <c r="H580" s="423"/>
      <c r="I580" s="422">
        <f t="shared" si="162"/>
        <v>0</v>
      </c>
      <c r="J580" s="422">
        <f t="shared" si="163"/>
        <v>0</v>
      </c>
      <c r="K580" s="419"/>
      <c r="L580" s="423">
        <f t="shared" si="164"/>
        <v>0</v>
      </c>
      <c r="M580" s="423">
        <f t="shared" si="165"/>
        <v>0</v>
      </c>
      <c r="N580" s="424">
        <f t="shared" si="166"/>
        <v>0</v>
      </c>
      <c r="O580" s="424">
        <f t="shared" si="167"/>
        <v>0</v>
      </c>
      <c r="P580" s="420"/>
      <c r="Q580" s="532"/>
      <c r="R580" s="526" t="str">
        <f t="shared" si="153"/>
        <v/>
      </c>
      <c r="S580" s="526" t="str">
        <f t="shared" si="154"/>
        <v/>
      </c>
      <c r="V580" s="433">
        <f>VLOOKUP(A580,[3]Cartilha!$A:$A,1,FALSE)</f>
        <v>100273</v>
      </c>
      <c r="W580" s="367"/>
    </row>
    <row r="581" spans="1:23" hidden="1" x14ac:dyDescent="0.2">
      <c r="A581" s="623">
        <v>100274</v>
      </c>
      <c r="B581" s="612" t="s">
        <v>3171</v>
      </c>
      <c r="C581" s="620" t="s">
        <v>3722</v>
      </c>
      <c r="D581" s="612" t="s">
        <v>7032</v>
      </c>
      <c r="E581" s="621">
        <v>28.4</v>
      </c>
      <c r="F581" s="614">
        <f t="shared" si="155"/>
        <v>34.24</v>
      </c>
      <c r="G581" s="510"/>
      <c r="H581" s="423"/>
      <c r="I581" s="422">
        <f t="shared" si="162"/>
        <v>0</v>
      </c>
      <c r="J581" s="422">
        <f t="shared" si="163"/>
        <v>0</v>
      </c>
      <c r="K581" s="419"/>
      <c r="L581" s="423">
        <f t="shared" si="164"/>
        <v>0</v>
      </c>
      <c r="M581" s="423">
        <f t="shared" si="165"/>
        <v>0</v>
      </c>
      <c r="N581" s="424">
        <f t="shared" si="166"/>
        <v>0</v>
      </c>
      <c r="O581" s="424">
        <f t="shared" si="167"/>
        <v>0</v>
      </c>
      <c r="P581" s="420"/>
      <c r="Q581" s="532"/>
      <c r="R581" s="526" t="str">
        <f t="shared" si="153"/>
        <v/>
      </c>
      <c r="S581" s="526" t="str">
        <f t="shared" si="154"/>
        <v/>
      </c>
      <c r="V581" s="433">
        <f>VLOOKUP(A581,[3]Cartilha!$A:$A,1,FALSE)</f>
        <v>100274</v>
      </c>
      <c r="W581" s="367"/>
    </row>
    <row r="582" spans="1:23" hidden="1" x14ac:dyDescent="0.2">
      <c r="A582" s="623">
        <v>100275</v>
      </c>
      <c r="B582" s="612" t="s">
        <v>3171</v>
      </c>
      <c r="C582" s="620" t="s">
        <v>3723</v>
      </c>
      <c r="D582" s="612" t="s">
        <v>7032</v>
      </c>
      <c r="E582" s="621">
        <v>18.36</v>
      </c>
      <c r="F582" s="614">
        <f t="shared" si="155"/>
        <v>22.13</v>
      </c>
      <c r="G582" s="510"/>
      <c r="H582" s="423"/>
      <c r="I582" s="422">
        <f t="shared" si="162"/>
        <v>0</v>
      </c>
      <c r="J582" s="422">
        <f t="shared" si="163"/>
        <v>0</v>
      </c>
      <c r="K582" s="419"/>
      <c r="L582" s="423">
        <f t="shared" si="164"/>
        <v>0</v>
      </c>
      <c r="M582" s="423">
        <f t="shared" si="165"/>
        <v>0</v>
      </c>
      <c r="N582" s="424">
        <f t="shared" si="166"/>
        <v>0</v>
      </c>
      <c r="O582" s="424">
        <f t="shared" si="167"/>
        <v>0</v>
      </c>
      <c r="P582" s="420"/>
      <c r="Q582" s="532"/>
      <c r="R582" s="526" t="str">
        <f t="shared" si="153"/>
        <v/>
      </c>
      <c r="S582" s="526" t="str">
        <f t="shared" si="154"/>
        <v/>
      </c>
      <c r="V582" s="433">
        <f>VLOOKUP(A582,[3]Cartilha!$A:$A,1,FALSE)</f>
        <v>100275</v>
      </c>
      <c r="W582" s="367"/>
    </row>
    <row r="583" spans="1:23" ht="22.5" hidden="1" x14ac:dyDescent="0.2">
      <c r="A583" s="623">
        <v>100276</v>
      </c>
      <c r="B583" s="612" t="s">
        <v>3171</v>
      </c>
      <c r="C583" s="620" t="s">
        <v>3724</v>
      </c>
      <c r="D583" s="612" t="s">
        <v>7032</v>
      </c>
      <c r="E583" s="621">
        <v>33.51</v>
      </c>
      <c r="F583" s="614">
        <f t="shared" si="155"/>
        <v>40.4</v>
      </c>
      <c r="G583" s="510"/>
      <c r="H583" s="423"/>
      <c r="I583" s="422">
        <f t="shared" si="162"/>
        <v>0</v>
      </c>
      <c r="J583" s="422">
        <f t="shared" si="163"/>
        <v>0</v>
      </c>
      <c r="K583" s="419"/>
      <c r="L583" s="423">
        <f t="shared" si="164"/>
        <v>0</v>
      </c>
      <c r="M583" s="423">
        <f t="shared" si="165"/>
        <v>0</v>
      </c>
      <c r="N583" s="424">
        <f t="shared" si="166"/>
        <v>0</v>
      </c>
      <c r="O583" s="424">
        <f t="shared" si="167"/>
        <v>0</v>
      </c>
      <c r="P583" s="420"/>
      <c r="Q583" s="532"/>
      <c r="R583" s="526" t="str">
        <f t="shared" si="153"/>
        <v/>
      </c>
      <c r="S583" s="526" t="str">
        <f t="shared" si="154"/>
        <v/>
      </c>
      <c r="V583" s="433">
        <f>VLOOKUP(A583,[3]Cartilha!$A:$A,1,FALSE)</f>
        <v>100276</v>
      </c>
      <c r="W583" s="367"/>
    </row>
    <row r="584" spans="1:23" ht="22.5" hidden="1" x14ac:dyDescent="0.2">
      <c r="A584" s="623">
        <v>100255</v>
      </c>
      <c r="B584" s="612" t="s">
        <v>3171</v>
      </c>
      <c r="C584" s="620" t="s">
        <v>3648</v>
      </c>
      <c r="D584" s="612" t="s">
        <v>7034</v>
      </c>
      <c r="E584" s="621">
        <v>13.58</v>
      </c>
      <c r="F584" s="614">
        <f t="shared" si="155"/>
        <v>16.37</v>
      </c>
      <c r="G584" s="510"/>
      <c r="H584" s="423"/>
      <c r="I584" s="422">
        <f t="shared" si="162"/>
        <v>0</v>
      </c>
      <c r="J584" s="422">
        <f t="shared" si="163"/>
        <v>0</v>
      </c>
      <c r="K584" s="419"/>
      <c r="L584" s="423">
        <f t="shared" si="164"/>
        <v>0</v>
      </c>
      <c r="M584" s="423">
        <f t="shared" si="165"/>
        <v>0</v>
      </c>
      <c r="N584" s="424">
        <f t="shared" si="166"/>
        <v>0</v>
      </c>
      <c r="O584" s="424">
        <f t="shared" si="167"/>
        <v>0</v>
      </c>
      <c r="P584" s="420"/>
      <c r="Q584" s="532"/>
      <c r="R584" s="526" t="str">
        <f t="shared" si="153"/>
        <v/>
      </c>
      <c r="S584" s="526" t="str">
        <f t="shared" si="154"/>
        <v/>
      </c>
      <c r="V584" s="433">
        <f>VLOOKUP(A584,[3]Cartilha!$A:$A,1,FALSE)</f>
        <v>100255</v>
      </c>
      <c r="W584" s="367"/>
    </row>
    <row r="585" spans="1:23" ht="22.5" hidden="1" x14ac:dyDescent="0.2">
      <c r="A585" s="623">
        <v>100256</v>
      </c>
      <c r="B585" s="612" t="s">
        <v>3171</v>
      </c>
      <c r="C585" s="620" t="s">
        <v>3649</v>
      </c>
      <c r="D585" s="612" t="s">
        <v>7034</v>
      </c>
      <c r="E585" s="621">
        <v>9.0500000000000007</v>
      </c>
      <c r="F585" s="614">
        <f t="shared" si="155"/>
        <v>10.91</v>
      </c>
      <c r="G585" s="510"/>
      <c r="H585" s="423"/>
      <c r="I585" s="422">
        <f t="shared" si="162"/>
        <v>0</v>
      </c>
      <c r="J585" s="422">
        <f t="shared" si="163"/>
        <v>0</v>
      </c>
      <c r="K585" s="419"/>
      <c r="L585" s="423">
        <f t="shared" si="164"/>
        <v>0</v>
      </c>
      <c r="M585" s="423">
        <f t="shared" si="165"/>
        <v>0</v>
      </c>
      <c r="N585" s="424">
        <f t="shared" si="166"/>
        <v>0</v>
      </c>
      <c r="O585" s="424">
        <f t="shared" si="167"/>
        <v>0</v>
      </c>
      <c r="P585" s="420"/>
      <c r="Q585" s="532"/>
      <c r="R585" s="526" t="str">
        <f t="shared" si="153"/>
        <v/>
      </c>
      <c r="S585" s="526" t="str">
        <f t="shared" si="154"/>
        <v/>
      </c>
      <c r="V585" s="433">
        <f>VLOOKUP(A585,[3]Cartilha!$A:$A,1,FALSE)</f>
        <v>100256</v>
      </c>
      <c r="W585" s="367"/>
    </row>
    <row r="586" spans="1:23" ht="22.5" hidden="1" x14ac:dyDescent="0.2">
      <c r="A586" s="623">
        <v>100257</v>
      </c>
      <c r="B586" s="612" t="s">
        <v>3171</v>
      </c>
      <c r="C586" s="620" t="s">
        <v>3650</v>
      </c>
      <c r="D586" s="612" t="s">
        <v>7034</v>
      </c>
      <c r="E586" s="621">
        <v>5.43</v>
      </c>
      <c r="F586" s="614">
        <f t="shared" si="155"/>
        <v>6.55</v>
      </c>
      <c r="G586" s="510"/>
      <c r="H586" s="423"/>
      <c r="I586" s="422">
        <f t="shared" si="162"/>
        <v>0</v>
      </c>
      <c r="J586" s="422">
        <f t="shared" si="163"/>
        <v>0</v>
      </c>
      <c r="K586" s="419"/>
      <c r="L586" s="423">
        <f t="shared" si="164"/>
        <v>0</v>
      </c>
      <c r="M586" s="423">
        <f t="shared" si="165"/>
        <v>0</v>
      </c>
      <c r="N586" s="424">
        <f t="shared" si="166"/>
        <v>0</v>
      </c>
      <c r="O586" s="424">
        <f t="shared" si="167"/>
        <v>0</v>
      </c>
      <c r="P586" s="420"/>
      <c r="Q586" s="532"/>
      <c r="R586" s="526" t="str">
        <f t="shared" si="153"/>
        <v/>
      </c>
      <c r="S586" s="526" t="str">
        <f t="shared" si="154"/>
        <v/>
      </c>
      <c r="V586" s="433">
        <f>VLOOKUP(A586,[3]Cartilha!$A:$A,1,FALSE)</f>
        <v>100257</v>
      </c>
      <c r="W586" s="367"/>
    </row>
    <row r="587" spans="1:23" ht="22.5" hidden="1" x14ac:dyDescent="0.2">
      <c r="A587" s="623">
        <v>100258</v>
      </c>
      <c r="B587" s="612" t="s">
        <v>3171</v>
      </c>
      <c r="C587" s="620" t="s">
        <v>3651</v>
      </c>
      <c r="D587" s="612" t="s">
        <v>7034</v>
      </c>
      <c r="E587" s="621">
        <v>13.58</v>
      </c>
      <c r="F587" s="614">
        <f t="shared" si="155"/>
        <v>16.37</v>
      </c>
      <c r="G587" s="510"/>
      <c r="H587" s="423"/>
      <c r="I587" s="422">
        <f t="shared" si="162"/>
        <v>0</v>
      </c>
      <c r="J587" s="422">
        <f t="shared" si="163"/>
        <v>0</v>
      </c>
      <c r="K587" s="419"/>
      <c r="L587" s="423">
        <f t="shared" si="164"/>
        <v>0</v>
      </c>
      <c r="M587" s="423">
        <f t="shared" si="165"/>
        <v>0</v>
      </c>
      <c r="N587" s="424">
        <f t="shared" si="166"/>
        <v>0</v>
      </c>
      <c r="O587" s="424">
        <f t="shared" si="167"/>
        <v>0</v>
      </c>
      <c r="P587" s="420"/>
      <c r="Q587" s="532"/>
      <c r="R587" s="526" t="str">
        <f t="shared" si="153"/>
        <v/>
      </c>
      <c r="S587" s="526" t="str">
        <f t="shared" si="154"/>
        <v/>
      </c>
      <c r="V587" s="433">
        <f>VLOOKUP(A587,[3]Cartilha!$A:$A,1,FALSE)</f>
        <v>100258</v>
      </c>
      <c r="W587" s="367"/>
    </row>
    <row r="588" spans="1:23" ht="22.5" hidden="1" x14ac:dyDescent="0.2">
      <c r="A588" s="623">
        <v>100259</v>
      </c>
      <c r="B588" s="612" t="s">
        <v>3171</v>
      </c>
      <c r="C588" s="620" t="s">
        <v>3652</v>
      </c>
      <c r="D588" s="612" t="s">
        <v>7034</v>
      </c>
      <c r="E588" s="621">
        <v>26.76</v>
      </c>
      <c r="F588" s="614">
        <f t="shared" si="155"/>
        <v>32.26</v>
      </c>
      <c r="G588" s="510"/>
      <c r="H588" s="423"/>
      <c r="I588" s="422">
        <f t="shared" si="162"/>
        <v>0</v>
      </c>
      <c r="J588" s="422">
        <f t="shared" si="163"/>
        <v>0</v>
      </c>
      <c r="K588" s="419"/>
      <c r="L588" s="423">
        <f t="shared" si="164"/>
        <v>0</v>
      </c>
      <c r="M588" s="423">
        <f t="shared" si="165"/>
        <v>0</v>
      </c>
      <c r="N588" s="424">
        <f t="shared" si="166"/>
        <v>0</v>
      </c>
      <c r="O588" s="424">
        <f t="shared" si="167"/>
        <v>0</v>
      </c>
      <c r="P588" s="420"/>
      <c r="Q588" s="532"/>
      <c r="R588" s="526" t="str">
        <f t="shared" si="153"/>
        <v/>
      </c>
      <c r="S588" s="526" t="str">
        <f t="shared" si="154"/>
        <v/>
      </c>
      <c r="V588" s="433">
        <f>VLOOKUP(A588,[3]Cartilha!$A:$A,1,FALSE)</f>
        <v>100259</v>
      </c>
      <c r="W588" s="367"/>
    </row>
    <row r="589" spans="1:23" hidden="1" x14ac:dyDescent="0.2">
      <c r="A589" s="623">
        <v>100260</v>
      </c>
      <c r="B589" s="612" t="s">
        <v>3171</v>
      </c>
      <c r="C589" s="620" t="s">
        <v>3653</v>
      </c>
      <c r="D589" s="612" t="s">
        <v>7033</v>
      </c>
      <c r="E589" s="621">
        <v>8.82</v>
      </c>
      <c r="F589" s="614">
        <f t="shared" si="155"/>
        <v>10.63</v>
      </c>
      <c r="G589" s="510"/>
      <c r="H589" s="423"/>
      <c r="I589" s="422">
        <f t="shared" si="162"/>
        <v>0</v>
      </c>
      <c r="J589" s="422">
        <f t="shared" si="163"/>
        <v>0</v>
      </c>
      <c r="K589" s="419"/>
      <c r="L589" s="423">
        <f t="shared" si="164"/>
        <v>0</v>
      </c>
      <c r="M589" s="423">
        <f t="shared" si="165"/>
        <v>0</v>
      </c>
      <c r="N589" s="424">
        <f t="shared" si="166"/>
        <v>0</v>
      </c>
      <c r="O589" s="424">
        <f t="shared" si="167"/>
        <v>0</v>
      </c>
      <c r="P589" s="420"/>
      <c r="Q589" s="532"/>
      <c r="R589" s="526" t="str">
        <f t="shared" si="153"/>
        <v/>
      </c>
      <c r="S589" s="526" t="str">
        <f t="shared" si="154"/>
        <v/>
      </c>
      <c r="V589" s="433">
        <f>VLOOKUP(A589,[3]Cartilha!$A:$A,1,FALSE)</f>
        <v>100260</v>
      </c>
      <c r="W589" s="367"/>
    </row>
    <row r="590" spans="1:23" hidden="1" x14ac:dyDescent="0.2">
      <c r="A590" s="623">
        <v>100261</v>
      </c>
      <c r="B590" s="612" t="s">
        <v>3171</v>
      </c>
      <c r="C590" s="620" t="s">
        <v>3654</v>
      </c>
      <c r="D590" s="612" t="s">
        <v>7033</v>
      </c>
      <c r="E590" s="621">
        <v>5.54</v>
      </c>
      <c r="F590" s="614">
        <f t="shared" si="155"/>
        <v>6.68</v>
      </c>
      <c r="G590" s="510"/>
      <c r="H590" s="423"/>
      <c r="I590" s="422">
        <f t="shared" si="162"/>
        <v>0</v>
      </c>
      <c r="J590" s="422">
        <f t="shared" si="163"/>
        <v>0</v>
      </c>
      <c r="K590" s="419"/>
      <c r="L590" s="423">
        <f t="shared" si="164"/>
        <v>0</v>
      </c>
      <c r="M590" s="423">
        <f t="shared" si="165"/>
        <v>0</v>
      </c>
      <c r="N590" s="424">
        <f t="shared" si="166"/>
        <v>0</v>
      </c>
      <c r="O590" s="424">
        <f t="shared" si="167"/>
        <v>0</v>
      </c>
      <c r="P590" s="420"/>
      <c r="Q590" s="532"/>
      <c r="R590" s="526" t="str">
        <f t="shared" si="153"/>
        <v/>
      </c>
      <c r="S590" s="526" t="str">
        <f t="shared" si="154"/>
        <v/>
      </c>
      <c r="V590" s="433">
        <f>VLOOKUP(A590,[3]Cartilha!$A:$A,1,FALSE)</f>
        <v>100261</v>
      </c>
      <c r="W590" s="367"/>
    </row>
    <row r="591" spans="1:23" hidden="1" x14ac:dyDescent="0.2">
      <c r="A591" s="623">
        <v>100262</v>
      </c>
      <c r="B591" s="612" t="s">
        <v>3171</v>
      </c>
      <c r="C591" s="620" t="s">
        <v>3655</v>
      </c>
      <c r="D591" s="612" t="s">
        <v>7033</v>
      </c>
      <c r="E591" s="621">
        <v>3.43</v>
      </c>
      <c r="F591" s="614">
        <f t="shared" si="155"/>
        <v>4.1399999999999997</v>
      </c>
      <c r="G591" s="510"/>
      <c r="H591" s="423"/>
      <c r="I591" s="422">
        <f t="shared" si="162"/>
        <v>0</v>
      </c>
      <c r="J591" s="422">
        <f t="shared" si="163"/>
        <v>0</v>
      </c>
      <c r="K591" s="419"/>
      <c r="L591" s="423">
        <f t="shared" si="164"/>
        <v>0</v>
      </c>
      <c r="M591" s="423">
        <f t="shared" si="165"/>
        <v>0</v>
      </c>
      <c r="N591" s="424">
        <f t="shared" si="166"/>
        <v>0</v>
      </c>
      <c r="O591" s="424">
        <f t="shared" si="167"/>
        <v>0</v>
      </c>
      <c r="P591" s="420"/>
      <c r="Q591" s="532"/>
      <c r="R591" s="526" t="str">
        <f t="shared" si="153"/>
        <v/>
      </c>
      <c r="S591" s="526" t="str">
        <f t="shared" si="154"/>
        <v/>
      </c>
      <c r="V591" s="433">
        <f>VLOOKUP(A591,[3]Cartilha!$A:$A,1,FALSE)</f>
        <v>100262</v>
      </c>
      <c r="W591" s="367"/>
    </row>
    <row r="592" spans="1:23" ht="22.5" hidden="1" x14ac:dyDescent="0.2">
      <c r="A592" s="623">
        <v>100263</v>
      </c>
      <c r="B592" s="612" t="s">
        <v>3171</v>
      </c>
      <c r="C592" s="620" t="s">
        <v>3656</v>
      </c>
      <c r="D592" s="612" t="s">
        <v>7033</v>
      </c>
      <c r="E592" s="621">
        <v>2.2000000000000002</v>
      </c>
      <c r="F592" s="614">
        <f t="shared" si="155"/>
        <v>2.65</v>
      </c>
      <c r="G592" s="510"/>
      <c r="H592" s="423"/>
      <c r="I592" s="422">
        <f t="shared" si="162"/>
        <v>0</v>
      </c>
      <c r="J592" s="422">
        <f t="shared" si="163"/>
        <v>0</v>
      </c>
      <c r="K592" s="419"/>
      <c r="L592" s="423">
        <f t="shared" si="164"/>
        <v>0</v>
      </c>
      <c r="M592" s="423">
        <f t="shared" si="165"/>
        <v>0</v>
      </c>
      <c r="N592" s="424">
        <f t="shared" si="166"/>
        <v>0</v>
      </c>
      <c r="O592" s="424">
        <f t="shared" si="167"/>
        <v>0</v>
      </c>
      <c r="P592" s="420"/>
      <c r="Q592" s="532"/>
      <c r="R592" s="526" t="str">
        <f t="shared" si="153"/>
        <v/>
      </c>
      <c r="S592" s="526" t="str">
        <f t="shared" si="154"/>
        <v/>
      </c>
      <c r="V592" s="433">
        <f>VLOOKUP(A592,[3]Cartilha!$A:$A,1,FALSE)</f>
        <v>100263</v>
      </c>
      <c r="W592" s="367"/>
    </row>
    <row r="593" spans="1:23" hidden="1" x14ac:dyDescent="0.2">
      <c r="A593" s="623">
        <v>100264</v>
      </c>
      <c r="B593" s="612" t="s">
        <v>3171</v>
      </c>
      <c r="C593" s="620" t="s">
        <v>3657</v>
      </c>
      <c r="D593" s="612" t="s">
        <v>7032</v>
      </c>
      <c r="E593" s="621">
        <v>40.07</v>
      </c>
      <c r="F593" s="614">
        <f t="shared" si="155"/>
        <v>48.31</v>
      </c>
      <c r="G593" s="510"/>
      <c r="H593" s="423"/>
      <c r="I593" s="422">
        <f t="shared" si="162"/>
        <v>0</v>
      </c>
      <c r="J593" s="422">
        <f t="shared" si="163"/>
        <v>0</v>
      </c>
      <c r="K593" s="419"/>
      <c r="L593" s="423">
        <f t="shared" si="164"/>
        <v>0</v>
      </c>
      <c r="M593" s="423">
        <f t="shared" si="165"/>
        <v>0</v>
      </c>
      <c r="N593" s="424">
        <f t="shared" si="166"/>
        <v>0</v>
      </c>
      <c r="O593" s="424">
        <f t="shared" si="167"/>
        <v>0</v>
      </c>
      <c r="P593" s="420"/>
      <c r="Q593" s="532"/>
      <c r="R593" s="526" t="str">
        <f t="shared" si="153"/>
        <v/>
      </c>
      <c r="S593" s="526" t="str">
        <f t="shared" si="154"/>
        <v/>
      </c>
      <c r="V593" s="433">
        <f>VLOOKUP(A593,[3]Cartilha!$A:$A,1,FALSE)</f>
        <v>100264</v>
      </c>
      <c r="W593" s="367"/>
    </row>
    <row r="594" spans="1:23" hidden="1" x14ac:dyDescent="0.2">
      <c r="A594" s="623">
        <v>100266</v>
      </c>
      <c r="B594" s="612" t="s">
        <v>3171</v>
      </c>
      <c r="C594" s="620" t="s">
        <v>3658</v>
      </c>
      <c r="D594" s="612" t="s">
        <v>7035</v>
      </c>
      <c r="E594" s="621">
        <v>85.17</v>
      </c>
      <c r="F594" s="614">
        <f t="shared" si="155"/>
        <v>102.68</v>
      </c>
      <c r="G594" s="510"/>
      <c r="H594" s="423"/>
      <c r="I594" s="422">
        <f t="shared" si="162"/>
        <v>0</v>
      </c>
      <c r="J594" s="422">
        <f t="shared" si="163"/>
        <v>0</v>
      </c>
      <c r="K594" s="419"/>
      <c r="L594" s="423">
        <f t="shared" si="164"/>
        <v>0</v>
      </c>
      <c r="M594" s="423">
        <f t="shared" si="165"/>
        <v>0</v>
      </c>
      <c r="N594" s="424">
        <f t="shared" si="166"/>
        <v>0</v>
      </c>
      <c r="O594" s="424">
        <f t="shared" si="167"/>
        <v>0</v>
      </c>
      <c r="P594" s="420"/>
      <c r="Q594" s="532"/>
      <c r="R594" s="526" t="str">
        <f t="shared" si="153"/>
        <v/>
      </c>
      <c r="S594" s="526" t="str">
        <f t="shared" si="154"/>
        <v/>
      </c>
      <c r="V594" s="433">
        <f>VLOOKUP(A594,[3]Cartilha!$A:$A,1,FALSE)</f>
        <v>100266</v>
      </c>
      <c r="W594" s="367"/>
    </row>
    <row r="595" spans="1:23" ht="22.5" hidden="1" x14ac:dyDescent="0.2">
      <c r="A595" s="623">
        <v>100268</v>
      </c>
      <c r="B595" s="612" t="s">
        <v>3171</v>
      </c>
      <c r="C595" s="620" t="s">
        <v>3659</v>
      </c>
      <c r="D595" s="612" t="s">
        <v>7035</v>
      </c>
      <c r="E595" s="621">
        <v>85.17</v>
      </c>
      <c r="F595" s="614">
        <f t="shared" si="155"/>
        <v>102.68</v>
      </c>
      <c r="G595" s="510"/>
      <c r="H595" s="423"/>
      <c r="I595" s="422">
        <f t="shared" si="162"/>
        <v>0</v>
      </c>
      <c r="J595" s="422">
        <f t="shared" si="163"/>
        <v>0</v>
      </c>
      <c r="K595" s="419"/>
      <c r="L595" s="423">
        <f t="shared" si="164"/>
        <v>0</v>
      </c>
      <c r="M595" s="423">
        <f t="shared" si="165"/>
        <v>0</v>
      </c>
      <c r="N595" s="424">
        <f t="shared" si="166"/>
        <v>0</v>
      </c>
      <c r="O595" s="424">
        <f t="shared" si="167"/>
        <v>0</v>
      </c>
      <c r="P595" s="420"/>
      <c r="Q595" s="532"/>
      <c r="R595" s="526" t="str">
        <f t="shared" si="153"/>
        <v/>
      </c>
      <c r="S595" s="526" t="str">
        <f t="shared" si="154"/>
        <v/>
      </c>
      <c r="V595" s="433">
        <f>VLOOKUP(A595,[3]Cartilha!$A:$A,1,FALSE)</f>
        <v>100268</v>
      </c>
      <c r="W595" s="367"/>
    </row>
    <row r="596" spans="1:23" hidden="1" x14ac:dyDescent="0.2">
      <c r="A596" s="623" t="s">
        <v>2045</v>
      </c>
      <c r="B596" s="612"/>
      <c r="C596" s="620" t="s">
        <v>625</v>
      </c>
      <c r="D596" s="612">
        <v>0</v>
      </c>
      <c r="E596" s="621"/>
      <c r="F596" s="614">
        <f t="shared" si="155"/>
        <v>0</v>
      </c>
      <c r="G596" s="515"/>
      <c r="H596" s="443"/>
      <c r="I596" s="444"/>
      <c r="J596" s="445"/>
      <c r="K596" s="419"/>
      <c r="L596" s="516"/>
      <c r="M596" s="517"/>
      <c r="N596" s="444"/>
      <c r="O596" s="445"/>
      <c r="P596" s="420"/>
      <c r="Q596" s="525" t="str">
        <f>IF(OR(SUM(J597:J612)&gt;0,SUM(O597:O612)&gt;0),"xx","")</f>
        <v/>
      </c>
      <c r="R596" s="526" t="str">
        <f t="shared" ref="R596:R659" si="168">IF(Q596="X","x",IF(Q596="xx","x",IF(O596&gt;0,"x","")))</f>
        <v/>
      </c>
      <c r="S596" s="526" t="str">
        <f t="shared" ref="S596:S659" si="169">IF(Q596="X","x",IF(Q596="xx","x",IF(OR(J596&gt;0,O596&gt;0),"x","")))</f>
        <v/>
      </c>
      <c r="V596" s="433" t="str">
        <f>VLOOKUP(A596,[3]Cartilha!$A:$A,1,FALSE)</f>
        <v>2.2.3</v>
      </c>
      <c r="W596" s="367"/>
    </row>
    <row r="597" spans="1:23" ht="22.5" hidden="1" x14ac:dyDescent="0.2">
      <c r="A597" s="623">
        <v>100210</v>
      </c>
      <c r="B597" s="612" t="s">
        <v>3171</v>
      </c>
      <c r="C597" s="620" t="s">
        <v>3662</v>
      </c>
      <c r="D597" s="612" t="s">
        <v>7035</v>
      </c>
      <c r="E597" s="621">
        <v>18.2</v>
      </c>
      <c r="F597" s="614">
        <f t="shared" si="155"/>
        <v>21.94</v>
      </c>
      <c r="G597" s="510"/>
      <c r="H597" s="423"/>
      <c r="I597" s="422">
        <f t="shared" ref="I597:I612" si="170">IF(ISBLANK(E597),0,ROUND(F597*G597,2))</f>
        <v>0</v>
      </c>
      <c r="J597" s="422">
        <f t="shared" ref="J597:J612" si="171">IF(ISBLANK(G597),0,ROUND(G597*H597,2))</f>
        <v>0</v>
      </c>
      <c r="K597" s="419"/>
      <c r="L597" s="423">
        <f t="shared" ref="L597:L612" si="172">G597</f>
        <v>0</v>
      </c>
      <c r="M597" s="423">
        <f t="shared" ref="M597:M612" si="173">H597</f>
        <v>0</v>
      </c>
      <c r="N597" s="424">
        <f t="shared" ref="N597:N612" si="174">IF(ISBLANK(E597),0,ROUND(F597*L597,2))</f>
        <v>0</v>
      </c>
      <c r="O597" s="424">
        <f t="shared" ref="O597:O612" si="175">IF(ISBLANK(L597),0,ROUND(L597*M597,2))</f>
        <v>0</v>
      </c>
      <c r="P597" s="420"/>
      <c r="Q597" s="525"/>
      <c r="R597" s="526" t="str">
        <f t="shared" si="168"/>
        <v/>
      </c>
      <c r="S597" s="526" t="str">
        <f t="shared" si="169"/>
        <v/>
      </c>
      <c r="V597" s="433">
        <f>VLOOKUP(A597,[3]Cartilha!$A:$A,1,FALSE)</f>
        <v>100210</v>
      </c>
      <c r="W597" s="367"/>
    </row>
    <row r="598" spans="1:23" ht="22.5" hidden="1" x14ac:dyDescent="0.2">
      <c r="A598" s="623">
        <v>100211</v>
      </c>
      <c r="B598" s="612" t="s">
        <v>3171</v>
      </c>
      <c r="C598" s="620" t="s">
        <v>3663</v>
      </c>
      <c r="D598" s="612" t="s">
        <v>7035</v>
      </c>
      <c r="E598" s="621">
        <v>7.02</v>
      </c>
      <c r="F598" s="614">
        <f t="shared" si="155"/>
        <v>8.4600000000000009</v>
      </c>
      <c r="G598" s="510"/>
      <c r="H598" s="423"/>
      <c r="I598" s="422">
        <f t="shared" si="170"/>
        <v>0</v>
      </c>
      <c r="J598" s="422">
        <f t="shared" si="171"/>
        <v>0</v>
      </c>
      <c r="K598" s="419"/>
      <c r="L598" s="423">
        <f t="shared" si="172"/>
        <v>0</v>
      </c>
      <c r="M598" s="423">
        <f t="shared" si="173"/>
        <v>0</v>
      </c>
      <c r="N598" s="424">
        <f t="shared" si="174"/>
        <v>0</v>
      </c>
      <c r="O598" s="424">
        <f t="shared" si="175"/>
        <v>0</v>
      </c>
      <c r="P598" s="420"/>
      <c r="Q598" s="525"/>
      <c r="R598" s="526" t="str">
        <f t="shared" si="168"/>
        <v/>
      </c>
      <c r="S598" s="526" t="str">
        <f t="shared" si="169"/>
        <v/>
      </c>
      <c r="V598" s="433">
        <f>VLOOKUP(A598,[3]Cartilha!$A:$A,1,FALSE)</f>
        <v>100211</v>
      </c>
      <c r="W598" s="367"/>
    </row>
    <row r="599" spans="1:23" ht="22.5" hidden="1" x14ac:dyDescent="0.2">
      <c r="A599" s="623">
        <v>100212</v>
      </c>
      <c r="B599" s="612" t="s">
        <v>3171</v>
      </c>
      <c r="C599" s="620" t="s">
        <v>3664</v>
      </c>
      <c r="D599" s="612" t="s">
        <v>7035</v>
      </c>
      <c r="E599" s="621">
        <v>7.75</v>
      </c>
      <c r="F599" s="614">
        <f t="shared" ref="F599:F662" si="176">IF(E599=0,0,ROUND(E599*(1+E$13)*(1-E$14),2))</f>
        <v>9.34</v>
      </c>
      <c r="G599" s="510"/>
      <c r="H599" s="423"/>
      <c r="I599" s="422">
        <f t="shared" si="170"/>
        <v>0</v>
      </c>
      <c r="J599" s="422">
        <f t="shared" si="171"/>
        <v>0</v>
      </c>
      <c r="K599" s="419"/>
      <c r="L599" s="423">
        <f t="shared" si="172"/>
        <v>0</v>
      </c>
      <c r="M599" s="423">
        <f t="shared" si="173"/>
        <v>0</v>
      </c>
      <c r="N599" s="424">
        <f t="shared" si="174"/>
        <v>0</v>
      </c>
      <c r="O599" s="424">
        <f t="shared" si="175"/>
        <v>0</v>
      </c>
      <c r="P599" s="420"/>
      <c r="Q599" s="525"/>
      <c r="R599" s="526" t="str">
        <f t="shared" si="168"/>
        <v/>
      </c>
      <c r="S599" s="526" t="str">
        <f t="shared" si="169"/>
        <v/>
      </c>
      <c r="V599" s="433">
        <f>VLOOKUP(A599,[3]Cartilha!$A:$A,1,FALSE)</f>
        <v>100212</v>
      </c>
      <c r="W599" s="367"/>
    </row>
    <row r="600" spans="1:23" ht="22.5" hidden="1" x14ac:dyDescent="0.2">
      <c r="A600" s="623">
        <v>100213</v>
      </c>
      <c r="B600" s="612" t="s">
        <v>3171</v>
      </c>
      <c r="C600" s="620" t="s">
        <v>3665</v>
      </c>
      <c r="D600" s="612" t="s">
        <v>7035</v>
      </c>
      <c r="E600" s="621">
        <v>2.78</v>
      </c>
      <c r="F600" s="614">
        <f t="shared" si="176"/>
        <v>3.35</v>
      </c>
      <c r="G600" s="510"/>
      <c r="H600" s="423"/>
      <c r="I600" s="422">
        <f t="shared" si="170"/>
        <v>0</v>
      </c>
      <c r="J600" s="422">
        <f t="shared" si="171"/>
        <v>0</v>
      </c>
      <c r="K600" s="419"/>
      <c r="L600" s="423">
        <f t="shared" si="172"/>
        <v>0</v>
      </c>
      <c r="M600" s="423">
        <f t="shared" si="173"/>
        <v>0</v>
      </c>
      <c r="N600" s="424">
        <f t="shared" si="174"/>
        <v>0</v>
      </c>
      <c r="O600" s="424">
        <f t="shared" si="175"/>
        <v>0</v>
      </c>
      <c r="P600" s="420"/>
      <c r="Q600" s="525"/>
      <c r="R600" s="526" t="str">
        <f t="shared" si="168"/>
        <v/>
      </c>
      <c r="S600" s="526" t="str">
        <f t="shared" si="169"/>
        <v/>
      </c>
      <c r="V600" s="433">
        <f>VLOOKUP(A600,[3]Cartilha!$A:$A,1,FALSE)</f>
        <v>100213</v>
      </c>
      <c r="W600" s="367"/>
    </row>
    <row r="601" spans="1:23" ht="22.5" hidden="1" x14ac:dyDescent="0.2">
      <c r="A601" s="623">
        <v>100214</v>
      </c>
      <c r="B601" s="612" t="s">
        <v>3171</v>
      </c>
      <c r="C601" s="620" t="s">
        <v>3666</v>
      </c>
      <c r="D601" s="612" t="s">
        <v>7035</v>
      </c>
      <c r="E601" s="621">
        <v>4.2699999999999996</v>
      </c>
      <c r="F601" s="614">
        <f t="shared" si="176"/>
        <v>5.15</v>
      </c>
      <c r="G601" s="510"/>
      <c r="H601" s="423"/>
      <c r="I601" s="422">
        <f t="shared" si="170"/>
        <v>0</v>
      </c>
      <c r="J601" s="422">
        <f t="shared" si="171"/>
        <v>0</v>
      </c>
      <c r="K601" s="419"/>
      <c r="L601" s="423">
        <f t="shared" si="172"/>
        <v>0</v>
      </c>
      <c r="M601" s="423">
        <f t="shared" si="173"/>
        <v>0</v>
      </c>
      <c r="N601" s="424">
        <f t="shared" si="174"/>
        <v>0</v>
      </c>
      <c r="O601" s="424">
        <f t="shared" si="175"/>
        <v>0</v>
      </c>
      <c r="P601" s="420"/>
      <c r="Q601" s="525"/>
      <c r="R601" s="526" t="str">
        <f t="shared" si="168"/>
        <v/>
      </c>
      <c r="S601" s="526" t="str">
        <f t="shared" si="169"/>
        <v/>
      </c>
      <c r="V601" s="433">
        <f>VLOOKUP(A601,[3]Cartilha!$A:$A,1,FALSE)</f>
        <v>100214</v>
      </c>
      <c r="W601" s="367"/>
    </row>
    <row r="602" spans="1:23" ht="22.5" hidden="1" x14ac:dyDescent="0.2">
      <c r="A602" s="623">
        <v>100215</v>
      </c>
      <c r="B602" s="612" t="s">
        <v>3171</v>
      </c>
      <c r="C602" s="620" t="s">
        <v>3667</v>
      </c>
      <c r="D602" s="612" t="s">
        <v>7035</v>
      </c>
      <c r="E602" s="621">
        <v>3.66</v>
      </c>
      <c r="F602" s="614">
        <f t="shared" si="176"/>
        <v>4.41</v>
      </c>
      <c r="G602" s="510"/>
      <c r="H602" s="423"/>
      <c r="I602" s="422">
        <f t="shared" si="170"/>
        <v>0</v>
      </c>
      <c r="J602" s="422">
        <f t="shared" si="171"/>
        <v>0</v>
      </c>
      <c r="K602" s="419"/>
      <c r="L602" s="423">
        <f t="shared" si="172"/>
        <v>0</v>
      </c>
      <c r="M602" s="423">
        <f t="shared" si="173"/>
        <v>0</v>
      </c>
      <c r="N602" s="424">
        <f t="shared" si="174"/>
        <v>0</v>
      </c>
      <c r="O602" s="424">
        <f t="shared" si="175"/>
        <v>0</v>
      </c>
      <c r="P602" s="420"/>
      <c r="Q602" s="525"/>
      <c r="R602" s="526" t="str">
        <f t="shared" si="168"/>
        <v/>
      </c>
      <c r="S602" s="526" t="str">
        <f t="shared" si="169"/>
        <v/>
      </c>
      <c r="V602" s="433">
        <f>VLOOKUP(A602,[3]Cartilha!$A:$A,1,FALSE)</f>
        <v>100215</v>
      </c>
      <c r="W602" s="367"/>
    </row>
    <row r="603" spans="1:23" ht="22.5" hidden="1" x14ac:dyDescent="0.2">
      <c r="A603" s="623">
        <v>100216</v>
      </c>
      <c r="B603" s="612" t="s">
        <v>3171</v>
      </c>
      <c r="C603" s="620" t="s">
        <v>3668</v>
      </c>
      <c r="D603" s="612" t="s">
        <v>7035</v>
      </c>
      <c r="E603" s="621">
        <v>0.98</v>
      </c>
      <c r="F603" s="614">
        <f t="shared" si="176"/>
        <v>1.18</v>
      </c>
      <c r="G603" s="510"/>
      <c r="H603" s="423"/>
      <c r="I603" s="422">
        <f t="shared" si="170"/>
        <v>0</v>
      </c>
      <c r="J603" s="422">
        <f t="shared" si="171"/>
        <v>0</v>
      </c>
      <c r="K603" s="419"/>
      <c r="L603" s="423">
        <f t="shared" si="172"/>
        <v>0</v>
      </c>
      <c r="M603" s="423">
        <f t="shared" si="173"/>
        <v>0</v>
      </c>
      <c r="N603" s="424">
        <f t="shared" si="174"/>
        <v>0</v>
      </c>
      <c r="O603" s="424">
        <f t="shared" si="175"/>
        <v>0</v>
      </c>
      <c r="P603" s="420"/>
      <c r="Q603" s="525"/>
      <c r="R603" s="526" t="str">
        <f t="shared" si="168"/>
        <v/>
      </c>
      <c r="S603" s="526" t="str">
        <f t="shared" si="169"/>
        <v/>
      </c>
      <c r="V603" s="433">
        <f>VLOOKUP(A603,[3]Cartilha!$A:$A,1,FALSE)</f>
        <v>100216</v>
      </c>
      <c r="W603" s="367"/>
    </row>
    <row r="604" spans="1:23" hidden="1" x14ac:dyDescent="0.2">
      <c r="A604" s="623">
        <v>100221</v>
      </c>
      <c r="B604" s="612" t="s">
        <v>3171</v>
      </c>
      <c r="C604" s="620" t="s">
        <v>3669</v>
      </c>
      <c r="D604" s="612" t="s">
        <v>7032</v>
      </c>
      <c r="E604" s="621">
        <v>32.18</v>
      </c>
      <c r="F604" s="614">
        <f t="shared" si="176"/>
        <v>38.799999999999997</v>
      </c>
      <c r="G604" s="510"/>
      <c r="H604" s="423"/>
      <c r="I604" s="422">
        <f t="shared" si="170"/>
        <v>0</v>
      </c>
      <c r="J604" s="422">
        <f t="shared" si="171"/>
        <v>0</v>
      </c>
      <c r="K604" s="419"/>
      <c r="L604" s="423">
        <f t="shared" si="172"/>
        <v>0</v>
      </c>
      <c r="M604" s="423">
        <f t="shared" si="173"/>
        <v>0</v>
      </c>
      <c r="N604" s="424">
        <f t="shared" si="174"/>
        <v>0</v>
      </c>
      <c r="O604" s="424">
        <f t="shared" si="175"/>
        <v>0</v>
      </c>
      <c r="P604" s="420"/>
      <c r="Q604" s="525"/>
      <c r="R604" s="526" t="str">
        <f t="shared" si="168"/>
        <v/>
      </c>
      <c r="S604" s="526" t="str">
        <f t="shared" si="169"/>
        <v/>
      </c>
      <c r="V604" s="433">
        <f>VLOOKUP(A604,[3]Cartilha!$A:$A,1,FALSE)</f>
        <v>100221</v>
      </c>
      <c r="W604" s="367"/>
    </row>
    <row r="605" spans="1:23" ht="22.5" hidden="1" x14ac:dyDescent="0.2">
      <c r="A605" s="623">
        <v>100222</v>
      </c>
      <c r="B605" s="612" t="s">
        <v>3171</v>
      </c>
      <c r="C605" s="620" t="s">
        <v>3670</v>
      </c>
      <c r="D605" s="612" t="s">
        <v>7032</v>
      </c>
      <c r="E605" s="621">
        <v>12.19</v>
      </c>
      <c r="F605" s="614">
        <f t="shared" si="176"/>
        <v>14.7</v>
      </c>
      <c r="G605" s="510"/>
      <c r="H605" s="423"/>
      <c r="I605" s="422">
        <f t="shared" si="170"/>
        <v>0</v>
      </c>
      <c r="J605" s="422">
        <f t="shared" si="171"/>
        <v>0</v>
      </c>
      <c r="K605" s="419"/>
      <c r="L605" s="423">
        <f t="shared" si="172"/>
        <v>0</v>
      </c>
      <c r="M605" s="423">
        <f t="shared" si="173"/>
        <v>0</v>
      </c>
      <c r="N605" s="424">
        <f t="shared" si="174"/>
        <v>0</v>
      </c>
      <c r="O605" s="424">
        <f t="shared" si="175"/>
        <v>0</v>
      </c>
      <c r="P605" s="420"/>
      <c r="Q605" s="525"/>
      <c r="R605" s="526" t="str">
        <f t="shared" si="168"/>
        <v/>
      </c>
      <c r="S605" s="526" t="str">
        <f t="shared" si="169"/>
        <v/>
      </c>
      <c r="V605" s="433">
        <f>VLOOKUP(A605,[3]Cartilha!$A:$A,1,FALSE)</f>
        <v>100222</v>
      </c>
      <c r="W605" s="367"/>
    </row>
    <row r="606" spans="1:23" ht="22.5" hidden="1" x14ac:dyDescent="0.2">
      <c r="A606" s="623">
        <v>100223</v>
      </c>
      <c r="B606" s="612" t="s">
        <v>3171</v>
      </c>
      <c r="C606" s="620" t="s">
        <v>3671</v>
      </c>
      <c r="D606" s="612" t="s">
        <v>7032</v>
      </c>
      <c r="E606" s="621">
        <v>5.7</v>
      </c>
      <c r="F606" s="614">
        <f t="shared" si="176"/>
        <v>6.87</v>
      </c>
      <c r="G606" s="510"/>
      <c r="H606" s="423"/>
      <c r="I606" s="422">
        <f t="shared" si="170"/>
        <v>0</v>
      </c>
      <c r="J606" s="422">
        <f t="shared" si="171"/>
        <v>0</v>
      </c>
      <c r="K606" s="419"/>
      <c r="L606" s="423">
        <f t="shared" si="172"/>
        <v>0</v>
      </c>
      <c r="M606" s="423">
        <f t="shared" si="173"/>
        <v>0</v>
      </c>
      <c r="N606" s="424">
        <f t="shared" si="174"/>
        <v>0</v>
      </c>
      <c r="O606" s="424">
        <f t="shared" si="175"/>
        <v>0</v>
      </c>
      <c r="P606" s="420"/>
      <c r="Q606" s="525"/>
      <c r="R606" s="526" t="str">
        <f t="shared" si="168"/>
        <v/>
      </c>
      <c r="S606" s="526" t="str">
        <f t="shared" si="169"/>
        <v/>
      </c>
      <c r="V606" s="433">
        <f>VLOOKUP(A606,[3]Cartilha!$A:$A,1,FALSE)</f>
        <v>100223</v>
      </c>
      <c r="W606" s="367"/>
    </row>
    <row r="607" spans="1:23" hidden="1" x14ac:dyDescent="0.2">
      <c r="A607" s="623">
        <v>100226</v>
      </c>
      <c r="B607" s="612" t="s">
        <v>3171</v>
      </c>
      <c r="C607" s="620" t="s">
        <v>3672</v>
      </c>
      <c r="D607" s="612" t="s">
        <v>7036</v>
      </c>
      <c r="E607" s="621">
        <v>0.7</v>
      </c>
      <c r="F607" s="614">
        <f t="shared" si="176"/>
        <v>0.84</v>
      </c>
      <c r="G607" s="510"/>
      <c r="H607" s="423"/>
      <c r="I607" s="422">
        <f t="shared" si="170"/>
        <v>0</v>
      </c>
      <c r="J607" s="422">
        <f t="shared" si="171"/>
        <v>0</v>
      </c>
      <c r="K607" s="419"/>
      <c r="L607" s="423">
        <f t="shared" si="172"/>
        <v>0</v>
      </c>
      <c r="M607" s="423">
        <f t="shared" si="173"/>
        <v>0</v>
      </c>
      <c r="N607" s="424">
        <f t="shared" si="174"/>
        <v>0</v>
      </c>
      <c r="O607" s="424">
        <f t="shared" si="175"/>
        <v>0</v>
      </c>
      <c r="P607" s="420"/>
      <c r="Q607" s="525"/>
      <c r="R607" s="526" t="str">
        <f t="shared" si="168"/>
        <v/>
      </c>
      <c r="S607" s="526" t="str">
        <f t="shared" si="169"/>
        <v/>
      </c>
      <c r="V607" s="433">
        <f>VLOOKUP(A607,[3]Cartilha!$A:$A,1,FALSE)</f>
        <v>100226</v>
      </c>
      <c r="W607" s="367"/>
    </row>
    <row r="608" spans="1:23" hidden="1" x14ac:dyDescent="0.2">
      <c r="A608" s="623">
        <v>100227</v>
      </c>
      <c r="B608" s="612" t="s">
        <v>3171</v>
      </c>
      <c r="C608" s="620" t="s">
        <v>3673</v>
      </c>
      <c r="D608" s="612" t="s">
        <v>7036</v>
      </c>
      <c r="E608" s="621">
        <v>1.03</v>
      </c>
      <c r="F608" s="614">
        <f t="shared" si="176"/>
        <v>1.24</v>
      </c>
      <c r="G608" s="510"/>
      <c r="H608" s="423"/>
      <c r="I608" s="422">
        <f t="shared" si="170"/>
        <v>0</v>
      </c>
      <c r="J608" s="422">
        <f t="shared" si="171"/>
        <v>0</v>
      </c>
      <c r="K608" s="419"/>
      <c r="L608" s="423">
        <f t="shared" si="172"/>
        <v>0</v>
      </c>
      <c r="M608" s="423">
        <f t="shared" si="173"/>
        <v>0</v>
      </c>
      <c r="N608" s="424">
        <f t="shared" si="174"/>
        <v>0</v>
      </c>
      <c r="O608" s="424">
        <f t="shared" si="175"/>
        <v>0</v>
      </c>
      <c r="P608" s="420"/>
      <c r="Q608" s="525"/>
      <c r="R608" s="526" t="str">
        <f t="shared" si="168"/>
        <v/>
      </c>
      <c r="S608" s="526" t="str">
        <f t="shared" si="169"/>
        <v/>
      </c>
      <c r="V608" s="433">
        <f>VLOOKUP(A608,[3]Cartilha!$A:$A,1,FALSE)</f>
        <v>100227</v>
      </c>
      <c r="W608" s="367"/>
    </row>
    <row r="609" spans="1:23" ht="22.5" hidden="1" x14ac:dyDescent="0.2">
      <c r="A609" s="623">
        <v>100270</v>
      </c>
      <c r="B609" s="612" t="s">
        <v>3171</v>
      </c>
      <c r="C609" s="620" t="s">
        <v>3674</v>
      </c>
      <c r="D609" s="612" t="s">
        <v>7035</v>
      </c>
      <c r="E609" s="621">
        <v>63.84</v>
      </c>
      <c r="F609" s="614">
        <f t="shared" si="176"/>
        <v>76.97</v>
      </c>
      <c r="G609" s="510"/>
      <c r="H609" s="423"/>
      <c r="I609" s="422">
        <f t="shared" si="170"/>
        <v>0</v>
      </c>
      <c r="J609" s="422">
        <f t="shared" si="171"/>
        <v>0</v>
      </c>
      <c r="K609" s="419"/>
      <c r="L609" s="423">
        <f t="shared" si="172"/>
        <v>0</v>
      </c>
      <c r="M609" s="423">
        <f t="shared" si="173"/>
        <v>0</v>
      </c>
      <c r="N609" s="424">
        <f t="shared" si="174"/>
        <v>0</v>
      </c>
      <c r="O609" s="424">
        <f t="shared" si="175"/>
        <v>0</v>
      </c>
      <c r="P609" s="420"/>
      <c r="Q609" s="525"/>
      <c r="R609" s="526" t="str">
        <f t="shared" si="168"/>
        <v/>
      </c>
      <c r="S609" s="526" t="str">
        <f t="shared" si="169"/>
        <v/>
      </c>
      <c r="V609" s="433">
        <f>VLOOKUP(A609,[3]Cartilha!$A:$A,1,FALSE)</f>
        <v>100270</v>
      </c>
      <c r="W609" s="367"/>
    </row>
    <row r="610" spans="1:23" ht="22.5" hidden="1" x14ac:dyDescent="0.2">
      <c r="A610" s="623">
        <v>100280</v>
      </c>
      <c r="B610" s="612" t="s">
        <v>3171</v>
      </c>
      <c r="C610" s="620" t="s">
        <v>3675</v>
      </c>
      <c r="D610" s="612" t="s">
        <v>7035</v>
      </c>
      <c r="E610" s="621">
        <v>18.71</v>
      </c>
      <c r="F610" s="614">
        <f t="shared" si="176"/>
        <v>22.56</v>
      </c>
      <c r="G610" s="510"/>
      <c r="H610" s="423"/>
      <c r="I610" s="422">
        <f t="shared" si="170"/>
        <v>0</v>
      </c>
      <c r="J610" s="422">
        <f t="shared" si="171"/>
        <v>0</v>
      </c>
      <c r="K610" s="419"/>
      <c r="L610" s="423">
        <f t="shared" si="172"/>
        <v>0</v>
      </c>
      <c r="M610" s="423">
        <f t="shared" si="173"/>
        <v>0</v>
      </c>
      <c r="N610" s="424">
        <f t="shared" si="174"/>
        <v>0</v>
      </c>
      <c r="O610" s="424">
        <f t="shared" si="175"/>
        <v>0</v>
      </c>
      <c r="P610" s="420"/>
      <c r="Q610" s="525"/>
      <c r="R610" s="526" t="str">
        <f t="shared" si="168"/>
        <v/>
      </c>
      <c r="S610" s="526" t="str">
        <f t="shared" si="169"/>
        <v/>
      </c>
      <c r="V610" s="433">
        <f>VLOOKUP(A610,[3]Cartilha!$A:$A,1,FALSE)</f>
        <v>100280</v>
      </c>
      <c r="W610" s="367"/>
    </row>
    <row r="611" spans="1:23" ht="22.5" hidden="1" x14ac:dyDescent="0.2">
      <c r="A611" s="623">
        <v>100283</v>
      </c>
      <c r="B611" s="612" t="s">
        <v>3171</v>
      </c>
      <c r="C611" s="620" t="s">
        <v>3676</v>
      </c>
      <c r="D611" s="612" t="s">
        <v>7032</v>
      </c>
      <c r="E611" s="621">
        <v>25.78</v>
      </c>
      <c r="F611" s="614">
        <f t="shared" si="176"/>
        <v>31.08</v>
      </c>
      <c r="G611" s="510"/>
      <c r="H611" s="423"/>
      <c r="I611" s="422">
        <f t="shared" si="170"/>
        <v>0</v>
      </c>
      <c r="J611" s="422">
        <f t="shared" si="171"/>
        <v>0</v>
      </c>
      <c r="K611" s="419"/>
      <c r="L611" s="423">
        <f t="shared" si="172"/>
        <v>0</v>
      </c>
      <c r="M611" s="423">
        <f t="shared" si="173"/>
        <v>0</v>
      </c>
      <c r="N611" s="424">
        <f t="shared" si="174"/>
        <v>0</v>
      </c>
      <c r="O611" s="424">
        <f t="shared" si="175"/>
        <v>0</v>
      </c>
      <c r="P611" s="420"/>
      <c r="Q611" s="525"/>
      <c r="R611" s="526" t="str">
        <f t="shared" si="168"/>
        <v/>
      </c>
      <c r="S611" s="526" t="str">
        <f t="shared" si="169"/>
        <v/>
      </c>
      <c r="V611" s="433">
        <f>VLOOKUP(A611,[3]Cartilha!$A:$A,1,FALSE)</f>
        <v>100283</v>
      </c>
      <c r="W611" s="367"/>
    </row>
    <row r="612" spans="1:23" hidden="1" x14ac:dyDescent="0.2">
      <c r="A612" s="623">
        <v>100286</v>
      </c>
      <c r="B612" s="612" t="s">
        <v>3171</v>
      </c>
      <c r="C612" s="620" t="s">
        <v>3677</v>
      </c>
      <c r="D612" s="612" t="s">
        <v>7034</v>
      </c>
      <c r="E612" s="621">
        <v>13.97</v>
      </c>
      <c r="F612" s="614">
        <f t="shared" si="176"/>
        <v>16.84</v>
      </c>
      <c r="G612" s="510"/>
      <c r="H612" s="423"/>
      <c r="I612" s="422">
        <f t="shared" si="170"/>
        <v>0</v>
      </c>
      <c r="J612" s="422">
        <f t="shared" si="171"/>
        <v>0</v>
      </c>
      <c r="K612" s="419"/>
      <c r="L612" s="423">
        <f t="shared" si="172"/>
        <v>0</v>
      </c>
      <c r="M612" s="423">
        <f t="shared" si="173"/>
        <v>0</v>
      </c>
      <c r="N612" s="424">
        <f t="shared" si="174"/>
        <v>0</v>
      </c>
      <c r="O612" s="424">
        <f t="shared" si="175"/>
        <v>0</v>
      </c>
      <c r="P612" s="420"/>
      <c r="Q612" s="525"/>
      <c r="R612" s="526" t="str">
        <f t="shared" si="168"/>
        <v/>
      </c>
      <c r="S612" s="526" t="str">
        <f t="shared" si="169"/>
        <v/>
      </c>
      <c r="V612" s="433">
        <f>VLOOKUP(A612,[3]Cartilha!$A:$A,1,FALSE)</f>
        <v>100286</v>
      </c>
      <c r="W612" s="367"/>
    </row>
    <row r="613" spans="1:23" hidden="1" x14ac:dyDescent="0.2">
      <c r="A613" s="623" t="s">
        <v>2046</v>
      </c>
      <c r="B613" s="612"/>
      <c r="C613" s="620" t="s">
        <v>626</v>
      </c>
      <c r="D613" s="612">
        <v>0</v>
      </c>
      <c r="E613" s="621"/>
      <c r="F613" s="614">
        <f t="shared" si="176"/>
        <v>0</v>
      </c>
      <c r="G613" s="515"/>
      <c r="H613" s="443"/>
      <c r="I613" s="444"/>
      <c r="J613" s="445"/>
      <c r="K613" s="419"/>
      <c r="L613" s="516"/>
      <c r="M613" s="517"/>
      <c r="N613" s="444"/>
      <c r="O613" s="445"/>
      <c r="P613" s="420"/>
      <c r="Q613" s="525" t="str">
        <f>IF(OR(SUM(J614:J638)&gt;0,SUM(O614:O638)&gt;0),"xx","")</f>
        <v/>
      </c>
      <c r="R613" s="526" t="str">
        <f t="shared" si="168"/>
        <v/>
      </c>
      <c r="S613" s="526" t="str">
        <f t="shared" si="169"/>
        <v/>
      </c>
      <c r="V613" s="433" t="str">
        <f>VLOOKUP(A613,[3]Cartilha!$A:$A,1,FALSE)</f>
        <v>2.2.4</v>
      </c>
      <c r="W613" s="367"/>
    </row>
    <row r="614" spans="1:23" hidden="1" x14ac:dyDescent="0.2">
      <c r="A614" s="623">
        <v>100220</v>
      </c>
      <c r="B614" s="612" t="s">
        <v>3171</v>
      </c>
      <c r="C614" s="620" t="s">
        <v>3678</v>
      </c>
      <c r="D614" s="612" t="s">
        <v>7032</v>
      </c>
      <c r="E614" s="621">
        <v>28.39</v>
      </c>
      <c r="F614" s="614">
        <f t="shared" si="176"/>
        <v>34.229999999999997</v>
      </c>
      <c r="G614" s="510"/>
      <c r="H614" s="423"/>
      <c r="I614" s="422">
        <f t="shared" ref="I614:I638" si="177">IF(ISBLANK(E614),0,ROUND(F614*G614,2))</f>
        <v>0</v>
      </c>
      <c r="J614" s="422">
        <f t="shared" ref="J614:J638" si="178">IF(ISBLANK(G614),0,ROUND(G614*H614,2))</f>
        <v>0</v>
      </c>
      <c r="K614" s="419"/>
      <c r="L614" s="423">
        <f t="shared" ref="L614:L638" si="179">G614</f>
        <v>0</v>
      </c>
      <c r="M614" s="423">
        <f t="shared" ref="M614:M638" si="180">H614</f>
        <v>0</v>
      </c>
      <c r="N614" s="424">
        <f t="shared" ref="N614:N638" si="181">IF(ISBLANK(E614),0,ROUND(F614*L614,2))</f>
        <v>0</v>
      </c>
      <c r="O614" s="424">
        <f t="shared" ref="O614:O638" si="182">IF(ISBLANK(L614),0,ROUND(L614*M614,2))</f>
        <v>0</v>
      </c>
      <c r="P614" s="420"/>
      <c r="Q614" s="525"/>
      <c r="R614" s="526" t="str">
        <f t="shared" si="168"/>
        <v/>
      </c>
      <c r="S614" s="526" t="str">
        <f t="shared" si="169"/>
        <v/>
      </c>
      <c r="V614" s="433">
        <f>VLOOKUP(A614,[3]Cartilha!$A:$A,1,FALSE)</f>
        <v>100220</v>
      </c>
      <c r="W614" s="367"/>
    </row>
    <row r="615" spans="1:23" hidden="1" x14ac:dyDescent="0.2">
      <c r="A615" s="623">
        <v>100225</v>
      </c>
      <c r="B615" s="612" t="s">
        <v>3171</v>
      </c>
      <c r="C615" s="620" t="s">
        <v>3679</v>
      </c>
      <c r="D615" s="612" t="s">
        <v>7036</v>
      </c>
      <c r="E615" s="621">
        <v>2.23</v>
      </c>
      <c r="F615" s="614">
        <f t="shared" si="176"/>
        <v>2.69</v>
      </c>
      <c r="G615" s="510"/>
      <c r="H615" s="423"/>
      <c r="I615" s="422">
        <f t="shared" si="177"/>
        <v>0</v>
      </c>
      <c r="J615" s="422">
        <f t="shared" si="178"/>
        <v>0</v>
      </c>
      <c r="K615" s="419"/>
      <c r="L615" s="423">
        <f t="shared" si="179"/>
        <v>0</v>
      </c>
      <c r="M615" s="423">
        <f t="shared" si="180"/>
        <v>0</v>
      </c>
      <c r="N615" s="424">
        <f t="shared" si="181"/>
        <v>0</v>
      </c>
      <c r="O615" s="424">
        <f t="shared" si="182"/>
        <v>0</v>
      </c>
      <c r="P615" s="420"/>
      <c r="Q615" s="525"/>
      <c r="R615" s="526" t="str">
        <f t="shared" si="168"/>
        <v/>
      </c>
      <c r="S615" s="526" t="str">
        <f t="shared" si="169"/>
        <v/>
      </c>
      <c r="V615" s="433">
        <f>VLOOKUP(A615,[3]Cartilha!$A:$A,1,FALSE)</f>
        <v>100225</v>
      </c>
      <c r="W615" s="367"/>
    </row>
    <row r="616" spans="1:23" ht="22.5" hidden="1" x14ac:dyDescent="0.2">
      <c r="A616" s="623">
        <v>100236</v>
      </c>
      <c r="B616" s="612" t="s">
        <v>3171</v>
      </c>
      <c r="C616" s="620" t="s">
        <v>3680</v>
      </c>
      <c r="D616" s="612" t="s">
        <v>7034</v>
      </c>
      <c r="E616" s="621">
        <v>2.83</v>
      </c>
      <c r="F616" s="614">
        <f t="shared" si="176"/>
        <v>3.41</v>
      </c>
      <c r="G616" s="510"/>
      <c r="H616" s="423"/>
      <c r="I616" s="422">
        <f t="shared" si="177"/>
        <v>0</v>
      </c>
      <c r="J616" s="422">
        <f t="shared" si="178"/>
        <v>0</v>
      </c>
      <c r="K616" s="419"/>
      <c r="L616" s="423">
        <f t="shared" si="179"/>
        <v>0</v>
      </c>
      <c r="M616" s="423">
        <f t="shared" si="180"/>
        <v>0</v>
      </c>
      <c r="N616" s="424">
        <f t="shared" si="181"/>
        <v>0</v>
      </c>
      <c r="O616" s="424">
        <f t="shared" si="182"/>
        <v>0</v>
      </c>
      <c r="P616" s="420"/>
      <c r="Q616" s="525"/>
      <c r="R616" s="526" t="str">
        <f t="shared" si="168"/>
        <v/>
      </c>
      <c r="S616" s="526" t="str">
        <f t="shared" si="169"/>
        <v/>
      </c>
      <c r="V616" s="433">
        <f>VLOOKUP(A616,[3]Cartilha!$A:$A,1,FALSE)</f>
        <v>100236</v>
      </c>
      <c r="W616" s="367"/>
    </row>
    <row r="617" spans="1:23" ht="22.5" hidden="1" x14ac:dyDescent="0.2">
      <c r="A617" s="623">
        <v>100237</v>
      </c>
      <c r="B617" s="612" t="s">
        <v>3171</v>
      </c>
      <c r="C617" s="620" t="s">
        <v>3681</v>
      </c>
      <c r="D617" s="612" t="s">
        <v>7034</v>
      </c>
      <c r="E617" s="621">
        <v>3.39</v>
      </c>
      <c r="F617" s="614">
        <f t="shared" si="176"/>
        <v>4.09</v>
      </c>
      <c r="G617" s="510"/>
      <c r="H617" s="423"/>
      <c r="I617" s="422">
        <f t="shared" si="177"/>
        <v>0</v>
      </c>
      <c r="J617" s="422">
        <f t="shared" si="178"/>
        <v>0</v>
      </c>
      <c r="K617" s="419"/>
      <c r="L617" s="423">
        <f t="shared" si="179"/>
        <v>0</v>
      </c>
      <c r="M617" s="423">
        <f t="shared" si="180"/>
        <v>0</v>
      </c>
      <c r="N617" s="424">
        <f t="shared" si="181"/>
        <v>0</v>
      </c>
      <c r="O617" s="424">
        <f t="shared" si="182"/>
        <v>0</v>
      </c>
      <c r="P617" s="420"/>
      <c r="Q617" s="525"/>
      <c r="R617" s="526" t="str">
        <f t="shared" si="168"/>
        <v/>
      </c>
      <c r="S617" s="526" t="str">
        <f t="shared" si="169"/>
        <v/>
      </c>
      <c r="V617" s="433">
        <f>VLOOKUP(A617,[3]Cartilha!$A:$A,1,FALSE)</f>
        <v>100237</v>
      </c>
      <c r="W617" s="367"/>
    </row>
    <row r="618" spans="1:23" ht="22.5" hidden="1" x14ac:dyDescent="0.2">
      <c r="A618" s="623">
        <v>100238</v>
      </c>
      <c r="B618" s="612" t="s">
        <v>3171</v>
      </c>
      <c r="C618" s="620" t="s">
        <v>3682</v>
      </c>
      <c r="D618" s="612" t="s">
        <v>7034</v>
      </c>
      <c r="E618" s="621">
        <v>5.43</v>
      </c>
      <c r="F618" s="614">
        <f t="shared" si="176"/>
        <v>6.55</v>
      </c>
      <c r="G618" s="510"/>
      <c r="H618" s="423"/>
      <c r="I618" s="422">
        <f t="shared" si="177"/>
        <v>0</v>
      </c>
      <c r="J618" s="422">
        <f t="shared" si="178"/>
        <v>0</v>
      </c>
      <c r="K618" s="419"/>
      <c r="L618" s="423">
        <f t="shared" si="179"/>
        <v>0</v>
      </c>
      <c r="M618" s="423">
        <f t="shared" si="180"/>
        <v>0</v>
      </c>
      <c r="N618" s="424">
        <f t="shared" si="181"/>
        <v>0</v>
      </c>
      <c r="O618" s="424">
        <f t="shared" si="182"/>
        <v>0</v>
      </c>
      <c r="P618" s="420"/>
      <c r="Q618" s="525"/>
      <c r="R618" s="526" t="str">
        <f t="shared" si="168"/>
        <v/>
      </c>
      <c r="S618" s="526" t="str">
        <f t="shared" si="169"/>
        <v/>
      </c>
      <c r="V618" s="433">
        <f>VLOOKUP(A618,[3]Cartilha!$A:$A,1,FALSE)</f>
        <v>100238</v>
      </c>
      <c r="W618" s="367"/>
    </row>
    <row r="619" spans="1:23" ht="22.5" hidden="1" x14ac:dyDescent="0.2">
      <c r="A619" s="623">
        <v>100239</v>
      </c>
      <c r="B619" s="612" t="s">
        <v>3171</v>
      </c>
      <c r="C619" s="620" t="s">
        <v>3683</v>
      </c>
      <c r="D619" s="612" t="s">
        <v>7034</v>
      </c>
      <c r="E619" s="621">
        <v>6.79</v>
      </c>
      <c r="F619" s="614">
        <f t="shared" si="176"/>
        <v>8.19</v>
      </c>
      <c r="G619" s="510"/>
      <c r="H619" s="423"/>
      <c r="I619" s="422">
        <f t="shared" si="177"/>
        <v>0</v>
      </c>
      <c r="J619" s="422">
        <f t="shared" si="178"/>
        <v>0</v>
      </c>
      <c r="K619" s="419"/>
      <c r="L619" s="423">
        <f t="shared" si="179"/>
        <v>0</v>
      </c>
      <c r="M619" s="423">
        <f t="shared" si="180"/>
        <v>0</v>
      </c>
      <c r="N619" s="424">
        <f t="shared" si="181"/>
        <v>0</v>
      </c>
      <c r="O619" s="424">
        <f t="shared" si="182"/>
        <v>0</v>
      </c>
      <c r="P619" s="420"/>
      <c r="Q619" s="525"/>
      <c r="R619" s="526" t="str">
        <f t="shared" si="168"/>
        <v/>
      </c>
      <c r="S619" s="526" t="str">
        <f t="shared" si="169"/>
        <v/>
      </c>
      <c r="V619" s="433">
        <f>VLOOKUP(A619,[3]Cartilha!$A:$A,1,FALSE)</f>
        <v>100239</v>
      </c>
      <c r="W619" s="367"/>
    </row>
    <row r="620" spans="1:23" ht="22.5" hidden="1" x14ac:dyDescent="0.2">
      <c r="A620" s="623">
        <v>100240</v>
      </c>
      <c r="B620" s="612" t="s">
        <v>3171</v>
      </c>
      <c r="C620" s="620" t="s">
        <v>3684</v>
      </c>
      <c r="D620" s="612" t="s">
        <v>7034</v>
      </c>
      <c r="E620" s="621">
        <v>4.07</v>
      </c>
      <c r="F620" s="614">
        <f t="shared" si="176"/>
        <v>4.91</v>
      </c>
      <c r="G620" s="510"/>
      <c r="H620" s="423"/>
      <c r="I620" s="422">
        <f t="shared" si="177"/>
        <v>0</v>
      </c>
      <c r="J620" s="422">
        <f t="shared" si="178"/>
        <v>0</v>
      </c>
      <c r="K620" s="419"/>
      <c r="L620" s="423">
        <f t="shared" si="179"/>
        <v>0</v>
      </c>
      <c r="M620" s="423">
        <f t="shared" si="180"/>
        <v>0</v>
      </c>
      <c r="N620" s="424">
        <f t="shared" si="181"/>
        <v>0</v>
      </c>
      <c r="O620" s="424">
        <f t="shared" si="182"/>
        <v>0</v>
      </c>
      <c r="P620" s="420"/>
      <c r="Q620" s="525"/>
      <c r="R620" s="526" t="str">
        <f t="shared" si="168"/>
        <v/>
      </c>
      <c r="S620" s="526" t="str">
        <f t="shared" si="169"/>
        <v/>
      </c>
      <c r="V620" s="433">
        <f>VLOOKUP(A620,[3]Cartilha!$A:$A,1,FALSE)</f>
        <v>100240</v>
      </c>
      <c r="W620" s="367"/>
    </row>
    <row r="621" spans="1:23" ht="22.5" hidden="1" x14ac:dyDescent="0.2">
      <c r="A621" s="623">
        <v>100241</v>
      </c>
      <c r="B621" s="612" t="s">
        <v>3171</v>
      </c>
      <c r="C621" s="620" t="s">
        <v>3685</v>
      </c>
      <c r="D621" s="612" t="s">
        <v>7034</v>
      </c>
      <c r="E621" s="621">
        <v>6.79</v>
      </c>
      <c r="F621" s="614">
        <f t="shared" si="176"/>
        <v>8.19</v>
      </c>
      <c r="G621" s="510"/>
      <c r="H621" s="423"/>
      <c r="I621" s="422">
        <f t="shared" si="177"/>
        <v>0</v>
      </c>
      <c r="J621" s="422">
        <f t="shared" si="178"/>
        <v>0</v>
      </c>
      <c r="K621" s="419"/>
      <c r="L621" s="423">
        <f t="shared" si="179"/>
        <v>0</v>
      </c>
      <c r="M621" s="423">
        <f t="shared" si="180"/>
        <v>0</v>
      </c>
      <c r="N621" s="424">
        <f t="shared" si="181"/>
        <v>0</v>
      </c>
      <c r="O621" s="424">
        <f t="shared" si="182"/>
        <v>0</v>
      </c>
      <c r="P621" s="420"/>
      <c r="Q621" s="525"/>
      <c r="R621" s="526" t="str">
        <f t="shared" si="168"/>
        <v/>
      </c>
      <c r="S621" s="526" t="str">
        <f t="shared" si="169"/>
        <v/>
      </c>
      <c r="V621" s="433">
        <f>VLOOKUP(A621,[3]Cartilha!$A:$A,1,FALSE)</f>
        <v>100241</v>
      </c>
      <c r="W621" s="367"/>
    </row>
    <row r="622" spans="1:23" ht="22.5" hidden="1" x14ac:dyDescent="0.2">
      <c r="A622" s="623">
        <v>100242</v>
      </c>
      <c r="B622" s="612" t="s">
        <v>3171</v>
      </c>
      <c r="C622" s="620" t="s">
        <v>3686</v>
      </c>
      <c r="D622" s="612" t="s">
        <v>7034</v>
      </c>
      <c r="E622" s="621">
        <v>20.07</v>
      </c>
      <c r="F622" s="614">
        <f t="shared" si="176"/>
        <v>24.2</v>
      </c>
      <c r="G622" s="510"/>
      <c r="H622" s="423"/>
      <c r="I622" s="422">
        <f t="shared" si="177"/>
        <v>0</v>
      </c>
      <c r="J622" s="422">
        <f t="shared" si="178"/>
        <v>0</v>
      </c>
      <c r="K622" s="419"/>
      <c r="L622" s="423">
        <f t="shared" si="179"/>
        <v>0</v>
      </c>
      <c r="M622" s="423">
        <f t="shared" si="180"/>
        <v>0</v>
      </c>
      <c r="N622" s="424">
        <f t="shared" si="181"/>
        <v>0</v>
      </c>
      <c r="O622" s="424">
        <f t="shared" si="182"/>
        <v>0</v>
      </c>
      <c r="P622" s="420"/>
      <c r="Q622" s="525"/>
      <c r="R622" s="526" t="str">
        <f t="shared" si="168"/>
        <v/>
      </c>
      <c r="S622" s="526" t="str">
        <f t="shared" si="169"/>
        <v/>
      </c>
      <c r="V622" s="433">
        <f>VLOOKUP(A622,[3]Cartilha!$A:$A,1,FALSE)</f>
        <v>100242</v>
      </c>
      <c r="W622" s="367"/>
    </row>
    <row r="623" spans="1:23" ht="22.5" hidden="1" x14ac:dyDescent="0.2">
      <c r="A623" s="623">
        <v>100243</v>
      </c>
      <c r="B623" s="612" t="s">
        <v>3171</v>
      </c>
      <c r="C623" s="620" t="s">
        <v>3687</v>
      </c>
      <c r="D623" s="612" t="s">
        <v>7034</v>
      </c>
      <c r="E623" s="621">
        <v>3.26</v>
      </c>
      <c r="F623" s="614">
        <f t="shared" si="176"/>
        <v>3.93</v>
      </c>
      <c r="G623" s="510"/>
      <c r="H623" s="423"/>
      <c r="I623" s="422">
        <f t="shared" si="177"/>
        <v>0</v>
      </c>
      <c r="J623" s="422">
        <f t="shared" si="178"/>
        <v>0</v>
      </c>
      <c r="K623" s="419"/>
      <c r="L623" s="423">
        <f t="shared" si="179"/>
        <v>0</v>
      </c>
      <c r="M623" s="423">
        <f t="shared" si="180"/>
        <v>0</v>
      </c>
      <c r="N623" s="424">
        <f t="shared" si="181"/>
        <v>0</v>
      </c>
      <c r="O623" s="424">
        <f t="shared" si="182"/>
        <v>0</v>
      </c>
      <c r="P623" s="420"/>
      <c r="Q623" s="525"/>
      <c r="R623" s="526" t="str">
        <f t="shared" si="168"/>
        <v/>
      </c>
      <c r="S623" s="526" t="str">
        <f t="shared" si="169"/>
        <v/>
      </c>
      <c r="V623" s="433">
        <f>VLOOKUP(A623,[3]Cartilha!$A:$A,1,FALSE)</f>
        <v>100243</v>
      </c>
      <c r="W623" s="367"/>
    </row>
    <row r="624" spans="1:23" ht="22.5" hidden="1" x14ac:dyDescent="0.2">
      <c r="A624" s="623">
        <v>100244</v>
      </c>
      <c r="B624" s="612" t="s">
        <v>3171</v>
      </c>
      <c r="C624" s="620" t="s">
        <v>3688</v>
      </c>
      <c r="D624" s="612" t="s">
        <v>7034</v>
      </c>
      <c r="E624" s="621">
        <v>4.07</v>
      </c>
      <c r="F624" s="614">
        <f t="shared" si="176"/>
        <v>4.91</v>
      </c>
      <c r="G624" s="510"/>
      <c r="H624" s="423"/>
      <c r="I624" s="422">
        <f t="shared" si="177"/>
        <v>0</v>
      </c>
      <c r="J624" s="422">
        <f t="shared" si="178"/>
        <v>0</v>
      </c>
      <c r="K624" s="419"/>
      <c r="L624" s="423">
        <f t="shared" si="179"/>
        <v>0</v>
      </c>
      <c r="M624" s="423">
        <f t="shared" si="180"/>
        <v>0</v>
      </c>
      <c r="N624" s="424">
        <f t="shared" si="181"/>
        <v>0</v>
      </c>
      <c r="O624" s="424">
        <f t="shared" si="182"/>
        <v>0</v>
      </c>
      <c r="P624" s="420"/>
      <c r="Q624" s="525"/>
      <c r="R624" s="526" t="str">
        <f t="shared" si="168"/>
        <v/>
      </c>
      <c r="S624" s="526" t="str">
        <f t="shared" si="169"/>
        <v/>
      </c>
      <c r="V624" s="433">
        <f>VLOOKUP(A624,[3]Cartilha!$A:$A,1,FALSE)</f>
        <v>100244</v>
      </c>
      <c r="W624" s="367"/>
    </row>
    <row r="625" spans="1:23" ht="22.5" hidden="1" x14ac:dyDescent="0.2">
      <c r="A625" s="623">
        <v>100245</v>
      </c>
      <c r="B625" s="612" t="s">
        <v>3171</v>
      </c>
      <c r="C625" s="620" t="s">
        <v>3689</v>
      </c>
      <c r="D625" s="612" t="s">
        <v>7034</v>
      </c>
      <c r="E625" s="621">
        <v>8.15</v>
      </c>
      <c r="F625" s="614">
        <f t="shared" si="176"/>
        <v>9.83</v>
      </c>
      <c r="G625" s="510"/>
      <c r="H625" s="423"/>
      <c r="I625" s="422">
        <f t="shared" si="177"/>
        <v>0</v>
      </c>
      <c r="J625" s="422">
        <f t="shared" si="178"/>
        <v>0</v>
      </c>
      <c r="K625" s="419"/>
      <c r="L625" s="423">
        <f t="shared" si="179"/>
        <v>0</v>
      </c>
      <c r="M625" s="423">
        <f t="shared" si="180"/>
        <v>0</v>
      </c>
      <c r="N625" s="424">
        <f t="shared" si="181"/>
        <v>0</v>
      </c>
      <c r="O625" s="424">
        <f t="shared" si="182"/>
        <v>0</v>
      </c>
      <c r="P625" s="420"/>
      <c r="Q625" s="525"/>
      <c r="R625" s="526" t="str">
        <f t="shared" si="168"/>
        <v/>
      </c>
      <c r="S625" s="526" t="str">
        <f t="shared" si="169"/>
        <v/>
      </c>
      <c r="V625" s="433">
        <f>VLOOKUP(A625,[3]Cartilha!$A:$A,1,FALSE)</f>
        <v>100245</v>
      </c>
      <c r="W625" s="367"/>
    </row>
    <row r="626" spans="1:23" ht="22.5" hidden="1" x14ac:dyDescent="0.2">
      <c r="A626" s="623">
        <v>100246</v>
      </c>
      <c r="B626" s="612" t="s">
        <v>3171</v>
      </c>
      <c r="C626" s="620" t="s">
        <v>3690</v>
      </c>
      <c r="D626" s="612" t="s">
        <v>7034</v>
      </c>
      <c r="E626" s="621">
        <v>2.71</v>
      </c>
      <c r="F626" s="614">
        <f t="shared" si="176"/>
        <v>3.27</v>
      </c>
      <c r="G626" s="510"/>
      <c r="H626" s="423"/>
      <c r="I626" s="422">
        <f t="shared" si="177"/>
        <v>0</v>
      </c>
      <c r="J626" s="422">
        <f t="shared" si="178"/>
        <v>0</v>
      </c>
      <c r="K626" s="419"/>
      <c r="L626" s="423">
        <f t="shared" si="179"/>
        <v>0</v>
      </c>
      <c r="M626" s="423">
        <f t="shared" si="180"/>
        <v>0</v>
      </c>
      <c r="N626" s="424">
        <f t="shared" si="181"/>
        <v>0</v>
      </c>
      <c r="O626" s="424">
        <f t="shared" si="182"/>
        <v>0</v>
      </c>
      <c r="P626" s="420"/>
      <c r="Q626" s="525"/>
      <c r="R626" s="526" t="str">
        <f t="shared" si="168"/>
        <v/>
      </c>
      <c r="S626" s="526" t="str">
        <f t="shared" si="169"/>
        <v/>
      </c>
      <c r="V626" s="433">
        <f>VLOOKUP(A626,[3]Cartilha!$A:$A,1,FALSE)</f>
        <v>100246</v>
      </c>
      <c r="W626" s="367"/>
    </row>
    <row r="627" spans="1:23" ht="22.5" hidden="1" x14ac:dyDescent="0.2">
      <c r="A627" s="623">
        <v>100247</v>
      </c>
      <c r="B627" s="612" t="s">
        <v>3171</v>
      </c>
      <c r="C627" s="620" t="s">
        <v>3691</v>
      </c>
      <c r="D627" s="612" t="s">
        <v>7034</v>
      </c>
      <c r="E627" s="621">
        <v>3.39</v>
      </c>
      <c r="F627" s="614">
        <f t="shared" si="176"/>
        <v>4.09</v>
      </c>
      <c r="G627" s="510"/>
      <c r="H627" s="423"/>
      <c r="I627" s="422">
        <f t="shared" si="177"/>
        <v>0</v>
      </c>
      <c r="J627" s="422">
        <f t="shared" si="178"/>
        <v>0</v>
      </c>
      <c r="K627" s="419"/>
      <c r="L627" s="423">
        <f t="shared" si="179"/>
        <v>0</v>
      </c>
      <c r="M627" s="423">
        <f t="shared" si="180"/>
        <v>0</v>
      </c>
      <c r="N627" s="424">
        <f t="shared" si="181"/>
        <v>0</v>
      </c>
      <c r="O627" s="424">
        <f t="shared" si="182"/>
        <v>0</v>
      </c>
      <c r="P627" s="420"/>
      <c r="Q627" s="525"/>
      <c r="R627" s="526" t="str">
        <f t="shared" si="168"/>
        <v/>
      </c>
      <c r="S627" s="526" t="str">
        <f t="shared" si="169"/>
        <v/>
      </c>
      <c r="V627" s="433">
        <f>VLOOKUP(A627,[3]Cartilha!$A:$A,1,FALSE)</f>
        <v>100247</v>
      </c>
      <c r="W627" s="367"/>
    </row>
    <row r="628" spans="1:23" ht="22.5" hidden="1" x14ac:dyDescent="0.2">
      <c r="A628" s="623">
        <v>100248</v>
      </c>
      <c r="B628" s="612" t="s">
        <v>3171</v>
      </c>
      <c r="C628" s="620" t="s">
        <v>3692</v>
      </c>
      <c r="D628" s="612" t="s">
        <v>7034</v>
      </c>
      <c r="E628" s="621">
        <v>13.38</v>
      </c>
      <c r="F628" s="614">
        <f t="shared" si="176"/>
        <v>16.13</v>
      </c>
      <c r="G628" s="510"/>
      <c r="H628" s="423"/>
      <c r="I628" s="422">
        <f t="shared" si="177"/>
        <v>0</v>
      </c>
      <c r="J628" s="422">
        <f t="shared" si="178"/>
        <v>0</v>
      </c>
      <c r="K628" s="419"/>
      <c r="L628" s="423">
        <f t="shared" si="179"/>
        <v>0</v>
      </c>
      <c r="M628" s="423">
        <f t="shared" si="180"/>
        <v>0</v>
      </c>
      <c r="N628" s="424">
        <f t="shared" si="181"/>
        <v>0</v>
      </c>
      <c r="O628" s="424">
        <f t="shared" si="182"/>
        <v>0</v>
      </c>
      <c r="P628" s="420"/>
      <c r="Q628" s="525"/>
      <c r="R628" s="526" t="str">
        <f t="shared" si="168"/>
        <v/>
      </c>
      <c r="S628" s="526" t="str">
        <f t="shared" si="169"/>
        <v/>
      </c>
      <c r="V628" s="433">
        <f>VLOOKUP(A628,[3]Cartilha!$A:$A,1,FALSE)</f>
        <v>100248</v>
      </c>
      <c r="W628" s="367"/>
    </row>
    <row r="629" spans="1:23" ht="22.5" hidden="1" x14ac:dyDescent="0.2">
      <c r="A629" s="623">
        <v>100249</v>
      </c>
      <c r="B629" s="612" t="s">
        <v>3171</v>
      </c>
      <c r="C629" s="620" t="s">
        <v>3693</v>
      </c>
      <c r="D629" s="612" t="s">
        <v>7034</v>
      </c>
      <c r="E629" s="621">
        <v>2.71</v>
      </c>
      <c r="F629" s="614">
        <f t="shared" si="176"/>
        <v>3.27</v>
      </c>
      <c r="G629" s="510"/>
      <c r="H629" s="423"/>
      <c r="I629" s="422">
        <f t="shared" si="177"/>
        <v>0</v>
      </c>
      <c r="J629" s="422">
        <f t="shared" si="178"/>
        <v>0</v>
      </c>
      <c r="K629" s="419"/>
      <c r="L629" s="423">
        <f t="shared" si="179"/>
        <v>0</v>
      </c>
      <c r="M629" s="423">
        <f t="shared" si="180"/>
        <v>0</v>
      </c>
      <c r="N629" s="424">
        <f t="shared" si="181"/>
        <v>0</v>
      </c>
      <c r="O629" s="424">
        <f t="shared" si="182"/>
        <v>0</v>
      </c>
      <c r="P629" s="420"/>
      <c r="Q629" s="525"/>
      <c r="R629" s="526" t="str">
        <f t="shared" si="168"/>
        <v/>
      </c>
      <c r="S629" s="526" t="str">
        <f t="shared" si="169"/>
        <v/>
      </c>
      <c r="V629" s="433">
        <f>VLOOKUP(A629,[3]Cartilha!$A:$A,1,FALSE)</f>
        <v>100249</v>
      </c>
      <c r="W629" s="367"/>
    </row>
    <row r="630" spans="1:23" ht="22.5" hidden="1" x14ac:dyDescent="0.2">
      <c r="A630" s="623">
        <v>100250</v>
      </c>
      <c r="B630" s="612" t="s">
        <v>3171</v>
      </c>
      <c r="C630" s="620" t="s">
        <v>3694</v>
      </c>
      <c r="D630" s="612" t="s">
        <v>7034</v>
      </c>
      <c r="E630" s="621">
        <v>4.5199999999999996</v>
      </c>
      <c r="F630" s="614">
        <f t="shared" si="176"/>
        <v>5.45</v>
      </c>
      <c r="G630" s="510"/>
      <c r="H630" s="423"/>
      <c r="I630" s="422">
        <f t="shared" si="177"/>
        <v>0</v>
      </c>
      <c r="J630" s="422">
        <f t="shared" si="178"/>
        <v>0</v>
      </c>
      <c r="K630" s="419"/>
      <c r="L630" s="423">
        <f t="shared" si="179"/>
        <v>0</v>
      </c>
      <c r="M630" s="423">
        <f t="shared" si="180"/>
        <v>0</v>
      </c>
      <c r="N630" s="424">
        <f t="shared" si="181"/>
        <v>0</v>
      </c>
      <c r="O630" s="424">
        <f t="shared" si="182"/>
        <v>0</v>
      </c>
      <c r="P630" s="420"/>
      <c r="Q630" s="525"/>
      <c r="R630" s="526" t="str">
        <f t="shared" si="168"/>
        <v/>
      </c>
      <c r="S630" s="526" t="str">
        <f t="shared" si="169"/>
        <v/>
      </c>
      <c r="V630" s="433">
        <f>VLOOKUP(A630,[3]Cartilha!$A:$A,1,FALSE)</f>
        <v>100250</v>
      </c>
      <c r="W630" s="367"/>
    </row>
    <row r="631" spans="1:23" ht="22.5" hidden="1" x14ac:dyDescent="0.2">
      <c r="A631" s="623">
        <v>100251</v>
      </c>
      <c r="B631" s="612" t="s">
        <v>3171</v>
      </c>
      <c r="C631" s="620" t="s">
        <v>3695</v>
      </c>
      <c r="D631" s="612" t="s">
        <v>7034</v>
      </c>
      <c r="E631" s="621">
        <v>13.38</v>
      </c>
      <c r="F631" s="614">
        <f t="shared" si="176"/>
        <v>16.13</v>
      </c>
      <c r="G631" s="510"/>
      <c r="H631" s="423"/>
      <c r="I631" s="422">
        <f t="shared" si="177"/>
        <v>0</v>
      </c>
      <c r="J631" s="422">
        <f t="shared" si="178"/>
        <v>0</v>
      </c>
      <c r="K631" s="419"/>
      <c r="L631" s="423">
        <f t="shared" si="179"/>
        <v>0</v>
      </c>
      <c r="M631" s="423">
        <f t="shared" si="180"/>
        <v>0</v>
      </c>
      <c r="N631" s="424">
        <f t="shared" si="181"/>
        <v>0</v>
      </c>
      <c r="O631" s="424">
        <f t="shared" si="182"/>
        <v>0</v>
      </c>
      <c r="P631" s="420"/>
      <c r="Q631" s="525"/>
      <c r="R631" s="526" t="str">
        <f t="shared" si="168"/>
        <v/>
      </c>
      <c r="S631" s="526" t="str">
        <f t="shared" si="169"/>
        <v/>
      </c>
      <c r="V631" s="433">
        <f>VLOOKUP(A631,[3]Cartilha!$A:$A,1,FALSE)</f>
        <v>100251</v>
      </c>
      <c r="W631" s="367"/>
    </row>
    <row r="632" spans="1:23" ht="22.5" hidden="1" x14ac:dyDescent="0.2">
      <c r="A632" s="623">
        <v>100252</v>
      </c>
      <c r="B632" s="612" t="s">
        <v>3171</v>
      </c>
      <c r="C632" s="620" t="s">
        <v>3696</v>
      </c>
      <c r="D632" s="612" t="s">
        <v>7034</v>
      </c>
      <c r="E632" s="621">
        <v>20.07</v>
      </c>
      <c r="F632" s="614">
        <f t="shared" si="176"/>
        <v>24.2</v>
      </c>
      <c r="G632" s="510"/>
      <c r="H632" s="423"/>
      <c r="I632" s="422">
        <f t="shared" si="177"/>
        <v>0</v>
      </c>
      <c r="J632" s="422">
        <f t="shared" si="178"/>
        <v>0</v>
      </c>
      <c r="K632" s="419"/>
      <c r="L632" s="423">
        <f t="shared" si="179"/>
        <v>0</v>
      </c>
      <c r="M632" s="423">
        <f t="shared" si="180"/>
        <v>0</v>
      </c>
      <c r="N632" s="424">
        <f t="shared" si="181"/>
        <v>0</v>
      </c>
      <c r="O632" s="424">
        <f t="shared" si="182"/>
        <v>0</v>
      </c>
      <c r="P632" s="420"/>
      <c r="Q632" s="525"/>
      <c r="R632" s="526" t="str">
        <f t="shared" si="168"/>
        <v/>
      </c>
      <c r="S632" s="526" t="str">
        <f t="shared" si="169"/>
        <v/>
      </c>
      <c r="V632" s="433">
        <f>VLOOKUP(A632,[3]Cartilha!$A:$A,1,FALSE)</f>
        <v>100252</v>
      </c>
      <c r="W632" s="367"/>
    </row>
    <row r="633" spans="1:23" ht="22.5" hidden="1" x14ac:dyDescent="0.2">
      <c r="A633" s="623">
        <v>100253</v>
      </c>
      <c r="B633" s="612" t="s">
        <v>3171</v>
      </c>
      <c r="C633" s="620" t="s">
        <v>3697</v>
      </c>
      <c r="D633" s="612" t="s">
        <v>7034</v>
      </c>
      <c r="E633" s="621">
        <v>26.76</v>
      </c>
      <c r="F633" s="614">
        <f t="shared" si="176"/>
        <v>32.26</v>
      </c>
      <c r="G633" s="510"/>
      <c r="H633" s="423"/>
      <c r="I633" s="422">
        <f t="shared" si="177"/>
        <v>0</v>
      </c>
      <c r="J633" s="422">
        <f t="shared" si="178"/>
        <v>0</v>
      </c>
      <c r="K633" s="419"/>
      <c r="L633" s="423">
        <f t="shared" si="179"/>
        <v>0</v>
      </c>
      <c r="M633" s="423">
        <f t="shared" si="180"/>
        <v>0</v>
      </c>
      <c r="N633" s="424">
        <f t="shared" si="181"/>
        <v>0</v>
      </c>
      <c r="O633" s="424">
        <f t="shared" si="182"/>
        <v>0</v>
      </c>
      <c r="P633" s="420"/>
      <c r="Q633" s="525"/>
      <c r="R633" s="526" t="str">
        <f t="shared" si="168"/>
        <v/>
      </c>
      <c r="S633" s="526" t="str">
        <f t="shared" si="169"/>
        <v/>
      </c>
      <c r="V633" s="433">
        <f>VLOOKUP(A633,[3]Cartilha!$A:$A,1,FALSE)</f>
        <v>100253</v>
      </c>
      <c r="W633" s="367"/>
    </row>
    <row r="634" spans="1:23" ht="22.5" hidden="1" x14ac:dyDescent="0.2">
      <c r="A634" s="623">
        <v>100254</v>
      </c>
      <c r="B634" s="612" t="s">
        <v>3171</v>
      </c>
      <c r="C634" s="620" t="s">
        <v>3698</v>
      </c>
      <c r="D634" s="612" t="s">
        <v>7034</v>
      </c>
      <c r="E634" s="621">
        <v>40.14</v>
      </c>
      <c r="F634" s="614">
        <f t="shared" si="176"/>
        <v>48.39</v>
      </c>
      <c r="G634" s="510"/>
      <c r="H634" s="423"/>
      <c r="I634" s="422">
        <f t="shared" si="177"/>
        <v>0</v>
      </c>
      <c r="J634" s="422">
        <f t="shared" si="178"/>
        <v>0</v>
      </c>
      <c r="K634" s="419"/>
      <c r="L634" s="423">
        <f t="shared" si="179"/>
        <v>0</v>
      </c>
      <c r="M634" s="423">
        <f t="shared" si="180"/>
        <v>0</v>
      </c>
      <c r="N634" s="424">
        <f t="shared" si="181"/>
        <v>0</v>
      </c>
      <c r="O634" s="424">
        <f t="shared" si="182"/>
        <v>0</v>
      </c>
      <c r="P634" s="420"/>
      <c r="Q634" s="525"/>
      <c r="R634" s="526" t="str">
        <f t="shared" si="168"/>
        <v/>
      </c>
      <c r="S634" s="526" t="str">
        <f t="shared" si="169"/>
        <v/>
      </c>
      <c r="V634" s="433">
        <f>VLOOKUP(A634,[3]Cartilha!$A:$A,1,FALSE)</f>
        <v>100254</v>
      </c>
      <c r="W634" s="367"/>
    </row>
    <row r="635" spans="1:23" ht="22.5" hidden="1" x14ac:dyDescent="0.2">
      <c r="A635" s="623">
        <v>100278</v>
      </c>
      <c r="B635" s="612" t="s">
        <v>3171</v>
      </c>
      <c r="C635" s="620" t="s">
        <v>3699</v>
      </c>
      <c r="D635" s="612" t="s">
        <v>7035</v>
      </c>
      <c r="E635" s="621">
        <v>40.75</v>
      </c>
      <c r="F635" s="614">
        <f t="shared" si="176"/>
        <v>49.13</v>
      </c>
      <c r="G635" s="510"/>
      <c r="H635" s="423"/>
      <c r="I635" s="422">
        <f t="shared" si="177"/>
        <v>0</v>
      </c>
      <c r="J635" s="422">
        <f t="shared" si="178"/>
        <v>0</v>
      </c>
      <c r="K635" s="419"/>
      <c r="L635" s="423">
        <f t="shared" si="179"/>
        <v>0</v>
      </c>
      <c r="M635" s="423">
        <f t="shared" si="180"/>
        <v>0</v>
      </c>
      <c r="N635" s="424">
        <f t="shared" si="181"/>
        <v>0</v>
      </c>
      <c r="O635" s="424">
        <f t="shared" si="182"/>
        <v>0</v>
      </c>
      <c r="P635" s="420"/>
      <c r="Q635" s="525"/>
      <c r="R635" s="526" t="str">
        <f t="shared" si="168"/>
        <v/>
      </c>
      <c r="S635" s="526" t="str">
        <f t="shared" si="169"/>
        <v/>
      </c>
      <c r="V635" s="433">
        <f>VLOOKUP(A635,[3]Cartilha!$A:$A,1,FALSE)</f>
        <v>100278</v>
      </c>
      <c r="W635" s="367"/>
    </row>
    <row r="636" spans="1:23" hidden="1" x14ac:dyDescent="0.2">
      <c r="A636" s="623">
        <v>100282</v>
      </c>
      <c r="B636" s="612" t="s">
        <v>3171</v>
      </c>
      <c r="C636" s="620" t="s">
        <v>3700</v>
      </c>
      <c r="D636" s="612" t="s">
        <v>7032</v>
      </c>
      <c r="E636" s="621">
        <v>159.57</v>
      </c>
      <c r="F636" s="614">
        <f t="shared" si="176"/>
        <v>192.38</v>
      </c>
      <c r="G636" s="510"/>
      <c r="H636" s="423"/>
      <c r="I636" s="422">
        <f t="shared" si="177"/>
        <v>0</v>
      </c>
      <c r="J636" s="422">
        <f t="shared" si="178"/>
        <v>0</v>
      </c>
      <c r="K636" s="419"/>
      <c r="L636" s="423">
        <f t="shared" si="179"/>
        <v>0</v>
      </c>
      <c r="M636" s="423">
        <f t="shared" si="180"/>
        <v>0</v>
      </c>
      <c r="N636" s="424">
        <f t="shared" si="181"/>
        <v>0</v>
      </c>
      <c r="O636" s="424">
        <f t="shared" si="182"/>
        <v>0</v>
      </c>
      <c r="P636" s="420"/>
      <c r="Q636" s="525"/>
      <c r="R636" s="526" t="str">
        <f t="shared" si="168"/>
        <v/>
      </c>
      <c r="S636" s="526" t="str">
        <f t="shared" si="169"/>
        <v/>
      </c>
      <c r="V636" s="433">
        <f>VLOOKUP(A636,[3]Cartilha!$A:$A,1,FALSE)</f>
        <v>100282</v>
      </c>
      <c r="W636" s="367"/>
    </row>
    <row r="637" spans="1:23" hidden="1" x14ac:dyDescent="0.2">
      <c r="A637" s="623">
        <v>100285</v>
      </c>
      <c r="B637" s="612" t="s">
        <v>3171</v>
      </c>
      <c r="C637" s="620" t="s">
        <v>3701</v>
      </c>
      <c r="D637" s="612" t="s">
        <v>7034</v>
      </c>
      <c r="E637" s="621">
        <v>42.87</v>
      </c>
      <c r="F637" s="614">
        <f t="shared" si="176"/>
        <v>51.68</v>
      </c>
      <c r="G637" s="510"/>
      <c r="H637" s="423"/>
      <c r="I637" s="422">
        <f t="shared" si="177"/>
        <v>0</v>
      </c>
      <c r="J637" s="422">
        <f t="shared" si="178"/>
        <v>0</v>
      </c>
      <c r="K637" s="419"/>
      <c r="L637" s="423">
        <f t="shared" si="179"/>
        <v>0</v>
      </c>
      <c r="M637" s="423">
        <f t="shared" si="180"/>
        <v>0</v>
      </c>
      <c r="N637" s="424">
        <f t="shared" si="181"/>
        <v>0</v>
      </c>
      <c r="O637" s="424">
        <f t="shared" si="182"/>
        <v>0</v>
      </c>
      <c r="P637" s="420"/>
      <c r="Q637" s="525"/>
      <c r="R637" s="526" t="str">
        <f t="shared" si="168"/>
        <v/>
      </c>
      <c r="S637" s="526" t="str">
        <f t="shared" si="169"/>
        <v/>
      </c>
      <c r="V637" s="433">
        <f>VLOOKUP(A637,[3]Cartilha!$A:$A,1,FALSE)</f>
        <v>100285</v>
      </c>
      <c r="W637" s="367"/>
    </row>
    <row r="638" spans="1:23" hidden="1" x14ac:dyDescent="0.2">
      <c r="A638" s="623">
        <v>100287</v>
      </c>
      <c r="B638" s="612" t="s">
        <v>3171</v>
      </c>
      <c r="C638" s="620" t="s">
        <v>3702</v>
      </c>
      <c r="D638" s="612" t="s">
        <v>7034</v>
      </c>
      <c r="E638" s="621">
        <v>13.38</v>
      </c>
      <c r="F638" s="614">
        <f t="shared" si="176"/>
        <v>16.13</v>
      </c>
      <c r="G638" s="510"/>
      <c r="H638" s="423"/>
      <c r="I638" s="422">
        <f t="shared" si="177"/>
        <v>0</v>
      </c>
      <c r="J638" s="422">
        <f t="shared" si="178"/>
        <v>0</v>
      </c>
      <c r="K638" s="419"/>
      <c r="L638" s="423">
        <f t="shared" si="179"/>
        <v>0</v>
      </c>
      <c r="M638" s="423">
        <f t="shared" si="180"/>
        <v>0</v>
      </c>
      <c r="N638" s="424">
        <f t="shared" si="181"/>
        <v>0</v>
      </c>
      <c r="O638" s="424">
        <f t="shared" si="182"/>
        <v>0</v>
      </c>
      <c r="P638" s="420"/>
      <c r="Q638" s="525"/>
      <c r="R638" s="526" t="str">
        <f t="shared" si="168"/>
        <v/>
      </c>
      <c r="S638" s="526" t="str">
        <f t="shared" si="169"/>
        <v/>
      </c>
      <c r="V638" s="433">
        <f>VLOOKUP(A638,[3]Cartilha!$A:$A,1,FALSE)</f>
        <v>100287</v>
      </c>
      <c r="W638" s="367"/>
    </row>
    <row r="639" spans="1:23" hidden="1" x14ac:dyDescent="0.2">
      <c r="A639" s="623" t="s">
        <v>2047</v>
      </c>
      <c r="B639" s="612"/>
      <c r="C639" s="620" t="s">
        <v>627</v>
      </c>
      <c r="D639" s="612">
        <v>0</v>
      </c>
      <c r="E639" s="621"/>
      <c r="F639" s="614">
        <f t="shared" si="176"/>
        <v>0</v>
      </c>
      <c r="G639" s="515"/>
      <c r="H639" s="443"/>
      <c r="I639" s="444"/>
      <c r="J639" s="445"/>
      <c r="K639" s="419"/>
      <c r="L639" s="516"/>
      <c r="M639" s="517"/>
      <c r="N639" s="444"/>
      <c r="O639" s="445"/>
      <c r="P639" s="420"/>
      <c r="Q639" s="525" t="str">
        <f>IF(OR(SUM(J640:J646)&gt;0,SUM(O640:O646)&gt;0),"xx","")</f>
        <v/>
      </c>
      <c r="R639" s="526" t="str">
        <f t="shared" si="168"/>
        <v/>
      </c>
      <c r="S639" s="526" t="str">
        <f t="shared" si="169"/>
        <v/>
      </c>
      <c r="V639" s="433" t="str">
        <f>VLOOKUP(A639,[3]Cartilha!$A:$A,1,FALSE)</f>
        <v>2.2.5</v>
      </c>
      <c r="W639" s="367"/>
    </row>
    <row r="640" spans="1:23" ht="22.5" hidden="1" x14ac:dyDescent="0.2">
      <c r="A640" s="623">
        <v>100217</v>
      </c>
      <c r="B640" s="612" t="s">
        <v>3171</v>
      </c>
      <c r="C640" s="620" t="s">
        <v>3637</v>
      </c>
      <c r="D640" s="612" t="s">
        <v>7035</v>
      </c>
      <c r="E640" s="621">
        <v>2.77</v>
      </c>
      <c r="F640" s="614">
        <f t="shared" si="176"/>
        <v>3.34</v>
      </c>
      <c r="G640" s="510"/>
      <c r="H640" s="423"/>
      <c r="I640" s="422">
        <f t="shared" ref="I640:I646" si="183">IF(ISBLANK(E640),0,ROUND(F640*G640,2))</f>
        <v>0</v>
      </c>
      <c r="J640" s="422">
        <f t="shared" ref="J640:J646" si="184">IF(ISBLANK(G640),0,ROUND(G640*H640,2))</f>
        <v>0</v>
      </c>
      <c r="K640" s="419"/>
      <c r="L640" s="423">
        <f t="shared" ref="L640:M646" si="185">G640</f>
        <v>0</v>
      </c>
      <c r="M640" s="423">
        <f t="shared" si="185"/>
        <v>0</v>
      </c>
      <c r="N640" s="424">
        <f t="shared" ref="N640:N646" si="186">IF(ISBLANK(E640),0,ROUND(F640*L640,2))</f>
        <v>0</v>
      </c>
      <c r="O640" s="424">
        <f t="shared" ref="O640:O646" si="187">IF(ISBLANK(L640),0,ROUND(L640*M640,2))</f>
        <v>0</v>
      </c>
      <c r="P640" s="420"/>
      <c r="Q640" s="525"/>
      <c r="R640" s="526" t="str">
        <f t="shared" si="168"/>
        <v/>
      </c>
      <c r="S640" s="526" t="str">
        <f t="shared" si="169"/>
        <v/>
      </c>
      <c r="V640" s="433">
        <f>VLOOKUP(A640,[3]Cartilha!$A:$A,1,FALSE)</f>
        <v>100217</v>
      </c>
      <c r="W640" s="367"/>
    </row>
    <row r="641" spans="1:23" ht="22.5" hidden="1" x14ac:dyDescent="0.2">
      <c r="A641" s="623">
        <v>100218</v>
      </c>
      <c r="B641" s="612" t="s">
        <v>3171</v>
      </c>
      <c r="C641" s="620" t="s">
        <v>3638</v>
      </c>
      <c r="D641" s="612" t="s">
        <v>7035</v>
      </c>
      <c r="E641" s="621">
        <v>1.89</v>
      </c>
      <c r="F641" s="614">
        <f t="shared" si="176"/>
        <v>2.2799999999999998</v>
      </c>
      <c r="G641" s="510"/>
      <c r="H641" s="423"/>
      <c r="I641" s="422">
        <f t="shared" si="183"/>
        <v>0</v>
      </c>
      <c r="J641" s="422">
        <f t="shared" si="184"/>
        <v>0</v>
      </c>
      <c r="K641" s="419"/>
      <c r="L641" s="423">
        <f t="shared" si="185"/>
        <v>0</v>
      </c>
      <c r="M641" s="423">
        <f t="shared" si="185"/>
        <v>0</v>
      </c>
      <c r="N641" s="424">
        <f t="shared" si="186"/>
        <v>0</v>
      </c>
      <c r="O641" s="424">
        <f t="shared" si="187"/>
        <v>0</v>
      </c>
      <c r="P641" s="420"/>
      <c r="Q641" s="525"/>
      <c r="R641" s="526" t="str">
        <f t="shared" si="168"/>
        <v/>
      </c>
      <c r="S641" s="526" t="str">
        <f t="shared" si="169"/>
        <v/>
      </c>
      <c r="V641" s="433">
        <f>VLOOKUP(A641,[3]Cartilha!$A:$A,1,FALSE)</f>
        <v>100218</v>
      </c>
      <c r="W641" s="367"/>
    </row>
    <row r="642" spans="1:23" ht="22.5" hidden="1" x14ac:dyDescent="0.2">
      <c r="A642" s="623">
        <v>100219</v>
      </c>
      <c r="B642" s="612" t="s">
        <v>3171</v>
      </c>
      <c r="C642" s="620" t="s">
        <v>3639</v>
      </c>
      <c r="D642" s="612" t="s">
        <v>7035</v>
      </c>
      <c r="E642" s="621">
        <v>0.42</v>
      </c>
      <c r="F642" s="614">
        <f t="shared" si="176"/>
        <v>0.51</v>
      </c>
      <c r="G642" s="510"/>
      <c r="H642" s="423"/>
      <c r="I642" s="422">
        <f t="shared" si="183"/>
        <v>0</v>
      </c>
      <c r="J642" s="422">
        <f t="shared" si="184"/>
        <v>0</v>
      </c>
      <c r="K642" s="419"/>
      <c r="L642" s="423">
        <f t="shared" si="185"/>
        <v>0</v>
      </c>
      <c r="M642" s="423">
        <f t="shared" si="185"/>
        <v>0</v>
      </c>
      <c r="N642" s="424">
        <f t="shared" si="186"/>
        <v>0</v>
      </c>
      <c r="O642" s="424">
        <f t="shared" si="187"/>
        <v>0</v>
      </c>
      <c r="P642" s="420"/>
      <c r="Q642" s="525"/>
      <c r="R642" s="526" t="str">
        <f t="shared" si="168"/>
        <v/>
      </c>
      <c r="S642" s="526" t="str">
        <f t="shared" si="169"/>
        <v/>
      </c>
      <c r="V642" s="433">
        <f>VLOOKUP(A642,[3]Cartilha!$A:$A,1,FALSE)</f>
        <v>100219</v>
      </c>
      <c r="W642" s="367"/>
    </row>
    <row r="643" spans="1:23" ht="22.5" hidden="1" x14ac:dyDescent="0.2">
      <c r="A643" s="623">
        <v>100224</v>
      </c>
      <c r="B643" s="612" t="s">
        <v>3171</v>
      </c>
      <c r="C643" s="620" t="s">
        <v>3640</v>
      </c>
      <c r="D643" s="612" t="s">
        <v>7032</v>
      </c>
      <c r="E643" s="621">
        <v>2.77</v>
      </c>
      <c r="F643" s="614">
        <f t="shared" si="176"/>
        <v>3.34</v>
      </c>
      <c r="G643" s="510"/>
      <c r="H643" s="423"/>
      <c r="I643" s="422">
        <f t="shared" si="183"/>
        <v>0</v>
      </c>
      <c r="J643" s="422">
        <f t="shared" si="184"/>
        <v>0</v>
      </c>
      <c r="K643" s="419"/>
      <c r="L643" s="423">
        <f t="shared" si="185"/>
        <v>0</v>
      </c>
      <c r="M643" s="423">
        <f t="shared" si="185"/>
        <v>0</v>
      </c>
      <c r="N643" s="424">
        <f t="shared" si="186"/>
        <v>0</v>
      </c>
      <c r="O643" s="424">
        <f t="shared" si="187"/>
        <v>0</v>
      </c>
      <c r="P643" s="420"/>
      <c r="Q643" s="525"/>
      <c r="R643" s="526" t="str">
        <f t="shared" si="168"/>
        <v/>
      </c>
      <c r="S643" s="526" t="str">
        <f t="shared" si="169"/>
        <v/>
      </c>
      <c r="V643" s="433">
        <f>VLOOKUP(A643,[3]Cartilha!$A:$A,1,FALSE)</f>
        <v>100224</v>
      </c>
      <c r="W643" s="367"/>
    </row>
    <row r="644" spans="1:23" hidden="1" x14ac:dyDescent="0.2">
      <c r="A644" s="623">
        <v>100228</v>
      </c>
      <c r="B644" s="612" t="s">
        <v>3171</v>
      </c>
      <c r="C644" s="620" t="s">
        <v>3641</v>
      </c>
      <c r="D644" s="612" t="s">
        <v>7036</v>
      </c>
      <c r="E644" s="621">
        <v>0.27</v>
      </c>
      <c r="F644" s="614">
        <f t="shared" si="176"/>
        <v>0.33</v>
      </c>
      <c r="G644" s="510"/>
      <c r="H644" s="423"/>
      <c r="I644" s="422">
        <f t="shared" si="183"/>
        <v>0</v>
      </c>
      <c r="J644" s="422">
        <f t="shared" si="184"/>
        <v>0</v>
      </c>
      <c r="K644" s="419"/>
      <c r="L644" s="423">
        <f t="shared" si="185"/>
        <v>0</v>
      </c>
      <c r="M644" s="423">
        <f t="shared" si="185"/>
        <v>0</v>
      </c>
      <c r="N644" s="424">
        <f t="shared" si="186"/>
        <v>0</v>
      </c>
      <c r="O644" s="424">
        <f t="shared" si="187"/>
        <v>0</v>
      </c>
      <c r="P644" s="420"/>
      <c r="Q644" s="525"/>
      <c r="R644" s="526" t="str">
        <f t="shared" si="168"/>
        <v/>
      </c>
      <c r="S644" s="526" t="str">
        <f t="shared" si="169"/>
        <v/>
      </c>
      <c r="V644" s="433">
        <f>VLOOKUP(A644,[3]Cartilha!$A:$A,1,FALSE)</f>
        <v>100228</v>
      </c>
      <c r="W644" s="367"/>
    </row>
    <row r="645" spans="1:23" ht="22.5" hidden="1" x14ac:dyDescent="0.2">
      <c r="A645" s="623">
        <v>100277</v>
      </c>
      <c r="B645" s="612" t="s">
        <v>3171</v>
      </c>
      <c r="C645" s="620" t="s">
        <v>3642</v>
      </c>
      <c r="D645" s="612" t="s">
        <v>7032</v>
      </c>
      <c r="E645" s="621">
        <v>1.76</v>
      </c>
      <c r="F645" s="614">
        <f t="shared" si="176"/>
        <v>2.12</v>
      </c>
      <c r="G645" s="510"/>
      <c r="H645" s="423"/>
      <c r="I645" s="422">
        <f t="shared" si="183"/>
        <v>0</v>
      </c>
      <c r="J645" s="422">
        <f t="shared" si="184"/>
        <v>0</v>
      </c>
      <c r="K645" s="419"/>
      <c r="L645" s="423">
        <f t="shared" si="185"/>
        <v>0</v>
      </c>
      <c r="M645" s="423">
        <f t="shared" si="185"/>
        <v>0</v>
      </c>
      <c r="N645" s="424">
        <f t="shared" si="186"/>
        <v>0</v>
      </c>
      <c r="O645" s="424">
        <f t="shared" si="187"/>
        <v>0</v>
      </c>
      <c r="P645" s="420"/>
      <c r="Q645" s="525"/>
      <c r="R645" s="526" t="str">
        <f t="shared" si="168"/>
        <v/>
      </c>
      <c r="S645" s="526" t="str">
        <f t="shared" si="169"/>
        <v/>
      </c>
      <c r="V645" s="433">
        <f>VLOOKUP(A645,[3]Cartilha!$A:$A,1,FALSE)</f>
        <v>100277</v>
      </c>
      <c r="W645" s="367"/>
    </row>
    <row r="646" spans="1:23" ht="22.5" hidden="1" x14ac:dyDescent="0.2">
      <c r="A646" s="623">
        <v>100281</v>
      </c>
      <c r="B646" s="612" t="s">
        <v>3171</v>
      </c>
      <c r="C646" s="620" t="s">
        <v>3643</v>
      </c>
      <c r="D646" s="612" t="s">
        <v>7035</v>
      </c>
      <c r="E646" s="621">
        <v>3.4</v>
      </c>
      <c r="F646" s="614">
        <f t="shared" si="176"/>
        <v>4.0999999999999996</v>
      </c>
      <c r="G646" s="510"/>
      <c r="H646" s="423"/>
      <c r="I646" s="422">
        <f t="shared" si="183"/>
        <v>0</v>
      </c>
      <c r="J646" s="422">
        <f t="shared" si="184"/>
        <v>0</v>
      </c>
      <c r="K646" s="419"/>
      <c r="L646" s="423">
        <f t="shared" si="185"/>
        <v>0</v>
      </c>
      <c r="M646" s="423">
        <f t="shared" si="185"/>
        <v>0</v>
      </c>
      <c r="N646" s="424">
        <f t="shared" si="186"/>
        <v>0</v>
      </c>
      <c r="O646" s="424">
        <f t="shared" si="187"/>
        <v>0</v>
      </c>
      <c r="P646" s="420"/>
      <c r="Q646" s="525"/>
      <c r="R646" s="526" t="str">
        <f t="shared" si="168"/>
        <v/>
      </c>
      <c r="S646" s="526" t="str">
        <f t="shared" si="169"/>
        <v/>
      </c>
      <c r="V646" s="433">
        <f>VLOOKUP(A646,[3]Cartilha!$A:$A,1,FALSE)</f>
        <v>100281</v>
      </c>
      <c r="W646" s="367"/>
    </row>
    <row r="647" spans="1:23" hidden="1" x14ac:dyDescent="0.2">
      <c r="A647" s="623" t="s">
        <v>5904</v>
      </c>
      <c r="B647" s="612"/>
      <c r="C647" s="620" t="s">
        <v>5905</v>
      </c>
      <c r="D647" s="612">
        <v>0</v>
      </c>
      <c r="E647" s="621"/>
      <c r="F647" s="614">
        <f t="shared" si="176"/>
        <v>0</v>
      </c>
      <c r="G647" s="515"/>
      <c r="H647" s="443"/>
      <c r="I647" s="444"/>
      <c r="J647" s="445"/>
      <c r="K647" s="419"/>
      <c r="L647" s="516"/>
      <c r="M647" s="517"/>
      <c r="N647" s="444"/>
      <c r="O647" s="445"/>
      <c r="P647" s="420"/>
      <c r="Q647" s="525" t="str">
        <f>IF(OR(SUM(J647)&gt;0,SUM(O647)&gt;0),"xx","")</f>
        <v/>
      </c>
      <c r="R647" s="526" t="str">
        <f t="shared" si="168"/>
        <v/>
      </c>
      <c r="S647" s="526" t="str">
        <f t="shared" si="169"/>
        <v/>
      </c>
      <c r="V647" s="433" t="str">
        <f>VLOOKUP(A647,[3]Cartilha!$A:$A,1,FALSE)</f>
        <v>2.2.7</v>
      </c>
      <c r="W647" s="367"/>
    </row>
    <row r="648" spans="1:23" hidden="1" x14ac:dyDescent="0.2">
      <c r="A648" s="623" t="s">
        <v>2048</v>
      </c>
      <c r="B648" s="612"/>
      <c r="C648" s="620" t="s">
        <v>267</v>
      </c>
      <c r="D648" s="612">
        <v>0</v>
      </c>
      <c r="E648" s="621"/>
      <c r="F648" s="614">
        <f t="shared" si="176"/>
        <v>0</v>
      </c>
      <c r="G648" s="515"/>
      <c r="H648" s="443"/>
      <c r="I648" s="444"/>
      <c r="J648" s="445"/>
      <c r="K648" s="419"/>
      <c r="L648" s="516"/>
      <c r="M648" s="517"/>
      <c r="N648" s="444"/>
      <c r="O648" s="445"/>
      <c r="P648" s="420"/>
      <c r="Q648" s="525" t="str">
        <f>IF(OR(SUM(J649:J650)&gt;0,SUM(O649:O650)&gt;0),"xx","")</f>
        <v/>
      </c>
      <c r="R648" s="526" t="str">
        <f t="shared" si="168"/>
        <v/>
      </c>
      <c r="S648" s="526" t="str">
        <f t="shared" si="169"/>
        <v/>
      </c>
      <c r="V648" s="433" t="str">
        <f>VLOOKUP(A648,[3]Cartilha!$A:$A,1,FALSE)</f>
        <v>2.2.8</v>
      </c>
      <c r="W648" s="367"/>
    </row>
    <row r="649" spans="1:23" ht="22.5" hidden="1" x14ac:dyDescent="0.2">
      <c r="A649" s="623">
        <v>100208</v>
      </c>
      <c r="B649" s="612" t="s">
        <v>3171</v>
      </c>
      <c r="C649" s="620" t="s">
        <v>3660</v>
      </c>
      <c r="D649" s="612" t="s">
        <v>7035</v>
      </c>
      <c r="E649" s="621">
        <v>19.760000000000002</v>
      </c>
      <c r="F649" s="614">
        <f t="shared" si="176"/>
        <v>23.82</v>
      </c>
      <c r="G649" s="510"/>
      <c r="H649" s="423"/>
      <c r="I649" s="422">
        <f>IF(ISBLANK(E649),0,ROUND(F649*G649,2))</f>
        <v>0</v>
      </c>
      <c r="J649" s="422">
        <f>IF(ISBLANK(G649),0,ROUND(G649*H649,2))</f>
        <v>0</v>
      </c>
      <c r="K649" s="419"/>
      <c r="L649" s="423">
        <f>G649</f>
        <v>0</v>
      </c>
      <c r="M649" s="423">
        <f>H649</f>
        <v>0</v>
      </c>
      <c r="N649" s="424">
        <f>IF(ISBLANK(E649),0,ROUND(F649*L649,2))</f>
        <v>0</v>
      </c>
      <c r="O649" s="424">
        <f>IF(ISBLANK(L649),0,ROUND(L649*M649,2))</f>
        <v>0</v>
      </c>
      <c r="P649" s="420"/>
      <c r="Q649" s="525"/>
      <c r="R649" s="526" t="str">
        <f t="shared" si="168"/>
        <v/>
      </c>
      <c r="S649" s="526" t="str">
        <f t="shared" si="169"/>
        <v/>
      </c>
      <c r="V649" s="433">
        <f>VLOOKUP(A649,[3]Cartilha!$A:$A,1,FALSE)</f>
        <v>100208</v>
      </c>
      <c r="W649" s="367"/>
    </row>
    <row r="650" spans="1:23" ht="22.5" hidden="1" x14ac:dyDescent="0.2">
      <c r="A650" s="623">
        <v>100209</v>
      </c>
      <c r="B650" s="612" t="s">
        <v>3171</v>
      </c>
      <c r="C650" s="620" t="s">
        <v>3661</v>
      </c>
      <c r="D650" s="612" t="s">
        <v>7035</v>
      </c>
      <c r="E650" s="621">
        <v>9.8800000000000008</v>
      </c>
      <c r="F650" s="614">
        <f t="shared" si="176"/>
        <v>11.91</v>
      </c>
      <c r="G650" s="510"/>
      <c r="H650" s="423"/>
      <c r="I650" s="422">
        <f>IF(ISBLANK(E650),0,ROUND(F650*G650,2))</f>
        <v>0</v>
      </c>
      <c r="J650" s="422">
        <f>IF(ISBLANK(G650),0,ROUND(G650*H650,2))</f>
        <v>0</v>
      </c>
      <c r="K650" s="419"/>
      <c r="L650" s="423">
        <f>G650</f>
        <v>0</v>
      </c>
      <c r="M650" s="423">
        <f>H650</f>
        <v>0</v>
      </c>
      <c r="N650" s="424">
        <f>IF(ISBLANK(E650),0,ROUND(F650*L650,2))</f>
        <v>0</v>
      </c>
      <c r="O650" s="424">
        <f>IF(ISBLANK(L650),0,ROUND(L650*M650,2))</f>
        <v>0</v>
      </c>
      <c r="P650" s="420"/>
      <c r="Q650" s="525"/>
      <c r="R650" s="526" t="str">
        <f t="shared" si="168"/>
        <v/>
      </c>
      <c r="S650" s="526" t="str">
        <f t="shared" si="169"/>
        <v/>
      </c>
      <c r="V650" s="433">
        <f>VLOOKUP(A650,[3]Cartilha!$A:$A,1,FALSE)</f>
        <v>100209</v>
      </c>
      <c r="W650" s="367"/>
    </row>
    <row r="651" spans="1:23" hidden="1" x14ac:dyDescent="0.2">
      <c r="A651" s="623" t="s">
        <v>5906</v>
      </c>
      <c r="B651" s="612"/>
      <c r="C651" s="620" t="s">
        <v>5907</v>
      </c>
      <c r="D651" s="612">
        <v>0</v>
      </c>
      <c r="E651" s="621"/>
      <c r="F651" s="614">
        <f t="shared" si="176"/>
        <v>0</v>
      </c>
      <c r="G651" s="515"/>
      <c r="H651" s="443"/>
      <c r="I651" s="444"/>
      <c r="J651" s="445"/>
      <c r="K651" s="419"/>
      <c r="L651" s="516"/>
      <c r="M651" s="517"/>
      <c r="N651" s="444"/>
      <c r="O651" s="445"/>
      <c r="P651" s="420"/>
      <c r="Q651" s="525" t="str">
        <f>IF(OR(SUM(J651)&gt;0,SUM(O651)&gt;0),"xx","")</f>
        <v/>
      </c>
      <c r="R651" s="526" t="str">
        <f t="shared" si="168"/>
        <v/>
      </c>
      <c r="S651" s="526" t="str">
        <f t="shared" si="169"/>
        <v/>
      </c>
      <c r="V651" s="433" t="str">
        <f>VLOOKUP(A651,[3]Cartilha!$A:$A,1,FALSE)</f>
        <v>2.2.9</v>
      </c>
      <c r="W651" s="367"/>
    </row>
    <row r="652" spans="1:23" hidden="1" x14ac:dyDescent="0.2">
      <c r="A652" s="623" t="s">
        <v>5908</v>
      </c>
      <c r="B652" s="612"/>
      <c r="C652" s="620" t="s">
        <v>5909</v>
      </c>
      <c r="D652" s="612">
        <v>0</v>
      </c>
      <c r="E652" s="621"/>
      <c r="F652" s="614">
        <f t="shared" si="176"/>
        <v>0</v>
      </c>
      <c r="G652" s="515"/>
      <c r="H652" s="443"/>
      <c r="I652" s="444"/>
      <c r="J652" s="445"/>
      <c r="K652" s="419"/>
      <c r="L652" s="516"/>
      <c r="M652" s="517"/>
      <c r="N652" s="444"/>
      <c r="O652" s="445"/>
      <c r="P652" s="420"/>
      <c r="Q652" s="525" t="str">
        <f>IF(OR(SUM(J652)&gt;0,SUM(O652)&gt;0),"xx","")</f>
        <v/>
      </c>
      <c r="R652" s="526" t="str">
        <f t="shared" si="168"/>
        <v/>
      </c>
      <c r="S652" s="526" t="str">
        <f t="shared" si="169"/>
        <v/>
      </c>
      <c r="V652" s="433" t="str">
        <f>VLOOKUP(A652,[3]Cartilha!$A:$A,1,FALSE)</f>
        <v>2.2.10</v>
      </c>
      <c r="W652" s="367"/>
    </row>
    <row r="653" spans="1:23" hidden="1" x14ac:dyDescent="0.2">
      <c r="A653" s="623" t="s">
        <v>5910</v>
      </c>
      <c r="B653" s="612"/>
      <c r="C653" s="620" t="s">
        <v>5911</v>
      </c>
      <c r="D653" s="612">
        <v>0</v>
      </c>
      <c r="E653" s="621"/>
      <c r="F653" s="614">
        <f t="shared" si="176"/>
        <v>0</v>
      </c>
      <c r="G653" s="515"/>
      <c r="H653" s="443"/>
      <c r="I653" s="444"/>
      <c r="J653" s="445"/>
      <c r="K653" s="419"/>
      <c r="L653" s="516"/>
      <c r="M653" s="517"/>
      <c r="N653" s="444"/>
      <c r="O653" s="445"/>
      <c r="P653" s="420"/>
      <c r="Q653" s="525" t="str">
        <f>IF(OR(SUM(J653)&gt;0,SUM(O653)&gt;0),"xx","")</f>
        <v/>
      </c>
      <c r="R653" s="526" t="str">
        <f t="shared" si="168"/>
        <v/>
      </c>
      <c r="S653" s="526" t="str">
        <f t="shared" si="169"/>
        <v/>
      </c>
      <c r="V653" s="433" t="str">
        <f>VLOOKUP(A653,[3]Cartilha!$A:$A,1,FALSE)</f>
        <v>2.2.11</v>
      </c>
      <c r="W653" s="367"/>
    </row>
    <row r="654" spans="1:23" hidden="1" x14ac:dyDescent="0.2">
      <c r="A654" s="623" t="s">
        <v>2049</v>
      </c>
      <c r="B654" s="612"/>
      <c r="C654" s="620" t="s">
        <v>268</v>
      </c>
      <c r="D654" s="612">
        <v>0</v>
      </c>
      <c r="E654" s="621"/>
      <c r="F654" s="614">
        <f t="shared" si="176"/>
        <v>0</v>
      </c>
      <c r="G654" s="515"/>
      <c r="H654" s="443"/>
      <c r="I654" s="444"/>
      <c r="J654" s="445"/>
      <c r="K654" s="419"/>
      <c r="L654" s="516"/>
      <c r="M654" s="517"/>
      <c r="N654" s="444"/>
      <c r="O654" s="445"/>
      <c r="P654" s="420"/>
      <c r="Q654" s="525" t="str">
        <f>IF(OR(SUM(J655:J665)&gt;0,SUM(O655:O665)&gt;0),"xx","")</f>
        <v/>
      </c>
      <c r="R654" s="526" t="str">
        <f t="shared" si="168"/>
        <v/>
      </c>
      <c r="S654" s="526" t="str">
        <f t="shared" si="169"/>
        <v/>
      </c>
      <c r="V654" s="433" t="str">
        <f>VLOOKUP(A654,[3]Cartilha!$A:$A,1,FALSE)</f>
        <v>2.2.12</v>
      </c>
      <c r="W654" s="367"/>
    </row>
    <row r="655" spans="1:23" ht="22.5" hidden="1" x14ac:dyDescent="0.2">
      <c r="A655" s="623">
        <v>100284</v>
      </c>
      <c r="B655" s="612" t="s">
        <v>3171</v>
      </c>
      <c r="C655" s="620" t="s">
        <v>3644</v>
      </c>
      <c r="D655" s="612" t="s">
        <v>7032</v>
      </c>
      <c r="E655" s="621">
        <v>9.9499999999999993</v>
      </c>
      <c r="F655" s="614">
        <f t="shared" si="176"/>
        <v>12</v>
      </c>
      <c r="G655" s="510"/>
      <c r="H655" s="423"/>
      <c r="I655" s="422">
        <f t="shared" ref="I655:I665" si="188">IF(ISBLANK(E655),0,ROUND(F655*G655,2))</f>
        <v>0</v>
      </c>
      <c r="J655" s="422">
        <f t="shared" ref="J655:J665" si="189">IF(ISBLANK(G655),0,ROUND(G655*H655,2))</f>
        <v>0</v>
      </c>
      <c r="K655" s="419"/>
      <c r="L655" s="423">
        <f t="shared" ref="L655:L665" si="190">G655</f>
        <v>0</v>
      </c>
      <c r="M655" s="423">
        <f t="shared" ref="M655:M665" si="191">H655</f>
        <v>0</v>
      </c>
      <c r="N655" s="424">
        <f t="shared" ref="N655:N665" si="192">IF(ISBLANK(E655),0,ROUND(F655*L655,2))</f>
        <v>0</v>
      </c>
      <c r="O655" s="424">
        <f t="shared" ref="O655:O665" si="193">IF(ISBLANK(L655),0,ROUND(L655*M655,2))</f>
        <v>0</v>
      </c>
      <c r="P655" s="420"/>
      <c r="Q655" s="525"/>
      <c r="R655" s="526" t="str">
        <f t="shared" si="168"/>
        <v/>
      </c>
      <c r="S655" s="526" t="str">
        <f t="shared" si="169"/>
        <v/>
      </c>
      <c r="V655" s="433">
        <f>VLOOKUP(A655,[3]Cartilha!$A:$A,1,FALSE)</f>
        <v>100284</v>
      </c>
      <c r="W655" s="367"/>
    </row>
    <row r="656" spans="1:23" hidden="1" x14ac:dyDescent="0.2">
      <c r="A656" s="623">
        <v>100195</v>
      </c>
      <c r="B656" s="612" t="s">
        <v>3171</v>
      </c>
      <c r="C656" s="620" t="s">
        <v>3627</v>
      </c>
      <c r="D656" s="612" t="s">
        <v>7033</v>
      </c>
      <c r="E656" s="621">
        <v>0.8</v>
      </c>
      <c r="F656" s="614">
        <f t="shared" si="176"/>
        <v>0.96</v>
      </c>
      <c r="G656" s="510"/>
      <c r="H656" s="423"/>
      <c r="I656" s="422">
        <f t="shared" si="188"/>
        <v>0</v>
      </c>
      <c r="J656" s="422">
        <f t="shared" si="189"/>
        <v>0</v>
      </c>
      <c r="K656" s="419"/>
      <c r="L656" s="423">
        <f t="shared" si="190"/>
        <v>0</v>
      </c>
      <c r="M656" s="423">
        <f t="shared" si="191"/>
        <v>0</v>
      </c>
      <c r="N656" s="424">
        <f t="shared" si="192"/>
        <v>0</v>
      </c>
      <c r="O656" s="424">
        <f t="shared" si="193"/>
        <v>0</v>
      </c>
      <c r="P656" s="420"/>
      <c r="Q656" s="525"/>
      <c r="R656" s="526" t="str">
        <f t="shared" si="168"/>
        <v/>
      </c>
      <c r="S656" s="526" t="str">
        <f t="shared" si="169"/>
        <v/>
      </c>
      <c r="V656" s="433">
        <f>VLOOKUP(A656,[3]Cartilha!$A:$A,1,FALSE)</f>
        <v>100195</v>
      </c>
      <c r="W656" s="367"/>
    </row>
    <row r="657" spans="1:23" hidden="1" x14ac:dyDescent="0.2">
      <c r="A657" s="623">
        <v>100196</v>
      </c>
      <c r="B657" s="612" t="s">
        <v>3171</v>
      </c>
      <c r="C657" s="620" t="s">
        <v>3628</v>
      </c>
      <c r="D657" s="612" t="s">
        <v>7033</v>
      </c>
      <c r="E657" s="621">
        <v>1.33</v>
      </c>
      <c r="F657" s="614">
        <f t="shared" si="176"/>
        <v>1.6</v>
      </c>
      <c r="G657" s="510"/>
      <c r="H657" s="423"/>
      <c r="I657" s="422">
        <f t="shared" si="188"/>
        <v>0</v>
      </c>
      <c r="J657" s="422">
        <f t="shared" si="189"/>
        <v>0</v>
      </c>
      <c r="K657" s="419"/>
      <c r="L657" s="423">
        <f t="shared" si="190"/>
        <v>0</v>
      </c>
      <c r="M657" s="423">
        <f t="shared" si="191"/>
        <v>0</v>
      </c>
      <c r="N657" s="424">
        <f t="shared" si="192"/>
        <v>0</v>
      </c>
      <c r="O657" s="424">
        <f t="shared" si="193"/>
        <v>0</v>
      </c>
      <c r="P657" s="420"/>
      <c r="Q657" s="525"/>
      <c r="R657" s="526" t="str">
        <f t="shared" si="168"/>
        <v/>
      </c>
      <c r="S657" s="526" t="str">
        <f t="shared" si="169"/>
        <v/>
      </c>
      <c r="V657" s="433">
        <f>VLOOKUP(A657,[3]Cartilha!$A:$A,1,FALSE)</f>
        <v>100196</v>
      </c>
      <c r="W657" s="367"/>
    </row>
    <row r="658" spans="1:23" hidden="1" x14ac:dyDescent="0.2">
      <c r="A658" s="623">
        <v>100197</v>
      </c>
      <c r="B658" s="612" t="s">
        <v>3171</v>
      </c>
      <c r="C658" s="620" t="s">
        <v>3629</v>
      </c>
      <c r="D658" s="612" t="s">
        <v>7033</v>
      </c>
      <c r="E658" s="621">
        <v>2</v>
      </c>
      <c r="F658" s="614">
        <f t="shared" si="176"/>
        <v>2.41</v>
      </c>
      <c r="G658" s="510"/>
      <c r="H658" s="423"/>
      <c r="I658" s="422">
        <f t="shared" si="188"/>
        <v>0</v>
      </c>
      <c r="J658" s="422">
        <f t="shared" si="189"/>
        <v>0</v>
      </c>
      <c r="K658" s="419"/>
      <c r="L658" s="423">
        <f t="shared" si="190"/>
        <v>0</v>
      </c>
      <c r="M658" s="423">
        <f t="shared" si="191"/>
        <v>0</v>
      </c>
      <c r="N658" s="424">
        <f t="shared" si="192"/>
        <v>0</v>
      </c>
      <c r="O658" s="424">
        <f t="shared" si="193"/>
        <v>0</v>
      </c>
      <c r="P658" s="420"/>
      <c r="Q658" s="525"/>
      <c r="R658" s="526" t="str">
        <f t="shared" si="168"/>
        <v/>
      </c>
      <c r="S658" s="526" t="str">
        <f t="shared" si="169"/>
        <v/>
      </c>
      <c r="V658" s="433">
        <f>VLOOKUP(A658,[3]Cartilha!$A:$A,1,FALSE)</f>
        <v>100197</v>
      </c>
      <c r="W658" s="367"/>
    </row>
    <row r="659" spans="1:23" hidden="1" x14ac:dyDescent="0.2">
      <c r="A659" s="623">
        <v>100198</v>
      </c>
      <c r="B659" s="612" t="s">
        <v>3171</v>
      </c>
      <c r="C659" s="620" t="s">
        <v>3630</v>
      </c>
      <c r="D659" s="612" t="s">
        <v>7033</v>
      </c>
      <c r="E659" s="621">
        <v>0.27</v>
      </c>
      <c r="F659" s="614">
        <f t="shared" si="176"/>
        <v>0.33</v>
      </c>
      <c r="G659" s="510"/>
      <c r="H659" s="423"/>
      <c r="I659" s="422">
        <f t="shared" si="188"/>
        <v>0</v>
      </c>
      <c r="J659" s="422">
        <f t="shared" si="189"/>
        <v>0</v>
      </c>
      <c r="K659" s="419"/>
      <c r="L659" s="423">
        <f t="shared" si="190"/>
        <v>0</v>
      </c>
      <c r="M659" s="423">
        <f t="shared" si="191"/>
        <v>0</v>
      </c>
      <c r="N659" s="424">
        <f t="shared" si="192"/>
        <v>0</v>
      </c>
      <c r="O659" s="424">
        <f t="shared" si="193"/>
        <v>0</v>
      </c>
      <c r="P659" s="420"/>
      <c r="Q659" s="525"/>
      <c r="R659" s="526" t="str">
        <f t="shared" si="168"/>
        <v/>
      </c>
      <c r="S659" s="526" t="str">
        <f t="shared" si="169"/>
        <v/>
      </c>
      <c r="V659" s="433">
        <f>VLOOKUP(A659,[3]Cartilha!$A:$A,1,FALSE)</f>
        <v>100198</v>
      </c>
      <c r="W659" s="367"/>
    </row>
    <row r="660" spans="1:23" hidden="1" x14ac:dyDescent="0.2">
      <c r="A660" s="623">
        <v>100199</v>
      </c>
      <c r="B660" s="612" t="s">
        <v>3171</v>
      </c>
      <c r="C660" s="620" t="s">
        <v>3631</v>
      </c>
      <c r="D660" s="612" t="s">
        <v>7033</v>
      </c>
      <c r="E660" s="621">
        <v>0.33</v>
      </c>
      <c r="F660" s="614">
        <f t="shared" si="176"/>
        <v>0.4</v>
      </c>
      <c r="G660" s="510"/>
      <c r="H660" s="423"/>
      <c r="I660" s="422">
        <f t="shared" si="188"/>
        <v>0</v>
      </c>
      <c r="J660" s="422">
        <f t="shared" si="189"/>
        <v>0</v>
      </c>
      <c r="K660" s="419"/>
      <c r="L660" s="423">
        <f t="shared" si="190"/>
        <v>0</v>
      </c>
      <c r="M660" s="423">
        <f t="shared" si="191"/>
        <v>0</v>
      </c>
      <c r="N660" s="424">
        <f t="shared" si="192"/>
        <v>0</v>
      </c>
      <c r="O660" s="424">
        <f t="shared" si="193"/>
        <v>0</v>
      </c>
      <c r="P660" s="420"/>
      <c r="Q660" s="525"/>
      <c r="R660" s="526" t="str">
        <f t="shared" ref="R660:R723" si="194">IF(Q660="X","x",IF(Q660="xx","x",IF(O660&gt;0,"x","")))</f>
        <v/>
      </c>
      <c r="S660" s="526" t="str">
        <f t="shared" ref="S660:S723" si="195">IF(Q660="X","x",IF(Q660="xx","x",IF(OR(J660&gt;0,O660&gt;0),"x","")))</f>
        <v/>
      </c>
      <c r="V660" s="433">
        <f>VLOOKUP(A660,[3]Cartilha!$A:$A,1,FALSE)</f>
        <v>100199</v>
      </c>
      <c r="W660" s="367"/>
    </row>
    <row r="661" spans="1:23" hidden="1" x14ac:dyDescent="0.2">
      <c r="A661" s="623">
        <v>100200</v>
      </c>
      <c r="B661" s="612" t="s">
        <v>3171</v>
      </c>
      <c r="C661" s="620" t="s">
        <v>3632</v>
      </c>
      <c r="D661" s="612" t="s">
        <v>7033</v>
      </c>
      <c r="E661" s="621">
        <v>0.41</v>
      </c>
      <c r="F661" s="614">
        <f t="shared" si="176"/>
        <v>0.49</v>
      </c>
      <c r="G661" s="510"/>
      <c r="H661" s="423"/>
      <c r="I661" s="422">
        <f t="shared" si="188"/>
        <v>0</v>
      </c>
      <c r="J661" s="422">
        <f t="shared" si="189"/>
        <v>0</v>
      </c>
      <c r="K661" s="419"/>
      <c r="L661" s="423">
        <f t="shared" si="190"/>
        <v>0</v>
      </c>
      <c r="M661" s="423">
        <f t="shared" si="191"/>
        <v>0</v>
      </c>
      <c r="N661" s="424">
        <f t="shared" si="192"/>
        <v>0</v>
      </c>
      <c r="O661" s="424">
        <f t="shared" si="193"/>
        <v>0</v>
      </c>
      <c r="P661" s="420"/>
      <c r="Q661" s="525"/>
      <c r="R661" s="526" t="str">
        <f t="shared" si="194"/>
        <v/>
      </c>
      <c r="S661" s="526" t="str">
        <f t="shared" si="195"/>
        <v/>
      </c>
      <c r="V661" s="433">
        <f>VLOOKUP(A661,[3]Cartilha!$A:$A,1,FALSE)</f>
        <v>100200</v>
      </c>
      <c r="W661" s="367"/>
    </row>
    <row r="662" spans="1:23" hidden="1" x14ac:dyDescent="0.2">
      <c r="A662" s="623">
        <v>100201</v>
      </c>
      <c r="B662" s="612" t="s">
        <v>3171</v>
      </c>
      <c r="C662" s="620" t="s">
        <v>3633</v>
      </c>
      <c r="D662" s="612" t="s">
        <v>7033</v>
      </c>
      <c r="E662" s="621">
        <v>0.81</v>
      </c>
      <c r="F662" s="614">
        <f t="shared" si="176"/>
        <v>0.98</v>
      </c>
      <c r="G662" s="510"/>
      <c r="H662" s="423"/>
      <c r="I662" s="422">
        <f t="shared" si="188"/>
        <v>0</v>
      </c>
      <c r="J662" s="422">
        <f t="shared" si="189"/>
        <v>0</v>
      </c>
      <c r="K662" s="419"/>
      <c r="L662" s="423">
        <f t="shared" si="190"/>
        <v>0</v>
      </c>
      <c r="M662" s="423">
        <f t="shared" si="191"/>
        <v>0</v>
      </c>
      <c r="N662" s="424">
        <f t="shared" si="192"/>
        <v>0</v>
      </c>
      <c r="O662" s="424">
        <f t="shared" si="193"/>
        <v>0</v>
      </c>
      <c r="P662" s="420"/>
      <c r="Q662" s="525"/>
      <c r="R662" s="526" t="str">
        <f t="shared" si="194"/>
        <v/>
      </c>
      <c r="S662" s="526" t="str">
        <f t="shared" si="195"/>
        <v/>
      </c>
      <c r="V662" s="433">
        <f>VLOOKUP(A662,[3]Cartilha!$A:$A,1,FALSE)</f>
        <v>100201</v>
      </c>
      <c r="W662" s="367"/>
    </row>
    <row r="663" spans="1:23" hidden="1" x14ac:dyDescent="0.2">
      <c r="A663" s="623">
        <v>100202</v>
      </c>
      <c r="B663" s="612" t="s">
        <v>3171</v>
      </c>
      <c r="C663" s="620" t="s">
        <v>3634</v>
      </c>
      <c r="D663" s="612" t="s">
        <v>7033</v>
      </c>
      <c r="E663" s="621">
        <v>0.95</v>
      </c>
      <c r="F663" s="614">
        <f t="shared" ref="F663:F726" si="196">IF(E663=0,0,ROUND(E663*(1+E$13)*(1-E$14),2))</f>
        <v>1.1499999999999999</v>
      </c>
      <c r="G663" s="510"/>
      <c r="H663" s="423"/>
      <c r="I663" s="422">
        <f t="shared" si="188"/>
        <v>0</v>
      </c>
      <c r="J663" s="422">
        <f t="shared" si="189"/>
        <v>0</v>
      </c>
      <c r="K663" s="419"/>
      <c r="L663" s="423">
        <f t="shared" si="190"/>
        <v>0</v>
      </c>
      <c r="M663" s="423">
        <f t="shared" si="191"/>
        <v>0</v>
      </c>
      <c r="N663" s="424">
        <f t="shared" si="192"/>
        <v>0</v>
      </c>
      <c r="O663" s="424">
        <f t="shared" si="193"/>
        <v>0</v>
      </c>
      <c r="P663" s="420"/>
      <c r="Q663" s="525"/>
      <c r="R663" s="526" t="str">
        <f t="shared" si="194"/>
        <v/>
      </c>
      <c r="S663" s="526" t="str">
        <f t="shared" si="195"/>
        <v/>
      </c>
      <c r="V663" s="433">
        <f>VLOOKUP(A663,[3]Cartilha!$A:$A,1,FALSE)</f>
        <v>100202</v>
      </c>
      <c r="W663" s="367"/>
    </row>
    <row r="664" spans="1:23" hidden="1" x14ac:dyDescent="0.2">
      <c r="A664" s="623">
        <v>100203</v>
      </c>
      <c r="B664" s="612" t="s">
        <v>3171</v>
      </c>
      <c r="C664" s="620" t="s">
        <v>3635</v>
      </c>
      <c r="D664" s="612" t="s">
        <v>7033</v>
      </c>
      <c r="E664" s="621">
        <v>1.1200000000000001</v>
      </c>
      <c r="F664" s="614">
        <f t="shared" si="196"/>
        <v>1.35</v>
      </c>
      <c r="G664" s="510"/>
      <c r="H664" s="423"/>
      <c r="I664" s="422">
        <f t="shared" si="188"/>
        <v>0</v>
      </c>
      <c r="J664" s="422">
        <f t="shared" si="189"/>
        <v>0</v>
      </c>
      <c r="K664" s="419"/>
      <c r="L664" s="423">
        <f t="shared" si="190"/>
        <v>0</v>
      </c>
      <c r="M664" s="423">
        <f t="shared" si="191"/>
        <v>0</v>
      </c>
      <c r="N664" s="424">
        <f t="shared" si="192"/>
        <v>0</v>
      </c>
      <c r="O664" s="424">
        <f t="shared" si="193"/>
        <v>0</v>
      </c>
      <c r="P664" s="420"/>
      <c r="Q664" s="525"/>
      <c r="R664" s="526" t="str">
        <f t="shared" si="194"/>
        <v/>
      </c>
      <c r="S664" s="526" t="str">
        <f t="shared" si="195"/>
        <v/>
      </c>
      <c r="V664" s="433">
        <f>VLOOKUP(A664,[3]Cartilha!$A:$A,1,FALSE)</f>
        <v>100203</v>
      </c>
      <c r="W664" s="367"/>
    </row>
    <row r="665" spans="1:23" hidden="1" x14ac:dyDescent="0.2">
      <c r="A665" s="623">
        <v>100204</v>
      </c>
      <c r="B665" s="612" t="s">
        <v>3171</v>
      </c>
      <c r="C665" s="620" t="s">
        <v>3636</v>
      </c>
      <c r="D665" s="612" t="s">
        <v>7033</v>
      </c>
      <c r="E665" s="621">
        <v>0.1</v>
      </c>
      <c r="F665" s="614">
        <f t="shared" si="196"/>
        <v>0.12</v>
      </c>
      <c r="G665" s="510"/>
      <c r="H665" s="423"/>
      <c r="I665" s="422">
        <f t="shared" si="188"/>
        <v>0</v>
      </c>
      <c r="J665" s="422">
        <f t="shared" si="189"/>
        <v>0</v>
      </c>
      <c r="K665" s="419"/>
      <c r="L665" s="423">
        <f t="shared" si="190"/>
        <v>0</v>
      </c>
      <c r="M665" s="423">
        <f t="shared" si="191"/>
        <v>0</v>
      </c>
      <c r="N665" s="424">
        <f t="shared" si="192"/>
        <v>0</v>
      </c>
      <c r="O665" s="424">
        <f t="shared" si="193"/>
        <v>0</v>
      </c>
      <c r="P665" s="420"/>
      <c r="Q665" s="525"/>
      <c r="R665" s="526" t="str">
        <f t="shared" si="194"/>
        <v/>
      </c>
      <c r="S665" s="526" t="str">
        <f t="shared" si="195"/>
        <v/>
      </c>
      <c r="V665" s="433">
        <f>VLOOKUP(A665,[3]Cartilha!$A:$A,1,FALSE)</f>
        <v>100204</v>
      </c>
      <c r="W665" s="367"/>
    </row>
    <row r="666" spans="1:23" hidden="1" x14ac:dyDescent="0.2">
      <c r="A666" s="623" t="s">
        <v>2050</v>
      </c>
      <c r="B666" s="612"/>
      <c r="C666" s="620" t="s">
        <v>628</v>
      </c>
      <c r="D666" s="612">
        <v>0</v>
      </c>
      <c r="E666" s="621"/>
      <c r="F666" s="614">
        <f t="shared" si="196"/>
        <v>0</v>
      </c>
      <c r="G666" s="515"/>
      <c r="H666" s="443"/>
      <c r="I666" s="444"/>
      <c r="J666" s="445"/>
      <c r="K666" s="419"/>
      <c r="L666" s="516"/>
      <c r="M666" s="517"/>
      <c r="N666" s="444"/>
      <c r="O666" s="445"/>
      <c r="P666" s="420"/>
      <c r="Q666" s="525" t="str">
        <f>IF(OR(SUM(J667:J677)&gt;0,SUM(O667:O677)&gt;0),"xx","")</f>
        <v/>
      </c>
      <c r="R666" s="526" t="str">
        <f t="shared" si="194"/>
        <v/>
      </c>
      <c r="S666" s="526" t="str">
        <f t="shared" si="195"/>
        <v/>
      </c>
      <c r="V666" s="433" t="str">
        <f>VLOOKUP(A666,[3]Cartilha!$A:$A,1,FALSE)</f>
        <v>2.2.13</v>
      </c>
      <c r="W666" s="367"/>
    </row>
    <row r="667" spans="1:23" hidden="1" x14ac:dyDescent="0.2">
      <c r="A667" s="623">
        <v>100229</v>
      </c>
      <c r="B667" s="612" t="s">
        <v>3171</v>
      </c>
      <c r="C667" s="620" t="s">
        <v>3703</v>
      </c>
      <c r="D667" s="612" t="s">
        <v>7037</v>
      </c>
      <c r="E667" s="621">
        <v>0.01</v>
      </c>
      <c r="F667" s="614">
        <f t="shared" si="196"/>
        <v>0.01</v>
      </c>
      <c r="G667" s="510"/>
      <c r="H667" s="423"/>
      <c r="I667" s="422">
        <f t="shared" ref="I667:I677" si="197">IF(ISBLANK(E667),0,ROUND(F667*G667,2))</f>
        <v>0</v>
      </c>
      <c r="J667" s="422">
        <f t="shared" ref="J667:J677" si="198">IF(ISBLANK(G667),0,ROUND(G667*H667,2))</f>
        <v>0</v>
      </c>
      <c r="K667" s="419"/>
      <c r="L667" s="423">
        <f t="shared" ref="L667:L677" si="199">G667</f>
        <v>0</v>
      </c>
      <c r="M667" s="423">
        <f t="shared" ref="M667:M677" si="200">H667</f>
        <v>0</v>
      </c>
      <c r="N667" s="424">
        <f t="shared" ref="N667:N677" si="201">IF(ISBLANK(E667),0,ROUND(F667*L667,2))</f>
        <v>0</v>
      </c>
      <c r="O667" s="424">
        <f t="shared" ref="O667:O677" si="202">IF(ISBLANK(L667),0,ROUND(L667*M667,2))</f>
        <v>0</v>
      </c>
      <c r="P667" s="420"/>
      <c r="Q667" s="525"/>
      <c r="R667" s="526" t="str">
        <f t="shared" si="194"/>
        <v/>
      </c>
      <c r="S667" s="526" t="str">
        <f t="shared" si="195"/>
        <v/>
      </c>
      <c r="V667" s="433">
        <f>VLOOKUP(A667,[3]Cartilha!$A:$A,1,FALSE)</f>
        <v>100229</v>
      </c>
      <c r="W667" s="367"/>
    </row>
    <row r="668" spans="1:23" hidden="1" x14ac:dyDescent="0.2">
      <c r="A668" s="623">
        <v>100230</v>
      </c>
      <c r="B668" s="612" t="s">
        <v>3171</v>
      </c>
      <c r="C668" s="620" t="s">
        <v>3704</v>
      </c>
      <c r="D668" s="612" t="s">
        <v>7037</v>
      </c>
      <c r="E668" s="621">
        <v>0.02</v>
      </c>
      <c r="F668" s="614">
        <f t="shared" si="196"/>
        <v>0.02</v>
      </c>
      <c r="G668" s="510"/>
      <c r="H668" s="423"/>
      <c r="I668" s="422">
        <f t="shared" si="197"/>
        <v>0</v>
      </c>
      <c r="J668" s="422">
        <f t="shared" si="198"/>
        <v>0</v>
      </c>
      <c r="K668" s="419"/>
      <c r="L668" s="423">
        <f t="shared" si="199"/>
        <v>0</v>
      </c>
      <c r="M668" s="423">
        <f t="shared" si="200"/>
        <v>0</v>
      </c>
      <c r="N668" s="424">
        <f t="shared" si="201"/>
        <v>0</v>
      </c>
      <c r="O668" s="424">
        <f t="shared" si="202"/>
        <v>0</v>
      </c>
      <c r="P668" s="420"/>
      <c r="Q668" s="525"/>
      <c r="R668" s="526" t="str">
        <f t="shared" si="194"/>
        <v/>
      </c>
      <c r="S668" s="526" t="str">
        <f t="shared" si="195"/>
        <v/>
      </c>
      <c r="V668" s="433">
        <f>VLOOKUP(A668,[3]Cartilha!$A:$A,1,FALSE)</f>
        <v>100230</v>
      </c>
      <c r="W668" s="367"/>
    </row>
    <row r="669" spans="1:23" hidden="1" x14ac:dyDescent="0.2">
      <c r="A669" s="623">
        <v>100231</v>
      </c>
      <c r="B669" s="612" t="s">
        <v>3171</v>
      </c>
      <c r="C669" s="620" t="s">
        <v>3705</v>
      </c>
      <c r="D669" s="612" t="s">
        <v>7037</v>
      </c>
      <c r="E669" s="621">
        <v>0.03</v>
      </c>
      <c r="F669" s="614">
        <f t="shared" si="196"/>
        <v>0.04</v>
      </c>
      <c r="G669" s="510"/>
      <c r="H669" s="423"/>
      <c r="I669" s="422">
        <f t="shared" si="197"/>
        <v>0</v>
      </c>
      <c r="J669" s="422">
        <f t="shared" si="198"/>
        <v>0</v>
      </c>
      <c r="K669" s="419"/>
      <c r="L669" s="423">
        <f t="shared" si="199"/>
        <v>0</v>
      </c>
      <c r="M669" s="423">
        <f t="shared" si="200"/>
        <v>0</v>
      </c>
      <c r="N669" s="424">
        <f t="shared" si="201"/>
        <v>0</v>
      </c>
      <c r="O669" s="424">
        <f t="shared" si="202"/>
        <v>0</v>
      </c>
      <c r="P669" s="420"/>
      <c r="Q669" s="525"/>
      <c r="R669" s="526" t="str">
        <f t="shared" si="194"/>
        <v/>
      </c>
      <c r="S669" s="526" t="str">
        <f t="shared" si="195"/>
        <v/>
      </c>
      <c r="V669" s="433">
        <f>VLOOKUP(A669,[3]Cartilha!$A:$A,1,FALSE)</f>
        <v>100231</v>
      </c>
      <c r="W669" s="367"/>
    </row>
    <row r="670" spans="1:23" ht="22.5" hidden="1" x14ac:dyDescent="0.2">
      <c r="A670" s="623">
        <v>100232</v>
      </c>
      <c r="B670" s="612" t="s">
        <v>3171</v>
      </c>
      <c r="C670" s="620" t="s">
        <v>3706</v>
      </c>
      <c r="D670" s="612" t="s">
        <v>169</v>
      </c>
      <c r="E670" s="621">
        <v>0.37</v>
      </c>
      <c r="F670" s="614">
        <f t="shared" si="196"/>
        <v>0.45</v>
      </c>
      <c r="G670" s="510"/>
      <c r="H670" s="423"/>
      <c r="I670" s="422">
        <f t="shared" si="197"/>
        <v>0</v>
      </c>
      <c r="J670" s="422">
        <f t="shared" si="198"/>
        <v>0</v>
      </c>
      <c r="K670" s="419"/>
      <c r="L670" s="423">
        <f t="shared" si="199"/>
        <v>0</v>
      </c>
      <c r="M670" s="423">
        <f t="shared" si="200"/>
        <v>0</v>
      </c>
      <c r="N670" s="424">
        <f t="shared" si="201"/>
        <v>0</v>
      </c>
      <c r="O670" s="424">
        <f t="shared" si="202"/>
        <v>0</v>
      </c>
      <c r="P670" s="420"/>
      <c r="Q670" s="525"/>
      <c r="R670" s="526" t="str">
        <f t="shared" si="194"/>
        <v/>
      </c>
      <c r="S670" s="526" t="str">
        <f t="shared" si="195"/>
        <v/>
      </c>
      <c r="V670" s="433">
        <f>VLOOKUP(A670,[3]Cartilha!$A:$A,1,FALSE)</f>
        <v>100232</v>
      </c>
      <c r="W670" s="367"/>
    </row>
    <row r="671" spans="1:23" ht="22.5" hidden="1" x14ac:dyDescent="0.2">
      <c r="A671" s="623">
        <v>100233</v>
      </c>
      <c r="B671" s="612" t="s">
        <v>3171</v>
      </c>
      <c r="C671" s="620" t="s">
        <v>3707</v>
      </c>
      <c r="D671" s="612" t="s">
        <v>169</v>
      </c>
      <c r="E671" s="621">
        <v>0.18</v>
      </c>
      <c r="F671" s="614">
        <f t="shared" si="196"/>
        <v>0.22</v>
      </c>
      <c r="G671" s="510"/>
      <c r="H671" s="423"/>
      <c r="I671" s="422">
        <f t="shared" si="197"/>
        <v>0</v>
      </c>
      <c r="J671" s="422">
        <f t="shared" si="198"/>
        <v>0</v>
      </c>
      <c r="K671" s="419"/>
      <c r="L671" s="423">
        <f t="shared" si="199"/>
        <v>0</v>
      </c>
      <c r="M671" s="423">
        <f t="shared" si="200"/>
        <v>0</v>
      </c>
      <c r="N671" s="424">
        <f t="shared" si="201"/>
        <v>0</v>
      </c>
      <c r="O671" s="424">
        <f t="shared" si="202"/>
        <v>0</v>
      </c>
      <c r="P671" s="420"/>
      <c r="Q671" s="525"/>
      <c r="R671" s="526" t="str">
        <f t="shared" si="194"/>
        <v/>
      </c>
      <c r="S671" s="526" t="str">
        <f t="shared" si="195"/>
        <v/>
      </c>
      <c r="V671" s="433">
        <f>VLOOKUP(A671,[3]Cartilha!$A:$A,1,FALSE)</f>
        <v>100233</v>
      </c>
      <c r="W671" s="367"/>
    </row>
    <row r="672" spans="1:23" hidden="1" x14ac:dyDescent="0.2">
      <c r="A672" s="623">
        <v>100234</v>
      </c>
      <c r="B672" s="612" t="s">
        <v>3171</v>
      </c>
      <c r="C672" s="620" t="s">
        <v>3708</v>
      </c>
      <c r="D672" s="612" t="s">
        <v>170</v>
      </c>
      <c r="E672" s="621">
        <v>0.56000000000000005</v>
      </c>
      <c r="F672" s="614">
        <f t="shared" si="196"/>
        <v>0.68</v>
      </c>
      <c r="G672" s="510"/>
      <c r="H672" s="423"/>
      <c r="I672" s="422">
        <f t="shared" si="197"/>
        <v>0</v>
      </c>
      <c r="J672" s="422">
        <f t="shared" si="198"/>
        <v>0</v>
      </c>
      <c r="K672" s="419"/>
      <c r="L672" s="423">
        <f t="shared" si="199"/>
        <v>0</v>
      </c>
      <c r="M672" s="423">
        <f t="shared" si="200"/>
        <v>0</v>
      </c>
      <c r="N672" s="424">
        <f t="shared" si="201"/>
        <v>0</v>
      </c>
      <c r="O672" s="424">
        <f t="shared" si="202"/>
        <v>0</v>
      </c>
      <c r="P672" s="420"/>
      <c r="Q672" s="525"/>
      <c r="R672" s="526" t="str">
        <f t="shared" si="194"/>
        <v/>
      </c>
      <c r="S672" s="526" t="str">
        <f t="shared" si="195"/>
        <v/>
      </c>
      <c r="V672" s="433">
        <f>VLOOKUP(A672,[3]Cartilha!$A:$A,1,FALSE)</f>
        <v>100234</v>
      </c>
      <c r="W672" s="367"/>
    </row>
    <row r="673" spans="1:23" hidden="1" x14ac:dyDescent="0.2">
      <c r="A673" s="623">
        <v>100235</v>
      </c>
      <c r="B673" s="612" t="s">
        <v>3171</v>
      </c>
      <c r="C673" s="620" t="s">
        <v>3709</v>
      </c>
      <c r="D673" s="612" t="s">
        <v>7038</v>
      </c>
      <c r="E673" s="621">
        <v>0.04</v>
      </c>
      <c r="F673" s="614">
        <f t="shared" si="196"/>
        <v>0.05</v>
      </c>
      <c r="G673" s="510"/>
      <c r="H673" s="423"/>
      <c r="I673" s="422">
        <f t="shared" si="197"/>
        <v>0</v>
      </c>
      <c r="J673" s="422">
        <f t="shared" si="198"/>
        <v>0</v>
      </c>
      <c r="K673" s="419"/>
      <c r="L673" s="423">
        <f t="shared" si="199"/>
        <v>0</v>
      </c>
      <c r="M673" s="423">
        <f t="shared" si="200"/>
        <v>0</v>
      </c>
      <c r="N673" s="424">
        <f t="shared" si="201"/>
        <v>0</v>
      </c>
      <c r="O673" s="424">
        <f t="shared" si="202"/>
        <v>0</v>
      </c>
      <c r="P673" s="420"/>
      <c r="Q673" s="525"/>
      <c r="R673" s="526" t="str">
        <f t="shared" si="194"/>
        <v/>
      </c>
      <c r="S673" s="526" t="str">
        <f t="shared" si="195"/>
        <v/>
      </c>
      <c r="V673" s="433">
        <f>VLOOKUP(A673,[3]Cartilha!$A:$A,1,FALSE)</f>
        <v>100235</v>
      </c>
      <c r="W673" s="367"/>
    </row>
    <row r="674" spans="1:23" hidden="1" x14ac:dyDescent="0.2">
      <c r="A674" s="623">
        <v>100265</v>
      </c>
      <c r="B674" s="612" t="s">
        <v>3171</v>
      </c>
      <c r="C674" s="620" t="s">
        <v>3710</v>
      </c>
      <c r="D674" s="612" t="s">
        <v>170</v>
      </c>
      <c r="E674" s="621">
        <v>0.84</v>
      </c>
      <c r="F674" s="614">
        <f t="shared" si="196"/>
        <v>1.01</v>
      </c>
      <c r="G674" s="510"/>
      <c r="H674" s="423"/>
      <c r="I674" s="422">
        <f t="shared" si="197"/>
        <v>0</v>
      </c>
      <c r="J674" s="422">
        <f t="shared" si="198"/>
        <v>0</v>
      </c>
      <c r="K674" s="419"/>
      <c r="L674" s="423">
        <f t="shared" si="199"/>
        <v>0</v>
      </c>
      <c r="M674" s="423">
        <f t="shared" si="200"/>
        <v>0</v>
      </c>
      <c r="N674" s="424">
        <f t="shared" si="201"/>
        <v>0</v>
      </c>
      <c r="O674" s="424">
        <f t="shared" si="202"/>
        <v>0</v>
      </c>
      <c r="P674" s="420"/>
      <c r="Q674" s="525"/>
      <c r="R674" s="526" t="str">
        <f t="shared" si="194"/>
        <v/>
      </c>
      <c r="S674" s="526" t="str">
        <f t="shared" si="195"/>
        <v/>
      </c>
      <c r="V674" s="433">
        <f>VLOOKUP(A674,[3]Cartilha!$A:$A,1,FALSE)</f>
        <v>100265</v>
      </c>
      <c r="W674" s="367"/>
    </row>
    <row r="675" spans="1:23" hidden="1" x14ac:dyDescent="0.2">
      <c r="A675" s="623">
        <v>100267</v>
      </c>
      <c r="B675" s="612" t="s">
        <v>3171</v>
      </c>
      <c r="C675" s="620" t="s">
        <v>3711</v>
      </c>
      <c r="D675" s="612" t="s">
        <v>169</v>
      </c>
      <c r="E675" s="621">
        <v>1.68</v>
      </c>
      <c r="F675" s="614">
        <f t="shared" si="196"/>
        <v>2.0299999999999998</v>
      </c>
      <c r="G675" s="510"/>
      <c r="H675" s="423"/>
      <c r="I675" s="422">
        <f t="shared" si="197"/>
        <v>0</v>
      </c>
      <c r="J675" s="422">
        <f t="shared" si="198"/>
        <v>0</v>
      </c>
      <c r="K675" s="419"/>
      <c r="L675" s="423">
        <f t="shared" si="199"/>
        <v>0</v>
      </c>
      <c r="M675" s="423">
        <f t="shared" si="200"/>
        <v>0</v>
      </c>
      <c r="N675" s="424">
        <f t="shared" si="201"/>
        <v>0</v>
      </c>
      <c r="O675" s="424">
        <f t="shared" si="202"/>
        <v>0</v>
      </c>
      <c r="P675" s="420"/>
      <c r="Q675" s="525"/>
      <c r="R675" s="526" t="str">
        <f t="shared" si="194"/>
        <v/>
      </c>
      <c r="S675" s="526" t="str">
        <f t="shared" si="195"/>
        <v/>
      </c>
      <c r="V675" s="433">
        <f>VLOOKUP(A675,[3]Cartilha!$A:$A,1,FALSE)</f>
        <v>100267</v>
      </c>
      <c r="W675" s="367"/>
    </row>
    <row r="676" spans="1:23" hidden="1" x14ac:dyDescent="0.2">
      <c r="A676" s="623">
        <v>100272</v>
      </c>
      <c r="B676" s="612" t="s">
        <v>3171</v>
      </c>
      <c r="C676" s="620" t="s">
        <v>3712</v>
      </c>
      <c r="D676" s="612" t="s">
        <v>170</v>
      </c>
      <c r="E676" s="621">
        <v>1.26</v>
      </c>
      <c r="F676" s="614">
        <f t="shared" si="196"/>
        <v>1.52</v>
      </c>
      <c r="G676" s="510"/>
      <c r="H676" s="423"/>
      <c r="I676" s="422">
        <f t="shared" si="197"/>
        <v>0</v>
      </c>
      <c r="J676" s="422">
        <f t="shared" si="198"/>
        <v>0</v>
      </c>
      <c r="K676" s="419"/>
      <c r="L676" s="423">
        <f t="shared" si="199"/>
        <v>0</v>
      </c>
      <c r="M676" s="423">
        <f t="shared" si="200"/>
        <v>0</v>
      </c>
      <c r="N676" s="424">
        <f t="shared" si="201"/>
        <v>0</v>
      </c>
      <c r="O676" s="424">
        <f t="shared" si="202"/>
        <v>0</v>
      </c>
      <c r="P676" s="420"/>
      <c r="Q676" s="525"/>
      <c r="R676" s="526" t="str">
        <f t="shared" si="194"/>
        <v/>
      </c>
      <c r="S676" s="526" t="str">
        <f t="shared" si="195"/>
        <v/>
      </c>
      <c r="V676" s="433">
        <f>VLOOKUP(A676,[3]Cartilha!$A:$A,1,FALSE)</f>
        <v>100272</v>
      </c>
      <c r="W676" s="367"/>
    </row>
    <row r="677" spans="1:23" ht="22.5" hidden="1" x14ac:dyDescent="0.2">
      <c r="A677" s="623">
        <v>100279</v>
      </c>
      <c r="B677" s="612" t="s">
        <v>3171</v>
      </c>
      <c r="C677" s="620" t="s">
        <v>3713</v>
      </c>
      <c r="D677" s="612" t="s">
        <v>169</v>
      </c>
      <c r="E677" s="621">
        <v>0.78</v>
      </c>
      <c r="F677" s="614">
        <f t="shared" si="196"/>
        <v>0.94</v>
      </c>
      <c r="G677" s="510"/>
      <c r="H677" s="423"/>
      <c r="I677" s="422">
        <f t="shared" si="197"/>
        <v>0</v>
      </c>
      <c r="J677" s="422">
        <f t="shared" si="198"/>
        <v>0</v>
      </c>
      <c r="K677" s="419"/>
      <c r="L677" s="423">
        <f t="shared" si="199"/>
        <v>0</v>
      </c>
      <c r="M677" s="423">
        <f t="shared" si="200"/>
        <v>0</v>
      </c>
      <c r="N677" s="424">
        <f t="shared" si="201"/>
        <v>0</v>
      </c>
      <c r="O677" s="424">
        <f t="shared" si="202"/>
        <v>0</v>
      </c>
      <c r="P677" s="420"/>
      <c r="Q677" s="525"/>
      <c r="R677" s="526" t="str">
        <f t="shared" si="194"/>
        <v/>
      </c>
      <c r="S677" s="526" t="str">
        <f t="shared" si="195"/>
        <v/>
      </c>
      <c r="V677" s="433">
        <f>VLOOKUP(A677,[3]Cartilha!$A:$A,1,FALSE)</f>
        <v>100279</v>
      </c>
      <c r="W677" s="367"/>
    </row>
    <row r="678" spans="1:23" hidden="1" x14ac:dyDescent="0.2">
      <c r="A678" s="623" t="s">
        <v>2051</v>
      </c>
      <c r="B678" s="612"/>
      <c r="C678" s="620" t="s">
        <v>3714</v>
      </c>
      <c r="D678" s="612">
        <v>0</v>
      </c>
      <c r="E678" s="621"/>
      <c r="F678" s="614">
        <f t="shared" si="196"/>
        <v>0</v>
      </c>
      <c r="G678" s="515"/>
      <c r="H678" s="443"/>
      <c r="I678" s="444"/>
      <c r="J678" s="445"/>
      <c r="K678" s="419"/>
      <c r="L678" s="516"/>
      <c r="M678" s="517"/>
      <c r="N678" s="444"/>
      <c r="O678" s="445"/>
      <c r="P678" s="420"/>
      <c r="Q678" s="525" t="str">
        <f>IF(OR(SUM(J679:J679)&gt;0,SUM(O679:O679)&gt;0),"xx","")</f>
        <v/>
      </c>
      <c r="R678" s="526" t="str">
        <f t="shared" si="194"/>
        <v/>
      </c>
      <c r="S678" s="526" t="str">
        <f t="shared" si="195"/>
        <v/>
      </c>
      <c r="V678" s="433" t="str">
        <f>VLOOKUP(A678,[3]Cartilha!$A:$A,1,FALSE)</f>
        <v>2.2.14</v>
      </c>
      <c r="W678" s="367"/>
    </row>
    <row r="679" spans="1:23" ht="22.5" hidden="1" x14ac:dyDescent="0.2">
      <c r="A679" s="623">
        <v>100269</v>
      </c>
      <c r="B679" s="612" t="s">
        <v>3171</v>
      </c>
      <c r="C679" s="620" t="s">
        <v>3715</v>
      </c>
      <c r="D679" s="612" t="s">
        <v>169</v>
      </c>
      <c r="E679" s="621">
        <v>1.68</v>
      </c>
      <c r="F679" s="614">
        <f t="shared" si="196"/>
        <v>2.0299999999999998</v>
      </c>
      <c r="G679" s="510"/>
      <c r="H679" s="423"/>
      <c r="I679" s="422">
        <f>IF(ISBLANK(E679),0,ROUND(F679*G679,2))</f>
        <v>0</v>
      </c>
      <c r="J679" s="422">
        <f>IF(ISBLANK(G679),0,ROUND(G679*H679,2))</f>
        <v>0</v>
      </c>
      <c r="K679" s="419"/>
      <c r="L679" s="423">
        <f>G679</f>
        <v>0</v>
      </c>
      <c r="M679" s="423">
        <f>H679</f>
        <v>0</v>
      </c>
      <c r="N679" s="424">
        <f>IF(ISBLANK(E679),0,ROUND(F679*L679,2))</f>
        <v>0</v>
      </c>
      <c r="O679" s="424">
        <f>IF(ISBLANK(L679),0,ROUND(L679*M679,2))</f>
        <v>0</v>
      </c>
      <c r="P679" s="420"/>
      <c r="Q679" s="525"/>
      <c r="R679" s="526" t="str">
        <f t="shared" si="194"/>
        <v/>
      </c>
      <c r="S679" s="526" t="str">
        <f t="shared" si="195"/>
        <v/>
      </c>
      <c r="V679" s="433">
        <f>VLOOKUP(A679,[3]Cartilha!$A:$A,1,FALSE)</f>
        <v>100269</v>
      </c>
      <c r="W679" s="367"/>
    </row>
    <row r="680" spans="1:23" hidden="1" x14ac:dyDescent="0.2">
      <c r="A680" s="623" t="s">
        <v>5912</v>
      </c>
      <c r="B680" s="612"/>
      <c r="C680" s="620" t="s">
        <v>5913</v>
      </c>
      <c r="D680" s="612">
        <v>0</v>
      </c>
      <c r="E680" s="621"/>
      <c r="F680" s="614">
        <f t="shared" si="196"/>
        <v>0</v>
      </c>
      <c r="G680" s="515"/>
      <c r="H680" s="443"/>
      <c r="I680" s="444"/>
      <c r="J680" s="445"/>
      <c r="K680" s="419"/>
      <c r="L680" s="516"/>
      <c r="M680" s="517"/>
      <c r="N680" s="444"/>
      <c r="O680" s="445"/>
      <c r="P680" s="420"/>
      <c r="Q680" s="525" t="str">
        <f t="shared" ref="Q680:Q689" si="203">IF(OR(SUM(J680)&gt;0,SUM(O680)&gt;0),"xx","")</f>
        <v/>
      </c>
      <c r="R680" s="526" t="str">
        <f t="shared" si="194"/>
        <v/>
      </c>
      <c r="S680" s="526" t="str">
        <f t="shared" si="195"/>
        <v/>
      </c>
      <c r="V680" s="433" t="str">
        <f>VLOOKUP(A680,[3]Cartilha!$A:$A,1,FALSE)</f>
        <v>2.2.15</v>
      </c>
      <c r="W680" s="367"/>
    </row>
    <row r="681" spans="1:23" hidden="1" x14ac:dyDescent="0.2">
      <c r="A681" s="623" t="s">
        <v>5914</v>
      </c>
      <c r="B681" s="612"/>
      <c r="C681" s="620" t="s">
        <v>5915</v>
      </c>
      <c r="D681" s="612">
        <v>0</v>
      </c>
      <c r="E681" s="621"/>
      <c r="F681" s="614">
        <f t="shared" si="196"/>
        <v>0</v>
      </c>
      <c r="G681" s="515"/>
      <c r="H681" s="443"/>
      <c r="I681" s="444"/>
      <c r="J681" s="445"/>
      <c r="K681" s="419"/>
      <c r="L681" s="516"/>
      <c r="M681" s="517"/>
      <c r="N681" s="444"/>
      <c r="O681" s="445"/>
      <c r="P681" s="420"/>
      <c r="Q681" s="525" t="str">
        <f t="shared" si="203"/>
        <v/>
      </c>
      <c r="R681" s="526" t="str">
        <f t="shared" si="194"/>
        <v/>
      </c>
      <c r="S681" s="526" t="str">
        <f t="shared" si="195"/>
        <v/>
      </c>
      <c r="V681" s="433" t="str">
        <f>VLOOKUP(A681,[3]Cartilha!$A:$A,1,FALSE)</f>
        <v>2.2.16</v>
      </c>
      <c r="W681" s="367"/>
    </row>
    <row r="682" spans="1:23" hidden="1" x14ac:dyDescent="0.2">
      <c r="A682" s="623" t="s">
        <v>5916</v>
      </c>
      <c r="B682" s="612"/>
      <c r="C682" s="620" t="s">
        <v>5917</v>
      </c>
      <c r="D682" s="612">
        <v>0</v>
      </c>
      <c r="E682" s="621"/>
      <c r="F682" s="614">
        <f t="shared" si="196"/>
        <v>0</v>
      </c>
      <c r="G682" s="515"/>
      <c r="H682" s="443"/>
      <c r="I682" s="444"/>
      <c r="J682" s="445"/>
      <c r="K682" s="419"/>
      <c r="L682" s="516"/>
      <c r="M682" s="517"/>
      <c r="N682" s="444"/>
      <c r="O682" s="445"/>
      <c r="P682" s="420"/>
      <c r="Q682" s="525" t="str">
        <f t="shared" si="203"/>
        <v/>
      </c>
      <c r="R682" s="526" t="str">
        <f t="shared" si="194"/>
        <v/>
      </c>
      <c r="S682" s="526" t="str">
        <f t="shared" si="195"/>
        <v/>
      </c>
      <c r="V682" s="433" t="str">
        <f>VLOOKUP(A682,[3]Cartilha!$A:$A,1,FALSE)</f>
        <v>2.2.17</v>
      </c>
      <c r="W682" s="367"/>
    </row>
    <row r="683" spans="1:23" hidden="1" x14ac:dyDescent="0.2">
      <c r="A683" s="623" t="s">
        <v>5918</v>
      </c>
      <c r="B683" s="612"/>
      <c r="C683" s="620" t="s">
        <v>5919</v>
      </c>
      <c r="D683" s="612">
        <v>0</v>
      </c>
      <c r="E683" s="621"/>
      <c r="F683" s="614">
        <f t="shared" si="196"/>
        <v>0</v>
      </c>
      <c r="G683" s="515"/>
      <c r="H683" s="443"/>
      <c r="I683" s="444"/>
      <c r="J683" s="445"/>
      <c r="K683" s="419"/>
      <c r="L683" s="516"/>
      <c r="M683" s="517"/>
      <c r="N683" s="444"/>
      <c r="O683" s="445"/>
      <c r="P683" s="420"/>
      <c r="Q683" s="525" t="str">
        <f t="shared" si="203"/>
        <v/>
      </c>
      <c r="R683" s="526" t="str">
        <f t="shared" si="194"/>
        <v/>
      </c>
      <c r="S683" s="526" t="str">
        <f t="shared" si="195"/>
        <v/>
      </c>
      <c r="V683" s="433" t="str">
        <f>VLOOKUP(A683,[3]Cartilha!$A:$A,1,FALSE)</f>
        <v>2.2.18</v>
      </c>
      <c r="W683" s="367"/>
    </row>
    <row r="684" spans="1:23" hidden="1" x14ac:dyDescent="0.2">
      <c r="A684" s="623" t="s">
        <v>5920</v>
      </c>
      <c r="B684" s="612"/>
      <c r="C684" s="620" t="s">
        <v>5921</v>
      </c>
      <c r="D684" s="612">
        <v>0</v>
      </c>
      <c r="E684" s="621"/>
      <c r="F684" s="614">
        <f t="shared" si="196"/>
        <v>0</v>
      </c>
      <c r="G684" s="515"/>
      <c r="H684" s="443"/>
      <c r="I684" s="444"/>
      <c r="J684" s="445"/>
      <c r="K684" s="419"/>
      <c r="L684" s="516"/>
      <c r="M684" s="517"/>
      <c r="N684" s="444"/>
      <c r="O684" s="445"/>
      <c r="P684" s="420"/>
      <c r="Q684" s="525" t="str">
        <f t="shared" si="203"/>
        <v/>
      </c>
      <c r="R684" s="526" t="str">
        <f t="shared" si="194"/>
        <v/>
      </c>
      <c r="S684" s="526" t="str">
        <f t="shared" si="195"/>
        <v/>
      </c>
      <c r="V684" s="433" t="str">
        <f>VLOOKUP(A684,[3]Cartilha!$A:$A,1,FALSE)</f>
        <v>2.2.19</v>
      </c>
      <c r="W684" s="367"/>
    </row>
    <row r="685" spans="1:23" hidden="1" x14ac:dyDescent="0.2">
      <c r="A685" s="623" t="s">
        <v>5922</v>
      </c>
      <c r="B685" s="612"/>
      <c r="C685" s="620" t="s">
        <v>5923</v>
      </c>
      <c r="D685" s="612">
        <v>0</v>
      </c>
      <c r="E685" s="621"/>
      <c r="F685" s="614">
        <f t="shared" si="196"/>
        <v>0</v>
      </c>
      <c r="G685" s="515"/>
      <c r="H685" s="443"/>
      <c r="I685" s="444"/>
      <c r="J685" s="445"/>
      <c r="K685" s="419"/>
      <c r="L685" s="516"/>
      <c r="M685" s="517"/>
      <c r="N685" s="444"/>
      <c r="O685" s="445"/>
      <c r="P685" s="420"/>
      <c r="Q685" s="525" t="str">
        <f t="shared" si="203"/>
        <v/>
      </c>
      <c r="R685" s="526" t="str">
        <f t="shared" si="194"/>
        <v/>
      </c>
      <c r="S685" s="526" t="str">
        <f t="shared" si="195"/>
        <v/>
      </c>
      <c r="V685" s="433" t="str">
        <f>VLOOKUP(A685,[3]Cartilha!$A:$A,1,FALSE)</f>
        <v>2.2.20</v>
      </c>
      <c r="W685" s="367"/>
    </row>
    <row r="686" spans="1:23" hidden="1" x14ac:dyDescent="0.2">
      <c r="A686" s="623" t="s">
        <v>5924</v>
      </c>
      <c r="B686" s="612"/>
      <c r="C686" s="620" t="s">
        <v>5925</v>
      </c>
      <c r="D686" s="612">
        <v>0</v>
      </c>
      <c r="E686" s="621"/>
      <c r="F686" s="614">
        <f t="shared" si="196"/>
        <v>0</v>
      </c>
      <c r="G686" s="515"/>
      <c r="H686" s="443"/>
      <c r="I686" s="444"/>
      <c r="J686" s="445"/>
      <c r="K686" s="419"/>
      <c r="L686" s="516"/>
      <c r="M686" s="517"/>
      <c r="N686" s="444"/>
      <c r="O686" s="445"/>
      <c r="P686" s="420"/>
      <c r="Q686" s="525" t="str">
        <f t="shared" si="203"/>
        <v/>
      </c>
      <c r="R686" s="526" t="str">
        <f t="shared" si="194"/>
        <v/>
      </c>
      <c r="S686" s="526" t="str">
        <f t="shared" si="195"/>
        <v/>
      </c>
      <c r="V686" s="433" t="str">
        <f>VLOOKUP(A686,[3]Cartilha!$A:$A,1,FALSE)</f>
        <v>2.2.21</v>
      </c>
      <c r="W686" s="367"/>
    </row>
    <row r="687" spans="1:23" hidden="1" x14ac:dyDescent="0.2">
      <c r="A687" s="623" t="s">
        <v>5926</v>
      </c>
      <c r="B687" s="612"/>
      <c r="C687" s="620" t="s">
        <v>5927</v>
      </c>
      <c r="D687" s="612">
        <v>0</v>
      </c>
      <c r="E687" s="621"/>
      <c r="F687" s="614">
        <f t="shared" si="196"/>
        <v>0</v>
      </c>
      <c r="G687" s="515"/>
      <c r="H687" s="443"/>
      <c r="I687" s="444"/>
      <c r="J687" s="445"/>
      <c r="K687" s="419"/>
      <c r="L687" s="516"/>
      <c r="M687" s="517"/>
      <c r="N687" s="444"/>
      <c r="O687" s="445"/>
      <c r="P687" s="420"/>
      <c r="Q687" s="525" t="str">
        <f t="shared" si="203"/>
        <v/>
      </c>
      <c r="R687" s="526" t="str">
        <f t="shared" si="194"/>
        <v/>
      </c>
      <c r="S687" s="526" t="str">
        <f t="shared" si="195"/>
        <v/>
      </c>
      <c r="V687" s="433" t="str">
        <f>VLOOKUP(A687,[3]Cartilha!$A:$A,1,FALSE)</f>
        <v>2.2.22</v>
      </c>
      <c r="W687" s="367"/>
    </row>
    <row r="688" spans="1:23" hidden="1" x14ac:dyDescent="0.2">
      <c r="A688" s="623" t="s">
        <v>5928</v>
      </c>
      <c r="B688" s="612"/>
      <c r="C688" s="620" t="s">
        <v>5929</v>
      </c>
      <c r="D688" s="612">
        <v>0</v>
      </c>
      <c r="E688" s="621"/>
      <c r="F688" s="614">
        <f t="shared" si="196"/>
        <v>0</v>
      </c>
      <c r="G688" s="515"/>
      <c r="H688" s="443"/>
      <c r="I688" s="444"/>
      <c r="J688" s="445"/>
      <c r="K688" s="419"/>
      <c r="L688" s="516"/>
      <c r="M688" s="517"/>
      <c r="N688" s="444"/>
      <c r="O688" s="445"/>
      <c r="P688" s="420"/>
      <c r="Q688" s="525" t="str">
        <f t="shared" si="203"/>
        <v/>
      </c>
      <c r="R688" s="526" t="str">
        <f t="shared" si="194"/>
        <v/>
      </c>
      <c r="S688" s="526" t="str">
        <f t="shared" si="195"/>
        <v/>
      </c>
      <c r="V688" s="433" t="str">
        <f>VLOOKUP(A688,[3]Cartilha!$A:$A,1,FALSE)</f>
        <v>2.2.23</v>
      </c>
      <c r="W688" s="367"/>
    </row>
    <row r="689" spans="1:23" hidden="1" x14ac:dyDescent="0.2">
      <c r="A689" s="623" t="s">
        <v>5930</v>
      </c>
      <c r="B689" s="612"/>
      <c r="C689" s="620" t="s">
        <v>5931</v>
      </c>
      <c r="D689" s="612">
        <v>0</v>
      </c>
      <c r="E689" s="621"/>
      <c r="F689" s="614">
        <f t="shared" si="196"/>
        <v>0</v>
      </c>
      <c r="G689" s="515"/>
      <c r="H689" s="443"/>
      <c r="I689" s="444"/>
      <c r="J689" s="445"/>
      <c r="K689" s="419"/>
      <c r="L689" s="516"/>
      <c r="M689" s="517"/>
      <c r="N689" s="444"/>
      <c r="O689" s="445"/>
      <c r="P689" s="420"/>
      <c r="Q689" s="525" t="str">
        <f t="shared" si="203"/>
        <v/>
      </c>
      <c r="R689" s="526" t="str">
        <f t="shared" si="194"/>
        <v/>
      </c>
      <c r="S689" s="526" t="str">
        <f t="shared" si="195"/>
        <v/>
      </c>
      <c r="V689" s="433" t="str">
        <f>VLOOKUP(A689,[3]Cartilha!$A:$A,1,FALSE)</f>
        <v>2.2.24</v>
      </c>
      <c r="W689" s="367"/>
    </row>
    <row r="690" spans="1:23" x14ac:dyDescent="0.2">
      <c r="A690" s="623" t="s">
        <v>191</v>
      </c>
      <c r="B690" s="612"/>
      <c r="C690" s="620" t="s">
        <v>37</v>
      </c>
      <c r="D690" s="612">
        <v>0</v>
      </c>
      <c r="E690" s="621"/>
      <c r="F690" s="614">
        <f t="shared" si="196"/>
        <v>0</v>
      </c>
      <c r="G690" s="515"/>
      <c r="H690" s="443"/>
      <c r="I690" s="444"/>
      <c r="J690" s="445"/>
      <c r="K690" s="419"/>
      <c r="L690" s="516"/>
      <c r="M690" s="517"/>
      <c r="N690" s="444"/>
      <c r="O690" s="445"/>
      <c r="P690" s="420"/>
      <c r="Q690" s="525" t="str">
        <f>IF(OR(SUM(J690:J791)&gt;0,SUM(O690:O791)&gt;0),"xx","")</f>
        <v>xx</v>
      </c>
      <c r="R690" s="526" t="str">
        <f t="shared" si="194"/>
        <v>x</v>
      </c>
      <c r="S690" s="526" t="str">
        <f t="shared" si="195"/>
        <v>x</v>
      </c>
      <c r="V690" s="433" t="str">
        <f>VLOOKUP(A690,[3]Cartilha!$A:$A,1,FALSE)</f>
        <v>2.3</v>
      </c>
      <c r="W690" s="367"/>
    </row>
    <row r="691" spans="1:23" hidden="1" x14ac:dyDescent="0.2">
      <c r="A691" s="623" t="s">
        <v>5932</v>
      </c>
      <c r="B691" s="612"/>
      <c r="C691" s="620" t="s">
        <v>5933</v>
      </c>
      <c r="D691" s="612">
        <v>0</v>
      </c>
      <c r="E691" s="621"/>
      <c r="F691" s="614">
        <f t="shared" si="196"/>
        <v>0</v>
      </c>
      <c r="G691" s="515"/>
      <c r="H691" s="443"/>
      <c r="I691" s="444"/>
      <c r="J691" s="445"/>
      <c r="K691" s="419"/>
      <c r="L691" s="516"/>
      <c r="M691" s="517"/>
      <c r="N691" s="444"/>
      <c r="O691" s="445"/>
      <c r="P691" s="420"/>
      <c r="Q691" s="525" t="str">
        <f>IF(OR(SUM(J691)&gt;0,SUM(O691)&gt;0),"xx","")</f>
        <v/>
      </c>
      <c r="R691" s="526" t="str">
        <f t="shared" si="194"/>
        <v/>
      </c>
      <c r="S691" s="526" t="str">
        <f t="shared" si="195"/>
        <v/>
      </c>
      <c r="V691" s="433" t="str">
        <f>VLOOKUP(A691,[3]Cartilha!$A:$A,1,FALSE)</f>
        <v>2.3.1</v>
      </c>
      <c r="W691" s="367"/>
    </row>
    <row r="692" spans="1:23" hidden="1" x14ac:dyDescent="0.2">
      <c r="A692" s="623" t="s">
        <v>5934</v>
      </c>
      <c r="B692" s="612"/>
      <c r="C692" s="620" t="s">
        <v>5935</v>
      </c>
      <c r="D692" s="612">
        <v>0</v>
      </c>
      <c r="E692" s="621"/>
      <c r="F692" s="614">
        <f t="shared" si="196"/>
        <v>0</v>
      </c>
      <c r="G692" s="515"/>
      <c r="H692" s="443"/>
      <c r="I692" s="444"/>
      <c r="J692" s="445"/>
      <c r="K692" s="419"/>
      <c r="L692" s="516"/>
      <c r="M692" s="517"/>
      <c r="N692" s="444"/>
      <c r="O692" s="445"/>
      <c r="P692" s="420"/>
      <c r="Q692" s="525" t="str">
        <f>IF(OR(SUM(J692:J704)&gt;0,SUM(O692:O704)&gt;0),"xx","")</f>
        <v/>
      </c>
      <c r="R692" s="526" t="str">
        <f t="shared" si="194"/>
        <v/>
      </c>
      <c r="S692" s="526" t="str">
        <f t="shared" si="195"/>
        <v/>
      </c>
      <c r="V692" s="433" t="str">
        <f>VLOOKUP(A692,[3]Cartilha!$A:$A,1,FALSE)</f>
        <v>2.3.2</v>
      </c>
      <c r="W692" s="367"/>
    </row>
    <row r="693" spans="1:23" hidden="1" x14ac:dyDescent="0.2">
      <c r="A693" s="623">
        <v>102989</v>
      </c>
      <c r="B693" s="612" t="s">
        <v>3171</v>
      </c>
      <c r="C693" s="620" t="s">
        <v>6715</v>
      </c>
      <c r="D693" s="612" t="s">
        <v>7029</v>
      </c>
      <c r="E693" s="621">
        <v>22.88</v>
      </c>
      <c r="F693" s="614">
        <f t="shared" si="196"/>
        <v>27.58</v>
      </c>
      <c r="G693" s="510"/>
      <c r="H693" s="423"/>
      <c r="I693" s="422">
        <f t="shared" ref="I693:I704" si="204">IF(ISBLANK(E693),0,ROUND(F693*G693,2))</f>
        <v>0</v>
      </c>
      <c r="J693" s="422">
        <f t="shared" ref="J693:J704" si="205">IF(ISBLANK(G693),0,ROUND(G693*H693,2))</f>
        <v>0</v>
      </c>
      <c r="K693" s="419"/>
      <c r="L693" s="423">
        <f t="shared" ref="L693:L704" si="206">G693</f>
        <v>0</v>
      </c>
      <c r="M693" s="423">
        <f t="shared" ref="M693:M704" si="207">H693</f>
        <v>0</v>
      </c>
      <c r="N693" s="424">
        <f t="shared" ref="N693:N704" si="208">IF(ISBLANK(E693),0,ROUND(F693*L693,2))</f>
        <v>0</v>
      </c>
      <c r="O693" s="424">
        <f t="shared" ref="O693:O704" si="209">IF(ISBLANK(L693),0,ROUND(L693*M693,2))</f>
        <v>0</v>
      </c>
      <c r="P693" s="420"/>
      <c r="Q693" s="532"/>
      <c r="R693" s="526" t="str">
        <f t="shared" si="194"/>
        <v/>
      </c>
      <c r="S693" s="526" t="str">
        <f t="shared" si="195"/>
        <v/>
      </c>
      <c r="V693" s="433">
        <f>VLOOKUP(A693,[3]Cartilha!$A:$A,1,FALSE)</f>
        <v>102989</v>
      </c>
      <c r="W693" s="367"/>
    </row>
    <row r="694" spans="1:23" hidden="1" x14ac:dyDescent="0.2">
      <c r="A694" s="623">
        <v>102990</v>
      </c>
      <c r="B694" s="612" t="s">
        <v>3171</v>
      </c>
      <c r="C694" s="620" t="s">
        <v>6716</v>
      </c>
      <c r="D694" s="612" t="s">
        <v>7029</v>
      </c>
      <c r="E694" s="621">
        <v>27.63</v>
      </c>
      <c r="F694" s="614">
        <f t="shared" si="196"/>
        <v>33.31</v>
      </c>
      <c r="G694" s="510"/>
      <c r="H694" s="423"/>
      <c r="I694" s="422">
        <f t="shared" si="204"/>
        <v>0</v>
      </c>
      <c r="J694" s="422">
        <f t="shared" si="205"/>
        <v>0</v>
      </c>
      <c r="K694" s="419"/>
      <c r="L694" s="423">
        <f t="shared" si="206"/>
        <v>0</v>
      </c>
      <c r="M694" s="423">
        <f t="shared" si="207"/>
        <v>0</v>
      </c>
      <c r="N694" s="424">
        <f t="shared" si="208"/>
        <v>0</v>
      </c>
      <c r="O694" s="424">
        <f t="shared" si="209"/>
        <v>0</v>
      </c>
      <c r="P694" s="420"/>
      <c r="Q694" s="532"/>
      <c r="R694" s="526" t="str">
        <f t="shared" si="194"/>
        <v/>
      </c>
      <c r="S694" s="526" t="str">
        <f t="shared" si="195"/>
        <v/>
      </c>
      <c r="V694" s="433">
        <f>VLOOKUP(A694,[3]Cartilha!$A:$A,1,FALSE)</f>
        <v>102990</v>
      </c>
      <c r="W694" s="367"/>
    </row>
    <row r="695" spans="1:23" hidden="1" x14ac:dyDescent="0.2">
      <c r="A695" s="623">
        <v>102991</v>
      </c>
      <c r="B695" s="612" t="s">
        <v>3171</v>
      </c>
      <c r="C695" s="620" t="s">
        <v>6717</v>
      </c>
      <c r="D695" s="612" t="s">
        <v>7029</v>
      </c>
      <c r="E695" s="621">
        <v>35.53</v>
      </c>
      <c r="F695" s="614">
        <f t="shared" si="196"/>
        <v>42.83</v>
      </c>
      <c r="G695" s="510"/>
      <c r="H695" s="423"/>
      <c r="I695" s="422">
        <f t="shared" si="204"/>
        <v>0</v>
      </c>
      <c r="J695" s="422">
        <f t="shared" si="205"/>
        <v>0</v>
      </c>
      <c r="K695" s="419"/>
      <c r="L695" s="423">
        <f t="shared" si="206"/>
        <v>0</v>
      </c>
      <c r="M695" s="423">
        <f t="shared" si="207"/>
        <v>0</v>
      </c>
      <c r="N695" s="424">
        <f t="shared" si="208"/>
        <v>0</v>
      </c>
      <c r="O695" s="424">
        <f t="shared" si="209"/>
        <v>0</v>
      </c>
      <c r="P695" s="420"/>
      <c r="Q695" s="532"/>
      <c r="R695" s="526" t="str">
        <f t="shared" si="194"/>
        <v/>
      </c>
      <c r="S695" s="526" t="str">
        <f t="shared" si="195"/>
        <v/>
      </c>
      <c r="V695" s="433">
        <f>VLOOKUP(A695,[3]Cartilha!$A:$A,1,FALSE)</f>
        <v>102991</v>
      </c>
      <c r="W695" s="367"/>
    </row>
    <row r="696" spans="1:23" hidden="1" x14ac:dyDescent="0.2">
      <c r="A696" s="623">
        <v>102992</v>
      </c>
      <c r="B696" s="612" t="s">
        <v>3171</v>
      </c>
      <c r="C696" s="620" t="s">
        <v>6718</v>
      </c>
      <c r="D696" s="612" t="s">
        <v>7029</v>
      </c>
      <c r="E696" s="621">
        <v>48.25</v>
      </c>
      <c r="F696" s="614">
        <f t="shared" si="196"/>
        <v>58.17</v>
      </c>
      <c r="G696" s="510"/>
      <c r="H696" s="423"/>
      <c r="I696" s="422">
        <f t="shared" si="204"/>
        <v>0</v>
      </c>
      <c r="J696" s="422">
        <f t="shared" si="205"/>
        <v>0</v>
      </c>
      <c r="K696" s="419"/>
      <c r="L696" s="423">
        <f t="shared" si="206"/>
        <v>0</v>
      </c>
      <c r="M696" s="423">
        <f t="shared" si="207"/>
        <v>0</v>
      </c>
      <c r="N696" s="424">
        <f t="shared" si="208"/>
        <v>0</v>
      </c>
      <c r="O696" s="424">
        <f t="shared" si="209"/>
        <v>0</v>
      </c>
      <c r="P696" s="420"/>
      <c r="Q696" s="532"/>
      <c r="R696" s="526" t="str">
        <f t="shared" si="194"/>
        <v/>
      </c>
      <c r="S696" s="526" t="str">
        <f t="shared" si="195"/>
        <v/>
      </c>
      <c r="V696" s="433">
        <f>VLOOKUP(A696,[3]Cartilha!$A:$A,1,FALSE)</f>
        <v>102992</v>
      </c>
      <c r="W696" s="367"/>
    </row>
    <row r="697" spans="1:23" hidden="1" x14ac:dyDescent="0.2">
      <c r="A697" s="623">
        <v>102993</v>
      </c>
      <c r="B697" s="612" t="s">
        <v>3171</v>
      </c>
      <c r="C697" s="620" t="s">
        <v>6719</v>
      </c>
      <c r="D697" s="612" t="s">
        <v>7029</v>
      </c>
      <c r="E697" s="621">
        <v>63.24</v>
      </c>
      <c r="F697" s="614">
        <f t="shared" si="196"/>
        <v>76.239999999999995</v>
      </c>
      <c r="G697" s="510"/>
      <c r="H697" s="423"/>
      <c r="I697" s="422">
        <f t="shared" si="204"/>
        <v>0</v>
      </c>
      <c r="J697" s="422">
        <f t="shared" si="205"/>
        <v>0</v>
      </c>
      <c r="K697" s="419"/>
      <c r="L697" s="423">
        <f t="shared" si="206"/>
        <v>0</v>
      </c>
      <c r="M697" s="423">
        <f t="shared" si="207"/>
        <v>0</v>
      </c>
      <c r="N697" s="424">
        <f t="shared" si="208"/>
        <v>0</v>
      </c>
      <c r="O697" s="424">
        <f t="shared" si="209"/>
        <v>0</v>
      </c>
      <c r="P697" s="420"/>
      <c r="Q697" s="532"/>
      <c r="R697" s="526" t="str">
        <f t="shared" si="194"/>
        <v/>
      </c>
      <c r="S697" s="526" t="str">
        <f t="shared" si="195"/>
        <v/>
      </c>
      <c r="V697" s="433">
        <f>VLOOKUP(A697,[3]Cartilha!$A:$A,1,FALSE)</f>
        <v>102993</v>
      </c>
      <c r="W697" s="367"/>
    </row>
    <row r="698" spans="1:23" hidden="1" x14ac:dyDescent="0.2">
      <c r="A698" s="623">
        <v>102994</v>
      </c>
      <c r="B698" s="612" t="s">
        <v>3171</v>
      </c>
      <c r="C698" s="620" t="s">
        <v>6720</v>
      </c>
      <c r="D698" s="612" t="s">
        <v>7029</v>
      </c>
      <c r="E698" s="621">
        <v>98.7</v>
      </c>
      <c r="F698" s="614">
        <f t="shared" si="196"/>
        <v>118.99</v>
      </c>
      <c r="G698" s="510"/>
      <c r="H698" s="423"/>
      <c r="I698" s="422">
        <f t="shared" si="204"/>
        <v>0</v>
      </c>
      <c r="J698" s="422">
        <f t="shared" si="205"/>
        <v>0</v>
      </c>
      <c r="K698" s="419"/>
      <c r="L698" s="423">
        <f t="shared" si="206"/>
        <v>0</v>
      </c>
      <c r="M698" s="423">
        <f t="shared" si="207"/>
        <v>0</v>
      </c>
      <c r="N698" s="424">
        <f t="shared" si="208"/>
        <v>0</v>
      </c>
      <c r="O698" s="424">
        <f t="shared" si="209"/>
        <v>0</v>
      </c>
      <c r="P698" s="420"/>
      <c r="Q698" s="532"/>
      <c r="R698" s="526" t="str">
        <f t="shared" si="194"/>
        <v/>
      </c>
      <c r="S698" s="526" t="str">
        <f t="shared" si="195"/>
        <v/>
      </c>
      <c r="V698" s="433">
        <f>VLOOKUP(A698,[3]Cartilha!$A:$A,1,FALSE)</f>
        <v>102994</v>
      </c>
      <c r="W698" s="367"/>
    </row>
    <row r="699" spans="1:23" ht="22.5" hidden="1" x14ac:dyDescent="0.2">
      <c r="A699" s="623">
        <v>102995</v>
      </c>
      <c r="B699" s="612" t="s">
        <v>3171</v>
      </c>
      <c r="C699" s="620" t="s">
        <v>6721</v>
      </c>
      <c r="D699" s="612" t="s">
        <v>7029</v>
      </c>
      <c r="E699" s="621">
        <v>45.6</v>
      </c>
      <c r="F699" s="614">
        <f t="shared" si="196"/>
        <v>54.98</v>
      </c>
      <c r="G699" s="510"/>
      <c r="H699" s="423"/>
      <c r="I699" s="422">
        <f t="shared" si="204"/>
        <v>0</v>
      </c>
      <c r="J699" s="422">
        <f t="shared" si="205"/>
        <v>0</v>
      </c>
      <c r="K699" s="419"/>
      <c r="L699" s="423">
        <f t="shared" si="206"/>
        <v>0</v>
      </c>
      <c r="M699" s="423">
        <f t="shared" si="207"/>
        <v>0</v>
      </c>
      <c r="N699" s="424">
        <f t="shared" si="208"/>
        <v>0</v>
      </c>
      <c r="O699" s="424">
        <f t="shared" si="209"/>
        <v>0</v>
      </c>
      <c r="P699" s="420"/>
      <c r="Q699" s="532"/>
      <c r="R699" s="526" t="str">
        <f t="shared" si="194"/>
        <v/>
      </c>
      <c r="S699" s="526" t="str">
        <f t="shared" si="195"/>
        <v/>
      </c>
      <c r="V699" s="433">
        <f>VLOOKUP(A699,[3]Cartilha!$A:$A,1,FALSE)</f>
        <v>102995</v>
      </c>
      <c r="W699" s="367"/>
    </row>
    <row r="700" spans="1:23" ht="22.5" hidden="1" x14ac:dyDescent="0.2">
      <c r="A700" s="623">
        <v>102996</v>
      </c>
      <c r="B700" s="612" t="s">
        <v>3171</v>
      </c>
      <c r="C700" s="620" t="s">
        <v>6722</v>
      </c>
      <c r="D700" s="612" t="s">
        <v>7029</v>
      </c>
      <c r="E700" s="621">
        <v>64.37</v>
      </c>
      <c r="F700" s="614">
        <f t="shared" si="196"/>
        <v>77.599999999999994</v>
      </c>
      <c r="G700" s="510"/>
      <c r="H700" s="423"/>
      <c r="I700" s="422">
        <f t="shared" si="204"/>
        <v>0</v>
      </c>
      <c r="J700" s="422">
        <f t="shared" si="205"/>
        <v>0</v>
      </c>
      <c r="K700" s="419"/>
      <c r="L700" s="423">
        <f t="shared" si="206"/>
        <v>0</v>
      </c>
      <c r="M700" s="423">
        <f t="shared" si="207"/>
        <v>0</v>
      </c>
      <c r="N700" s="424">
        <f t="shared" si="208"/>
        <v>0</v>
      </c>
      <c r="O700" s="424">
        <f t="shared" si="209"/>
        <v>0</v>
      </c>
      <c r="P700" s="420"/>
      <c r="Q700" s="532"/>
      <c r="R700" s="526" t="str">
        <f t="shared" si="194"/>
        <v/>
      </c>
      <c r="S700" s="526" t="str">
        <f t="shared" si="195"/>
        <v/>
      </c>
      <c r="V700" s="433">
        <f>VLOOKUP(A700,[3]Cartilha!$A:$A,1,FALSE)</f>
        <v>102996</v>
      </c>
      <c r="W700" s="367"/>
    </row>
    <row r="701" spans="1:23" ht="22.5" hidden="1" x14ac:dyDescent="0.2">
      <c r="A701" s="623">
        <v>102997</v>
      </c>
      <c r="B701" s="612" t="s">
        <v>3171</v>
      </c>
      <c r="C701" s="620" t="s">
        <v>6723</v>
      </c>
      <c r="D701" s="612" t="s">
        <v>7029</v>
      </c>
      <c r="E701" s="621">
        <v>84.91</v>
      </c>
      <c r="F701" s="614">
        <f t="shared" si="196"/>
        <v>102.37</v>
      </c>
      <c r="G701" s="510"/>
      <c r="H701" s="423"/>
      <c r="I701" s="422">
        <f t="shared" si="204"/>
        <v>0</v>
      </c>
      <c r="J701" s="422">
        <f t="shared" si="205"/>
        <v>0</v>
      </c>
      <c r="K701" s="419"/>
      <c r="L701" s="423">
        <f t="shared" si="206"/>
        <v>0</v>
      </c>
      <c r="M701" s="423">
        <f t="shared" si="207"/>
        <v>0</v>
      </c>
      <c r="N701" s="424">
        <f t="shared" si="208"/>
        <v>0</v>
      </c>
      <c r="O701" s="424">
        <f t="shared" si="209"/>
        <v>0</v>
      </c>
      <c r="P701" s="420"/>
      <c r="Q701" s="532"/>
      <c r="R701" s="526" t="str">
        <f t="shared" si="194"/>
        <v/>
      </c>
      <c r="S701" s="526" t="str">
        <f t="shared" si="195"/>
        <v/>
      </c>
      <c r="V701" s="433">
        <f>VLOOKUP(A701,[3]Cartilha!$A:$A,1,FALSE)</f>
        <v>102997</v>
      </c>
      <c r="W701" s="367"/>
    </row>
    <row r="702" spans="1:23" ht="22.5" hidden="1" x14ac:dyDescent="0.2">
      <c r="A702" s="623">
        <v>102998</v>
      </c>
      <c r="B702" s="612" t="s">
        <v>3171</v>
      </c>
      <c r="C702" s="620" t="s">
        <v>6724</v>
      </c>
      <c r="D702" s="612" t="s">
        <v>7029</v>
      </c>
      <c r="E702" s="621">
        <v>81.44</v>
      </c>
      <c r="F702" s="614">
        <f t="shared" si="196"/>
        <v>98.18</v>
      </c>
      <c r="G702" s="510"/>
      <c r="H702" s="423"/>
      <c r="I702" s="422">
        <f t="shared" si="204"/>
        <v>0</v>
      </c>
      <c r="J702" s="422">
        <f t="shared" si="205"/>
        <v>0</v>
      </c>
      <c r="K702" s="419"/>
      <c r="L702" s="423">
        <f t="shared" si="206"/>
        <v>0</v>
      </c>
      <c r="M702" s="423">
        <f t="shared" si="207"/>
        <v>0</v>
      </c>
      <c r="N702" s="424">
        <f t="shared" si="208"/>
        <v>0</v>
      </c>
      <c r="O702" s="424">
        <f t="shared" si="209"/>
        <v>0</v>
      </c>
      <c r="P702" s="420"/>
      <c r="Q702" s="532"/>
      <c r="R702" s="526" t="str">
        <f t="shared" si="194"/>
        <v/>
      </c>
      <c r="S702" s="526" t="str">
        <f t="shared" si="195"/>
        <v/>
      </c>
      <c r="V702" s="433">
        <f>VLOOKUP(A702,[3]Cartilha!$A:$A,1,FALSE)</f>
        <v>102998</v>
      </c>
      <c r="W702" s="367"/>
    </row>
    <row r="703" spans="1:23" ht="22.5" hidden="1" x14ac:dyDescent="0.2">
      <c r="A703" s="623">
        <v>102999</v>
      </c>
      <c r="B703" s="612" t="s">
        <v>3171</v>
      </c>
      <c r="C703" s="620" t="s">
        <v>6725</v>
      </c>
      <c r="D703" s="612" t="s">
        <v>7029</v>
      </c>
      <c r="E703" s="621">
        <v>102.98</v>
      </c>
      <c r="F703" s="614">
        <f t="shared" si="196"/>
        <v>124.15</v>
      </c>
      <c r="G703" s="510"/>
      <c r="H703" s="423"/>
      <c r="I703" s="422">
        <f t="shared" si="204"/>
        <v>0</v>
      </c>
      <c r="J703" s="422">
        <f t="shared" si="205"/>
        <v>0</v>
      </c>
      <c r="K703" s="419"/>
      <c r="L703" s="423">
        <f t="shared" si="206"/>
        <v>0</v>
      </c>
      <c r="M703" s="423">
        <f t="shared" si="207"/>
        <v>0</v>
      </c>
      <c r="N703" s="424">
        <f t="shared" si="208"/>
        <v>0</v>
      </c>
      <c r="O703" s="424">
        <f t="shared" si="209"/>
        <v>0</v>
      </c>
      <c r="P703" s="420"/>
      <c r="Q703" s="532"/>
      <c r="R703" s="526" t="str">
        <f t="shared" si="194"/>
        <v/>
      </c>
      <c r="S703" s="526" t="str">
        <f t="shared" si="195"/>
        <v/>
      </c>
      <c r="V703" s="433">
        <f>VLOOKUP(A703,[3]Cartilha!$A:$A,1,FALSE)</f>
        <v>102999</v>
      </c>
      <c r="W703" s="367"/>
    </row>
    <row r="704" spans="1:23" ht="22.5" hidden="1" x14ac:dyDescent="0.2">
      <c r="A704" s="623">
        <v>103000</v>
      </c>
      <c r="B704" s="612" t="s">
        <v>3171</v>
      </c>
      <c r="C704" s="620" t="s">
        <v>6726</v>
      </c>
      <c r="D704" s="612" t="s">
        <v>7029</v>
      </c>
      <c r="E704" s="621">
        <v>103.4</v>
      </c>
      <c r="F704" s="614">
        <f t="shared" si="196"/>
        <v>124.66</v>
      </c>
      <c r="G704" s="510"/>
      <c r="H704" s="423"/>
      <c r="I704" s="422">
        <f t="shared" si="204"/>
        <v>0</v>
      </c>
      <c r="J704" s="422">
        <f t="shared" si="205"/>
        <v>0</v>
      </c>
      <c r="K704" s="419"/>
      <c r="L704" s="423">
        <f t="shared" si="206"/>
        <v>0</v>
      </c>
      <c r="M704" s="423">
        <f t="shared" si="207"/>
        <v>0</v>
      </c>
      <c r="N704" s="424">
        <f t="shared" si="208"/>
        <v>0</v>
      </c>
      <c r="O704" s="424">
        <f t="shared" si="209"/>
        <v>0</v>
      </c>
      <c r="P704" s="420"/>
      <c r="Q704" s="532"/>
      <c r="R704" s="526" t="str">
        <f t="shared" si="194"/>
        <v/>
      </c>
      <c r="S704" s="526" t="str">
        <f t="shared" si="195"/>
        <v/>
      </c>
      <c r="V704" s="433">
        <f>VLOOKUP(A704,[3]Cartilha!$A:$A,1,FALSE)</f>
        <v>103000</v>
      </c>
      <c r="W704" s="367"/>
    </row>
    <row r="705" spans="1:23" hidden="1" x14ac:dyDescent="0.2">
      <c r="A705" s="623" t="s">
        <v>5936</v>
      </c>
      <c r="B705" s="612"/>
      <c r="C705" s="620" t="s">
        <v>5937</v>
      </c>
      <c r="D705" s="612">
        <v>0</v>
      </c>
      <c r="E705" s="621"/>
      <c r="F705" s="614">
        <f t="shared" si="196"/>
        <v>0</v>
      </c>
      <c r="G705" s="518"/>
      <c r="H705" s="446"/>
      <c r="I705" s="447"/>
      <c r="J705" s="448"/>
      <c r="K705" s="419"/>
      <c r="L705" s="446"/>
      <c r="M705" s="446"/>
      <c r="N705" s="447"/>
      <c r="O705" s="448"/>
      <c r="P705" s="420"/>
      <c r="Q705" s="525" t="str">
        <f>IF(OR(SUM(J705)&gt;0,SUM(O705)&gt;0),"xx","")</f>
        <v/>
      </c>
      <c r="R705" s="526" t="str">
        <f t="shared" si="194"/>
        <v/>
      </c>
      <c r="S705" s="526" t="str">
        <f t="shared" si="195"/>
        <v/>
      </c>
      <c r="V705" s="433" t="str">
        <f>VLOOKUP(A705,[3]Cartilha!$A:$A,1,FALSE)</f>
        <v>2.3.3</v>
      </c>
      <c r="W705" s="367"/>
    </row>
    <row r="706" spans="1:23" hidden="1" x14ac:dyDescent="0.2">
      <c r="A706" s="623" t="s">
        <v>2052</v>
      </c>
      <c r="B706" s="612"/>
      <c r="C706" s="620" t="s">
        <v>38</v>
      </c>
      <c r="D706" s="612">
        <v>0</v>
      </c>
      <c r="E706" s="621"/>
      <c r="F706" s="614">
        <f t="shared" si="196"/>
        <v>0</v>
      </c>
      <c r="G706" s="518"/>
      <c r="H706" s="446"/>
      <c r="I706" s="447"/>
      <c r="J706" s="448"/>
      <c r="K706" s="419"/>
      <c r="L706" s="446"/>
      <c r="M706" s="446"/>
      <c r="N706" s="447"/>
      <c r="O706" s="448"/>
      <c r="P706" s="420"/>
      <c r="Q706" s="525" t="str">
        <f>IF(OR(SUM(J707:J712)&gt;0,SUM(O707:O712)&gt;0),"xx","")</f>
        <v/>
      </c>
      <c r="R706" s="526" t="str">
        <f t="shared" si="194"/>
        <v/>
      </c>
      <c r="S706" s="526" t="str">
        <f t="shared" si="195"/>
        <v/>
      </c>
      <c r="V706" s="433" t="str">
        <f>VLOOKUP(A706,[3]Cartilha!$A:$A,1,FALSE)</f>
        <v>2.3.4</v>
      </c>
      <c r="W706" s="367"/>
    </row>
    <row r="707" spans="1:23" ht="22.5" hidden="1" x14ac:dyDescent="0.2">
      <c r="A707" s="623">
        <v>102664</v>
      </c>
      <c r="B707" s="612" t="s">
        <v>3171</v>
      </c>
      <c r="C707" s="620" t="s">
        <v>5938</v>
      </c>
      <c r="D707" s="612" t="s">
        <v>7029</v>
      </c>
      <c r="E707" s="621">
        <v>37.590000000000003</v>
      </c>
      <c r="F707" s="614">
        <f t="shared" si="196"/>
        <v>45.32</v>
      </c>
      <c r="G707" s="510"/>
      <c r="H707" s="423"/>
      <c r="I707" s="422">
        <f t="shared" ref="I707:I712" si="210">IF(ISBLANK(E707),0,ROUND(F707*G707,2))</f>
        <v>0</v>
      </c>
      <c r="J707" s="422">
        <f t="shared" ref="J707:J712" si="211">IF(ISBLANK(G707),0,ROUND(G707*H707,2))</f>
        <v>0</v>
      </c>
      <c r="K707" s="419"/>
      <c r="L707" s="423">
        <f t="shared" ref="L707:M712" si="212">G707</f>
        <v>0</v>
      </c>
      <c r="M707" s="423">
        <f t="shared" si="212"/>
        <v>0</v>
      </c>
      <c r="N707" s="424">
        <f t="shared" ref="N707:N712" si="213">IF(ISBLANK(E707),0,ROUND(F707*L707,2))</f>
        <v>0</v>
      </c>
      <c r="O707" s="424">
        <f t="shared" ref="O707:O712" si="214">IF(ISBLANK(L707),0,ROUND(L707*M707,2))</f>
        <v>0</v>
      </c>
      <c r="P707" s="420"/>
      <c r="Q707" s="525"/>
      <c r="R707" s="526" t="str">
        <f t="shared" si="194"/>
        <v/>
      </c>
      <c r="S707" s="526" t="str">
        <f t="shared" si="195"/>
        <v/>
      </c>
      <c r="V707" s="433">
        <f>VLOOKUP(A707,[3]Cartilha!$A:$A,1,FALSE)</f>
        <v>102664</v>
      </c>
      <c r="W707" s="367"/>
    </row>
    <row r="708" spans="1:23" hidden="1" x14ac:dyDescent="0.2">
      <c r="A708" s="623">
        <v>102665</v>
      </c>
      <c r="B708" s="612" t="s">
        <v>3171</v>
      </c>
      <c r="C708" s="620" t="s">
        <v>5939</v>
      </c>
      <c r="D708" s="612" t="s">
        <v>7029</v>
      </c>
      <c r="E708" s="621">
        <v>16.68</v>
      </c>
      <c r="F708" s="614">
        <f t="shared" si="196"/>
        <v>20.11</v>
      </c>
      <c r="G708" s="510"/>
      <c r="H708" s="423"/>
      <c r="I708" s="422">
        <f t="shared" si="210"/>
        <v>0</v>
      </c>
      <c r="J708" s="422">
        <f t="shared" si="211"/>
        <v>0</v>
      </c>
      <c r="K708" s="419"/>
      <c r="L708" s="423">
        <f t="shared" si="212"/>
        <v>0</v>
      </c>
      <c r="M708" s="423">
        <f t="shared" si="212"/>
        <v>0</v>
      </c>
      <c r="N708" s="424">
        <f t="shared" si="213"/>
        <v>0</v>
      </c>
      <c r="O708" s="424">
        <f t="shared" si="214"/>
        <v>0</v>
      </c>
      <c r="P708" s="420"/>
      <c r="Q708" s="525"/>
      <c r="R708" s="526" t="str">
        <f t="shared" si="194"/>
        <v/>
      </c>
      <c r="S708" s="526" t="str">
        <f t="shared" si="195"/>
        <v/>
      </c>
      <c r="V708" s="433">
        <f>VLOOKUP(A708,[3]Cartilha!$A:$A,1,FALSE)</f>
        <v>102665</v>
      </c>
      <c r="W708" s="367"/>
    </row>
    <row r="709" spans="1:23" hidden="1" x14ac:dyDescent="0.2">
      <c r="A709" s="623">
        <v>102716</v>
      </c>
      <c r="B709" s="612" t="s">
        <v>3171</v>
      </c>
      <c r="C709" s="620" t="s">
        <v>5940</v>
      </c>
      <c r="D709" s="612" t="s">
        <v>171</v>
      </c>
      <c r="E709" s="621">
        <v>108.26</v>
      </c>
      <c r="F709" s="614">
        <f t="shared" si="196"/>
        <v>130.52000000000001</v>
      </c>
      <c r="G709" s="510"/>
      <c r="H709" s="423"/>
      <c r="I709" s="422">
        <f t="shared" si="210"/>
        <v>0</v>
      </c>
      <c r="J709" s="422">
        <f t="shared" si="211"/>
        <v>0</v>
      </c>
      <c r="K709" s="419"/>
      <c r="L709" s="423">
        <f t="shared" si="212"/>
        <v>0</v>
      </c>
      <c r="M709" s="423">
        <f t="shared" si="212"/>
        <v>0</v>
      </c>
      <c r="N709" s="424">
        <f t="shared" si="213"/>
        <v>0</v>
      </c>
      <c r="O709" s="424">
        <f t="shared" si="214"/>
        <v>0</v>
      </c>
      <c r="P709" s="420"/>
      <c r="Q709" s="525"/>
      <c r="R709" s="526" t="str">
        <f t="shared" si="194"/>
        <v/>
      </c>
      <c r="S709" s="526" t="str">
        <f t="shared" si="195"/>
        <v/>
      </c>
      <c r="V709" s="433">
        <f>VLOOKUP(A709,[3]Cartilha!$A:$A,1,FALSE)</f>
        <v>102716</v>
      </c>
      <c r="W709" s="367"/>
    </row>
    <row r="710" spans="1:23" hidden="1" x14ac:dyDescent="0.2">
      <c r="A710" s="623">
        <v>102717</v>
      </c>
      <c r="B710" s="612" t="s">
        <v>3171</v>
      </c>
      <c r="C710" s="620" t="s">
        <v>5941</v>
      </c>
      <c r="D710" s="612" t="s">
        <v>171</v>
      </c>
      <c r="E710" s="621">
        <v>85.44</v>
      </c>
      <c r="F710" s="614">
        <f t="shared" si="196"/>
        <v>103.01</v>
      </c>
      <c r="G710" s="510"/>
      <c r="H710" s="423"/>
      <c r="I710" s="422">
        <f t="shared" si="210"/>
        <v>0</v>
      </c>
      <c r="J710" s="422">
        <f t="shared" si="211"/>
        <v>0</v>
      </c>
      <c r="K710" s="419"/>
      <c r="L710" s="423">
        <f t="shared" si="212"/>
        <v>0</v>
      </c>
      <c r="M710" s="423">
        <f t="shared" si="212"/>
        <v>0</v>
      </c>
      <c r="N710" s="424">
        <f t="shared" si="213"/>
        <v>0</v>
      </c>
      <c r="O710" s="424">
        <f t="shared" si="214"/>
        <v>0</v>
      </c>
      <c r="P710" s="420"/>
      <c r="Q710" s="525"/>
      <c r="R710" s="526" t="str">
        <f t="shared" si="194"/>
        <v/>
      </c>
      <c r="S710" s="526" t="str">
        <f t="shared" si="195"/>
        <v/>
      </c>
      <c r="V710" s="433">
        <f>VLOOKUP(A710,[3]Cartilha!$A:$A,1,FALSE)</f>
        <v>102717</v>
      </c>
      <c r="W710" s="367"/>
    </row>
    <row r="711" spans="1:23" hidden="1" x14ac:dyDescent="0.2">
      <c r="A711" s="623">
        <v>102718</v>
      </c>
      <c r="B711" s="612" t="s">
        <v>3171</v>
      </c>
      <c r="C711" s="620" t="s">
        <v>5942</v>
      </c>
      <c r="D711" s="612" t="s">
        <v>171</v>
      </c>
      <c r="E711" s="621">
        <v>120.4</v>
      </c>
      <c r="F711" s="614">
        <f t="shared" si="196"/>
        <v>145.15</v>
      </c>
      <c r="G711" s="510"/>
      <c r="H711" s="423"/>
      <c r="I711" s="422">
        <f t="shared" si="210"/>
        <v>0</v>
      </c>
      <c r="J711" s="422">
        <f t="shared" si="211"/>
        <v>0</v>
      </c>
      <c r="K711" s="419"/>
      <c r="L711" s="423">
        <f t="shared" si="212"/>
        <v>0</v>
      </c>
      <c r="M711" s="423">
        <f t="shared" si="212"/>
        <v>0</v>
      </c>
      <c r="N711" s="424">
        <f t="shared" si="213"/>
        <v>0</v>
      </c>
      <c r="O711" s="424">
        <f t="shared" si="214"/>
        <v>0</v>
      </c>
      <c r="P711" s="420"/>
      <c r="Q711" s="525"/>
      <c r="R711" s="526" t="str">
        <f t="shared" si="194"/>
        <v/>
      </c>
      <c r="S711" s="526" t="str">
        <f t="shared" si="195"/>
        <v/>
      </c>
      <c r="V711" s="433">
        <f>VLOOKUP(A711,[3]Cartilha!$A:$A,1,FALSE)</f>
        <v>102718</v>
      </c>
      <c r="W711" s="367"/>
    </row>
    <row r="712" spans="1:23" hidden="1" x14ac:dyDescent="0.2">
      <c r="A712" s="623">
        <v>102719</v>
      </c>
      <c r="B712" s="612" t="s">
        <v>3171</v>
      </c>
      <c r="C712" s="620" t="s">
        <v>5943</v>
      </c>
      <c r="D712" s="612" t="s">
        <v>171</v>
      </c>
      <c r="E712" s="621">
        <v>97.58</v>
      </c>
      <c r="F712" s="614">
        <f t="shared" si="196"/>
        <v>117.64</v>
      </c>
      <c r="G712" s="510"/>
      <c r="H712" s="423"/>
      <c r="I712" s="422">
        <f t="shared" si="210"/>
        <v>0</v>
      </c>
      <c r="J712" s="422">
        <f t="shared" si="211"/>
        <v>0</v>
      </c>
      <c r="K712" s="419"/>
      <c r="L712" s="423">
        <f t="shared" si="212"/>
        <v>0</v>
      </c>
      <c r="M712" s="423">
        <f t="shared" si="212"/>
        <v>0</v>
      </c>
      <c r="N712" s="424">
        <f t="shared" si="213"/>
        <v>0</v>
      </c>
      <c r="O712" s="424">
        <f t="shared" si="214"/>
        <v>0</v>
      </c>
      <c r="P712" s="420"/>
      <c r="Q712" s="525"/>
      <c r="R712" s="526" t="str">
        <f t="shared" si="194"/>
        <v/>
      </c>
      <c r="S712" s="526" t="str">
        <f t="shared" si="195"/>
        <v/>
      </c>
      <c r="V712" s="433">
        <f>VLOOKUP(A712,[3]Cartilha!$A:$A,1,FALSE)</f>
        <v>102719</v>
      </c>
      <c r="W712" s="367"/>
    </row>
    <row r="713" spans="1:23" x14ac:dyDescent="0.2">
      <c r="A713" s="623" t="s">
        <v>2053</v>
      </c>
      <c r="B713" s="612"/>
      <c r="C713" s="620" t="s">
        <v>39</v>
      </c>
      <c r="D713" s="612">
        <v>0</v>
      </c>
      <c r="E713" s="621"/>
      <c r="F713" s="614">
        <f t="shared" si="196"/>
        <v>0</v>
      </c>
      <c r="G713" s="518"/>
      <c r="H713" s="446"/>
      <c r="I713" s="447"/>
      <c r="J713" s="448"/>
      <c r="K713" s="419"/>
      <c r="L713" s="446"/>
      <c r="M713" s="446"/>
      <c r="N713" s="447"/>
      <c r="O713" s="448"/>
      <c r="P713" s="420"/>
      <c r="Q713" s="525" t="str">
        <f>IF(OR(SUM(J714:J717)&gt;0,SUM(O714:O717)&gt;0),"xx","")</f>
        <v>xx</v>
      </c>
      <c r="R713" s="526" t="str">
        <f t="shared" si="194"/>
        <v>x</v>
      </c>
      <c r="S713" s="526" t="str">
        <f t="shared" si="195"/>
        <v>x</v>
      </c>
      <c r="V713" s="433" t="str">
        <f>VLOOKUP(A713,[3]Cartilha!$A:$A,1,FALSE)</f>
        <v>2.3.5</v>
      </c>
      <c r="W713" s="367"/>
    </row>
    <row r="714" spans="1:23" ht="22.5" x14ac:dyDescent="0.2">
      <c r="A714" s="623">
        <v>102712</v>
      </c>
      <c r="B714" s="612" t="s">
        <v>3171</v>
      </c>
      <c r="C714" s="620" t="s">
        <v>5944</v>
      </c>
      <c r="D714" s="612" t="s">
        <v>170</v>
      </c>
      <c r="E714" s="621">
        <v>8.17</v>
      </c>
      <c r="F714" s="614">
        <f t="shared" si="196"/>
        <v>9.85</v>
      </c>
      <c r="G714" s="510">
        <v>641.16999999999996</v>
      </c>
      <c r="H714" s="423">
        <f>F714</f>
        <v>9.85</v>
      </c>
      <c r="I714" s="422">
        <f>IF(ISBLANK(E714),0,ROUND(F714*G714,2))</f>
        <v>6315.52</v>
      </c>
      <c r="J714" s="422">
        <f>IF(ISBLANK(G714),0,ROUND(G714*H714,2))</f>
        <v>6315.52</v>
      </c>
      <c r="K714" s="419"/>
      <c r="L714" s="423">
        <f t="shared" ref="L714:M717" si="215">G714</f>
        <v>641.16999999999996</v>
      </c>
      <c r="M714" s="423">
        <f t="shared" si="215"/>
        <v>9.85</v>
      </c>
      <c r="N714" s="424">
        <f>IF(ISBLANK(E714),0,ROUND(F714*L714,2))</f>
        <v>6315.52</v>
      </c>
      <c r="O714" s="424">
        <f>IF(ISBLANK(L714),0,ROUND(L714*M714,2))</f>
        <v>6315.52</v>
      </c>
      <c r="P714" s="420"/>
      <c r="Q714" s="532"/>
      <c r="R714" s="526" t="str">
        <f t="shared" si="194"/>
        <v>x</v>
      </c>
      <c r="S714" s="526" t="str">
        <f t="shared" si="195"/>
        <v>x</v>
      </c>
      <c r="V714" s="433">
        <f>VLOOKUP(A714,[3]Cartilha!$A:$A,1,FALSE)</f>
        <v>102712</v>
      </c>
      <c r="W714" s="367"/>
    </row>
    <row r="715" spans="1:23" ht="22.5" hidden="1" x14ac:dyDescent="0.2">
      <c r="A715" s="623">
        <v>102713</v>
      </c>
      <c r="B715" s="612" t="s">
        <v>3171</v>
      </c>
      <c r="C715" s="620" t="s">
        <v>5945</v>
      </c>
      <c r="D715" s="612" t="s">
        <v>170</v>
      </c>
      <c r="E715" s="621">
        <v>11.21</v>
      </c>
      <c r="F715" s="614">
        <f t="shared" si="196"/>
        <v>13.51</v>
      </c>
      <c r="G715" s="510"/>
      <c r="H715" s="423"/>
      <c r="I715" s="422">
        <f>IF(ISBLANK(E715),0,ROUND(F715*G715,2))</f>
        <v>0</v>
      </c>
      <c r="J715" s="422">
        <f>IF(ISBLANK(G715),0,ROUND(G715*H715,2))</f>
        <v>0</v>
      </c>
      <c r="K715" s="419"/>
      <c r="L715" s="423">
        <f t="shared" si="215"/>
        <v>0</v>
      </c>
      <c r="M715" s="423">
        <f t="shared" si="215"/>
        <v>0</v>
      </c>
      <c r="N715" s="424">
        <f>IF(ISBLANK(E715),0,ROUND(F715*L715,2))</f>
        <v>0</v>
      </c>
      <c r="O715" s="424">
        <f>IF(ISBLANK(L715),0,ROUND(L715*M715,2))</f>
        <v>0</v>
      </c>
      <c r="P715" s="420"/>
      <c r="Q715" s="532"/>
      <c r="R715" s="526" t="str">
        <f t="shared" si="194"/>
        <v/>
      </c>
      <c r="S715" s="526" t="str">
        <f t="shared" si="195"/>
        <v/>
      </c>
      <c r="V715" s="433">
        <f>VLOOKUP(A715,[3]Cartilha!$A:$A,1,FALSE)</f>
        <v>102713</v>
      </c>
      <c r="W715" s="367"/>
    </row>
    <row r="716" spans="1:23" ht="22.5" hidden="1" x14ac:dyDescent="0.2">
      <c r="A716" s="623">
        <v>102715</v>
      </c>
      <c r="B716" s="612" t="s">
        <v>3171</v>
      </c>
      <c r="C716" s="620" t="s">
        <v>5946</v>
      </c>
      <c r="D716" s="612" t="s">
        <v>170</v>
      </c>
      <c r="E716" s="621">
        <v>22.13</v>
      </c>
      <c r="F716" s="614">
        <f t="shared" si="196"/>
        <v>26.68</v>
      </c>
      <c r="G716" s="510"/>
      <c r="H716" s="423"/>
      <c r="I716" s="422">
        <f>IF(ISBLANK(E716),0,ROUND(F716*G716,2))</f>
        <v>0</v>
      </c>
      <c r="J716" s="422">
        <f>IF(ISBLANK(G716),0,ROUND(G716*H716,2))</f>
        <v>0</v>
      </c>
      <c r="K716" s="419"/>
      <c r="L716" s="423">
        <f t="shared" si="215"/>
        <v>0</v>
      </c>
      <c r="M716" s="423">
        <f t="shared" si="215"/>
        <v>0</v>
      </c>
      <c r="N716" s="424">
        <f>IF(ISBLANK(E716),0,ROUND(F716*L716,2))</f>
        <v>0</v>
      </c>
      <c r="O716" s="424">
        <f>IF(ISBLANK(L716),0,ROUND(L716*M716,2))</f>
        <v>0</v>
      </c>
      <c r="P716" s="420"/>
      <c r="Q716" s="532"/>
      <c r="R716" s="526" t="str">
        <f t="shared" si="194"/>
        <v/>
      </c>
      <c r="S716" s="526" t="str">
        <f t="shared" si="195"/>
        <v/>
      </c>
      <c r="V716" s="433">
        <f>VLOOKUP(A716,[3]Cartilha!$A:$A,1,FALSE)</f>
        <v>102715</v>
      </c>
      <c r="W716" s="367"/>
    </row>
    <row r="717" spans="1:23" hidden="1" x14ac:dyDescent="0.2">
      <c r="A717" s="623">
        <v>92123</v>
      </c>
      <c r="B717" s="612" t="s">
        <v>3171</v>
      </c>
      <c r="C717" s="620" t="s">
        <v>1608</v>
      </c>
      <c r="D717" s="612" t="s">
        <v>171</v>
      </c>
      <c r="E717" s="621">
        <v>50.57</v>
      </c>
      <c r="F717" s="614">
        <f t="shared" si="196"/>
        <v>60.97</v>
      </c>
      <c r="G717" s="510"/>
      <c r="H717" s="423"/>
      <c r="I717" s="422">
        <f>IF(ISBLANK(E717),0,ROUND(F717*G717,2))</f>
        <v>0</v>
      </c>
      <c r="J717" s="422">
        <f>IF(ISBLANK(G717),0,ROUND(G717*H717,2))</f>
        <v>0</v>
      </c>
      <c r="K717" s="419"/>
      <c r="L717" s="423">
        <f t="shared" si="215"/>
        <v>0</v>
      </c>
      <c r="M717" s="423">
        <f t="shared" si="215"/>
        <v>0</v>
      </c>
      <c r="N717" s="424">
        <f>IF(ISBLANK(E717),0,ROUND(F717*L717,2))</f>
        <v>0</v>
      </c>
      <c r="O717" s="424">
        <f>IF(ISBLANK(L717),0,ROUND(L717*M717,2))</f>
        <v>0</v>
      </c>
      <c r="P717" s="420"/>
      <c r="Q717" s="532"/>
      <c r="R717" s="526" t="str">
        <f t="shared" si="194"/>
        <v/>
      </c>
      <c r="S717" s="526" t="str">
        <f t="shared" si="195"/>
        <v/>
      </c>
      <c r="V717" s="433">
        <f>VLOOKUP(A717,[3]Cartilha!$A:$A,1,FALSE)</f>
        <v>92123</v>
      </c>
      <c r="W717" s="367"/>
    </row>
    <row r="718" spans="1:23" hidden="1" x14ac:dyDescent="0.2">
      <c r="A718" s="623" t="s">
        <v>5947</v>
      </c>
      <c r="B718" s="612"/>
      <c r="C718" s="620" t="s">
        <v>5948</v>
      </c>
      <c r="D718" s="612">
        <v>0</v>
      </c>
      <c r="E718" s="621"/>
      <c r="F718" s="614">
        <f t="shared" si="196"/>
        <v>0</v>
      </c>
      <c r="G718" s="518"/>
      <c r="H718" s="446"/>
      <c r="I718" s="447"/>
      <c r="J718" s="448"/>
      <c r="K718" s="419"/>
      <c r="L718" s="446"/>
      <c r="M718" s="446"/>
      <c r="N718" s="447"/>
      <c r="O718" s="448"/>
      <c r="P718" s="420"/>
      <c r="Q718" s="525" t="str">
        <f>IF(OR(SUM(J719:J724)&gt;0,SUM(O719:O724)&gt;0),"xx","")</f>
        <v/>
      </c>
      <c r="R718" s="526" t="str">
        <f t="shared" si="194"/>
        <v/>
      </c>
      <c r="S718" s="526" t="str">
        <f t="shared" si="195"/>
        <v/>
      </c>
      <c r="V718" s="433" t="str">
        <f>VLOOKUP(A718,[3]Cartilha!$A:$A,1,FALSE)</f>
        <v>2.3.6</v>
      </c>
      <c r="W718" s="367"/>
    </row>
    <row r="719" spans="1:23" hidden="1" x14ac:dyDescent="0.2">
      <c r="A719" s="623">
        <v>102706</v>
      </c>
      <c r="B719" s="612" t="s">
        <v>3171</v>
      </c>
      <c r="C719" s="620" t="s">
        <v>5949</v>
      </c>
      <c r="D719" s="612" t="s">
        <v>7029</v>
      </c>
      <c r="E719" s="621">
        <v>12.48</v>
      </c>
      <c r="F719" s="614">
        <f t="shared" si="196"/>
        <v>15.05</v>
      </c>
      <c r="G719" s="510"/>
      <c r="H719" s="423"/>
      <c r="I719" s="422">
        <f t="shared" ref="I719:I724" si="216">IF(ISBLANK(E719),0,ROUND(F719*G719,2))</f>
        <v>0</v>
      </c>
      <c r="J719" s="422">
        <f t="shared" ref="J719:J724" si="217">IF(ISBLANK(G719),0,ROUND(G719*H719,2))</f>
        <v>0</v>
      </c>
      <c r="K719" s="419"/>
      <c r="L719" s="423">
        <f t="shared" ref="L719:M724" si="218">G719</f>
        <v>0</v>
      </c>
      <c r="M719" s="423">
        <f t="shared" si="218"/>
        <v>0</v>
      </c>
      <c r="N719" s="424">
        <f t="shared" ref="N719:N724" si="219">IF(ISBLANK(E719),0,ROUND(F719*L719,2))</f>
        <v>0</v>
      </c>
      <c r="O719" s="424">
        <f t="shared" ref="O719:O724" si="220">IF(ISBLANK(L719),0,ROUND(L719*M719,2))</f>
        <v>0</v>
      </c>
      <c r="P719" s="420"/>
      <c r="Q719" s="532"/>
      <c r="R719" s="526" t="str">
        <f t="shared" si="194"/>
        <v/>
      </c>
      <c r="S719" s="526" t="str">
        <f t="shared" si="195"/>
        <v/>
      </c>
      <c r="V719" s="433">
        <f>VLOOKUP(A719,[3]Cartilha!$A:$A,1,FALSE)</f>
        <v>102706</v>
      </c>
      <c r="W719" s="367"/>
    </row>
    <row r="720" spans="1:23" ht="22.5" hidden="1" x14ac:dyDescent="0.2">
      <c r="A720" s="623">
        <v>102722</v>
      </c>
      <c r="B720" s="612" t="s">
        <v>3171</v>
      </c>
      <c r="C720" s="620" t="s">
        <v>5950</v>
      </c>
      <c r="D720" s="612" t="s">
        <v>7029</v>
      </c>
      <c r="E720" s="621">
        <v>47.04</v>
      </c>
      <c r="F720" s="614">
        <f t="shared" si="196"/>
        <v>56.71</v>
      </c>
      <c r="G720" s="510"/>
      <c r="H720" s="423"/>
      <c r="I720" s="422">
        <f t="shared" si="216"/>
        <v>0</v>
      </c>
      <c r="J720" s="422">
        <f t="shared" si="217"/>
        <v>0</v>
      </c>
      <c r="K720" s="419"/>
      <c r="L720" s="423">
        <f t="shared" si="218"/>
        <v>0</v>
      </c>
      <c r="M720" s="423">
        <f t="shared" si="218"/>
        <v>0</v>
      </c>
      <c r="N720" s="424">
        <f t="shared" si="219"/>
        <v>0</v>
      </c>
      <c r="O720" s="424">
        <f t="shared" si="220"/>
        <v>0</v>
      </c>
      <c r="P720" s="420"/>
      <c r="Q720" s="532"/>
      <c r="R720" s="526" t="str">
        <f t="shared" si="194"/>
        <v/>
      </c>
      <c r="S720" s="526" t="str">
        <f t="shared" si="195"/>
        <v/>
      </c>
      <c r="V720" s="433">
        <f>VLOOKUP(A720,[3]Cartilha!$A:$A,1,FALSE)</f>
        <v>102722</v>
      </c>
      <c r="W720" s="367"/>
    </row>
    <row r="721" spans="1:23" ht="22.5" hidden="1" x14ac:dyDescent="0.2">
      <c r="A721" s="623">
        <v>102723</v>
      </c>
      <c r="B721" s="612" t="s">
        <v>3171</v>
      </c>
      <c r="C721" s="620" t="s">
        <v>5951</v>
      </c>
      <c r="D721" s="612" t="s">
        <v>7029</v>
      </c>
      <c r="E721" s="621">
        <v>47.52</v>
      </c>
      <c r="F721" s="614">
        <f t="shared" si="196"/>
        <v>57.29</v>
      </c>
      <c r="G721" s="510"/>
      <c r="H721" s="423"/>
      <c r="I721" s="422">
        <f t="shared" si="216"/>
        <v>0</v>
      </c>
      <c r="J721" s="422">
        <f t="shared" si="217"/>
        <v>0</v>
      </c>
      <c r="K721" s="419"/>
      <c r="L721" s="423">
        <f t="shared" si="218"/>
        <v>0</v>
      </c>
      <c r="M721" s="423">
        <f t="shared" si="218"/>
        <v>0</v>
      </c>
      <c r="N721" s="424">
        <f t="shared" si="219"/>
        <v>0</v>
      </c>
      <c r="O721" s="424">
        <f t="shared" si="220"/>
        <v>0</v>
      </c>
      <c r="P721" s="420"/>
      <c r="Q721" s="532"/>
      <c r="R721" s="526" t="str">
        <f t="shared" si="194"/>
        <v/>
      </c>
      <c r="S721" s="526" t="str">
        <f t="shared" si="195"/>
        <v/>
      </c>
      <c r="V721" s="433">
        <f>VLOOKUP(A721,[3]Cartilha!$A:$A,1,FALSE)</f>
        <v>102723</v>
      </c>
      <c r="W721" s="367"/>
    </row>
    <row r="722" spans="1:23" hidden="1" x14ac:dyDescent="0.2">
      <c r="A722" s="623">
        <v>102724</v>
      </c>
      <c r="B722" s="612" t="s">
        <v>3171</v>
      </c>
      <c r="C722" s="620" t="s">
        <v>5952</v>
      </c>
      <c r="D722" s="612" t="s">
        <v>169</v>
      </c>
      <c r="E722" s="621">
        <v>29.61</v>
      </c>
      <c r="F722" s="614">
        <f t="shared" si="196"/>
        <v>35.700000000000003</v>
      </c>
      <c r="G722" s="510"/>
      <c r="H722" s="423"/>
      <c r="I722" s="422">
        <f t="shared" si="216"/>
        <v>0</v>
      </c>
      <c r="J722" s="422">
        <f t="shared" si="217"/>
        <v>0</v>
      </c>
      <c r="K722" s="419"/>
      <c r="L722" s="423">
        <f t="shared" si="218"/>
        <v>0</v>
      </c>
      <c r="M722" s="423">
        <f t="shared" si="218"/>
        <v>0</v>
      </c>
      <c r="N722" s="424">
        <f t="shared" si="219"/>
        <v>0</v>
      </c>
      <c r="O722" s="424">
        <f t="shared" si="220"/>
        <v>0</v>
      </c>
      <c r="P722" s="420"/>
      <c r="Q722" s="532"/>
      <c r="R722" s="526" t="str">
        <f t="shared" si="194"/>
        <v/>
      </c>
      <c r="S722" s="526" t="str">
        <f t="shared" si="195"/>
        <v/>
      </c>
      <c r="V722" s="433">
        <f>VLOOKUP(A722,[3]Cartilha!$A:$A,1,FALSE)</f>
        <v>102724</v>
      </c>
      <c r="W722" s="367"/>
    </row>
    <row r="723" spans="1:23" hidden="1" x14ac:dyDescent="0.2">
      <c r="A723" s="623">
        <v>102725</v>
      </c>
      <c r="B723" s="612" t="s">
        <v>3171</v>
      </c>
      <c r="C723" s="620" t="s">
        <v>5953</v>
      </c>
      <c r="D723" s="612" t="s">
        <v>169</v>
      </c>
      <c r="E723" s="621">
        <v>28.25</v>
      </c>
      <c r="F723" s="614">
        <f t="shared" si="196"/>
        <v>34.06</v>
      </c>
      <c r="G723" s="510"/>
      <c r="H723" s="423"/>
      <c r="I723" s="422">
        <f t="shared" si="216"/>
        <v>0</v>
      </c>
      <c r="J723" s="422">
        <f t="shared" si="217"/>
        <v>0</v>
      </c>
      <c r="K723" s="419"/>
      <c r="L723" s="423">
        <f t="shared" si="218"/>
        <v>0</v>
      </c>
      <c r="M723" s="423">
        <f t="shared" si="218"/>
        <v>0</v>
      </c>
      <c r="N723" s="424">
        <f t="shared" si="219"/>
        <v>0</v>
      </c>
      <c r="O723" s="424">
        <f t="shared" si="220"/>
        <v>0</v>
      </c>
      <c r="P723" s="420"/>
      <c r="Q723" s="532"/>
      <c r="R723" s="526" t="str">
        <f t="shared" si="194"/>
        <v/>
      </c>
      <c r="S723" s="526" t="str">
        <f t="shared" si="195"/>
        <v/>
      </c>
      <c r="V723" s="433">
        <f>VLOOKUP(A723,[3]Cartilha!$A:$A,1,FALSE)</f>
        <v>102725</v>
      </c>
      <c r="W723" s="367"/>
    </row>
    <row r="724" spans="1:23" hidden="1" x14ac:dyDescent="0.2">
      <c r="A724" s="623">
        <v>102726</v>
      </c>
      <c r="B724" s="612" t="s">
        <v>3171</v>
      </c>
      <c r="C724" s="620" t="s">
        <v>5954</v>
      </c>
      <c r="D724" s="612" t="s">
        <v>169</v>
      </c>
      <c r="E724" s="621">
        <v>25.43</v>
      </c>
      <c r="F724" s="614">
        <f t="shared" si="196"/>
        <v>30.66</v>
      </c>
      <c r="G724" s="510"/>
      <c r="H724" s="423"/>
      <c r="I724" s="422">
        <f t="shared" si="216"/>
        <v>0</v>
      </c>
      <c r="J724" s="422">
        <f t="shared" si="217"/>
        <v>0</v>
      </c>
      <c r="K724" s="419"/>
      <c r="L724" s="423">
        <f t="shared" si="218"/>
        <v>0</v>
      </c>
      <c r="M724" s="423">
        <f t="shared" si="218"/>
        <v>0</v>
      </c>
      <c r="N724" s="424">
        <f t="shared" si="219"/>
        <v>0</v>
      </c>
      <c r="O724" s="424">
        <f t="shared" si="220"/>
        <v>0</v>
      </c>
      <c r="P724" s="420"/>
      <c r="Q724" s="532"/>
      <c r="R724" s="526" t="str">
        <f t="shared" ref="R724:R787" si="221">IF(Q724="X","x",IF(Q724="xx","x",IF(O724&gt;0,"x","")))</f>
        <v/>
      </c>
      <c r="S724" s="526" t="str">
        <f t="shared" ref="S724:S787" si="222">IF(Q724="X","x",IF(Q724="xx","x",IF(OR(J724&gt;0,O724&gt;0),"x","")))</f>
        <v/>
      </c>
      <c r="V724" s="433">
        <f>VLOOKUP(A724,[3]Cartilha!$A:$A,1,FALSE)</f>
        <v>102726</v>
      </c>
      <c r="W724" s="367"/>
    </row>
    <row r="725" spans="1:23" hidden="1" x14ac:dyDescent="0.2">
      <c r="A725" s="623" t="s">
        <v>5955</v>
      </c>
      <c r="B725" s="612"/>
      <c r="C725" s="620" t="s">
        <v>5956</v>
      </c>
      <c r="D725" s="612">
        <v>0</v>
      </c>
      <c r="E725" s="621"/>
      <c r="F725" s="614">
        <f t="shared" si="196"/>
        <v>0</v>
      </c>
      <c r="G725" s="518"/>
      <c r="H725" s="446"/>
      <c r="I725" s="447"/>
      <c r="J725" s="448"/>
      <c r="K725" s="419"/>
      <c r="L725" s="446"/>
      <c r="M725" s="446"/>
      <c r="N725" s="447"/>
      <c r="O725" s="448"/>
      <c r="P725" s="420"/>
      <c r="Q725" s="525" t="str">
        <f>IF(OR(SUM(J725)&gt;0,SUM(O725)&gt;0),"xx","")</f>
        <v/>
      </c>
      <c r="R725" s="526" t="str">
        <f t="shared" si="221"/>
        <v/>
      </c>
      <c r="S725" s="526" t="str">
        <f t="shared" si="222"/>
        <v/>
      </c>
      <c r="V725" s="433" t="str">
        <f>VLOOKUP(A725,[3]Cartilha!$A:$A,1,FALSE)</f>
        <v>2.3.7</v>
      </c>
      <c r="W725" s="367"/>
    </row>
    <row r="726" spans="1:23" hidden="1" x14ac:dyDescent="0.2">
      <c r="A726" s="623" t="s">
        <v>5957</v>
      </c>
      <c r="B726" s="612"/>
      <c r="C726" s="620" t="s">
        <v>5958</v>
      </c>
      <c r="D726" s="612">
        <v>0</v>
      </c>
      <c r="E726" s="621"/>
      <c r="F726" s="614">
        <f t="shared" si="196"/>
        <v>0</v>
      </c>
      <c r="G726" s="518"/>
      <c r="H726" s="446"/>
      <c r="I726" s="447"/>
      <c r="J726" s="448"/>
      <c r="K726" s="419"/>
      <c r="L726" s="446"/>
      <c r="M726" s="446"/>
      <c r="N726" s="447"/>
      <c r="O726" s="448"/>
      <c r="P726" s="420"/>
      <c r="Q726" s="525" t="str">
        <f>IF(OR(SUM(J726:J744)&gt;0,SUM(O726:O744)&gt;0),"xx","")</f>
        <v/>
      </c>
      <c r="R726" s="526" t="str">
        <f t="shared" si="221"/>
        <v/>
      </c>
      <c r="S726" s="526" t="str">
        <f t="shared" si="222"/>
        <v/>
      </c>
      <c r="V726" s="433" t="str">
        <f>VLOOKUP(A726,[3]Cartilha!$A:$A,1,FALSE)</f>
        <v>2.3.8</v>
      </c>
      <c r="W726" s="367"/>
    </row>
    <row r="727" spans="1:23" ht="22.5" hidden="1" x14ac:dyDescent="0.2">
      <c r="A727" s="623">
        <v>102661</v>
      </c>
      <c r="B727" s="612" t="s">
        <v>3171</v>
      </c>
      <c r="C727" s="620" t="s">
        <v>5959</v>
      </c>
      <c r="D727" s="612" t="s">
        <v>7029</v>
      </c>
      <c r="E727" s="621">
        <v>30.58</v>
      </c>
      <c r="F727" s="614">
        <f t="shared" ref="F727:F790" si="223">IF(E727=0,0,ROUND(E727*(1+E$13)*(1-E$14),2))</f>
        <v>36.869999999999997</v>
      </c>
      <c r="G727" s="510"/>
      <c r="H727" s="423"/>
      <c r="I727" s="422">
        <f t="shared" ref="I727:I744" si="224">IF(ISBLANK(E727),0,ROUND(F727*G727,2))</f>
        <v>0</v>
      </c>
      <c r="J727" s="422">
        <f t="shared" ref="J727:J744" si="225">IF(ISBLANK(G727),0,ROUND(G727*H727,2))</f>
        <v>0</v>
      </c>
      <c r="K727" s="419"/>
      <c r="L727" s="423">
        <f t="shared" ref="L727:L744" si="226">G727</f>
        <v>0</v>
      </c>
      <c r="M727" s="423">
        <f t="shared" ref="M727:M744" si="227">H727</f>
        <v>0</v>
      </c>
      <c r="N727" s="424">
        <f t="shared" ref="N727:N744" si="228">IF(ISBLANK(E727),0,ROUND(F727*L727,2))</f>
        <v>0</v>
      </c>
      <c r="O727" s="424">
        <f t="shared" ref="O727:O744" si="229">IF(ISBLANK(L727),0,ROUND(L727*M727,2))</f>
        <v>0</v>
      </c>
      <c r="P727" s="420"/>
      <c r="Q727" s="525"/>
      <c r="R727" s="526" t="str">
        <f t="shared" si="221"/>
        <v/>
      </c>
      <c r="S727" s="526" t="str">
        <f t="shared" si="222"/>
        <v/>
      </c>
      <c r="V727" s="433">
        <f>VLOOKUP(A727,[3]Cartilha!$A:$A,1,FALSE)</f>
        <v>102661</v>
      </c>
      <c r="W727" s="367"/>
    </row>
    <row r="728" spans="1:23" ht="22.5" hidden="1" x14ac:dyDescent="0.2">
      <c r="A728" s="623">
        <v>102663</v>
      </c>
      <c r="B728" s="612" t="s">
        <v>3171</v>
      </c>
      <c r="C728" s="620" t="s">
        <v>5960</v>
      </c>
      <c r="D728" s="612" t="s">
        <v>7029</v>
      </c>
      <c r="E728" s="621">
        <v>37.61</v>
      </c>
      <c r="F728" s="614">
        <f t="shared" si="223"/>
        <v>45.34</v>
      </c>
      <c r="G728" s="510"/>
      <c r="H728" s="423"/>
      <c r="I728" s="422">
        <f t="shared" si="224"/>
        <v>0</v>
      </c>
      <c r="J728" s="422">
        <f t="shared" si="225"/>
        <v>0</v>
      </c>
      <c r="K728" s="419"/>
      <c r="L728" s="423">
        <f t="shared" si="226"/>
        <v>0</v>
      </c>
      <c r="M728" s="423">
        <f t="shared" si="227"/>
        <v>0</v>
      </c>
      <c r="N728" s="424">
        <f t="shared" si="228"/>
        <v>0</v>
      </c>
      <c r="O728" s="424">
        <f t="shared" si="229"/>
        <v>0</v>
      </c>
      <c r="P728" s="420"/>
      <c r="Q728" s="525"/>
      <c r="R728" s="526" t="str">
        <f t="shared" si="221"/>
        <v/>
      </c>
      <c r="S728" s="526" t="str">
        <f t="shared" si="222"/>
        <v/>
      </c>
      <c r="V728" s="433">
        <f>VLOOKUP(A728,[3]Cartilha!$A:$A,1,FALSE)</f>
        <v>102663</v>
      </c>
      <c r="W728" s="367"/>
    </row>
    <row r="729" spans="1:23" ht="22.5" hidden="1" x14ac:dyDescent="0.2">
      <c r="A729" s="623">
        <v>102666</v>
      </c>
      <c r="B729" s="612" t="s">
        <v>3171</v>
      </c>
      <c r="C729" s="620" t="s">
        <v>5961</v>
      </c>
      <c r="D729" s="612" t="s">
        <v>7029</v>
      </c>
      <c r="E729" s="621">
        <v>48.02</v>
      </c>
      <c r="F729" s="614">
        <f t="shared" si="223"/>
        <v>57.89</v>
      </c>
      <c r="G729" s="510"/>
      <c r="H729" s="423"/>
      <c r="I729" s="422">
        <f t="shared" si="224"/>
        <v>0</v>
      </c>
      <c r="J729" s="422">
        <f t="shared" si="225"/>
        <v>0</v>
      </c>
      <c r="K729" s="419"/>
      <c r="L729" s="423">
        <f t="shared" si="226"/>
        <v>0</v>
      </c>
      <c r="M729" s="423">
        <f t="shared" si="227"/>
        <v>0</v>
      </c>
      <c r="N729" s="424">
        <f t="shared" si="228"/>
        <v>0</v>
      </c>
      <c r="O729" s="424">
        <f t="shared" si="229"/>
        <v>0</v>
      </c>
      <c r="P729" s="420"/>
      <c r="Q729" s="525"/>
      <c r="R729" s="526" t="str">
        <f t="shared" si="221"/>
        <v/>
      </c>
      <c r="S729" s="526" t="str">
        <f t="shared" si="222"/>
        <v/>
      </c>
      <c r="V729" s="433">
        <f>VLOOKUP(A729,[3]Cartilha!$A:$A,1,FALSE)</f>
        <v>102666</v>
      </c>
      <c r="W729" s="367"/>
    </row>
    <row r="730" spans="1:23" ht="22.5" hidden="1" x14ac:dyDescent="0.2">
      <c r="A730" s="623">
        <v>102669</v>
      </c>
      <c r="B730" s="612" t="s">
        <v>3171</v>
      </c>
      <c r="C730" s="620" t="s">
        <v>5962</v>
      </c>
      <c r="D730" s="612" t="s">
        <v>7029</v>
      </c>
      <c r="E730" s="621">
        <v>55.57</v>
      </c>
      <c r="F730" s="614">
        <f t="shared" si="223"/>
        <v>67</v>
      </c>
      <c r="G730" s="510"/>
      <c r="H730" s="423"/>
      <c r="I730" s="422">
        <f t="shared" si="224"/>
        <v>0</v>
      </c>
      <c r="J730" s="422">
        <f t="shared" si="225"/>
        <v>0</v>
      </c>
      <c r="K730" s="419"/>
      <c r="L730" s="423">
        <f t="shared" si="226"/>
        <v>0</v>
      </c>
      <c r="M730" s="423">
        <f t="shared" si="227"/>
        <v>0</v>
      </c>
      <c r="N730" s="424">
        <f t="shared" si="228"/>
        <v>0</v>
      </c>
      <c r="O730" s="424">
        <f t="shared" si="229"/>
        <v>0</v>
      </c>
      <c r="P730" s="420"/>
      <c r="Q730" s="525"/>
      <c r="R730" s="526" t="str">
        <f t="shared" si="221"/>
        <v/>
      </c>
      <c r="S730" s="526" t="str">
        <f t="shared" si="222"/>
        <v/>
      </c>
      <c r="V730" s="433">
        <f>VLOOKUP(A730,[3]Cartilha!$A:$A,1,FALSE)</f>
        <v>102669</v>
      </c>
      <c r="W730" s="367"/>
    </row>
    <row r="731" spans="1:23" ht="22.5" hidden="1" x14ac:dyDescent="0.2">
      <c r="A731" s="623">
        <v>102670</v>
      </c>
      <c r="B731" s="612" t="s">
        <v>3171</v>
      </c>
      <c r="C731" s="620" t="s">
        <v>5963</v>
      </c>
      <c r="D731" s="612" t="s">
        <v>7029</v>
      </c>
      <c r="E731" s="621">
        <v>88.57</v>
      </c>
      <c r="F731" s="614">
        <f t="shared" si="223"/>
        <v>106.78</v>
      </c>
      <c r="G731" s="510"/>
      <c r="H731" s="423"/>
      <c r="I731" s="422">
        <f t="shared" si="224"/>
        <v>0</v>
      </c>
      <c r="J731" s="422">
        <f t="shared" si="225"/>
        <v>0</v>
      </c>
      <c r="K731" s="419"/>
      <c r="L731" s="423">
        <f t="shared" si="226"/>
        <v>0</v>
      </c>
      <c r="M731" s="423">
        <f t="shared" si="227"/>
        <v>0</v>
      </c>
      <c r="N731" s="424">
        <f t="shared" si="228"/>
        <v>0</v>
      </c>
      <c r="O731" s="424">
        <f t="shared" si="229"/>
        <v>0</v>
      </c>
      <c r="P731" s="420"/>
      <c r="Q731" s="525"/>
      <c r="R731" s="526" t="str">
        <f t="shared" si="221"/>
        <v/>
      </c>
      <c r="S731" s="526" t="str">
        <f t="shared" si="222"/>
        <v/>
      </c>
      <c r="V731" s="433">
        <f>VLOOKUP(A731,[3]Cartilha!$A:$A,1,FALSE)</f>
        <v>102670</v>
      </c>
      <c r="W731" s="367"/>
    </row>
    <row r="732" spans="1:23" ht="22.5" hidden="1" x14ac:dyDescent="0.2">
      <c r="A732" s="623">
        <v>102673</v>
      </c>
      <c r="B732" s="612" t="s">
        <v>3171</v>
      </c>
      <c r="C732" s="620" t="s">
        <v>5964</v>
      </c>
      <c r="D732" s="612" t="s">
        <v>7029</v>
      </c>
      <c r="E732" s="621">
        <v>120.44</v>
      </c>
      <c r="F732" s="614">
        <f t="shared" si="223"/>
        <v>145.19999999999999</v>
      </c>
      <c r="G732" s="510"/>
      <c r="H732" s="423"/>
      <c r="I732" s="422">
        <f t="shared" si="224"/>
        <v>0</v>
      </c>
      <c r="J732" s="422">
        <f t="shared" si="225"/>
        <v>0</v>
      </c>
      <c r="K732" s="419"/>
      <c r="L732" s="423">
        <f t="shared" si="226"/>
        <v>0</v>
      </c>
      <c r="M732" s="423">
        <f t="shared" si="227"/>
        <v>0</v>
      </c>
      <c r="N732" s="424">
        <f t="shared" si="228"/>
        <v>0</v>
      </c>
      <c r="O732" s="424">
        <f t="shared" si="229"/>
        <v>0</v>
      </c>
      <c r="P732" s="420"/>
      <c r="Q732" s="525"/>
      <c r="R732" s="526" t="str">
        <f t="shared" si="221"/>
        <v/>
      </c>
      <c r="S732" s="526" t="str">
        <f t="shared" si="222"/>
        <v/>
      </c>
      <c r="V732" s="433">
        <f>VLOOKUP(A732,[3]Cartilha!$A:$A,1,FALSE)</f>
        <v>102673</v>
      </c>
      <c r="W732" s="367"/>
    </row>
    <row r="733" spans="1:23" ht="22.5" hidden="1" x14ac:dyDescent="0.2">
      <c r="A733" s="623">
        <v>102674</v>
      </c>
      <c r="B733" s="612" t="s">
        <v>3171</v>
      </c>
      <c r="C733" s="620" t="s">
        <v>5965</v>
      </c>
      <c r="D733" s="612" t="s">
        <v>7029</v>
      </c>
      <c r="E733" s="621">
        <v>93.62</v>
      </c>
      <c r="F733" s="614">
        <f t="shared" si="223"/>
        <v>112.87</v>
      </c>
      <c r="G733" s="510"/>
      <c r="H733" s="423"/>
      <c r="I733" s="422">
        <f t="shared" si="224"/>
        <v>0</v>
      </c>
      <c r="J733" s="422">
        <f t="shared" si="225"/>
        <v>0</v>
      </c>
      <c r="K733" s="419"/>
      <c r="L733" s="423">
        <f t="shared" si="226"/>
        <v>0</v>
      </c>
      <c r="M733" s="423">
        <f t="shared" si="227"/>
        <v>0</v>
      </c>
      <c r="N733" s="424">
        <f t="shared" si="228"/>
        <v>0</v>
      </c>
      <c r="O733" s="424">
        <f t="shared" si="229"/>
        <v>0</v>
      </c>
      <c r="P733" s="420"/>
      <c r="Q733" s="525"/>
      <c r="R733" s="526" t="str">
        <f t="shared" si="221"/>
        <v/>
      </c>
      <c r="S733" s="526" t="str">
        <f t="shared" si="222"/>
        <v/>
      </c>
      <c r="V733" s="433">
        <f>VLOOKUP(A733,[3]Cartilha!$A:$A,1,FALSE)</f>
        <v>102674</v>
      </c>
      <c r="W733" s="367"/>
    </row>
    <row r="734" spans="1:23" ht="22.5" hidden="1" x14ac:dyDescent="0.2">
      <c r="A734" s="623">
        <v>102677</v>
      </c>
      <c r="B734" s="612" t="s">
        <v>3171</v>
      </c>
      <c r="C734" s="620" t="s">
        <v>5966</v>
      </c>
      <c r="D734" s="612" t="s">
        <v>7029</v>
      </c>
      <c r="E734" s="621">
        <v>106.08</v>
      </c>
      <c r="F734" s="614">
        <f t="shared" si="223"/>
        <v>127.89</v>
      </c>
      <c r="G734" s="510"/>
      <c r="H734" s="423"/>
      <c r="I734" s="422">
        <f t="shared" si="224"/>
        <v>0</v>
      </c>
      <c r="J734" s="422">
        <f t="shared" si="225"/>
        <v>0</v>
      </c>
      <c r="K734" s="419"/>
      <c r="L734" s="423">
        <f t="shared" si="226"/>
        <v>0</v>
      </c>
      <c r="M734" s="423">
        <f t="shared" si="227"/>
        <v>0</v>
      </c>
      <c r="N734" s="424">
        <f t="shared" si="228"/>
        <v>0</v>
      </c>
      <c r="O734" s="424">
        <f t="shared" si="229"/>
        <v>0</v>
      </c>
      <c r="P734" s="420"/>
      <c r="Q734" s="525"/>
      <c r="R734" s="526" t="str">
        <f t="shared" si="221"/>
        <v/>
      </c>
      <c r="S734" s="526" t="str">
        <f t="shared" si="222"/>
        <v/>
      </c>
      <c r="V734" s="433">
        <f>VLOOKUP(A734,[3]Cartilha!$A:$A,1,FALSE)</f>
        <v>102677</v>
      </c>
      <c r="W734" s="367"/>
    </row>
    <row r="735" spans="1:23" ht="22.5" hidden="1" x14ac:dyDescent="0.2">
      <c r="A735" s="623">
        <v>102678</v>
      </c>
      <c r="B735" s="612" t="s">
        <v>3171</v>
      </c>
      <c r="C735" s="620" t="s">
        <v>5967</v>
      </c>
      <c r="D735" s="612" t="s">
        <v>7029</v>
      </c>
      <c r="E735" s="621">
        <v>103.57</v>
      </c>
      <c r="F735" s="614">
        <f t="shared" si="223"/>
        <v>124.86</v>
      </c>
      <c r="G735" s="510"/>
      <c r="H735" s="423"/>
      <c r="I735" s="422">
        <f t="shared" si="224"/>
        <v>0</v>
      </c>
      <c r="J735" s="422">
        <f t="shared" si="225"/>
        <v>0</v>
      </c>
      <c r="K735" s="419"/>
      <c r="L735" s="423">
        <f t="shared" si="226"/>
        <v>0</v>
      </c>
      <c r="M735" s="423">
        <f t="shared" si="227"/>
        <v>0</v>
      </c>
      <c r="N735" s="424">
        <f t="shared" si="228"/>
        <v>0</v>
      </c>
      <c r="O735" s="424">
        <f t="shared" si="229"/>
        <v>0</v>
      </c>
      <c r="P735" s="420"/>
      <c r="Q735" s="525"/>
      <c r="R735" s="526" t="str">
        <f t="shared" si="221"/>
        <v/>
      </c>
      <c r="S735" s="526" t="str">
        <f t="shared" si="222"/>
        <v/>
      </c>
      <c r="V735" s="433">
        <f>VLOOKUP(A735,[3]Cartilha!$A:$A,1,FALSE)</f>
        <v>102678</v>
      </c>
      <c r="W735" s="367"/>
    </row>
    <row r="736" spans="1:23" hidden="1" x14ac:dyDescent="0.2">
      <c r="A736" s="623">
        <v>102679</v>
      </c>
      <c r="B736" s="612" t="s">
        <v>3171</v>
      </c>
      <c r="C736" s="620" t="s">
        <v>5968</v>
      </c>
      <c r="D736" s="612" t="s">
        <v>7029</v>
      </c>
      <c r="E736" s="621">
        <v>107.05</v>
      </c>
      <c r="F736" s="614">
        <f t="shared" si="223"/>
        <v>129.06</v>
      </c>
      <c r="G736" s="510"/>
      <c r="H736" s="423"/>
      <c r="I736" s="422">
        <f t="shared" si="224"/>
        <v>0</v>
      </c>
      <c r="J736" s="422">
        <f t="shared" si="225"/>
        <v>0</v>
      </c>
      <c r="K736" s="419"/>
      <c r="L736" s="423">
        <f t="shared" si="226"/>
        <v>0</v>
      </c>
      <c r="M736" s="423">
        <f t="shared" si="227"/>
        <v>0</v>
      </c>
      <c r="N736" s="424">
        <f t="shared" si="228"/>
        <v>0</v>
      </c>
      <c r="O736" s="424">
        <f t="shared" si="229"/>
        <v>0</v>
      </c>
      <c r="P736" s="420"/>
      <c r="Q736" s="525"/>
      <c r="R736" s="526" t="str">
        <f t="shared" si="221"/>
        <v/>
      </c>
      <c r="S736" s="526" t="str">
        <f t="shared" si="222"/>
        <v/>
      </c>
      <c r="V736" s="433">
        <f>VLOOKUP(A736,[3]Cartilha!$A:$A,1,FALSE)</f>
        <v>102679</v>
      </c>
      <c r="W736" s="367"/>
    </row>
    <row r="737" spans="1:23" ht="22.5" hidden="1" x14ac:dyDescent="0.2">
      <c r="A737" s="623">
        <v>102680</v>
      </c>
      <c r="B737" s="612" t="s">
        <v>3171</v>
      </c>
      <c r="C737" s="620" t="s">
        <v>5969</v>
      </c>
      <c r="D737" s="612" t="s">
        <v>7029</v>
      </c>
      <c r="E737" s="621">
        <v>115.12</v>
      </c>
      <c r="F737" s="614">
        <f t="shared" si="223"/>
        <v>138.79</v>
      </c>
      <c r="G737" s="510"/>
      <c r="H737" s="423"/>
      <c r="I737" s="422">
        <f t="shared" si="224"/>
        <v>0</v>
      </c>
      <c r="J737" s="422">
        <f t="shared" si="225"/>
        <v>0</v>
      </c>
      <c r="K737" s="419"/>
      <c r="L737" s="423">
        <f t="shared" si="226"/>
        <v>0</v>
      </c>
      <c r="M737" s="423">
        <f t="shared" si="227"/>
        <v>0</v>
      </c>
      <c r="N737" s="424">
        <f t="shared" si="228"/>
        <v>0</v>
      </c>
      <c r="O737" s="424">
        <f t="shared" si="229"/>
        <v>0</v>
      </c>
      <c r="P737" s="420"/>
      <c r="Q737" s="525"/>
      <c r="R737" s="526" t="str">
        <f t="shared" si="221"/>
        <v/>
      </c>
      <c r="S737" s="526" t="str">
        <f t="shared" si="222"/>
        <v/>
      </c>
      <c r="V737" s="433">
        <f>VLOOKUP(A737,[3]Cartilha!$A:$A,1,FALSE)</f>
        <v>102680</v>
      </c>
      <c r="W737" s="367"/>
    </row>
    <row r="738" spans="1:23" ht="22.5" hidden="1" x14ac:dyDescent="0.2">
      <c r="A738" s="623">
        <v>102683</v>
      </c>
      <c r="B738" s="612" t="s">
        <v>3171</v>
      </c>
      <c r="C738" s="620" t="s">
        <v>5970</v>
      </c>
      <c r="D738" s="612" t="s">
        <v>7029</v>
      </c>
      <c r="E738" s="621">
        <v>132.28</v>
      </c>
      <c r="F738" s="614">
        <f t="shared" si="223"/>
        <v>159.47999999999999</v>
      </c>
      <c r="G738" s="510"/>
      <c r="H738" s="423"/>
      <c r="I738" s="422">
        <f t="shared" si="224"/>
        <v>0</v>
      </c>
      <c r="J738" s="422">
        <f t="shared" si="225"/>
        <v>0</v>
      </c>
      <c r="K738" s="419"/>
      <c r="L738" s="423">
        <f t="shared" si="226"/>
        <v>0</v>
      </c>
      <c r="M738" s="423">
        <f t="shared" si="227"/>
        <v>0</v>
      </c>
      <c r="N738" s="424">
        <f t="shared" si="228"/>
        <v>0</v>
      </c>
      <c r="O738" s="424">
        <f t="shared" si="229"/>
        <v>0</v>
      </c>
      <c r="P738" s="420"/>
      <c r="Q738" s="525"/>
      <c r="R738" s="526" t="str">
        <f t="shared" si="221"/>
        <v/>
      </c>
      <c r="S738" s="526" t="str">
        <f t="shared" si="222"/>
        <v/>
      </c>
      <c r="V738" s="433">
        <f>VLOOKUP(A738,[3]Cartilha!$A:$A,1,FALSE)</f>
        <v>102683</v>
      </c>
      <c r="W738" s="367"/>
    </row>
    <row r="739" spans="1:23" ht="22.5" hidden="1" x14ac:dyDescent="0.2">
      <c r="A739" s="623">
        <v>102684</v>
      </c>
      <c r="B739" s="612" t="s">
        <v>3171</v>
      </c>
      <c r="C739" s="620" t="s">
        <v>5971</v>
      </c>
      <c r="D739" s="612" t="s">
        <v>7029</v>
      </c>
      <c r="E739" s="621">
        <v>118.59</v>
      </c>
      <c r="F739" s="614">
        <f t="shared" si="223"/>
        <v>142.97</v>
      </c>
      <c r="G739" s="510"/>
      <c r="H739" s="423"/>
      <c r="I739" s="422">
        <f t="shared" si="224"/>
        <v>0</v>
      </c>
      <c r="J739" s="422">
        <f t="shared" si="225"/>
        <v>0</v>
      </c>
      <c r="K739" s="419"/>
      <c r="L739" s="423">
        <f t="shared" si="226"/>
        <v>0</v>
      </c>
      <c r="M739" s="423">
        <f t="shared" si="227"/>
        <v>0</v>
      </c>
      <c r="N739" s="424">
        <f t="shared" si="228"/>
        <v>0</v>
      </c>
      <c r="O739" s="424">
        <f t="shared" si="229"/>
        <v>0</v>
      </c>
      <c r="P739" s="420"/>
      <c r="Q739" s="525"/>
      <c r="R739" s="526" t="str">
        <f t="shared" si="221"/>
        <v/>
      </c>
      <c r="S739" s="526" t="str">
        <f t="shared" si="222"/>
        <v/>
      </c>
      <c r="V739" s="433">
        <f>VLOOKUP(A739,[3]Cartilha!$A:$A,1,FALSE)</f>
        <v>102684</v>
      </c>
      <c r="W739" s="367"/>
    </row>
    <row r="740" spans="1:23" ht="22.5" hidden="1" x14ac:dyDescent="0.2">
      <c r="A740" s="623">
        <v>102687</v>
      </c>
      <c r="B740" s="612" t="s">
        <v>3171</v>
      </c>
      <c r="C740" s="620" t="s">
        <v>5972</v>
      </c>
      <c r="D740" s="612" t="s">
        <v>7029</v>
      </c>
      <c r="E740" s="621">
        <v>131.59</v>
      </c>
      <c r="F740" s="614">
        <f t="shared" si="223"/>
        <v>158.63999999999999</v>
      </c>
      <c r="G740" s="510"/>
      <c r="H740" s="423"/>
      <c r="I740" s="422">
        <f t="shared" si="224"/>
        <v>0</v>
      </c>
      <c r="J740" s="422">
        <f t="shared" si="225"/>
        <v>0</v>
      </c>
      <c r="K740" s="419"/>
      <c r="L740" s="423">
        <f t="shared" si="226"/>
        <v>0</v>
      </c>
      <c r="M740" s="423">
        <f t="shared" si="227"/>
        <v>0</v>
      </c>
      <c r="N740" s="424">
        <f t="shared" si="228"/>
        <v>0</v>
      </c>
      <c r="O740" s="424">
        <f t="shared" si="229"/>
        <v>0</v>
      </c>
      <c r="P740" s="420"/>
      <c r="Q740" s="525"/>
      <c r="R740" s="526" t="str">
        <f t="shared" si="221"/>
        <v/>
      </c>
      <c r="S740" s="526" t="str">
        <f t="shared" si="222"/>
        <v/>
      </c>
      <c r="V740" s="433">
        <f>VLOOKUP(A740,[3]Cartilha!$A:$A,1,FALSE)</f>
        <v>102687</v>
      </c>
      <c r="W740" s="367"/>
    </row>
    <row r="741" spans="1:23" ht="22.5" hidden="1" x14ac:dyDescent="0.2">
      <c r="A741" s="623">
        <v>102688</v>
      </c>
      <c r="B741" s="612" t="s">
        <v>3171</v>
      </c>
      <c r="C741" s="620" t="s">
        <v>5973</v>
      </c>
      <c r="D741" s="612" t="s">
        <v>7029</v>
      </c>
      <c r="E741" s="621">
        <v>37.020000000000003</v>
      </c>
      <c r="F741" s="614">
        <f t="shared" si="223"/>
        <v>44.63</v>
      </c>
      <c r="G741" s="510"/>
      <c r="H741" s="423"/>
      <c r="I741" s="422">
        <f t="shared" si="224"/>
        <v>0</v>
      </c>
      <c r="J741" s="422">
        <f t="shared" si="225"/>
        <v>0</v>
      </c>
      <c r="K741" s="419"/>
      <c r="L741" s="423">
        <f t="shared" si="226"/>
        <v>0</v>
      </c>
      <c r="M741" s="423">
        <f t="shared" si="227"/>
        <v>0</v>
      </c>
      <c r="N741" s="424">
        <f t="shared" si="228"/>
        <v>0</v>
      </c>
      <c r="O741" s="424">
        <f t="shared" si="229"/>
        <v>0</v>
      </c>
      <c r="P741" s="420"/>
      <c r="Q741" s="525"/>
      <c r="R741" s="526" t="str">
        <f t="shared" si="221"/>
        <v/>
      </c>
      <c r="S741" s="526" t="str">
        <f t="shared" si="222"/>
        <v/>
      </c>
      <c r="V741" s="433">
        <f>VLOOKUP(A741,[3]Cartilha!$A:$A,1,FALSE)</f>
        <v>102688</v>
      </c>
      <c r="W741" s="367"/>
    </row>
    <row r="742" spans="1:23" ht="22.5" hidden="1" x14ac:dyDescent="0.2">
      <c r="A742" s="623">
        <v>102690</v>
      </c>
      <c r="B742" s="612" t="s">
        <v>3171</v>
      </c>
      <c r="C742" s="620" t="s">
        <v>5974</v>
      </c>
      <c r="D742" s="612" t="s">
        <v>7029</v>
      </c>
      <c r="E742" s="621">
        <v>54.45</v>
      </c>
      <c r="F742" s="614">
        <f t="shared" si="223"/>
        <v>65.64</v>
      </c>
      <c r="G742" s="510"/>
      <c r="H742" s="423"/>
      <c r="I742" s="422">
        <f t="shared" si="224"/>
        <v>0</v>
      </c>
      <c r="J742" s="422">
        <f t="shared" si="225"/>
        <v>0</v>
      </c>
      <c r="K742" s="419"/>
      <c r="L742" s="423">
        <f t="shared" si="226"/>
        <v>0</v>
      </c>
      <c r="M742" s="423">
        <f t="shared" si="227"/>
        <v>0</v>
      </c>
      <c r="N742" s="424">
        <f t="shared" si="228"/>
        <v>0</v>
      </c>
      <c r="O742" s="424">
        <f t="shared" si="229"/>
        <v>0</v>
      </c>
      <c r="P742" s="420"/>
      <c r="Q742" s="525"/>
      <c r="R742" s="526" t="str">
        <f t="shared" si="221"/>
        <v/>
      </c>
      <c r="S742" s="526" t="str">
        <f t="shared" si="222"/>
        <v/>
      </c>
      <c r="V742" s="433">
        <f>VLOOKUP(A742,[3]Cartilha!$A:$A,1,FALSE)</f>
        <v>102690</v>
      </c>
      <c r="W742" s="367"/>
    </row>
    <row r="743" spans="1:23" ht="22.5" hidden="1" x14ac:dyDescent="0.2">
      <c r="A743" s="623">
        <v>102694</v>
      </c>
      <c r="B743" s="612" t="s">
        <v>3171</v>
      </c>
      <c r="C743" s="620" t="s">
        <v>5975</v>
      </c>
      <c r="D743" s="612" t="s">
        <v>7029</v>
      </c>
      <c r="E743" s="621">
        <v>65.790000000000006</v>
      </c>
      <c r="F743" s="614">
        <f t="shared" si="223"/>
        <v>79.319999999999993</v>
      </c>
      <c r="G743" s="510"/>
      <c r="H743" s="423"/>
      <c r="I743" s="422">
        <f t="shared" si="224"/>
        <v>0</v>
      </c>
      <c r="J743" s="422">
        <f t="shared" si="225"/>
        <v>0</v>
      </c>
      <c r="K743" s="419"/>
      <c r="L743" s="423">
        <f t="shared" si="226"/>
        <v>0</v>
      </c>
      <c r="M743" s="423">
        <f t="shared" si="227"/>
        <v>0</v>
      </c>
      <c r="N743" s="424">
        <f t="shared" si="228"/>
        <v>0</v>
      </c>
      <c r="O743" s="424">
        <f t="shared" si="229"/>
        <v>0</v>
      </c>
      <c r="P743" s="420"/>
      <c r="Q743" s="525"/>
      <c r="R743" s="526" t="str">
        <f t="shared" si="221"/>
        <v/>
      </c>
      <c r="S743" s="526" t="str">
        <f t="shared" si="222"/>
        <v/>
      </c>
      <c r="V743" s="433">
        <f>VLOOKUP(A743,[3]Cartilha!$A:$A,1,FALSE)</f>
        <v>102694</v>
      </c>
      <c r="W743" s="367"/>
    </row>
    <row r="744" spans="1:23" ht="22.5" hidden="1" x14ac:dyDescent="0.2">
      <c r="A744" s="623">
        <v>102697</v>
      </c>
      <c r="B744" s="612" t="s">
        <v>3171</v>
      </c>
      <c r="C744" s="620" t="s">
        <v>5976</v>
      </c>
      <c r="D744" s="612" t="s">
        <v>7029</v>
      </c>
      <c r="E744" s="621">
        <v>85.49</v>
      </c>
      <c r="F744" s="614">
        <f t="shared" si="223"/>
        <v>103.07</v>
      </c>
      <c r="G744" s="510"/>
      <c r="H744" s="423"/>
      <c r="I744" s="422">
        <f t="shared" si="224"/>
        <v>0</v>
      </c>
      <c r="J744" s="422">
        <f t="shared" si="225"/>
        <v>0</v>
      </c>
      <c r="K744" s="419"/>
      <c r="L744" s="423">
        <f t="shared" si="226"/>
        <v>0</v>
      </c>
      <c r="M744" s="423">
        <f t="shared" si="227"/>
        <v>0</v>
      </c>
      <c r="N744" s="424">
        <f t="shared" si="228"/>
        <v>0</v>
      </c>
      <c r="O744" s="424">
        <f t="shared" si="229"/>
        <v>0</v>
      </c>
      <c r="P744" s="420"/>
      <c r="Q744" s="525"/>
      <c r="R744" s="526" t="str">
        <f t="shared" si="221"/>
        <v/>
      </c>
      <c r="S744" s="526" t="str">
        <f t="shared" si="222"/>
        <v/>
      </c>
      <c r="V744" s="433">
        <f>VLOOKUP(A744,[3]Cartilha!$A:$A,1,FALSE)</f>
        <v>102697</v>
      </c>
      <c r="W744" s="367"/>
    </row>
    <row r="745" spans="1:23" x14ac:dyDescent="0.2">
      <c r="A745" s="623" t="s">
        <v>2054</v>
      </c>
      <c r="B745" s="612"/>
      <c r="C745" s="620" t="s">
        <v>1609</v>
      </c>
      <c r="D745" s="612">
        <v>0</v>
      </c>
      <c r="E745" s="621"/>
      <c r="F745" s="614">
        <f t="shared" si="223"/>
        <v>0</v>
      </c>
      <c r="G745" s="518"/>
      <c r="H745" s="446"/>
      <c r="I745" s="447"/>
      <c r="J745" s="448"/>
      <c r="K745" s="419"/>
      <c r="L745" s="446"/>
      <c r="M745" s="446"/>
      <c r="N745" s="447"/>
      <c r="O745" s="448"/>
      <c r="P745" s="420"/>
      <c r="Q745" s="525" t="str">
        <f>IF(OR(SUM(J746:J789)&gt;0,SUM(O746:O789)&gt;0),"xx","")</f>
        <v>xx</v>
      </c>
      <c r="R745" s="526" t="str">
        <f t="shared" si="221"/>
        <v>x</v>
      </c>
      <c r="S745" s="526" t="str">
        <f t="shared" si="222"/>
        <v>x</v>
      </c>
      <c r="V745" s="433" t="str">
        <f>VLOOKUP(A745,[3]Cartilha!$A:$A,1,FALSE)</f>
        <v>2.3.9</v>
      </c>
      <c r="W745" s="367"/>
    </row>
    <row r="746" spans="1:23" hidden="1" x14ac:dyDescent="0.2">
      <c r="A746" s="623">
        <v>102704</v>
      </c>
      <c r="B746" s="612" t="s">
        <v>3171</v>
      </c>
      <c r="C746" s="620" t="s">
        <v>5977</v>
      </c>
      <c r="D746" s="612" t="s">
        <v>7029</v>
      </c>
      <c r="E746" s="621">
        <v>10.82</v>
      </c>
      <c r="F746" s="614">
        <f t="shared" si="223"/>
        <v>13.04</v>
      </c>
      <c r="G746" s="510"/>
      <c r="H746" s="423"/>
      <c r="I746" s="422">
        <f t="shared" ref="I746:I789" si="230">IF(ISBLANK(E746),0,ROUND(F746*G746,2))</f>
        <v>0</v>
      </c>
      <c r="J746" s="422">
        <f t="shared" ref="J746:J789" si="231">IF(ISBLANK(G746),0,ROUND(G746*H746,2))</f>
        <v>0</v>
      </c>
      <c r="K746" s="419"/>
      <c r="L746" s="423">
        <f t="shared" ref="L746:L789" si="232">G746</f>
        <v>0</v>
      </c>
      <c r="M746" s="423">
        <f t="shared" ref="M746:M789" si="233">H746</f>
        <v>0</v>
      </c>
      <c r="N746" s="424">
        <f t="shared" ref="N746:N789" si="234">IF(ISBLANK(E746),0,ROUND(F746*L746,2))</f>
        <v>0</v>
      </c>
      <c r="O746" s="424">
        <f t="shared" ref="O746:O789" si="235">IF(ISBLANK(L746),0,ROUND(L746*M746,2))</f>
        <v>0</v>
      </c>
      <c r="P746" s="420"/>
      <c r="Q746" s="532"/>
      <c r="R746" s="526" t="str">
        <f t="shared" si="221"/>
        <v/>
      </c>
      <c r="S746" s="526" t="str">
        <f t="shared" si="222"/>
        <v/>
      </c>
      <c r="V746" s="433">
        <f>VLOOKUP(A746,[3]Cartilha!$A:$A,1,FALSE)</f>
        <v>102704</v>
      </c>
      <c r="W746" s="367"/>
    </row>
    <row r="747" spans="1:23" hidden="1" x14ac:dyDescent="0.2">
      <c r="A747" s="623">
        <v>102707</v>
      </c>
      <c r="B747" s="612" t="s">
        <v>3171</v>
      </c>
      <c r="C747" s="620" t="s">
        <v>5978</v>
      </c>
      <c r="D747" s="612" t="s">
        <v>7029</v>
      </c>
      <c r="E747" s="621">
        <v>21.05</v>
      </c>
      <c r="F747" s="614">
        <f t="shared" si="223"/>
        <v>25.38</v>
      </c>
      <c r="G747" s="510"/>
      <c r="H747" s="423"/>
      <c r="I747" s="422">
        <f t="shared" si="230"/>
        <v>0</v>
      </c>
      <c r="J747" s="422">
        <f t="shared" si="231"/>
        <v>0</v>
      </c>
      <c r="K747" s="419"/>
      <c r="L747" s="423">
        <f t="shared" si="232"/>
        <v>0</v>
      </c>
      <c r="M747" s="423">
        <f t="shared" si="233"/>
        <v>0</v>
      </c>
      <c r="N747" s="424">
        <f t="shared" si="234"/>
        <v>0</v>
      </c>
      <c r="O747" s="424">
        <f t="shared" si="235"/>
        <v>0</v>
      </c>
      <c r="P747" s="420"/>
      <c r="Q747" s="532"/>
      <c r="R747" s="526" t="str">
        <f t="shared" si="221"/>
        <v/>
      </c>
      <c r="S747" s="526" t="str">
        <f t="shared" si="222"/>
        <v/>
      </c>
      <c r="V747" s="433">
        <f>VLOOKUP(A747,[3]Cartilha!$A:$A,1,FALSE)</f>
        <v>102707</v>
      </c>
      <c r="W747" s="367"/>
    </row>
    <row r="748" spans="1:23" ht="22.5" x14ac:dyDescent="0.2">
      <c r="A748" s="623">
        <v>95567</v>
      </c>
      <c r="B748" s="612" t="s">
        <v>3171</v>
      </c>
      <c r="C748" s="620" t="s">
        <v>1610</v>
      </c>
      <c r="D748" s="612" t="s">
        <v>7029</v>
      </c>
      <c r="E748" s="621">
        <v>68.12</v>
      </c>
      <c r="F748" s="614">
        <f t="shared" si="223"/>
        <v>82.13</v>
      </c>
      <c r="G748" s="510">
        <v>35</v>
      </c>
      <c r="H748" s="423">
        <f>F748</f>
        <v>82.13</v>
      </c>
      <c r="I748" s="422">
        <f t="shared" si="230"/>
        <v>2874.55</v>
      </c>
      <c r="J748" s="422">
        <f t="shared" si="231"/>
        <v>2874.55</v>
      </c>
      <c r="K748" s="419"/>
      <c r="L748" s="423">
        <f t="shared" si="232"/>
        <v>35</v>
      </c>
      <c r="M748" s="423">
        <f t="shared" si="233"/>
        <v>82.13</v>
      </c>
      <c r="N748" s="424">
        <f t="shared" si="234"/>
        <v>2874.55</v>
      </c>
      <c r="O748" s="424">
        <f t="shared" si="235"/>
        <v>2874.55</v>
      </c>
      <c r="P748" s="420"/>
      <c r="Q748" s="532"/>
      <c r="R748" s="526" t="str">
        <f t="shared" si="221"/>
        <v>x</v>
      </c>
      <c r="S748" s="526" t="str">
        <f t="shared" si="222"/>
        <v>x</v>
      </c>
      <c r="V748" s="433">
        <f>VLOOKUP(A748,[3]Cartilha!$A:$A,1,FALSE)</f>
        <v>95567</v>
      </c>
      <c r="W748" s="367"/>
    </row>
    <row r="749" spans="1:23" ht="22.5" hidden="1" x14ac:dyDescent="0.2">
      <c r="A749" s="623">
        <v>95565</v>
      </c>
      <c r="B749" s="612" t="s">
        <v>3171</v>
      </c>
      <c r="C749" s="620" t="s">
        <v>1611</v>
      </c>
      <c r="D749" s="612" t="s">
        <v>7029</v>
      </c>
      <c r="E749" s="621">
        <v>103.99</v>
      </c>
      <c r="F749" s="614">
        <f t="shared" si="223"/>
        <v>125.37</v>
      </c>
      <c r="G749" s="510"/>
      <c r="H749" s="423"/>
      <c r="I749" s="422">
        <f t="shared" si="230"/>
        <v>0</v>
      </c>
      <c r="J749" s="422">
        <f t="shared" si="231"/>
        <v>0</v>
      </c>
      <c r="K749" s="419"/>
      <c r="L749" s="423">
        <f t="shared" si="232"/>
        <v>0</v>
      </c>
      <c r="M749" s="423">
        <f t="shared" si="233"/>
        <v>0</v>
      </c>
      <c r="N749" s="424">
        <f t="shared" si="234"/>
        <v>0</v>
      </c>
      <c r="O749" s="424">
        <f t="shared" si="235"/>
        <v>0</v>
      </c>
      <c r="P749" s="420"/>
      <c r="Q749" s="532"/>
      <c r="R749" s="526" t="str">
        <f t="shared" si="221"/>
        <v/>
      </c>
      <c r="S749" s="526" t="str">
        <f t="shared" si="222"/>
        <v/>
      </c>
      <c r="V749" s="433">
        <f>VLOOKUP(A749,[3]Cartilha!$A:$A,1,FALSE)</f>
        <v>95565</v>
      </c>
      <c r="W749" s="367"/>
    </row>
    <row r="750" spans="1:23" ht="22.5" hidden="1" x14ac:dyDescent="0.2">
      <c r="A750" s="623">
        <v>95566</v>
      </c>
      <c r="B750" s="612" t="s">
        <v>3171</v>
      </c>
      <c r="C750" s="620" t="s">
        <v>1612</v>
      </c>
      <c r="D750" s="612" t="s">
        <v>7029</v>
      </c>
      <c r="E750" s="621">
        <v>112.34</v>
      </c>
      <c r="F750" s="614">
        <f t="shared" si="223"/>
        <v>135.44</v>
      </c>
      <c r="G750" s="510"/>
      <c r="H750" s="423"/>
      <c r="I750" s="422">
        <f t="shared" si="230"/>
        <v>0</v>
      </c>
      <c r="J750" s="422">
        <f t="shared" si="231"/>
        <v>0</v>
      </c>
      <c r="K750" s="419"/>
      <c r="L750" s="423">
        <f t="shared" si="232"/>
        <v>0</v>
      </c>
      <c r="M750" s="423">
        <f t="shared" si="233"/>
        <v>0</v>
      </c>
      <c r="N750" s="424">
        <f t="shared" si="234"/>
        <v>0</v>
      </c>
      <c r="O750" s="424">
        <f t="shared" si="235"/>
        <v>0</v>
      </c>
      <c r="P750" s="420"/>
      <c r="Q750" s="532"/>
      <c r="R750" s="526" t="str">
        <f t="shared" si="221"/>
        <v/>
      </c>
      <c r="S750" s="526" t="str">
        <f t="shared" si="222"/>
        <v/>
      </c>
      <c r="V750" s="433">
        <f>VLOOKUP(A750,[3]Cartilha!$A:$A,1,FALSE)</f>
        <v>95566</v>
      </c>
      <c r="W750" s="367"/>
    </row>
    <row r="751" spans="1:23" ht="22.5" hidden="1" x14ac:dyDescent="0.2">
      <c r="A751" s="623">
        <v>95568</v>
      </c>
      <c r="B751" s="612" t="s">
        <v>3171</v>
      </c>
      <c r="C751" s="620" t="s">
        <v>1613</v>
      </c>
      <c r="D751" s="612" t="s">
        <v>7029</v>
      </c>
      <c r="E751" s="621">
        <v>84.77</v>
      </c>
      <c r="F751" s="614">
        <f t="shared" si="223"/>
        <v>102.2</v>
      </c>
      <c r="G751" s="510"/>
      <c r="H751" s="423"/>
      <c r="I751" s="422">
        <f t="shared" si="230"/>
        <v>0</v>
      </c>
      <c r="J751" s="422">
        <f t="shared" si="231"/>
        <v>0</v>
      </c>
      <c r="K751" s="419"/>
      <c r="L751" s="423">
        <f t="shared" si="232"/>
        <v>0</v>
      </c>
      <c r="M751" s="423">
        <f t="shared" si="233"/>
        <v>0</v>
      </c>
      <c r="N751" s="424">
        <f t="shared" si="234"/>
        <v>0</v>
      </c>
      <c r="O751" s="424">
        <f t="shared" si="235"/>
        <v>0</v>
      </c>
      <c r="P751" s="420"/>
      <c r="Q751" s="532"/>
      <c r="R751" s="526" t="str">
        <f t="shared" si="221"/>
        <v/>
      </c>
      <c r="S751" s="526" t="str">
        <f t="shared" si="222"/>
        <v/>
      </c>
      <c r="V751" s="433">
        <f>VLOOKUP(A751,[3]Cartilha!$A:$A,1,FALSE)</f>
        <v>95568</v>
      </c>
      <c r="W751" s="367"/>
    </row>
    <row r="752" spans="1:23" ht="22.5" hidden="1" x14ac:dyDescent="0.2">
      <c r="A752" s="623">
        <v>95569</v>
      </c>
      <c r="B752" s="612" t="s">
        <v>3171</v>
      </c>
      <c r="C752" s="620" t="s">
        <v>1614</v>
      </c>
      <c r="D752" s="612" t="s">
        <v>7029</v>
      </c>
      <c r="E752" s="621">
        <v>111.14</v>
      </c>
      <c r="F752" s="614">
        <f t="shared" si="223"/>
        <v>133.99</v>
      </c>
      <c r="G752" s="510"/>
      <c r="H752" s="423"/>
      <c r="I752" s="422">
        <f t="shared" si="230"/>
        <v>0</v>
      </c>
      <c r="J752" s="422">
        <f t="shared" si="231"/>
        <v>0</v>
      </c>
      <c r="K752" s="419"/>
      <c r="L752" s="423">
        <f t="shared" si="232"/>
        <v>0</v>
      </c>
      <c r="M752" s="423">
        <f t="shared" si="233"/>
        <v>0</v>
      </c>
      <c r="N752" s="424">
        <f t="shared" si="234"/>
        <v>0</v>
      </c>
      <c r="O752" s="424">
        <f t="shared" si="235"/>
        <v>0</v>
      </c>
      <c r="P752" s="420"/>
      <c r="Q752" s="532"/>
      <c r="R752" s="526" t="str">
        <f t="shared" si="221"/>
        <v/>
      </c>
      <c r="S752" s="526" t="str">
        <f t="shared" si="222"/>
        <v/>
      </c>
      <c r="V752" s="433">
        <f>VLOOKUP(A752,[3]Cartilha!$A:$A,1,FALSE)</f>
        <v>95569</v>
      </c>
      <c r="W752" s="367"/>
    </row>
    <row r="753" spans="1:23" ht="22.5" hidden="1" x14ac:dyDescent="0.2">
      <c r="A753" s="623">
        <v>95570</v>
      </c>
      <c r="B753" s="612" t="s">
        <v>3171</v>
      </c>
      <c r="C753" s="620" t="s">
        <v>1615</v>
      </c>
      <c r="D753" s="612" t="s">
        <v>7029</v>
      </c>
      <c r="E753" s="621">
        <v>76.47</v>
      </c>
      <c r="F753" s="614">
        <f t="shared" si="223"/>
        <v>92.19</v>
      </c>
      <c r="G753" s="510"/>
      <c r="H753" s="423"/>
      <c r="I753" s="422">
        <f t="shared" si="230"/>
        <v>0</v>
      </c>
      <c r="J753" s="422">
        <f t="shared" si="231"/>
        <v>0</v>
      </c>
      <c r="K753" s="419"/>
      <c r="L753" s="423">
        <f t="shared" si="232"/>
        <v>0</v>
      </c>
      <c r="M753" s="423">
        <f t="shared" si="233"/>
        <v>0</v>
      </c>
      <c r="N753" s="424">
        <f t="shared" si="234"/>
        <v>0</v>
      </c>
      <c r="O753" s="424">
        <f t="shared" si="235"/>
        <v>0</v>
      </c>
      <c r="P753" s="420"/>
      <c r="Q753" s="532"/>
      <c r="R753" s="526" t="str">
        <f t="shared" si="221"/>
        <v/>
      </c>
      <c r="S753" s="526" t="str">
        <f t="shared" si="222"/>
        <v/>
      </c>
      <c r="V753" s="433">
        <f>VLOOKUP(A753,[3]Cartilha!$A:$A,1,FALSE)</f>
        <v>95570</v>
      </c>
      <c r="W753" s="367"/>
    </row>
    <row r="754" spans="1:23" ht="22.5" hidden="1" x14ac:dyDescent="0.2">
      <c r="A754" s="623">
        <v>95571</v>
      </c>
      <c r="B754" s="612" t="s">
        <v>3171</v>
      </c>
      <c r="C754" s="620" t="s">
        <v>1616</v>
      </c>
      <c r="D754" s="612" t="s">
        <v>7029</v>
      </c>
      <c r="E754" s="621">
        <v>95.45</v>
      </c>
      <c r="F754" s="614">
        <f t="shared" si="223"/>
        <v>115.07</v>
      </c>
      <c r="G754" s="510"/>
      <c r="H754" s="423"/>
      <c r="I754" s="422">
        <f t="shared" si="230"/>
        <v>0</v>
      </c>
      <c r="J754" s="422">
        <f t="shared" si="231"/>
        <v>0</v>
      </c>
      <c r="K754" s="419"/>
      <c r="L754" s="423">
        <f t="shared" si="232"/>
        <v>0</v>
      </c>
      <c r="M754" s="423">
        <f t="shared" si="233"/>
        <v>0</v>
      </c>
      <c r="N754" s="424">
        <f t="shared" si="234"/>
        <v>0</v>
      </c>
      <c r="O754" s="424">
        <f t="shared" si="235"/>
        <v>0</v>
      </c>
      <c r="P754" s="420"/>
      <c r="Q754" s="532"/>
      <c r="R754" s="526" t="str">
        <f t="shared" si="221"/>
        <v/>
      </c>
      <c r="S754" s="526" t="str">
        <f t="shared" si="222"/>
        <v/>
      </c>
      <c r="V754" s="433">
        <f>VLOOKUP(A754,[3]Cartilha!$A:$A,1,FALSE)</f>
        <v>95571</v>
      </c>
      <c r="W754" s="367"/>
    </row>
    <row r="755" spans="1:23" ht="22.5" hidden="1" x14ac:dyDescent="0.2">
      <c r="A755" s="623">
        <v>95572</v>
      </c>
      <c r="B755" s="612" t="s">
        <v>3171</v>
      </c>
      <c r="C755" s="620" t="s">
        <v>1617</v>
      </c>
      <c r="D755" s="612" t="s">
        <v>7029</v>
      </c>
      <c r="E755" s="621">
        <v>124.36</v>
      </c>
      <c r="F755" s="614">
        <f t="shared" si="223"/>
        <v>149.93</v>
      </c>
      <c r="G755" s="510"/>
      <c r="H755" s="423"/>
      <c r="I755" s="422">
        <f t="shared" si="230"/>
        <v>0</v>
      </c>
      <c r="J755" s="422">
        <f t="shared" si="231"/>
        <v>0</v>
      </c>
      <c r="K755" s="419"/>
      <c r="L755" s="423">
        <f t="shared" si="232"/>
        <v>0</v>
      </c>
      <c r="M755" s="423">
        <f t="shared" si="233"/>
        <v>0</v>
      </c>
      <c r="N755" s="424">
        <f t="shared" si="234"/>
        <v>0</v>
      </c>
      <c r="O755" s="424">
        <f t="shared" si="235"/>
        <v>0</v>
      </c>
      <c r="P755" s="420"/>
      <c r="Q755" s="532"/>
      <c r="R755" s="526" t="str">
        <f t="shared" si="221"/>
        <v/>
      </c>
      <c r="S755" s="526" t="str">
        <f t="shared" si="222"/>
        <v/>
      </c>
      <c r="V755" s="433">
        <f>VLOOKUP(A755,[3]Cartilha!$A:$A,1,FALSE)</f>
        <v>95572</v>
      </c>
      <c r="W755" s="367"/>
    </row>
    <row r="756" spans="1:23" ht="22.5" hidden="1" x14ac:dyDescent="0.2">
      <c r="A756" s="623">
        <v>92833</v>
      </c>
      <c r="B756" s="612" t="s">
        <v>3171</v>
      </c>
      <c r="C756" s="620" t="s">
        <v>1618</v>
      </c>
      <c r="D756" s="612" t="s">
        <v>7029</v>
      </c>
      <c r="E756" s="621">
        <v>128.03</v>
      </c>
      <c r="F756" s="614">
        <f t="shared" si="223"/>
        <v>154.35</v>
      </c>
      <c r="G756" s="510"/>
      <c r="H756" s="423"/>
      <c r="I756" s="422">
        <f t="shared" si="230"/>
        <v>0</v>
      </c>
      <c r="J756" s="422">
        <f t="shared" si="231"/>
        <v>0</v>
      </c>
      <c r="K756" s="419"/>
      <c r="L756" s="423">
        <f t="shared" si="232"/>
        <v>0</v>
      </c>
      <c r="M756" s="423">
        <f t="shared" si="233"/>
        <v>0</v>
      </c>
      <c r="N756" s="424">
        <f t="shared" si="234"/>
        <v>0</v>
      </c>
      <c r="O756" s="424">
        <f t="shared" si="235"/>
        <v>0</v>
      </c>
      <c r="P756" s="420"/>
      <c r="Q756" s="532"/>
      <c r="R756" s="526" t="str">
        <f t="shared" si="221"/>
        <v/>
      </c>
      <c r="S756" s="526" t="str">
        <f t="shared" si="222"/>
        <v/>
      </c>
      <c r="V756" s="433">
        <f>VLOOKUP(A756,[3]Cartilha!$A:$A,1,FALSE)</f>
        <v>92833</v>
      </c>
      <c r="W756" s="367"/>
    </row>
    <row r="757" spans="1:23" ht="22.5" hidden="1" x14ac:dyDescent="0.2">
      <c r="A757" s="623">
        <v>92835</v>
      </c>
      <c r="B757" s="612" t="s">
        <v>3171</v>
      </c>
      <c r="C757" s="620" t="s">
        <v>1619</v>
      </c>
      <c r="D757" s="612" t="s">
        <v>7029</v>
      </c>
      <c r="E757" s="621">
        <v>135.32</v>
      </c>
      <c r="F757" s="614">
        <f t="shared" si="223"/>
        <v>163.13999999999999</v>
      </c>
      <c r="G757" s="510"/>
      <c r="H757" s="423"/>
      <c r="I757" s="422">
        <f t="shared" si="230"/>
        <v>0</v>
      </c>
      <c r="J757" s="422">
        <f t="shared" si="231"/>
        <v>0</v>
      </c>
      <c r="K757" s="419"/>
      <c r="L757" s="423">
        <f t="shared" si="232"/>
        <v>0</v>
      </c>
      <c r="M757" s="423">
        <f t="shared" si="233"/>
        <v>0</v>
      </c>
      <c r="N757" s="424">
        <f t="shared" si="234"/>
        <v>0</v>
      </c>
      <c r="O757" s="424">
        <f t="shared" si="235"/>
        <v>0</v>
      </c>
      <c r="P757" s="420"/>
      <c r="Q757" s="532"/>
      <c r="R757" s="526" t="str">
        <f t="shared" si="221"/>
        <v/>
      </c>
      <c r="S757" s="526" t="str">
        <f t="shared" si="222"/>
        <v/>
      </c>
      <c r="V757" s="433">
        <f>VLOOKUP(A757,[3]Cartilha!$A:$A,1,FALSE)</f>
        <v>92835</v>
      </c>
      <c r="W757" s="367"/>
    </row>
    <row r="758" spans="1:23" ht="22.5" hidden="1" x14ac:dyDescent="0.2">
      <c r="A758" s="623">
        <v>92837</v>
      </c>
      <c r="B758" s="612" t="s">
        <v>3171</v>
      </c>
      <c r="C758" s="620" t="s">
        <v>1620</v>
      </c>
      <c r="D758" s="612" t="s">
        <v>7029</v>
      </c>
      <c r="E758" s="621">
        <v>234.88</v>
      </c>
      <c r="F758" s="614">
        <f t="shared" si="223"/>
        <v>283.17</v>
      </c>
      <c r="G758" s="510"/>
      <c r="H758" s="423"/>
      <c r="I758" s="422">
        <f t="shared" si="230"/>
        <v>0</v>
      </c>
      <c r="J758" s="422">
        <f t="shared" si="231"/>
        <v>0</v>
      </c>
      <c r="K758" s="419"/>
      <c r="L758" s="423">
        <f t="shared" si="232"/>
        <v>0</v>
      </c>
      <c r="M758" s="423">
        <f t="shared" si="233"/>
        <v>0</v>
      </c>
      <c r="N758" s="424">
        <f t="shared" si="234"/>
        <v>0</v>
      </c>
      <c r="O758" s="424">
        <f t="shared" si="235"/>
        <v>0</v>
      </c>
      <c r="P758" s="420"/>
      <c r="Q758" s="532"/>
      <c r="R758" s="526" t="str">
        <f t="shared" si="221"/>
        <v/>
      </c>
      <c r="S758" s="526" t="str">
        <f t="shared" si="222"/>
        <v/>
      </c>
      <c r="V758" s="433">
        <f>VLOOKUP(A758,[3]Cartilha!$A:$A,1,FALSE)</f>
        <v>92837</v>
      </c>
      <c r="W758" s="367"/>
    </row>
    <row r="759" spans="1:23" ht="22.5" hidden="1" x14ac:dyDescent="0.2">
      <c r="A759" s="623">
        <v>92839</v>
      </c>
      <c r="B759" s="612" t="s">
        <v>3171</v>
      </c>
      <c r="C759" s="620" t="s">
        <v>1621</v>
      </c>
      <c r="D759" s="612" t="s">
        <v>7029</v>
      </c>
      <c r="E759" s="621">
        <v>287.02</v>
      </c>
      <c r="F759" s="614">
        <f t="shared" si="223"/>
        <v>346.03</v>
      </c>
      <c r="G759" s="510"/>
      <c r="H759" s="423"/>
      <c r="I759" s="422">
        <f t="shared" si="230"/>
        <v>0</v>
      </c>
      <c r="J759" s="422">
        <f t="shared" si="231"/>
        <v>0</v>
      </c>
      <c r="K759" s="419"/>
      <c r="L759" s="423">
        <f t="shared" si="232"/>
        <v>0</v>
      </c>
      <c r="M759" s="423">
        <f t="shared" si="233"/>
        <v>0</v>
      </c>
      <c r="N759" s="424">
        <f t="shared" si="234"/>
        <v>0</v>
      </c>
      <c r="O759" s="424">
        <f t="shared" si="235"/>
        <v>0</v>
      </c>
      <c r="P759" s="420"/>
      <c r="Q759" s="532"/>
      <c r="R759" s="526" t="str">
        <f t="shared" si="221"/>
        <v/>
      </c>
      <c r="S759" s="526" t="str">
        <f t="shared" si="222"/>
        <v/>
      </c>
      <c r="V759" s="433">
        <f>VLOOKUP(A759,[3]Cartilha!$A:$A,1,FALSE)</f>
        <v>92839</v>
      </c>
      <c r="W759" s="367"/>
    </row>
    <row r="760" spans="1:23" ht="22.5" hidden="1" x14ac:dyDescent="0.2">
      <c r="A760" s="623">
        <v>92841</v>
      </c>
      <c r="B760" s="612" t="s">
        <v>3171</v>
      </c>
      <c r="C760" s="620" t="s">
        <v>1622</v>
      </c>
      <c r="D760" s="612" t="s">
        <v>7029</v>
      </c>
      <c r="E760" s="621">
        <v>372.96</v>
      </c>
      <c r="F760" s="614">
        <f t="shared" si="223"/>
        <v>449.64</v>
      </c>
      <c r="G760" s="510"/>
      <c r="H760" s="423"/>
      <c r="I760" s="422">
        <f t="shared" si="230"/>
        <v>0</v>
      </c>
      <c r="J760" s="422">
        <f t="shared" si="231"/>
        <v>0</v>
      </c>
      <c r="K760" s="419"/>
      <c r="L760" s="423">
        <f t="shared" si="232"/>
        <v>0</v>
      </c>
      <c r="M760" s="423">
        <f t="shared" si="233"/>
        <v>0</v>
      </c>
      <c r="N760" s="424">
        <f t="shared" si="234"/>
        <v>0</v>
      </c>
      <c r="O760" s="424">
        <f t="shared" si="235"/>
        <v>0</v>
      </c>
      <c r="P760" s="420"/>
      <c r="Q760" s="532"/>
      <c r="R760" s="526" t="str">
        <f t="shared" si="221"/>
        <v/>
      </c>
      <c r="S760" s="526" t="str">
        <f t="shared" si="222"/>
        <v/>
      </c>
      <c r="V760" s="433">
        <f>VLOOKUP(A760,[3]Cartilha!$A:$A,1,FALSE)</f>
        <v>92841</v>
      </c>
      <c r="W760" s="367"/>
    </row>
    <row r="761" spans="1:23" ht="22.5" hidden="1" x14ac:dyDescent="0.2">
      <c r="A761" s="623">
        <v>92843</v>
      </c>
      <c r="B761" s="612" t="s">
        <v>3171</v>
      </c>
      <c r="C761" s="620" t="s">
        <v>4504</v>
      </c>
      <c r="D761" s="612" t="s">
        <v>7029</v>
      </c>
      <c r="E761" s="621">
        <v>387.37</v>
      </c>
      <c r="F761" s="614">
        <f t="shared" si="223"/>
        <v>467.01</v>
      </c>
      <c r="G761" s="510"/>
      <c r="H761" s="423"/>
      <c r="I761" s="422">
        <f t="shared" si="230"/>
        <v>0</v>
      </c>
      <c r="J761" s="422">
        <f t="shared" si="231"/>
        <v>0</v>
      </c>
      <c r="K761" s="419"/>
      <c r="L761" s="423">
        <f t="shared" si="232"/>
        <v>0</v>
      </c>
      <c r="M761" s="423">
        <f t="shared" si="233"/>
        <v>0</v>
      </c>
      <c r="N761" s="424">
        <f t="shared" si="234"/>
        <v>0</v>
      </c>
      <c r="O761" s="424">
        <f t="shared" si="235"/>
        <v>0</v>
      </c>
      <c r="P761" s="420"/>
      <c r="Q761" s="532"/>
      <c r="R761" s="526" t="str">
        <f t="shared" si="221"/>
        <v/>
      </c>
      <c r="S761" s="526" t="str">
        <f t="shared" si="222"/>
        <v/>
      </c>
      <c r="V761" s="433">
        <f>VLOOKUP(A761,[3]Cartilha!$A:$A,1,FALSE)</f>
        <v>92843</v>
      </c>
      <c r="W761" s="367"/>
    </row>
    <row r="762" spans="1:23" ht="22.5" hidden="1" x14ac:dyDescent="0.2">
      <c r="A762" s="623">
        <v>92845</v>
      </c>
      <c r="B762" s="612" t="s">
        <v>3171</v>
      </c>
      <c r="C762" s="620" t="s">
        <v>4959</v>
      </c>
      <c r="D762" s="612" t="s">
        <v>7029</v>
      </c>
      <c r="E762" s="621">
        <v>568.77</v>
      </c>
      <c r="F762" s="614">
        <f t="shared" si="223"/>
        <v>685.71</v>
      </c>
      <c r="G762" s="510"/>
      <c r="H762" s="423"/>
      <c r="I762" s="422">
        <f t="shared" si="230"/>
        <v>0</v>
      </c>
      <c r="J762" s="422">
        <f t="shared" si="231"/>
        <v>0</v>
      </c>
      <c r="K762" s="419"/>
      <c r="L762" s="423">
        <f t="shared" si="232"/>
        <v>0</v>
      </c>
      <c r="M762" s="423">
        <f t="shared" si="233"/>
        <v>0</v>
      </c>
      <c r="N762" s="424">
        <f t="shared" si="234"/>
        <v>0</v>
      </c>
      <c r="O762" s="424">
        <f t="shared" si="235"/>
        <v>0</v>
      </c>
      <c r="P762" s="420"/>
      <c r="Q762" s="532"/>
      <c r="R762" s="526" t="str">
        <f t="shared" si="221"/>
        <v/>
      </c>
      <c r="S762" s="526" t="str">
        <f t="shared" si="222"/>
        <v/>
      </c>
      <c r="V762" s="433">
        <f>VLOOKUP(A762,[3]Cartilha!$A:$A,1,FALSE)</f>
        <v>92845</v>
      </c>
      <c r="W762" s="367"/>
    </row>
    <row r="763" spans="1:23" ht="22.5" hidden="1" x14ac:dyDescent="0.2">
      <c r="A763" s="623">
        <v>92859</v>
      </c>
      <c r="B763" s="612" t="s">
        <v>3171</v>
      </c>
      <c r="C763" s="620" t="s">
        <v>4960</v>
      </c>
      <c r="D763" s="612" t="s">
        <v>7029</v>
      </c>
      <c r="E763" s="621">
        <v>406.84</v>
      </c>
      <c r="F763" s="614">
        <f t="shared" si="223"/>
        <v>490.49</v>
      </c>
      <c r="G763" s="510"/>
      <c r="H763" s="423"/>
      <c r="I763" s="422">
        <f t="shared" si="230"/>
        <v>0</v>
      </c>
      <c r="J763" s="422">
        <f t="shared" si="231"/>
        <v>0</v>
      </c>
      <c r="K763" s="419"/>
      <c r="L763" s="423">
        <f t="shared" si="232"/>
        <v>0</v>
      </c>
      <c r="M763" s="423">
        <f t="shared" si="233"/>
        <v>0</v>
      </c>
      <c r="N763" s="424">
        <f t="shared" si="234"/>
        <v>0</v>
      </c>
      <c r="O763" s="424">
        <f t="shared" si="235"/>
        <v>0</v>
      </c>
      <c r="P763" s="420"/>
      <c r="Q763" s="532"/>
      <c r="R763" s="526" t="str">
        <f t="shared" si="221"/>
        <v/>
      </c>
      <c r="S763" s="526" t="str">
        <f t="shared" si="222"/>
        <v/>
      </c>
      <c r="V763" s="433">
        <f>VLOOKUP(A763,[3]Cartilha!$A:$A,1,FALSE)</f>
        <v>92859</v>
      </c>
      <c r="W763" s="367"/>
    </row>
    <row r="764" spans="1:23" ht="22.5" hidden="1" x14ac:dyDescent="0.2">
      <c r="A764" s="623">
        <v>92861</v>
      </c>
      <c r="B764" s="612" t="s">
        <v>3171</v>
      </c>
      <c r="C764" s="620" t="s">
        <v>4961</v>
      </c>
      <c r="D764" s="612" t="s">
        <v>7029</v>
      </c>
      <c r="E764" s="621">
        <v>590.66999999999996</v>
      </c>
      <c r="F764" s="614">
        <f t="shared" si="223"/>
        <v>712.11</v>
      </c>
      <c r="G764" s="510"/>
      <c r="H764" s="423"/>
      <c r="I764" s="422">
        <f t="shared" si="230"/>
        <v>0</v>
      </c>
      <c r="J764" s="422">
        <f t="shared" si="231"/>
        <v>0</v>
      </c>
      <c r="K764" s="419"/>
      <c r="L764" s="423">
        <f t="shared" si="232"/>
        <v>0</v>
      </c>
      <c r="M764" s="423">
        <f t="shared" si="233"/>
        <v>0</v>
      </c>
      <c r="N764" s="424">
        <f t="shared" si="234"/>
        <v>0</v>
      </c>
      <c r="O764" s="424">
        <f t="shared" si="235"/>
        <v>0</v>
      </c>
      <c r="P764" s="420"/>
      <c r="Q764" s="532"/>
      <c r="R764" s="526" t="str">
        <f t="shared" si="221"/>
        <v/>
      </c>
      <c r="S764" s="526" t="str">
        <f t="shared" si="222"/>
        <v/>
      </c>
      <c r="V764" s="433">
        <f>VLOOKUP(A764,[3]Cartilha!$A:$A,1,FALSE)</f>
        <v>92861</v>
      </c>
      <c r="W764" s="367"/>
    </row>
    <row r="765" spans="1:23" ht="22.5" hidden="1" x14ac:dyDescent="0.2">
      <c r="A765" s="623">
        <v>92847</v>
      </c>
      <c r="B765" s="612" t="s">
        <v>3171</v>
      </c>
      <c r="C765" s="620" t="s">
        <v>1623</v>
      </c>
      <c r="D765" s="612" t="s">
        <v>7029</v>
      </c>
      <c r="E765" s="621">
        <v>587.65</v>
      </c>
      <c r="F765" s="614">
        <f t="shared" si="223"/>
        <v>708.47</v>
      </c>
      <c r="G765" s="510"/>
      <c r="H765" s="423"/>
      <c r="I765" s="422">
        <f t="shared" si="230"/>
        <v>0</v>
      </c>
      <c r="J765" s="422">
        <f t="shared" si="231"/>
        <v>0</v>
      </c>
      <c r="K765" s="419"/>
      <c r="L765" s="423">
        <f t="shared" si="232"/>
        <v>0</v>
      </c>
      <c r="M765" s="423">
        <f t="shared" si="233"/>
        <v>0</v>
      </c>
      <c r="N765" s="424">
        <f t="shared" si="234"/>
        <v>0</v>
      </c>
      <c r="O765" s="424">
        <f t="shared" si="235"/>
        <v>0</v>
      </c>
      <c r="P765" s="420"/>
      <c r="Q765" s="532"/>
      <c r="R765" s="526" t="str">
        <f t="shared" si="221"/>
        <v/>
      </c>
      <c r="S765" s="526" t="str">
        <f t="shared" si="222"/>
        <v/>
      </c>
      <c r="V765" s="433">
        <f>VLOOKUP(A765,[3]Cartilha!$A:$A,1,FALSE)</f>
        <v>92847</v>
      </c>
      <c r="W765" s="367"/>
    </row>
    <row r="766" spans="1:23" ht="22.5" hidden="1" x14ac:dyDescent="0.2">
      <c r="A766" s="623">
        <v>92849</v>
      </c>
      <c r="B766" s="612" t="s">
        <v>3171</v>
      </c>
      <c r="C766" s="620" t="s">
        <v>1624</v>
      </c>
      <c r="D766" s="612" t="s">
        <v>7029</v>
      </c>
      <c r="E766" s="621">
        <v>136.59</v>
      </c>
      <c r="F766" s="614">
        <f t="shared" si="223"/>
        <v>164.67</v>
      </c>
      <c r="G766" s="510"/>
      <c r="H766" s="423"/>
      <c r="I766" s="422">
        <f t="shared" si="230"/>
        <v>0</v>
      </c>
      <c r="J766" s="422">
        <f t="shared" si="231"/>
        <v>0</v>
      </c>
      <c r="K766" s="419"/>
      <c r="L766" s="423">
        <f t="shared" si="232"/>
        <v>0</v>
      </c>
      <c r="M766" s="423">
        <f t="shared" si="233"/>
        <v>0</v>
      </c>
      <c r="N766" s="424">
        <f t="shared" si="234"/>
        <v>0</v>
      </c>
      <c r="O766" s="424">
        <f t="shared" si="235"/>
        <v>0</v>
      </c>
      <c r="P766" s="420"/>
      <c r="Q766" s="532"/>
      <c r="R766" s="526" t="str">
        <f t="shared" si="221"/>
        <v/>
      </c>
      <c r="S766" s="526" t="str">
        <f t="shared" si="222"/>
        <v/>
      </c>
      <c r="V766" s="433">
        <f>VLOOKUP(A766,[3]Cartilha!$A:$A,1,FALSE)</f>
        <v>92849</v>
      </c>
      <c r="W766" s="367"/>
    </row>
    <row r="767" spans="1:23" ht="22.5" hidden="1" x14ac:dyDescent="0.2">
      <c r="A767" s="623">
        <v>92851</v>
      </c>
      <c r="B767" s="612" t="s">
        <v>3171</v>
      </c>
      <c r="C767" s="620" t="s">
        <v>1625</v>
      </c>
      <c r="D767" s="612" t="s">
        <v>7029</v>
      </c>
      <c r="E767" s="621">
        <v>146</v>
      </c>
      <c r="F767" s="614">
        <f t="shared" si="223"/>
        <v>176.02</v>
      </c>
      <c r="G767" s="510"/>
      <c r="H767" s="423"/>
      <c r="I767" s="422">
        <f t="shared" si="230"/>
        <v>0</v>
      </c>
      <c r="J767" s="422">
        <f t="shared" si="231"/>
        <v>0</v>
      </c>
      <c r="K767" s="419"/>
      <c r="L767" s="423">
        <f t="shared" si="232"/>
        <v>0</v>
      </c>
      <c r="M767" s="423">
        <f t="shared" si="233"/>
        <v>0</v>
      </c>
      <c r="N767" s="424">
        <f t="shared" si="234"/>
        <v>0</v>
      </c>
      <c r="O767" s="424">
        <f t="shared" si="235"/>
        <v>0</v>
      </c>
      <c r="P767" s="420"/>
      <c r="Q767" s="532"/>
      <c r="R767" s="526" t="str">
        <f t="shared" si="221"/>
        <v/>
      </c>
      <c r="S767" s="526" t="str">
        <f t="shared" si="222"/>
        <v/>
      </c>
      <c r="V767" s="433">
        <f>VLOOKUP(A767,[3]Cartilha!$A:$A,1,FALSE)</f>
        <v>92851</v>
      </c>
      <c r="W767" s="367"/>
    </row>
    <row r="768" spans="1:23" ht="22.5" hidden="1" x14ac:dyDescent="0.2">
      <c r="A768" s="623">
        <v>92853</v>
      </c>
      <c r="B768" s="612" t="s">
        <v>3171</v>
      </c>
      <c r="C768" s="620" t="s">
        <v>1626</v>
      </c>
      <c r="D768" s="612" t="s">
        <v>7029</v>
      </c>
      <c r="E768" s="621">
        <v>248.08</v>
      </c>
      <c r="F768" s="614">
        <f t="shared" si="223"/>
        <v>299.08999999999997</v>
      </c>
      <c r="G768" s="510"/>
      <c r="H768" s="423"/>
      <c r="I768" s="422">
        <f t="shared" si="230"/>
        <v>0</v>
      </c>
      <c r="J768" s="422">
        <f t="shared" si="231"/>
        <v>0</v>
      </c>
      <c r="K768" s="419"/>
      <c r="L768" s="423">
        <f t="shared" si="232"/>
        <v>0</v>
      </c>
      <c r="M768" s="423">
        <f t="shared" si="233"/>
        <v>0</v>
      </c>
      <c r="N768" s="424">
        <f t="shared" si="234"/>
        <v>0</v>
      </c>
      <c r="O768" s="424">
        <f t="shared" si="235"/>
        <v>0</v>
      </c>
      <c r="P768" s="420"/>
      <c r="Q768" s="532"/>
      <c r="R768" s="526" t="str">
        <f t="shared" si="221"/>
        <v/>
      </c>
      <c r="S768" s="526" t="str">
        <f t="shared" si="222"/>
        <v/>
      </c>
      <c r="V768" s="433">
        <f>VLOOKUP(A768,[3]Cartilha!$A:$A,1,FALSE)</f>
        <v>92853</v>
      </c>
      <c r="W768" s="367"/>
    </row>
    <row r="769" spans="1:23" ht="22.5" hidden="1" x14ac:dyDescent="0.2">
      <c r="A769" s="623">
        <v>92855</v>
      </c>
      <c r="B769" s="612" t="s">
        <v>3171</v>
      </c>
      <c r="C769" s="620" t="s">
        <v>1627</v>
      </c>
      <c r="D769" s="612" t="s">
        <v>7029</v>
      </c>
      <c r="E769" s="621">
        <v>302.5</v>
      </c>
      <c r="F769" s="614">
        <f t="shared" si="223"/>
        <v>364.69</v>
      </c>
      <c r="G769" s="510"/>
      <c r="H769" s="423"/>
      <c r="I769" s="422">
        <f t="shared" si="230"/>
        <v>0</v>
      </c>
      <c r="J769" s="422">
        <f t="shared" si="231"/>
        <v>0</v>
      </c>
      <c r="K769" s="419"/>
      <c r="L769" s="423">
        <f t="shared" si="232"/>
        <v>0</v>
      </c>
      <c r="M769" s="423">
        <f t="shared" si="233"/>
        <v>0</v>
      </c>
      <c r="N769" s="424">
        <f t="shared" si="234"/>
        <v>0</v>
      </c>
      <c r="O769" s="424">
        <f t="shared" si="235"/>
        <v>0</v>
      </c>
      <c r="P769" s="420"/>
      <c r="Q769" s="532"/>
      <c r="R769" s="526" t="str">
        <f t="shared" si="221"/>
        <v/>
      </c>
      <c r="S769" s="526" t="str">
        <f t="shared" si="222"/>
        <v/>
      </c>
      <c r="V769" s="433">
        <f>VLOOKUP(A769,[3]Cartilha!$A:$A,1,FALSE)</f>
        <v>92855</v>
      </c>
      <c r="W769" s="367"/>
    </row>
    <row r="770" spans="1:23" ht="22.5" hidden="1" x14ac:dyDescent="0.2">
      <c r="A770" s="623">
        <v>92857</v>
      </c>
      <c r="B770" s="612" t="s">
        <v>3171</v>
      </c>
      <c r="C770" s="620" t="s">
        <v>1628</v>
      </c>
      <c r="D770" s="612" t="s">
        <v>7029</v>
      </c>
      <c r="E770" s="621">
        <v>390.73</v>
      </c>
      <c r="F770" s="614">
        <f t="shared" si="223"/>
        <v>471.06</v>
      </c>
      <c r="G770" s="510"/>
      <c r="H770" s="423"/>
      <c r="I770" s="422">
        <f t="shared" si="230"/>
        <v>0</v>
      </c>
      <c r="J770" s="422">
        <f t="shared" si="231"/>
        <v>0</v>
      </c>
      <c r="K770" s="419"/>
      <c r="L770" s="423">
        <f t="shared" si="232"/>
        <v>0</v>
      </c>
      <c r="M770" s="423">
        <f t="shared" si="233"/>
        <v>0</v>
      </c>
      <c r="N770" s="424">
        <f t="shared" si="234"/>
        <v>0</v>
      </c>
      <c r="O770" s="424">
        <f t="shared" si="235"/>
        <v>0</v>
      </c>
      <c r="P770" s="420"/>
      <c r="Q770" s="532"/>
      <c r="R770" s="526" t="str">
        <f t="shared" si="221"/>
        <v/>
      </c>
      <c r="S770" s="526" t="str">
        <f t="shared" si="222"/>
        <v/>
      </c>
      <c r="V770" s="433">
        <f>VLOOKUP(A770,[3]Cartilha!$A:$A,1,FALSE)</f>
        <v>92857</v>
      </c>
      <c r="W770" s="367"/>
    </row>
    <row r="771" spans="1:23" ht="22.5" hidden="1" x14ac:dyDescent="0.2">
      <c r="A771" s="623">
        <v>92863</v>
      </c>
      <c r="B771" s="612" t="s">
        <v>3171</v>
      </c>
      <c r="C771" s="620" t="s">
        <v>1629</v>
      </c>
      <c r="D771" s="612" t="s">
        <v>7029</v>
      </c>
      <c r="E771" s="621">
        <v>612.54</v>
      </c>
      <c r="F771" s="614">
        <f t="shared" si="223"/>
        <v>738.48</v>
      </c>
      <c r="G771" s="510"/>
      <c r="H771" s="423"/>
      <c r="I771" s="422">
        <f t="shared" si="230"/>
        <v>0</v>
      </c>
      <c r="J771" s="422">
        <f t="shared" si="231"/>
        <v>0</v>
      </c>
      <c r="K771" s="419"/>
      <c r="L771" s="423">
        <f t="shared" si="232"/>
        <v>0</v>
      </c>
      <c r="M771" s="423">
        <f t="shared" si="233"/>
        <v>0</v>
      </c>
      <c r="N771" s="424">
        <f t="shared" si="234"/>
        <v>0</v>
      </c>
      <c r="O771" s="424">
        <f t="shared" si="235"/>
        <v>0</v>
      </c>
      <c r="P771" s="420"/>
      <c r="Q771" s="532"/>
      <c r="R771" s="526" t="str">
        <f t="shared" si="221"/>
        <v/>
      </c>
      <c r="S771" s="526" t="str">
        <f t="shared" si="222"/>
        <v/>
      </c>
      <c r="V771" s="433">
        <f>VLOOKUP(A771,[3]Cartilha!$A:$A,1,FALSE)</f>
        <v>92863</v>
      </c>
      <c r="W771" s="367"/>
    </row>
    <row r="772" spans="1:23" ht="22.5" hidden="1" x14ac:dyDescent="0.2">
      <c r="A772" s="623">
        <v>92210</v>
      </c>
      <c r="B772" s="612" t="s">
        <v>3171</v>
      </c>
      <c r="C772" s="620" t="s">
        <v>1630</v>
      </c>
      <c r="D772" s="612" t="s">
        <v>7029</v>
      </c>
      <c r="E772" s="621">
        <v>122.15</v>
      </c>
      <c r="F772" s="614">
        <f t="shared" si="223"/>
        <v>147.26</v>
      </c>
      <c r="G772" s="510"/>
      <c r="H772" s="423"/>
      <c r="I772" s="422">
        <f t="shared" si="230"/>
        <v>0</v>
      </c>
      <c r="J772" s="422">
        <f t="shared" si="231"/>
        <v>0</v>
      </c>
      <c r="K772" s="419"/>
      <c r="L772" s="423">
        <f t="shared" si="232"/>
        <v>0</v>
      </c>
      <c r="M772" s="423">
        <f t="shared" si="233"/>
        <v>0</v>
      </c>
      <c r="N772" s="424">
        <f t="shared" si="234"/>
        <v>0</v>
      </c>
      <c r="O772" s="424">
        <f t="shared" si="235"/>
        <v>0</v>
      </c>
      <c r="P772" s="420"/>
      <c r="Q772" s="532"/>
      <c r="R772" s="526" t="str">
        <f t="shared" si="221"/>
        <v/>
      </c>
      <c r="S772" s="526" t="str">
        <f t="shared" si="222"/>
        <v/>
      </c>
      <c r="V772" s="433">
        <f>VLOOKUP(A772,[3]Cartilha!$A:$A,1,FALSE)</f>
        <v>92210</v>
      </c>
      <c r="W772" s="367"/>
    </row>
    <row r="773" spans="1:23" ht="22.5" hidden="1" x14ac:dyDescent="0.2">
      <c r="A773" s="623">
        <v>92211</v>
      </c>
      <c r="B773" s="612" t="s">
        <v>3171</v>
      </c>
      <c r="C773" s="620" t="s">
        <v>1631</v>
      </c>
      <c r="D773" s="612" t="s">
        <v>7029</v>
      </c>
      <c r="E773" s="621">
        <v>147.13</v>
      </c>
      <c r="F773" s="614">
        <f t="shared" si="223"/>
        <v>177.38</v>
      </c>
      <c r="G773" s="510"/>
      <c r="H773" s="423"/>
      <c r="I773" s="422">
        <f t="shared" si="230"/>
        <v>0</v>
      </c>
      <c r="J773" s="422">
        <f t="shared" si="231"/>
        <v>0</v>
      </c>
      <c r="K773" s="419"/>
      <c r="L773" s="423">
        <f t="shared" si="232"/>
        <v>0</v>
      </c>
      <c r="M773" s="423">
        <f t="shared" si="233"/>
        <v>0</v>
      </c>
      <c r="N773" s="424">
        <f t="shared" si="234"/>
        <v>0</v>
      </c>
      <c r="O773" s="424">
        <f t="shared" si="235"/>
        <v>0</v>
      </c>
      <c r="P773" s="420"/>
      <c r="Q773" s="532"/>
      <c r="R773" s="526" t="str">
        <f t="shared" si="221"/>
        <v/>
      </c>
      <c r="S773" s="526" t="str">
        <f t="shared" si="222"/>
        <v/>
      </c>
      <c r="V773" s="433">
        <f>VLOOKUP(A773,[3]Cartilha!$A:$A,1,FALSE)</f>
        <v>92211</v>
      </c>
      <c r="W773" s="367"/>
    </row>
    <row r="774" spans="1:23" ht="22.5" hidden="1" x14ac:dyDescent="0.2">
      <c r="A774" s="623">
        <v>92212</v>
      </c>
      <c r="B774" s="612" t="s">
        <v>3171</v>
      </c>
      <c r="C774" s="620" t="s">
        <v>1632</v>
      </c>
      <c r="D774" s="612" t="s">
        <v>7029</v>
      </c>
      <c r="E774" s="621">
        <v>210.27</v>
      </c>
      <c r="F774" s="614">
        <f t="shared" si="223"/>
        <v>253.5</v>
      </c>
      <c r="G774" s="510"/>
      <c r="H774" s="423"/>
      <c r="I774" s="422">
        <f t="shared" si="230"/>
        <v>0</v>
      </c>
      <c r="J774" s="422">
        <f t="shared" si="231"/>
        <v>0</v>
      </c>
      <c r="K774" s="419"/>
      <c r="L774" s="423">
        <f t="shared" si="232"/>
        <v>0</v>
      </c>
      <c r="M774" s="423">
        <f t="shared" si="233"/>
        <v>0</v>
      </c>
      <c r="N774" s="424">
        <f t="shared" si="234"/>
        <v>0</v>
      </c>
      <c r="O774" s="424">
        <f t="shared" si="235"/>
        <v>0</v>
      </c>
      <c r="P774" s="420"/>
      <c r="Q774" s="532"/>
      <c r="R774" s="526" t="str">
        <f t="shared" si="221"/>
        <v/>
      </c>
      <c r="S774" s="526" t="str">
        <f t="shared" si="222"/>
        <v/>
      </c>
      <c r="V774" s="433">
        <f>VLOOKUP(A774,[3]Cartilha!$A:$A,1,FALSE)</f>
        <v>92212</v>
      </c>
      <c r="W774" s="367"/>
    </row>
    <row r="775" spans="1:23" ht="22.5" hidden="1" x14ac:dyDescent="0.2">
      <c r="A775" s="623">
        <v>92213</v>
      </c>
      <c r="B775" s="612" t="s">
        <v>3171</v>
      </c>
      <c r="C775" s="620" t="s">
        <v>1633</v>
      </c>
      <c r="D775" s="612" t="s">
        <v>7029</v>
      </c>
      <c r="E775" s="621">
        <v>270.64</v>
      </c>
      <c r="F775" s="614">
        <f t="shared" si="223"/>
        <v>326.27999999999997</v>
      </c>
      <c r="G775" s="510"/>
      <c r="H775" s="423"/>
      <c r="I775" s="422">
        <f t="shared" si="230"/>
        <v>0</v>
      </c>
      <c r="J775" s="422">
        <f t="shared" si="231"/>
        <v>0</v>
      </c>
      <c r="K775" s="419"/>
      <c r="L775" s="423">
        <f t="shared" si="232"/>
        <v>0</v>
      </c>
      <c r="M775" s="423">
        <f t="shared" si="233"/>
        <v>0</v>
      </c>
      <c r="N775" s="424">
        <f t="shared" si="234"/>
        <v>0</v>
      </c>
      <c r="O775" s="424">
        <f t="shared" si="235"/>
        <v>0</v>
      </c>
      <c r="P775" s="420"/>
      <c r="Q775" s="532"/>
      <c r="R775" s="526" t="str">
        <f t="shared" si="221"/>
        <v/>
      </c>
      <c r="S775" s="526" t="str">
        <f t="shared" si="222"/>
        <v/>
      </c>
      <c r="V775" s="433">
        <f>VLOOKUP(A775,[3]Cartilha!$A:$A,1,FALSE)</f>
        <v>92213</v>
      </c>
      <c r="W775" s="367"/>
    </row>
    <row r="776" spans="1:23" ht="22.5" hidden="1" x14ac:dyDescent="0.2">
      <c r="A776" s="623">
        <v>92214</v>
      </c>
      <c r="B776" s="612" t="s">
        <v>3171</v>
      </c>
      <c r="C776" s="620" t="s">
        <v>1634</v>
      </c>
      <c r="D776" s="612" t="s">
        <v>7029</v>
      </c>
      <c r="E776" s="621">
        <v>324.64999999999998</v>
      </c>
      <c r="F776" s="614">
        <f t="shared" si="223"/>
        <v>391.4</v>
      </c>
      <c r="G776" s="510"/>
      <c r="H776" s="423"/>
      <c r="I776" s="422">
        <f t="shared" si="230"/>
        <v>0</v>
      </c>
      <c r="J776" s="422">
        <f t="shared" si="231"/>
        <v>0</v>
      </c>
      <c r="K776" s="419"/>
      <c r="L776" s="423">
        <f t="shared" si="232"/>
        <v>0</v>
      </c>
      <c r="M776" s="423">
        <f t="shared" si="233"/>
        <v>0</v>
      </c>
      <c r="N776" s="424">
        <f t="shared" si="234"/>
        <v>0</v>
      </c>
      <c r="O776" s="424">
        <f t="shared" si="235"/>
        <v>0</v>
      </c>
      <c r="P776" s="420"/>
      <c r="Q776" s="532"/>
      <c r="R776" s="526" t="str">
        <f t="shared" si="221"/>
        <v/>
      </c>
      <c r="S776" s="526" t="str">
        <f t="shared" si="222"/>
        <v/>
      </c>
      <c r="V776" s="433">
        <f>VLOOKUP(A776,[3]Cartilha!$A:$A,1,FALSE)</f>
        <v>92214</v>
      </c>
      <c r="W776" s="367"/>
    </row>
    <row r="777" spans="1:23" ht="22.5" hidden="1" x14ac:dyDescent="0.2">
      <c r="A777" s="623">
        <v>92215</v>
      </c>
      <c r="B777" s="612" t="s">
        <v>3171</v>
      </c>
      <c r="C777" s="620" t="s">
        <v>1635</v>
      </c>
      <c r="D777" s="612" t="s">
        <v>7029</v>
      </c>
      <c r="E777" s="621">
        <v>372.23</v>
      </c>
      <c r="F777" s="614">
        <f t="shared" si="223"/>
        <v>448.76</v>
      </c>
      <c r="G777" s="510"/>
      <c r="H777" s="423"/>
      <c r="I777" s="422">
        <f t="shared" si="230"/>
        <v>0</v>
      </c>
      <c r="J777" s="422">
        <f t="shared" si="231"/>
        <v>0</v>
      </c>
      <c r="K777" s="419"/>
      <c r="L777" s="423">
        <f t="shared" si="232"/>
        <v>0</v>
      </c>
      <c r="M777" s="423">
        <f t="shared" si="233"/>
        <v>0</v>
      </c>
      <c r="N777" s="424">
        <f t="shared" si="234"/>
        <v>0</v>
      </c>
      <c r="O777" s="424">
        <f t="shared" si="235"/>
        <v>0</v>
      </c>
      <c r="P777" s="420"/>
      <c r="Q777" s="532"/>
      <c r="R777" s="526" t="str">
        <f t="shared" si="221"/>
        <v/>
      </c>
      <c r="S777" s="526" t="str">
        <f t="shared" si="222"/>
        <v/>
      </c>
      <c r="V777" s="433">
        <f>VLOOKUP(A777,[3]Cartilha!$A:$A,1,FALSE)</f>
        <v>92215</v>
      </c>
      <c r="W777" s="367"/>
    </row>
    <row r="778" spans="1:23" ht="22.5" hidden="1" x14ac:dyDescent="0.2">
      <c r="A778" s="623">
        <v>92216</v>
      </c>
      <c r="B778" s="612" t="s">
        <v>3171</v>
      </c>
      <c r="C778" s="620" t="s">
        <v>1636</v>
      </c>
      <c r="D778" s="612" t="s">
        <v>7029</v>
      </c>
      <c r="E778" s="621">
        <v>393.9</v>
      </c>
      <c r="F778" s="614">
        <f t="shared" si="223"/>
        <v>474.89</v>
      </c>
      <c r="G778" s="510"/>
      <c r="H778" s="423"/>
      <c r="I778" s="422">
        <f t="shared" si="230"/>
        <v>0</v>
      </c>
      <c r="J778" s="422">
        <f t="shared" si="231"/>
        <v>0</v>
      </c>
      <c r="K778" s="419"/>
      <c r="L778" s="423">
        <f t="shared" si="232"/>
        <v>0</v>
      </c>
      <c r="M778" s="423">
        <f t="shared" si="233"/>
        <v>0</v>
      </c>
      <c r="N778" s="424">
        <f t="shared" si="234"/>
        <v>0</v>
      </c>
      <c r="O778" s="424">
        <f t="shared" si="235"/>
        <v>0</v>
      </c>
      <c r="P778" s="420"/>
      <c r="Q778" s="532"/>
      <c r="R778" s="526" t="str">
        <f t="shared" si="221"/>
        <v/>
      </c>
      <c r="S778" s="526" t="str">
        <f t="shared" si="222"/>
        <v/>
      </c>
      <c r="V778" s="433">
        <f>VLOOKUP(A778,[3]Cartilha!$A:$A,1,FALSE)</f>
        <v>92216</v>
      </c>
      <c r="W778" s="367"/>
    </row>
    <row r="779" spans="1:23" ht="22.5" hidden="1" x14ac:dyDescent="0.2">
      <c r="A779" s="623">
        <v>92219</v>
      </c>
      <c r="B779" s="612" t="s">
        <v>3171</v>
      </c>
      <c r="C779" s="620" t="s">
        <v>1637</v>
      </c>
      <c r="D779" s="612" t="s">
        <v>7029</v>
      </c>
      <c r="E779" s="621">
        <v>132.47999999999999</v>
      </c>
      <c r="F779" s="614">
        <f t="shared" si="223"/>
        <v>159.72</v>
      </c>
      <c r="G779" s="510"/>
      <c r="H779" s="423"/>
      <c r="I779" s="422">
        <f t="shared" si="230"/>
        <v>0</v>
      </c>
      <c r="J779" s="422">
        <f t="shared" si="231"/>
        <v>0</v>
      </c>
      <c r="K779" s="419"/>
      <c r="L779" s="423">
        <f t="shared" si="232"/>
        <v>0</v>
      </c>
      <c r="M779" s="423">
        <f t="shared" si="233"/>
        <v>0</v>
      </c>
      <c r="N779" s="424">
        <f t="shared" si="234"/>
        <v>0</v>
      </c>
      <c r="O779" s="424">
        <f t="shared" si="235"/>
        <v>0</v>
      </c>
      <c r="P779" s="420"/>
      <c r="Q779" s="532"/>
      <c r="R779" s="526" t="str">
        <f t="shared" si="221"/>
        <v/>
      </c>
      <c r="S779" s="526" t="str">
        <f t="shared" si="222"/>
        <v/>
      </c>
      <c r="V779" s="433">
        <f>VLOOKUP(A779,[3]Cartilha!$A:$A,1,FALSE)</f>
        <v>92219</v>
      </c>
      <c r="W779" s="367"/>
    </row>
    <row r="780" spans="1:23" ht="22.5" hidden="1" x14ac:dyDescent="0.2">
      <c r="A780" s="623">
        <v>92220</v>
      </c>
      <c r="B780" s="612" t="s">
        <v>3171</v>
      </c>
      <c r="C780" s="620" t="s">
        <v>1638</v>
      </c>
      <c r="D780" s="612" t="s">
        <v>7029</v>
      </c>
      <c r="E780" s="621">
        <v>159.91999999999999</v>
      </c>
      <c r="F780" s="614">
        <f t="shared" si="223"/>
        <v>192.8</v>
      </c>
      <c r="G780" s="510"/>
      <c r="H780" s="423"/>
      <c r="I780" s="422">
        <f t="shared" si="230"/>
        <v>0</v>
      </c>
      <c r="J780" s="422">
        <f t="shared" si="231"/>
        <v>0</v>
      </c>
      <c r="K780" s="419"/>
      <c r="L780" s="423">
        <f t="shared" si="232"/>
        <v>0</v>
      </c>
      <c r="M780" s="423">
        <f t="shared" si="233"/>
        <v>0</v>
      </c>
      <c r="N780" s="424">
        <f t="shared" si="234"/>
        <v>0</v>
      </c>
      <c r="O780" s="424">
        <f t="shared" si="235"/>
        <v>0</v>
      </c>
      <c r="P780" s="420"/>
      <c r="Q780" s="532"/>
      <c r="R780" s="526" t="str">
        <f t="shared" si="221"/>
        <v/>
      </c>
      <c r="S780" s="526" t="str">
        <f t="shared" si="222"/>
        <v/>
      </c>
      <c r="V780" s="433">
        <f>VLOOKUP(A780,[3]Cartilha!$A:$A,1,FALSE)</f>
        <v>92220</v>
      </c>
      <c r="W780" s="367"/>
    </row>
    <row r="781" spans="1:23" ht="22.5" hidden="1" x14ac:dyDescent="0.2">
      <c r="A781" s="623">
        <v>92221</v>
      </c>
      <c r="B781" s="612" t="s">
        <v>3171</v>
      </c>
      <c r="C781" s="620" t="s">
        <v>1639</v>
      </c>
      <c r="D781" s="612" t="s">
        <v>7029</v>
      </c>
      <c r="E781" s="621">
        <v>225.24</v>
      </c>
      <c r="F781" s="614">
        <f t="shared" si="223"/>
        <v>271.55</v>
      </c>
      <c r="G781" s="510"/>
      <c r="H781" s="423"/>
      <c r="I781" s="422">
        <f t="shared" si="230"/>
        <v>0</v>
      </c>
      <c r="J781" s="422">
        <f t="shared" si="231"/>
        <v>0</v>
      </c>
      <c r="K781" s="419"/>
      <c r="L781" s="423">
        <f t="shared" si="232"/>
        <v>0</v>
      </c>
      <c r="M781" s="423">
        <f t="shared" si="233"/>
        <v>0</v>
      </c>
      <c r="N781" s="424">
        <f t="shared" si="234"/>
        <v>0</v>
      </c>
      <c r="O781" s="424">
        <f t="shared" si="235"/>
        <v>0</v>
      </c>
      <c r="P781" s="420"/>
      <c r="Q781" s="532"/>
      <c r="R781" s="526" t="str">
        <f t="shared" si="221"/>
        <v/>
      </c>
      <c r="S781" s="526" t="str">
        <f t="shared" si="222"/>
        <v/>
      </c>
      <c r="V781" s="433">
        <f>VLOOKUP(A781,[3]Cartilha!$A:$A,1,FALSE)</f>
        <v>92221</v>
      </c>
      <c r="W781" s="367"/>
    </row>
    <row r="782" spans="1:23" ht="22.5" hidden="1" x14ac:dyDescent="0.2">
      <c r="A782" s="623">
        <v>92222</v>
      </c>
      <c r="B782" s="612" t="s">
        <v>3171</v>
      </c>
      <c r="C782" s="620" t="s">
        <v>1640</v>
      </c>
      <c r="D782" s="612" t="s">
        <v>7029</v>
      </c>
      <c r="E782" s="621">
        <v>288.04000000000002</v>
      </c>
      <c r="F782" s="614">
        <f t="shared" si="223"/>
        <v>347.26</v>
      </c>
      <c r="G782" s="510"/>
      <c r="H782" s="423"/>
      <c r="I782" s="422">
        <f t="shared" si="230"/>
        <v>0</v>
      </c>
      <c r="J782" s="422">
        <f t="shared" si="231"/>
        <v>0</v>
      </c>
      <c r="K782" s="419"/>
      <c r="L782" s="423">
        <f t="shared" si="232"/>
        <v>0</v>
      </c>
      <c r="M782" s="423">
        <f t="shared" si="233"/>
        <v>0</v>
      </c>
      <c r="N782" s="424">
        <f t="shared" si="234"/>
        <v>0</v>
      </c>
      <c r="O782" s="424">
        <f t="shared" si="235"/>
        <v>0</v>
      </c>
      <c r="P782" s="420"/>
      <c r="Q782" s="532"/>
      <c r="R782" s="526" t="str">
        <f t="shared" si="221"/>
        <v/>
      </c>
      <c r="S782" s="526" t="str">
        <f t="shared" si="222"/>
        <v/>
      </c>
      <c r="V782" s="433">
        <f>VLOOKUP(A782,[3]Cartilha!$A:$A,1,FALSE)</f>
        <v>92222</v>
      </c>
      <c r="W782" s="367"/>
    </row>
    <row r="783" spans="1:23" ht="22.5" hidden="1" x14ac:dyDescent="0.2">
      <c r="A783" s="623">
        <v>92223</v>
      </c>
      <c r="B783" s="612" t="s">
        <v>3171</v>
      </c>
      <c r="C783" s="620" t="s">
        <v>1641</v>
      </c>
      <c r="D783" s="612" t="s">
        <v>7029</v>
      </c>
      <c r="E783" s="621">
        <v>344.12</v>
      </c>
      <c r="F783" s="614">
        <f t="shared" si="223"/>
        <v>414.87</v>
      </c>
      <c r="G783" s="510"/>
      <c r="H783" s="423"/>
      <c r="I783" s="422">
        <f t="shared" si="230"/>
        <v>0</v>
      </c>
      <c r="J783" s="422">
        <f t="shared" si="231"/>
        <v>0</v>
      </c>
      <c r="K783" s="419"/>
      <c r="L783" s="423">
        <f t="shared" si="232"/>
        <v>0</v>
      </c>
      <c r="M783" s="423">
        <f t="shared" si="233"/>
        <v>0</v>
      </c>
      <c r="N783" s="424">
        <f t="shared" si="234"/>
        <v>0</v>
      </c>
      <c r="O783" s="424">
        <f t="shared" si="235"/>
        <v>0</v>
      </c>
      <c r="P783" s="420"/>
      <c r="Q783" s="532"/>
      <c r="R783" s="526" t="str">
        <f t="shared" si="221"/>
        <v/>
      </c>
      <c r="S783" s="526" t="str">
        <f t="shared" si="222"/>
        <v/>
      </c>
      <c r="V783" s="433">
        <f>VLOOKUP(A783,[3]Cartilha!$A:$A,1,FALSE)</f>
        <v>92223</v>
      </c>
      <c r="W783" s="367"/>
    </row>
    <row r="784" spans="1:23" ht="22.5" hidden="1" x14ac:dyDescent="0.2">
      <c r="A784" s="623">
        <v>92224</v>
      </c>
      <c r="B784" s="612" t="s">
        <v>3171</v>
      </c>
      <c r="C784" s="620" t="s">
        <v>1642</v>
      </c>
      <c r="D784" s="612" t="s">
        <v>7029</v>
      </c>
      <c r="E784" s="621">
        <v>393.85</v>
      </c>
      <c r="F784" s="614">
        <f t="shared" si="223"/>
        <v>474.83</v>
      </c>
      <c r="G784" s="510"/>
      <c r="H784" s="423"/>
      <c r="I784" s="422">
        <f t="shared" si="230"/>
        <v>0</v>
      </c>
      <c r="J784" s="422">
        <f t="shared" si="231"/>
        <v>0</v>
      </c>
      <c r="K784" s="419"/>
      <c r="L784" s="423">
        <f t="shared" si="232"/>
        <v>0</v>
      </c>
      <c r="M784" s="423">
        <f t="shared" si="233"/>
        <v>0</v>
      </c>
      <c r="N784" s="424">
        <f t="shared" si="234"/>
        <v>0</v>
      </c>
      <c r="O784" s="424">
        <f t="shared" si="235"/>
        <v>0</v>
      </c>
      <c r="P784" s="420"/>
      <c r="Q784" s="532"/>
      <c r="R784" s="526" t="str">
        <f t="shared" si="221"/>
        <v/>
      </c>
      <c r="S784" s="526" t="str">
        <f t="shared" si="222"/>
        <v/>
      </c>
      <c r="V784" s="433">
        <f>VLOOKUP(A784,[3]Cartilha!$A:$A,1,FALSE)</f>
        <v>92224</v>
      </c>
      <c r="W784" s="367"/>
    </row>
    <row r="785" spans="1:23" ht="22.5" hidden="1" x14ac:dyDescent="0.2">
      <c r="A785" s="623">
        <v>92226</v>
      </c>
      <c r="B785" s="612" t="s">
        <v>3171</v>
      </c>
      <c r="C785" s="620" t="s">
        <v>1643</v>
      </c>
      <c r="D785" s="612" t="s">
        <v>7029</v>
      </c>
      <c r="E785" s="621">
        <v>418.07</v>
      </c>
      <c r="F785" s="614">
        <f t="shared" si="223"/>
        <v>504.03</v>
      </c>
      <c r="G785" s="510"/>
      <c r="H785" s="423"/>
      <c r="I785" s="422">
        <f t="shared" si="230"/>
        <v>0</v>
      </c>
      <c r="J785" s="422">
        <f t="shared" si="231"/>
        <v>0</v>
      </c>
      <c r="K785" s="419"/>
      <c r="L785" s="423">
        <f t="shared" si="232"/>
        <v>0</v>
      </c>
      <c r="M785" s="423">
        <f t="shared" si="233"/>
        <v>0</v>
      </c>
      <c r="N785" s="424">
        <f t="shared" si="234"/>
        <v>0</v>
      </c>
      <c r="O785" s="424">
        <f t="shared" si="235"/>
        <v>0</v>
      </c>
      <c r="P785" s="420"/>
      <c r="Q785" s="532"/>
      <c r="R785" s="526" t="str">
        <f t="shared" si="221"/>
        <v/>
      </c>
      <c r="S785" s="526" t="str">
        <f t="shared" si="222"/>
        <v/>
      </c>
      <c r="V785" s="433">
        <f>VLOOKUP(A785,[3]Cartilha!$A:$A,1,FALSE)</f>
        <v>92226</v>
      </c>
      <c r="W785" s="367"/>
    </row>
    <row r="786" spans="1:23" ht="22.5" hidden="1" x14ac:dyDescent="0.2">
      <c r="A786" s="623">
        <v>92816</v>
      </c>
      <c r="B786" s="612" t="s">
        <v>3171</v>
      </c>
      <c r="C786" s="620" t="s">
        <v>1644</v>
      </c>
      <c r="D786" s="612" t="s">
        <v>7029</v>
      </c>
      <c r="E786" s="621">
        <v>555.63</v>
      </c>
      <c r="F786" s="614">
        <f t="shared" si="223"/>
        <v>669.87</v>
      </c>
      <c r="G786" s="510"/>
      <c r="H786" s="423"/>
      <c r="I786" s="422">
        <f t="shared" si="230"/>
        <v>0</v>
      </c>
      <c r="J786" s="422">
        <f t="shared" si="231"/>
        <v>0</v>
      </c>
      <c r="K786" s="419"/>
      <c r="L786" s="423">
        <f t="shared" si="232"/>
        <v>0</v>
      </c>
      <c r="M786" s="423">
        <f t="shared" si="233"/>
        <v>0</v>
      </c>
      <c r="N786" s="424">
        <f t="shared" si="234"/>
        <v>0</v>
      </c>
      <c r="O786" s="424">
        <f t="shared" si="235"/>
        <v>0</v>
      </c>
      <c r="P786" s="420"/>
      <c r="Q786" s="532"/>
      <c r="R786" s="526" t="str">
        <f t="shared" si="221"/>
        <v/>
      </c>
      <c r="S786" s="526" t="str">
        <f t="shared" si="222"/>
        <v/>
      </c>
      <c r="V786" s="433">
        <f>VLOOKUP(A786,[3]Cartilha!$A:$A,1,FALSE)</f>
        <v>92816</v>
      </c>
      <c r="W786" s="367"/>
    </row>
    <row r="787" spans="1:23" ht="22.5" hidden="1" x14ac:dyDescent="0.2">
      <c r="A787" s="623">
        <v>92818</v>
      </c>
      <c r="B787" s="612" t="s">
        <v>3171</v>
      </c>
      <c r="C787" s="620" t="s">
        <v>1645</v>
      </c>
      <c r="D787" s="612" t="s">
        <v>7029</v>
      </c>
      <c r="E787" s="621">
        <v>787.66</v>
      </c>
      <c r="F787" s="614">
        <f t="shared" si="223"/>
        <v>949.6</v>
      </c>
      <c r="G787" s="510"/>
      <c r="H787" s="423"/>
      <c r="I787" s="422">
        <f t="shared" si="230"/>
        <v>0</v>
      </c>
      <c r="J787" s="422">
        <f t="shared" si="231"/>
        <v>0</v>
      </c>
      <c r="K787" s="419"/>
      <c r="L787" s="423">
        <f t="shared" si="232"/>
        <v>0</v>
      </c>
      <c r="M787" s="423">
        <f t="shared" si="233"/>
        <v>0</v>
      </c>
      <c r="N787" s="424">
        <f t="shared" si="234"/>
        <v>0</v>
      </c>
      <c r="O787" s="424">
        <f t="shared" si="235"/>
        <v>0</v>
      </c>
      <c r="P787" s="420"/>
      <c r="Q787" s="532"/>
      <c r="R787" s="526" t="str">
        <f t="shared" si="221"/>
        <v/>
      </c>
      <c r="S787" s="526" t="str">
        <f t="shared" si="222"/>
        <v/>
      </c>
      <c r="V787" s="433">
        <f>VLOOKUP(A787,[3]Cartilha!$A:$A,1,FALSE)</f>
        <v>92818</v>
      </c>
      <c r="W787" s="367"/>
    </row>
    <row r="788" spans="1:23" ht="22.5" hidden="1" x14ac:dyDescent="0.2">
      <c r="A788" s="623">
        <v>92829</v>
      </c>
      <c r="B788" s="612" t="s">
        <v>3171</v>
      </c>
      <c r="C788" s="620" t="s">
        <v>1646</v>
      </c>
      <c r="D788" s="612" t="s">
        <v>7029</v>
      </c>
      <c r="E788" s="621">
        <v>584.16999999999996</v>
      </c>
      <c r="F788" s="614">
        <f t="shared" si="223"/>
        <v>704.28</v>
      </c>
      <c r="G788" s="510"/>
      <c r="H788" s="423"/>
      <c r="I788" s="422">
        <f t="shared" si="230"/>
        <v>0</v>
      </c>
      <c r="J788" s="422">
        <f t="shared" si="231"/>
        <v>0</v>
      </c>
      <c r="K788" s="419"/>
      <c r="L788" s="423">
        <f t="shared" si="232"/>
        <v>0</v>
      </c>
      <c r="M788" s="423">
        <f t="shared" si="233"/>
        <v>0</v>
      </c>
      <c r="N788" s="424">
        <f t="shared" si="234"/>
        <v>0</v>
      </c>
      <c r="O788" s="424">
        <f t="shared" si="235"/>
        <v>0</v>
      </c>
      <c r="P788" s="420"/>
      <c r="Q788" s="525"/>
      <c r="R788" s="526" t="str">
        <f t="shared" ref="R788:R851" si="236">IF(Q788="X","x",IF(Q788="xx","x",IF(O788&gt;0,"x","")))</f>
        <v/>
      </c>
      <c r="S788" s="526" t="str">
        <f t="shared" ref="S788:S851" si="237">IF(Q788="X","x",IF(Q788="xx","x",IF(OR(J788&gt;0,O788&gt;0),"x","")))</f>
        <v/>
      </c>
      <c r="V788" s="433">
        <f>VLOOKUP(A788,[3]Cartilha!$A:$A,1,FALSE)</f>
        <v>92829</v>
      </c>
      <c r="W788" s="367"/>
    </row>
    <row r="789" spans="1:23" ht="22.5" hidden="1" x14ac:dyDescent="0.2">
      <c r="A789" s="623">
        <v>92831</v>
      </c>
      <c r="B789" s="612" t="s">
        <v>3171</v>
      </c>
      <c r="C789" s="620" t="s">
        <v>1647</v>
      </c>
      <c r="D789" s="612" t="s">
        <v>7029</v>
      </c>
      <c r="E789" s="621">
        <v>822.77</v>
      </c>
      <c r="F789" s="614">
        <f t="shared" si="223"/>
        <v>991.93</v>
      </c>
      <c r="G789" s="510"/>
      <c r="H789" s="423"/>
      <c r="I789" s="422">
        <f t="shared" si="230"/>
        <v>0</v>
      </c>
      <c r="J789" s="422">
        <f t="shared" si="231"/>
        <v>0</v>
      </c>
      <c r="K789" s="419"/>
      <c r="L789" s="423">
        <f t="shared" si="232"/>
        <v>0</v>
      </c>
      <c r="M789" s="423">
        <f t="shared" si="233"/>
        <v>0</v>
      </c>
      <c r="N789" s="424">
        <f t="shared" si="234"/>
        <v>0</v>
      </c>
      <c r="O789" s="424">
        <f t="shared" si="235"/>
        <v>0</v>
      </c>
      <c r="P789" s="420"/>
      <c r="Q789" s="532"/>
      <c r="R789" s="526" t="str">
        <f t="shared" si="236"/>
        <v/>
      </c>
      <c r="S789" s="526" t="str">
        <f t="shared" si="237"/>
        <v/>
      </c>
      <c r="V789" s="433">
        <f>VLOOKUP(A789,[3]Cartilha!$A:$A,1,FALSE)</f>
        <v>92831</v>
      </c>
      <c r="W789" s="367"/>
    </row>
    <row r="790" spans="1:23" hidden="1" x14ac:dyDescent="0.2">
      <c r="A790" s="623" t="s">
        <v>5979</v>
      </c>
      <c r="B790" s="612"/>
      <c r="C790" s="620" t="s">
        <v>5980</v>
      </c>
      <c r="D790" s="612">
        <v>0</v>
      </c>
      <c r="E790" s="621"/>
      <c r="F790" s="614">
        <f t="shared" si="223"/>
        <v>0</v>
      </c>
      <c r="G790" s="518"/>
      <c r="H790" s="446"/>
      <c r="I790" s="447"/>
      <c r="J790" s="448"/>
      <c r="K790" s="419"/>
      <c r="L790" s="446"/>
      <c r="M790" s="446"/>
      <c r="N790" s="447"/>
      <c r="O790" s="448"/>
      <c r="P790" s="420"/>
      <c r="Q790" s="525" t="str">
        <f>IF(OR(SUM(J790)&gt;0,SUM(O790)&gt;0),"xx","")</f>
        <v/>
      </c>
      <c r="R790" s="526" t="str">
        <f t="shared" si="236"/>
        <v/>
      </c>
      <c r="S790" s="526" t="str">
        <f t="shared" si="237"/>
        <v/>
      </c>
      <c r="V790" s="433" t="str">
        <f>VLOOKUP(A790,[3]Cartilha!$A:$A,1,FALSE)</f>
        <v>2.3.10</v>
      </c>
      <c r="W790" s="367"/>
    </row>
    <row r="791" spans="1:23" hidden="1" x14ac:dyDescent="0.2">
      <c r="A791" s="623" t="s">
        <v>5981</v>
      </c>
      <c r="B791" s="612"/>
      <c r="C791" s="620" t="s">
        <v>5982</v>
      </c>
      <c r="D791" s="612">
        <v>0</v>
      </c>
      <c r="E791" s="621"/>
      <c r="F791" s="614">
        <f t="shared" ref="F791:F854" si="238">IF(E791=0,0,ROUND(E791*(1+E$13)*(1-E$14),2))</f>
        <v>0</v>
      </c>
      <c r="G791" s="518"/>
      <c r="H791" s="446"/>
      <c r="I791" s="447"/>
      <c r="J791" s="448"/>
      <c r="K791" s="419"/>
      <c r="L791" s="446"/>
      <c r="M791" s="446"/>
      <c r="N791" s="447"/>
      <c r="O791" s="448"/>
      <c r="P791" s="420"/>
      <c r="Q791" s="525" t="str">
        <f>IF(OR(SUM(J791)&gt;0,SUM(O791)&gt;0),"xx","")</f>
        <v/>
      </c>
      <c r="R791" s="526" t="str">
        <f t="shared" si="236"/>
        <v/>
      </c>
      <c r="S791" s="526" t="str">
        <f t="shared" si="237"/>
        <v/>
      </c>
      <c r="V791" s="433" t="str">
        <f>VLOOKUP(A791,[3]Cartilha!$A:$A,1,FALSE)</f>
        <v>2.3.11</v>
      </c>
      <c r="W791" s="367"/>
    </row>
    <row r="792" spans="1:23" x14ac:dyDescent="0.2">
      <c r="A792" s="623" t="s">
        <v>192</v>
      </c>
      <c r="B792" s="612"/>
      <c r="C792" s="620" t="s">
        <v>40</v>
      </c>
      <c r="D792" s="612">
        <v>0</v>
      </c>
      <c r="E792" s="621"/>
      <c r="F792" s="614">
        <f t="shared" si="238"/>
        <v>0</v>
      </c>
      <c r="G792" s="518"/>
      <c r="H792" s="446"/>
      <c r="I792" s="447"/>
      <c r="J792" s="448"/>
      <c r="K792" s="419"/>
      <c r="L792" s="446"/>
      <c r="M792" s="446"/>
      <c r="N792" s="447"/>
      <c r="O792" s="448"/>
      <c r="P792" s="420"/>
      <c r="Q792" s="525" t="str">
        <f>IF(OR(SUM(J793:J1147)&gt;0,SUM(O793:O1147)&gt;0),"xx","")</f>
        <v>xx</v>
      </c>
      <c r="R792" s="526" t="str">
        <f t="shared" si="236"/>
        <v>x</v>
      </c>
      <c r="S792" s="526" t="str">
        <f t="shared" si="237"/>
        <v>x</v>
      </c>
      <c r="V792" s="433" t="str">
        <f>VLOOKUP(A792,[3]Cartilha!$A:$A,1,FALSE)</f>
        <v>2.4</v>
      </c>
      <c r="W792" s="367"/>
    </row>
    <row r="793" spans="1:23" hidden="1" x14ac:dyDescent="0.2">
      <c r="A793" s="623" t="s">
        <v>5983</v>
      </c>
      <c r="B793" s="612"/>
      <c r="C793" s="620" t="s">
        <v>5984</v>
      </c>
      <c r="D793" s="612">
        <v>0</v>
      </c>
      <c r="E793" s="621"/>
      <c r="F793" s="614">
        <f t="shared" si="238"/>
        <v>0</v>
      </c>
      <c r="G793" s="518"/>
      <c r="H793" s="446"/>
      <c r="I793" s="447"/>
      <c r="J793" s="448"/>
      <c r="K793" s="419"/>
      <c r="L793" s="446"/>
      <c r="M793" s="446"/>
      <c r="N793" s="447"/>
      <c r="O793" s="448"/>
      <c r="P793" s="420"/>
      <c r="Q793" s="525" t="str">
        <f>IF(OR(SUM(J793)&gt;0,SUM(O793)&gt;0),"xx","")</f>
        <v/>
      </c>
      <c r="R793" s="526" t="str">
        <f t="shared" si="236"/>
        <v/>
      </c>
      <c r="S793" s="526" t="str">
        <f t="shared" si="237"/>
        <v/>
      </c>
      <c r="V793" s="433" t="str">
        <f>VLOOKUP(A793,[3]Cartilha!$A:$A,1,FALSE)</f>
        <v>2.4.1</v>
      </c>
      <c r="W793" s="367"/>
    </row>
    <row r="794" spans="1:23" hidden="1" x14ac:dyDescent="0.2">
      <c r="A794" s="623" t="s">
        <v>5985</v>
      </c>
      <c r="B794" s="612"/>
      <c r="C794" s="620" t="s">
        <v>5986</v>
      </c>
      <c r="D794" s="612">
        <v>0</v>
      </c>
      <c r="E794" s="621"/>
      <c r="F794" s="614">
        <f t="shared" si="238"/>
        <v>0</v>
      </c>
      <c r="G794" s="518"/>
      <c r="H794" s="446"/>
      <c r="I794" s="447"/>
      <c r="J794" s="448"/>
      <c r="K794" s="419"/>
      <c r="L794" s="446"/>
      <c r="M794" s="446"/>
      <c r="N794" s="447"/>
      <c r="O794" s="448"/>
      <c r="P794" s="420"/>
      <c r="Q794" s="525" t="str">
        <f>IF(OR(SUM(J794)&gt;0,SUM(O794)&gt;0),"xx","")</f>
        <v/>
      </c>
      <c r="R794" s="526" t="str">
        <f t="shared" si="236"/>
        <v/>
      </c>
      <c r="S794" s="526" t="str">
        <f t="shared" si="237"/>
        <v/>
      </c>
      <c r="V794" s="433" t="str">
        <f>VLOOKUP(A794,[3]Cartilha!$A:$A,1,FALSE)</f>
        <v>2.4.2</v>
      </c>
      <c r="W794" s="367"/>
    </row>
    <row r="795" spans="1:23" hidden="1" x14ac:dyDescent="0.2">
      <c r="A795" s="623" t="s">
        <v>2055</v>
      </c>
      <c r="B795" s="612"/>
      <c r="C795" s="620" t="s">
        <v>500</v>
      </c>
      <c r="D795" s="612">
        <v>0</v>
      </c>
      <c r="E795" s="621"/>
      <c r="F795" s="614">
        <f t="shared" si="238"/>
        <v>0</v>
      </c>
      <c r="G795" s="518"/>
      <c r="H795" s="446"/>
      <c r="I795" s="447"/>
      <c r="J795" s="448"/>
      <c r="K795" s="419"/>
      <c r="L795" s="446"/>
      <c r="M795" s="446"/>
      <c r="N795" s="447"/>
      <c r="O795" s="448"/>
      <c r="P795" s="420"/>
      <c r="Q795" s="525" t="str">
        <f>IF(OR(SUM(J796:J809)&gt;0,SUM(O796:O809)&gt;0),"xx","")</f>
        <v/>
      </c>
      <c r="R795" s="526" t="str">
        <f t="shared" si="236"/>
        <v/>
      </c>
      <c r="S795" s="526" t="str">
        <f t="shared" si="237"/>
        <v/>
      </c>
      <c r="V795" s="433" t="str">
        <f>VLOOKUP(A795,[3]Cartilha!$A:$A,1,FALSE)</f>
        <v>2.4.3</v>
      </c>
      <c r="W795" s="367"/>
    </row>
    <row r="796" spans="1:23" ht="22.5" hidden="1" x14ac:dyDescent="0.2">
      <c r="A796" s="623">
        <v>102265</v>
      </c>
      <c r="B796" s="612" t="s">
        <v>3171</v>
      </c>
      <c r="C796" s="620" t="s">
        <v>5863</v>
      </c>
      <c r="D796" s="612" t="s">
        <v>169</v>
      </c>
      <c r="E796" s="621">
        <v>105.95</v>
      </c>
      <c r="F796" s="614">
        <f t="shared" si="238"/>
        <v>127.73</v>
      </c>
      <c r="G796" s="510"/>
      <c r="H796" s="423"/>
      <c r="I796" s="422">
        <f t="shared" ref="I796:I809" si="239">IF(ISBLANK(E796),0,ROUND(F796*G796,2))</f>
        <v>0</v>
      </c>
      <c r="J796" s="422">
        <f t="shared" ref="J796:J809" si="240">IF(ISBLANK(G796),0,ROUND(G796*H796,2))</f>
        <v>0</v>
      </c>
      <c r="K796" s="419"/>
      <c r="L796" s="423">
        <f t="shared" ref="L796:L809" si="241">G796</f>
        <v>0</v>
      </c>
      <c r="M796" s="423">
        <f t="shared" ref="M796:M809" si="242">H796</f>
        <v>0</v>
      </c>
      <c r="N796" s="424">
        <f t="shared" ref="N796:N809" si="243">IF(ISBLANK(E796),0,ROUND(F796*L796,2))</f>
        <v>0</v>
      </c>
      <c r="O796" s="424">
        <f t="shared" ref="O796:O809" si="244">IF(ISBLANK(L796),0,ROUND(L796*M796,2))</f>
        <v>0</v>
      </c>
      <c r="P796" s="420"/>
      <c r="Q796" s="532"/>
      <c r="R796" s="526" t="str">
        <f t="shared" si="236"/>
        <v/>
      </c>
      <c r="S796" s="526" t="str">
        <f t="shared" si="237"/>
        <v/>
      </c>
      <c r="V796" s="433">
        <f>VLOOKUP(A796,[3]Cartilha!$A:$A,1,FALSE)</f>
        <v>102265</v>
      </c>
      <c r="W796" s="367"/>
    </row>
    <row r="797" spans="1:23" ht="22.5" hidden="1" x14ac:dyDescent="0.2">
      <c r="A797" s="623">
        <v>102266</v>
      </c>
      <c r="B797" s="612" t="s">
        <v>3171</v>
      </c>
      <c r="C797" s="620" t="s">
        <v>5864</v>
      </c>
      <c r="D797" s="612" t="s">
        <v>169</v>
      </c>
      <c r="E797" s="621">
        <v>117.47</v>
      </c>
      <c r="F797" s="614">
        <f t="shared" si="238"/>
        <v>141.62</v>
      </c>
      <c r="G797" s="510"/>
      <c r="H797" s="423"/>
      <c r="I797" s="422">
        <f t="shared" si="239"/>
        <v>0</v>
      </c>
      <c r="J797" s="422">
        <f t="shared" si="240"/>
        <v>0</v>
      </c>
      <c r="K797" s="419"/>
      <c r="L797" s="423">
        <f t="shared" si="241"/>
        <v>0</v>
      </c>
      <c r="M797" s="423">
        <f t="shared" si="242"/>
        <v>0</v>
      </c>
      <c r="N797" s="424">
        <f t="shared" si="243"/>
        <v>0</v>
      </c>
      <c r="O797" s="424">
        <f t="shared" si="244"/>
        <v>0</v>
      </c>
      <c r="P797" s="420"/>
      <c r="Q797" s="532"/>
      <c r="R797" s="526" t="str">
        <f t="shared" si="236"/>
        <v/>
      </c>
      <c r="S797" s="526" t="str">
        <f t="shared" si="237"/>
        <v/>
      </c>
      <c r="V797" s="433">
        <f>VLOOKUP(A797,[3]Cartilha!$A:$A,1,FALSE)</f>
        <v>102266</v>
      </c>
      <c r="W797" s="367"/>
    </row>
    <row r="798" spans="1:23" ht="22.5" hidden="1" x14ac:dyDescent="0.2">
      <c r="A798" s="623">
        <v>102267</v>
      </c>
      <c r="B798" s="612" t="s">
        <v>3171</v>
      </c>
      <c r="C798" s="620" t="s">
        <v>5865</v>
      </c>
      <c r="D798" s="612" t="s">
        <v>169</v>
      </c>
      <c r="E798" s="621">
        <v>134.83000000000001</v>
      </c>
      <c r="F798" s="614">
        <f t="shared" si="238"/>
        <v>162.55000000000001</v>
      </c>
      <c r="G798" s="510"/>
      <c r="H798" s="423"/>
      <c r="I798" s="422">
        <f t="shared" si="239"/>
        <v>0</v>
      </c>
      <c r="J798" s="422">
        <f t="shared" si="240"/>
        <v>0</v>
      </c>
      <c r="K798" s="419"/>
      <c r="L798" s="423">
        <f t="shared" si="241"/>
        <v>0</v>
      </c>
      <c r="M798" s="423">
        <f t="shared" si="242"/>
        <v>0</v>
      </c>
      <c r="N798" s="424">
        <f t="shared" si="243"/>
        <v>0</v>
      </c>
      <c r="O798" s="424">
        <f t="shared" si="244"/>
        <v>0</v>
      </c>
      <c r="P798" s="420"/>
      <c r="Q798" s="532"/>
      <c r="R798" s="526" t="str">
        <f t="shared" si="236"/>
        <v/>
      </c>
      <c r="S798" s="526" t="str">
        <f t="shared" si="237"/>
        <v/>
      </c>
      <c r="V798" s="433">
        <f>VLOOKUP(A798,[3]Cartilha!$A:$A,1,FALSE)</f>
        <v>102267</v>
      </c>
      <c r="W798" s="367"/>
    </row>
    <row r="799" spans="1:23" ht="22.5" hidden="1" x14ac:dyDescent="0.2">
      <c r="A799" s="623">
        <v>102268</v>
      </c>
      <c r="B799" s="612" t="s">
        <v>3171</v>
      </c>
      <c r="C799" s="620" t="s">
        <v>5866</v>
      </c>
      <c r="D799" s="612" t="s">
        <v>169</v>
      </c>
      <c r="E799" s="621">
        <v>152.13999999999999</v>
      </c>
      <c r="F799" s="614">
        <f t="shared" si="238"/>
        <v>183.42</v>
      </c>
      <c r="G799" s="510"/>
      <c r="H799" s="423"/>
      <c r="I799" s="422">
        <f t="shared" si="239"/>
        <v>0</v>
      </c>
      <c r="J799" s="422">
        <f t="shared" si="240"/>
        <v>0</v>
      </c>
      <c r="K799" s="419"/>
      <c r="L799" s="423">
        <f t="shared" si="241"/>
        <v>0</v>
      </c>
      <c r="M799" s="423">
        <f t="shared" si="242"/>
        <v>0</v>
      </c>
      <c r="N799" s="424">
        <f t="shared" si="243"/>
        <v>0</v>
      </c>
      <c r="O799" s="424">
        <f t="shared" si="244"/>
        <v>0</v>
      </c>
      <c r="P799" s="420"/>
      <c r="Q799" s="532"/>
      <c r="R799" s="526" t="str">
        <f t="shared" si="236"/>
        <v/>
      </c>
      <c r="S799" s="526" t="str">
        <f t="shared" si="237"/>
        <v/>
      </c>
      <c r="V799" s="433">
        <f>VLOOKUP(A799,[3]Cartilha!$A:$A,1,FALSE)</f>
        <v>102268</v>
      </c>
      <c r="W799" s="367"/>
    </row>
    <row r="800" spans="1:23" ht="22.5" hidden="1" x14ac:dyDescent="0.2">
      <c r="A800" s="623">
        <v>102269</v>
      </c>
      <c r="B800" s="612" t="s">
        <v>3171</v>
      </c>
      <c r="C800" s="620" t="s">
        <v>5867</v>
      </c>
      <c r="D800" s="612" t="s">
        <v>169</v>
      </c>
      <c r="E800" s="621">
        <v>186.74</v>
      </c>
      <c r="F800" s="614">
        <f t="shared" si="238"/>
        <v>225.13</v>
      </c>
      <c r="G800" s="510"/>
      <c r="H800" s="423"/>
      <c r="I800" s="422">
        <f t="shared" si="239"/>
        <v>0</v>
      </c>
      <c r="J800" s="422">
        <f t="shared" si="240"/>
        <v>0</v>
      </c>
      <c r="K800" s="419"/>
      <c r="L800" s="423">
        <f t="shared" si="241"/>
        <v>0</v>
      </c>
      <c r="M800" s="423">
        <f t="shared" si="242"/>
        <v>0</v>
      </c>
      <c r="N800" s="424">
        <f t="shared" si="243"/>
        <v>0</v>
      </c>
      <c r="O800" s="424">
        <f t="shared" si="244"/>
        <v>0</v>
      </c>
      <c r="P800" s="420"/>
      <c r="Q800" s="532"/>
      <c r="R800" s="526" t="str">
        <f t="shared" si="236"/>
        <v/>
      </c>
      <c r="S800" s="526" t="str">
        <f t="shared" si="237"/>
        <v/>
      </c>
      <c r="V800" s="433">
        <f>VLOOKUP(A800,[3]Cartilha!$A:$A,1,FALSE)</f>
        <v>102269</v>
      </c>
      <c r="W800" s="367"/>
    </row>
    <row r="801" spans="1:23" ht="22.5" hidden="1" x14ac:dyDescent="0.2">
      <c r="A801" s="623">
        <v>90724</v>
      </c>
      <c r="B801" s="612" t="s">
        <v>3171</v>
      </c>
      <c r="C801" s="620" t="s">
        <v>5559</v>
      </c>
      <c r="D801" s="612" t="s">
        <v>169</v>
      </c>
      <c r="E801" s="621">
        <v>25.15</v>
      </c>
      <c r="F801" s="614">
        <f t="shared" si="238"/>
        <v>30.32</v>
      </c>
      <c r="G801" s="510"/>
      <c r="H801" s="423"/>
      <c r="I801" s="422">
        <f t="shared" si="239"/>
        <v>0</v>
      </c>
      <c r="J801" s="422">
        <f t="shared" si="240"/>
        <v>0</v>
      </c>
      <c r="K801" s="419"/>
      <c r="L801" s="423">
        <f t="shared" si="241"/>
        <v>0</v>
      </c>
      <c r="M801" s="423">
        <f t="shared" si="242"/>
        <v>0</v>
      </c>
      <c r="N801" s="424">
        <f t="shared" si="243"/>
        <v>0</v>
      </c>
      <c r="O801" s="424">
        <f t="shared" si="244"/>
        <v>0</v>
      </c>
      <c r="P801" s="420"/>
      <c r="Q801" s="532"/>
      <c r="R801" s="526" t="str">
        <f t="shared" si="236"/>
        <v/>
      </c>
      <c r="S801" s="526" t="str">
        <f t="shared" si="237"/>
        <v/>
      </c>
      <c r="V801" s="433">
        <f>VLOOKUP(A801,[3]Cartilha!$A:$A,1,FALSE)</f>
        <v>90724</v>
      </c>
      <c r="W801" s="367"/>
    </row>
    <row r="802" spans="1:23" ht="22.5" hidden="1" x14ac:dyDescent="0.2">
      <c r="A802" s="623">
        <v>90725</v>
      </c>
      <c r="B802" s="612" t="s">
        <v>3171</v>
      </c>
      <c r="C802" s="620" t="s">
        <v>5560</v>
      </c>
      <c r="D802" s="612" t="s">
        <v>169</v>
      </c>
      <c r="E802" s="621">
        <v>30.91</v>
      </c>
      <c r="F802" s="614">
        <f t="shared" si="238"/>
        <v>37.270000000000003</v>
      </c>
      <c r="G802" s="510"/>
      <c r="H802" s="423"/>
      <c r="I802" s="422">
        <f t="shared" si="239"/>
        <v>0</v>
      </c>
      <c r="J802" s="422">
        <f t="shared" si="240"/>
        <v>0</v>
      </c>
      <c r="K802" s="419"/>
      <c r="L802" s="423">
        <f t="shared" si="241"/>
        <v>0</v>
      </c>
      <c r="M802" s="423">
        <f t="shared" si="242"/>
        <v>0</v>
      </c>
      <c r="N802" s="424">
        <f t="shared" si="243"/>
        <v>0</v>
      </c>
      <c r="O802" s="424">
        <f t="shared" si="244"/>
        <v>0</v>
      </c>
      <c r="P802" s="420"/>
      <c r="Q802" s="532"/>
      <c r="R802" s="526" t="str">
        <f t="shared" si="236"/>
        <v/>
      </c>
      <c r="S802" s="526" t="str">
        <f t="shared" si="237"/>
        <v/>
      </c>
      <c r="V802" s="433">
        <f>VLOOKUP(A802,[3]Cartilha!$A:$A,1,FALSE)</f>
        <v>90725</v>
      </c>
      <c r="W802" s="367"/>
    </row>
    <row r="803" spans="1:23" ht="22.5" hidden="1" x14ac:dyDescent="0.2">
      <c r="A803" s="623">
        <v>90726</v>
      </c>
      <c r="B803" s="612" t="s">
        <v>3171</v>
      </c>
      <c r="C803" s="620" t="s">
        <v>5561</v>
      </c>
      <c r="D803" s="612" t="s">
        <v>169</v>
      </c>
      <c r="E803" s="621">
        <v>36.74</v>
      </c>
      <c r="F803" s="614">
        <f t="shared" si="238"/>
        <v>44.29</v>
      </c>
      <c r="G803" s="510"/>
      <c r="H803" s="423"/>
      <c r="I803" s="422">
        <f t="shared" si="239"/>
        <v>0</v>
      </c>
      <c r="J803" s="422">
        <f t="shared" si="240"/>
        <v>0</v>
      </c>
      <c r="K803" s="419"/>
      <c r="L803" s="423">
        <f t="shared" si="241"/>
        <v>0</v>
      </c>
      <c r="M803" s="423">
        <f t="shared" si="242"/>
        <v>0</v>
      </c>
      <c r="N803" s="424">
        <f t="shared" si="243"/>
        <v>0</v>
      </c>
      <c r="O803" s="424">
        <f t="shared" si="244"/>
        <v>0</v>
      </c>
      <c r="P803" s="420"/>
      <c r="Q803" s="532"/>
      <c r="R803" s="526" t="str">
        <f t="shared" si="236"/>
        <v/>
      </c>
      <c r="S803" s="526" t="str">
        <f t="shared" si="237"/>
        <v/>
      </c>
      <c r="V803" s="433">
        <f>VLOOKUP(A803,[3]Cartilha!$A:$A,1,FALSE)</f>
        <v>90726</v>
      </c>
      <c r="W803" s="367"/>
    </row>
    <row r="804" spans="1:23" ht="22.5" hidden="1" x14ac:dyDescent="0.2">
      <c r="A804" s="623">
        <v>90727</v>
      </c>
      <c r="B804" s="612" t="s">
        <v>3171</v>
      </c>
      <c r="C804" s="620" t="s">
        <v>5562</v>
      </c>
      <c r="D804" s="612" t="s">
        <v>169</v>
      </c>
      <c r="E804" s="621">
        <v>42.51</v>
      </c>
      <c r="F804" s="614">
        <f t="shared" si="238"/>
        <v>51.25</v>
      </c>
      <c r="G804" s="510"/>
      <c r="H804" s="423"/>
      <c r="I804" s="422">
        <f t="shared" si="239"/>
        <v>0</v>
      </c>
      <c r="J804" s="422">
        <f t="shared" si="240"/>
        <v>0</v>
      </c>
      <c r="K804" s="419"/>
      <c r="L804" s="423">
        <f t="shared" si="241"/>
        <v>0</v>
      </c>
      <c r="M804" s="423">
        <f t="shared" si="242"/>
        <v>0</v>
      </c>
      <c r="N804" s="424">
        <f t="shared" si="243"/>
        <v>0</v>
      </c>
      <c r="O804" s="424">
        <f t="shared" si="244"/>
        <v>0</v>
      </c>
      <c r="P804" s="420"/>
      <c r="Q804" s="532"/>
      <c r="R804" s="526" t="str">
        <f t="shared" si="236"/>
        <v/>
      </c>
      <c r="S804" s="526" t="str">
        <f t="shared" si="237"/>
        <v/>
      </c>
      <c r="V804" s="433">
        <f>VLOOKUP(A804,[3]Cartilha!$A:$A,1,FALSE)</f>
        <v>90727</v>
      </c>
      <c r="W804" s="367"/>
    </row>
    <row r="805" spans="1:23" ht="22.5" hidden="1" x14ac:dyDescent="0.2">
      <c r="A805" s="623">
        <v>90728</v>
      </c>
      <c r="B805" s="612" t="s">
        <v>3171</v>
      </c>
      <c r="C805" s="620" t="s">
        <v>5563</v>
      </c>
      <c r="D805" s="612" t="s">
        <v>169</v>
      </c>
      <c r="E805" s="621">
        <v>48.27</v>
      </c>
      <c r="F805" s="614">
        <f t="shared" si="238"/>
        <v>58.19</v>
      </c>
      <c r="G805" s="510"/>
      <c r="H805" s="423"/>
      <c r="I805" s="422">
        <f t="shared" si="239"/>
        <v>0</v>
      </c>
      <c r="J805" s="422">
        <f t="shared" si="240"/>
        <v>0</v>
      </c>
      <c r="K805" s="419"/>
      <c r="L805" s="423">
        <f t="shared" si="241"/>
        <v>0</v>
      </c>
      <c r="M805" s="423">
        <f t="shared" si="242"/>
        <v>0</v>
      </c>
      <c r="N805" s="424">
        <f t="shared" si="243"/>
        <v>0</v>
      </c>
      <c r="O805" s="424">
        <f t="shared" si="244"/>
        <v>0</v>
      </c>
      <c r="P805" s="420"/>
      <c r="Q805" s="532"/>
      <c r="R805" s="526" t="str">
        <f t="shared" si="236"/>
        <v/>
      </c>
      <c r="S805" s="526" t="str">
        <f t="shared" si="237"/>
        <v/>
      </c>
      <c r="V805" s="433">
        <f>VLOOKUP(A805,[3]Cartilha!$A:$A,1,FALSE)</f>
        <v>90728</v>
      </c>
      <c r="W805" s="367"/>
    </row>
    <row r="806" spans="1:23" ht="22.5" hidden="1" x14ac:dyDescent="0.2">
      <c r="A806" s="623">
        <v>90729</v>
      </c>
      <c r="B806" s="612" t="s">
        <v>3171</v>
      </c>
      <c r="C806" s="620" t="s">
        <v>5564</v>
      </c>
      <c r="D806" s="612" t="s">
        <v>169</v>
      </c>
      <c r="E806" s="621">
        <v>54.04</v>
      </c>
      <c r="F806" s="614">
        <f t="shared" si="238"/>
        <v>65.150000000000006</v>
      </c>
      <c r="G806" s="510"/>
      <c r="H806" s="423"/>
      <c r="I806" s="422">
        <f t="shared" si="239"/>
        <v>0</v>
      </c>
      <c r="J806" s="422">
        <f t="shared" si="240"/>
        <v>0</v>
      </c>
      <c r="K806" s="419"/>
      <c r="L806" s="423">
        <f t="shared" si="241"/>
        <v>0</v>
      </c>
      <c r="M806" s="423">
        <f t="shared" si="242"/>
        <v>0</v>
      </c>
      <c r="N806" s="424">
        <f t="shared" si="243"/>
        <v>0</v>
      </c>
      <c r="O806" s="424">
        <f t="shared" si="244"/>
        <v>0</v>
      </c>
      <c r="P806" s="420"/>
      <c r="Q806" s="532"/>
      <c r="R806" s="526" t="str">
        <f t="shared" si="236"/>
        <v/>
      </c>
      <c r="S806" s="526" t="str">
        <f t="shared" si="237"/>
        <v/>
      </c>
      <c r="V806" s="433">
        <f>VLOOKUP(A806,[3]Cartilha!$A:$A,1,FALSE)</f>
        <v>90729</v>
      </c>
      <c r="W806" s="367"/>
    </row>
    <row r="807" spans="1:23" ht="22.5" hidden="1" x14ac:dyDescent="0.2">
      <c r="A807" s="623">
        <v>90730</v>
      </c>
      <c r="B807" s="612" t="s">
        <v>3171</v>
      </c>
      <c r="C807" s="620" t="s">
        <v>5565</v>
      </c>
      <c r="D807" s="612" t="s">
        <v>169</v>
      </c>
      <c r="E807" s="621">
        <v>59.81</v>
      </c>
      <c r="F807" s="614">
        <f t="shared" si="238"/>
        <v>72.11</v>
      </c>
      <c r="G807" s="510"/>
      <c r="H807" s="423"/>
      <c r="I807" s="422">
        <f t="shared" si="239"/>
        <v>0</v>
      </c>
      <c r="J807" s="422">
        <f t="shared" si="240"/>
        <v>0</v>
      </c>
      <c r="K807" s="419"/>
      <c r="L807" s="423">
        <f t="shared" si="241"/>
        <v>0</v>
      </c>
      <c r="M807" s="423">
        <f t="shared" si="242"/>
        <v>0</v>
      </c>
      <c r="N807" s="424">
        <f t="shared" si="243"/>
        <v>0</v>
      </c>
      <c r="O807" s="424">
        <f t="shared" si="244"/>
        <v>0</v>
      </c>
      <c r="P807" s="420"/>
      <c r="Q807" s="532"/>
      <c r="R807" s="526" t="str">
        <f t="shared" si="236"/>
        <v/>
      </c>
      <c r="S807" s="526" t="str">
        <f t="shared" si="237"/>
        <v/>
      </c>
      <c r="V807" s="433">
        <f>VLOOKUP(A807,[3]Cartilha!$A:$A,1,FALSE)</f>
        <v>90730</v>
      </c>
      <c r="W807" s="367"/>
    </row>
    <row r="808" spans="1:23" ht="22.5" hidden="1" x14ac:dyDescent="0.2">
      <c r="A808" s="623">
        <v>90731</v>
      </c>
      <c r="B808" s="612" t="s">
        <v>3171</v>
      </c>
      <c r="C808" s="620" t="s">
        <v>5566</v>
      </c>
      <c r="D808" s="612" t="s">
        <v>169</v>
      </c>
      <c r="E808" s="621">
        <v>65.569999999999993</v>
      </c>
      <c r="F808" s="614">
        <f t="shared" si="238"/>
        <v>79.05</v>
      </c>
      <c r="G808" s="510"/>
      <c r="H808" s="423"/>
      <c r="I808" s="422">
        <f t="shared" si="239"/>
        <v>0</v>
      </c>
      <c r="J808" s="422">
        <f t="shared" si="240"/>
        <v>0</v>
      </c>
      <c r="K808" s="419"/>
      <c r="L808" s="423">
        <f t="shared" si="241"/>
        <v>0</v>
      </c>
      <c r="M808" s="423">
        <f t="shared" si="242"/>
        <v>0</v>
      </c>
      <c r="N808" s="424">
        <f t="shared" si="243"/>
        <v>0</v>
      </c>
      <c r="O808" s="424">
        <f t="shared" si="244"/>
        <v>0</v>
      </c>
      <c r="P808" s="420"/>
      <c r="Q808" s="532"/>
      <c r="R808" s="526" t="str">
        <f t="shared" si="236"/>
        <v/>
      </c>
      <c r="S808" s="526" t="str">
        <f t="shared" si="237"/>
        <v/>
      </c>
      <c r="V808" s="433">
        <f>VLOOKUP(A808,[3]Cartilha!$A:$A,1,FALSE)</f>
        <v>90731</v>
      </c>
      <c r="W808" s="367"/>
    </row>
    <row r="809" spans="1:23" ht="22.5" hidden="1" x14ac:dyDescent="0.2">
      <c r="A809" s="623">
        <v>90732</v>
      </c>
      <c r="B809" s="612" t="s">
        <v>3171</v>
      </c>
      <c r="C809" s="620" t="s">
        <v>5567</v>
      </c>
      <c r="D809" s="612" t="s">
        <v>169</v>
      </c>
      <c r="E809" s="621">
        <v>82.87</v>
      </c>
      <c r="F809" s="614">
        <f t="shared" si="238"/>
        <v>99.91</v>
      </c>
      <c r="G809" s="510"/>
      <c r="H809" s="423"/>
      <c r="I809" s="422">
        <f t="shared" si="239"/>
        <v>0</v>
      </c>
      <c r="J809" s="422">
        <f t="shared" si="240"/>
        <v>0</v>
      </c>
      <c r="K809" s="419"/>
      <c r="L809" s="423">
        <f t="shared" si="241"/>
        <v>0</v>
      </c>
      <c r="M809" s="423">
        <f t="shared" si="242"/>
        <v>0</v>
      </c>
      <c r="N809" s="424">
        <f t="shared" si="243"/>
        <v>0</v>
      </c>
      <c r="O809" s="424">
        <f t="shared" si="244"/>
        <v>0</v>
      </c>
      <c r="P809" s="420"/>
      <c r="Q809" s="532"/>
      <c r="R809" s="526" t="str">
        <f t="shared" si="236"/>
        <v/>
      </c>
      <c r="S809" s="526" t="str">
        <f t="shared" si="237"/>
        <v/>
      </c>
      <c r="V809" s="433">
        <f>VLOOKUP(A809,[3]Cartilha!$A:$A,1,FALSE)</f>
        <v>90732</v>
      </c>
      <c r="W809" s="367"/>
    </row>
    <row r="810" spans="1:23" x14ac:dyDescent="0.2">
      <c r="A810" s="623" t="s">
        <v>2056</v>
      </c>
      <c r="B810" s="612"/>
      <c r="C810" s="620" t="s">
        <v>41</v>
      </c>
      <c r="D810" s="612">
        <v>0</v>
      </c>
      <c r="E810" s="621"/>
      <c r="F810" s="614">
        <f t="shared" si="238"/>
        <v>0</v>
      </c>
      <c r="G810" s="518"/>
      <c r="H810" s="446"/>
      <c r="I810" s="447"/>
      <c r="J810" s="448"/>
      <c r="K810" s="419"/>
      <c r="L810" s="446"/>
      <c r="M810" s="446"/>
      <c r="N810" s="447"/>
      <c r="O810" s="448"/>
      <c r="P810" s="420"/>
      <c r="Q810" s="525" t="str">
        <f>IF(OR(SUM(J811:J840)&gt;0,SUM(O811:O840)&gt;0),"xx","")</f>
        <v>xx</v>
      </c>
      <c r="R810" s="526" t="str">
        <f t="shared" si="236"/>
        <v>x</v>
      </c>
      <c r="S810" s="526" t="str">
        <f t="shared" si="237"/>
        <v>x</v>
      </c>
      <c r="V810" s="433" t="str">
        <f>VLOOKUP(A810,[3]Cartilha!$A:$A,1,FALSE)</f>
        <v>2.4.4</v>
      </c>
      <c r="W810" s="367"/>
    </row>
    <row r="811" spans="1:23" ht="22.5" hidden="1" x14ac:dyDescent="0.2">
      <c r="A811" s="623">
        <v>98102</v>
      </c>
      <c r="B811" s="612" t="s">
        <v>3171</v>
      </c>
      <c r="C811" s="620" t="s">
        <v>5568</v>
      </c>
      <c r="D811" s="612" t="s">
        <v>169</v>
      </c>
      <c r="E811" s="621">
        <v>103.67</v>
      </c>
      <c r="F811" s="614">
        <f t="shared" si="238"/>
        <v>124.98</v>
      </c>
      <c r="G811" s="510"/>
      <c r="H811" s="423"/>
      <c r="I811" s="422">
        <f t="shared" ref="I811:I840" si="245">IF(ISBLANK(E811),0,ROUND(F811*G811,2))</f>
        <v>0</v>
      </c>
      <c r="J811" s="422">
        <f t="shared" ref="J811:J840" si="246">IF(ISBLANK(G811),0,ROUND(G811*H811,2))</f>
        <v>0</v>
      </c>
      <c r="K811" s="419"/>
      <c r="L811" s="423">
        <f t="shared" ref="L811:L840" si="247">G811</f>
        <v>0</v>
      </c>
      <c r="M811" s="423">
        <f t="shared" ref="M811:M840" si="248">H811</f>
        <v>0</v>
      </c>
      <c r="N811" s="424">
        <f t="shared" ref="N811:N840" si="249">IF(ISBLANK(E811),0,ROUND(F811*L811,2))</f>
        <v>0</v>
      </c>
      <c r="O811" s="424">
        <f t="shared" ref="O811:O840" si="250">IF(ISBLANK(L811),0,ROUND(L811*M811,2))</f>
        <v>0</v>
      </c>
      <c r="P811" s="420"/>
      <c r="Q811" s="532"/>
      <c r="R811" s="526" t="str">
        <f t="shared" si="236"/>
        <v/>
      </c>
      <c r="S811" s="526" t="str">
        <f t="shared" si="237"/>
        <v/>
      </c>
      <c r="V811" s="433">
        <f>VLOOKUP(A811,[3]Cartilha!$A:$A,1,FALSE)</f>
        <v>98102</v>
      </c>
      <c r="W811" s="367"/>
    </row>
    <row r="812" spans="1:23" ht="22.5" hidden="1" x14ac:dyDescent="0.2">
      <c r="A812" s="623">
        <v>98104</v>
      </c>
      <c r="B812" s="612" t="s">
        <v>3171</v>
      </c>
      <c r="C812" s="620" t="s">
        <v>5569</v>
      </c>
      <c r="D812" s="612" t="s">
        <v>169</v>
      </c>
      <c r="E812" s="621">
        <v>430.8</v>
      </c>
      <c r="F812" s="614">
        <f t="shared" si="238"/>
        <v>519.37</v>
      </c>
      <c r="G812" s="510"/>
      <c r="H812" s="423"/>
      <c r="I812" s="422">
        <f t="shared" si="245"/>
        <v>0</v>
      </c>
      <c r="J812" s="422">
        <f t="shared" si="246"/>
        <v>0</v>
      </c>
      <c r="K812" s="419"/>
      <c r="L812" s="423">
        <f t="shared" si="247"/>
        <v>0</v>
      </c>
      <c r="M812" s="423">
        <f t="shared" si="248"/>
        <v>0</v>
      </c>
      <c r="N812" s="424">
        <f t="shared" si="249"/>
        <v>0</v>
      </c>
      <c r="O812" s="424">
        <f t="shared" si="250"/>
        <v>0</v>
      </c>
      <c r="P812" s="420"/>
      <c r="Q812" s="525"/>
      <c r="R812" s="526" t="str">
        <f t="shared" si="236"/>
        <v/>
      </c>
      <c r="S812" s="526" t="str">
        <f t="shared" si="237"/>
        <v/>
      </c>
      <c r="V812" s="433">
        <f>VLOOKUP(A812,[3]Cartilha!$A:$A,1,FALSE)</f>
        <v>98104</v>
      </c>
      <c r="W812" s="367"/>
    </row>
    <row r="813" spans="1:23" ht="22.5" hidden="1" x14ac:dyDescent="0.2">
      <c r="A813" s="623">
        <v>98105</v>
      </c>
      <c r="B813" s="612" t="s">
        <v>3171</v>
      </c>
      <c r="C813" s="620" t="s">
        <v>5570</v>
      </c>
      <c r="D813" s="612" t="s">
        <v>169</v>
      </c>
      <c r="E813" s="621">
        <v>742.03</v>
      </c>
      <c r="F813" s="614">
        <f t="shared" si="238"/>
        <v>894.59</v>
      </c>
      <c r="G813" s="510"/>
      <c r="H813" s="423"/>
      <c r="I813" s="422">
        <f t="shared" si="245"/>
        <v>0</v>
      </c>
      <c r="J813" s="422">
        <f t="shared" si="246"/>
        <v>0</v>
      </c>
      <c r="K813" s="419"/>
      <c r="L813" s="423">
        <f t="shared" si="247"/>
        <v>0</v>
      </c>
      <c r="M813" s="423">
        <f t="shared" si="248"/>
        <v>0</v>
      </c>
      <c r="N813" s="424">
        <f t="shared" si="249"/>
        <v>0</v>
      </c>
      <c r="O813" s="424">
        <f t="shared" si="250"/>
        <v>0</v>
      </c>
      <c r="P813" s="420"/>
      <c r="Q813" s="525"/>
      <c r="R813" s="526" t="str">
        <f t="shared" si="236"/>
        <v/>
      </c>
      <c r="S813" s="526" t="str">
        <f t="shared" si="237"/>
        <v/>
      </c>
      <c r="V813" s="433">
        <f>VLOOKUP(A813,[3]Cartilha!$A:$A,1,FALSE)</f>
        <v>98105</v>
      </c>
      <c r="W813" s="367"/>
    </row>
    <row r="814" spans="1:23" ht="22.5" hidden="1" x14ac:dyDescent="0.2">
      <c r="A814" s="623">
        <v>98106</v>
      </c>
      <c r="B814" s="612" t="s">
        <v>3171</v>
      </c>
      <c r="C814" s="620" t="s">
        <v>5571</v>
      </c>
      <c r="D814" s="612" t="s">
        <v>169</v>
      </c>
      <c r="E814" s="621">
        <v>1230.0999999999999</v>
      </c>
      <c r="F814" s="614">
        <f t="shared" si="238"/>
        <v>1483.01</v>
      </c>
      <c r="G814" s="510"/>
      <c r="H814" s="423"/>
      <c r="I814" s="422">
        <f t="shared" si="245"/>
        <v>0</v>
      </c>
      <c r="J814" s="422">
        <f t="shared" si="246"/>
        <v>0</v>
      </c>
      <c r="K814" s="419"/>
      <c r="L814" s="423">
        <f t="shared" si="247"/>
        <v>0</v>
      </c>
      <c r="M814" s="423">
        <f t="shared" si="248"/>
        <v>0</v>
      </c>
      <c r="N814" s="424">
        <f t="shared" si="249"/>
        <v>0</v>
      </c>
      <c r="O814" s="424">
        <f t="shared" si="250"/>
        <v>0</v>
      </c>
      <c r="P814" s="420"/>
      <c r="Q814" s="525"/>
      <c r="R814" s="526" t="str">
        <f t="shared" si="236"/>
        <v/>
      </c>
      <c r="S814" s="526" t="str">
        <f t="shared" si="237"/>
        <v/>
      </c>
      <c r="V814" s="433">
        <f>VLOOKUP(A814,[3]Cartilha!$A:$A,1,FALSE)</f>
        <v>98106</v>
      </c>
      <c r="W814" s="367"/>
    </row>
    <row r="815" spans="1:23" ht="22.5" hidden="1" x14ac:dyDescent="0.2">
      <c r="A815" s="623">
        <v>98107</v>
      </c>
      <c r="B815" s="612" t="s">
        <v>3171</v>
      </c>
      <c r="C815" s="620" t="s">
        <v>5572</v>
      </c>
      <c r="D815" s="612" t="s">
        <v>169</v>
      </c>
      <c r="E815" s="621">
        <v>285.94</v>
      </c>
      <c r="F815" s="614">
        <f t="shared" si="238"/>
        <v>344.73</v>
      </c>
      <c r="G815" s="510"/>
      <c r="H815" s="423"/>
      <c r="I815" s="422">
        <f t="shared" si="245"/>
        <v>0</v>
      </c>
      <c r="J815" s="422">
        <f t="shared" si="246"/>
        <v>0</v>
      </c>
      <c r="K815" s="419"/>
      <c r="L815" s="423">
        <f t="shared" si="247"/>
        <v>0</v>
      </c>
      <c r="M815" s="423">
        <f t="shared" si="248"/>
        <v>0</v>
      </c>
      <c r="N815" s="424">
        <f t="shared" si="249"/>
        <v>0</v>
      </c>
      <c r="O815" s="424">
        <f t="shared" si="250"/>
        <v>0</v>
      </c>
      <c r="P815" s="420"/>
      <c r="Q815" s="525"/>
      <c r="R815" s="526" t="str">
        <f t="shared" si="236"/>
        <v/>
      </c>
      <c r="S815" s="526" t="str">
        <f t="shared" si="237"/>
        <v/>
      </c>
      <c r="V815" s="433">
        <f>VLOOKUP(A815,[3]Cartilha!$A:$A,1,FALSE)</f>
        <v>98107</v>
      </c>
      <c r="W815" s="367"/>
    </row>
    <row r="816" spans="1:23" ht="22.5" hidden="1" x14ac:dyDescent="0.2">
      <c r="A816" s="623">
        <v>98108</v>
      </c>
      <c r="B816" s="612" t="s">
        <v>3171</v>
      </c>
      <c r="C816" s="620" t="s">
        <v>5573</v>
      </c>
      <c r="D816" s="612" t="s">
        <v>169</v>
      </c>
      <c r="E816" s="621">
        <v>508.53</v>
      </c>
      <c r="F816" s="614">
        <f t="shared" si="238"/>
        <v>613.08000000000004</v>
      </c>
      <c r="G816" s="510"/>
      <c r="H816" s="423"/>
      <c r="I816" s="422">
        <f t="shared" si="245"/>
        <v>0</v>
      </c>
      <c r="J816" s="422">
        <f t="shared" si="246"/>
        <v>0</v>
      </c>
      <c r="K816" s="419"/>
      <c r="L816" s="423">
        <f t="shared" si="247"/>
        <v>0</v>
      </c>
      <c r="M816" s="423">
        <f t="shared" si="248"/>
        <v>0</v>
      </c>
      <c r="N816" s="424">
        <f t="shared" si="249"/>
        <v>0</v>
      </c>
      <c r="O816" s="424">
        <f t="shared" si="250"/>
        <v>0</v>
      </c>
      <c r="P816" s="420"/>
      <c r="Q816" s="525"/>
      <c r="R816" s="526" t="str">
        <f t="shared" si="236"/>
        <v/>
      </c>
      <c r="S816" s="526" t="str">
        <f t="shared" si="237"/>
        <v/>
      </c>
      <c r="V816" s="433">
        <f>VLOOKUP(A816,[3]Cartilha!$A:$A,1,FALSE)</f>
        <v>98108</v>
      </c>
      <c r="W816" s="367"/>
    </row>
    <row r="817" spans="1:23" ht="22.5" hidden="1" x14ac:dyDescent="0.2">
      <c r="A817" s="623">
        <v>98109</v>
      </c>
      <c r="B817" s="612" t="s">
        <v>3171</v>
      </c>
      <c r="C817" s="620" t="s">
        <v>5574</v>
      </c>
      <c r="D817" s="612" t="s">
        <v>169</v>
      </c>
      <c r="E817" s="621">
        <v>827.19</v>
      </c>
      <c r="F817" s="614">
        <f t="shared" si="238"/>
        <v>997.26</v>
      </c>
      <c r="G817" s="510"/>
      <c r="H817" s="423"/>
      <c r="I817" s="422">
        <f t="shared" si="245"/>
        <v>0</v>
      </c>
      <c r="J817" s="422">
        <f t="shared" si="246"/>
        <v>0</v>
      </c>
      <c r="K817" s="419"/>
      <c r="L817" s="423">
        <f t="shared" si="247"/>
        <v>0</v>
      </c>
      <c r="M817" s="423">
        <f t="shared" si="248"/>
        <v>0</v>
      </c>
      <c r="N817" s="424">
        <f t="shared" si="249"/>
        <v>0</v>
      </c>
      <c r="O817" s="424">
        <f t="shared" si="250"/>
        <v>0</v>
      </c>
      <c r="P817" s="420"/>
      <c r="Q817" s="525"/>
      <c r="R817" s="526" t="str">
        <f t="shared" si="236"/>
        <v/>
      </c>
      <c r="S817" s="526" t="str">
        <f t="shared" si="237"/>
        <v/>
      </c>
      <c r="V817" s="433">
        <f>VLOOKUP(A817,[3]Cartilha!$A:$A,1,FALSE)</f>
        <v>98109</v>
      </c>
      <c r="W817" s="367"/>
    </row>
    <row r="818" spans="1:23" hidden="1" x14ac:dyDescent="0.2">
      <c r="A818" s="623">
        <v>98110</v>
      </c>
      <c r="B818" s="612" t="s">
        <v>3171</v>
      </c>
      <c r="C818" s="620" t="s">
        <v>5575</v>
      </c>
      <c r="D818" s="612" t="s">
        <v>169</v>
      </c>
      <c r="E818" s="621">
        <v>290.58</v>
      </c>
      <c r="F818" s="614">
        <f t="shared" si="238"/>
        <v>350.32</v>
      </c>
      <c r="G818" s="510"/>
      <c r="H818" s="423"/>
      <c r="I818" s="422">
        <f t="shared" si="245"/>
        <v>0</v>
      </c>
      <c r="J818" s="422">
        <f t="shared" si="246"/>
        <v>0</v>
      </c>
      <c r="K818" s="419"/>
      <c r="L818" s="423">
        <f t="shared" si="247"/>
        <v>0</v>
      </c>
      <c r="M818" s="423">
        <f t="shared" si="248"/>
        <v>0</v>
      </c>
      <c r="N818" s="424">
        <f t="shared" si="249"/>
        <v>0</v>
      </c>
      <c r="O818" s="424">
        <f t="shared" si="250"/>
        <v>0</v>
      </c>
      <c r="P818" s="420"/>
      <c r="Q818" s="525"/>
      <c r="R818" s="526" t="str">
        <f t="shared" si="236"/>
        <v/>
      </c>
      <c r="S818" s="526" t="str">
        <f t="shared" si="237"/>
        <v/>
      </c>
      <c r="V818" s="433">
        <f>VLOOKUP(A818,[3]Cartilha!$A:$A,1,FALSE)</f>
        <v>98110</v>
      </c>
      <c r="W818" s="367"/>
    </row>
    <row r="819" spans="1:23" ht="22.5" hidden="1" x14ac:dyDescent="0.2">
      <c r="A819" s="623">
        <v>97895</v>
      </c>
      <c r="B819" s="612" t="s">
        <v>3171</v>
      </c>
      <c r="C819" s="620" t="s">
        <v>5576</v>
      </c>
      <c r="D819" s="612" t="s">
        <v>169</v>
      </c>
      <c r="E819" s="621">
        <v>107.26</v>
      </c>
      <c r="F819" s="614">
        <f t="shared" si="238"/>
        <v>129.31</v>
      </c>
      <c r="G819" s="510"/>
      <c r="H819" s="423"/>
      <c r="I819" s="422">
        <f t="shared" si="245"/>
        <v>0</v>
      </c>
      <c r="J819" s="422">
        <f t="shared" si="246"/>
        <v>0</v>
      </c>
      <c r="K819" s="419"/>
      <c r="L819" s="423">
        <f t="shared" si="247"/>
        <v>0</v>
      </c>
      <c r="M819" s="423">
        <f t="shared" si="248"/>
        <v>0</v>
      </c>
      <c r="N819" s="424">
        <f t="shared" si="249"/>
        <v>0</v>
      </c>
      <c r="O819" s="424">
        <f t="shared" si="250"/>
        <v>0</v>
      </c>
      <c r="P819" s="420"/>
      <c r="Q819" s="525"/>
      <c r="R819" s="526" t="str">
        <f t="shared" si="236"/>
        <v/>
      </c>
      <c r="S819" s="526" t="str">
        <f t="shared" si="237"/>
        <v/>
      </c>
      <c r="V819" s="433">
        <f>VLOOKUP(A819,[3]Cartilha!$A:$A,1,FALSE)</f>
        <v>97895</v>
      </c>
      <c r="W819" s="367"/>
    </row>
    <row r="820" spans="1:23" ht="22.5" x14ac:dyDescent="0.2">
      <c r="A820" s="623">
        <v>97896</v>
      </c>
      <c r="B820" s="612" t="s">
        <v>3171</v>
      </c>
      <c r="C820" s="620" t="s">
        <v>5577</v>
      </c>
      <c r="D820" s="612" t="s">
        <v>169</v>
      </c>
      <c r="E820" s="621">
        <v>198.24</v>
      </c>
      <c r="F820" s="614">
        <f t="shared" si="238"/>
        <v>239</v>
      </c>
      <c r="G820" s="510">
        <v>1</v>
      </c>
      <c r="H820" s="423">
        <f>F820</f>
        <v>239</v>
      </c>
      <c r="I820" s="422">
        <f t="shared" si="245"/>
        <v>239</v>
      </c>
      <c r="J820" s="422">
        <f t="shared" si="246"/>
        <v>239</v>
      </c>
      <c r="K820" s="419"/>
      <c r="L820" s="423">
        <f t="shared" si="247"/>
        <v>1</v>
      </c>
      <c r="M820" s="423">
        <f t="shared" si="248"/>
        <v>239</v>
      </c>
      <c r="N820" s="424">
        <f t="shared" si="249"/>
        <v>239</v>
      </c>
      <c r="O820" s="424">
        <f t="shared" si="250"/>
        <v>239</v>
      </c>
      <c r="P820" s="420"/>
      <c r="Q820" s="525"/>
      <c r="R820" s="526" t="str">
        <f t="shared" si="236"/>
        <v>x</v>
      </c>
      <c r="S820" s="526" t="str">
        <f t="shared" si="237"/>
        <v>x</v>
      </c>
      <c r="V820" s="433">
        <f>VLOOKUP(A820,[3]Cartilha!$A:$A,1,FALSE)</f>
        <v>97896</v>
      </c>
      <c r="W820" s="367"/>
    </row>
    <row r="821" spans="1:23" ht="22.5" x14ac:dyDescent="0.2">
      <c r="A821" s="623">
        <v>97897</v>
      </c>
      <c r="B821" s="612" t="s">
        <v>3171</v>
      </c>
      <c r="C821" s="620" t="s">
        <v>5578</v>
      </c>
      <c r="D821" s="612" t="s">
        <v>169</v>
      </c>
      <c r="E821" s="621">
        <v>260.42</v>
      </c>
      <c r="F821" s="614">
        <f t="shared" si="238"/>
        <v>313.95999999999998</v>
      </c>
      <c r="G821" s="510">
        <v>3</v>
      </c>
      <c r="H821" s="423">
        <f>F821</f>
        <v>313.95999999999998</v>
      </c>
      <c r="I821" s="422">
        <f t="shared" si="245"/>
        <v>941.88</v>
      </c>
      <c r="J821" s="422">
        <f t="shared" si="246"/>
        <v>941.88</v>
      </c>
      <c r="K821" s="419"/>
      <c r="L821" s="423">
        <f t="shared" si="247"/>
        <v>3</v>
      </c>
      <c r="M821" s="423">
        <f t="shared" si="248"/>
        <v>313.95999999999998</v>
      </c>
      <c r="N821" s="424">
        <f t="shared" si="249"/>
        <v>941.88</v>
      </c>
      <c r="O821" s="424">
        <f t="shared" si="250"/>
        <v>941.88</v>
      </c>
      <c r="P821" s="420"/>
      <c r="Q821" s="525"/>
      <c r="R821" s="526" t="str">
        <f t="shared" si="236"/>
        <v>x</v>
      </c>
      <c r="S821" s="526" t="str">
        <f t="shared" si="237"/>
        <v>x</v>
      </c>
      <c r="V821" s="433">
        <f>VLOOKUP(A821,[3]Cartilha!$A:$A,1,FALSE)</f>
        <v>97897</v>
      </c>
      <c r="W821" s="367"/>
    </row>
    <row r="822" spans="1:23" ht="22.5" hidden="1" x14ac:dyDescent="0.2">
      <c r="A822" s="623">
        <v>97898</v>
      </c>
      <c r="B822" s="612" t="s">
        <v>3171</v>
      </c>
      <c r="C822" s="620" t="s">
        <v>5579</v>
      </c>
      <c r="D822" s="612" t="s">
        <v>169</v>
      </c>
      <c r="E822" s="621">
        <v>556.17999999999995</v>
      </c>
      <c r="F822" s="614">
        <f t="shared" si="238"/>
        <v>670.53</v>
      </c>
      <c r="G822" s="510"/>
      <c r="H822" s="423"/>
      <c r="I822" s="422">
        <f t="shared" si="245"/>
        <v>0</v>
      </c>
      <c r="J822" s="422">
        <f t="shared" si="246"/>
        <v>0</v>
      </c>
      <c r="K822" s="419"/>
      <c r="L822" s="423">
        <f t="shared" si="247"/>
        <v>0</v>
      </c>
      <c r="M822" s="423">
        <f t="shared" si="248"/>
        <v>0</v>
      </c>
      <c r="N822" s="424">
        <f t="shared" si="249"/>
        <v>0</v>
      </c>
      <c r="O822" s="424">
        <f t="shared" si="250"/>
        <v>0</v>
      </c>
      <c r="P822" s="420"/>
      <c r="Q822" s="525"/>
      <c r="R822" s="526" t="str">
        <f t="shared" si="236"/>
        <v/>
      </c>
      <c r="S822" s="526" t="str">
        <f t="shared" si="237"/>
        <v/>
      </c>
      <c r="V822" s="433">
        <f>VLOOKUP(A822,[3]Cartilha!$A:$A,1,FALSE)</f>
        <v>97898</v>
      </c>
      <c r="W822" s="367"/>
    </row>
    <row r="823" spans="1:23" ht="22.5" hidden="1" x14ac:dyDescent="0.2">
      <c r="A823" s="623">
        <v>97900</v>
      </c>
      <c r="B823" s="612" t="s">
        <v>3171</v>
      </c>
      <c r="C823" s="620" t="s">
        <v>5580</v>
      </c>
      <c r="D823" s="612" t="s">
        <v>169</v>
      </c>
      <c r="E823" s="621">
        <v>200.68</v>
      </c>
      <c r="F823" s="614">
        <f t="shared" si="238"/>
        <v>241.94</v>
      </c>
      <c r="G823" s="510"/>
      <c r="H823" s="423"/>
      <c r="I823" s="422">
        <f t="shared" si="245"/>
        <v>0</v>
      </c>
      <c r="J823" s="422">
        <f t="shared" si="246"/>
        <v>0</v>
      </c>
      <c r="K823" s="419"/>
      <c r="L823" s="423">
        <f t="shared" si="247"/>
        <v>0</v>
      </c>
      <c r="M823" s="423">
        <f t="shared" si="248"/>
        <v>0</v>
      </c>
      <c r="N823" s="424">
        <f t="shared" si="249"/>
        <v>0</v>
      </c>
      <c r="O823" s="424">
        <f t="shared" si="250"/>
        <v>0</v>
      </c>
      <c r="P823" s="420"/>
      <c r="Q823" s="525"/>
      <c r="R823" s="526" t="str">
        <f t="shared" si="236"/>
        <v/>
      </c>
      <c r="S823" s="526" t="str">
        <f t="shared" si="237"/>
        <v/>
      </c>
      <c r="V823" s="433">
        <f>VLOOKUP(A823,[3]Cartilha!$A:$A,1,FALSE)</f>
        <v>97900</v>
      </c>
      <c r="W823" s="367"/>
    </row>
    <row r="824" spans="1:23" ht="22.5" hidden="1" x14ac:dyDescent="0.2">
      <c r="A824" s="623">
        <v>97901</v>
      </c>
      <c r="B824" s="612" t="s">
        <v>3171</v>
      </c>
      <c r="C824" s="620" t="s">
        <v>5581</v>
      </c>
      <c r="D824" s="612" t="s">
        <v>169</v>
      </c>
      <c r="E824" s="621">
        <v>319.33</v>
      </c>
      <c r="F824" s="614">
        <f t="shared" si="238"/>
        <v>384.98</v>
      </c>
      <c r="G824" s="510"/>
      <c r="H824" s="423"/>
      <c r="I824" s="422">
        <f t="shared" si="245"/>
        <v>0</v>
      </c>
      <c r="J824" s="422">
        <f t="shared" si="246"/>
        <v>0</v>
      </c>
      <c r="K824" s="419"/>
      <c r="L824" s="423">
        <f t="shared" si="247"/>
        <v>0</v>
      </c>
      <c r="M824" s="423">
        <f t="shared" si="248"/>
        <v>0</v>
      </c>
      <c r="N824" s="424">
        <f t="shared" si="249"/>
        <v>0</v>
      </c>
      <c r="O824" s="424">
        <f t="shared" si="250"/>
        <v>0</v>
      </c>
      <c r="P824" s="420"/>
      <c r="Q824" s="525"/>
      <c r="R824" s="526" t="str">
        <f t="shared" si="236"/>
        <v/>
      </c>
      <c r="S824" s="526" t="str">
        <f t="shared" si="237"/>
        <v/>
      </c>
      <c r="V824" s="433">
        <f>VLOOKUP(A824,[3]Cartilha!$A:$A,1,FALSE)</f>
        <v>97901</v>
      </c>
      <c r="W824" s="367"/>
    </row>
    <row r="825" spans="1:23" ht="22.5" hidden="1" x14ac:dyDescent="0.2">
      <c r="A825" s="623">
        <v>97902</v>
      </c>
      <c r="B825" s="612" t="s">
        <v>3171</v>
      </c>
      <c r="C825" s="620" t="s">
        <v>5582</v>
      </c>
      <c r="D825" s="612" t="s">
        <v>169</v>
      </c>
      <c r="E825" s="621">
        <v>631.92999999999995</v>
      </c>
      <c r="F825" s="614">
        <f t="shared" si="238"/>
        <v>761.85</v>
      </c>
      <c r="G825" s="510"/>
      <c r="H825" s="423"/>
      <c r="I825" s="422">
        <f t="shared" si="245"/>
        <v>0</v>
      </c>
      <c r="J825" s="422">
        <f t="shared" si="246"/>
        <v>0</v>
      </c>
      <c r="K825" s="419"/>
      <c r="L825" s="423">
        <f t="shared" si="247"/>
        <v>0</v>
      </c>
      <c r="M825" s="423">
        <f t="shared" si="248"/>
        <v>0</v>
      </c>
      <c r="N825" s="424">
        <f t="shared" si="249"/>
        <v>0</v>
      </c>
      <c r="O825" s="424">
        <f t="shared" si="250"/>
        <v>0</v>
      </c>
      <c r="P825" s="420"/>
      <c r="Q825" s="525"/>
      <c r="R825" s="526" t="str">
        <f t="shared" si="236"/>
        <v/>
      </c>
      <c r="S825" s="526" t="str">
        <f t="shared" si="237"/>
        <v/>
      </c>
      <c r="V825" s="433">
        <f>VLOOKUP(A825,[3]Cartilha!$A:$A,1,FALSE)</f>
        <v>97902</v>
      </c>
      <c r="W825" s="367"/>
    </row>
    <row r="826" spans="1:23" ht="22.5" hidden="1" x14ac:dyDescent="0.2">
      <c r="A826" s="623">
        <v>97903</v>
      </c>
      <c r="B826" s="612" t="s">
        <v>3171</v>
      </c>
      <c r="C826" s="620" t="s">
        <v>5583</v>
      </c>
      <c r="D826" s="612" t="s">
        <v>169</v>
      </c>
      <c r="E826" s="621">
        <v>868.04</v>
      </c>
      <c r="F826" s="614">
        <f t="shared" si="238"/>
        <v>1046.51</v>
      </c>
      <c r="G826" s="510"/>
      <c r="H826" s="423"/>
      <c r="I826" s="422">
        <f t="shared" si="245"/>
        <v>0</v>
      </c>
      <c r="J826" s="422">
        <f t="shared" si="246"/>
        <v>0</v>
      </c>
      <c r="K826" s="419"/>
      <c r="L826" s="423">
        <f t="shared" si="247"/>
        <v>0</v>
      </c>
      <c r="M826" s="423">
        <f t="shared" si="248"/>
        <v>0</v>
      </c>
      <c r="N826" s="424">
        <f t="shared" si="249"/>
        <v>0</v>
      </c>
      <c r="O826" s="424">
        <f t="shared" si="250"/>
        <v>0</v>
      </c>
      <c r="P826" s="420"/>
      <c r="Q826" s="525"/>
      <c r="R826" s="526" t="str">
        <f t="shared" si="236"/>
        <v/>
      </c>
      <c r="S826" s="526" t="str">
        <f t="shared" si="237"/>
        <v/>
      </c>
      <c r="V826" s="433">
        <f>VLOOKUP(A826,[3]Cartilha!$A:$A,1,FALSE)</f>
        <v>97903</v>
      </c>
      <c r="W826" s="367"/>
    </row>
    <row r="827" spans="1:23" ht="22.5" hidden="1" x14ac:dyDescent="0.2">
      <c r="A827" s="623">
        <v>97904</v>
      </c>
      <c r="B827" s="612" t="s">
        <v>3171</v>
      </c>
      <c r="C827" s="620" t="s">
        <v>5584</v>
      </c>
      <c r="D827" s="612" t="s">
        <v>169</v>
      </c>
      <c r="E827" s="621">
        <v>1021.62</v>
      </c>
      <c r="F827" s="614">
        <f t="shared" si="238"/>
        <v>1231.67</v>
      </c>
      <c r="G827" s="510"/>
      <c r="H827" s="423"/>
      <c r="I827" s="422">
        <f t="shared" si="245"/>
        <v>0</v>
      </c>
      <c r="J827" s="422">
        <f t="shared" si="246"/>
        <v>0</v>
      </c>
      <c r="K827" s="419"/>
      <c r="L827" s="423">
        <f t="shared" si="247"/>
        <v>0</v>
      </c>
      <c r="M827" s="423">
        <f t="shared" si="248"/>
        <v>0</v>
      </c>
      <c r="N827" s="424">
        <f t="shared" si="249"/>
        <v>0</v>
      </c>
      <c r="O827" s="424">
        <f t="shared" si="250"/>
        <v>0</v>
      </c>
      <c r="P827" s="420"/>
      <c r="Q827" s="525"/>
      <c r="R827" s="526" t="str">
        <f t="shared" si="236"/>
        <v/>
      </c>
      <c r="S827" s="526" t="str">
        <f t="shared" si="237"/>
        <v/>
      </c>
      <c r="V827" s="433">
        <f>VLOOKUP(A827,[3]Cartilha!$A:$A,1,FALSE)</f>
        <v>97904</v>
      </c>
      <c r="W827" s="367"/>
    </row>
    <row r="828" spans="1:23" ht="22.5" hidden="1" x14ac:dyDescent="0.2">
      <c r="A828" s="623">
        <v>97905</v>
      </c>
      <c r="B828" s="612" t="s">
        <v>3171</v>
      </c>
      <c r="C828" s="620" t="s">
        <v>5585</v>
      </c>
      <c r="D828" s="612" t="s">
        <v>169</v>
      </c>
      <c r="E828" s="621">
        <v>239.66</v>
      </c>
      <c r="F828" s="614">
        <f t="shared" si="238"/>
        <v>288.93</v>
      </c>
      <c r="G828" s="510"/>
      <c r="H828" s="423"/>
      <c r="I828" s="422">
        <f t="shared" si="245"/>
        <v>0</v>
      </c>
      <c r="J828" s="422">
        <f t="shared" si="246"/>
        <v>0</v>
      </c>
      <c r="K828" s="419"/>
      <c r="L828" s="423">
        <f t="shared" si="247"/>
        <v>0</v>
      </c>
      <c r="M828" s="423">
        <f t="shared" si="248"/>
        <v>0</v>
      </c>
      <c r="N828" s="424">
        <f t="shared" si="249"/>
        <v>0</v>
      </c>
      <c r="O828" s="424">
        <f t="shared" si="250"/>
        <v>0</v>
      </c>
      <c r="P828" s="420"/>
      <c r="Q828" s="525"/>
      <c r="R828" s="526" t="str">
        <f t="shared" si="236"/>
        <v/>
      </c>
      <c r="S828" s="526" t="str">
        <f t="shared" si="237"/>
        <v/>
      </c>
      <c r="V828" s="433">
        <f>VLOOKUP(A828,[3]Cartilha!$A:$A,1,FALSE)</f>
        <v>97905</v>
      </c>
      <c r="W828" s="367"/>
    </row>
    <row r="829" spans="1:23" ht="22.5" hidden="1" x14ac:dyDescent="0.2">
      <c r="A829" s="623">
        <v>97906</v>
      </c>
      <c r="B829" s="612" t="s">
        <v>3171</v>
      </c>
      <c r="C829" s="620" t="s">
        <v>5586</v>
      </c>
      <c r="D829" s="612" t="s">
        <v>169</v>
      </c>
      <c r="E829" s="621">
        <v>445.78</v>
      </c>
      <c r="F829" s="614">
        <f t="shared" si="238"/>
        <v>537.42999999999995</v>
      </c>
      <c r="G829" s="510"/>
      <c r="H829" s="423"/>
      <c r="I829" s="422">
        <f t="shared" si="245"/>
        <v>0</v>
      </c>
      <c r="J829" s="422">
        <f t="shared" si="246"/>
        <v>0</v>
      </c>
      <c r="K829" s="419"/>
      <c r="L829" s="423">
        <f t="shared" si="247"/>
        <v>0</v>
      </c>
      <c r="M829" s="423">
        <f t="shared" si="248"/>
        <v>0</v>
      </c>
      <c r="N829" s="424">
        <f t="shared" si="249"/>
        <v>0</v>
      </c>
      <c r="O829" s="424">
        <f t="shared" si="250"/>
        <v>0</v>
      </c>
      <c r="P829" s="420"/>
      <c r="Q829" s="525"/>
      <c r="R829" s="526" t="str">
        <f t="shared" si="236"/>
        <v/>
      </c>
      <c r="S829" s="526" t="str">
        <f t="shared" si="237"/>
        <v/>
      </c>
      <c r="V829" s="433">
        <f>VLOOKUP(A829,[3]Cartilha!$A:$A,1,FALSE)</f>
        <v>97906</v>
      </c>
      <c r="W829" s="367"/>
    </row>
    <row r="830" spans="1:23" ht="22.5" hidden="1" x14ac:dyDescent="0.2">
      <c r="A830" s="623">
        <v>97907</v>
      </c>
      <c r="B830" s="612" t="s">
        <v>3171</v>
      </c>
      <c r="C830" s="620" t="s">
        <v>5587</v>
      </c>
      <c r="D830" s="612" t="s">
        <v>169</v>
      </c>
      <c r="E830" s="621">
        <v>630.51</v>
      </c>
      <c r="F830" s="614">
        <f t="shared" si="238"/>
        <v>760.14</v>
      </c>
      <c r="G830" s="510"/>
      <c r="H830" s="423"/>
      <c r="I830" s="422">
        <f t="shared" si="245"/>
        <v>0</v>
      </c>
      <c r="J830" s="422">
        <f t="shared" si="246"/>
        <v>0</v>
      </c>
      <c r="K830" s="419"/>
      <c r="L830" s="423">
        <f t="shared" si="247"/>
        <v>0</v>
      </c>
      <c r="M830" s="423">
        <f t="shared" si="248"/>
        <v>0</v>
      </c>
      <c r="N830" s="424">
        <f t="shared" si="249"/>
        <v>0</v>
      </c>
      <c r="O830" s="424">
        <f t="shared" si="250"/>
        <v>0</v>
      </c>
      <c r="P830" s="420"/>
      <c r="Q830" s="525"/>
      <c r="R830" s="526" t="str">
        <f t="shared" si="236"/>
        <v/>
      </c>
      <c r="S830" s="526" t="str">
        <f t="shared" si="237"/>
        <v/>
      </c>
      <c r="V830" s="433">
        <f>VLOOKUP(A830,[3]Cartilha!$A:$A,1,FALSE)</f>
        <v>97907</v>
      </c>
      <c r="W830" s="367"/>
    </row>
    <row r="831" spans="1:23" ht="22.5" hidden="1" x14ac:dyDescent="0.2">
      <c r="A831" s="623">
        <v>97908</v>
      </c>
      <c r="B831" s="612" t="s">
        <v>3171</v>
      </c>
      <c r="C831" s="620" t="s">
        <v>5588</v>
      </c>
      <c r="D831" s="612" t="s">
        <v>169</v>
      </c>
      <c r="E831" s="621">
        <v>740.56</v>
      </c>
      <c r="F831" s="614">
        <f t="shared" si="238"/>
        <v>892.82</v>
      </c>
      <c r="G831" s="510"/>
      <c r="H831" s="423"/>
      <c r="I831" s="422">
        <f t="shared" si="245"/>
        <v>0</v>
      </c>
      <c r="J831" s="422">
        <f t="shared" si="246"/>
        <v>0</v>
      </c>
      <c r="K831" s="419"/>
      <c r="L831" s="423">
        <f t="shared" si="247"/>
        <v>0</v>
      </c>
      <c r="M831" s="423">
        <f t="shared" si="248"/>
        <v>0</v>
      </c>
      <c r="N831" s="424">
        <f t="shared" si="249"/>
        <v>0</v>
      </c>
      <c r="O831" s="424">
        <f t="shared" si="250"/>
        <v>0</v>
      </c>
      <c r="P831" s="420"/>
      <c r="Q831" s="525"/>
      <c r="R831" s="526" t="str">
        <f t="shared" si="236"/>
        <v/>
      </c>
      <c r="S831" s="526" t="str">
        <f t="shared" si="237"/>
        <v/>
      </c>
      <c r="V831" s="433">
        <f>VLOOKUP(A831,[3]Cartilha!$A:$A,1,FALSE)</f>
        <v>97908</v>
      </c>
      <c r="W831" s="367"/>
    </row>
    <row r="832" spans="1:23" ht="22.5" hidden="1" x14ac:dyDescent="0.2">
      <c r="A832" s="623">
        <v>99250</v>
      </c>
      <c r="B832" s="612" t="s">
        <v>3171</v>
      </c>
      <c r="C832" s="620" t="s">
        <v>5589</v>
      </c>
      <c r="D832" s="612" t="s">
        <v>169</v>
      </c>
      <c r="E832" s="621">
        <v>196.78</v>
      </c>
      <c r="F832" s="614">
        <f t="shared" si="238"/>
        <v>237.24</v>
      </c>
      <c r="G832" s="510"/>
      <c r="H832" s="423"/>
      <c r="I832" s="422">
        <f t="shared" si="245"/>
        <v>0</v>
      </c>
      <c r="J832" s="422">
        <f t="shared" si="246"/>
        <v>0</v>
      </c>
      <c r="K832" s="419"/>
      <c r="L832" s="423">
        <f t="shared" si="247"/>
        <v>0</v>
      </c>
      <c r="M832" s="423">
        <f t="shared" si="248"/>
        <v>0</v>
      </c>
      <c r="N832" s="424">
        <f t="shared" si="249"/>
        <v>0</v>
      </c>
      <c r="O832" s="424">
        <f t="shared" si="250"/>
        <v>0</v>
      </c>
      <c r="P832" s="420"/>
      <c r="Q832" s="525"/>
      <c r="R832" s="526" t="str">
        <f t="shared" si="236"/>
        <v/>
      </c>
      <c r="S832" s="526" t="str">
        <f t="shared" si="237"/>
        <v/>
      </c>
      <c r="V832" s="433">
        <f>VLOOKUP(A832,[3]Cartilha!$A:$A,1,FALSE)</f>
        <v>99250</v>
      </c>
      <c r="W832" s="367"/>
    </row>
    <row r="833" spans="1:23" ht="22.5" hidden="1" x14ac:dyDescent="0.2">
      <c r="A833" s="623">
        <v>99251</v>
      </c>
      <c r="B833" s="612" t="s">
        <v>3171</v>
      </c>
      <c r="C833" s="620" t="s">
        <v>5590</v>
      </c>
      <c r="D833" s="612" t="s">
        <v>169</v>
      </c>
      <c r="E833" s="621">
        <v>312.63</v>
      </c>
      <c r="F833" s="614">
        <f t="shared" si="238"/>
        <v>376.91</v>
      </c>
      <c r="G833" s="510"/>
      <c r="H833" s="423"/>
      <c r="I833" s="422">
        <f t="shared" si="245"/>
        <v>0</v>
      </c>
      <c r="J833" s="422">
        <f t="shared" si="246"/>
        <v>0</v>
      </c>
      <c r="K833" s="419"/>
      <c r="L833" s="423">
        <f t="shared" si="247"/>
        <v>0</v>
      </c>
      <c r="M833" s="423">
        <f t="shared" si="248"/>
        <v>0</v>
      </c>
      <c r="N833" s="424">
        <f t="shared" si="249"/>
        <v>0</v>
      </c>
      <c r="O833" s="424">
        <f t="shared" si="250"/>
        <v>0</v>
      </c>
      <c r="P833" s="420"/>
      <c r="Q833" s="525"/>
      <c r="R833" s="526" t="str">
        <f t="shared" si="236"/>
        <v/>
      </c>
      <c r="S833" s="526" t="str">
        <f t="shared" si="237"/>
        <v/>
      </c>
      <c r="V833" s="433">
        <f>VLOOKUP(A833,[3]Cartilha!$A:$A,1,FALSE)</f>
        <v>99251</v>
      </c>
      <c r="W833" s="367"/>
    </row>
    <row r="834" spans="1:23" ht="22.5" hidden="1" x14ac:dyDescent="0.2">
      <c r="A834" s="623">
        <v>99253</v>
      </c>
      <c r="B834" s="612" t="s">
        <v>3171</v>
      </c>
      <c r="C834" s="620" t="s">
        <v>5591</v>
      </c>
      <c r="D834" s="612" t="s">
        <v>169</v>
      </c>
      <c r="E834" s="621">
        <v>616.9</v>
      </c>
      <c r="F834" s="614">
        <f t="shared" si="238"/>
        <v>743.73</v>
      </c>
      <c r="G834" s="510"/>
      <c r="H834" s="423"/>
      <c r="I834" s="422">
        <f t="shared" si="245"/>
        <v>0</v>
      </c>
      <c r="J834" s="422">
        <f t="shared" si="246"/>
        <v>0</v>
      </c>
      <c r="K834" s="419"/>
      <c r="L834" s="423">
        <f t="shared" si="247"/>
        <v>0</v>
      </c>
      <c r="M834" s="423">
        <f t="shared" si="248"/>
        <v>0</v>
      </c>
      <c r="N834" s="424">
        <f t="shared" si="249"/>
        <v>0</v>
      </c>
      <c r="O834" s="424">
        <f t="shared" si="250"/>
        <v>0</v>
      </c>
      <c r="P834" s="420"/>
      <c r="Q834" s="525"/>
      <c r="R834" s="526" t="str">
        <f t="shared" si="236"/>
        <v/>
      </c>
      <c r="S834" s="526" t="str">
        <f t="shared" si="237"/>
        <v/>
      </c>
      <c r="V834" s="433">
        <f>VLOOKUP(A834,[3]Cartilha!$A:$A,1,FALSE)</f>
        <v>99253</v>
      </c>
      <c r="W834" s="367"/>
    </row>
    <row r="835" spans="1:23" ht="22.5" hidden="1" x14ac:dyDescent="0.2">
      <c r="A835" s="623">
        <v>99255</v>
      </c>
      <c r="B835" s="612" t="s">
        <v>3171</v>
      </c>
      <c r="C835" s="620" t="s">
        <v>5592</v>
      </c>
      <c r="D835" s="612" t="s">
        <v>169</v>
      </c>
      <c r="E835" s="621">
        <v>847.43</v>
      </c>
      <c r="F835" s="614">
        <f t="shared" si="238"/>
        <v>1021.66</v>
      </c>
      <c r="G835" s="510"/>
      <c r="H835" s="423"/>
      <c r="I835" s="422">
        <f t="shared" si="245"/>
        <v>0</v>
      </c>
      <c r="J835" s="422">
        <f t="shared" si="246"/>
        <v>0</v>
      </c>
      <c r="K835" s="419"/>
      <c r="L835" s="423">
        <f t="shared" si="247"/>
        <v>0</v>
      </c>
      <c r="M835" s="423">
        <f t="shared" si="248"/>
        <v>0</v>
      </c>
      <c r="N835" s="424">
        <f t="shared" si="249"/>
        <v>0</v>
      </c>
      <c r="O835" s="424">
        <f t="shared" si="250"/>
        <v>0</v>
      </c>
      <c r="P835" s="420"/>
      <c r="Q835" s="525"/>
      <c r="R835" s="526" t="str">
        <f t="shared" si="236"/>
        <v/>
      </c>
      <c r="S835" s="526" t="str">
        <f t="shared" si="237"/>
        <v/>
      </c>
      <c r="V835" s="433">
        <f>VLOOKUP(A835,[3]Cartilha!$A:$A,1,FALSE)</f>
        <v>99255</v>
      </c>
      <c r="W835" s="367"/>
    </row>
    <row r="836" spans="1:23" ht="22.5" hidden="1" x14ac:dyDescent="0.2">
      <c r="A836" s="623">
        <v>99257</v>
      </c>
      <c r="B836" s="612" t="s">
        <v>3171</v>
      </c>
      <c r="C836" s="620" t="s">
        <v>5593</v>
      </c>
      <c r="D836" s="612" t="s">
        <v>169</v>
      </c>
      <c r="E836" s="621">
        <v>994.96</v>
      </c>
      <c r="F836" s="614">
        <f t="shared" si="238"/>
        <v>1199.52</v>
      </c>
      <c r="G836" s="510"/>
      <c r="H836" s="423"/>
      <c r="I836" s="422">
        <f t="shared" si="245"/>
        <v>0</v>
      </c>
      <c r="J836" s="422">
        <f t="shared" si="246"/>
        <v>0</v>
      </c>
      <c r="K836" s="419"/>
      <c r="L836" s="423">
        <f t="shared" si="247"/>
        <v>0</v>
      </c>
      <c r="M836" s="423">
        <f t="shared" si="248"/>
        <v>0</v>
      </c>
      <c r="N836" s="424">
        <f t="shared" si="249"/>
        <v>0</v>
      </c>
      <c r="O836" s="424">
        <f t="shared" si="250"/>
        <v>0</v>
      </c>
      <c r="P836" s="420"/>
      <c r="Q836" s="525"/>
      <c r="R836" s="526" t="str">
        <f t="shared" si="236"/>
        <v/>
      </c>
      <c r="S836" s="526" t="str">
        <f t="shared" si="237"/>
        <v/>
      </c>
      <c r="V836" s="433">
        <f>VLOOKUP(A836,[3]Cartilha!$A:$A,1,FALSE)</f>
        <v>99257</v>
      </c>
      <c r="W836" s="367"/>
    </row>
    <row r="837" spans="1:23" ht="22.5" hidden="1" x14ac:dyDescent="0.2">
      <c r="A837" s="623">
        <v>99258</v>
      </c>
      <c r="B837" s="612" t="s">
        <v>3171</v>
      </c>
      <c r="C837" s="620" t="s">
        <v>5594</v>
      </c>
      <c r="D837" s="612" t="s">
        <v>169</v>
      </c>
      <c r="E837" s="621">
        <v>234.13</v>
      </c>
      <c r="F837" s="614">
        <f t="shared" si="238"/>
        <v>282.27</v>
      </c>
      <c r="G837" s="510"/>
      <c r="H837" s="423"/>
      <c r="I837" s="422">
        <f t="shared" si="245"/>
        <v>0</v>
      </c>
      <c r="J837" s="422">
        <f t="shared" si="246"/>
        <v>0</v>
      </c>
      <c r="K837" s="419"/>
      <c r="L837" s="423">
        <f t="shared" si="247"/>
        <v>0</v>
      </c>
      <c r="M837" s="423">
        <f t="shared" si="248"/>
        <v>0</v>
      </c>
      <c r="N837" s="424">
        <f t="shared" si="249"/>
        <v>0</v>
      </c>
      <c r="O837" s="424">
        <f t="shared" si="250"/>
        <v>0</v>
      </c>
      <c r="P837" s="420"/>
      <c r="Q837" s="525"/>
      <c r="R837" s="526" t="str">
        <f t="shared" si="236"/>
        <v/>
      </c>
      <c r="S837" s="526" t="str">
        <f t="shared" si="237"/>
        <v/>
      </c>
      <c r="V837" s="433">
        <f>VLOOKUP(A837,[3]Cartilha!$A:$A,1,FALSE)</f>
        <v>99258</v>
      </c>
      <c r="W837" s="367"/>
    </row>
    <row r="838" spans="1:23" ht="22.5" hidden="1" x14ac:dyDescent="0.2">
      <c r="A838" s="623">
        <v>99260</v>
      </c>
      <c r="B838" s="612" t="s">
        <v>3171</v>
      </c>
      <c r="C838" s="620" t="s">
        <v>5595</v>
      </c>
      <c r="D838" s="612" t="s">
        <v>169</v>
      </c>
      <c r="E838" s="621">
        <v>436.32</v>
      </c>
      <c r="F838" s="614">
        <f t="shared" si="238"/>
        <v>526.03</v>
      </c>
      <c r="G838" s="510"/>
      <c r="H838" s="423"/>
      <c r="I838" s="422">
        <f t="shared" si="245"/>
        <v>0</v>
      </c>
      <c r="J838" s="422">
        <f t="shared" si="246"/>
        <v>0</v>
      </c>
      <c r="K838" s="419"/>
      <c r="L838" s="423">
        <f t="shared" si="247"/>
        <v>0</v>
      </c>
      <c r="M838" s="423">
        <f t="shared" si="248"/>
        <v>0</v>
      </c>
      <c r="N838" s="424">
        <f t="shared" si="249"/>
        <v>0</v>
      </c>
      <c r="O838" s="424">
        <f t="shared" si="250"/>
        <v>0</v>
      </c>
      <c r="P838" s="420"/>
      <c r="Q838" s="525"/>
      <c r="R838" s="526" t="str">
        <f t="shared" si="236"/>
        <v/>
      </c>
      <c r="S838" s="526" t="str">
        <f t="shared" si="237"/>
        <v/>
      </c>
      <c r="V838" s="433">
        <f>VLOOKUP(A838,[3]Cartilha!$A:$A,1,FALSE)</f>
        <v>99260</v>
      </c>
      <c r="W838" s="367"/>
    </row>
    <row r="839" spans="1:23" ht="22.5" hidden="1" x14ac:dyDescent="0.2">
      <c r="A839" s="623">
        <v>99262</v>
      </c>
      <c r="B839" s="612" t="s">
        <v>3171</v>
      </c>
      <c r="C839" s="620" t="s">
        <v>5596</v>
      </c>
      <c r="D839" s="612" t="s">
        <v>169</v>
      </c>
      <c r="E839" s="621">
        <v>617</v>
      </c>
      <c r="F839" s="614">
        <f t="shared" si="238"/>
        <v>743.86</v>
      </c>
      <c r="G839" s="510"/>
      <c r="H839" s="423"/>
      <c r="I839" s="422">
        <f t="shared" si="245"/>
        <v>0</v>
      </c>
      <c r="J839" s="422">
        <f t="shared" si="246"/>
        <v>0</v>
      </c>
      <c r="K839" s="419"/>
      <c r="L839" s="423">
        <f t="shared" si="247"/>
        <v>0</v>
      </c>
      <c r="M839" s="423">
        <f t="shared" si="248"/>
        <v>0</v>
      </c>
      <c r="N839" s="424">
        <f t="shared" si="249"/>
        <v>0</v>
      </c>
      <c r="O839" s="424">
        <f t="shared" si="250"/>
        <v>0</v>
      </c>
      <c r="P839" s="420"/>
      <c r="Q839" s="525"/>
      <c r="R839" s="526" t="str">
        <f t="shared" si="236"/>
        <v/>
      </c>
      <c r="S839" s="526" t="str">
        <f t="shared" si="237"/>
        <v/>
      </c>
      <c r="V839" s="433">
        <f>VLOOKUP(A839,[3]Cartilha!$A:$A,1,FALSE)</f>
        <v>99262</v>
      </c>
      <c r="W839" s="367"/>
    </row>
    <row r="840" spans="1:23" ht="22.5" hidden="1" x14ac:dyDescent="0.2">
      <c r="A840" s="623">
        <v>99264</v>
      </c>
      <c r="B840" s="612" t="s">
        <v>3171</v>
      </c>
      <c r="C840" s="620" t="s">
        <v>5597</v>
      </c>
      <c r="D840" s="612" t="s">
        <v>169</v>
      </c>
      <c r="E840" s="621">
        <v>722.3</v>
      </c>
      <c r="F840" s="614">
        <f t="shared" si="238"/>
        <v>870.8</v>
      </c>
      <c r="G840" s="510"/>
      <c r="H840" s="423"/>
      <c r="I840" s="422">
        <f t="shared" si="245"/>
        <v>0</v>
      </c>
      <c r="J840" s="422">
        <f t="shared" si="246"/>
        <v>0</v>
      </c>
      <c r="K840" s="419"/>
      <c r="L840" s="423">
        <f t="shared" si="247"/>
        <v>0</v>
      </c>
      <c r="M840" s="423">
        <f t="shared" si="248"/>
        <v>0</v>
      </c>
      <c r="N840" s="424">
        <f t="shared" si="249"/>
        <v>0</v>
      </c>
      <c r="O840" s="424">
        <f t="shared" si="250"/>
        <v>0</v>
      </c>
      <c r="P840" s="420"/>
      <c r="Q840" s="525"/>
      <c r="R840" s="526" t="str">
        <f t="shared" si="236"/>
        <v/>
      </c>
      <c r="S840" s="526" t="str">
        <f t="shared" si="237"/>
        <v/>
      </c>
      <c r="V840" s="433">
        <f>VLOOKUP(A840,[3]Cartilha!$A:$A,1,FALSE)</f>
        <v>99264</v>
      </c>
      <c r="W840" s="367"/>
    </row>
    <row r="841" spans="1:23" hidden="1" x14ac:dyDescent="0.2">
      <c r="A841" s="623" t="s">
        <v>2057</v>
      </c>
      <c r="B841" s="612"/>
      <c r="C841" s="620" t="s">
        <v>42</v>
      </c>
      <c r="D841" s="612">
        <v>0</v>
      </c>
      <c r="E841" s="621"/>
      <c r="F841" s="614">
        <f t="shared" si="238"/>
        <v>0</v>
      </c>
      <c r="G841" s="518"/>
      <c r="H841" s="446"/>
      <c r="I841" s="447"/>
      <c r="J841" s="448"/>
      <c r="K841" s="419"/>
      <c r="L841" s="446"/>
      <c r="M841" s="446"/>
      <c r="N841" s="447"/>
      <c r="O841" s="448"/>
      <c r="P841" s="420"/>
      <c r="Q841" s="525" t="str">
        <f>IF(OR(SUM(J841)&gt;0,SUM(O841)&gt;0),"xx","")</f>
        <v/>
      </c>
      <c r="R841" s="526" t="str">
        <f t="shared" si="236"/>
        <v/>
      </c>
      <c r="S841" s="526" t="str">
        <f t="shared" si="237"/>
        <v/>
      </c>
      <c r="V841" s="433" t="str">
        <f>VLOOKUP(A841,[3]Cartilha!$A:$A,1,FALSE)</f>
        <v>2.4.5</v>
      </c>
      <c r="W841" s="367"/>
    </row>
    <row r="842" spans="1:23" hidden="1" x14ac:dyDescent="0.2">
      <c r="A842" s="623" t="s">
        <v>2058</v>
      </c>
      <c r="B842" s="612"/>
      <c r="C842" s="620" t="s">
        <v>87</v>
      </c>
      <c r="D842" s="612">
        <v>0</v>
      </c>
      <c r="E842" s="621"/>
      <c r="F842" s="614">
        <f t="shared" si="238"/>
        <v>0</v>
      </c>
      <c r="G842" s="518"/>
      <c r="H842" s="446"/>
      <c r="I842" s="447"/>
      <c r="J842" s="448"/>
      <c r="K842" s="419"/>
      <c r="L842" s="446"/>
      <c r="M842" s="446"/>
      <c r="N842" s="447"/>
      <c r="O842" s="448"/>
      <c r="P842" s="420"/>
      <c r="Q842" s="525" t="str">
        <f>IF(OR(SUM(J843:J846)&gt;0,SUM(O843:O846)&gt;0),"xx","")</f>
        <v/>
      </c>
      <c r="R842" s="526" t="str">
        <f t="shared" si="236"/>
        <v/>
      </c>
      <c r="S842" s="526" t="str">
        <f t="shared" si="237"/>
        <v/>
      </c>
      <c r="V842" s="433" t="str">
        <f>VLOOKUP(A842,[3]Cartilha!$A:$A,1,FALSE)</f>
        <v>2.4.6</v>
      </c>
      <c r="W842" s="367"/>
    </row>
    <row r="843" spans="1:23" ht="22.5" hidden="1" x14ac:dyDescent="0.2">
      <c r="A843" s="623">
        <v>89482</v>
      </c>
      <c r="B843" s="612" t="s">
        <v>3171</v>
      </c>
      <c r="C843" s="620" t="s">
        <v>1648</v>
      </c>
      <c r="D843" s="612" t="s">
        <v>169</v>
      </c>
      <c r="E843" s="621">
        <v>29.09</v>
      </c>
      <c r="F843" s="614">
        <f t="shared" si="238"/>
        <v>35.07</v>
      </c>
      <c r="G843" s="510"/>
      <c r="H843" s="423"/>
      <c r="I843" s="422">
        <f>IF(ISBLANK(E843),0,ROUND(F843*G843,2))</f>
        <v>0</v>
      </c>
      <c r="J843" s="422">
        <f>IF(ISBLANK(G843),0,ROUND(G843*H843,2))</f>
        <v>0</v>
      </c>
      <c r="K843" s="419"/>
      <c r="L843" s="423">
        <f t="shared" ref="L843:M846" si="251">G843</f>
        <v>0</v>
      </c>
      <c r="M843" s="423">
        <f t="shared" si="251"/>
        <v>0</v>
      </c>
      <c r="N843" s="424">
        <f>IF(ISBLANK(E843),0,ROUND(F843*L843,2))</f>
        <v>0</v>
      </c>
      <c r="O843" s="424">
        <f>IF(ISBLANK(L843),0,ROUND(L843*M843,2))</f>
        <v>0</v>
      </c>
      <c r="P843" s="420"/>
      <c r="Q843" s="532"/>
      <c r="R843" s="526" t="str">
        <f t="shared" si="236"/>
        <v/>
      </c>
      <c r="S843" s="526" t="str">
        <f t="shared" si="237"/>
        <v/>
      </c>
      <c r="V843" s="433">
        <f>VLOOKUP(A843,[3]Cartilha!$A:$A,1,FALSE)</f>
        <v>89482</v>
      </c>
      <c r="W843" s="367"/>
    </row>
    <row r="844" spans="1:23" ht="22.5" hidden="1" x14ac:dyDescent="0.2">
      <c r="A844" s="623">
        <v>89491</v>
      </c>
      <c r="B844" s="612" t="s">
        <v>3171</v>
      </c>
      <c r="C844" s="620" t="s">
        <v>1649</v>
      </c>
      <c r="D844" s="612" t="s">
        <v>169</v>
      </c>
      <c r="E844" s="621">
        <v>65.459999999999994</v>
      </c>
      <c r="F844" s="614">
        <f t="shared" si="238"/>
        <v>78.92</v>
      </c>
      <c r="G844" s="510"/>
      <c r="H844" s="423"/>
      <c r="I844" s="422">
        <f>IF(ISBLANK(E844),0,ROUND(F844*G844,2))</f>
        <v>0</v>
      </c>
      <c r="J844" s="422">
        <f>IF(ISBLANK(G844),0,ROUND(G844*H844,2))</f>
        <v>0</v>
      </c>
      <c r="K844" s="419"/>
      <c r="L844" s="423">
        <f t="shared" si="251"/>
        <v>0</v>
      </c>
      <c r="M844" s="423">
        <f t="shared" si="251"/>
        <v>0</v>
      </c>
      <c r="N844" s="424">
        <f>IF(ISBLANK(E844),0,ROUND(F844*L844,2))</f>
        <v>0</v>
      </c>
      <c r="O844" s="424">
        <f>IF(ISBLANK(L844),0,ROUND(L844*M844,2))</f>
        <v>0</v>
      </c>
      <c r="P844" s="420"/>
      <c r="Q844" s="532"/>
      <c r="R844" s="526" t="str">
        <f t="shared" si="236"/>
        <v/>
      </c>
      <c r="S844" s="526" t="str">
        <f t="shared" si="237"/>
        <v/>
      </c>
      <c r="V844" s="433">
        <f>VLOOKUP(A844,[3]Cartilha!$A:$A,1,FALSE)</f>
        <v>89491</v>
      </c>
      <c r="W844" s="367"/>
    </row>
    <row r="845" spans="1:23" ht="22.5" hidden="1" x14ac:dyDescent="0.2">
      <c r="A845" s="623">
        <v>89707</v>
      </c>
      <c r="B845" s="612" t="s">
        <v>3171</v>
      </c>
      <c r="C845" s="620" t="s">
        <v>1650</v>
      </c>
      <c r="D845" s="612" t="s">
        <v>169</v>
      </c>
      <c r="E845" s="621">
        <v>34.49</v>
      </c>
      <c r="F845" s="614">
        <f t="shared" si="238"/>
        <v>41.58</v>
      </c>
      <c r="G845" s="510"/>
      <c r="H845" s="423"/>
      <c r="I845" s="422">
        <f>IF(ISBLANK(E845),0,ROUND(F845*G845,2))</f>
        <v>0</v>
      </c>
      <c r="J845" s="422">
        <f>IF(ISBLANK(G845),0,ROUND(G845*H845,2))</f>
        <v>0</v>
      </c>
      <c r="K845" s="419"/>
      <c r="L845" s="423">
        <f t="shared" si="251"/>
        <v>0</v>
      </c>
      <c r="M845" s="423">
        <f t="shared" si="251"/>
        <v>0</v>
      </c>
      <c r="N845" s="424">
        <f>IF(ISBLANK(E845),0,ROUND(F845*L845,2))</f>
        <v>0</v>
      </c>
      <c r="O845" s="424">
        <f>IF(ISBLANK(L845),0,ROUND(L845*M845,2))</f>
        <v>0</v>
      </c>
      <c r="P845" s="420"/>
      <c r="Q845" s="532"/>
      <c r="R845" s="526" t="str">
        <f t="shared" si="236"/>
        <v/>
      </c>
      <c r="S845" s="526" t="str">
        <f t="shared" si="237"/>
        <v/>
      </c>
      <c r="V845" s="433">
        <f>VLOOKUP(A845,[3]Cartilha!$A:$A,1,FALSE)</f>
        <v>89707</v>
      </c>
      <c r="W845" s="367"/>
    </row>
    <row r="846" spans="1:23" ht="22.5" hidden="1" x14ac:dyDescent="0.2">
      <c r="A846" s="623">
        <v>89708</v>
      </c>
      <c r="B846" s="612" t="s">
        <v>3171</v>
      </c>
      <c r="C846" s="620" t="s">
        <v>1651</v>
      </c>
      <c r="D846" s="612" t="s">
        <v>169</v>
      </c>
      <c r="E846" s="621">
        <v>73.900000000000006</v>
      </c>
      <c r="F846" s="614">
        <f t="shared" si="238"/>
        <v>89.09</v>
      </c>
      <c r="G846" s="510"/>
      <c r="H846" s="423"/>
      <c r="I846" s="422">
        <f>IF(ISBLANK(E846),0,ROUND(F846*G846,2))</f>
        <v>0</v>
      </c>
      <c r="J846" s="422">
        <f>IF(ISBLANK(G846),0,ROUND(G846*H846,2))</f>
        <v>0</v>
      </c>
      <c r="K846" s="419"/>
      <c r="L846" s="423">
        <f t="shared" si="251"/>
        <v>0</v>
      </c>
      <c r="M846" s="423">
        <f t="shared" si="251"/>
        <v>0</v>
      </c>
      <c r="N846" s="424">
        <f>IF(ISBLANK(E846),0,ROUND(F846*L846,2))</f>
        <v>0</v>
      </c>
      <c r="O846" s="424">
        <f>IF(ISBLANK(L846),0,ROUND(L846*M846,2))</f>
        <v>0</v>
      </c>
      <c r="P846" s="420"/>
      <c r="Q846" s="532"/>
      <c r="R846" s="526" t="str">
        <f t="shared" si="236"/>
        <v/>
      </c>
      <c r="S846" s="526" t="str">
        <f t="shared" si="237"/>
        <v/>
      </c>
      <c r="V846" s="433">
        <f>VLOOKUP(A846,[3]Cartilha!$A:$A,1,FALSE)</f>
        <v>89708</v>
      </c>
      <c r="W846" s="367"/>
    </row>
    <row r="847" spans="1:23" hidden="1" x14ac:dyDescent="0.2">
      <c r="A847" s="623" t="s">
        <v>2059</v>
      </c>
      <c r="B847" s="612"/>
      <c r="C847" s="620" t="s">
        <v>88</v>
      </c>
      <c r="D847" s="612">
        <v>0</v>
      </c>
      <c r="E847" s="621"/>
      <c r="F847" s="614">
        <f t="shared" si="238"/>
        <v>0</v>
      </c>
      <c r="G847" s="518"/>
      <c r="H847" s="446"/>
      <c r="I847" s="447"/>
      <c r="J847" s="448"/>
      <c r="K847" s="419"/>
      <c r="L847" s="446"/>
      <c r="M847" s="446"/>
      <c r="N847" s="449"/>
      <c r="O847" s="450"/>
      <c r="P847" s="451"/>
      <c r="Q847" s="525" t="str">
        <f>IF(OR(SUM(J848:J851)&gt;0,SUM(O848:O851)&gt;0),"xx","")</f>
        <v/>
      </c>
      <c r="R847" s="526" t="str">
        <f t="shared" si="236"/>
        <v/>
      </c>
      <c r="S847" s="526" t="str">
        <f t="shared" si="237"/>
        <v/>
      </c>
      <c r="V847" s="433" t="str">
        <f>VLOOKUP(A847,[3]Cartilha!$A:$A,1,FALSE)</f>
        <v xml:space="preserve">2.4.7 </v>
      </c>
      <c r="W847" s="367"/>
    </row>
    <row r="848" spans="1:23" ht="22.5" hidden="1" x14ac:dyDescent="0.2">
      <c r="A848" s="623">
        <v>89495</v>
      </c>
      <c r="B848" s="612" t="s">
        <v>3171</v>
      </c>
      <c r="C848" s="620" t="s">
        <v>1652</v>
      </c>
      <c r="D848" s="612" t="s">
        <v>169</v>
      </c>
      <c r="E848" s="621">
        <v>11.24</v>
      </c>
      <c r="F848" s="614">
        <f t="shared" si="238"/>
        <v>13.55</v>
      </c>
      <c r="G848" s="510"/>
      <c r="H848" s="423"/>
      <c r="I848" s="422">
        <f>IF(ISBLANK(E848),0,ROUND(F848*G848,2))</f>
        <v>0</v>
      </c>
      <c r="J848" s="422">
        <f>IF(ISBLANK(G848),0,ROUND(G848*H848,2))</f>
        <v>0</v>
      </c>
      <c r="K848" s="419"/>
      <c r="L848" s="423">
        <f t="shared" ref="L848:M851" si="252">G848</f>
        <v>0</v>
      </c>
      <c r="M848" s="423">
        <f t="shared" si="252"/>
        <v>0</v>
      </c>
      <c r="N848" s="424">
        <f>IF(ISBLANK(E848),0,ROUND(F848*L848,2))</f>
        <v>0</v>
      </c>
      <c r="O848" s="424">
        <f>IF(ISBLANK(L848),0,ROUND(L848*M848,2))</f>
        <v>0</v>
      </c>
      <c r="P848" s="420"/>
      <c r="Q848" s="532"/>
      <c r="R848" s="526" t="str">
        <f t="shared" si="236"/>
        <v/>
      </c>
      <c r="S848" s="526" t="str">
        <f t="shared" si="237"/>
        <v/>
      </c>
      <c r="V848" s="433">
        <f>VLOOKUP(A848,[3]Cartilha!$A:$A,1,FALSE)</f>
        <v>89495</v>
      </c>
      <c r="W848" s="367"/>
    </row>
    <row r="849" spans="1:23" ht="22.5" hidden="1" x14ac:dyDescent="0.2">
      <c r="A849" s="623">
        <v>89709</v>
      </c>
      <c r="B849" s="612" t="s">
        <v>3171</v>
      </c>
      <c r="C849" s="620" t="s">
        <v>1653</v>
      </c>
      <c r="D849" s="612" t="s">
        <v>169</v>
      </c>
      <c r="E849" s="621">
        <v>13.01</v>
      </c>
      <c r="F849" s="614">
        <f t="shared" si="238"/>
        <v>15.68</v>
      </c>
      <c r="G849" s="510"/>
      <c r="H849" s="423"/>
      <c r="I849" s="422">
        <f>IF(ISBLANK(E849),0,ROUND(F849*G849,2))</f>
        <v>0</v>
      </c>
      <c r="J849" s="422">
        <f>IF(ISBLANK(G849),0,ROUND(G849*H849,2))</f>
        <v>0</v>
      </c>
      <c r="K849" s="419"/>
      <c r="L849" s="423">
        <f t="shared" si="252"/>
        <v>0</v>
      </c>
      <c r="M849" s="423">
        <f t="shared" si="252"/>
        <v>0</v>
      </c>
      <c r="N849" s="424">
        <f>IF(ISBLANK(E849),0,ROUND(F849*L849,2))</f>
        <v>0</v>
      </c>
      <c r="O849" s="424">
        <f>IF(ISBLANK(L849),0,ROUND(L849*M849,2))</f>
        <v>0</v>
      </c>
      <c r="P849" s="420"/>
      <c r="Q849" s="532"/>
      <c r="R849" s="526" t="str">
        <f t="shared" si="236"/>
        <v/>
      </c>
      <c r="S849" s="526" t="str">
        <f t="shared" si="237"/>
        <v/>
      </c>
      <c r="V849" s="433">
        <f>VLOOKUP(A849,[3]Cartilha!$A:$A,1,FALSE)</f>
        <v>89709</v>
      </c>
      <c r="W849" s="367"/>
    </row>
    <row r="850" spans="1:23" ht="22.5" hidden="1" x14ac:dyDescent="0.2">
      <c r="A850" s="623">
        <v>89710</v>
      </c>
      <c r="B850" s="612" t="s">
        <v>3171</v>
      </c>
      <c r="C850" s="620" t="s">
        <v>1654</v>
      </c>
      <c r="D850" s="612" t="s">
        <v>169</v>
      </c>
      <c r="E850" s="621">
        <v>11.17</v>
      </c>
      <c r="F850" s="614">
        <f t="shared" si="238"/>
        <v>13.47</v>
      </c>
      <c r="G850" s="510"/>
      <c r="H850" s="423"/>
      <c r="I850" s="422">
        <f>IF(ISBLANK(E850),0,ROUND(F850*G850,2))</f>
        <v>0</v>
      </c>
      <c r="J850" s="422">
        <f>IF(ISBLANK(G850),0,ROUND(G850*H850,2))</f>
        <v>0</v>
      </c>
      <c r="K850" s="419"/>
      <c r="L850" s="423">
        <f t="shared" si="252"/>
        <v>0</v>
      </c>
      <c r="M850" s="423">
        <f t="shared" si="252"/>
        <v>0</v>
      </c>
      <c r="N850" s="424">
        <f>IF(ISBLANK(E850),0,ROUND(F850*L850,2))</f>
        <v>0</v>
      </c>
      <c r="O850" s="424">
        <f>IF(ISBLANK(L850),0,ROUND(L850*M850,2))</f>
        <v>0</v>
      </c>
      <c r="P850" s="420"/>
      <c r="Q850" s="532"/>
      <c r="R850" s="526" t="str">
        <f t="shared" si="236"/>
        <v/>
      </c>
      <c r="S850" s="526" t="str">
        <f t="shared" si="237"/>
        <v/>
      </c>
      <c r="V850" s="433">
        <f>VLOOKUP(A850,[3]Cartilha!$A:$A,1,FALSE)</f>
        <v>89710</v>
      </c>
      <c r="W850" s="367"/>
    </row>
    <row r="851" spans="1:23" hidden="1" x14ac:dyDescent="0.2">
      <c r="A851" s="623">
        <v>86902</v>
      </c>
      <c r="B851" s="612" t="s">
        <v>3171</v>
      </c>
      <c r="C851" s="620" t="s">
        <v>4143</v>
      </c>
      <c r="D851" s="612" t="s">
        <v>169</v>
      </c>
      <c r="E851" s="621">
        <v>325.06</v>
      </c>
      <c r="F851" s="614">
        <f t="shared" si="238"/>
        <v>391.89</v>
      </c>
      <c r="G851" s="510"/>
      <c r="H851" s="423"/>
      <c r="I851" s="422">
        <f>IF(ISBLANK(E851),0,ROUND(F851*G851,2))</f>
        <v>0</v>
      </c>
      <c r="J851" s="422">
        <f>IF(ISBLANK(G851),0,ROUND(G851*H851,2))</f>
        <v>0</v>
      </c>
      <c r="K851" s="419"/>
      <c r="L851" s="423">
        <f t="shared" si="252"/>
        <v>0</v>
      </c>
      <c r="M851" s="423">
        <f t="shared" si="252"/>
        <v>0</v>
      </c>
      <c r="N851" s="424">
        <f>IF(ISBLANK(E851),0,ROUND(F851*L851,2))</f>
        <v>0</v>
      </c>
      <c r="O851" s="424">
        <f>IF(ISBLANK(L851),0,ROUND(L851*M851,2))</f>
        <v>0</v>
      </c>
      <c r="P851" s="420"/>
      <c r="Q851" s="532"/>
      <c r="R851" s="526" t="str">
        <f t="shared" si="236"/>
        <v/>
      </c>
      <c r="S851" s="526" t="str">
        <f t="shared" si="237"/>
        <v/>
      </c>
      <c r="V851" s="433">
        <f>VLOOKUP(A851,[3]Cartilha!$A:$A,1,FALSE)</f>
        <v>86902</v>
      </c>
      <c r="W851" s="367"/>
    </row>
    <row r="852" spans="1:23" hidden="1" x14ac:dyDescent="0.2">
      <c r="A852" s="623" t="s">
        <v>2060</v>
      </c>
      <c r="B852" s="612"/>
      <c r="C852" s="620" t="s">
        <v>89</v>
      </c>
      <c r="D852" s="612">
        <v>0</v>
      </c>
      <c r="E852" s="621"/>
      <c r="F852" s="614">
        <f t="shared" si="238"/>
        <v>0</v>
      </c>
      <c r="G852" s="518"/>
      <c r="H852" s="446"/>
      <c r="I852" s="447"/>
      <c r="J852" s="448"/>
      <c r="K852" s="419"/>
      <c r="L852" s="446"/>
      <c r="M852" s="446"/>
      <c r="N852" s="447"/>
      <c r="O852" s="448"/>
      <c r="P852" s="420"/>
      <c r="Q852" s="525" t="str">
        <f>IF(OR(SUM(J853:J858)&gt;0,SUM(O853:O858)&gt;0),"xx","")</f>
        <v/>
      </c>
      <c r="R852" s="526" t="str">
        <f t="shared" ref="R852:R915" si="253">IF(Q852="X","x",IF(Q852="xx","x",IF(O852&gt;0,"x","")))</f>
        <v/>
      </c>
      <c r="S852" s="526" t="str">
        <f t="shared" ref="S852:S915" si="254">IF(Q852="X","x",IF(Q852="xx","x",IF(OR(J852&gt;0,O852&gt;0),"x","")))</f>
        <v/>
      </c>
      <c r="V852" s="433" t="str">
        <f>VLOOKUP(A852,[3]Cartilha!$A:$A,1,FALSE)</f>
        <v>2.4.8</v>
      </c>
      <c r="W852" s="367"/>
    </row>
    <row r="853" spans="1:23" ht="22.5" hidden="1" x14ac:dyDescent="0.2">
      <c r="A853" s="623" t="s">
        <v>2302</v>
      </c>
      <c r="B853" s="612" t="s">
        <v>6727</v>
      </c>
      <c r="C853" s="620" t="s">
        <v>7016</v>
      </c>
      <c r="D853" s="612" t="s">
        <v>169</v>
      </c>
      <c r="E853" s="621">
        <v>257.62</v>
      </c>
      <c r="F853" s="614">
        <f t="shared" si="238"/>
        <v>310.58999999999997</v>
      </c>
      <c r="G853" s="510"/>
      <c r="H853" s="423"/>
      <c r="I853" s="422">
        <f t="shared" ref="I853:I858" si="255">IF(ISBLANK(E853),0,ROUND(F853*G853,2))</f>
        <v>0</v>
      </c>
      <c r="J853" s="422">
        <f t="shared" ref="J853:J858" si="256">IF(ISBLANK(G853),0,ROUND(G853*H853,2))</f>
        <v>0</v>
      </c>
      <c r="K853" s="419"/>
      <c r="L853" s="423">
        <f t="shared" ref="L853:M858" si="257">G853</f>
        <v>0</v>
      </c>
      <c r="M853" s="423">
        <f t="shared" si="257"/>
        <v>0</v>
      </c>
      <c r="N853" s="424">
        <f t="shared" ref="N853:N858" si="258">IF(ISBLANK(E853),0,ROUND(F853*L853,2))</f>
        <v>0</v>
      </c>
      <c r="O853" s="424">
        <f t="shared" ref="O853:O858" si="259">IF(ISBLANK(L853),0,ROUND(L853*M853,2))</f>
        <v>0</v>
      </c>
      <c r="P853" s="420"/>
      <c r="Q853" s="532"/>
      <c r="R853" s="526" t="str">
        <f t="shared" si="253"/>
        <v/>
      </c>
      <c r="S853" s="526" t="str">
        <f t="shared" si="254"/>
        <v/>
      </c>
      <c r="V853" s="433" t="str">
        <f>VLOOKUP(A853,[3]Cartilha!$A:$A,1,FALSE)</f>
        <v>30.107.000050.SER</v>
      </c>
      <c r="W853" s="367"/>
    </row>
    <row r="854" spans="1:23" ht="22.5" hidden="1" x14ac:dyDescent="0.2">
      <c r="A854" s="623" t="s">
        <v>2303</v>
      </c>
      <c r="B854" s="612" t="s">
        <v>6727</v>
      </c>
      <c r="C854" s="620" t="s">
        <v>7017</v>
      </c>
      <c r="D854" s="612" t="s">
        <v>169</v>
      </c>
      <c r="E854" s="621">
        <v>398.09</v>
      </c>
      <c r="F854" s="614">
        <f t="shared" si="238"/>
        <v>479.94</v>
      </c>
      <c r="G854" s="510"/>
      <c r="H854" s="423"/>
      <c r="I854" s="422">
        <f t="shared" si="255"/>
        <v>0</v>
      </c>
      <c r="J854" s="422">
        <f t="shared" si="256"/>
        <v>0</v>
      </c>
      <c r="K854" s="419"/>
      <c r="L854" s="423">
        <f t="shared" si="257"/>
        <v>0</v>
      </c>
      <c r="M854" s="423">
        <f t="shared" si="257"/>
        <v>0</v>
      </c>
      <c r="N854" s="424">
        <f t="shared" si="258"/>
        <v>0</v>
      </c>
      <c r="O854" s="424">
        <f t="shared" si="259"/>
        <v>0</v>
      </c>
      <c r="P854" s="420"/>
      <c r="Q854" s="532"/>
      <c r="R854" s="526" t="str">
        <f t="shared" si="253"/>
        <v/>
      </c>
      <c r="S854" s="526" t="str">
        <f t="shared" si="254"/>
        <v/>
      </c>
      <c r="V854" s="433" t="str">
        <f>VLOOKUP(A854,[3]Cartilha!$A:$A,1,FALSE)</f>
        <v>30.107.000055.SER</v>
      </c>
      <c r="W854" s="367"/>
    </row>
    <row r="855" spans="1:23" ht="22.5" hidden="1" x14ac:dyDescent="0.2">
      <c r="A855" s="623" t="s">
        <v>2304</v>
      </c>
      <c r="B855" s="612" t="s">
        <v>6727</v>
      </c>
      <c r="C855" s="620" t="s">
        <v>7018</v>
      </c>
      <c r="D855" s="612" t="s">
        <v>169</v>
      </c>
      <c r="E855" s="621">
        <v>554.38</v>
      </c>
      <c r="F855" s="614">
        <f t="shared" ref="F855:F918" si="260">IF(E855=0,0,ROUND(E855*(1+E$13)*(1-E$14),2))</f>
        <v>668.36</v>
      </c>
      <c r="G855" s="510"/>
      <c r="H855" s="423"/>
      <c r="I855" s="422">
        <f t="shared" si="255"/>
        <v>0</v>
      </c>
      <c r="J855" s="422">
        <f t="shared" si="256"/>
        <v>0</v>
      </c>
      <c r="K855" s="419"/>
      <c r="L855" s="423">
        <f t="shared" si="257"/>
        <v>0</v>
      </c>
      <c r="M855" s="423">
        <f t="shared" si="257"/>
        <v>0</v>
      </c>
      <c r="N855" s="424">
        <f t="shared" si="258"/>
        <v>0</v>
      </c>
      <c r="O855" s="424">
        <f t="shared" si="259"/>
        <v>0</v>
      </c>
      <c r="P855" s="420"/>
      <c r="Q855" s="532"/>
      <c r="R855" s="526" t="str">
        <f t="shared" si="253"/>
        <v/>
      </c>
      <c r="S855" s="526" t="str">
        <f t="shared" si="254"/>
        <v/>
      </c>
      <c r="V855" s="433" t="str">
        <f>VLOOKUP(A855,[3]Cartilha!$A:$A,1,FALSE)</f>
        <v>30.107.000060.SER</v>
      </c>
      <c r="W855" s="367"/>
    </row>
    <row r="856" spans="1:23" ht="22.5" hidden="1" x14ac:dyDescent="0.2">
      <c r="A856" s="623" t="s">
        <v>2305</v>
      </c>
      <c r="B856" s="612" t="s">
        <v>6727</v>
      </c>
      <c r="C856" s="620" t="s">
        <v>7019</v>
      </c>
      <c r="D856" s="612" t="s">
        <v>169</v>
      </c>
      <c r="E856" s="621">
        <v>454.74</v>
      </c>
      <c r="F856" s="614">
        <f t="shared" si="260"/>
        <v>548.23</v>
      </c>
      <c r="G856" s="510"/>
      <c r="H856" s="423"/>
      <c r="I856" s="422">
        <f t="shared" si="255"/>
        <v>0</v>
      </c>
      <c r="J856" s="422">
        <f t="shared" si="256"/>
        <v>0</v>
      </c>
      <c r="K856" s="419"/>
      <c r="L856" s="423">
        <f t="shared" si="257"/>
        <v>0</v>
      </c>
      <c r="M856" s="423">
        <f t="shared" si="257"/>
        <v>0</v>
      </c>
      <c r="N856" s="424">
        <f t="shared" si="258"/>
        <v>0</v>
      </c>
      <c r="O856" s="424">
        <f t="shared" si="259"/>
        <v>0</v>
      </c>
      <c r="P856" s="420"/>
      <c r="Q856" s="532"/>
      <c r="R856" s="526" t="str">
        <f t="shared" si="253"/>
        <v/>
      </c>
      <c r="S856" s="526" t="str">
        <f t="shared" si="254"/>
        <v/>
      </c>
      <c r="V856" s="433" t="str">
        <f>VLOOKUP(A856,[3]Cartilha!$A:$A,1,FALSE)</f>
        <v>30.107.000065.SER</v>
      </c>
      <c r="W856" s="367"/>
    </row>
    <row r="857" spans="1:23" ht="22.5" hidden="1" x14ac:dyDescent="0.2">
      <c r="A857" s="623" t="s">
        <v>2306</v>
      </c>
      <c r="B857" s="612" t="s">
        <v>6727</v>
      </c>
      <c r="C857" s="620" t="s">
        <v>7020</v>
      </c>
      <c r="D857" s="612" t="s">
        <v>169</v>
      </c>
      <c r="E857" s="621">
        <v>648.27</v>
      </c>
      <c r="F857" s="614">
        <f t="shared" si="260"/>
        <v>781.55</v>
      </c>
      <c r="G857" s="510"/>
      <c r="H857" s="423"/>
      <c r="I857" s="422">
        <f t="shared" si="255"/>
        <v>0</v>
      </c>
      <c r="J857" s="422">
        <f t="shared" si="256"/>
        <v>0</v>
      </c>
      <c r="K857" s="419"/>
      <c r="L857" s="423">
        <f t="shared" si="257"/>
        <v>0</v>
      </c>
      <c r="M857" s="423">
        <f t="shared" si="257"/>
        <v>0</v>
      </c>
      <c r="N857" s="424">
        <f t="shared" si="258"/>
        <v>0</v>
      </c>
      <c r="O857" s="424">
        <f t="shared" si="259"/>
        <v>0</v>
      </c>
      <c r="P857" s="420"/>
      <c r="Q857" s="532"/>
      <c r="R857" s="526" t="str">
        <f t="shared" si="253"/>
        <v/>
      </c>
      <c r="S857" s="526" t="str">
        <f t="shared" si="254"/>
        <v/>
      </c>
      <c r="V857" s="433" t="str">
        <f>VLOOKUP(A857,[3]Cartilha!$A:$A,1,FALSE)</f>
        <v>30.107.000070.SER</v>
      </c>
      <c r="W857" s="367"/>
    </row>
    <row r="858" spans="1:23" ht="22.5" hidden="1" x14ac:dyDescent="0.2">
      <c r="A858" s="623" t="s">
        <v>2307</v>
      </c>
      <c r="B858" s="612" t="s">
        <v>6727</v>
      </c>
      <c r="C858" s="620" t="s">
        <v>7021</v>
      </c>
      <c r="D858" s="612" t="s">
        <v>169</v>
      </c>
      <c r="E858" s="621">
        <v>846.22</v>
      </c>
      <c r="F858" s="614">
        <f t="shared" si="260"/>
        <v>1020.2</v>
      </c>
      <c r="G858" s="510"/>
      <c r="H858" s="423"/>
      <c r="I858" s="422">
        <f t="shared" si="255"/>
        <v>0</v>
      </c>
      <c r="J858" s="422">
        <f t="shared" si="256"/>
        <v>0</v>
      </c>
      <c r="K858" s="419"/>
      <c r="L858" s="423">
        <f t="shared" si="257"/>
        <v>0</v>
      </c>
      <c r="M858" s="423">
        <f t="shared" si="257"/>
        <v>0</v>
      </c>
      <c r="N858" s="424">
        <f t="shared" si="258"/>
        <v>0</v>
      </c>
      <c r="O858" s="424">
        <f t="shared" si="259"/>
        <v>0</v>
      </c>
      <c r="P858" s="420"/>
      <c r="Q858" s="532"/>
      <c r="R858" s="526" t="str">
        <f t="shared" si="253"/>
        <v/>
      </c>
      <c r="S858" s="526" t="str">
        <f t="shared" si="254"/>
        <v/>
      </c>
      <c r="V858" s="433" t="str">
        <f>VLOOKUP(A858,[3]Cartilha!$A:$A,1,FALSE)</f>
        <v>30.107.000075.SER</v>
      </c>
      <c r="W858" s="367"/>
    </row>
    <row r="859" spans="1:23" hidden="1" x14ac:dyDescent="0.2">
      <c r="A859" s="623" t="s">
        <v>2061</v>
      </c>
      <c r="B859" s="612"/>
      <c r="C859" s="620" t="s">
        <v>167</v>
      </c>
      <c r="D859" s="612">
        <v>0</v>
      </c>
      <c r="E859" s="621">
        <v>0</v>
      </c>
      <c r="F859" s="614">
        <f t="shared" si="260"/>
        <v>0</v>
      </c>
      <c r="G859" s="518"/>
      <c r="H859" s="446"/>
      <c r="I859" s="447"/>
      <c r="J859" s="448"/>
      <c r="K859" s="419"/>
      <c r="L859" s="446"/>
      <c r="M859" s="446"/>
      <c r="N859" s="447"/>
      <c r="O859" s="448"/>
      <c r="P859" s="420"/>
      <c r="Q859" s="525" t="str">
        <f>IF(OR(SUM(J860:J957)&gt;0,SUM(O860:O957)&gt;0),"xx","")</f>
        <v/>
      </c>
      <c r="R859" s="526" t="str">
        <f t="shared" si="253"/>
        <v/>
      </c>
      <c r="S859" s="526" t="str">
        <f t="shared" si="254"/>
        <v/>
      </c>
      <c r="V859" s="433" t="str">
        <f>VLOOKUP(A859,[3]Cartilha!$A:$A,1,FALSE)</f>
        <v>2.4.9</v>
      </c>
      <c r="W859" s="367"/>
    </row>
    <row r="860" spans="1:23" hidden="1" x14ac:dyDescent="0.2">
      <c r="A860" s="623">
        <v>97934</v>
      </c>
      <c r="B860" s="612" t="s">
        <v>3171</v>
      </c>
      <c r="C860" s="620" t="s">
        <v>5367</v>
      </c>
      <c r="D860" s="612" t="s">
        <v>169</v>
      </c>
      <c r="E860" s="621">
        <v>1753.29</v>
      </c>
      <c r="F860" s="614">
        <f t="shared" si="260"/>
        <v>2113.77</v>
      </c>
      <c r="G860" s="510"/>
      <c r="H860" s="423"/>
      <c r="I860" s="422">
        <f t="shared" ref="I860:I891" si="261">IF(ISBLANK(E860),0,ROUND(F860*G860,2))</f>
        <v>0</v>
      </c>
      <c r="J860" s="422">
        <f t="shared" ref="J860:J891" si="262">IF(ISBLANK(G860),0,ROUND(G860*H860,2))</f>
        <v>0</v>
      </c>
      <c r="K860" s="419"/>
      <c r="L860" s="423">
        <f t="shared" ref="L860:L891" si="263">G860</f>
        <v>0</v>
      </c>
      <c r="M860" s="423">
        <f t="shared" ref="M860:M891" si="264">H860</f>
        <v>0</v>
      </c>
      <c r="N860" s="424">
        <f t="shared" ref="N860:N891" si="265">IF(ISBLANK(E860),0,ROUND(F860*L860,2))</f>
        <v>0</v>
      </c>
      <c r="O860" s="424">
        <f t="shared" ref="O860:O891" si="266">IF(ISBLANK(L860),0,ROUND(L860*M860,2))</f>
        <v>0</v>
      </c>
      <c r="P860" s="420"/>
      <c r="Q860" s="532"/>
      <c r="R860" s="526" t="str">
        <f t="shared" si="253"/>
        <v/>
      </c>
      <c r="S860" s="526" t="str">
        <f t="shared" si="254"/>
        <v/>
      </c>
      <c r="V860" s="433">
        <f>VLOOKUP(A860,[3]Cartilha!$A:$A,1,FALSE)</f>
        <v>97934</v>
      </c>
      <c r="W860" s="367"/>
    </row>
    <row r="861" spans="1:23" ht="22.5" hidden="1" x14ac:dyDescent="0.2">
      <c r="A861" s="623">
        <v>101800</v>
      </c>
      <c r="B861" s="612" t="s">
        <v>3171</v>
      </c>
      <c r="C861" s="620" t="s">
        <v>5378</v>
      </c>
      <c r="D861" s="612" t="s">
        <v>169</v>
      </c>
      <c r="E861" s="621">
        <v>1398.94</v>
      </c>
      <c r="F861" s="614">
        <f t="shared" si="260"/>
        <v>1686.56</v>
      </c>
      <c r="G861" s="510"/>
      <c r="H861" s="423"/>
      <c r="I861" s="422">
        <f t="shared" si="261"/>
        <v>0</v>
      </c>
      <c r="J861" s="422">
        <f t="shared" si="262"/>
        <v>0</v>
      </c>
      <c r="K861" s="419"/>
      <c r="L861" s="423">
        <f t="shared" si="263"/>
        <v>0</v>
      </c>
      <c r="M861" s="423">
        <f t="shared" si="264"/>
        <v>0</v>
      </c>
      <c r="N861" s="424">
        <f t="shared" si="265"/>
        <v>0</v>
      </c>
      <c r="O861" s="424">
        <f t="shared" si="266"/>
        <v>0</v>
      </c>
      <c r="P861" s="420"/>
      <c r="Q861" s="532"/>
      <c r="R861" s="526" t="str">
        <f t="shared" si="253"/>
        <v/>
      </c>
      <c r="S861" s="526" t="str">
        <f t="shared" si="254"/>
        <v/>
      </c>
      <c r="V861" s="433">
        <f>VLOOKUP(A861,[3]Cartilha!$A:$A,1,FALSE)</f>
        <v>101800</v>
      </c>
      <c r="W861" s="367"/>
    </row>
    <row r="862" spans="1:23" ht="22.5" hidden="1" x14ac:dyDescent="0.2">
      <c r="A862" s="623">
        <v>101801</v>
      </c>
      <c r="B862" s="612" t="s">
        <v>3171</v>
      </c>
      <c r="C862" s="620" t="s">
        <v>5379</v>
      </c>
      <c r="D862" s="612" t="s">
        <v>169</v>
      </c>
      <c r="E862" s="621">
        <v>1035.47</v>
      </c>
      <c r="F862" s="614">
        <f t="shared" si="260"/>
        <v>1248.3599999999999</v>
      </c>
      <c r="G862" s="510"/>
      <c r="H862" s="423"/>
      <c r="I862" s="422">
        <f t="shared" si="261"/>
        <v>0</v>
      </c>
      <c r="J862" s="422">
        <f t="shared" si="262"/>
        <v>0</v>
      </c>
      <c r="K862" s="419"/>
      <c r="L862" s="423">
        <f t="shared" si="263"/>
        <v>0</v>
      </c>
      <c r="M862" s="423">
        <f t="shared" si="264"/>
        <v>0</v>
      </c>
      <c r="N862" s="424">
        <f t="shared" si="265"/>
        <v>0</v>
      </c>
      <c r="O862" s="424">
        <f t="shared" si="266"/>
        <v>0</v>
      </c>
      <c r="P862" s="420"/>
      <c r="Q862" s="532"/>
      <c r="R862" s="526" t="str">
        <f t="shared" si="253"/>
        <v/>
      </c>
      <c r="S862" s="526" t="str">
        <f t="shared" si="254"/>
        <v/>
      </c>
      <c r="V862" s="433">
        <f>VLOOKUP(A862,[3]Cartilha!$A:$A,1,FALSE)</f>
        <v>101801</v>
      </c>
      <c r="W862" s="367"/>
    </row>
    <row r="863" spans="1:23" ht="22.5" hidden="1" x14ac:dyDescent="0.2">
      <c r="A863" s="623">
        <v>101806</v>
      </c>
      <c r="B863" s="612" t="s">
        <v>3171</v>
      </c>
      <c r="C863" s="620" t="s">
        <v>5380</v>
      </c>
      <c r="D863" s="612" t="s">
        <v>169</v>
      </c>
      <c r="E863" s="621">
        <v>521</v>
      </c>
      <c r="F863" s="614">
        <f t="shared" si="260"/>
        <v>628.12</v>
      </c>
      <c r="G863" s="510"/>
      <c r="H863" s="423"/>
      <c r="I863" s="422">
        <f t="shared" si="261"/>
        <v>0</v>
      </c>
      <c r="J863" s="422">
        <f t="shared" si="262"/>
        <v>0</v>
      </c>
      <c r="K863" s="419"/>
      <c r="L863" s="423">
        <f t="shared" si="263"/>
        <v>0</v>
      </c>
      <c r="M863" s="423">
        <f t="shared" si="264"/>
        <v>0</v>
      </c>
      <c r="N863" s="424">
        <f t="shared" si="265"/>
        <v>0</v>
      </c>
      <c r="O863" s="424">
        <f t="shared" si="266"/>
        <v>0</v>
      </c>
      <c r="P863" s="420"/>
      <c r="Q863" s="532"/>
      <c r="R863" s="526" t="str">
        <f t="shared" si="253"/>
        <v/>
      </c>
      <c r="S863" s="526" t="str">
        <f t="shared" si="254"/>
        <v/>
      </c>
      <c r="V863" s="433">
        <f>VLOOKUP(A863,[3]Cartilha!$A:$A,1,FALSE)</f>
        <v>101806</v>
      </c>
      <c r="W863" s="367"/>
    </row>
    <row r="864" spans="1:23" ht="22.5" hidden="1" x14ac:dyDescent="0.2">
      <c r="A864" s="623">
        <v>103005</v>
      </c>
      <c r="B864" s="612" t="s">
        <v>3171</v>
      </c>
      <c r="C864" s="620" t="s">
        <v>6728</v>
      </c>
      <c r="D864" s="612" t="s">
        <v>169</v>
      </c>
      <c r="E864" s="621">
        <v>585.94000000000005</v>
      </c>
      <c r="F864" s="614">
        <f t="shared" si="260"/>
        <v>706.41</v>
      </c>
      <c r="G864" s="510"/>
      <c r="H864" s="423"/>
      <c r="I864" s="422">
        <f t="shared" si="261"/>
        <v>0</v>
      </c>
      <c r="J864" s="422">
        <f t="shared" si="262"/>
        <v>0</v>
      </c>
      <c r="K864" s="419"/>
      <c r="L864" s="423">
        <f t="shared" si="263"/>
        <v>0</v>
      </c>
      <c r="M864" s="423">
        <f t="shared" si="264"/>
        <v>0</v>
      </c>
      <c r="N864" s="424">
        <f t="shared" si="265"/>
        <v>0</v>
      </c>
      <c r="O864" s="424">
        <f t="shared" si="266"/>
        <v>0</v>
      </c>
      <c r="P864" s="420"/>
      <c r="Q864" s="532"/>
      <c r="R864" s="526" t="str">
        <f t="shared" si="253"/>
        <v/>
      </c>
      <c r="S864" s="526" t="str">
        <f t="shared" si="254"/>
        <v/>
      </c>
      <c r="V864" s="433">
        <f>VLOOKUP(A864,[3]Cartilha!$A:$A,1,FALSE)</f>
        <v>103005</v>
      </c>
      <c r="W864" s="367"/>
    </row>
    <row r="865" spans="1:23" ht="22.5" hidden="1" x14ac:dyDescent="0.2">
      <c r="A865" s="623">
        <v>103006</v>
      </c>
      <c r="B865" s="612" t="s">
        <v>3171</v>
      </c>
      <c r="C865" s="620" t="s">
        <v>6729</v>
      </c>
      <c r="D865" s="612" t="s">
        <v>169</v>
      </c>
      <c r="E865" s="621">
        <v>801.59</v>
      </c>
      <c r="F865" s="614">
        <f t="shared" si="260"/>
        <v>966.4</v>
      </c>
      <c r="G865" s="510"/>
      <c r="H865" s="423"/>
      <c r="I865" s="422">
        <f t="shared" si="261"/>
        <v>0</v>
      </c>
      <c r="J865" s="422">
        <f t="shared" si="262"/>
        <v>0</v>
      </c>
      <c r="K865" s="419"/>
      <c r="L865" s="423">
        <f t="shared" si="263"/>
        <v>0</v>
      </c>
      <c r="M865" s="423">
        <f t="shared" si="264"/>
        <v>0</v>
      </c>
      <c r="N865" s="424">
        <f t="shared" si="265"/>
        <v>0</v>
      </c>
      <c r="O865" s="424">
        <f t="shared" si="266"/>
        <v>0</v>
      </c>
      <c r="P865" s="420"/>
      <c r="Q865" s="532"/>
      <c r="R865" s="526" t="str">
        <f t="shared" si="253"/>
        <v/>
      </c>
      <c r="S865" s="526" t="str">
        <f t="shared" si="254"/>
        <v/>
      </c>
      <c r="V865" s="433">
        <f>VLOOKUP(A865,[3]Cartilha!$A:$A,1,FALSE)</f>
        <v>103006</v>
      </c>
      <c r="W865" s="367"/>
    </row>
    <row r="866" spans="1:23" ht="22.5" hidden="1" x14ac:dyDescent="0.2">
      <c r="A866" s="623">
        <v>103007</v>
      </c>
      <c r="B866" s="612" t="s">
        <v>3171</v>
      </c>
      <c r="C866" s="620" t="s">
        <v>6730</v>
      </c>
      <c r="D866" s="612" t="s">
        <v>169</v>
      </c>
      <c r="E866" s="621">
        <v>1060.27</v>
      </c>
      <c r="F866" s="614">
        <f t="shared" si="260"/>
        <v>1278.26</v>
      </c>
      <c r="G866" s="510"/>
      <c r="H866" s="423"/>
      <c r="I866" s="422">
        <f t="shared" si="261"/>
        <v>0</v>
      </c>
      <c r="J866" s="422">
        <f t="shared" si="262"/>
        <v>0</v>
      </c>
      <c r="K866" s="419"/>
      <c r="L866" s="423">
        <f t="shared" si="263"/>
        <v>0</v>
      </c>
      <c r="M866" s="423">
        <f t="shared" si="264"/>
        <v>0</v>
      </c>
      <c r="N866" s="424">
        <f t="shared" si="265"/>
        <v>0</v>
      </c>
      <c r="O866" s="424">
        <f t="shared" si="266"/>
        <v>0</v>
      </c>
      <c r="P866" s="420"/>
      <c r="Q866" s="532"/>
      <c r="R866" s="526" t="str">
        <f t="shared" si="253"/>
        <v/>
      </c>
      <c r="S866" s="526" t="str">
        <f t="shared" si="254"/>
        <v/>
      </c>
      <c r="V866" s="433">
        <f>VLOOKUP(A866,[3]Cartilha!$A:$A,1,FALSE)</f>
        <v>103007</v>
      </c>
      <c r="W866" s="367"/>
    </row>
    <row r="867" spans="1:23" ht="22.5" hidden="1" x14ac:dyDescent="0.2">
      <c r="A867" s="623">
        <v>101807</v>
      </c>
      <c r="B867" s="612" t="s">
        <v>3171</v>
      </c>
      <c r="C867" s="620" t="s">
        <v>5381</v>
      </c>
      <c r="D867" s="612" t="s">
        <v>169</v>
      </c>
      <c r="E867" s="621">
        <v>450.56</v>
      </c>
      <c r="F867" s="614">
        <f t="shared" si="260"/>
        <v>543.20000000000005</v>
      </c>
      <c r="G867" s="510"/>
      <c r="H867" s="423"/>
      <c r="I867" s="422">
        <f t="shared" si="261"/>
        <v>0</v>
      </c>
      <c r="J867" s="422">
        <f t="shared" si="262"/>
        <v>0</v>
      </c>
      <c r="K867" s="419"/>
      <c r="L867" s="423">
        <f t="shared" si="263"/>
        <v>0</v>
      </c>
      <c r="M867" s="423">
        <f t="shared" si="264"/>
        <v>0</v>
      </c>
      <c r="N867" s="424">
        <f t="shared" si="265"/>
        <v>0</v>
      </c>
      <c r="O867" s="424">
        <f t="shared" si="266"/>
        <v>0</v>
      </c>
      <c r="P867" s="420"/>
      <c r="Q867" s="532"/>
      <c r="R867" s="526" t="str">
        <f t="shared" si="253"/>
        <v/>
      </c>
      <c r="S867" s="526" t="str">
        <f t="shared" si="254"/>
        <v/>
      </c>
      <c r="V867" s="433">
        <f>VLOOKUP(A867,[3]Cartilha!$A:$A,1,FALSE)</f>
        <v>101807</v>
      </c>
      <c r="W867" s="367"/>
    </row>
    <row r="868" spans="1:23" ht="22.5" hidden="1" x14ac:dyDescent="0.2">
      <c r="A868" s="623">
        <v>101808</v>
      </c>
      <c r="B868" s="612" t="s">
        <v>3171</v>
      </c>
      <c r="C868" s="620" t="s">
        <v>5382</v>
      </c>
      <c r="D868" s="612" t="s">
        <v>169</v>
      </c>
      <c r="E868" s="621">
        <v>329.71</v>
      </c>
      <c r="F868" s="614">
        <f t="shared" si="260"/>
        <v>397.5</v>
      </c>
      <c r="G868" s="510"/>
      <c r="H868" s="423"/>
      <c r="I868" s="422">
        <f t="shared" si="261"/>
        <v>0</v>
      </c>
      <c r="J868" s="422">
        <f t="shared" si="262"/>
        <v>0</v>
      </c>
      <c r="K868" s="419"/>
      <c r="L868" s="423">
        <f t="shared" si="263"/>
        <v>0</v>
      </c>
      <c r="M868" s="423">
        <f t="shared" si="264"/>
        <v>0</v>
      </c>
      <c r="N868" s="424">
        <f t="shared" si="265"/>
        <v>0</v>
      </c>
      <c r="O868" s="424">
        <f t="shared" si="266"/>
        <v>0</v>
      </c>
      <c r="P868" s="420"/>
      <c r="Q868" s="532"/>
      <c r="R868" s="526" t="str">
        <f t="shared" si="253"/>
        <v/>
      </c>
      <c r="S868" s="526" t="str">
        <f t="shared" si="254"/>
        <v/>
      </c>
      <c r="V868" s="433">
        <f>VLOOKUP(A868,[3]Cartilha!$A:$A,1,FALSE)</f>
        <v>101808</v>
      </c>
      <c r="W868" s="367"/>
    </row>
    <row r="869" spans="1:23" ht="22.5" hidden="1" x14ac:dyDescent="0.2">
      <c r="A869" s="623">
        <v>97994</v>
      </c>
      <c r="B869" s="612" t="s">
        <v>3171</v>
      </c>
      <c r="C869" s="620" t="s">
        <v>6731</v>
      </c>
      <c r="D869" s="612" t="s">
        <v>169</v>
      </c>
      <c r="E869" s="621">
        <v>2393.52</v>
      </c>
      <c r="F869" s="614">
        <f t="shared" si="260"/>
        <v>2885.63</v>
      </c>
      <c r="G869" s="510"/>
      <c r="H869" s="423"/>
      <c r="I869" s="422">
        <f t="shared" si="261"/>
        <v>0</v>
      </c>
      <c r="J869" s="422">
        <f t="shared" si="262"/>
        <v>0</v>
      </c>
      <c r="K869" s="419"/>
      <c r="L869" s="423">
        <f t="shared" si="263"/>
        <v>0</v>
      </c>
      <c r="M869" s="423">
        <f t="shared" si="264"/>
        <v>0</v>
      </c>
      <c r="N869" s="424">
        <f t="shared" si="265"/>
        <v>0</v>
      </c>
      <c r="O869" s="424">
        <f t="shared" si="266"/>
        <v>0</v>
      </c>
      <c r="P869" s="420"/>
      <c r="Q869" s="532"/>
      <c r="R869" s="526" t="str">
        <f t="shared" si="253"/>
        <v/>
      </c>
      <c r="S869" s="526" t="str">
        <f t="shared" si="254"/>
        <v/>
      </c>
      <c r="V869" s="433">
        <f>VLOOKUP(A869,[3]Cartilha!$A:$A,1,FALSE)</f>
        <v>97994</v>
      </c>
      <c r="W869" s="367"/>
    </row>
    <row r="870" spans="1:23" ht="22.5" hidden="1" x14ac:dyDescent="0.2">
      <c r="A870" s="623">
        <v>97996</v>
      </c>
      <c r="B870" s="612" t="s">
        <v>3171</v>
      </c>
      <c r="C870" s="620" t="s">
        <v>6732</v>
      </c>
      <c r="D870" s="612" t="s">
        <v>169</v>
      </c>
      <c r="E870" s="621">
        <v>3028.6</v>
      </c>
      <c r="F870" s="614">
        <f t="shared" si="260"/>
        <v>3651.28</v>
      </c>
      <c r="G870" s="510"/>
      <c r="H870" s="423"/>
      <c r="I870" s="422">
        <f t="shared" si="261"/>
        <v>0</v>
      </c>
      <c r="J870" s="422">
        <f t="shared" si="262"/>
        <v>0</v>
      </c>
      <c r="K870" s="419"/>
      <c r="L870" s="423">
        <f t="shared" si="263"/>
        <v>0</v>
      </c>
      <c r="M870" s="423">
        <f t="shared" si="264"/>
        <v>0</v>
      </c>
      <c r="N870" s="424">
        <f t="shared" si="265"/>
        <v>0</v>
      </c>
      <c r="O870" s="424">
        <f t="shared" si="266"/>
        <v>0</v>
      </c>
      <c r="P870" s="420"/>
      <c r="Q870" s="532"/>
      <c r="R870" s="526" t="str">
        <f t="shared" si="253"/>
        <v/>
      </c>
      <c r="S870" s="526" t="str">
        <f t="shared" si="254"/>
        <v/>
      </c>
      <c r="V870" s="433">
        <f>VLOOKUP(A870,[3]Cartilha!$A:$A,1,FALSE)</f>
        <v>97996</v>
      </c>
      <c r="W870" s="367"/>
    </row>
    <row r="871" spans="1:23" ht="22.5" hidden="1" x14ac:dyDescent="0.2">
      <c r="A871" s="623">
        <v>98002</v>
      </c>
      <c r="B871" s="612" t="s">
        <v>3171</v>
      </c>
      <c r="C871" s="620" t="s">
        <v>6733</v>
      </c>
      <c r="D871" s="612" t="s">
        <v>169</v>
      </c>
      <c r="E871" s="621">
        <v>4970.6499999999996</v>
      </c>
      <c r="F871" s="614">
        <f t="shared" si="260"/>
        <v>5992.62</v>
      </c>
      <c r="G871" s="510"/>
      <c r="H871" s="423"/>
      <c r="I871" s="422">
        <f t="shared" si="261"/>
        <v>0</v>
      </c>
      <c r="J871" s="422">
        <f t="shared" si="262"/>
        <v>0</v>
      </c>
      <c r="K871" s="419"/>
      <c r="L871" s="423">
        <f t="shared" si="263"/>
        <v>0</v>
      </c>
      <c r="M871" s="423">
        <f t="shared" si="264"/>
        <v>0</v>
      </c>
      <c r="N871" s="424">
        <f t="shared" si="265"/>
        <v>0</v>
      </c>
      <c r="O871" s="424">
        <f t="shared" si="266"/>
        <v>0</v>
      </c>
      <c r="P871" s="420"/>
      <c r="Q871" s="532"/>
      <c r="R871" s="526" t="str">
        <f t="shared" si="253"/>
        <v/>
      </c>
      <c r="S871" s="526" t="str">
        <f t="shared" si="254"/>
        <v/>
      </c>
      <c r="V871" s="433">
        <f>VLOOKUP(A871,[3]Cartilha!$A:$A,1,FALSE)</f>
        <v>98002</v>
      </c>
      <c r="W871" s="367"/>
    </row>
    <row r="872" spans="1:23" ht="22.5" hidden="1" x14ac:dyDescent="0.2">
      <c r="A872" s="623">
        <v>98006</v>
      </c>
      <c r="B872" s="612" t="s">
        <v>3171</v>
      </c>
      <c r="C872" s="620" t="s">
        <v>6734</v>
      </c>
      <c r="D872" s="612" t="s">
        <v>169</v>
      </c>
      <c r="E872" s="621">
        <v>6244.17</v>
      </c>
      <c r="F872" s="614">
        <f t="shared" si="260"/>
        <v>7527.97</v>
      </c>
      <c r="G872" s="510"/>
      <c r="H872" s="423"/>
      <c r="I872" s="422">
        <f t="shared" si="261"/>
        <v>0</v>
      </c>
      <c r="J872" s="422">
        <f t="shared" si="262"/>
        <v>0</v>
      </c>
      <c r="K872" s="419"/>
      <c r="L872" s="423">
        <f t="shared" si="263"/>
        <v>0</v>
      </c>
      <c r="M872" s="423">
        <f t="shared" si="264"/>
        <v>0</v>
      </c>
      <c r="N872" s="424">
        <f t="shared" si="265"/>
        <v>0</v>
      </c>
      <c r="O872" s="424">
        <f t="shared" si="266"/>
        <v>0</v>
      </c>
      <c r="P872" s="420"/>
      <c r="Q872" s="532"/>
      <c r="R872" s="526" t="str">
        <f t="shared" si="253"/>
        <v/>
      </c>
      <c r="S872" s="526" t="str">
        <f t="shared" si="254"/>
        <v/>
      </c>
      <c r="V872" s="433">
        <f>VLOOKUP(A872,[3]Cartilha!$A:$A,1,FALSE)</f>
        <v>98006</v>
      </c>
      <c r="W872" s="367"/>
    </row>
    <row r="873" spans="1:23" ht="22.5" hidden="1" x14ac:dyDescent="0.2">
      <c r="A873" s="623">
        <v>98008</v>
      </c>
      <c r="B873" s="612" t="s">
        <v>3171</v>
      </c>
      <c r="C873" s="620" t="s">
        <v>6735</v>
      </c>
      <c r="D873" s="612" t="s">
        <v>169</v>
      </c>
      <c r="E873" s="621">
        <v>3745.58</v>
      </c>
      <c r="F873" s="614">
        <f t="shared" si="260"/>
        <v>4515.67</v>
      </c>
      <c r="G873" s="510"/>
      <c r="H873" s="423"/>
      <c r="I873" s="422">
        <f t="shared" si="261"/>
        <v>0</v>
      </c>
      <c r="J873" s="422">
        <f t="shared" si="262"/>
        <v>0</v>
      </c>
      <c r="K873" s="419"/>
      <c r="L873" s="423">
        <f t="shared" si="263"/>
        <v>0</v>
      </c>
      <c r="M873" s="423">
        <f t="shared" si="264"/>
        <v>0</v>
      </c>
      <c r="N873" s="424">
        <f t="shared" si="265"/>
        <v>0</v>
      </c>
      <c r="O873" s="424">
        <f t="shared" si="266"/>
        <v>0</v>
      </c>
      <c r="P873" s="420"/>
      <c r="Q873" s="532"/>
      <c r="R873" s="526" t="str">
        <f t="shared" si="253"/>
        <v/>
      </c>
      <c r="S873" s="526" t="str">
        <f t="shared" si="254"/>
        <v/>
      </c>
      <c r="V873" s="433">
        <f>VLOOKUP(A873,[3]Cartilha!$A:$A,1,FALSE)</f>
        <v>98008</v>
      </c>
      <c r="W873" s="367"/>
    </row>
    <row r="874" spans="1:23" ht="22.5" hidden="1" x14ac:dyDescent="0.2">
      <c r="A874" s="623">
        <v>98010</v>
      </c>
      <c r="B874" s="612" t="s">
        <v>3171</v>
      </c>
      <c r="C874" s="620" t="s">
        <v>6736</v>
      </c>
      <c r="D874" s="612" t="s">
        <v>169</v>
      </c>
      <c r="E874" s="621">
        <v>4575.0600000000004</v>
      </c>
      <c r="F874" s="614">
        <f t="shared" si="260"/>
        <v>5515.69</v>
      </c>
      <c r="G874" s="510"/>
      <c r="H874" s="423"/>
      <c r="I874" s="422">
        <f t="shared" si="261"/>
        <v>0</v>
      </c>
      <c r="J874" s="422">
        <f t="shared" si="262"/>
        <v>0</v>
      </c>
      <c r="K874" s="419"/>
      <c r="L874" s="423">
        <f t="shared" si="263"/>
        <v>0</v>
      </c>
      <c r="M874" s="423">
        <f t="shared" si="264"/>
        <v>0</v>
      </c>
      <c r="N874" s="424">
        <f t="shared" si="265"/>
        <v>0</v>
      </c>
      <c r="O874" s="424">
        <f t="shared" si="266"/>
        <v>0</v>
      </c>
      <c r="P874" s="420"/>
      <c r="Q874" s="532"/>
      <c r="R874" s="526" t="str">
        <f t="shared" si="253"/>
        <v/>
      </c>
      <c r="S874" s="526" t="str">
        <f t="shared" si="254"/>
        <v/>
      </c>
      <c r="V874" s="433">
        <f>VLOOKUP(A874,[3]Cartilha!$A:$A,1,FALSE)</f>
        <v>98010</v>
      </c>
      <c r="W874" s="367"/>
    </row>
    <row r="875" spans="1:23" ht="22.5" hidden="1" x14ac:dyDescent="0.2">
      <c r="A875" s="623">
        <v>98012</v>
      </c>
      <c r="B875" s="612" t="s">
        <v>3171</v>
      </c>
      <c r="C875" s="620" t="s">
        <v>6737</v>
      </c>
      <c r="D875" s="612" t="s">
        <v>169</v>
      </c>
      <c r="E875" s="621">
        <v>5375.07</v>
      </c>
      <c r="F875" s="614">
        <f t="shared" si="260"/>
        <v>6480.18</v>
      </c>
      <c r="G875" s="510"/>
      <c r="H875" s="423"/>
      <c r="I875" s="422">
        <f t="shared" si="261"/>
        <v>0</v>
      </c>
      <c r="J875" s="422">
        <f t="shared" si="262"/>
        <v>0</v>
      </c>
      <c r="K875" s="419"/>
      <c r="L875" s="423">
        <f t="shared" si="263"/>
        <v>0</v>
      </c>
      <c r="M875" s="423">
        <f t="shared" si="264"/>
        <v>0</v>
      </c>
      <c r="N875" s="424">
        <f t="shared" si="265"/>
        <v>0</v>
      </c>
      <c r="O875" s="424">
        <f t="shared" si="266"/>
        <v>0</v>
      </c>
      <c r="P875" s="420"/>
      <c r="Q875" s="532"/>
      <c r="R875" s="526" t="str">
        <f t="shared" si="253"/>
        <v/>
      </c>
      <c r="S875" s="526" t="str">
        <f t="shared" si="254"/>
        <v/>
      </c>
      <c r="V875" s="433">
        <f>VLOOKUP(A875,[3]Cartilha!$A:$A,1,FALSE)</f>
        <v>98012</v>
      </c>
      <c r="W875" s="367"/>
    </row>
    <row r="876" spans="1:23" ht="22.5" hidden="1" x14ac:dyDescent="0.2">
      <c r="A876" s="623">
        <v>98014</v>
      </c>
      <c r="B876" s="612" t="s">
        <v>3171</v>
      </c>
      <c r="C876" s="620" t="s">
        <v>6738</v>
      </c>
      <c r="D876" s="612" t="s">
        <v>169</v>
      </c>
      <c r="E876" s="621">
        <v>6175.06</v>
      </c>
      <c r="F876" s="614">
        <f t="shared" si="260"/>
        <v>7444.65</v>
      </c>
      <c r="G876" s="510"/>
      <c r="H876" s="423"/>
      <c r="I876" s="422">
        <f t="shared" si="261"/>
        <v>0</v>
      </c>
      <c r="J876" s="422">
        <f t="shared" si="262"/>
        <v>0</v>
      </c>
      <c r="K876" s="419"/>
      <c r="L876" s="423">
        <f t="shared" si="263"/>
        <v>0</v>
      </c>
      <c r="M876" s="423">
        <f t="shared" si="264"/>
        <v>0</v>
      </c>
      <c r="N876" s="424">
        <f t="shared" si="265"/>
        <v>0</v>
      </c>
      <c r="O876" s="424">
        <f t="shared" si="266"/>
        <v>0</v>
      </c>
      <c r="P876" s="420"/>
      <c r="Q876" s="532"/>
      <c r="R876" s="526" t="str">
        <f t="shared" si="253"/>
        <v/>
      </c>
      <c r="S876" s="526" t="str">
        <f t="shared" si="254"/>
        <v/>
      </c>
      <c r="V876" s="433">
        <f>VLOOKUP(A876,[3]Cartilha!$A:$A,1,FALSE)</f>
        <v>98014</v>
      </c>
      <c r="W876" s="367"/>
    </row>
    <row r="877" spans="1:23" ht="22.5" hidden="1" x14ac:dyDescent="0.2">
      <c r="A877" s="623">
        <v>98016</v>
      </c>
      <c r="B877" s="612" t="s">
        <v>3171</v>
      </c>
      <c r="C877" s="620" t="s">
        <v>6739</v>
      </c>
      <c r="D877" s="612" t="s">
        <v>169</v>
      </c>
      <c r="E877" s="621">
        <v>6978.37</v>
      </c>
      <c r="F877" s="614">
        <f t="shared" si="260"/>
        <v>8413.1200000000008</v>
      </c>
      <c r="G877" s="510"/>
      <c r="H877" s="423"/>
      <c r="I877" s="422">
        <f t="shared" si="261"/>
        <v>0</v>
      </c>
      <c r="J877" s="422">
        <f t="shared" si="262"/>
        <v>0</v>
      </c>
      <c r="K877" s="419"/>
      <c r="L877" s="423">
        <f t="shared" si="263"/>
        <v>0</v>
      </c>
      <c r="M877" s="423">
        <f t="shared" si="264"/>
        <v>0</v>
      </c>
      <c r="N877" s="424">
        <f t="shared" si="265"/>
        <v>0</v>
      </c>
      <c r="O877" s="424">
        <f t="shared" si="266"/>
        <v>0</v>
      </c>
      <c r="P877" s="420"/>
      <c r="Q877" s="532"/>
      <c r="R877" s="526" t="str">
        <f t="shared" si="253"/>
        <v/>
      </c>
      <c r="S877" s="526" t="str">
        <f t="shared" si="254"/>
        <v/>
      </c>
      <c r="V877" s="433">
        <f>VLOOKUP(A877,[3]Cartilha!$A:$A,1,FALSE)</f>
        <v>98016</v>
      </c>
      <c r="W877" s="367"/>
    </row>
    <row r="878" spans="1:23" ht="22.5" hidden="1" x14ac:dyDescent="0.2">
      <c r="A878" s="623">
        <v>98018</v>
      </c>
      <c r="B878" s="612" t="s">
        <v>3171</v>
      </c>
      <c r="C878" s="620" t="s">
        <v>6740</v>
      </c>
      <c r="D878" s="612" t="s">
        <v>169</v>
      </c>
      <c r="E878" s="621">
        <v>7775.1</v>
      </c>
      <c r="F878" s="614">
        <f t="shared" si="260"/>
        <v>9373.66</v>
      </c>
      <c r="G878" s="510"/>
      <c r="H878" s="423"/>
      <c r="I878" s="422">
        <f t="shared" si="261"/>
        <v>0</v>
      </c>
      <c r="J878" s="422">
        <f t="shared" si="262"/>
        <v>0</v>
      </c>
      <c r="K878" s="419"/>
      <c r="L878" s="423">
        <f t="shared" si="263"/>
        <v>0</v>
      </c>
      <c r="M878" s="423">
        <f t="shared" si="264"/>
        <v>0</v>
      </c>
      <c r="N878" s="424">
        <f t="shared" si="265"/>
        <v>0</v>
      </c>
      <c r="O878" s="424">
        <f t="shared" si="266"/>
        <v>0</v>
      </c>
      <c r="P878" s="420"/>
      <c r="Q878" s="532"/>
      <c r="R878" s="526" t="str">
        <f t="shared" si="253"/>
        <v/>
      </c>
      <c r="S878" s="526" t="str">
        <f t="shared" si="254"/>
        <v/>
      </c>
      <c r="V878" s="433">
        <f>VLOOKUP(A878,[3]Cartilha!$A:$A,1,FALSE)</f>
        <v>98018</v>
      </c>
      <c r="W878" s="367"/>
    </row>
    <row r="879" spans="1:23" ht="22.5" hidden="1" x14ac:dyDescent="0.2">
      <c r="A879" s="623">
        <v>98020</v>
      </c>
      <c r="B879" s="612" t="s">
        <v>3171</v>
      </c>
      <c r="C879" s="620" t="s">
        <v>6741</v>
      </c>
      <c r="D879" s="612" t="s">
        <v>169</v>
      </c>
      <c r="E879" s="621">
        <v>5506.8</v>
      </c>
      <c r="F879" s="614">
        <f t="shared" si="260"/>
        <v>6639</v>
      </c>
      <c r="G879" s="510"/>
      <c r="H879" s="423"/>
      <c r="I879" s="422">
        <f t="shared" si="261"/>
        <v>0</v>
      </c>
      <c r="J879" s="422">
        <f t="shared" si="262"/>
        <v>0</v>
      </c>
      <c r="K879" s="419"/>
      <c r="L879" s="423">
        <f t="shared" si="263"/>
        <v>0</v>
      </c>
      <c r="M879" s="423">
        <f t="shared" si="264"/>
        <v>0</v>
      </c>
      <c r="N879" s="424">
        <f t="shared" si="265"/>
        <v>0</v>
      </c>
      <c r="O879" s="424">
        <f t="shared" si="266"/>
        <v>0</v>
      </c>
      <c r="P879" s="420"/>
      <c r="Q879" s="532"/>
      <c r="R879" s="526" t="str">
        <f t="shared" si="253"/>
        <v/>
      </c>
      <c r="S879" s="526" t="str">
        <f t="shared" si="254"/>
        <v/>
      </c>
      <c r="V879" s="433">
        <f>VLOOKUP(A879,[3]Cartilha!$A:$A,1,FALSE)</f>
        <v>98020</v>
      </c>
      <c r="W879" s="367"/>
    </row>
    <row r="880" spans="1:23" ht="22.5" hidden="1" x14ac:dyDescent="0.2">
      <c r="A880" s="623">
        <v>98022</v>
      </c>
      <c r="B880" s="612" t="s">
        <v>3171</v>
      </c>
      <c r="C880" s="620" t="s">
        <v>6742</v>
      </c>
      <c r="D880" s="612" t="s">
        <v>169</v>
      </c>
      <c r="E880" s="621">
        <v>6461.3</v>
      </c>
      <c r="F880" s="614">
        <f t="shared" si="260"/>
        <v>7789.74</v>
      </c>
      <c r="G880" s="510"/>
      <c r="H880" s="423"/>
      <c r="I880" s="422">
        <f t="shared" si="261"/>
        <v>0</v>
      </c>
      <c r="J880" s="422">
        <f t="shared" si="262"/>
        <v>0</v>
      </c>
      <c r="K880" s="419"/>
      <c r="L880" s="423">
        <f t="shared" si="263"/>
        <v>0</v>
      </c>
      <c r="M880" s="423">
        <f t="shared" si="264"/>
        <v>0</v>
      </c>
      <c r="N880" s="424">
        <f t="shared" si="265"/>
        <v>0</v>
      </c>
      <c r="O880" s="424">
        <f t="shared" si="266"/>
        <v>0</v>
      </c>
      <c r="P880" s="420"/>
      <c r="Q880" s="532"/>
      <c r="R880" s="526" t="str">
        <f t="shared" si="253"/>
        <v/>
      </c>
      <c r="S880" s="526" t="str">
        <f t="shared" si="254"/>
        <v/>
      </c>
      <c r="V880" s="433">
        <f>VLOOKUP(A880,[3]Cartilha!$A:$A,1,FALSE)</f>
        <v>98022</v>
      </c>
      <c r="W880" s="367"/>
    </row>
    <row r="881" spans="1:23" ht="22.5" hidden="1" x14ac:dyDescent="0.2">
      <c r="A881" s="623">
        <v>98024</v>
      </c>
      <c r="B881" s="612" t="s">
        <v>3171</v>
      </c>
      <c r="C881" s="620" t="s">
        <v>6743</v>
      </c>
      <c r="D881" s="612" t="s">
        <v>169</v>
      </c>
      <c r="E881" s="621">
        <v>7474.42</v>
      </c>
      <c r="F881" s="614">
        <f t="shared" si="260"/>
        <v>9011.16</v>
      </c>
      <c r="G881" s="510"/>
      <c r="H881" s="423"/>
      <c r="I881" s="422">
        <f t="shared" si="261"/>
        <v>0</v>
      </c>
      <c r="J881" s="422">
        <f t="shared" si="262"/>
        <v>0</v>
      </c>
      <c r="K881" s="419"/>
      <c r="L881" s="423">
        <f t="shared" si="263"/>
        <v>0</v>
      </c>
      <c r="M881" s="423">
        <f t="shared" si="264"/>
        <v>0</v>
      </c>
      <c r="N881" s="424">
        <f t="shared" si="265"/>
        <v>0</v>
      </c>
      <c r="O881" s="424">
        <f t="shared" si="266"/>
        <v>0</v>
      </c>
      <c r="P881" s="420"/>
      <c r="Q881" s="532"/>
      <c r="R881" s="526" t="str">
        <f t="shared" si="253"/>
        <v/>
      </c>
      <c r="S881" s="526" t="str">
        <f t="shared" si="254"/>
        <v/>
      </c>
      <c r="V881" s="433">
        <f>VLOOKUP(A881,[3]Cartilha!$A:$A,1,FALSE)</f>
        <v>98024</v>
      </c>
      <c r="W881" s="367"/>
    </row>
    <row r="882" spans="1:23" ht="22.5" hidden="1" x14ac:dyDescent="0.2">
      <c r="A882" s="623">
        <v>98026</v>
      </c>
      <c r="B882" s="612" t="s">
        <v>3171</v>
      </c>
      <c r="C882" s="620" t="s">
        <v>6744</v>
      </c>
      <c r="D882" s="612" t="s">
        <v>169</v>
      </c>
      <c r="E882" s="621">
        <v>8430.67</v>
      </c>
      <c r="F882" s="614">
        <f t="shared" si="260"/>
        <v>10164.02</v>
      </c>
      <c r="G882" s="510"/>
      <c r="H882" s="423"/>
      <c r="I882" s="422">
        <f t="shared" si="261"/>
        <v>0</v>
      </c>
      <c r="J882" s="422">
        <f t="shared" si="262"/>
        <v>0</v>
      </c>
      <c r="K882" s="419"/>
      <c r="L882" s="423">
        <f t="shared" si="263"/>
        <v>0</v>
      </c>
      <c r="M882" s="423">
        <f t="shared" si="264"/>
        <v>0</v>
      </c>
      <c r="N882" s="424">
        <f t="shared" si="265"/>
        <v>0</v>
      </c>
      <c r="O882" s="424">
        <f t="shared" si="266"/>
        <v>0</v>
      </c>
      <c r="P882" s="420"/>
      <c r="Q882" s="532"/>
      <c r="R882" s="526" t="str">
        <f t="shared" si="253"/>
        <v/>
      </c>
      <c r="S882" s="526" t="str">
        <f t="shared" si="254"/>
        <v/>
      </c>
      <c r="V882" s="433">
        <f>VLOOKUP(A882,[3]Cartilha!$A:$A,1,FALSE)</f>
        <v>98026</v>
      </c>
      <c r="W882" s="367"/>
    </row>
    <row r="883" spans="1:23" ht="22.5" hidden="1" x14ac:dyDescent="0.2">
      <c r="A883" s="623">
        <v>98028</v>
      </c>
      <c r="B883" s="612" t="s">
        <v>3171</v>
      </c>
      <c r="C883" s="620" t="s">
        <v>6745</v>
      </c>
      <c r="D883" s="612" t="s">
        <v>169</v>
      </c>
      <c r="E883" s="621">
        <v>9386.93</v>
      </c>
      <c r="F883" s="614">
        <f t="shared" si="260"/>
        <v>11316.88</v>
      </c>
      <c r="G883" s="510"/>
      <c r="H883" s="423"/>
      <c r="I883" s="422">
        <f t="shared" si="261"/>
        <v>0</v>
      </c>
      <c r="J883" s="422">
        <f t="shared" si="262"/>
        <v>0</v>
      </c>
      <c r="K883" s="419"/>
      <c r="L883" s="423">
        <f t="shared" si="263"/>
        <v>0</v>
      </c>
      <c r="M883" s="423">
        <f t="shared" si="264"/>
        <v>0</v>
      </c>
      <c r="N883" s="424">
        <f t="shared" si="265"/>
        <v>0</v>
      </c>
      <c r="O883" s="424">
        <f t="shared" si="266"/>
        <v>0</v>
      </c>
      <c r="P883" s="420"/>
      <c r="Q883" s="532"/>
      <c r="R883" s="526" t="str">
        <f t="shared" si="253"/>
        <v/>
      </c>
      <c r="S883" s="526" t="str">
        <f t="shared" si="254"/>
        <v/>
      </c>
      <c r="V883" s="433">
        <f>VLOOKUP(A883,[3]Cartilha!$A:$A,1,FALSE)</f>
        <v>98028</v>
      </c>
      <c r="W883" s="367"/>
    </row>
    <row r="884" spans="1:23" ht="22.5" hidden="1" x14ac:dyDescent="0.2">
      <c r="A884" s="623">
        <v>98030</v>
      </c>
      <c r="B884" s="612" t="s">
        <v>3171</v>
      </c>
      <c r="C884" s="620" t="s">
        <v>6746</v>
      </c>
      <c r="D884" s="612" t="s">
        <v>169</v>
      </c>
      <c r="E884" s="621">
        <v>7624.02</v>
      </c>
      <c r="F884" s="614">
        <f t="shared" si="260"/>
        <v>9191.52</v>
      </c>
      <c r="G884" s="510"/>
      <c r="H884" s="423"/>
      <c r="I884" s="422">
        <f t="shared" si="261"/>
        <v>0</v>
      </c>
      <c r="J884" s="422">
        <f t="shared" si="262"/>
        <v>0</v>
      </c>
      <c r="K884" s="419"/>
      <c r="L884" s="423">
        <f t="shared" si="263"/>
        <v>0</v>
      </c>
      <c r="M884" s="423">
        <f t="shared" si="264"/>
        <v>0</v>
      </c>
      <c r="N884" s="424">
        <f t="shared" si="265"/>
        <v>0</v>
      </c>
      <c r="O884" s="424">
        <f t="shared" si="266"/>
        <v>0</v>
      </c>
      <c r="P884" s="420"/>
      <c r="Q884" s="532"/>
      <c r="R884" s="526" t="str">
        <f t="shared" si="253"/>
        <v/>
      </c>
      <c r="S884" s="526" t="str">
        <f t="shared" si="254"/>
        <v/>
      </c>
      <c r="V884" s="433">
        <f>VLOOKUP(A884,[3]Cartilha!$A:$A,1,FALSE)</f>
        <v>98030</v>
      </c>
      <c r="W884" s="367"/>
    </row>
    <row r="885" spans="1:23" ht="22.5" hidden="1" x14ac:dyDescent="0.2">
      <c r="A885" s="623">
        <v>98032</v>
      </c>
      <c r="B885" s="612" t="s">
        <v>3171</v>
      </c>
      <c r="C885" s="620" t="s">
        <v>6747</v>
      </c>
      <c r="D885" s="612" t="s">
        <v>169</v>
      </c>
      <c r="E885" s="621">
        <v>8768.2099999999991</v>
      </c>
      <c r="F885" s="614">
        <f t="shared" si="260"/>
        <v>10570.95</v>
      </c>
      <c r="G885" s="510"/>
      <c r="H885" s="423"/>
      <c r="I885" s="422">
        <f t="shared" si="261"/>
        <v>0</v>
      </c>
      <c r="J885" s="422">
        <f t="shared" si="262"/>
        <v>0</v>
      </c>
      <c r="K885" s="419"/>
      <c r="L885" s="423">
        <f t="shared" si="263"/>
        <v>0</v>
      </c>
      <c r="M885" s="423">
        <f t="shared" si="264"/>
        <v>0</v>
      </c>
      <c r="N885" s="424">
        <f t="shared" si="265"/>
        <v>0</v>
      </c>
      <c r="O885" s="424">
        <f t="shared" si="266"/>
        <v>0</v>
      </c>
      <c r="P885" s="420"/>
      <c r="Q885" s="532"/>
      <c r="R885" s="526" t="str">
        <f t="shared" si="253"/>
        <v/>
      </c>
      <c r="S885" s="526" t="str">
        <f t="shared" si="254"/>
        <v/>
      </c>
      <c r="V885" s="433">
        <f>VLOOKUP(A885,[3]Cartilha!$A:$A,1,FALSE)</f>
        <v>98032</v>
      </c>
      <c r="W885" s="367"/>
    </row>
    <row r="886" spans="1:23" ht="22.5" hidden="1" x14ac:dyDescent="0.2">
      <c r="A886" s="623">
        <v>98034</v>
      </c>
      <c r="B886" s="612" t="s">
        <v>3171</v>
      </c>
      <c r="C886" s="620" t="s">
        <v>6748</v>
      </c>
      <c r="D886" s="612" t="s">
        <v>169</v>
      </c>
      <c r="E886" s="621">
        <v>9912.31</v>
      </c>
      <c r="F886" s="614">
        <f t="shared" si="260"/>
        <v>11950.28</v>
      </c>
      <c r="G886" s="510"/>
      <c r="H886" s="423"/>
      <c r="I886" s="422">
        <f t="shared" si="261"/>
        <v>0</v>
      </c>
      <c r="J886" s="422">
        <f t="shared" si="262"/>
        <v>0</v>
      </c>
      <c r="K886" s="419"/>
      <c r="L886" s="423">
        <f t="shared" si="263"/>
        <v>0</v>
      </c>
      <c r="M886" s="423">
        <f t="shared" si="264"/>
        <v>0</v>
      </c>
      <c r="N886" s="424">
        <f t="shared" si="265"/>
        <v>0</v>
      </c>
      <c r="O886" s="424">
        <f t="shared" si="266"/>
        <v>0</v>
      </c>
      <c r="P886" s="420"/>
      <c r="Q886" s="532"/>
      <c r="R886" s="526" t="str">
        <f t="shared" si="253"/>
        <v/>
      </c>
      <c r="S886" s="526" t="str">
        <f t="shared" si="254"/>
        <v/>
      </c>
      <c r="V886" s="433">
        <f>VLOOKUP(A886,[3]Cartilha!$A:$A,1,FALSE)</f>
        <v>98034</v>
      </c>
      <c r="W886" s="367"/>
    </row>
    <row r="887" spans="1:23" ht="22.5" hidden="1" x14ac:dyDescent="0.2">
      <c r="A887" s="623">
        <v>98036</v>
      </c>
      <c r="B887" s="612" t="s">
        <v>3171</v>
      </c>
      <c r="C887" s="620" t="s">
        <v>6749</v>
      </c>
      <c r="D887" s="612" t="s">
        <v>169</v>
      </c>
      <c r="E887" s="621">
        <v>11056.49</v>
      </c>
      <c r="F887" s="614">
        <f t="shared" si="260"/>
        <v>13329.7</v>
      </c>
      <c r="G887" s="510"/>
      <c r="H887" s="423"/>
      <c r="I887" s="422">
        <f t="shared" si="261"/>
        <v>0</v>
      </c>
      <c r="J887" s="422">
        <f t="shared" si="262"/>
        <v>0</v>
      </c>
      <c r="K887" s="419"/>
      <c r="L887" s="423">
        <f t="shared" si="263"/>
        <v>0</v>
      </c>
      <c r="M887" s="423">
        <f t="shared" si="264"/>
        <v>0</v>
      </c>
      <c r="N887" s="424">
        <f t="shared" si="265"/>
        <v>0</v>
      </c>
      <c r="O887" s="424">
        <f t="shared" si="266"/>
        <v>0</v>
      </c>
      <c r="P887" s="420"/>
      <c r="Q887" s="532"/>
      <c r="R887" s="526" t="str">
        <f t="shared" si="253"/>
        <v/>
      </c>
      <c r="S887" s="526" t="str">
        <f t="shared" si="254"/>
        <v/>
      </c>
      <c r="V887" s="433">
        <f>VLOOKUP(A887,[3]Cartilha!$A:$A,1,FALSE)</f>
        <v>98036</v>
      </c>
      <c r="W887" s="367"/>
    </row>
    <row r="888" spans="1:23" ht="22.5" hidden="1" x14ac:dyDescent="0.2">
      <c r="A888" s="623">
        <v>98038</v>
      </c>
      <c r="B888" s="612" t="s">
        <v>3171</v>
      </c>
      <c r="C888" s="620" t="s">
        <v>6750</v>
      </c>
      <c r="D888" s="612" t="s">
        <v>169</v>
      </c>
      <c r="E888" s="621">
        <v>10111.719999999999</v>
      </c>
      <c r="F888" s="614">
        <f t="shared" si="260"/>
        <v>12190.69</v>
      </c>
      <c r="G888" s="510"/>
      <c r="H888" s="423"/>
      <c r="I888" s="422">
        <f t="shared" si="261"/>
        <v>0</v>
      </c>
      <c r="J888" s="422">
        <f t="shared" si="262"/>
        <v>0</v>
      </c>
      <c r="K888" s="419"/>
      <c r="L888" s="423">
        <f t="shared" si="263"/>
        <v>0</v>
      </c>
      <c r="M888" s="423">
        <f t="shared" si="264"/>
        <v>0</v>
      </c>
      <c r="N888" s="424">
        <f t="shared" si="265"/>
        <v>0</v>
      </c>
      <c r="O888" s="424">
        <f t="shared" si="266"/>
        <v>0</v>
      </c>
      <c r="P888" s="420"/>
      <c r="Q888" s="532"/>
      <c r="R888" s="526" t="str">
        <f t="shared" si="253"/>
        <v/>
      </c>
      <c r="S888" s="526" t="str">
        <f t="shared" si="254"/>
        <v/>
      </c>
      <c r="V888" s="433">
        <f>VLOOKUP(A888,[3]Cartilha!$A:$A,1,FALSE)</f>
        <v>98038</v>
      </c>
      <c r="W888" s="367"/>
    </row>
    <row r="889" spans="1:23" ht="22.5" hidden="1" x14ac:dyDescent="0.2">
      <c r="A889" s="623">
        <v>98040</v>
      </c>
      <c r="B889" s="612" t="s">
        <v>3171</v>
      </c>
      <c r="C889" s="620" t="s">
        <v>6751</v>
      </c>
      <c r="D889" s="612" t="s">
        <v>169</v>
      </c>
      <c r="E889" s="621">
        <v>11423.99</v>
      </c>
      <c r="F889" s="614">
        <f t="shared" si="260"/>
        <v>13772.76</v>
      </c>
      <c r="G889" s="510"/>
      <c r="H889" s="423"/>
      <c r="I889" s="422">
        <f t="shared" si="261"/>
        <v>0</v>
      </c>
      <c r="J889" s="422">
        <f t="shared" si="262"/>
        <v>0</v>
      </c>
      <c r="K889" s="419"/>
      <c r="L889" s="423">
        <f t="shared" si="263"/>
        <v>0</v>
      </c>
      <c r="M889" s="423">
        <f t="shared" si="264"/>
        <v>0</v>
      </c>
      <c r="N889" s="424">
        <f t="shared" si="265"/>
        <v>0</v>
      </c>
      <c r="O889" s="424">
        <f t="shared" si="266"/>
        <v>0</v>
      </c>
      <c r="P889" s="420"/>
      <c r="Q889" s="532"/>
      <c r="R889" s="526" t="str">
        <f t="shared" si="253"/>
        <v/>
      </c>
      <c r="S889" s="526" t="str">
        <f t="shared" si="254"/>
        <v/>
      </c>
      <c r="V889" s="433">
        <f>VLOOKUP(A889,[3]Cartilha!$A:$A,1,FALSE)</f>
        <v>98040</v>
      </c>
      <c r="W889" s="367"/>
    </row>
    <row r="890" spans="1:23" ht="22.5" hidden="1" x14ac:dyDescent="0.2">
      <c r="A890" s="623">
        <v>98042</v>
      </c>
      <c r="B890" s="612" t="s">
        <v>3171</v>
      </c>
      <c r="C890" s="620" t="s">
        <v>6752</v>
      </c>
      <c r="D890" s="612" t="s">
        <v>169</v>
      </c>
      <c r="E890" s="621">
        <v>12736.26</v>
      </c>
      <c r="F890" s="614">
        <f t="shared" si="260"/>
        <v>15354.84</v>
      </c>
      <c r="G890" s="510"/>
      <c r="H890" s="423"/>
      <c r="I890" s="422">
        <f t="shared" si="261"/>
        <v>0</v>
      </c>
      <c r="J890" s="422">
        <f t="shared" si="262"/>
        <v>0</v>
      </c>
      <c r="K890" s="419"/>
      <c r="L890" s="423">
        <f t="shared" si="263"/>
        <v>0</v>
      </c>
      <c r="M890" s="423">
        <f t="shared" si="264"/>
        <v>0</v>
      </c>
      <c r="N890" s="424">
        <f t="shared" si="265"/>
        <v>0</v>
      </c>
      <c r="O890" s="424">
        <f t="shared" si="266"/>
        <v>0</v>
      </c>
      <c r="P890" s="420"/>
      <c r="Q890" s="532"/>
      <c r="R890" s="526" t="str">
        <f t="shared" si="253"/>
        <v/>
      </c>
      <c r="S890" s="526" t="str">
        <f t="shared" si="254"/>
        <v/>
      </c>
      <c r="V890" s="433">
        <f>VLOOKUP(A890,[3]Cartilha!$A:$A,1,FALSE)</f>
        <v>98042</v>
      </c>
      <c r="W890" s="367"/>
    </row>
    <row r="891" spans="1:23" ht="22.5" hidden="1" x14ac:dyDescent="0.2">
      <c r="A891" s="623">
        <v>98044</v>
      </c>
      <c r="B891" s="612" t="s">
        <v>3171</v>
      </c>
      <c r="C891" s="620" t="s">
        <v>6753</v>
      </c>
      <c r="D891" s="612" t="s">
        <v>169</v>
      </c>
      <c r="E891" s="621">
        <v>12924.35</v>
      </c>
      <c r="F891" s="614">
        <f t="shared" si="260"/>
        <v>15581.6</v>
      </c>
      <c r="G891" s="510"/>
      <c r="H891" s="423"/>
      <c r="I891" s="422">
        <f t="shared" si="261"/>
        <v>0</v>
      </c>
      <c r="J891" s="422">
        <f t="shared" si="262"/>
        <v>0</v>
      </c>
      <c r="K891" s="419"/>
      <c r="L891" s="423">
        <f t="shared" si="263"/>
        <v>0</v>
      </c>
      <c r="M891" s="423">
        <f t="shared" si="264"/>
        <v>0</v>
      </c>
      <c r="N891" s="424">
        <f t="shared" si="265"/>
        <v>0</v>
      </c>
      <c r="O891" s="424">
        <f t="shared" si="266"/>
        <v>0</v>
      </c>
      <c r="P891" s="420"/>
      <c r="Q891" s="532"/>
      <c r="R891" s="526" t="str">
        <f t="shared" si="253"/>
        <v/>
      </c>
      <c r="S891" s="526" t="str">
        <f t="shared" si="254"/>
        <v/>
      </c>
      <c r="V891" s="433">
        <f>VLOOKUP(A891,[3]Cartilha!$A:$A,1,FALSE)</f>
        <v>98044</v>
      </c>
      <c r="W891" s="367"/>
    </row>
    <row r="892" spans="1:23" ht="22.5" hidden="1" x14ac:dyDescent="0.2">
      <c r="A892" s="623">
        <v>98046</v>
      </c>
      <c r="B892" s="612" t="s">
        <v>3171</v>
      </c>
      <c r="C892" s="620" t="s">
        <v>6754</v>
      </c>
      <c r="D892" s="612" t="s">
        <v>169</v>
      </c>
      <c r="E892" s="621">
        <v>14415.99</v>
      </c>
      <c r="F892" s="614">
        <f t="shared" si="260"/>
        <v>17379.919999999998</v>
      </c>
      <c r="G892" s="510"/>
      <c r="H892" s="423"/>
      <c r="I892" s="422">
        <f t="shared" ref="I892:I923" si="267">IF(ISBLANK(E892),0,ROUND(F892*G892,2))</f>
        <v>0</v>
      </c>
      <c r="J892" s="422">
        <f t="shared" ref="J892:J923" si="268">IF(ISBLANK(G892),0,ROUND(G892*H892,2))</f>
        <v>0</v>
      </c>
      <c r="K892" s="419"/>
      <c r="L892" s="423">
        <f t="shared" ref="L892:L923" si="269">G892</f>
        <v>0</v>
      </c>
      <c r="M892" s="423">
        <f t="shared" ref="M892:M923" si="270">H892</f>
        <v>0</v>
      </c>
      <c r="N892" s="424">
        <f t="shared" ref="N892:N923" si="271">IF(ISBLANK(E892),0,ROUND(F892*L892,2))</f>
        <v>0</v>
      </c>
      <c r="O892" s="424">
        <f t="shared" ref="O892:O923" si="272">IF(ISBLANK(L892),0,ROUND(L892*M892,2))</f>
        <v>0</v>
      </c>
      <c r="P892" s="420"/>
      <c r="Q892" s="532"/>
      <c r="R892" s="526" t="str">
        <f t="shared" si="253"/>
        <v/>
      </c>
      <c r="S892" s="526" t="str">
        <f t="shared" si="254"/>
        <v/>
      </c>
      <c r="V892" s="433">
        <f>VLOOKUP(A892,[3]Cartilha!$A:$A,1,FALSE)</f>
        <v>98046</v>
      </c>
      <c r="W892" s="367"/>
    </row>
    <row r="893" spans="1:23" ht="22.5" hidden="1" x14ac:dyDescent="0.2">
      <c r="A893" s="623">
        <v>98048</v>
      </c>
      <c r="B893" s="612" t="s">
        <v>3171</v>
      </c>
      <c r="C893" s="620" t="s">
        <v>6755</v>
      </c>
      <c r="D893" s="612" t="s">
        <v>169</v>
      </c>
      <c r="E893" s="621">
        <v>16774.91</v>
      </c>
      <c r="F893" s="614">
        <f t="shared" si="260"/>
        <v>20223.830000000002</v>
      </c>
      <c r="G893" s="510"/>
      <c r="H893" s="423"/>
      <c r="I893" s="422">
        <f t="shared" si="267"/>
        <v>0</v>
      </c>
      <c r="J893" s="422">
        <f t="shared" si="268"/>
        <v>0</v>
      </c>
      <c r="K893" s="419"/>
      <c r="L893" s="423">
        <f t="shared" si="269"/>
        <v>0</v>
      </c>
      <c r="M893" s="423">
        <f t="shared" si="270"/>
        <v>0</v>
      </c>
      <c r="N893" s="424">
        <f t="shared" si="271"/>
        <v>0</v>
      </c>
      <c r="O893" s="424">
        <f t="shared" si="272"/>
        <v>0</v>
      </c>
      <c r="P893" s="420"/>
      <c r="Q893" s="532"/>
      <c r="R893" s="526" t="str">
        <f t="shared" si="253"/>
        <v/>
      </c>
      <c r="S893" s="526" t="str">
        <f t="shared" si="254"/>
        <v/>
      </c>
      <c r="V893" s="433">
        <f>VLOOKUP(A893,[3]Cartilha!$A:$A,1,FALSE)</f>
        <v>98048</v>
      </c>
      <c r="W893" s="367"/>
    </row>
    <row r="894" spans="1:23" ht="22.5" hidden="1" x14ac:dyDescent="0.2">
      <c r="A894" s="623">
        <v>98406</v>
      </c>
      <c r="B894" s="612" t="s">
        <v>3171</v>
      </c>
      <c r="C894" s="620" t="s">
        <v>6756</v>
      </c>
      <c r="D894" s="612" t="s">
        <v>169</v>
      </c>
      <c r="E894" s="621">
        <v>5610.36</v>
      </c>
      <c r="F894" s="614">
        <f t="shared" si="260"/>
        <v>6763.85</v>
      </c>
      <c r="G894" s="510"/>
      <c r="H894" s="423"/>
      <c r="I894" s="422">
        <f t="shared" si="267"/>
        <v>0</v>
      </c>
      <c r="J894" s="422">
        <f t="shared" si="268"/>
        <v>0</v>
      </c>
      <c r="K894" s="419"/>
      <c r="L894" s="423">
        <f t="shared" si="269"/>
        <v>0</v>
      </c>
      <c r="M894" s="423">
        <f t="shared" si="270"/>
        <v>0</v>
      </c>
      <c r="N894" s="424">
        <f t="shared" si="271"/>
        <v>0</v>
      </c>
      <c r="O894" s="424">
        <f t="shared" si="272"/>
        <v>0</v>
      </c>
      <c r="P894" s="420"/>
      <c r="Q894" s="532"/>
      <c r="R894" s="526" t="str">
        <f t="shared" si="253"/>
        <v/>
      </c>
      <c r="S894" s="526" t="str">
        <f t="shared" si="254"/>
        <v/>
      </c>
      <c r="V894" s="433">
        <f>VLOOKUP(A894,[3]Cartilha!$A:$A,1,FALSE)</f>
        <v>98406</v>
      </c>
      <c r="W894" s="367"/>
    </row>
    <row r="895" spans="1:23" ht="22.5" hidden="1" x14ac:dyDescent="0.2">
      <c r="A895" s="623">
        <v>98407</v>
      </c>
      <c r="B895" s="612" t="s">
        <v>3171</v>
      </c>
      <c r="C895" s="620" t="s">
        <v>6757</v>
      </c>
      <c r="D895" s="612" t="s">
        <v>169</v>
      </c>
      <c r="E895" s="621">
        <v>3663.51</v>
      </c>
      <c r="F895" s="614">
        <f t="shared" si="260"/>
        <v>4416.7299999999996</v>
      </c>
      <c r="G895" s="510"/>
      <c r="H895" s="423"/>
      <c r="I895" s="422">
        <f t="shared" si="267"/>
        <v>0</v>
      </c>
      <c r="J895" s="422">
        <f t="shared" si="268"/>
        <v>0</v>
      </c>
      <c r="K895" s="419"/>
      <c r="L895" s="423">
        <f t="shared" si="269"/>
        <v>0</v>
      </c>
      <c r="M895" s="423">
        <f t="shared" si="270"/>
        <v>0</v>
      </c>
      <c r="N895" s="424">
        <f t="shared" si="271"/>
        <v>0</v>
      </c>
      <c r="O895" s="424">
        <f t="shared" si="272"/>
        <v>0</v>
      </c>
      <c r="P895" s="420"/>
      <c r="Q895" s="532"/>
      <c r="R895" s="526" t="str">
        <f t="shared" si="253"/>
        <v/>
      </c>
      <c r="S895" s="526" t="str">
        <f t="shared" si="254"/>
        <v/>
      </c>
      <c r="V895" s="433">
        <f>VLOOKUP(A895,[3]Cartilha!$A:$A,1,FALSE)</f>
        <v>98407</v>
      </c>
      <c r="W895" s="367"/>
    </row>
    <row r="896" spans="1:23" ht="22.5" hidden="1" x14ac:dyDescent="0.2">
      <c r="A896" s="623">
        <v>98408</v>
      </c>
      <c r="B896" s="612" t="s">
        <v>3171</v>
      </c>
      <c r="C896" s="620" t="s">
        <v>6758</v>
      </c>
      <c r="D896" s="612" t="s">
        <v>169</v>
      </c>
      <c r="E896" s="621">
        <v>4298.55</v>
      </c>
      <c r="F896" s="614">
        <f t="shared" si="260"/>
        <v>5182.33</v>
      </c>
      <c r="G896" s="510"/>
      <c r="H896" s="423"/>
      <c r="I896" s="422">
        <f t="shared" si="267"/>
        <v>0</v>
      </c>
      <c r="J896" s="422">
        <f t="shared" si="268"/>
        <v>0</v>
      </c>
      <c r="K896" s="419"/>
      <c r="L896" s="423">
        <f t="shared" si="269"/>
        <v>0</v>
      </c>
      <c r="M896" s="423">
        <f t="shared" si="270"/>
        <v>0</v>
      </c>
      <c r="N896" s="424">
        <f t="shared" si="271"/>
        <v>0</v>
      </c>
      <c r="O896" s="424">
        <f t="shared" si="272"/>
        <v>0</v>
      </c>
      <c r="P896" s="420"/>
      <c r="Q896" s="532"/>
      <c r="R896" s="526" t="str">
        <f t="shared" si="253"/>
        <v/>
      </c>
      <c r="S896" s="526" t="str">
        <f t="shared" si="254"/>
        <v/>
      </c>
      <c r="V896" s="433">
        <f>VLOOKUP(A896,[3]Cartilha!$A:$A,1,FALSE)</f>
        <v>98408</v>
      </c>
      <c r="W896" s="367"/>
    </row>
    <row r="897" spans="1:23" ht="22.5" hidden="1" x14ac:dyDescent="0.2">
      <c r="A897" s="623">
        <v>99244</v>
      </c>
      <c r="B897" s="612" t="s">
        <v>3171</v>
      </c>
      <c r="C897" s="620" t="s">
        <v>6759</v>
      </c>
      <c r="D897" s="612" t="s">
        <v>169</v>
      </c>
      <c r="E897" s="621">
        <v>4473.87</v>
      </c>
      <c r="F897" s="614">
        <f t="shared" si="260"/>
        <v>5393.7</v>
      </c>
      <c r="G897" s="510"/>
      <c r="H897" s="423"/>
      <c r="I897" s="422">
        <f t="shared" si="267"/>
        <v>0</v>
      </c>
      <c r="J897" s="422">
        <f t="shared" si="268"/>
        <v>0</v>
      </c>
      <c r="K897" s="419"/>
      <c r="L897" s="423">
        <f t="shared" si="269"/>
        <v>0</v>
      </c>
      <c r="M897" s="423">
        <f t="shared" si="270"/>
        <v>0</v>
      </c>
      <c r="N897" s="424">
        <f t="shared" si="271"/>
        <v>0</v>
      </c>
      <c r="O897" s="424">
        <f t="shared" si="272"/>
        <v>0</v>
      </c>
      <c r="P897" s="420"/>
      <c r="Q897" s="532"/>
      <c r="R897" s="526" t="str">
        <f t="shared" si="253"/>
        <v/>
      </c>
      <c r="S897" s="526" t="str">
        <f t="shared" si="254"/>
        <v/>
      </c>
      <c r="V897" s="433">
        <f>VLOOKUP(A897,[3]Cartilha!$A:$A,1,FALSE)</f>
        <v>99244</v>
      </c>
      <c r="W897" s="367"/>
    </row>
    <row r="898" spans="1:23" ht="22.5" hidden="1" x14ac:dyDescent="0.2">
      <c r="A898" s="623">
        <v>99252</v>
      </c>
      <c r="B898" s="612" t="s">
        <v>3171</v>
      </c>
      <c r="C898" s="620" t="s">
        <v>6760</v>
      </c>
      <c r="D898" s="612" t="s">
        <v>169</v>
      </c>
      <c r="E898" s="621">
        <v>2340.7800000000002</v>
      </c>
      <c r="F898" s="614">
        <f t="shared" si="260"/>
        <v>2822.04</v>
      </c>
      <c r="G898" s="510"/>
      <c r="H898" s="423"/>
      <c r="I898" s="422">
        <f t="shared" si="267"/>
        <v>0</v>
      </c>
      <c r="J898" s="422">
        <f t="shared" si="268"/>
        <v>0</v>
      </c>
      <c r="K898" s="419"/>
      <c r="L898" s="423">
        <f t="shared" si="269"/>
        <v>0</v>
      </c>
      <c r="M898" s="423">
        <f t="shared" si="270"/>
        <v>0</v>
      </c>
      <c r="N898" s="424">
        <f t="shared" si="271"/>
        <v>0</v>
      </c>
      <c r="O898" s="424">
        <f t="shared" si="272"/>
        <v>0</v>
      </c>
      <c r="P898" s="420"/>
      <c r="Q898" s="532"/>
      <c r="R898" s="526" t="str">
        <f t="shared" si="253"/>
        <v/>
      </c>
      <c r="S898" s="526" t="str">
        <f t="shared" si="254"/>
        <v/>
      </c>
      <c r="V898" s="433">
        <f>VLOOKUP(A898,[3]Cartilha!$A:$A,1,FALSE)</f>
        <v>99252</v>
      </c>
      <c r="W898" s="367"/>
    </row>
    <row r="899" spans="1:23" ht="22.5" hidden="1" x14ac:dyDescent="0.2">
      <c r="A899" s="623">
        <v>99256</v>
      </c>
      <c r="B899" s="612" t="s">
        <v>3171</v>
      </c>
      <c r="C899" s="620" t="s">
        <v>6761</v>
      </c>
      <c r="D899" s="612" t="s">
        <v>169</v>
      </c>
      <c r="E899" s="621">
        <v>5266.08</v>
      </c>
      <c r="F899" s="614">
        <f t="shared" si="260"/>
        <v>6348.79</v>
      </c>
      <c r="G899" s="510"/>
      <c r="H899" s="423"/>
      <c r="I899" s="422">
        <f t="shared" si="267"/>
        <v>0</v>
      </c>
      <c r="J899" s="422">
        <f t="shared" si="268"/>
        <v>0</v>
      </c>
      <c r="K899" s="419"/>
      <c r="L899" s="423">
        <f t="shared" si="269"/>
        <v>0</v>
      </c>
      <c r="M899" s="423">
        <f t="shared" si="270"/>
        <v>0</v>
      </c>
      <c r="N899" s="424">
        <f t="shared" si="271"/>
        <v>0</v>
      </c>
      <c r="O899" s="424">
        <f t="shared" si="272"/>
        <v>0</v>
      </c>
      <c r="P899" s="420"/>
      <c r="Q899" s="532"/>
      <c r="R899" s="526" t="str">
        <f t="shared" si="253"/>
        <v/>
      </c>
      <c r="S899" s="526" t="str">
        <f t="shared" si="254"/>
        <v/>
      </c>
      <c r="V899" s="433">
        <f>VLOOKUP(A899,[3]Cartilha!$A:$A,1,FALSE)</f>
        <v>99256</v>
      </c>
      <c r="W899" s="367"/>
    </row>
    <row r="900" spans="1:23" ht="22.5" hidden="1" x14ac:dyDescent="0.2">
      <c r="A900" s="623">
        <v>99259</v>
      </c>
      <c r="B900" s="612" t="s">
        <v>3171</v>
      </c>
      <c r="C900" s="620" t="s">
        <v>6762</v>
      </c>
      <c r="D900" s="612" t="s">
        <v>169</v>
      </c>
      <c r="E900" s="621">
        <v>2961.29</v>
      </c>
      <c r="F900" s="614">
        <f t="shared" si="260"/>
        <v>3570.13</v>
      </c>
      <c r="G900" s="510"/>
      <c r="H900" s="423"/>
      <c r="I900" s="422">
        <f t="shared" si="267"/>
        <v>0</v>
      </c>
      <c r="J900" s="422">
        <f t="shared" si="268"/>
        <v>0</v>
      </c>
      <c r="K900" s="419"/>
      <c r="L900" s="423">
        <f t="shared" si="269"/>
        <v>0</v>
      </c>
      <c r="M900" s="423">
        <f t="shared" si="270"/>
        <v>0</v>
      </c>
      <c r="N900" s="424">
        <f t="shared" si="271"/>
        <v>0</v>
      </c>
      <c r="O900" s="424">
        <f t="shared" si="272"/>
        <v>0</v>
      </c>
      <c r="P900" s="420"/>
      <c r="Q900" s="532"/>
      <c r="R900" s="526" t="str">
        <f t="shared" si="253"/>
        <v/>
      </c>
      <c r="S900" s="526" t="str">
        <f t="shared" si="254"/>
        <v/>
      </c>
      <c r="V900" s="433">
        <f>VLOOKUP(A900,[3]Cartilha!$A:$A,1,FALSE)</f>
        <v>99259</v>
      </c>
      <c r="W900" s="367"/>
    </row>
    <row r="901" spans="1:23" ht="22.5" hidden="1" x14ac:dyDescent="0.2">
      <c r="A901" s="623">
        <v>99265</v>
      </c>
      <c r="B901" s="612" t="s">
        <v>3171</v>
      </c>
      <c r="C901" s="620" t="s">
        <v>6763</v>
      </c>
      <c r="D901" s="612" t="s">
        <v>169</v>
      </c>
      <c r="E901" s="621">
        <v>3581.61</v>
      </c>
      <c r="F901" s="614">
        <f t="shared" si="260"/>
        <v>4317.99</v>
      </c>
      <c r="G901" s="510"/>
      <c r="H901" s="423"/>
      <c r="I901" s="422">
        <f t="shared" si="267"/>
        <v>0</v>
      </c>
      <c r="J901" s="422">
        <f t="shared" si="268"/>
        <v>0</v>
      </c>
      <c r="K901" s="419"/>
      <c r="L901" s="423">
        <f t="shared" si="269"/>
        <v>0</v>
      </c>
      <c r="M901" s="423">
        <f t="shared" si="270"/>
        <v>0</v>
      </c>
      <c r="N901" s="424">
        <f t="shared" si="271"/>
        <v>0</v>
      </c>
      <c r="O901" s="424">
        <f t="shared" si="272"/>
        <v>0</v>
      </c>
      <c r="P901" s="420"/>
      <c r="Q901" s="532"/>
      <c r="R901" s="526" t="str">
        <f t="shared" si="253"/>
        <v/>
      </c>
      <c r="S901" s="526" t="str">
        <f t="shared" si="254"/>
        <v/>
      </c>
      <c r="V901" s="433">
        <f>VLOOKUP(A901,[3]Cartilha!$A:$A,1,FALSE)</f>
        <v>99265</v>
      </c>
      <c r="W901" s="367"/>
    </row>
    <row r="902" spans="1:23" ht="22.5" hidden="1" x14ac:dyDescent="0.2">
      <c r="A902" s="623">
        <v>99267</v>
      </c>
      <c r="B902" s="612" t="s">
        <v>3171</v>
      </c>
      <c r="C902" s="620" t="s">
        <v>6764</v>
      </c>
      <c r="D902" s="612" t="s">
        <v>169</v>
      </c>
      <c r="E902" s="621">
        <v>4203.66</v>
      </c>
      <c r="F902" s="614">
        <f t="shared" si="260"/>
        <v>5067.93</v>
      </c>
      <c r="G902" s="510"/>
      <c r="H902" s="423"/>
      <c r="I902" s="422">
        <f t="shared" si="267"/>
        <v>0</v>
      </c>
      <c r="J902" s="422">
        <f t="shared" si="268"/>
        <v>0</v>
      </c>
      <c r="K902" s="419"/>
      <c r="L902" s="423">
        <f t="shared" si="269"/>
        <v>0</v>
      </c>
      <c r="M902" s="423">
        <f t="shared" si="270"/>
        <v>0</v>
      </c>
      <c r="N902" s="424">
        <f t="shared" si="271"/>
        <v>0</v>
      </c>
      <c r="O902" s="424">
        <f t="shared" si="272"/>
        <v>0</v>
      </c>
      <c r="P902" s="420"/>
      <c r="Q902" s="532"/>
      <c r="R902" s="526" t="str">
        <f t="shared" si="253"/>
        <v/>
      </c>
      <c r="S902" s="526" t="str">
        <f t="shared" si="254"/>
        <v/>
      </c>
      <c r="V902" s="433">
        <f>VLOOKUP(A902,[3]Cartilha!$A:$A,1,FALSE)</f>
        <v>99267</v>
      </c>
      <c r="W902" s="367"/>
    </row>
    <row r="903" spans="1:23" ht="22.5" hidden="1" x14ac:dyDescent="0.2">
      <c r="A903" s="623">
        <v>99271</v>
      </c>
      <c r="B903" s="612" t="s">
        <v>3171</v>
      </c>
      <c r="C903" s="620" t="s">
        <v>6765</v>
      </c>
      <c r="D903" s="612" t="s">
        <v>169</v>
      </c>
      <c r="E903" s="621">
        <v>6037.37</v>
      </c>
      <c r="F903" s="614">
        <f t="shared" si="260"/>
        <v>7278.65</v>
      </c>
      <c r="G903" s="510"/>
      <c r="H903" s="423"/>
      <c r="I903" s="422">
        <f t="shared" si="267"/>
        <v>0</v>
      </c>
      <c r="J903" s="422">
        <f t="shared" si="268"/>
        <v>0</v>
      </c>
      <c r="K903" s="419"/>
      <c r="L903" s="423">
        <f t="shared" si="269"/>
        <v>0</v>
      </c>
      <c r="M903" s="423">
        <f t="shared" si="270"/>
        <v>0</v>
      </c>
      <c r="N903" s="424">
        <f t="shared" si="271"/>
        <v>0</v>
      </c>
      <c r="O903" s="424">
        <f t="shared" si="272"/>
        <v>0</v>
      </c>
      <c r="P903" s="420"/>
      <c r="Q903" s="532"/>
      <c r="R903" s="526" t="str">
        <f t="shared" si="253"/>
        <v/>
      </c>
      <c r="S903" s="526" t="str">
        <f t="shared" si="254"/>
        <v/>
      </c>
      <c r="V903" s="433">
        <f>VLOOKUP(A903,[3]Cartilha!$A:$A,1,FALSE)</f>
        <v>99271</v>
      </c>
      <c r="W903" s="367"/>
    </row>
    <row r="904" spans="1:23" ht="22.5" hidden="1" x14ac:dyDescent="0.2">
      <c r="A904" s="623">
        <v>99274</v>
      </c>
      <c r="B904" s="612" t="s">
        <v>3171</v>
      </c>
      <c r="C904" s="620" t="s">
        <v>6766</v>
      </c>
      <c r="D904" s="612" t="s">
        <v>169</v>
      </c>
      <c r="E904" s="621">
        <v>4859.68</v>
      </c>
      <c r="F904" s="614">
        <f t="shared" si="260"/>
        <v>5858.83</v>
      </c>
      <c r="G904" s="510"/>
      <c r="H904" s="423"/>
      <c r="I904" s="422">
        <f t="shared" si="267"/>
        <v>0</v>
      </c>
      <c r="J904" s="422">
        <f t="shared" si="268"/>
        <v>0</v>
      </c>
      <c r="K904" s="419"/>
      <c r="L904" s="423">
        <f t="shared" si="269"/>
        <v>0</v>
      </c>
      <c r="M904" s="423">
        <f t="shared" si="270"/>
        <v>0</v>
      </c>
      <c r="N904" s="424">
        <f t="shared" si="271"/>
        <v>0</v>
      </c>
      <c r="O904" s="424">
        <f t="shared" si="272"/>
        <v>0</v>
      </c>
      <c r="P904" s="420"/>
      <c r="Q904" s="532"/>
      <c r="R904" s="526" t="str">
        <f t="shared" si="253"/>
        <v/>
      </c>
      <c r="S904" s="526" t="str">
        <f t="shared" si="254"/>
        <v/>
      </c>
      <c r="V904" s="433">
        <f>VLOOKUP(A904,[3]Cartilha!$A:$A,1,FALSE)</f>
        <v>99274</v>
      </c>
      <c r="W904" s="367"/>
    </row>
    <row r="905" spans="1:23" ht="22.5" hidden="1" x14ac:dyDescent="0.2">
      <c r="A905" s="623">
        <v>99279</v>
      </c>
      <c r="B905" s="612" t="s">
        <v>3171</v>
      </c>
      <c r="C905" s="620" t="s">
        <v>6767</v>
      </c>
      <c r="D905" s="612" t="s">
        <v>169</v>
      </c>
      <c r="E905" s="621">
        <v>5484.83</v>
      </c>
      <c r="F905" s="614">
        <f t="shared" si="260"/>
        <v>6612.51</v>
      </c>
      <c r="G905" s="510"/>
      <c r="H905" s="423"/>
      <c r="I905" s="422">
        <f t="shared" si="267"/>
        <v>0</v>
      </c>
      <c r="J905" s="422">
        <f t="shared" si="268"/>
        <v>0</v>
      </c>
      <c r="K905" s="419"/>
      <c r="L905" s="423">
        <f t="shared" si="269"/>
        <v>0</v>
      </c>
      <c r="M905" s="423">
        <f t="shared" si="270"/>
        <v>0</v>
      </c>
      <c r="N905" s="424">
        <f t="shared" si="271"/>
        <v>0</v>
      </c>
      <c r="O905" s="424">
        <f t="shared" si="272"/>
        <v>0</v>
      </c>
      <c r="P905" s="420"/>
      <c r="Q905" s="532"/>
      <c r="R905" s="526" t="str">
        <f t="shared" si="253"/>
        <v/>
      </c>
      <c r="S905" s="526" t="str">
        <f t="shared" si="254"/>
        <v/>
      </c>
      <c r="V905" s="433">
        <f>VLOOKUP(A905,[3]Cartilha!$A:$A,1,FALSE)</f>
        <v>99279</v>
      </c>
      <c r="W905" s="367"/>
    </row>
    <row r="906" spans="1:23" ht="22.5" hidden="1" x14ac:dyDescent="0.2">
      <c r="A906" s="623">
        <v>99284</v>
      </c>
      <c r="B906" s="612" t="s">
        <v>3171</v>
      </c>
      <c r="C906" s="620" t="s">
        <v>6768</v>
      </c>
      <c r="D906" s="612" t="s">
        <v>169</v>
      </c>
      <c r="E906" s="621">
        <v>6819.18</v>
      </c>
      <c r="F906" s="614">
        <f t="shared" si="260"/>
        <v>8221.2000000000007</v>
      </c>
      <c r="G906" s="510"/>
      <c r="H906" s="423"/>
      <c r="I906" s="422">
        <f t="shared" si="267"/>
        <v>0</v>
      </c>
      <c r="J906" s="422">
        <f t="shared" si="268"/>
        <v>0</v>
      </c>
      <c r="K906" s="419"/>
      <c r="L906" s="423">
        <f t="shared" si="269"/>
        <v>0</v>
      </c>
      <c r="M906" s="423">
        <f t="shared" si="270"/>
        <v>0</v>
      </c>
      <c r="N906" s="424">
        <f t="shared" si="271"/>
        <v>0</v>
      </c>
      <c r="O906" s="424">
        <f t="shared" si="272"/>
        <v>0</v>
      </c>
      <c r="P906" s="420"/>
      <c r="Q906" s="532"/>
      <c r="R906" s="526" t="str">
        <f t="shared" si="253"/>
        <v/>
      </c>
      <c r="S906" s="526" t="str">
        <f t="shared" si="254"/>
        <v/>
      </c>
      <c r="V906" s="433">
        <f>VLOOKUP(A906,[3]Cartilha!$A:$A,1,FALSE)</f>
        <v>99284</v>
      </c>
      <c r="W906" s="367"/>
    </row>
    <row r="907" spans="1:23" ht="22.5" hidden="1" x14ac:dyDescent="0.2">
      <c r="A907" s="623">
        <v>99285</v>
      </c>
      <c r="B907" s="612" t="s">
        <v>3171</v>
      </c>
      <c r="C907" s="620" t="s">
        <v>4962</v>
      </c>
      <c r="D907" s="612" t="s">
        <v>169</v>
      </c>
      <c r="E907" s="621">
        <v>1036.9100000000001</v>
      </c>
      <c r="F907" s="614">
        <f t="shared" si="260"/>
        <v>1250.0999999999999</v>
      </c>
      <c r="G907" s="510"/>
      <c r="H907" s="423"/>
      <c r="I907" s="422">
        <f t="shared" si="267"/>
        <v>0</v>
      </c>
      <c r="J907" s="422">
        <f t="shared" si="268"/>
        <v>0</v>
      </c>
      <c r="K907" s="419"/>
      <c r="L907" s="423">
        <f t="shared" si="269"/>
        <v>0</v>
      </c>
      <c r="M907" s="423">
        <f t="shared" si="270"/>
        <v>0</v>
      </c>
      <c r="N907" s="424">
        <f t="shared" si="271"/>
        <v>0</v>
      </c>
      <c r="O907" s="424">
        <f t="shared" si="272"/>
        <v>0</v>
      </c>
      <c r="P907" s="420"/>
      <c r="Q907" s="532"/>
      <c r="R907" s="526" t="str">
        <f t="shared" si="253"/>
        <v/>
      </c>
      <c r="S907" s="526" t="str">
        <f t="shared" si="254"/>
        <v/>
      </c>
      <c r="V907" s="433">
        <f>VLOOKUP(A907,[3]Cartilha!$A:$A,1,FALSE)</f>
        <v>99285</v>
      </c>
      <c r="W907" s="367"/>
    </row>
    <row r="908" spans="1:23" ht="22.5" hidden="1" x14ac:dyDescent="0.2">
      <c r="A908" s="623">
        <v>99286</v>
      </c>
      <c r="B908" s="612" t="s">
        <v>3171</v>
      </c>
      <c r="C908" s="620" t="s">
        <v>6769</v>
      </c>
      <c r="D908" s="612" t="s">
        <v>169</v>
      </c>
      <c r="E908" s="621">
        <v>6104.08</v>
      </c>
      <c r="F908" s="614">
        <f t="shared" si="260"/>
        <v>7359.08</v>
      </c>
      <c r="G908" s="510"/>
      <c r="H908" s="423"/>
      <c r="I908" s="422">
        <f t="shared" si="267"/>
        <v>0</v>
      </c>
      <c r="J908" s="422">
        <f t="shared" si="268"/>
        <v>0</v>
      </c>
      <c r="K908" s="419"/>
      <c r="L908" s="423">
        <f t="shared" si="269"/>
        <v>0</v>
      </c>
      <c r="M908" s="423">
        <f t="shared" si="270"/>
        <v>0</v>
      </c>
      <c r="N908" s="424">
        <f t="shared" si="271"/>
        <v>0</v>
      </c>
      <c r="O908" s="424">
        <f t="shared" si="272"/>
        <v>0</v>
      </c>
      <c r="P908" s="420"/>
      <c r="Q908" s="532"/>
      <c r="R908" s="526" t="str">
        <f t="shared" si="253"/>
        <v/>
      </c>
      <c r="S908" s="526" t="str">
        <f t="shared" si="254"/>
        <v/>
      </c>
      <c r="V908" s="433">
        <f>VLOOKUP(A908,[3]Cartilha!$A:$A,1,FALSE)</f>
        <v>99286</v>
      </c>
      <c r="W908" s="367"/>
    </row>
    <row r="909" spans="1:23" ht="22.5" hidden="1" x14ac:dyDescent="0.2">
      <c r="A909" s="623">
        <v>99287</v>
      </c>
      <c r="B909" s="612" t="s">
        <v>3171</v>
      </c>
      <c r="C909" s="620" t="s">
        <v>6770</v>
      </c>
      <c r="D909" s="612" t="s">
        <v>169</v>
      </c>
      <c r="E909" s="621">
        <v>8569.89</v>
      </c>
      <c r="F909" s="614">
        <f t="shared" si="260"/>
        <v>10331.86</v>
      </c>
      <c r="G909" s="510"/>
      <c r="H909" s="423"/>
      <c r="I909" s="422">
        <f t="shared" si="267"/>
        <v>0</v>
      </c>
      <c r="J909" s="422">
        <f t="shared" si="268"/>
        <v>0</v>
      </c>
      <c r="K909" s="419"/>
      <c r="L909" s="423">
        <f t="shared" si="269"/>
        <v>0</v>
      </c>
      <c r="M909" s="423">
        <f t="shared" si="270"/>
        <v>0</v>
      </c>
      <c r="N909" s="424">
        <f t="shared" si="271"/>
        <v>0</v>
      </c>
      <c r="O909" s="424">
        <f t="shared" si="272"/>
        <v>0</v>
      </c>
      <c r="P909" s="420"/>
      <c r="Q909" s="532"/>
      <c r="R909" s="526" t="str">
        <f t="shared" si="253"/>
        <v/>
      </c>
      <c r="S909" s="526" t="str">
        <f t="shared" si="254"/>
        <v/>
      </c>
      <c r="V909" s="433">
        <f>VLOOKUP(A909,[3]Cartilha!$A:$A,1,FALSE)</f>
        <v>99287</v>
      </c>
      <c r="W909" s="367"/>
    </row>
    <row r="910" spans="1:23" ht="22.5" hidden="1" x14ac:dyDescent="0.2">
      <c r="A910" s="623">
        <v>99290</v>
      </c>
      <c r="B910" s="612" t="s">
        <v>3171</v>
      </c>
      <c r="C910" s="620" t="s">
        <v>6771</v>
      </c>
      <c r="D910" s="612" t="s">
        <v>169</v>
      </c>
      <c r="E910" s="621">
        <v>3662.64</v>
      </c>
      <c r="F910" s="614">
        <f t="shared" si="260"/>
        <v>4415.68</v>
      </c>
      <c r="G910" s="510"/>
      <c r="H910" s="423"/>
      <c r="I910" s="422">
        <f t="shared" si="267"/>
        <v>0</v>
      </c>
      <c r="J910" s="422">
        <f t="shared" si="268"/>
        <v>0</v>
      </c>
      <c r="K910" s="419"/>
      <c r="L910" s="423">
        <f t="shared" si="269"/>
        <v>0</v>
      </c>
      <c r="M910" s="423">
        <f t="shared" si="270"/>
        <v>0</v>
      </c>
      <c r="N910" s="424">
        <f t="shared" si="271"/>
        <v>0</v>
      </c>
      <c r="O910" s="424">
        <f t="shared" si="272"/>
        <v>0</v>
      </c>
      <c r="P910" s="420"/>
      <c r="Q910" s="532"/>
      <c r="R910" s="526" t="str">
        <f t="shared" si="253"/>
        <v/>
      </c>
      <c r="S910" s="526" t="str">
        <f t="shared" si="254"/>
        <v/>
      </c>
      <c r="V910" s="433">
        <f>VLOOKUP(A910,[3]Cartilha!$A:$A,1,FALSE)</f>
        <v>99290</v>
      </c>
      <c r="W910" s="367"/>
    </row>
    <row r="911" spans="1:23" ht="22.5" hidden="1" x14ac:dyDescent="0.2">
      <c r="A911" s="623">
        <v>99294</v>
      </c>
      <c r="B911" s="612" t="s">
        <v>3171</v>
      </c>
      <c r="C911" s="620" t="s">
        <v>6772</v>
      </c>
      <c r="D911" s="612" t="s">
        <v>169</v>
      </c>
      <c r="E911" s="621">
        <v>7526.43</v>
      </c>
      <c r="F911" s="614">
        <f t="shared" si="260"/>
        <v>9073.86</v>
      </c>
      <c r="G911" s="510"/>
      <c r="H911" s="423"/>
      <c r="I911" s="422">
        <f t="shared" si="267"/>
        <v>0</v>
      </c>
      <c r="J911" s="422">
        <f t="shared" si="268"/>
        <v>0</v>
      </c>
      <c r="K911" s="419"/>
      <c r="L911" s="423">
        <f t="shared" si="269"/>
        <v>0</v>
      </c>
      <c r="M911" s="423">
        <f t="shared" si="270"/>
        <v>0</v>
      </c>
      <c r="N911" s="424">
        <f t="shared" si="271"/>
        <v>0</v>
      </c>
      <c r="O911" s="424">
        <f t="shared" si="272"/>
        <v>0</v>
      </c>
      <c r="P911" s="420"/>
      <c r="Q911" s="532"/>
      <c r="R911" s="526" t="str">
        <f t="shared" si="253"/>
        <v/>
      </c>
      <c r="S911" s="526" t="str">
        <f t="shared" si="254"/>
        <v/>
      </c>
      <c r="V911" s="433">
        <f>VLOOKUP(A911,[3]Cartilha!$A:$A,1,FALSE)</f>
        <v>99294</v>
      </c>
      <c r="W911" s="367"/>
    </row>
    <row r="912" spans="1:23" ht="22.5" hidden="1" x14ac:dyDescent="0.2">
      <c r="A912" s="623">
        <v>99298</v>
      </c>
      <c r="B912" s="612" t="s">
        <v>3171</v>
      </c>
      <c r="C912" s="620" t="s">
        <v>6773</v>
      </c>
      <c r="D912" s="612" t="s">
        <v>169</v>
      </c>
      <c r="E912" s="621">
        <v>9687.17</v>
      </c>
      <c r="F912" s="614">
        <f t="shared" si="260"/>
        <v>11678.85</v>
      </c>
      <c r="G912" s="510"/>
      <c r="H912" s="423"/>
      <c r="I912" s="422">
        <f t="shared" si="267"/>
        <v>0</v>
      </c>
      <c r="J912" s="422">
        <f t="shared" si="268"/>
        <v>0</v>
      </c>
      <c r="K912" s="419"/>
      <c r="L912" s="423">
        <f t="shared" si="269"/>
        <v>0</v>
      </c>
      <c r="M912" s="423">
        <f t="shared" si="270"/>
        <v>0</v>
      </c>
      <c r="N912" s="424">
        <f t="shared" si="271"/>
        <v>0</v>
      </c>
      <c r="O912" s="424">
        <f t="shared" si="272"/>
        <v>0</v>
      </c>
      <c r="P912" s="420"/>
      <c r="Q912" s="532"/>
      <c r="R912" s="526" t="str">
        <f t="shared" si="253"/>
        <v/>
      </c>
      <c r="S912" s="526" t="str">
        <f t="shared" si="254"/>
        <v/>
      </c>
      <c r="V912" s="433">
        <f>VLOOKUP(A912,[3]Cartilha!$A:$A,1,FALSE)</f>
        <v>99298</v>
      </c>
      <c r="W912" s="367"/>
    </row>
    <row r="913" spans="1:23" ht="22.5" hidden="1" x14ac:dyDescent="0.2">
      <c r="A913" s="623">
        <v>99300</v>
      </c>
      <c r="B913" s="612" t="s">
        <v>3171</v>
      </c>
      <c r="C913" s="620" t="s">
        <v>6774</v>
      </c>
      <c r="D913" s="612" t="s">
        <v>169</v>
      </c>
      <c r="E913" s="621">
        <v>10804.69</v>
      </c>
      <c r="F913" s="614">
        <f t="shared" si="260"/>
        <v>13026.13</v>
      </c>
      <c r="G913" s="510"/>
      <c r="H913" s="423"/>
      <c r="I913" s="422">
        <f t="shared" si="267"/>
        <v>0</v>
      </c>
      <c r="J913" s="422">
        <f t="shared" si="268"/>
        <v>0</v>
      </c>
      <c r="K913" s="419"/>
      <c r="L913" s="423">
        <f t="shared" si="269"/>
        <v>0</v>
      </c>
      <c r="M913" s="423">
        <f t="shared" si="270"/>
        <v>0</v>
      </c>
      <c r="N913" s="424">
        <f t="shared" si="271"/>
        <v>0</v>
      </c>
      <c r="O913" s="424">
        <f t="shared" si="272"/>
        <v>0</v>
      </c>
      <c r="P913" s="420"/>
      <c r="Q913" s="532"/>
      <c r="R913" s="526" t="str">
        <f t="shared" si="253"/>
        <v/>
      </c>
      <c r="S913" s="526" t="str">
        <f t="shared" si="254"/>
        <v/>
      </c>
      <c r="V913" s="433">
        <f>VLOOKUP(A913,[3]Cartilha!$A:$A,1,FALSE)</f>
        <v>99300</v>
      </c>
      <c r="W913" s="367"/>
    </row>
    <row r="914" spans="1:23" ht="22.5" hidden="1" x14ac:dyDescent="0.2">
      <c r="A914" s="623">
        <v>99301</v>
      </c>
      <c r="B914" s="612" t="s">
        <v>3171</v>
      </c>
      <c r="C914" s="620" t="s">
        <v>6775</v>
      </c>
      <c r="D914" s="612" t="s">
        <v>169</v>
      </c>
      <c r="E914" s="621">
        <v>5389.99</v>
      </c>
      <c r="F914" s="614">
        <f t="shared" si="260"/>
        <v>6498.17</v>
      </c>
      <c r="G914" s="510"/>
      <c r="H914" s="423"/>
      <c r="I914" s="422">
        <f t="shared" si="267"/>
        <v>0</v>
      </c>
      <c r="J914" s="422">
        <f t="shared" si="268"/>
        <v>0</v>
      </c>
      <c r="K914" s="419"/>
      <c r="L914" s="423">
        <f t="shared" si="269"/>
        <v>0</v>
      </c>
      <c r="M914" s="423">
        <f t="shared" si="270"/>
        <v>0</v>
      </c>
      <c r="N914" s="424">
        <f t="shared" si="271"/>
        <v>0</v>
      </c>
      <c r="O914" s="424">
        <f t="shared" si="272"/>
        <v>0</v>
      </c>
      <c r="P914" s="420"/>
      <c r="Q914" s="532"/>
      <c r="R914" s="526" t="str">
        <f t="shared" si="253"/>
        <v/>
      </c>
      <c r="S914" s="526" t="str">
        <f t="shared" si="254"/>
        <v/>
      </c>
      <c r="V914" s="433">
        <f>VLOOKUP(A914,[3]Cartilha!$A:$A,1,FALSE)</f>
        <v>99301</v>
      </c>
      <c r="W914" s="367"/>
    </row>
    <row r="915" spans="1:23" ht="22.5" hidden="1" x14ac:dyDescent="0.2">
      <c r="A915" s="623">
        <v>99303</v>
      </c>
      <c r="B915" s="612" t="s">
        <v>3171</v>
      </c>
      <c r="C915" s="620" t="s">
        <v>6776</v>
      </c>
      <c r="D915" s="612" t="s">
        <v>169</v>
      </c>
      <c r="E915" s="621">
        <v>9881.48</v>
      </c>
      <c r="F915" s="614">
        <f t="shared" si="260"/>
        <v>11913.11</v>
      </c>
      <c r="G915" s="510"/>
      <c r="H915" s="423"/>
      <c r="I915" s="422">
        <f t="shared" si="267"/>
        <v>0</v>
      </c>
      <c r="J915" s="422">
        <f t="shared" si="268"/>
        <v>0</v>
      </c>
      <c r="K915" s="419"/>
      <c r="L915" s="423">
        <f t="shared" si="269"/>
        <v>0</v>
      </c>
      <c r="M915" s="423">
        <f t="shared" si="270"/>
        <v>0</v>
      </c>
      <c r="N915" s="424">
        <f t="shared" si="271"/>
        <v>0</v>
      </c>
      <c r="O915" s="424">
        <f t="shared" si="272"/>
        <v>0</v>
      </c>
      <c r="P915" s="420"/>
      <c r="Q915" s="532"/>
      <c r="R915" s="526" t="str">
        <f t="shared" si="253"/>
        <v/>
      </c>
      <c r="S915" s="526" t="str">
        <f t="shared" si="254"/>
        <v/>
      </c>
      <c r="V915" s="433">
        <f>VLOOKUP(A915,[3]Cartilha!$A:$A,1,FALSE)</f>
        <v>99303</v>
      </c>
      <c r="W915" s="367"/>
    </row>
    <row r="916" spans="1:23" ht="22.5" hidden="1" x14ac:dyDescent="0.2">
      <c r="A916" s="623">
        <v>99305</v>
      </c>
      <c r="B916" s="612" t="s">
        <v>3171</v>
      </c>
      <c r="C916" s="620" t="s">
        <v>6777</v>
      </c>
      <c r="D916" s="612" t="s">
        <v>169</v>
      </c>
      <c r="E916" s="621">
        <v>11163.2</v>
      </c>
      <c r="F916" s="614">
        <f t="shared" si="260"/>
        <v>13458.35</v>
      </c>
      <c r="G916" s="510"/>
      <c r="H916" s="423"/>
      <c r="I916" s="422">
        <f t="shared" si="267"/>
        <v>0</v>
      </c>
      <c r="J916" s="422">
        <f t="shared" si="268"/>
        <v>0</v>
      </c>
      <c r="K916" s="419"/>
      <c r="L916" s="423">
        <f t="shared" si="269"/>
        <v>0</v>
      </c>
      <c r="M916" s="423">
        <f t="shared" si="270"/>
        <v>0</v>
      </c>
      <c r="N916" s="424">
        <f t="shared" si="271"/>
        <v>0</v>
      </c>
      <c r="O916" s="424">
        <f t="shared" si="272"/>
        <v>0</v>
      </c>
      <c r="P916" s="420"/>
      <c r="Q916" s="532"/>
      <c r="R916" s="526" t="str">
        <f t="shared" ref="R916:R979" si="273">IF(Q916="X","x",IF(Q916="xx","x",IF(O916&gt;0,"x","")))</f>
        <v/>
      </c>
      <c r="S916" s="526" t="str">
        <f t="shared" ref="S916:S979" si="274">IF(Q916="X","x",IF(Q916="xx","x",IF(OR(J916&gt;0,O916&gt;0),"x","")))</f>
        <v/>
      </c>
      <c r="V916" s="433">
        <f>VLOOKUP(A916,[3]Cartilha!$A:$A,1,FALSE)</f>
        <v>99305</v>
      </c>
      <c r="W916" s="367"/>
    </row>
    <row r="917" spans="1:23" ht="22.5" hidden="1" x14ac:dyDescent="0.2">
      <c r="A917" s="623">
        <v>99308</v>
      </c>
      <c r="B917" s="612" t="s">
        <v>3171</v>
      </c>
      <c r="C917" s="620" t="s">
        <v>6778</v>
      </c>
      <c r="D917" s="612" t="s">
        <v>169</v>
      </c>
      <c r="E917" s="621">
        <v>12439.6</v>
      </c>
      <c r="F917" s="614">
        <f t="shared" si="260"/>
        <v>14997.18</v>
      </c>
      <c r="G917" s="510"/>
      <c r="H917" s="423"/>
      <c r="I917" s="422">
        <f t="shared" si="267"/>
        <v>0</v>
      </c>
      <c r="J917" s="422">
        <f t="shared" si="268"/>
        <v>0</v>
      </c>
      <c r="K917" s="419"/>
      <c r="L917" s="423">
        <f t="shared" si="269"/>
        <v>0</v>
      </c>
      <c r="M917" s="423">
        <f t="shared" si="270"/>
        <v>0</v>
      </c>
      <c r="N917" s="424">
        <f t="shared" si="271"/>
        <v>0</v>
      </c>
      <c r="O917" s="424">
        <f t="shared" si="272"/>
        <v>0</v>
      </c>
      <c r="P917" s="420"/>
      <c r="Q917" s="532"/>
      <c r="R917" s="526" t="str">
        <f t="shared" si="273"/>
        <v/>
      </c>
      <c r="S917" s="526" t="str">
        <f t="shared" si="274"/>
        <v/>
      </c>
      <c r="V917" s="433">
        <f>VLOOKUP(A917,[3]Cartilha!$A:$A,1,FALSE)</f>
        <v>99308</v>
      </c>
      <c r="W917" s="367"/>
    </row>
    <row r="918" spans="1:23" ht="22.5" hidden="1" x14ac:dyDescent="0.2">
      <c r="A918" s="623">
        <v>99310</v>
      </c>
      <c r="B918" s="612" t="s">
        <v>3171</v>
      </c>
      <c r="C918" s="620" t="s">
        <v>6779</v>
      </c>
      <c r="D918" s="612" t="s">
        <v>169</v>
      </c>
      <c r="E918" s="621">
        <v>12641.39</v>
      </c>
      <c r="F918" s="614">
        <f t="shared" si="260"/>
        <v>15240.46</v>
      </c>
      <c r="G918" s="510"/>
      <c r="H918" s="423"/>
      <c r="I918" s="422">
        <f t="shared" si="267"/>
        <v>0</v>
      </c>
      <c r="J918" s="422">
        <f t="shared" si="268"/>
        <v>0</v>
      </c>
      <c r="K918" s="419"/>
      <c r="L918" s="423">
        <f t="shared" si="269"/>
        <v>0</v>
      </c>
      <c r="M918" s="423">
        <f t="shared" si="270"/>
        <v>0</v>
      </c>
      <c r="N918" s="424">
        <f t="shared" si="271"/>
        <v>0</v>
      </c>
      <c r="O918" s="424">
        <f t="shared" si="272"/>
        <v>0</v>
      </c>
      <c r="P918" s="420"/>
      <c r="Q918" s="532"/>
      <c r="R918" s="526" t="str">
        <f t="shared" si="273"/>
        <v/>
      </c>
      <c r="S918" s="526" t="str">
        <f t="shared" si="274"/>
        <v/>
      </c>
      <c r="V918" s="433">
        <f>VLOOKUP(A918,[3]Cartilha!$A:$A,1,FALSE)</f>
        <v>99310</v>
      </c>
      <c r="W918" s="367"/>
    </row>
    <row r="919" spans="1:23" ht="22.5" hidden="1" x14ac:dyDescent="0.2">
      <c r="A919" s="623">
        <v>99312</v>
      </c>
      <c r="B919" s="612" t="s">
        <v>3171</v>
      </c>
      <c r="C919" s="620" t="s">
        <v>6780</v>
      </c>
      <c r="D919" s="612" t="s">
        <v>169</v>
      </c>
      <c r="E919" s="621">
        <v>6316.53</v>
      </c>
      <c r="F919" s="614">
        <f t="shared" ref="F919:F982" si="275">IF(E919=0,0,ROUND(E919*(1+E$13)*(1-E$14),2))</f>
        <v>7615.21</v>
      </c>
      <c r="G919" s="510"/>
      <c r="H919" s="423"/>
      <c r="I919" s="422">
        <f t="shared" si="267"/>
        <v>0</v>
      </c>
      <c r="J919" s="422">
        <f t="shared" si="268"/>
        <v>0</v>
      </c>
      <c r="K919" s="419"/>
      <c r="L919" s="423">
        <f t="shared" si="269"/>
        <v>0</v>
      </c>
      <c r="M919" s="423">
        <f t="shared" si="270"/>
        <v>0</v>
      </c>
      <c r="N919" s="424">
        <f t="shared" si="271"/>
        <v>0</v>
      </c>
      <c r="O919" s="424">
        <f t="shared" si="272"/>
        <v>0</v>
      </c>
      <c r="P919" s="420"/>
      <c r="Q919" s="532"/>
      <c r="R919" s="526" t="str">
        <f t="shared" si="273"/>
        <v/>
      </c>
      <c r="S919" s="526" t="str">
        <f t="shared" si="274"/>
        <v/>
      </c>
      <c r="V919" s="433">
        <f>VLOOKUP(A919,[3]Cartilha!$A:$A,1,FALSE)</f>
        <v>99312</v>
      </c>
      <c r="W919" s="367"/>
    </row>
    <row r="920" spans="1:23" ht="22.5" hidden="1" x14ac:dyDescent="0.2">
      <c r="A920" s="623">
        <v>99313</v>
      </c>
      <c r="B920" s="612" t="s">
        <v>3171</v>
      </c>
      <c r="C920" s="620" t="s">
        <v>6781</v>
      </c>
      <c r="D920" s="612" t="s">
        <v>169</v>
      </c>
      <c r="E920" s="621">
        <v>14085.1</v>
      </c>
      <c r="F920" s="614">
        <f t="shared" si="275"/>
        <v>16981</v>
      </c>
      <c r="G920" s="510"/>
      <c r="H920" s="423"/>
      <c r="I920" s="422">
        <f t="shared" si="267"/>
        <v>0</v>
      </c>
      <c r="J920" s="422">
        <f t="shared" si="268"/>
        <v>0</v>
      </c>
      <c r="K920" s="419"/>
      <c r="L920" s="423">
        <f t="shared" si="269"/>
        <v>0</v>
      </c>
      <c r="M920" s="423">
        <f t="shared" si="270"/>
        <v>0</v>
      </c>
      <c r="N920" s="424">
        <f t="shared" si="271"/>
        <v>0</v>
      </c>
      <c r="O920" s="424">
        <f t="shared" si="272"/>
        <v>0</v>
      </c>
      <c r="P920" s="420"/>
      <c r="Q920" s="532"/>
      <c r="R920" s="526" t="str">
        <f t="shared" si="273"/>
        <v/>
      </c>
      <c r="S920" s="526" t="str">
        <f t="shared" si="274"/>
        <v/>
      </c>
      <c r="V920" s="433">
        <f>VLOOKUP(A920,[3]Cartilha!$A:$A,1,FALSE)</f>
        <v>99313</v>
      </c>
      <c r="W920" s="367"/>
    </row>
    <row r="921" spans="1:23" ht="22.5" hidden="1" x14ac:dyDescent="0.2">
      <c r="A921" s="623">
        <v>99315</v>
      </c>
      <c r="B921" s="612" t="s">
        <v>3171</v>
      </c>
      <c r="C921" s="620" t="s">
        <v>6782</v>
      </c>
      <c r="D921" s="612" t="s">
        <v>169</v>
      </c>
      <c r="E921" s="621">
        <v>15725.4</v>
      </c>
      <c r="F921" s="614">
        <f t="shared" si="275"/>
        <v>18958.54</v>
      </c>
      <c r="G921" s="510"/>
      <c r="H921" s="423"/>
      <c r="I921" s="422">
        <f t="shared" si="267"/>
        <v>0</v>
      </c>
      <c r="J921" s="422">
        <f t="shared" si="268"/>
        <v>0</v>
      </c>
      <c r="K921" s="419"/>
      <c r="L921" s="423">
        <f t="shared" si="269"/>
        <v>0</v>
      </c>
      <c r="M921" s="423">
        <f t="shared" si="270"/>
        <v>0</v>
      </c>
      <c r="N921" s="424">
        <f t="shared" si="271"/>
        <v>0</v>
      </c>
      <c r="O921" s="424">
        <f t="shared" si="272"/>
        <v>0</v>
      </c>
      <c r="P921" s="420"/>
      <c r="Q921" s="532"/>
      <c r="R921" s="526" t="str">
        <f t="shared" si="273"/>
        <v/>
      </c>
      <c r="S921" s="526" t="str">
        <f t="shared" si="274"/>
        <v/>
      </c>
      <c r="V921" s="433">
        <f>VLOOKUP(A921,[3]Cartilha!$A:$A,1,FALSE)</f>
        <v>99315</v>
      </c>
      <c r="W921" s="367"/>
    </row>
    <row r="922" spans="1:23" ht="22.5" hidden="1" x14ac:dyDescent="0.2">
      <c r="A922" s="623">
        <v>99320</v>
      </c>
      <c r="B922" s="612" t="s">
        <v>3171</v>
      </c>
      <c r="C922" s="620" t="s">
        <v>6783</v>
      </c>
      <c r="D922" s="612" t="s">
        <v>169</v>
      </c>
      <c r="E922" s="621">
        <v>7308.16</v>
      </c>
      <c r="F922" s="614">
        <f t="shared" si="275"/>
        <v>8810.7199999999993</v>
      </c>
      <c r="G922" s="510"/>
      <c r="H922" s="423"/>
      <c r="I922" s="422">
        <f t="shared" si="267"/>
        <v>0</v>
      </c>
      <c r="J922" s="422">
        <f t="shared" si="268"/>
        <v>0</v>
      </c>
      <c r="K922" s="419"/>
      <c r="L922" s="423">
        <f t="shared" si="269"/>
        <v>0</v>
      </c>
      <c r="M922" s="423">
        <f t="shared" si="270"/>
        <v>0</v>
      </c>
      <c r="N922" s="424">
        <f t="shared" si="271"/>
        <v>0</v>
      </c>
      <c r="O922" s="424">
        <f t="shared" si="272"/>
        <v>0</v>
      </c>
      <c r="P922" s="420"/>
      <c r="Q922" s="532"/>
      <c r="R922" s="526" t="str">
        <f t="shared" si="273"/>
        <v/>
      </c>
      <c r="S922" s="526" t="str">
        <f t="shared" si="274"/>
        <v/>
      </c>
      <c r="V922" s="433">
        <f>VLOOKUP(A922,[3]Cartilha!$A:$A,1,FALSE)</f>
        <v>99320</v>
      </c>
      <c r="W922" s="367"/>
    </row>
    <row r="923" spans="1:23" ht="22.5" hidden="1" x14ac:dyDescent="0.2">
      <c r="A923" s="623">
        <v>99322</v>
      </c>
      <c r="B923" s="612" t="s">
        <v>3171</v>
      </c>
      <c r="C923" s="620" t="s">
        <v>6784</v>
      </c>
      <c r="D923" s="612" t="s">
        <v>169</v>
      </c>
      <c r="E923" s="621">
        <v>8242.91</v>
      </c>
      <c r="F923" s="614">
        <f t="shared" si="275"/>
        <v>9937.65</v>
      </c>
      <c r="G923" s="510"/>
      <c r="H923" s="423"/>
      <c r="I923" s="422">
        <f t="shared" si="267"/>
        <v>0</v>
      </c>
      <c r="J923" s="422">
        <f t="shared" si="268"/>
        <v>0</v>
      </c>
      <c r="K923" s="419"/>
      <c r="L923" s="423">
        <f t="shared" si="269"/>
        <v>0</v>
      </c>
      <c r="M923" s="423">
        <f t="shared" si="270"/>
        <v>0</v>
      </c>
      <c r="N923" s="424">
        <f t="shared" si="271"/>
        <v>0</v>
      </c>
      <c r="O923" s="424">
        <f t="shared" si="272"/>
        <v>0</v>
      </c>
      <c r="P923" s="420"/>
      <c r="Q923" s="532"/>
      <c r="R923" s="526" t="str">
        <f t="shared" si="273"/>
        <v/>
      </c>
      <c r="S923" s="526" t="str">
        <f t="shared" si="274"/>
        <v/>
      </c>
      <c r="V923" s="433">
        <f>VLOOKUP(A923,[3]Cartilha!$A:$A,1,FALSE)</f>
        <v>99322</v>
      </c>
      <c r="W923" s="367"/>
    </row>
    <row r="924" spans="1:23" ht="22.5" hidden="1" x14ac:dyDescent="0.2">
      <c r="A924" s="623">
        <v>99324</v>
      </c>
      <c r="B924" s="612" t="s">
        <v>3171</v>
      </c>
      <c r="C924" s="620" t="s">
        <v>6785</v>
      </c>
      <c r="D924" s="612" t="s">
        <v>169</v>
      </c>
      <c r="E924" s="621">
        <v>9177.66</v>
      </c>
      <c r="F924" s="614">
        <f t="shared" si="275"/>
        <v>11064.59</v>
      </c>
      <c r="G924" s="510"/>
      <c r="H924" s="423"/>
      <c r="I924" s="422">
        <f t="shared" ref="I924:I957" si="276">IF(ISBLANK(E924),0,ROUND(F924*G924,2))</f>
        <v>0</v>
      </c>
      <c r="J924" s="422">
        <f t="shared" ref="J924:J957" si="277">IF(ISBLANK(G924),0,ROUND(G924*H924,2))</f>
        <v>0</v>
      </c>
      <c r="K924" s="419"/>
      <c r="L924" s="423">
        <f t="shared" ref="L924:L957" si="278">G924</f>
        <v>0</v>
      </c>
      <c r="M924" s="423">
        <f t="shared" ref="M924:M957" si="279">H924</f>
        <v>0</v>
      </c>
      <c r="N924" s="424">
        <f t="shared" ref="N924:N957" si="280">IF(ISBLANK(E924),0,ROUND(F924*L924,2))</f>
        <v>0</v>
      </c>
      <c r="O924" s="424">
        <f t="shared" ref="O924:O957" si="281">IF(ISBLANK(L924),0,ROUND(L924*M924,2))</f>
        <v>0</v>
      </c>
      <c r="P924" s="420"/>
      <c r="Q924" s="532"/>
      <c r="R924" s="526" t="str">
        <f t="shared" si="273"/>
        <v/>
      </c>
      <c r="S924" s="526" t="str">
        <f t="shared" si="274"/>
        <v/>
      </c>
      <c r="V924" s="433">
        <f>VLOOKUP(A924,[3]Cartilha!$A:$A,1,FALSE)</f>
        <v>99324</v>
      </c>
      <c r="W924" s="367"/>
    </row>
    <row r="925" spans="1:23" ht="22.5" hidden="1" x14ac:dyDescent="0.2">
      <c r="A925" s="623">
        <v>99326</v>
      </c>
      <c r="B925" s="612" t="s">
        <v>3171</v>
      </c>
      <c r="C925" s="620" t="s">
        <v>6786</v>
      </c>
      <c r="D925" s="612" t="s">
        <v>169</v>
      </c>
      <c r="E925" s="621">
        <v>7452.21</v>
      </c>
      <c r="F925" s="614">
        <f t="shared" si="275"/>
        <v>8984.3799999999992</v>
      </c>
      <c r="G925" s="510"/>
      <c r="H925" s="423"/>
      <c r="I925" s="422">
        <f t="shared" si="276"/>
        <v>0</v>
      </c>
      <c r="J925" s="422">
        <f t="shared" si="277"/>
        <v>0</v>
      </c>
      <c r="K925" s="419"/>
      <c r="L925" s="423">
        <f t="shared" si="278"/>
        <v>0</v>
      </c>
      <c r="M925" s="423">
        <f t="shared" si="279"/>
        <v>0</v>
      </c>
      <c r="N925" s="424">
        <f t="shared" si="280"/>
        <v>0</v>
      </c>
      <c r="O925" s="424">
        <f t="shared" si="281"/>
        <v>0</v>
      </c>
      <c r="P925" s="420"/>
      <c r="Q925" s="532"/>
      <c r="R925" s="526" t="str">
        <f t="shared" si="273"/>
        <v/>
      </c>
      <c r="S925" s="526" t="str">
        <f t="shared" si="274"/>
        <v/>
      </c>
      <c r="V925" s="433">
        <f>VLOOKUP(A925,[3]Cartilha!$A:$A,1,FALSE)</f>
        <v>99326</v>
      </c>
      <c r="W925" s="367"/>
    </row>
    <row r="926" spans="1:23" ht="22.5" hidden="1" x14ac:dyDescent="0.2">
      <c r="A926" s="623">
        <v>98405</v>
      </c>
      <c r="B926" s="612" t="s">
        <v>3171</v>
      </c>
      <c r="C926" s="620" t="s">
        <v>6787</v>
      </c>
      <c r="D926" s="612" t="s">
        <v>169</v>
      </c>
      <c r="E926" s="621">
        <v>2458.9499999999998</v>
      </c>
      <c r="F926" s="614">
        <f t="shared" si="275"/>
        <v>2964.51</v>
      </c>
      <c r="G926" s="510"/>
      <c r="H926" s="423"/>
      <c r="I926" s="422">
        <f t="shared" si="276"/>
        <v>0</v>
      </c>
      <c r="J926" s="422">
        <f t="shared" si="277"/>
        <v>0</v>
      </c>
      <c r="K926" s="419"/>
      <c r="L926" s="423">
        <f t="shared" si="278"/>
        <v>0</v>
      </c>
      <c r="M926" s="423">
        <f t="shared" si="279"/>
        <v>0</v>
      </c>
      <c r="N926" s="424">
        <f t="shared" si="280"/>
        <v>0</v>
      </c>
      <c r="O926" s="424">
        <f t="shared" si="281"/>
        <v>0</v>
      </c>
      <c r="P926" s="420"/>
      <c r="Q926" s="532"/>
      <c r="R926" s="526" t="str">
        <f t="shared" si="273"/>
        <v/>
      </c>
      <c r="S926" s="526" t="str">
        <f t="shared" si="274"/>
        <v/>
      </c>
      <c r="V926" s="433">
        <f>VLOOKUP(A926,[3]Cartilha!$A:$A,1,FALSE)</f>
        <v>98405</v>
      </c>
      <c r="W926" s="367"/>
    </row>
    <row r="927" spans="1:23" ht="22.5" hidden="1" x14ac:dyDescent="0.2">
      <c r="A927" s="623">
        <v>97980</v>
      </c>
      <c r="B927" s="612" t="s">
        <v>3171</v>
      </c>
      <c r="C927" s="620" t="s">
        <v>6788</v>
      </c>
      <c r="D927" s="612" t="s">
        <v>169</v>
      </c>
      <c r="E927" s="621">
        <v>1991.63</v>
      </c>
      <c r="F927" s="614">
        <f t="shared" si="275"/>
        <v>2401.11</v>
      </c>
      <c r="G927" s="510"/>
      <c r="H927" s="423"/>
      <c r="I927" s="422">
        <f t="shared" si="276"/>
        <v>0</v>
      </c>
      <c r="J927" s="422">
        <f t="shared" si="277"/>
        <v>0</v>
      </c>
      <c r="K927" s="419"/>
      <c r="L927" s="423">
        <f t="shared" si="278"/>
        <v>0</v>
      </c>
      <c r="M927" s="423">
        <f t="shared" si="279"/>
        <v>0</v>
      </c>
      <c r="N927" s="424">
        <f t="shared" si="280"/>
        <v>0</v>
      </c>
      <c r="O927" s="424">
        <f t="shared" si="281"/>
        <v>0</v>
      </c>
      <c r="P927" s="420"/>
      <c r="Q927" s="532"/>
      <c r="R927" s="526" t="str">
        <f t="shared" si="273"/>
        <v/>
      </c>
      <c r="S927" s="526" t="str">
        <f t="shared" si="274"/>
        <v/>
      </c>
      <c r="V927" s="433">
        <f>VLOOKUP(A927,[3]Cartilha!$A:$A,1,FALSE)</f>
        <v>97980</v>
      </c>
      <c r="W927" s="367"/>
    </row>
    <row r="928" spans="1:23" ht="22.5" hidden="1" x14ac:dyDescent="0.2">
      <c r="A928" s="623">
        <v>97988</v>
      </c>
      <c r="B928" s="612" t="s">
        <v>3171</v>
      </c>
      <c r="C928" s="620" t="s">
        <v>6789</v>
      </c>
      <c r="D928" s="612" t="s">
        <v>169</v>
      </c>
      <c r="E928" s="621">
        <v>2925.38</v>
      </c>
      <c r="F928" s="614">
        <f t="shared" si="275"/>
        <v>3526.84</v>
      </c>
      <c r="G928" s="510"/>
      <c r="H928" s="423"/>
      <c r="I928" s="422">
        <f t="shared" si="276"/>
        <v>0</v>
      </c>
      <c r="J928" s="422">
        <f t="shared" si="277"/>
        <v>0</v>
      </c>
      <c r="K928" s="419"/>
      <c r="L928" s="423">
        <f t="shared" si="278"/>
        <v>0</v>
      </c>
      <c r="M928" s="423">
        <f t="shared" si="279"/>
        <v>0</v>
      </c>
      <c r="N928" s="424">
        <f t="shared" si="280"/>
        <v>0</v>
      </c>
      <c r="O928" s="424">
        <f t="shared" si="281"/>
        <v>0</v>
      </c>
      <c r="P928" s="420"/>
      <c r="Q928" s="532"/>
      <c r="R928" s="526" t="str">
        <f t="shared" si="273"/>
        <v/>
      </c>
      <c r="S928" s="526" t="str">
        <f t="shared" si="274"/>
        <v/>
      </c>
      <c r="V928" s="433">
        <f>VLOOKUP(A928,[3]Cartilha!$A:$A,1,FALSE)</f>
        <v>97988</v>
      </c>
      <c r="W928" s="367"/>
    </row>
    <row r="929" spans="1:23" ht="22.5" hidden="1" x14ac:dyDescent="0.2">
      <c r="A929" s="623">
        <v>97992</v>
      </c>
      <c r="B929" s="612" t="s">
        <v>3171</v>
      </c>
      <c r="C929" s="620" t="s">
        <v>6790</v>
      </c>
      <c r="D929" s="612" t="s">
        <v>169</v>
      </c>
      <c r="E929" s="621">
        <v>3751.05</v>
      </c>
      <c r="F929" s="614">
        <f t="shared" si="275"/>
        <v>4522.2700000000004</v>
      </c>
      <c r="G929" s="510"/>
      <c r="H929" s="423"/>
      <c r="I929" s="422">
        <f t="shared" si="276"/>
        <v>0</v>
      </c>
      <c r="J929" s="422">
        <f t="shared" si="277"/>
        <v>0</v>
      </c>
      <c r="K929" s="419"/>
      <c r="L929" s="423">
        <f t="shared" si="278"/>
        <v>0</v>
      </c>
      <c r="M929" s="423">
        <f t="shared" si="279"/>
        <v>0</v>
      </c>
      <c r="N929" s="424">
        <f t="shared" si="280"/>
        <v>0</v>
      </c>
      <c r="O929" s="424">
        <f t="shared" si="281"/>
        <v>0</v>
      </c>
      <c r="P929" s="420"/>
      <c r="Q929" s="532"/>
      <c r="R929" s="526" t="str">
        <f t="shared" si="273"/>
        <v/>
      </c>
      <c r="S929" s="526" t="str">
        <f t="shared" si="274"/>
        <v/>
      </c>
      <c r="V929" s="433">
        <f>VLOOKUP(A929,[3]Cartilha!$A:$A,1,FALSE)</f>
        <v>97992</v>
      </c>
      <c r="W929" s="367"/>
    </row>
    <row r="930" spans="1:23" ht="22.5" hidden="1" x14ac:dyDescent="0.2">
      <c r="A930" s="623">
        <v>101809</v>
      </c>
      <c r="B930" s="612" t="s">
        <v>3171</v>
      </c>
      <c r="C930" s="620" t="s">
        <v>5383</v>
      </c>
      <c r="D930" s="612" t="s">
        <v>169</v>
      </c>
      <c r="E930" s="621">
        <v>2842.34</v>
      </c>
      <c r="F930" s="614">
        <f t="shared" si="275"/>
        <v>3426.73</v>
      </c>
      <c r="G930" s="510"/>
      <c r="H930" s="423"/>
      <c r="I930" s="422">
        <f t="shared" si="276"/>
        <v>0</v>
      </c>
      <c r="J930" s="422">
        <f t="shared" si="277"/>
        <v>0</v>
      </c>
      <c r="K930" s="419"/>
      <c r="L930" s="423">
        <f t="shared" si="278"/>
        <v>0</v>
      </c>
      <c r="M930" s="423">
        <f t="shared" si="279"/>
        <v>0</v>
      </c>
      <c r="N930" s="424">
        <f t="shared" si="280"/>
        <v>0</v>
      </c>
      <c r="O930" s="424">
        <f t="shared" si="281"/>
        <v>0</v>
      </c>
      <c r="P930" s="420"/>
      <c r="Q930" s="532"/>
      <c r="R930" s="526" t="str">
        <f t="shared" si="273"/>
        <v/>
      </c>
      <c r="S930" s="526" t="str">
        <f t="shared" si="274"/>
        <v/>
      </c>
      <c r="V930" s="433">
        <f>VLOOKUP(A930,[3]Cartilha!$A:$A,1,FALSE)</f>
        <v>101809</v>
      </c>
      <c r="W930" s="367"/>
    </row>
    <row r="931" spans="1:23" ht="22.5" hidden="1" x14ac:dyDescent="0.2">
      <c r="A931" s="623">
        <v>98414</v>
      </c>
      <c r="B931" s="612" t="s">
        <v>3171</v>
      </c>
      <c r="C931" s="620" t="s">
        <v>6791</v>
      </c>
      <c r="D931" s="612" t="s">
        <v>169</v>
      </c>
      <c r="E931" s="621">
        <v>940.56</v>
      </c>
      <c r="F931" s="614">
        <f t="shared" si="275"/>
        <v>1133.94</v>
      </c>
      <c r="G931" s="510"/>
      <c r="H931" s="423"/>
      <c r="I931" s="422">
        <f t="shared" si="276"/>
        <v>0</v>
      </c>
      <c r="J931" s="422">
        <f t="shared" si="277"/>
        <v>0</v>
      </c>
      <c r="K931" s="419"/>
      <c r="L931" s="423">
        <f t="shared" si="278"/>
        <v>0</v>
      </c>
      <c r="M931" s="423">
        <f t="shared" si="279"/>
        <v>0</v>
      </c>
      <c r="N931" s="424">
        <f t="shared" si="280"/>
        <v>0</v>
      </c>
      <c r="O931" s="424">
        <f t="shared" si="281"/>
        <v>0</v>
      </c>
      <c r="P931" s="420"/>
      <c r="Q931" s="532"/>
      <c r="R931" s="526" t="str">
        <f t="shared" si="273"/>
        <v/>
      </c>
      <c r="S931" s="526" t="str">
        <f t="shared" si="274"/>
        <v/>
      </c>
      <c r="V931" s="433">
        <f>VLOOKUP(A931,[3]Cartilha!$A:$A,1,FALSE)</f>
        <v>98414</v>
      </c>
      <c r="W931" s="367"/>
    </row>
    <row r="932" spans="1:23" ht="22.5" hidden="1" x14ac:dyDescent="0.2">
      <c r="A932" s="623">
        <v>99242</v>
      </c>
      <c r="B932" s="612" t="s">
        <v>3171</v>
      </c>
      <c r="C932" s="620" t="s">
        <v>6792</v>
      </c>
      <c r="D932" s="612" t="s">
        <v>169</v>
      </c>
      <c r="E932" s="621">
        <v>2841.15</v>
      </c>
      <c r="F932" s="614">
        <f t="shared" si="275"/>
        <v>3425.29</v>
      </c>
      <c r="G932" s="510"/>
      <c r="H932" s="423"/>
      <c r="I932" s="422">
        <f t="shared" si="276"/>
        <v>0</v>
      </c>
      <c r="J932" s="422">
        <f t="shared" si="277"/>
        <v>0</v>
      </c>
      <c r="K932" s="419"/>
      <c r="L932" s="423">
        <f t="shared" si="278"/>
        <v>0</v>
      </c>
      <c r="M932" s="423">
        <f t="shared" si="279"/>
        <v>0</v>
      </c>
      <c r="N932" s="424">
        <f t="shared" si="280"/>
        <v>0</v>
      </c>
      <c r="O932" s="424">
        <f t="shared" si="281"/>
        <v>0</v>
      </c>
      <c r="P932" s="420"/>
      <c r="Q932" s="532"/>
      <c r="R932" s="526" t="str">
        <f t="shared" si="273"/>
        <v/>
      </c>
      <c r="S932" s="526" t="str">
        <f t="shared" si="274"/>
        <v/>
      </c>
      <c r="V932" s="433">
        <f>VLOOKUP(A932,[3]Cartilha!$A:$A,1,FALSE)</f>
        <v>99242</v>
      </c>
      <c r="W932" s="367"/>
    </row>
    <row r="933" spans="1:23" ht="22.5" hidden="1" x14ac:dyDescent="0.2">
      <c r="A933" s="623">
        <v>99248</v>
      </c>
      <c r="B933" s="612" t="s">
        <v>3171</v>
      </c>
      <c r="C933" s="620" t="s">
        <v>6793</v>
      </c>
      <c r="D933" s="612" t="s">
        <v>169</v>
      </c>
      <c r="E933" s="621">
        <v>4311.24</v>
      </c>
      <c r="F933" s="614">
        <f t="shared" si="275"/>
        <v>5197.63</v>
      </c>
      <c r="G933" s="510"/>
      <c r="H933" s="423"/>
      <c r="I933" s="422">
        <f t="shared" si="276"/>
        <v>0</v>
      </c>
      <c r="J933" s="422">
        <f t="shared" si="277"/>
        <v>0</v>
      </c>
      <c r="K933" s="419"/>
      <c r="L933" s="423">
        <f t="shared" si="278"/>
        <v>0</v>
      </c>
      <c r="M933" s="423">
        <f t="shared" si="279"/>
        <v>0</v>
      </c>
      <c r="N933" s="424">
        <f t="shared" si="280"/>
        <v>0</v>
      </c>
      <c r="O933" s="424">
        <f t="shared" si="281"/>
        <v>0</v>
      </c>
      <c r="P933" s="420"/>
      <c r="Q933" s="532"/>
      <c r="R933" s="526" t="str">
        <f t="shared" si="273"/>
        <v/>
      </c>
      <c r="S933" s="526" t="str">
        <f t="shared" si="274"/>
        <v/>
      </c>
      <c r="V933" s="433">
        <f>VLOOKUP(A933,[3]Cartilha!$A:$A,1,FALSE)</f>
        <v>99248</v>
      </c>
      <c r="W933" s="367"/>
    </row>
    <row r="934" spans="1:23" ht="22.5" hidden="1" x14ac:dyDescent="0.2">
      <c r="A934" s="623">
        <v>99280</v>
      </c>
      <c r="B934" s="612" t="s">
        <v>3171</v>
      </c>
      <c r="C934" s="620" t="s">
        <v>6794</v>
      </c>
      <c r="D934" s="612" t="s">
        <v>169</v>
      </c>
      <c r="E934" s="621">
        <v>1925.2</v>
      </c>
      <c r="F934" s="614">
        <f t="shared" si="275"/>
        <v>2321.02</v>
      </c>
      <c r="G934" s="510"/>
      <c r="H934" s="423"/>
      <c r="I934" s="422">
        <f t="shared" si="276"/>
        <v>0</v>
      </c>
      <c r="J934" s="422">
        <f t="shared" si="277"/>
        <v>0</v>
      </c>
      <c r="K934" s="419"/>
      <c r="L934" s="423">
        <f t="shared" si="278"/>
        <v>0</v>
      </c>
      <c r="M934" s="423">
        <f t="shared" si="279"/>
        <v>0</v>
      </c>
      <c r="N934" s="424">
        <f t="shared" si="280"/>
        <v>0</v>
      </c>
      <c r="O934" s="424">
        <f t="shared" si="281"/>
        <v>0</v>
      </c>
      <c r="P934" s="420"/>
      <c r="Q934" s="532"/>
      <c r="R934" s="526" t="str">
        <f t="shared" si="273"/>
        <v/>
      </c>
      <c r="S934" s="526" t="str">
        <f t="shared" si="274"/>
        <v/>
      </c>
      <c r="V934" s="433">
        <f>VLOOKUP(A934,[3]Cartilha!$A:$A,1,FALSE)</f>
        <v>99280</v>
      </c>
      <c r="W934" s="367"/>
    </row>
    <row r="935" spans="1:23" ht="22.5" hidden="1" x14ac:dyDescent="0.2">
      <c r="A935" s="623">
        <v>99292</v>
      </c>
      <c r="B935" s="612" t="s">
        <v>3171</v>
      </c>
      <c r="C935" s="620" t="s">
        <v>6795</v>
      </c>
      <c r="D935" s="612" t="s">
        <v>169</v>
      </c>
      <c r="E935" s="621">
        <v>2383.21</v>
      </c>
      <c r="F935" s="614">
        <f t="shared" si="275"/>
        <v>2873.2</v>
      </c>
      <c r="G935" s="510"/>
      <c r="H935" s="423"/>
      <c r="I935" s="422">
        <f t="shared" si="276"/>
        <v>0</v>
      </c>
      <c r="J935" s="422">
        <f t="shared" si="277"/>
        <v>0</v>
      </c>
      <c r="K935" s="419"/>
      <c r="L935" s="423">
        <f t="shared" si="278"/>
        <v>0</v>
      </c>
      <c r="M935" s="423">
        <f t="shared" si="279"/>
        <v>0</v>
      </c>
      <c r="N935" s="424">
        <f t="shared" si="280"/>
        <v>0</v>
      </c>
      <c r="O935" s="424">
        <f t="shared" si="281"/>
        <v>0</v>
      </c>
      <c r="P935" s="420"/>
      <c r="Q935" s="532"/>
      <c r="R935" s="526" t="str">
        <f t="shared" si="273"/>
        <v/>
      </c>
      <c r="S935" s="526" t="str">
        <f t="shared" si="274"/>
        <v/>
      </c>
      <c r="V935" s="433">
        <f>VLOOKUP(A935,[3]Cartilha!$A:$A,1,FALSE)</f>
        <v>99292</v>
      </c>
      <c r="W935" s="367"/>
    </row>
    <row r="936" spans="1:23" ht="22.5" hidden="1" x14ac:dyDescent="0.2">
      <c r="A936" s="623">
        <v>102457</v>
      </c>
      <c r="B936" s="612" t="s">
        <v>3171</v>
      </c>
      <c r="C936" s="620" t="s">
        <v>5987</v>
      </c>
      <c r="D936" s="612" t="s">
        <v>169</v>
      </c>
      <c r="E936" s="621">
        <v>1296.69</v>
      </c>
      <c r="F936" s="614">
        <f t="shared" si="275"/>
        <v>1563.29</v>
      </c>
      <c r="G936" s="510"/>
      <c r="H936" s="423"/>
      <c r="I936" s="422">
        <f t="shared" si="276"/>
        <v>0</v>
      </c>
      <c r="J936" s="422">
        <f t="shared" si="277"/>
        <v>0</v>
      </c>
      <c r="K936" s="419"/>
      <c r="L936" s="423">
        <f t="shared" si="278"/>
        <v>0</v>
      </c>
      <c r="M936" s="423">
        <f t="shared" si="279"/>
        <v>0</v>
      </c>
      <c r="N936" s="424">
        <f t="shared" si="280"/>
        <v>0</v>
      </c>
      <c r="O936" s="424">
        <f t="shared" si="281"/>
        <v>0</v>
      </c>
      <c r="P936" s="420"/>
      <c r="Q936" s="532"/>
      <c r="R936" s="526" t="str">
        <f t="shared" si="273"/>
        <v/>
      </c>
      <c r="S936" s="526" t="str">
        <f t="shared" si="274"/>
        <v/>
      </c>
      <c r="V936" s="433">
        <f>VLOOKUP(A936,[3]Cartilha!$A:$A,1,FALSE)</f>
        <v>102457</v>
      </c>
      <c r="W936" s="367"/>
    </row>
    <row r="937" spans="1:23" ht="22.5" hidden="1" x14ac:dyDescent="0.2">
      <c r="A937" s="623">
        <v>102139</v>
      </c>
      <c r="B937" s="612" t="s">
        <v>3171</v>
      </c>
      <c r="C937" s="620" t="s">
        <v>5384</v>
      </c>
      <c r="D937" s="612" t="s">
        <v>169</v>
      </c>
      <c r="E937" s="621">
        <v>1316.51</v>
      </c>
      <c r="F937" s="614">
        <f t="shared" si="275"/>
        <v>1587.18</v>
      </c>
      <c r="G937" s="510"/>
      <c r="H937" s="423"/>
      <c r="I937" s="422">
        <f t="shared" si="276"/>
        <v>0</v>
      </c>
      <c r="J937" s="422">
        <f t="shared" si="277"/>
        <v>0</v>
      </c>
      <c r="K937" s="419"/>
      <c r="L937" s="423">
        <f t="shared" si="278"/>
        <v>0</v>
      </c>
      <c r="M937" s="423">
        <f t="shared" si="279"/>
        <v>0</v>
      </c>
      <c r="N937" s="424">
        <f t="shared" si="280"/>
        <v>0</v>
      </c>
      <c r="O937" s="424">
        <f t="shared" si="281"/>
        <v>0</v>
      </c>
      <c r="P937" s="420"/>
      <c r="Q937" s="532"/>
      <c r="R937" s="526" t="str">
        <f t="shared" si="273"/>
        <v/>
      </c>
      <c r="S937" s="526" t="str">
        <f t="shared" si="274"/>
        <v/>
      </c>
      <c r="V937" s="433">
        <f>VLOOKUP(A937,[3]Cartilha!$A:$A,1,FALSE)</f>
        <v>102139</v>
      </c>
      <c r="W937" s="367"/>
    </row>
    <row r="938" spans="1:23" ht="22.5" hidden="1" x14ac:dyDescent="0.2">
      <c r="A938" s="623">
        <v>102141</v>
      </c>
      <c r="B938" s="612" t="s">
        <v>3171</v>
      </c>
      <c r="C938" s="620" t="s">
        <v>5385</v>
      </c>
      <c r="D938" s="612" t="s">
        <v>169</v>
      </c>
      <c r="E938" s="621">
        <v>2116.66</v>
      </c>
      <c r="F938" s="614">
        <f t="shared" si="275"/>
        <v>2551.85</v>
      </c>
      <c r="G938" s="510"/>
      <c r="H938" s="423"/>
      <c r="I938" s="422">
        <f t="shared" si="276"/>
        <v>0</v>
      </c>
      <c r="J938" s="422">
        <f t="shared" si="277"/>
        <v>0</v>
      </c>
      <c r="K938" s="419"/>
      <c r="L938" s="423">
        <f t="shared" si="278"/>
        <v>0</v>
      </c>
      <c r="M938" s="423">
        <f t="shared" si="279"/>
        <v>0</v>
      </c>
      <c r="N938" s="424">
        <f t="shared" si="280"/>
        <v>0</v>
      </c>
      <c r="O938" s="424">
        <f t="shared" si="281"/>
        <v>0</v>
      </c>
      <c r="P938" s="420"/>
      <c r="Q938" s="532"/>
      <c r="R938" s="526" t="str">
        <f t="shared" si="273"/>
        <v/>
      </c>
      <c r="S938" s="526" t="str">
        <f t="shared" si="274"/>
        <v/>
      </c>
      <c r="V938" s="433">
        <f>VLOOKUP(A938,[3]Cartilha!$A:$A,1,FALSE)</f>
        <v>102141</v>
      </c>
      <c r="W938" s="367"/>
    </row>
    <row r="939" spans="1:23" ht="22.5" hidden="1" x14ac:dyDescent="0.2">
      <c r="A939" s="623">
        <v>102142</v>
      </c>
      <c r="B939" s="612" t="s">
        <v>3171</v>
      </c>
      <c r="C939" s="620" t="s">
        <v>5386</v>
      </c>
      <c r="D939" s="612" t="s">
        <v>169</v>
      </c>
      <c r="E939" s="621">
        <v>2083.2399999999998</v>
      </c>
      <c r="F939" s="614">
        <f t="shared" si="275"/>
        <v>2511.5500000000002</v>
      </c>
      <c r="G939" s="510"/>
      <c r="H939" s="423"/>
      <c r="I939" s="422">
        <f t="shared" si="276"/>
        <v>0</v>
      </c>
      <c r="J939" s="422">
        <f t="shared" si="277"/>
        <v>0</v>
      </c>
      <c r="K939" s="419"/>
      <c r="L939" s="423">
        <f t="shared" si="278"/>
        <v>0</v>
      </c>
      <c r="M939" s="423">
        <f t="shared" si="279"/>
        <v>0</v>
      </c>
      <c r="N939" s="424">
        <f t="shared" si="280"/>
        <v>0</v>
      </c>
      <c r="O939" s="424">
        <f t="shared" si="281"/>
        <v>0</v>
      </c>
      <c r="P939" s="420"/>
      <c r="Q939" s="532"/>
      <c r="R939" s="526" t="str">
        <f t="shared" si="273"/>
        <v/>
      </c>
      <c r="S939" s="526" t="str">
        <f t="shared" si="274"/>
        <v/>
      </c>
      <c r="V939" s="433">
        <f>VLOOKUP(A939,[3]Cartilha!$A:$A,1,FALSE)</f>
        <v>102142</v>
      </c>
      <c r="W939" s="367"/>
    </row>
    <row r="940" spans="1:23" ht="22.5" hidden="1" x14ac:dyDescent="0.2">
      <c r="A940" s="623">
        <v>97935</v>
      </c>
      <c r="B940" s="612" t="s">
        <v>3171</v>
      </c>
      <c r="C940" s="620" t="s">
        <v>5988</v>
      </c>
      <c r="D940" s="612" t="s">
        <v>169</v>
      </c>
      <c r="E940" s="621">
        <v>593.89</v>
      </c>
      <c r="F940" s="614">
        <f t="shared" si="275"/>
        <v>715.99</v>
      </c>
      <c r="G940" s="510"/>
      <c r="H940" s="423"/>
      <c r="I940" s="422">
        <f t="shared" si="276"/>
        <v>0</v>
      </c>
      <c r="J940" s="422">
        <f t="shared" si="277"/>
        <v>0</v>
      </c>
      <c r="K940" s="419"/>
      <c r="L940" s="423">
        <f t="shared" si="278"/>
        <v>0</v>
      </c>
      <c r="M940" s="423">
        <f t="shared" si="279"/>
        <v>0</v>
      </c>
      <c r="N940" s="424">
        <f t="shared" si="280"/>
        <v>0</v>
      </c>
      <c r="O940" s="424">
        <f t="shared" si="281"/>
        <v>0</v>
      </c>
      <c r="P940" s="420"/>
      <c r="Q940" s="532"/>
      <c r="R940" s="526" t="str">
        <f t="shared" si="273"/>
        <v/>
      </c>
      <c r="S940" s="526" t="str">
        <f t="shared" si="274"/>
        <v/>
      </c>
      <c r="V940" s="433">
        <f>VLOOKUP(A940,[3]Cartilha!$A:$A,1,FALSE)</f>
        <v>97935</v>
      </c>
      <c r="W940" s="367"/>
    </row>
    <row r="941" spans="1:23" ht="22.5" hidden="1" x14ac:dyDescent="0.2">
      <c r="A941" s="623">
        <v>97936</v>
      </c>
      <c r="B941" s="612" t="s">
        <v>3171</v>
      </c>
      <c r="C941" s="620" t="s">
        <v>5989</v>
      </c>
      <c r="D941" s="612" t="s">
        <v>169</v>
      </c>
      <c r="E941" s="621">
        <v>1737.15</v>
      </c>
      <c r="F941" s="614">
        <f t="shared" si="275"/>
        <v>2094.31</v>
      </c>
      <c r="G941" s="510"/>
      <c r="H941" s="423"/>
      <c r="I941" s="422">
        <f t="shared" si="276"/>
        <v>0</v>
      </c>
      <c r="J941" s="422">
        <f t="shared" si="277"/>
        <v>0</v>
      </c>
      <c r="K941" s="419"/>
      <c r="L941" s="423">
        <f t="shared" si="278"/>
        <v>0</v>
      </c>
      <c r="M941" s="423">
        <f t="shared" si="279"/>
        <v>0</v>
      </c>
      <c r="N941" s="424">
        <f t="shared" si="280"/>
        <v>0</v>
      </c>
      <c r="O941" s="424">
        <f t="shared" si="281"/>
        <v>0</v>
      </c>
      <c r="P941" s="420"/>
      <c r="Q941" s="532"/>
      <c r="R941" s="526" t="str">
        <f t="shared" si="273"/>
        <v/>
      </c>
      <c r="S941" s="526" t="str">
        <f t="shared" si="274"/>
        <v/>
      </c>
      <c r="V941" s="433">
        <f>VLOOKUP(A941,[3]Cartilha!$A:$A,1,FALSE)</f>
        <v>97936</v>
      </c>
      <c r="W941" s="367"/>
    </row>
    <row r="942" spans="1:23" ht="22.5" hidden="1" x14ac:dyDescent="0.2">
      <c r="A942" s="623">
        <v>97949</v>
      </c>
      <c r="B942" s="612" t="s">
        <v>3171</v>
      </c>
      <c r="C942" s="620" t="s">
        <v>5368</v>
      </c>
      <c r="D942" s="612" t="s">
        <v>169</v>
      </c>
      <c r="E942" s="621">
        <v>1721.28</v>
      </c>
      <c r="F942" s="614">
        <f t="shared" si="275"/>
        <v>2075.1799999999998</v>
      </c>
      <c r="G942" s="510"/>
      <c r="H942" s="423"/>
      <c r="I942" s="422">
        <f t="shared" si="276"/>
        <v>0</v>
      </c>
      <c r="J942" s="422">
        <f t="shared" si="277"/>
        <v>0</v>
      </c>
      <c r="K942" s="419"/>
      <c r="L942" s="423">
        <f t="shared" si="278"/>
        <v>0</v>
      </c>
      <c r="M942" s="423">
        <f t="shared" si="279"/>
        <v>0</v>
      </c>
      <c r="N942" s="424">
        <f t="shared" si="280"/>
        <v>0</v>
      </c>
      <c r="O942" s="424">
        <f t="shared" si="281"/>
        <v>0</v>
      </c>
      <c r="P942" s="420"/>
      <c r="Q942" s="532"/>
      <c r="R942" s="526" t="str">
        <f t="shared" si="273"/>
        <v/>
      </c>
      <c r="S942" s="526" t="str">
        <f t="shared" si="274"/>
        <v/>
      </c>
      <c r="V942" s="433">
        <f>VLOOKUP(A942,[3]Cartilha!$A:$A,1,FALSE)</f>
        <v>97949</v>
      </c>
      <c r="W942" s="367"/>
    </row>
    <row r="943" spans="1:23" ht="22.5" hidden="1" x14ac:dyDescent="0.2">
      <c r="A943" s="623">
        <v>97950</v>
      </c>
      <c r="B943" s="612" t="s">
        <v>3171</v>
      </c>
      <c r="C943" s="620" t="s">
        <v>5369</v>
      </c>
      <c r="D943" s="612" t="s">
        <v>169</v>
      </c>
      <c r="E943" s="621">
        <v>3033.34</v>
      </c>
      <c r="F943" s="614">
        <f t="shared" si="275"/>
        <v>3656.99</v>
      </c>
      <c r="G943" s="510"/>
      <c r="H943" s="423"/>
      <c r="I943" s="422">
        <f t="shared" si="276"/>
        <v>0</v>
      </c>
      <c r="J943" s="422">
        <f t="shared" si="277"/>
        <v>0</v>
      </c>
      <c r="K943" s="419"/>
      <c r="L943" s="423">
        <f t="shared" si="278"/>
        <v>0</v>
      </c>
      <c r="M943" s="423">
        <f t="shared" si="279"/>
        <v>0</v>
      </c>
      <c r="N943" s="424">
        <f t="shared" si="280"/>
        <v>0</v>
      </c>
      <c r="O943" s="424">
        <f t="shared" si="281"/>
        <v>0</v>
      </c>
      <c r="P943" s="420"/>
      <c r="Q943" s="532"/>
      <c r="R943" s="526" t="str">
        <f t="shared" si="273"/>
        <v/>
      </c>
      <c r="S943" s="526" t="str">
        <f t="shared" si="274"/>
        <v/>
      </c>
      <c r="V943" s="433">
        <f>VLOOKUP(A943,[3]Cartilha!$A:$A,1,FALSE)</f>
        <v>97950</v>
      </c>
      <c r="W943" s="367"/>
    </row>
    <row r="944" spans="1:23" ht="22.5" hidden="1" x14ac:dyDescent="0.2">
      <c r="A944" s="623">
        <v>97951</v>
      </c>
      <c r="B944" s="612" t="s">
        <v>3171</v>
      </c>
      <c r="C944" s="620" t="s">
        <v>5370</v>
      </c>
      <c r="D944" s="612" t="s">
        <v>169</v>
      </c>
      <c r="E944" s="621">
        <v>2587.4899999999998</v>
      </c>
      <c r="F944" s="614">
        <f t="shared" si="275"/>
        <v>3119.48</v>
      </c>
      <c r="G944" s="510"/>
      <c r="H944" s="423"/>
      <c r="I944" s="422">
        <f t="shared" si="276"/>
        <v>0</v>
      </c>
      <c r="J944" s="422">
        <f t="shared" si="277"/>
        <v>0</v>
      </c>
      <c r="K944" s="419"/>
      <c r="L944" s="423">
        <f t="shared" si="278"/>
        <v>0</v>
      </c>
      <c r="M944" s="423">
        <f t="shared" si="279"/>
        <v>0</v>
      </c>
      <c r="N944" s="424">
        <f t="shared" si="280"/>
        <v>0</v>
      </c>
      <c r="O944" s="424">
        <f t="shared" si="281"/>
        <v>0</v>
      </c>
      <c r="P944" s="420"/>
      <c r="Q944" s="532"/>
      <c r="R944" s="526" t="str">
        <f t="shared" si="273"/>
        <v/>
      </c>
      <c r="S944" s="526" t="str">
        <f t="shared" si="274"/>
        <v/>
      </c>
      <c r="V944" s="433">
        <f>VLOOKUP(A944,[3]Cartilha!$A:$A,1,FALSE)</f>
        <v>97951</v>
      </c>
      <c r="W944" s="367"/>
    </row>
    <row r="945" spans="1:23" ht="22.5" hidden="1" x14ac:dyDescent="0.2">
      <c r="A945" s="623">
        <v>97952</v>
      </c>
      <c r="B945" s="612" t="s">
        <v>3171</v>
      </c>
      <c r="C945" s="620" t="s">
        <v>5371</v>
      </c>
      <c r="D945" s="612" t="s">
        <v>169</v>
      </c>
      <c r="E945" s="621">
        <v>4420.72</v>
      </c>
      <c r="F945" s="614">
        <f t="shared" si="275"/>
        <v>5329.62</v>
      </c>
      <c r="G945" s="510"/>
      <c r="H945" s="423"/>
      <c r="I945" s="422">
        <f t="shared" si="276"/>
        <v>0</v>
      </c>
      <c r="J945" s="422">
        <f t="shared" si="277"/>
        <v>0</v>
      </c>
      <c r="K945" s="419"/>
      <c r="L945" s="423">
        <f t="shared" si="278"/>
        <v>0</v>
      </c>
      <c r="M945" s="423">
        <f t="shared" si="279"/>
        <v>0</v>
      </c>
      <c r="N945" s="424">
        <f t="shared" si="280"/>
        <v>0</v>
      </c>
      <c r="O945" s="424">
        <f t="shared" si="281"/>
        <v>0</v>
      </c>
      <c r="P945" s="420"/>
      <c r="Q945" s="532"/>
      <c r="R945" s="526" t="str">
        <f t="shared" si="273"/>
        <v/>
      </c>
      <c r="S945" s="526" t="str">
        <f t="shared" si="274"/>
        <v/>
      </c>
      <c r="V945" s="433">
        <f>VLOOKUP(A945,[3]Cartilha!$A:$A,1,FALSE)</f>
        <v>97952</v>
      </c>
      <c r="W945" s="367"/>
    </row>
    <row r="946" spans="1:23" ht="22.5" hidden="1" x14ac:dyDescent="0.2">
      <c r="A946" s="623">
        <v>97956</v>
      </c>
      <c r="B946" s="612" t="s">
        <v>3171</v>
      </c>
      <c r="C946" s="620" t="s">
        <v>5372</v>
      </c>
      <c r="D946" s="612" t="s">
        <v>169</v>
      </c>
      <c r="E946" s="621">
        <v>1267.67</v>
      </c>
      <c r="F946" s="614">
        <f t="shared" si="275"/>
        <v>1528.3</v>
      </c>
      <c r="G946" s="510"/>
      <c r="H946" s="423"/>
      <c r="I946" s="422">
        <f t="shared" si="276"/>
        <v>0</v>
      </c>
      <c r="J946" s="422">
        <f t="shared" si="277"/>
        <v>0</v>
      </c>
      <c r="K946" s="419"/>
      <c r="L946" s="423">
        <f t="shared" si="278"/>
        <v>0</v>
      </c>
      <c r="M946" s="423">
        <f t="shared" si="279"/>
        <v>0</v>
      </c>
      <c r="N946" s="424">
        <f t="shared" si="280"/>
        <v>0</v>
      </c>
      <c r="O946" s="424">
        <f t="shared" si="281"/>
        <v>0</v>
      </c>
      <c r="P946" s="420"/>
      <c r="Q946" s="532"/>
      <c r="R946" s="526" t="str">
        <f t="shared" si="273"/>
        <v/>
      </c>
      <c r="S946" s="526" t="str">
        <f t="shared" si="274"/>
        <v/>
      </c>
      <c r="V946" s="433">
        <f>VLOOKUP(A946,[3]Cartilha!$A:$A,1,FALSE)</f>
        <v>97956</v>
      </c>
      <c r="W946" s="367"/>
    </row>
    <row r="947" spans="1:23" ht="22.5" hidden="1" x14ac:dyDescent="0.2">
      <c r="A947" s="623">
        <v>97957</v>
      </c>
      <c r="B947" s="612" t="s">
        <v>3171</v>
      </c>
      <c r="C947" s="620" t="s">
        <v>5373</v>
      </c>
      <c r="D947" s="612" t="s">
        <v>169</v>
      </c>
      <c r="E947" s="621">
        <v>2294.0100000000002</v>
      </c>
      <c r="F947" s="614">
        <f t="shared" si="275"/>
        <v>2765.66</v>
      </c>
      <c r="G947" s="510"/>
      <c r="H947" s="423"/>
      <c r="I947" s="422">
        <f t="shared" si="276"/>
        <v>0</v>
      </c>
      <c r="J947" s="422">
        <f t="shared" si="277"/>
        <v>0</v>
      </c>
      <c r="K947" s="419"/>
      <c r="L947" s="423">
        <f t="shared" si="278"/>
        <v>0</v>
      </c>
      <c r="M947" s="423">
        <f t="shared" si="279"/>
        <v>0</v>
      </c>
      <c r="N947" s="424">
        <f t="shared" si="280"/>
        <v>0</v>
      </c>
      <c r="O947" s="424">
        <f t="shared" si="281"/>
        <v>0</v>
      </c>
      <c r="P947" s="420"/>
      <c r="Q947" s="532"/>
      <c r="R947" s="526" t="str">
        <f t="shared" si="273"/>
        <v/>
      </c>
      <c r="S947" s="526" t="str">
        <f t="shared" si="274"/>
        <v/>
      </c>
      <c r="V947" s="433">
        <f>VLOOKUP(A947,[3]Cartilha!$A:$A,1,FALSE)</f>
        <v>97957</v>
      </c>
      <c r="W947" s="367"/>
    </row>
    <row r="948" spans="1:23" ht="22.5" hidden="1" x14ac:dyDescent="0.2">
      <c r="A948" s="623">
        <v>97961</v>
      </c>
      <c r="B948" s="612" t="s">
        <v>3171</v>
      </c>
      <c r="C948" s="620" t="s">
        <v>5374</v>
      </c>
      <c r="D948" s="612" t="s">
        <v>169</v>
      </c>
      <c r="E948" s="621">
        <v>1933.8</v>
      </c>
      <c r="F948" s="614">
        <f t="shared" si="275"/>
        <v>2331.39</v>
      </c>
      <c r="G948" s="510"/>
      <c r="H948" s="423"/>
      <c r="I948" s="422">
        <f t="shared" si="276"/>
        <v>0</v>
      </c>
      <c r="J948" s="422">
        <f t="shared" si="277"/>
        <v>0</v>
      </c>
      <c r="K948" s="419"/>
      <c r="L948" s="423">
        <f t="shared" si="278"/>
        <v>0</v>
      </c>
      <c r="M948" s="423">
        <f t="shared" si="279"/>
        <v>0</v>
      </c>
      <c r="N948" s="424">
        <f t="shared" si="280"/>
        <v>0</v>
      </c>
      <c r="O948" s="424">
        <f t="shared" si="281"/>
        <v>0</v>
      </c>
      <c r="P948" s="420"/>
      <c r="Q948" s="532"/>
      <c r="R948" s="526" t="str">
        <f t="shared" si="273"/>
        <v/>
      </c>
      <c r="S948" s="526" t="str">
        <f t="shared" si="274"/>
        <v/>
      </c>
      <c r="V948" s="433">
        <f>VLOOKUP(A948,[3]Cartilha!$A:$A,1,FALSE)</f>
        <v>97961</v>
      </c>
      <c r="W948" s="367"/>
    </row>
    <row r="949" spans="1:23" ht="22.5" hidden="1" x14ac:dyDescent="0.2">
      <c r="A949" s="623">
        <v>97973</v>
      </c>
      <c r="B949" s="612" t="s">
        <v>3171</v>
      </c>
      <c r="C949" s="620" t="s">
        <v>5375</v>
      </c>
      <c r="D949" s="612" t="s">
        <v>169</v>
      </c>
      <c r="E949" s="621">
        <v>3642.72</v>
      </c>
      <c r="F949" s="614">
        <f t="shared" si="275"/>
        <v>4391.66</v>
      </c>
      <c r="G949" s="510"/>
      <c r="H949" s="423"/>
      <c r="I949" s="422">
        <f t="shared" si="276"/>
        <v>0</v>
      </c>
      <c r="J949" s="422">
        <f t="shared" si="277"/>
        <v>0</v>
      </c>
      <c r="K949" s="419"/>
      <c r="L949" s="423">
        <f t="shared" si="278"/>
        <v>0</v>
      </c>
      <c r="M949" s="423">
        <f t="shared" si="279"/>
        <v>0</v>
      </c>
      <c r="N949" s="424">
        <f t="shared" si="280"/>
        <v>0</v>
      </c>
      <c r="O949" s="424">
        <f t="shared" si="281"/>
        <v>0</v>
      </c>
      <c r="P949" s="420"/>
      <c r="Q949" s="532"/>
      <c r="R949" s="526" t="str">
        <f t="shared" si="273"/>
        <v/>
      </c>
      <c r="S949" s="526" t="str">
        <f t="shared" si="274"/>
        <v/>
      </c>
      <c r="V949" s="433">
        <f>VLOOKUP(A949,[3]Cartilha!$A:$A,1,FALSE)</f>
        <v>97973</v>
      </c>
      <c r="W949" s="367"/>
    </row>
    <row r="950" spans="1:23" ht="33.75" hidden="1" x14ac:dyDescent="0.2">
      <c r="A950" s="623">
        <v>93350</v>
      </c>
      <c r="B950" s="612" t="s">
        <v>3171</v>
      </c>
      <c r="C950" s="620" t="s">
        <v>3201</v>
      </c>
      <c r="D950" s="612" t="s">
        <v>169</v>
      </c>
      <c r="E950" s="621">
        <v>1128.44</v>
      </c>
      <c r="F950" s="614">
        <f t="shared" si="275"/>
        <v>1360.45</v>
      </c>
      <c r="G950" s="510"/>
      <c r="H950" s="423"/>
      <c r="I950" s="422">
        <f t="shared" si="276"/>
        <v>0</v>
      </c>
      <c r="J950" s="422">
        <f t="shared" si="277"/>
        <v>0</v>
      </c>
      <c r="K950" s="419"/>
      <c r="L950" s="423">
        <f t="shared" si="278"/>
        <v>0</v>
      </c>
      <c r="M950" s="423">
        <f t="shared" si="279"/>
        <v>0</v>
      </c>
      <c r="N950" s="424">
        <f t="shared" si="280"/>
        <v>0</v>
      </c>
      <c r="O950" s="424">
        <f t="shared" si="281"/>
        <v>0</v>
      </c>
      <c r="P950" s="420"/>
      <c r="Q950" s="532"/>
      <c r="R950" s="526" t="str">
        <f t="shared" si="273"/>
        <v/>
      </c>
      <c r="S950" s="526" t="str">
        <f t="shared" si="274"/>
        <v/>
      </c>
      <c r="V950" s="433">
        <f>VLOOKUP(A950,[3]Cartilha!$A:$A,1,FALSE)</f>
        <v>93350</v>
      </c>
      <c r="W950" s="367"/>
    </row>
    <row r="951" spans="1:23" ht="33.75" hidden="1" x14ac:dyDescent="0.2">
      <c r="A951" s="623">
        <v>93351</v>
      </c>
      <c r="B951" s="612" t="s">
        <v>3171</v>
      </c>
      <c r="C951" s="620" t="s">
        <v>3202</v>
      </c>
      <c r="D951" s="612" t="s">
        <v>169</v>
      </c>
      <c r="E951" s="621">
        <v>923.81</v>
      </c>
      <c r="F951" s="614">
        <f t="shared" si="275"/>
        <v>1113.75</v>
      </c>
      <c r="G951" s="510"/>
      <c r="H951" s="423"/>
      <c r="I951" s="422">
        <f t="shared" si="276"/>
        <v>0</v>
      </c>
      <c r="J951" s="422">
        <f t="shared" si="277"/>
        <v>0</v>
      </c>
      <c r="K951" s="419"/>
      <c r="L951" s="423">
        <f t="shared" si="278"/>
        <v>0</v>
      </c>
      <c r="M951" s="423">
        <f t="shared" si="279"/>
        <v>0</v>
      </c>
      <c r="N951" s="424">
        <f t="shared" si="280"/>
        <v>0</v>
      </c>
      <c r="O951" s="424">
        <f t="shared" si="281"/>
        <v>0</v>
      </c>
      <c r="P951" s="420"/>
      <c r="Q951" s="532"/>
      <c r="R951" s="526" t="str">
        <f t="shared" si="273"/>
        <v/>
      </c>
      <c r="S951" s="526" t="str">
        <f t="shared" si="274"/>
        <v/>
      </c>
      <c r="V951" s="433">
        <f>VLOOKUP(A951,[3]Cartilha!$A:$A,1,FALSE)</f>
        <v>93351</v>
      </c>
      <c r="W951" s="367"/>
    </row>
    <row r="952" spans="1:23" ht="33.75" hidden="1" x14ac:dyDescent="0.2">
      <c r="A952" s="623">
        <v>93352</v>
      </c>
      <c r="B952" s="612" t="s">
        <v>3171</v>
      </c>
      <c r="C952" s="620" t="s">
        <v>3203</v>
      </c>
      <c r="D952" s="612" t="s">
        <v>169</v>
      </c>
      <c r="E952" s="621">
        <v>720.59</v>
      </c>
      <c r="F952" s="614">
        <f t="shared" si="275"/>
        <v>868.74</v>
      </c>
      <c r="G952" s="510"/>
      <c r="H952" s="423"/>
      <c r="I952" s="422">
        <f t="shared" si="276"/>
        <v>0</v>
      </c>
      <c r="J952" s="422">
        <f t="shared" si="277"/>
        <v>0</v>
      </c>
      <c r="K952" s="419"/>
      <c r="L952" s="423">
        <f t="shared" si="278"/>
        <v>0</v>
      </c>
      <c r="M952" s="423">
        <f t="shared" si="279"/>
        <v>0</v>
      </c>
      <c r="N952" s="424">
        <f t="shared" si="280"/>
        <v>0</v>
      </c>
      <c r="O952" s="424">
        <f t="shared" si="281"/>
        <v>0</v>
      </c>
      <c r="P952" s="420"/>
      <c r="Q952" s="532"/>
      <c r="R952" s="526" t="str">
        <f t="shared" si="273"/>
        <v/>
      </c>
      <c r="S952" s="526" t="str">
        <f t="shared" si="274"/>
        <v/>
      </c>
      <c r="V952" s="433">
        <f>VLOOKUP(A952,[3]Cartilha!$A:$A,1,FALSE)</f>
        <v>93352</v>
      </c>
      <c r="W952" s="367"/>
    </row>
    <row r="953" spans="1:23" ht="33.75" hidden="1" x14ac:dyDescent="0.2">
      <c r="A953" s="623">
        <v>93353</v>
      </c>
      <c r="B953" s="612" t="s">
        <v>3171</v>
      </c>
      <c r="C953" s="620" t="s">
        <v>3204</v>
      </c>
      <c r="D953" s="612" t="s">
        <v>169</v>
      </c>
      <c r="E953" s="621">
        <v>522.17999999999995</v>
      </c>
      <c r="F953" s="614">
        <f t="shared" si="275"/>
        <v>629.54</v>
      </c>
      <c r="G953" s="510"/>
      <c r="H953" s="423"/>
      <c r="I953" s="422">
        <f t="shared" si="276"/>
        <v>0</v>
      </c>
      <c r="J953" s="422">
        <f t="shared" si="277"/>
        <v>0</v>
      </c>
      <c r="K953" s="419"/>
      <c r="L953" s="423">
        <f t="shared" si="278"/>
        <v>0</v>
      </c>
      <c r="M953" s="423">
        <f t="shared" si="279"/>
        <v>0</v>
      </c>
      <c r="N953" s="424">
        <f t="shared" si="280"/>
        <v>0</v>
      </c>
      <c r="O953" s="424">
        <f t="shared" si="281"/>
        <v>0</v>
      </c>
      <c r="P953" s="420"/>
      <c r="Q953" s="532"/>
      <c r="R953" s="526" t="str">
        <f t="shared" si="273"/>
        <v/>
      </c>
      <c r="S953" s="526" t="str">
        <f t="shared" si="274"/>
        <v/>
      </c>
      <c r="V953" s="433">
        <f>VLOOKUP(A953,[3]Cartilha!$A:$A,1,FALSE)</f>
        <v>93353</v>
      </c>
      <c r="W953" s="367"/>
    </row>
    <row r="954" spans="1:23" ht="33.75" hidden="1" x14ac:dyDescent="0.2">
      <c r="A954" s="623">
        <v>93354</v>
      </c>
      <c r="B954" s="612" t="s">
        <v>3171</v>
      </c>
      <c r="C954" s="620" t="s">
        <v>3205</v>
      </c>
      <c r="D954" s="612" t="s">
        <v>169</v>
      </c>
      <c r="E954" s="621">
        <v>740.65</v>
      </c>
      <c r="F954" s="614">
        <f t="shared" si="275"/>
        <v>892.93</v>
      </c>
      <c r="G954" s="510"/>
      <c r="H954" s="423"/>
      <c r="I954" s="422">
        <f t="shared" si="276"/>
        <v>0</v>
      </c>
      <c r="J954" s="422">
        <f t="shared" si="277"/>
        <v>0</v>
      </c>
      <c r="K954" s="419"/>
      <c r="L954" s="423">
        <f t="shared" si="278"/>
        <v>0</v>
      </c>
      <c r="M954" s="423">
        <f t="shared" si="279"/>
        <v>0</v>
      </c>
      <c r="N954" s="424">
        <f t="shared" si="280"/>
        <v>0</v>
      </c>
      <c r="O954" s="424">
        <f t="shared" si="281"/>
        <v>0</v>
      </c>
      <c r="P954" s="420"/>
      <c r="Q954" s="532"/>
      <c r="R954" s="526" t="str">
        <f t="shared" si="273"/>
        <v/>
      </c>
      <c r="S954" s="526" t="str">
        <f t="shared" si="274"/>
        <v/>
      </c>
      <c r="V954" s="433">
        <f>VLOOKUP(A954,[3]Cartilha!$A:$A,1,FALSE)</f>
        <v>93354</v>
      </c>
      <c r="W954" s="367"/>
    </row>
    <row r="955" spans="1:23" ht="33.75" hidden="1" x14ac:dyDescent="0.2">
      <c r="A955" s="623">
        <v>93355</v>
      </c>
      <c r="B955" s="612" t="s">
        <v>3171</v>
      </c>
      <c r="C955" s="620" t="s">
        <v>3206</v>
      </c>
      <c r="D955" s="612" t="s">
        <v>169</v>
      </c>
      <c r="E955" s="621">
        <v>618.15</v>
      </c>
      <c r="F955" s="614">
        <f t="shared" si="275"/>
        <v>745.24</v>
      </c>
      <c r="G955" s="510"/>
      <c r="H955" s="423"/>
      <c r="I955" s="422">
        <f t="shared" si="276"/>
        <v>0</v>
      </c>
      <c r="J955" s="422">
        <f t="shared" si="277"/>
        <v>0</v>
      </c>
      <c r="K955" s="419"/>
      <c r="L955" s="423">
        <f t="shared" si="278"/>
        <v>0</v>
      </c>
      <c r="M955" s="423">
        <f t="shared" si="279"/>
        <v>0</v>
      </c>
      <c r="N955" s="424">
        <f t="shared" si="280"/>
        <v>0</v>
      </c>
      <c r="O955" s="424">
        <f t="shared" si="281"/>
        <v>0</v>
      </c>
      <c r="P955" s="420"/>
      <c r="Q955" s="532"/>
      <c r="R955" s="526" t="str">
        <f t="shared" si="273"/>
        <v/>
      </c>
      <c r="S955" s="526" t="str">
        <f t="shared" si="274"/>
        <v/>
      </c>
      <c r="V955" s="433">
        <f>VLOOKUP(A955,[3]Cartilha!$A:$A,1,FALSE)</f>
        <v>93355</v>
      </c>
      <c r="W955" s="367"/>
    </row>
    <row r="956" spans="1:23" ht="33.75" hidden="1" x14ac:dyDescent="0.2">
      <c r="A956" s="623">
        <v>93356</v>
      </c>
      <c r="B956" s="612" t="s">
        <v>3171</v>
      </c>
      <c r="C956" s="620" t="s">
        <v>3207</v>
      </c>
      <c r="D956" s="612" t="s">
        <v>169</v>
      </c>
      <c r="E956" s="621">
        <v>494.77</v>
      </c>
      <c r="F956" s="614">
        <f t="shared" si="275"/>
        <v>596.49</v>
      </c>
      <c r="G956" s="510"/>
      <c r="H956" s="423"/>
      <c r="I956" s="422">
        <f t="shared" si="276"/>
        <v>0</v>
      </c>
      <c r="J956" s="422">
        <f t="shared" si="277"/>
        <v>0</v>
      </c>
      <c r="K956" s="419"/>
      <c r="L956" s="423">
        <f t="shared" si="278"/>
        <v>0</v>
      </c>
      <c r="M956" s="423">
        <f t="shared" si="279"/>
        <v>0</v>
      </c>
      <c r="N956" s="424">
        <f t="shared" si="280"/>
        <v>0</v>
      </c>
      <c r="O956" s="424">
        <f t="shared" si="281"/>
        <v>0</v>
      </c>
      <c r="P956" s="420"/>
      <c r="Q956" s="532"/>
      <c r="R956" s="526" t="str">
        <f t="shared" si="273"/>
        <v/>
      </c>
      <c r="S956" s="526" t="str">
        <f t="shared" si="274"/>
        <v/>
      </c>
      <c r="V956" s="433">
        <f>VLOOKUP(A956,[3]Cartilha!$A:$A,1,FALSE)</f>
        <v>93356</v>
      </c>
      <c r="W956" s="367"/>
    </row>
    <row r="957" spans="1:23" ht="33.75" hidden="1" x14ac:dyDescent="0.2">
      <c r="A957" s="623">
        <v>93357</v>
      </c>
      <c r="B957" s="612" t="s">
        <v>3171</v>
      </c>
      <c r="C957" s="620" t="s">
        <v>3208</v>
      </c>
      <c r="D957" s="612" t="s">
        <v>169</v>
      </c>
      <c r="E957" s="621">
        <v>373.9</v>
      </c>
      <c r="F957" s="614">
        <f t="shared" si="275"/>
        <v>450.77</v>
      </c>
      <c r="G957" s="510"/>
      <c r="H957" s="423"/>
      <c r="I957" s="422">
        <f t="shared" si="276"/>
        <v>0</v>
      </c>
      <c r="J957" s="422">
        <f t="shared" si="277"/>
        <v>0</v>
      </c>
      <c r="K957" s="419"/>
      <c r="L957" s="423">
        <f t="shared" si="278"/>
        <v>0</v>
      </c>
      <c r="M957" s="423">
        <f t="shared" si="279"/>
        <v>0</v>
      </c>
      <c r="N957" s="424">
        <f t="shared" si="280"/>
        <v>0</v>
      </c>
      <c r="O957" s="424">
        <f t="shared" si="281"/>
        <v>0</v>
      </c>
      <c r="P957" s="420"/>
      <c r="Q957" s="525"/>
      <c r="R957" s="526" t="str">
        <f t="shared" si="273"/>
        <v/>
      </c>
      <c r="S957" s="526" t="str">
        <f t="shared" si="274"/>
        <v/>
      </c>
      <c r="V957" s="433">
        <f>VLOOKUP(A957,[3]Cartilha!$A:$A,1,FALSE)</f>
        <v>93357</v>
      </c>
      <c r="W957" s="367"/>
    </row>
    <row r="958" spans="1:23" hidden="1" x14ac:dyDescent="0.2">
      <c r="A958" s="623" t="s">
        <v>2062</v>
      </c>
      <c r="B958" s="612"/>
      <c r="C958" s="620" t="s">
        <v>90</v>
      </c>
      <c r="D958" s="612">
        <v>0</v>
      </c>
      <c r="E958" s="621">
        <v>0</v>
      </c>
      <c r="F958" s="614">
        <f t="shared" si="275"/>
        <v>0</v>
      </c>
      <c r="G958" s="518"/>
      <c r="H958" s="446"/>
      <c r="I958" s="447"/>
      <c r="J958" s="448"/>
      <c r="K958" s="419"/>
      <c r="L958" s="446"/>
      <c r="M958" s="446"/>
      <c r="N958" s="447"/>
      <c r="O958" s="448"/>
      <c r="P958" s="420"/>
      <c r="Q958" s="525" t="str">
        <f>IF(OR(SUM(J959:J961)&gt;0,SUM(O959:O961)&gt;0),"xx","")</f>
        <v/>
      </c>
      <c r="R958" s="526" t="str">
        <f t="shared" si="273"/>
        <v/>
      </c>
      <c r="S958" s="526" t="str">
        <f t="shared" si="274"/>
        <v/>
      </c>
      <c r="V958" s="433" t="str">
        <f>VLOOKUP(A958,[3]Cartilha!$A:$A,1,FALSE)</f>
        <v>2.4.10</v>
      </c>
      <c r="W958" s="367"/>
    </row>
    <row r="959" spans="1:23" ht="22.5" hidden="1" x14ac:dyDescent="0.2">
      <c r="A959" s="623">
        <v>103001</v>
      </c>
      <c r="B959" s="612" t="s">
        <v>3171</v>
      </c>
      <c r="C959" s="620" t="s">
        <v>6796</v>
      </c>
      <c r="D959" s="612" t="s">
        <v>169</v>
      </c>
      <c r="E959" s="621">
        <v>231.03</v>
      </c>
      <c r="F959" s="614">
        <f t="shared" si="275"/>
        <v>278.52999999999997</v>
      </c>
      <c r="G959" s="510"/>
      <c r="H959" s="423"/>
      <c r="I959" s="422">
        <f>IF(ISBLANK(E959),0,ROUND(F959*G959,2))</f>
        <v>0</v>
      </c>
      <c r="J959" s="422">
        <f>IF(ISBLANK(G959),0,ROUND(G959*H959,2))</f>
        <v>0</v>
      </c>
      <c r="K959" s="419"/>
      <c r="L959" s="423">
        <f t="shared" ref="L959:M961" si="282">G959</f>
        <v>0</v>
      </c>
      <c r="M959" s="423">
        <f t="shared" si="282"/>
        <v>0</v>
      </c>
      <c r="N959" s="424">
        <f>IF(ISBLANK(E959),0,ROUND(F959*L959,2))</f>
        <v>0</v>
      </c>
      <c r="O959" s="424">
        <f>IF(ISBLANK(L959),0,ROUND(L959*M959,2))</f>
        <v>0</v>
      </c>
      <c r="P959" s="420"/>
      <c r="Q959" s="532"/>
      <c r="R959" s="526" t="str">
        <f t="shared" si="273"/>
        <v/>
      </c>
      <c r="S959" s="526" t="str">
        <f t="shared" si="274"/>
        <v/>
      </c>
      <c r="V959" s="433">
        <f>VLOOKUP(A959,[3]Cartilha!$A:$A,1,FALSE)</f>
        <v>103001</v>
      </c>
      <c r="W959" s="367"/>
    </row>
    <row r="960" spans="1:23" ht="22.5" hidden="1" x14ac:dyDescent="0.2">
      <c r="A960" s="623">
        <v>103002</v>
      </c>
      <c r="B960" s="612" t="s">
        <v>3171</v>
      </c>
      <c r="C960" s="620" t="s">
        <v>6797</v>
      </c>
      <c r="D960" s="612" t="s">
        <v>169</v>
      </c>
      <c r="E960" s="621">
        <v>287.7</v>
      </c>
      <c r="F960" s="614">
        <f t="shared" si="275"/>
        <v>346.85</v>
      </c>
      <c r="G960" s="510"/>
      <c r="H960" s="423"/>
      <c r="I960" s="422">
        <f>IF(ISBLANK(E960),0,ROUND(F960*G960,2))</f>
        <v>0</v>
      </c>
      <c r="J960" s="422">
        <f>IF(ISBLANK(G960),0,ROUND(G960*H960,2))</f>
        <v>0</v>
      </c>
      <c r="K960" s="419"/>
      <c r="L960" s="423">
        <f t="shared" si="282"/>
        <v>0</v>
      </c>
      <c r="M960" s="423">
        <f t="shared" si="282"/>
        <v>0</v>
      </c>
      <c r="N960" s="424">
        <f>IF(ISBLANK(E960),0,ROUND(F960*L960,2))</f>
        <v>0</v>
      </c>
      <c r="O960" s="424">
        <f>IF(ISBLANK(L960),0,ROUND(L960*M960,2))</f>
        <v>0</v>
      </c>
      <c r="P960" s="420"/>
      <c r="Q960" s="532"/>
      <c r="R960" s="526" t="str">
        <f t="shared" si="273"/>
        <v/>
      </c>
      <c r="S960" s="526" t="str">
        <f t="shared" si="274"/>
        <v/>
      </c>
      <c r="V960" s="433">
        <f>VLOOKUP(A960,[3]Cartilha!$A:$A,1,FALSE)</f>
        <v>103002</v>
      </c>
      <c r="W960" s="367"/>
    </row>
    <row r="961" spans="1:23" ht="22.5" hidden="1" x14ac:dyDescent="0.2">
      <c r="A961" s="623">
        <v>103003</v>
      </c>
      <c r="B961" s="612" t="s">
        <v>3171</v>
      </c>
      <c r="C961" s="620" t="s">
        <v>6798</v>
      </c>
      <c r="D961" s="612" t="s">
        <v>169</v>
      </c>
      <c r="E961" s="621">
        <v>401.08</v>
      </c>
      <c r="F961" s="614">
        <f t="shared" si="275"/>
        <v>483.54</v>
      </c>
      <c r="G961" s="510"/>
      <c r="H961" s="423"/>
      <c r="I961" s="422">
        <f>IF(ISBLANK(E961),0,ROUND(F961*G961,2))</f>
        <v>0</v>
      </c>
      <c r="J961" s="422">
        <f>IF(ISBLANK(G961),0,ROUND(G961*H961,2))</f>
        <v>0</v>
      </c>
      <c r="K961" s="419"/>
      <c r="L961" s="423">
        <f t="shared" si="282"/>
        <v>0</v>
      </c>
      <c r="M961" s="423">
        <f t="shared" si="282"/>
        <v>0</v>
      </c>
      <c r="N961" s="424">
        <f>IF(ISBLANK(E961),0,ROUND(F961*L961,2))</f>
        <v>0</v>
      </c>
      <c r="O961" s="424">
        <f>IF(ISBLANK(L961),0,ROUND(L961*M961,2))</f>
        <v>0</v>
      </c>
      <c r="P961" s="420"/>
      <c r="Q961" s="532"/>
      <c r="R961" s="526" t="str">
        <f t="shared" si="273"/>
        <v/>
      </c>
      <c r="S961" s="526" t="str">
        <f t="shared" si="274"/>
        <v/>
      </c>
      <c r="V961" s="433">
        <f>VLOOKUP(A961,[3]Cartilha!$A:$A,1,FALSE)</f>
        <v>103003</v>
      </c>
      <c r="W961" s="367"/>
    </row>
    <row r="962" spans="1:23" hidden="1" x14ac:dyDescent="0.2">
      <c r="A962" s="623" t="s">
        <v>5990</v>
      </c>
      <c r="B962" s="612"/>
      <c r="C962" s="620" t="s">
        <v>5991</v>
      </c>
      <c r="D962" s="612">
        <v>0</v>
      </c>
      <c r="E962" s="621">
        <v>0</v>
      </c>
      <c r="F962" s="614">
        <f t="shared" si="275"/>
        <v>0</v>
      </c>
      <c r="G962" s="518"/>
      <c r="H962" s="446"/>
      <c r="I962" s="447"/>
      <c r="J962" s="448"/>
      <c r="K962" s="419"/>
      <c r="L962" s="446"/>
      <c r="M962" s="446"/>
      <c r="N962" s="447"/>
      <c r="O962" s="448"/>
      <c r="P962" s="420"/>
      <c r="Q962" s="525" t="str">
        <f>IF(OR(SUM(J962)&gt;0,SUM(O962)&gt;0),"xx","")</f>
        <v/>
      </c>
      <c r="R962" s="526" t="str">
        <f t="shared" si="273"/>
        <v/>
      </c>
      <c r="S962" s="526" t="str">
        <f t="shared" si="274"/>
        <v/>
      </c>
      <c r="V962" s="433" t="str">
        <f>VLOOKUP(A962,[3]Cartilha!$A:$A,1,FALSE)</f>
        <v>2.4.11</v>
      </c>
      <c r="W962" s="367"/>
    </row>
    <row r="963" spans="1:23" hidden="1" x14ac:dyDescent="0.2">
      <c r="A963" s="623" t="s">
        <v>2063</v>
      </c>
      <c r="B963" s="612"/>
      <c r="C963" s="620" t="s">
        <v>91</v>
      </c>
      <c r="D963" s="612">
        <v>0</v>
      </c>
      <c r="E963" s="621">
        <v>0</v>
      </c>
      <c r="F963" s="614">
        <f t="shared" si="275"/>
        <v>0</v>
      </c>
      <c r="G963" s="518"/>
      <c r="H963" s="446"/>
      <c r="I963" s="447"/>
      <c r="J963" s="448"/>
      <c r="K963" s="419"/>
      <c r="L963" s="446"/>
      <c r="M963" s="446"/>
      <c r="N963" s="447"/>
      <c r="O963" s="448"/>
      <c r="P963" s="420"/>
      <c r="Q963" s="525" t="str">
        <f>IF(OR(SUM(J964:J1039)&gt;0,SUM(O964:O1039)&gt;0),"xx","")</f>
        <v/>
      </c>
      <c r="R963" s="526" t="str">
        <f t="shared" si="273"/>
        <v/>
      </c>
      <c r="S963" s="526" t="str">
        <f t="shared" si="274"/>
        <v/>
      </c>
      <c r="V963" s="433" t="str">
        <f>VLOOKUP(A963,[3]Cartilha!$A:$A,1,FALSE)</f>
        <v>2.4.12</v>
      </c>
      <c r="W963" s="367"/>
    </row>
    <row r="964" spans="1:23" ht="22.5" hidden="1" x14ac:dyDescent="0.2">
      <c r="A964" s="623">
        <v>102736</v>
      </c>
      <c r="B964" s="612" t="s">
        <v>3171</v>
      </c>
      <c r="C964" s="620" t="s">
        <v>5992</v>
      </c>
      <c r="D964" s="612" t="s">
        <v>171</v>
      </c>
      <c r="E964" s="621">
        <v>454.91</v>
      </c>
      <c r="F964" s="614">
        <f t="shared" si="275"/>
        <v>548.44000000000005</v>
      </c>
      <c r="G964" s="510"/>
      <c r="H964" s="423"/>
      <c r="I964" s="422">
        <f t="shared" ref="I964:I995" si="283">IF(ISBLANK(E964),0,ROUND(F964*G964,2))</f>
        <v>0</v>
      </c>
      <c r="J964" s="422">
        <f t="shared" ref="J964:J995" si="284">IF(ISBLANK(G964),0,ROUND(G964*H964,2))</f>
        <v>0</v>
      </c>
      <c r="K964" s="419"/>
      <c r="L964" s="423">
        <f t="shared" ref="L964:L995" si="285">G964</f>
        <v>0</v>
      </c>
      <c r="M964" s="423">
        <f t="shared" ref="M964:M995" si="286">H964</f>
        <v>0</v>
      </c>
      <c r="N964" s="424">
        <f t="shared" ref="N964:N995" si="287">IF(ISBLANK(E964),0,ROUND(F964*L964,2))</f>
        <v>0</v>
      </c>
      <c r="O964" s="424">
        <f t="shared" ref="O964:O995" si="288">IF(ISBLANK(L964),0,ROUND(L964*M964,2))</f>
        <v>0</v>
      </c>
      <c r="P964" s="420"/>
      <c r="Q964" s="532"/>
      <c r="R964" s="526" t="str">
        <f t="shared" si="273"/>
        <v/>
      </c>
      <c r="S964" s="526" t="str">
        <f t="shared" si="274"/>
        <v/>
      </c>
      <c r="V964" s="433">
        <f>VLOOKUP(A964,[3]Cartilha!$A:$A,1,FALSE)</f>
        <v>102736</v>
      </c>
      <c r="W964" s="367"/>
    </row>
    <row r="965" spans="1:23" ht="22.5" hidden="1" x14ac:dyDescent="0.2">
      <c r="A965" s="623">
        <v>102737</v>
      </c>
      <c r="B965" s="612" t="s">
        <v>3171</v>
      </c>
      <c r="C965" s="620" t="s">
        <v>5993</v>
      </c>
      <c r="D965" s="612" t="s">
        <v>169</v>
      </c>
      <c r="E965" s="621">
        <v>995.14</v>
      </c>
      <c r="F965" s="614">
        <f t="shared" si="275"/>
        <v>1199.74</v>
      </c>
      <c r="G965" s="510"/>
      <c r="H965" s="423"/>
      <c r="I965" s="422">
        <f t="shared" si="283"/>
        <v>0</v>
      </c>
      <c r="J965" s="422">
        <f t="shared" si="284"/>
        <v>0</v>
      </c>
      <c r="K965" s="419"/>
      <c r="L965" s="423">
        <f t="shared" si="285"/>
        <v>0</v>
      </c>
      <c r="M965" s="423">
        <f t="shared" si="286"/>
        <v>0</v>
      </c>
      <c r="N965" s="424">
        <f t="shared" si="287"/>
        <v>0</v>
      </c>
      <c r="O965" s="424">
        <f t="shared" si="288"/>
        <v>0</v>
      </c>
      <c r="P965" s="420"/>
      <c r="Q965" s="532"/>
      <c r="R965" s="526" t="str">
        <f t="shared" si="273"/>
        <v/>
      </c>
      <c r="S965" s="526" t="str">
        <f t="shared" si="274"/>
        <v/>
      </c>
      <c r="V965" s="433">
        <f>VLOOKUP(A965,[3]Cartilha!$A:$A,1,FALSE)</f>
        <v>102737</v>
      </c>
      <c r="W965" s="367"/>
    </row>
    <row r="966" spans="1:23" ht="22.5" hidden="1" x14ac:dyDescent="0.2">
      <c r="A966" s="623">
        <v>102738</v>
      </c>
      <c r="B966" s="612" t="s">
        <v>3171</v>
      </c>
      <c r="C966" s="620" t="s">
        <v>5994</v>
      </c>
      <c r="D966" s="612" t="s">
        <v>169</v>
      </c>
      <c r="E966" s="621">
        <v>2042.89</v>
      </c>
      <c r="F966" s="614">
        <f t="shared" si="275"/>
        <v>2462.91</v>
      </c>
      <c r="G966" s="510"/>
      <c r="H966" s="423"/>
      <c r="I966" s="422">
        <f t="shared" si="283"/>
        <v>0</v>
      </c>
      <c r="J966" s="422">
        <f t="shared" si="284"/>
        <v>0</v>
      </c>
      <c r="K966" s="419"/>
      <c r="L966" s="423">
        <f t="shared" si="285"/>
        <v>0</v>
      </c>
      <c r="M966" s="423">
        <f t="shared" si="286"/>
        <v>0</v>
      </c>
      <c r="N966" s="424">
        <f t="shared" si="287"/>
        <v>0</v>
      </c>
      <c r="O966" s="424">
        <f t="shared" si="288"/>
        <v>0</v>
      </c>
      <c r="P966" s="420"/>
      <c r="Q966" s="532"/>
      <c r="R966" s="526" t="str">
        <f t="shared" si="273"/>
        <v/>
      </c>
      <c r="S966" s="526" t="str">
        <f t="shared" si="274"/>
        <v/>
      </c>
      <c r="V966" s="433">
        <f>VLOOKUP(A966,[3]Cartilha!$A:$A,1,FALSE)</f>
        <v>102738</v>
      </c>
      <c r="W966" s="367"/>
    </row>
    <row r="967" spans="1:23" ht="22.5" hidden="1" x14ac:dyDescent="0.2">
      <c r="A967" s="623">
        <v>102739</v>
      </c>
      <c r="B967" s="612" t="s">
        <v>3171</v>
      </c>
      <c r="C967" s="620" t="s">
        <v>5995</v>
      </c>
      <c r="D967" s="612" t="s">
        <v>169</v>
      </c>
      <c r="E967" s="621">
        <v>3428.16</v>
      </c>
      <c r="F967" s="614">
        <f t="shared" si="275"/>
        <v>4132.99</v>
      </c>
      <c r="G967" s="510"/>
      <c r="H967" s="423"/>
      <c r="I967" s="422">
        <f t="shared" si="283"/>
        <v>0</v>
      </c>
      <c r="J967" s="422">
        <f t="shared" si="284"/>
        <v>0</v>
      </c>
      <c r="K967" s="419"/>
      <c r="L967" s="423">
        <f t="shared" si="285"/>
        <v>0</v>
      </c>
      <c r="M967" s="423">
        <f t="shared" si="286"/>
        <v>0</v>
      </c>
      <c r="N967" s="424">
        <f t="shared" si="287"/>
        <v>0</v>
      </c>
      <c r="O967" s="424">
        <f t="shared" si="288"/>
        <v>0</v>
      </c>
      <c r="P967" s="420"/>
      <c r="Q967" s="532"/>
      <c r="R967" s="526" t="str">
        <f t="shared" si="273"/>
        <v/>
      </c>
      <c r="S967" s="526" t="str">
        <f t="shared" si="274"/>
        <v/>
      </c>
      <c r="V967" s="433">
        <f>VLOOKUP(A967,[3]Cartilha!$A:$A,1,FALSE)</f>
        <v>102739</v>
      </c>
      <c r="W967" s="367"/>
    </row>
    <row r="968" spans="1:23" ht="22.5" hidden="1" x14ac:dyDescent="0.2">
      <c r="A968" s="623">
        <v>102740</v>
      </c>
      <c r="B968" s="612" t="s">
        <v>3171</v>
      </c>
      <c r="C968" s="620" t="s">
        <v>5996</v>
      </c>
      <c r="D968" s="612" t="s">
        <v>169</v>
      </c>
      <c r="E968" s="621">
        <v>5146.5200000000004</v>
      </c>
      <c r="F968" s="614">
        <f t="shared" si="275"/>
        <v>6204.64</v>
      </c>
      <c r="G968" s="510"/>
      <c r="H968" s="423"/>
      <c r="I968" s="422">
        <f t="shared" si="283"/>
        <v>0</v>
      </c>
      <c r="J968" s="422">
        <f t="shared" si="284"/>
        <v>0</v>
      </c>
      <c r="K968" s="419"/>
      <c r="L968" s="423">
        <f t="shared" si="285"/>
        <v>0</v>
      </c>
      <c r="M968" s="423">
        <f t="shared" si="286"/>
        <v>0</v>
      </c>
      <c r="N968" s="424">
        <f t="shared" si="287"/>
        <v>0</v>
      </c>
      <c r="O968" s="424">
        <f t="shared" si="288"/>
        <v>0</v>
      </c>
      <c r="P968" s="420"/>
      <c r="Q968" s="532"/>
      <c r="R968" s="526" t="str">
        <f t="shared" si="273"/>
        <v/>
      </c>
      <c r="S968" s="526" t="str">
        <f t="shared" si="274"/>
        <v/>
      </c>
      <c r="V968" s="433">
        <f>VLOOKUP(A968,[3]Cartilha!$A:$A,1,FALSE)</f>
        <v>102740</v>
      </c>
      <c r="W968" s="367"/>
    </row>
    <row r="969" spans="1:23" ht="22.5" hidden="1" x14ac:dyDescent="0.2">
      <c r="A969" s="623">
        <v>102741</v>
      </c>
      <c r="B969" s="612" t="s">
        <v>3171</v>
      </c>
      <c r="C969" s="620" t="s">
        <v>5997</v>
      </c>
      <c r="D969" s="612" t="s">
        <v>169</v>
      </c>
      <c r="E969" s="621">
        <v>7233.14</v>
      </c>
      <c r="F969" s="614">
        <f t="shared" si="275"/>
        <v>8720.27</v>
      </c>
      <c r="G969" s="510"/>
      <c r="H969" s="423"/>
      <c r="I969" s="422">
        <f t="shared" si="283"/>
        <v>0</v>
      </c>
      <c r="J969" s="422">
        <f t="shared" si="284"/>
        <v>0</v>
      </c>
      <c r="K969" s="419"/>
      <c r="L969" s="423">
        <f t="shared" si="285"/>
        <v>0</v>
      </c>
      <c r="M969" s="423">
        <f t="shared" si="286"/>
        <v>0</v>
      </c>
      <c r="N969" s="424">
        <f t="shared" si="287"/>
        <v>0</v>
      </c>
      <c r="O969" s="424">
        <f t="shared" si="288"/>
        <v>0</v>
      </c>
      <c r="P969" s="420"/>
      <c r="Q969" s="532"/>
      <c r="R969" s="526" t="str">
        <f t="shared" si="273"/>
        <v/>
      </c>
      <c r="S969" s="526" t="str">
        <f t="shared" si="274"/>
        <v/>
      </c>
      <c r="V969" s="433">
        <f>VLOOKUP(A969,[3]Cartilha!$A:$A,1,FALSE)</f>
        <v>102741</v>
      </c>
      <c r="W969" s="367"/>
    </row>
    <row r="970" spans="1:23" ht="22.5" hidden="1" x14ac:dyDescent="0.2">
      <c r="A970" s="623">
        <v>102742</v>
      </c>
      <c r="B970" s="612" t="s">
        <v>3171</v>
      </c>
      <c r="C970" s="620" t="s">
        <v>5998</v>
      </c>
      <c r="D970" s="612" t="s">
        <v>169</v>
      </c>
      <c r="E970" s="621">
        <v>12539.85</v>
      </c>
      <c r="F970" s="614">
        <f t="shared" si="275"/>
        <v>15118.04</v>
      </c>
      <c r="G970" s="510"/>
      <c r="H970" s="423"/>
      <c r="I970" s="422">
        <f t="shared" si="283"/>
        <v>0</v>
      </c>
      <c r="J970" s="422">
        <f t="shared" si="284"/>
        <v>0</v>
      </c>
      <c r="K970" s="419"/>
      <c r="L970" s="423">
        <f t="shared" si="285"/>
        <v>0</v>
      </c>
      <c r="M970" s="423">
        <f t="shared" si="286"/>
        <v>0</v>
      </c>
      <c r="N970" s="424">
        <f t="shared" si="287"/>
        <v>0</v>
      </c>
      <c r="O970" s="424">
        <f t="shared" si="288"/>
        <v>0</v>
      </c>
      <c r="P970" s="420"/>
      <c r="Q970" s="532"/>
      <c r="R970" s="526" t="str">
        <f t="shared" si="273"/>
        <v/>
      </c>
      <c r="S970" s="526" t="str">
        <f t="shared" si="274"/>
        <v/>
      </c>
      <c r="V970" s="433">
        <f>VLOOKUP(A970,[3]Cartilha!$A:$A,1,FALSE)</f>
        <v>102742</v>
      </c>
      <c r="W970" s="367"/>
    </row>
    <row r="971" spans="1:23" ht="22.5" hidden="1" x14ac:dyDescent="0.2">
      <c r="A971" s="623">
        <v>102743</v>
      </c>
      <c r="B971" s="612" t="s">
        <v>3171</v>
      </c>
      <c r="C971" s="620" t="s">
        <v>5999</v>
      </c>
      <c r="D971" s="612" t="s">
        <v>169</v>
      </c>
      <c r="E971" s="621">
        <v>4142.8900000000003</v>
      </c>
      <c r="F971" s="614">
        <f t="shared" si="275"/>
        <v>4994.67</v>
      </c>
      <c r="G971" s="510"/>
      <c r="H971" s="423"/>
      <c r="I971" s="422">
        <f t="shared" si="283"/>
        <v>0</v>
      </c>
      <c r="J971" s="422">
        <f t="shared" si="284"/>
        <v>0</v>
      </c>
      <c r="K971" s="419"/>
      <c r="L971" s="423">
        <f t="shared" si="285"/>
        <v>0</v>
      </c>
      <c r="M971" s="423">
        <f t="shared" si="286"/>
        <v>0</v>
      </c>
      <c r="N971" s="424">
        <f t="shared" si="287"/>
        <v>0</v>
      </c>
      <c r="O971" s="424">
        <f t="shared" si="288"/>
        <v>0</v>
      </c>
      <c r="P971" s="420"/>
      <c r="Q971" s="532"/>
      <c r="R971" s="526" t="str">
        <f t="shared" si="273"/>
        <v/>
      </c>
      <c r="S971" s="526" t="str">
        <f t="shared" si="274"/>
        <v/>
      </c>
      <c r="V971" s="433">
        <f>VLOOKUP(A971,[3]Cartilha!$A:$A,1,FALSE)</f>
        <v>102743</v>
      </c>
      <c r="W971" s="367"/>
    </row>
    <row r="972" spans="1:23" ht="22.5" hidden="1" x14ac:dyDescent="0.2">
      <c r="A972" s="623">
        <v>102744</v>
      </c>
      <c r="B972" s="612" t="s">
        <v>3171</v>
      </c>
      <c r="C972" s="620" t="s">
        <v>6000</v>
      </c>
      <c r="D972" s="612" t="s">
        <v>169</v>
      </c>
      <c r="E972" s="621">
        <v>6216.87</v>
      </c>
      <c r="F972" s="614">
        <f t="shared" si="275"/>
        <v>7495.06</v>
      </c>
      <c r="G972" s="510"/>
      <c r="H972" s="423"/>
      <c r="I972" s="422">
        <f t="shared" si="283"/>
        <v>0</v>
      </c>
      <c r="J972" s="422">
        <f t="shared" si="284"/>
        <v>0</v>
      </c>
      <c r="K972" s="419"/>
      <c r="L972" s="423">
        <f t="shared" si="285"/>
        <v>0</v>
      </c>
      <c r="M972" s="423">
        <f t="shared" si="286"/>
        <v>0</v>
      </c>
      <c r="N972" s="424">
        <f t="shared" si="287"/>
        <v>0</v>
      </c>
      <c r="O972" s="424">
        <f t="shared" si="288"/>
        <v>0</v>
      </c>
      <c r="P972" s="420"/>
      <c r="Q972" s="532"/>
      <c r="R972" s="526" t="str">
        <f t="shared" si="273"/>
        <v/>
      </c>
      <c r="S972" s="526" t="str">
        <f t="shared" si="274"/>
        <v/>
      </c>
      <c r="V972" s="433">
        <f>VLOOKUP(A972,[3]Cartilha!$A:$A,1,FALSE)</f>
        <v>102744</v>
      </c>
      <c r="W972" s="367"/>
    </row>
    <row r="973" spans="1:23" ht="22.5" hidden="1" x14ac:dyDescent="0.2">
      <c r="A973" s="623">
        <v>102745</v>
      </c>
      <c r="B973" s="612" t="s">
        <v>3171</v>
      </c>
      <c r="C973" s="620" t="s">
        <v>6001</v>
      </c>
      <c r="D973" s="612" t="s">
        <v>169</v>
      </c>
      <c r="E973" s="621">
        <v>8750.5</v>
      </c>
      <c r="F973" s="614">
        <f t="shared" si="275"/>
        <v>10549.6</v>
      </c>
      <c r="G973" s="510"/>
      <c r="H973" s="423"/>
      <c r="I973" s="422">
        <f t="shared" si="283"/>
        <v>0</v>
      </c>
      <c r="J973" s="422">
        <f t="shared" si="284"/>
        <v>0</v>
      </c>
      <c r="K973" s="419"/>
      <c r="L973" s="423">
        <f t="shared" si="285"/>
        <v>0</v>
      </c>
      <c r="M973" s="423">
        <f t="shared" si="286"/>
        <v>0</v>
      </c>
      <c r="N973" s="424">
        <f t="shared" si="287"/>
        <v>0</v>
      </c>
      <c r="O973" s="424">
        <f t="shared" si="288"/>
        <v>0</v>
      </c>
      <c r="P973" s="420"/>
      <c r="Q973" s="532"/>
      <c r="R973" s="526" t="str">
        <f t="shared" si="273"/>
        <v/>
      </c>
      <c r="S973" s="526" t="str">
        <f t="shared" si="274"/>
        <v/>
      </c>
      <c r="V973" s="433">
        <f>VLOOKUP(A973,[3]Cartilha!$A:$A,1,FALSE)</f>
        <v>102745</v>
      </c>
      <c r="W973" s="367"/>
    </row>
    <row r="974" spans="1:23" ht="22.5" hidden="1" x14ac:dyDescent="0.2">
      <c r="A974" s="623">
        <v>102746</v>
      </c>
      <c r="B974" s="612" t="s">
        <v>3171</v>
      </c>
      <c r="C974" s="620" t="s">
        <v>6002</v>
      </c>
      <c r="D974" s="612" t="s">
        <v>169</v>
      </c>
      <c r="E974" s="621">
        <v>15189.16</v>
      </c>
      <c r="F974" s="614">
        <f t="shared" si="275"/>
        <v>18312.05</v>
      </c>
      <c r="G974" s="510"/>
      <c r="H974" s="423"/>
      <c r="I974" s="422">
        <f t="shared" si="283"/>
        <v>0</v>
      </c>
      <c r="J974" s="422">
        <f t="shared" si="284"/>
        <v>0</v>
      </c>
      <c r="K974" s="419"/>
      <c r="L974" s="423">
        <f t="shared" si="285"/>
        <v>0</v>
      </c>
      <c r="M974" s="423">
        <f t="shared" si="286"/>
        <v>0</v>
      </c>
      <c r="N974" s="424">
        <f t="shared" si="287"/>
        <v>0</v>
      </c>
      <c r="O974" s="424">
        <f t="shared" si="288"/>
        <v>0</v>
      </c>
      <c r="P974" s="420"/>
      <c r="Q974" s="532"/>
      <c r="R974" s="526" t="str">
        <f t="shared" si="273"/>
        <v/>
      </c>
      <c r="S974" s="526" t="str">
        <f t="shared" si="274"/>
        <v/>
      </c>
      <c r="V974" s="433">
        <f>VLOOKUP(A974,[3]Cartilha!$A:$A,1,FALSE)</f>
        <v>102746</v>
      </c>
      <c r="W974" s="367"/>
    </row>
    <row r="975" spans="1:23" ht="22.5" hidden="1" x14ac:dyDescent="0.2">
      <c r="A975" s="623">
        <v>102747</v>
      </c>
      <c r="B975" s="612" t="s">
        <v>3171</v>
      </c>
      <c r="C975" s="620" t="s">
        <v>6003</v>
      </c>
      <c r="D975" s="612" t="s">
        <v>169</v>
      </c>
      <c r="E975" s="621">
        <v>7712.07</v>
      </c>
      <c r="F975" s="614">
        <f t="shared" si="275"/>
        <v>9297.67</v>
      </c>
      <c r="G975" s="510"/>
      <c r="H975" s="423"/>
      <c r="I975" s="422">
        <f t="shared" si="283"/>
        <v>0</v>
      </c>
      <c r="J975" s="422">
        <f t="shared" si="284"/>
        <v>0</v>
      </c>
      <c r="K975" s="419"/>
      <c r="L975" s="423">
        <f t="shared" si="285"/>
        <v>0</v>
      </c>
      <c r="M975" s="423">
        <f t="shared" si="286"/>
        <v>0</v>
      </c>
      <c r="N975" s="424">
        <f t="shared" si="287"/>
        <v>0</v>
      </c>
      <c r="O975" s="424">
        <f t="shared" si="288"/>
        <v>0</v>
      </c>
      <c r="P975" s="420"/>
      <c r="Q975" s="532"/>
      <c r="R975" s="526" t="str">
        <f t="shared" si="273"/>
        <v/>
      </c>
      <c r="S975" s="526" t="str">
        <f t="shared" si="274"/>
        <v/>
      </c>
      <c r="V975" s="433">
        <f>VLOOKUP(A975,[3]Cartilha!$A:$A,1,FALSE)</f>
        <v>102747</v>
      </c>
      <c r="W975" s="367"/>
    </row>
    <row r="976" spans="1:23" ht="22.5" hidden="1" x14ac:dyDescent="0.2">
      <c r="A976" s="623">
        <v>102748</v>
      </c>
      <c r="B976" s="612" t="s">
        <v>3171</v>
      </c>
      <c r="C976" s="620" t="s">
        <v>6004</v>
      </c>
      <c r="D976" s="612" t="s">
        <v>169</v>
      </c>
      <c r="E976" s="621">
        <v>10807.41</v>
      </c>
      <c r="F976" s="614">
        <f t="shared" si="275"/>
        <v>13029.41</v>
      </c>
      <c r="G976" s="510"/>
      <c r="H976" s="423"/>
      <c r="I976" s="422">
        <f t="shared" si="283"/>
        <v>0</v>
      </c>
      <c r="J976" s="422">
        <f t="shared" si="284"/>
        <v>0</v>
      </c>
      <c r="K976" s="419"/>
      <c r="L976" s="423">
        <f t="shared" si="285"/>
        <v>0</v>
      </c>
      <c r="M976" s="423">
        <f t="shared" si="286"/>
        <v>0</v>
      </c>
      <c r="N976" s="424">
        <f t="shared" si="287"/>
        <v>0</v>
      </c>
      <c r="O976" s="424">
        <f t="shared" si="288"/>
        <v>0</v>
      </c>
      <c r="P976" s="420"/>
      <c r="Q976" s="532"/>
      <c r="R976" s="526" t="str">
        <f t="shared" si="273"/>
        <v/>
      </c>
      <c r="S976" s="526" t="str">
        <f t="shared" si="274"/>
        <v/>
      </c>
      <c r="V976" s="433">
        <f>VLOOKUP(A976,[3]Cartilha!$A:$A,1,FALSE)</f>
        <v>102748</v>
      </c>
      <c r="W976" s="367"/>
    </row>
    <row r="977" spans="1:23" ht="22.5" hidden="1" x14ac:dyDescent="0.2">
      <c r="A977" s="623">
        <v>102749</v>
      </c>
      <c r="B977" s="612" t="s">
        <v>3171</v>
      </c>
      <c r="C977" s="620" t="s">
        <v>6005</v>
      </c>
      <c r="D977" s="612" t="s">
        <v>169</v>
      </c>
      <c r="E977" s="621">
        <v>18577.3</v>
      </c>
      <c r="F977" s="614">
        <f t="shared" si="275"/>
        <v>22396.79</v>
      </c>
      <c r="G977" s="510"/>
      <c r="H977" s="423"/>
      <c r="I977" s="422">
        <f t="shared" si="283"/>
        <v>0</v>
      </c>
      <c r="J977" s="422">
        <f t="shared" si="284"/>
        <v>0</v>
      </c>
      <c r="K977" s="419"/>
      <c r="L977" s="423">
        <f t="shared" si="285"/>
        <v>0</v>
      </c>
      <c r="M977" s="423">
        <f t="shared" si="286"/>
        <v>0</v>
      </c>
      <c r="N977" s="424">
        <f t="shared" si="287"/>
        <v>0</v>
      </c>
      <c r="O977" s="424">
        <f t="shared" si="288"/>
        <v>0</v>
      </c>
      <c r="P977" s="420"/>
      <c r="Q977" s="532"/>
      <c r="R977" s="526" t="str">
        <f t="shared" si="273"/>
        <v/>
      </c>
      <c r="S977" s="526" t="str">
        <f t="shared" si="274"/>
        <v/>
      </c>
      <c r="V977" s="433">
        <f>VLOOKUP(A977,[3]Cartilha!$A:$A,1,FALSE)</f>
        <v>102749</v>
      </c>
      <c r="W977" s="367"/>
    </row>
    <row r="978" spans="1:23" ht="22.5" hidden="1" x14ac:dyDescent="0.2">
      <c r="A978" s="623">
        <v>102750</v>
      </c>
      <c r="B978" s="612" t="s">
        <v>3171</v>
      </c>
      <c r="C978" s="620" t="s">
        <v>6006</v>
      </c>
      <c r="D978" s="612" t="s">
        <v>169</v>
      </c>
      <c r="E978" s="621">
        <v>2493.58</v>
      </c>
      <c r="F978" s="614">
        <f t="shared" si="275"/>
        <v>3006.26</v>
      </c>
      <c r="G978" s="510"/>
      <c r="H978" s="423"/>
      <c r="I978" s="422">
        <f t="shared" si="283"/>
        <v>0</v>
      </c>
      <c r="J978" s="422">
        <f t="shared" si="284"/>
        <v>0</v>
      </c>
      <c r="K978" s="419"/>
      <c r="L978" s="423">
        <f t="shared" si="285"/>
        <v>0</v>
      </c>
      <c r="M978" s="423">
        <f t="shared" si="286"/>
        <v>0</v>
      </c>
      <c r="N978" s="424">
        <f t="shared" si="287"/>
        <v>0</v>
      </c>
      <c r="O978" s="424">
        <f t="shared" si="288"/>
        <v>0</v>
      </c>
      <c r="P978" s="420"/>
      <c r="Q978" s="532"/>
      <c r="R978" s="526" t="str">
        <f t="shared" si="273"/>
        <v/>
      </c>
      <c r="S978" s="526" t="str">
        <f t="shared" si="274"/>
        <v/>
      </c>
      <c r="V978" s="433">
        <f>VLOOKUP(A978,[3]Cartilha!$A:$A,1,FALSE)</f>
        <v>102750</v>
      </c>
      <c r="W978" s="367"/>
    </row>
    <row r="979" spans="1:23" ht="22.5" hidden="1" x14ac:dyDescent="0.2">
      <c r="A979" s="623">
        <v>102751</v>
      </c>
      <c r="B979" s="612" t="s">
        <v>3171</v>
      </c>
      <c r="C979" s="620" t="s">
        <v>6007</v>
      </c>
      <c r="D979" s="612" t="s">
        <v>169</v>
      </c>
      <c r="E979" s="621">
        <v>4346.99</v>
      </c>
      <c r="F979" s="614">
        <f t="shared" si="275"/>
        <v>5240.7299999999996</v>
      </c>
      <c r="G979" s="510"/>
      <c r="H979" s="423"/>
      <c r="I979" s="422">
        <f t="shared" si="283"/>
        <v>0</v>
      </c>
      <c r="J979" s="422">
        <f t="shared" si="284"/>
        <v>0</v>
      </c>
      <c r="K979" s="419"/>
      <c r="L979" s="423">
        <f t="shared" si="285"/>
        <v>0</v>
      </c>
      <c r="M979" s="423">
        <f t="shared" si="286"/>
        <v>0</v>
      </c>
      <c r="N979" s="424">
        <f t="shared" si="287"/>
        <v>0</v>
      </c>
      <c r="O979" s="424">
        <f t="shared" si="288"/>
        <v>0</v>
      </c>
      <c r="P979" s="420"/>
      <c r="Q979" s="532"/>
      <c r="R979" s="526" t="str">
        <f t="shared" si="273"/>
        <v/>
      </c>
      <c r="S979" s="526" t="str">
        <f t="shared" si="274"/>
        <v/>
      </c>
      <c r="V979" s="433">
        <f>VLOOKUP(A979,[3]Cartilha!$A:$A,1,FALSE)</f>
        <v>102751</v>
      </c>
      <c r="W979" s="367"/>
    </row>
    <row r="980" spans="1:23" ht="22.5" hidden="1" x14ac:dyDescent="0.2">
      <c r="A980" s="623">
        <v>102752</v>
      </c>
      <c r="B980" s="612" t="s">
        <v>3171</v>
      </c>
      <c r="C980" s="620" t="s">
        <v>6008</v>
      </c>
      <c r="D980" s="612" t="s">
        <v>169</v>
      </c>
      <c r="E980" s="621">
        <v>6942.19</v>
      </c>
      <c r="F980" s="614">
        <f t="shared" si="275"/>
        <v>8369.5</v>
      </c>
      <c r="G980" s="510"/>
      <c r="H980" s="423"/>
      <c r="I980" s="422">
        <f t="shared" si="283"/>
        <v>0</v>
      </c>
      <c r="J980" s="422">
        <f t="shared" si="284"/>
        <v>0</v>
      </c>
      <c r="K980" s="419"/>
      <c r="L980" s="423">
        <f t="shared" si="285"/>
        <v>0</v>
      </c>
      <c r="M980" s="423">
        <f t="shared" si="286"/>
        <v>0</v>
      </c>
      <c r="N980" s="424">
        <f t="shared" si="287"/>
        <v>0</v>
      </c>
      <c r="O980" s="424">
        <f t="shared" si="288"/>
        <v>0</v>
      </c>
      <c r="P980" s="420"/>
      <c r="Q980" s="532"/>
      <c r="R980" s="526" t="str">
        <f t="shared" ref="R980:R1043" si="289">IF(Q980="X","x",IF(Q980="xx","x",IF(O980&gt;0,"x","")))</f>
        <v/>
      </c>
      <c r="S980" s="526" t="str">
        <f t="shared" ref="S980:S1043" si="290">IF(Q980="X","x",IF(Q980="xx","x",IF(OR(J980&gt;0,O980&gt;0),"x","")))</f>
        <v/>
      </c>
      <c r="V980" s="433">
        <f>VLOOKUP(A980,[3]Cartilha!$A:$A,1,FALSE)</f>
        <v>102752</v>
      </c>
      <c r="W980" s="367"/>
    </row>
    <row r="981" spans="1:23" ht="22.5" hidden="1" x14ac:dyDescent="0.2">
      <c r="A981" s="623">
        <v>102753</v>
      </c>
      <c r="B981" s="612" t="s">
        <v>3171</v>
      </c>
      <c r="C981" s="620" t="s">
        <v>6009</v>
      </c>
      <c r="D981" s="612" t="s">
        <v>169</v>
      </c>
      <c r="E981" s="621">
        <v>10298.469999999999</v>
      </c>
      <c r="F981" s="614">
        <f t="shared" si="275"/>
        <v>12415.84</v>
      </c>
      <c r="G981" s="510"/>
      <c r="H981" s="423"/>
      <c r="I981" s="422">
        <f t="shared" si="283"/>
        <v>0</v>
      </c>
      <c r="J981" s="422">
        <f t="shared" si="284"/>
        <v>0</v>
      </c>
      <c r="K981" s="419"/>
      <c r="L981" s="423">
        <f t="shared" si="285"/>
        <v>0</v>
      </c>
      <c r="M981" s="423">
        <f t="shared" si="286"/>
        <v>0</v>
      </c>
      <c r="N981" s="424">
        <f t="shared" si="287"/>
        <v>0</v>
      </c>
      <c r="O981" s="424">
        <f t="shared" si="288"/>
        <v>0</v>
      </c>
      <c r="P981" s="420"/>
      <c r="Q981" s="532"/>
      <c r="R981" s="526" t="str">
        <f t="shared" si="289"/>
        <v/>
      </c>
      <c r="S981" s="526" t="str">
        <f t="shared" si="290"/>
        <v/>
      </c>
      <c r="V981" s="433">
        <f>VLOOKUP(A981,[3]Cartilha!$A:$A,1,FALSE)</f>
        <v>102753</v>
      </c>
      <c r="W981" s="367"/>
    </row>
    <row r="982" spans="1:23" ht="22.5" hidden="1" x14ac:dyDescent="0.2">
      <c r="A982" s="623">
        <v>102754</v>
      </c>
      <c r="B982" s="612" t="s">
        <v>3171</v>
      </c>
      <c r="C982" s="620" t="s">
        <v>6010</v>
      </c>
      <c r="D982" s="612" t="s">
        <v>169</v>
      </c>
      <c r="E982" s="621">
        <v>19601.84</v>
      </c>
      <c r="F982" s="614">
        <f t="shared" si="275"/>
        <v>23631.98</v>
      </c>
      <c r="G982" s="510"/>
      <c r="H982" s="423"/>
      <c r="I982" s="422">
        <f t="shared" si="283"/>
        <v>0</v>
      </c>
      <c r="J982" s="422">
        <f t="shared" si="284"/>
        <v>0</v>
      </c>
      <c r="K982" s="419"/>
      <c r="L982" s="423">
        <f t="shared" si="285"/>
        <v>0</v>
      </c>
      <c r="M982" s="423">
        <f t="shared" si="286"/>
        <v>0</v>
      </c>
      <c r="N982" s="424">
        <f t="shared" si="287"/>
        <v>0</v>
      </c>
      <c r="O982" s="424">
        <f t="shared" si="288"/>
        <v>0</v>
      </c>
      <c r="P982" s="420"/>
      <c r="Q982" s="532"/>
      <c r="R982" s="526" t="str">
        <f t="shared" si="289"/>
        <v/>
      </c>
      <c r="S982" s="526" t="str">
        <f t="shared" si="290"/>
        <v/>
      </c>
      <c r="V982" s="433">
        <f>VLOOKUP(A982,[3]Cartilha!$A:$A,1,FALSE)</f>
        <v>102754</v>
      </c>
      <c r="W982" s="367"/>
    </row>
    <row r="983" spans="1:23" ht="22.5" hidden="1" x14ac:dyDescent="0.2">
      <c r="A983" s="623">
        <v>102755</v>
      </c>
      <c r="B983" s="612" t="s">
        <v>3171</v>
      </c>
      <c r="C983" s="620" t="s">
        <v>6011</v>
      </c>
      <c r="D983" s="612" t="s">
        <v>169</v>
      </c>
      <c r="E983" s="621">
        <v>9690.91</v>
      </c>
      <c r="F983" s="614">
        <f t="shared" ref="F983:F1046" si="291">IF(E983=0,0,ROUND(E983*(1+E$13)*(1-E$14),2))</f>
        <v>11683.36</v>
      </c>
      <c r="G983" s="510"/>
      <c r="H983" s="423"/>
      <c r="I983" s="422">
        <f t="shared" si="283"/>
        <v>0</v>
      </c>
      <c r="J983" s="422">
        <f t="shared" si="284"/>
        <v>0</v>
      </c>
      <c r="K983" s="419"/>
      <c r="L983" s="423">
        <f t="shared" si="285"/>
        <v>0</v>
      </c>
      <c r="M983" s="423">
        <f t="shared" si="286"/>
        <v>0</v>
      </c>
      <c r="N983" s="424">
        <f t="shared" si="287"/>
        <v>0</v>
      </c>
      <c r="O983" s="424">
        <f t="shared" si="288"/>
        <v>0</v>
      </c>
      <c r="P983" s="420"/>
      <c r="Q983" s="532"/>
      <c r="R983" s="526" t="str">
        <f t="shared" si="289"/>
        <v/>
      </c>
      <c r="S983" s="526" t="str">
        <f t="shared" si="290"/>
        <v/>
      </c>
      <c r="V983" s="433">
        <f>VLOOKUP(A983,[3]Cartilha!$A:$A,1,FALSE)</f>
        <v>102755</v>
      </c>
      <c r="W983" s="367"/>
    </row>
    <row r="984" spans="1:23" ht="22.5" hidden="1" x14ac:dyDescent="0.2">
      <c r="A984" s="623">
        <v>102756</v>
      </c>
      <c r="B984" s="612" t="s">
        <v>3171</v>
      </c>
      <c r="C984" s="620" t="s">
        <v>6012</v>
      </c>
      <c r="D984" s="612" t="s">
        <v>169</v>
      </c>
      <c r="E984" s="621">
        <v>14422.34</v>
      </c>
      <c r="F984" s="614">
        <f t="shared" si="291"/>
        <v>17387.57</v>
      </c>
      <c r="G984" s="510"/>
      <c r="H984" s="423"/>
      <c r="I984" s="422">
        <f t="shared" si="283"/>
        <v>0</v>
      </c>
      <c r="J984" s="422">
        <f t="shared" si="284"/>
        <v>0</v>
      </c>
      <c r="K984" s="419"/>
      <c r="L984" s="423">
        <f t="shared" si="285"/>
        <v>0</v>
      </c>
      <c r="M984" s="423">
        <f t="shared" si="286"/>
        <v>0</v>
      </c>
      <c r="N984" s="424">
        <f t="shared" si="287"/>
        <v>0</v>
      </c>
      <c r="O984" s="424">
        <f t="shared" si="288"/>
        <v>0</v>
      </c>
      <c r="P984" s="420"/>
      <c r="Q984" s="532"/>
      <c r="R984" s="526" t="str">
        <f t="shared" si="289"/>
        <v/>
      </c>
      <c r="S984" s="526" t="str">
        <f t="shared" si="290"/>
        <v/>
      </c>
      <c r="V984" s="433">
        <f>VLOOKUP(A984,[3]Cartilha!$A:$A,1,FALSE)</f>
        <v>102756</v>
      </c>
      <c r="W984" s="367"/>
    </row>
    <row r="985" spans="1:23" ht="22.5" hidden="1" x14ac:dyDescent="0.2">
      <c r="A985" s="623">
        <v>102757</v>
      </c>
      <c r="B985" s="612" t="s">
        <v>3171</v>
      </c>
      <c r="C985" s="620" t="s">
        <v>6013</v>
      </c>
      <c r="D985" s="612" t="s">
        <v>169</v>
      </c>
      <c r="E985" s="621">
        <v>26860.98</v>
      </c>
      <c r="F985" s="614">
        <f t="shared" si="291"/>
        <v>32383.599999999999</v>
      </c>
      <c r="G985" s="510"/>
      <c r="H985" s="423"/>
      <c r="I985" s="422">
        <f t="shared" si="283"/>
        <v>0</v>
      </c>
      <c r="J985" s="422">
        <f t="shared" si="284"/>
        <v>0</v>
      </c>
      <c r="K985" s="419"/>
      <c r="L985" s="423">
        <f t="shared" si="285"/>
        <v>0</v>
      </c>
      <c r="M985" s="423">
        <f t="shared" si="286"/>
        <v>0</v>
      </c>
      <c r="N985" s="424">
        <f t="shared" si="287"/>
        <v>0</v>
      </c>
      <c r="O985" s="424">
        <f t="shared" si="288"/>
        <v>0</v>
      </c>
      <c r="P985" s="420"/>
      <c r="Q985" s="532"/>
      <c r="R985" s="526" t="str">
        <f t="shared" si="289"/>
        <v/>
      </c>
      <c r="S985" s="526" t="str">
        <f t="shared" si="290"/>
        <v/>
      </c>
      <c r="V985" s="433">
        <f>VLOOKUP(A985,[3]Cartilha!$A:$A,1,FALSE)</f>
        <v>102757</v>
      </c>
      <c r="W985" s="367"/>
    </row>
    <row r="986" spans="1:23" ht="22.5" hidden="1" x14ac:dyDescent="0.2">
      <c r="A986" s="623">
        <v>102758</v>
      </c>
      <c r="B986" s="612" t="s">
        <v>3171</v>
      </c>
      <c r="C986" s="620" t="s">
        <v>6014</v>
      </c>
      <c r="D986" s="612" t="s">
        <v>169</v>
      </c>
      <c r="E986" s="621">
        <v>12452.99</v>
      </c>
      <c r="F986" s="614">
        <f t="shared" si="291"/>
        <v>15013.32</v>
      </c>
      <c r="G986" s="510"/>
      <c r="H986" s="423"/>
      <c r="I986" s="422">
        <f t="shared" si="283"/>
        <v>0</v>
      </c>
      <c r="J986" s="422">
        <f t="shared" si="284"/>
        <v>0</v>
      </c>
      <c r="K986" s="419"/>
      <c r="L986" s="423">
        <f t="shared" si="285"/>
        <v>0</v>
      </c>
      <c r="M986" s="423">
        <f t="shared" si="286"/>
        <v>0</v>
      </c>
      <c r="N986" s="424">
        <f t="shared" si="287"/>
        <v>0</v>
      </c>
      <c r="O986" s="424">
        <f t="shared" si="288"/>
        <v>0</v>
      </c>
      <c r="P986" s="420"/>
      <c r="Q986" s="532"/>
      <c r="R986" s="526" t="str">
        <f t="shared" si="289"/>
        <v/>
      </c>
      <c r="S986" s="526" t="str">
        <f t="shared" si="290"/>
        <v/>
      </c>
      <c r="V986" s="433">
        <f>VLOOKUP(A986,[3]Cartilha!$A:$A,1,FALSE)</f>
        <v>102758</v>
      </c>
      <c r="W986" s="367"/>
    </row>
    <row r="987" spans="1:23" ht="22.5" hidden="1" x14ac:dyDescent="0.2">
      <c r="A987" s="623">
        <v>102759</v>
      </c>
      <c r="B987" s="612" t="s">
        <v>3171</v>
      </c>
      <c r="C987" s="620" t="s">
        <v>6015</v>
      </c>
      <c r="D987" s="612" t="s">
        <v>169</v>
      </c>
      <c r="E987" s="621">
        <v>18566.490000000002</v>
      </c>
      <c r="F987" s="614">
        <f t="shared" si="291"/>
        <v>22383.759999999998</v>
      </c>
      <c r="G987" s="510"/>
      <c r="H987" s="423"/>
      <c r="I987" s="422">
        <f t="shared" si="283"/>
        <v>0</v>
      </c>
      <c r="J987" s="422">
        <f t="shared" si="284"/>
        <v>0</v>
      </c>
      <c r="K987" s="419"/>
      <c r="L987" s="423">
        <f t="shared" si="285"/>
        <v>0</v>
      </c>
      <c r="M987" s="423">
        <f t="shared" si="286"/>
        <v>0</v>
      </c>
      <c r="N987" s="424">
        <f t="shared" si="287"/>
        <v>0</v>
      </c>
      <c r="O987" s="424">
        <f t="shared" si="288"/>
        <v>0</v>
      </c>
      <c r="P987" s="420"/>
      <c r="Q987" s="532"/>
      <c r="R987" s="526" t="str">
        <f t="shared" si="289"/>
        <v/>
      </c>
      <c r="S987" s="526" t="str">
        <f t="shared" si="290"/>
        <v/>
      </c>
      <c r="V987" s="433">
        <f>VLOOKUP(A987,[3]Cartilha!$A:$A,1,FALSE)</f>
        <v>102759</v>
      </c>
      <c r="W987" s="367"/>
    </row>
    <row r="988" spans="1:23" ht="22.5" hidden="1" x14ac:dyDescent="0.2">
      <c r="A988" s="623">
        <v>102760</v>
      </c>
      <c r="B988" s="612" t="s">
        <v>3171</v>
      </c>
      <c r="C988" s="620" t="s">
        <v>6016</v>
      </c>
      <c r="D988" s="612" t="s">
        <v>169</v>
      </c>
      <c r="E988" s="621">
        <v>34259.629999999997</v>
      </c>
      <c r="F988" s="614">
        <f t="shared" si="291"/>
        <v>41303.410000000003</v>
      </c>
      <c r="G988" s="510"/>
      <c r="H988" s="423"/>
      <c r="I988" s="422">
        <f t="shared" si="283"/>
        <v>0</v>
      </c>
      <c r="J988" s="422">
        <f t="shared" si="284"/>
        <v>0</v>
      </c>
      <c r="K988" s="419"/>
      <c r="L988" s="423">
        <f t="shared" si="285"/>
        <v>0</v>
      </c>
      <c r="M988" s="423">
        <f t="shared" si="286"/>
        <v>0</v>
      </c>
      <c r="N988" s="424">
        <f t="shared" si="287"/>
        <v>0</v>
      </c>
      <c r="O988" s="424">
        <f t="shared" si="288"/>
        <v>0</v>
      </c>
      <c r="P988" s="420"/>
      <c r="Q988" s="532"/>
      <c r="R988" s="526" t="str">
        <f t="shared" si="289"/>
        <v/>
      </c>
      <c r="S988" s="526" t="str">
        <f t="shared" si="290"/>
        <v/>
      </c>
      <c r="V988" s="433">
        <f>VLOOKUP(A988,[3]Cartilha!$A:$A,1,FALSE)</f>
        <v>102760</v>
      </c>
      <c r="W988" s="367"/>
    </row>
    <row r="989" spans="1:23" ht="22.5" hidden="1" x14ac:dyDescent="0.2">
      <c r="A989" s="623">
        <v>102761</v>
      </c>
      <c r="B989" s="612" t="s">
        <v>3171</v>
      </c>
      <c r="C989" s="620" t="s">
        <v>6017</v>
      </c>
      <c r="D989" s="612" t="s">
        <v>169</v>
      </c>
      <c r="E989" s="621">
        <v>11863.48</v>
      </c>
      <c r="F989" s="614">
        <f t="shared" si="291"/>
        <v>14302.61</v>
      </c>
      <c r="G989" s="510"/>
      <c r="H989" s="423"/>
      <c r="I989" s="422">
        <f t="shared" si="283"/>
        <v>0</v>
      </c>
      <c r="J989" s="422">
        <f t="shared" si="284"/>
        <v>0</v>
      </c>
      <c r="K989" s="419"/>
      <c r="L989" s="423">
        <f t="shared" si="285"/>
        <v>0</v>
      </c>
      <c r="M989" s="423">
        <f t="shared" si="286"/>
        <v>0</v>
      </c>
      <c r="N989" s="424">
        <f t="shared" si="287"/>
        <v>0</v>
      </c>
      <c r="O989" s="424">
        <f t="shared" si="288"/>
        <v>0</v>
      </c>
      <c r="P989" s="420"/>
      <c r="Q989" s="532"/>
      <c r="R989" s="526" t="str">
        <f t="shared" si="289"/>
        <v/>
      </c>
      <c r="S989" s="526" t="str">
        <f t="shared" si="290"/>
        <v/>
      </c>
      <c r="V989" s="433">
        <f>VLOOKUP(A989,[3]Cartilha!$A:$A,1,FALSE)</f>
        <v>102761</v>
      </c>
      <c r="W989" s="367"/>
    </row>
    <row r="990" spans="1:23" ht="22.5" hidden="1" x14ac:dyDescent="0.2">
      <c r="A990" s="623">
        <v>102762</v>
      </c>
      <c r="B990" s="612" t="s">
        <v>3171</v>
      </c>
      <c r="C990" s="620" t="s">
        <v>6018</v>
      </c>
      <c r="D990" s="612" t="s">
        <v>169</v>
      </c>
      <c r="E990" s="621">
        <v>18292.89</v>
      </c>
      <c r="F990" s="614">
        <f t="shared" si="291"/>
        <v>22053.91</v>
      </c>
      <c r="G990" s="510"/>
      <c r="H990" s="423"/>
      <c r="I990" s="422">
        <f t="shared" si="283"/>
        <v>0</v>
      </c>
      <c r="J990" s="422">
        <f t="shared" si="284"/>
        <v>0</v>
      </c>
      <c r="K990" s="419"/>
      <c r="L990" s="423">
        <f t="shared" si="285"/>
        <v>0</v>
      </c>
      <c r="M990" s="423">
        <f t="shared" si="286"/>
        <v>0</v>
      </c>
      <c r="N990" s="424">
        <f t="shared" si="287"/>
        <v>0</v>
      </c>
      <c r="O990" s="424">
        <f t="shared" si="288"/>
        <v>0</v>
      </c>
      <c r="P990" s="420"/>
      <c r="Q990" s="532"/>
      <c r="R990" s="526" t="str">
        <f t="shared" si="289"/>
        <v/>
      </c>
      <c r="S990" s="526" t="str">
        <f t="shared" si="290"/>
        <v/>
      </c>
      <c r="V990" s="433">
        <f>VLOOKUP(A990,[3]Cartilha!$A:$A,1,FALSE)</f>
        <v>102762</v>
      </c>
      <c r="W990" s="367"/>
    </row>
    <row r="991" spans="1:23" ht="22.5" hidden="1" x14ac:dyDescent="0.2">
      <c r="A991" s="623">
        <v>102763</v>
      </c>
      <c r="B991" s="612" t="s">
        <v>3171</v>
      </c>
      <c r="C991" s="620" t="s">
        <v>6019</v>
      </c>
      <c r="D991" s="612" t="s">
        <v>169</v>
      </c>
      <c r="E991" s="621">
        <v>25500.89</v>
      </c>
      <c r="F991" s="614">
        <f t="shared" si="291"/>
        <v>30743.87</v>
      </c>
      <c r="G991" s="510"/>
      <c r="H991" s="423"/>
      <c r="I991" s="422">
        <f t="shared" si="283"/>
        <v>0</v>
      </c>
      <c r="J991" s="422">
        <f t="shared" si="284"/>
        <v>0</v>
      </c>
      <c r="K991" s="419"/>
      <c r="L991" s="423">
        <f t="shared" si="285"/>
        <v>0</v>
      </c>
      <c r="M991" s="423">
        <f t="shared" si="286"/>
        <v>0</v>
      </c>
      <c r="N991" s="424">
        <f t="shared" si="287"/>
        <v>0</v>
      </c>
      <c r="O991" s="424">
        <f t="shared" si="288"/>
        <v>0</v>
      </c>
      <c r="P991" s="420"/>
      <c r="Q991" s="532"/>
      <c r="R991" s="526" t="str">
        <f t="shared" si="289"/>
        <v/>
      </c>
      <c r="S991" s="526" t="str">
        <f t="shared" si="290"/>
        <v/>
      </c>
      <c r="V991" s="433">
        <f>VLOOKUP(A991,[3]Cartilha!$A:$A,1,FALSE)</f>
        <v>102763</v>
      </c>
      <c r="W991" s="367"/>
    </row>
    <row r="992" spans="1:23" ht="22.5" hidden="1" x14ac:dyDescent="0.2">
      <c r="A992" s="623">
        <v>102764</v>
      </c>
      <c r="B992" s="612" t="s">
        <v>3171</v>
      </c>
      <c r="C992" s="620" t="s">
        <v>6020</v>
      </c>
      <c r="D992" s="612" t="s">
        <v>169</v>
      </c>
      <c r="E992" s="621">
        <v>35999</v>
      </c>
      <c r="F992" s="614">
        <f t="shared" si="291"/>
        <v>43400.39</v>
      </c>
      <c r="G992" s="510"/>
      <c r="H992" s="423"/>
      <c r="I992" s="422">
        <f t="shared" si="283"/>
        <v>0</v>
      </c>
      <c r="J992" s="422">
        <f t="shared" si="284"/>
        <v>0</v>
      </c>
      <c r="K992" s="419"/>
      <c r="L992" s="423">
        <f t="shared" si="285"/>
        <v>0</v>
      </c>
      <c r="M992" s="423">
        <f t="shared" si="286"/>
        <v>0</v>
      </c>
      <c r="N992" s="424">
        <f t="shared" si="287"/>
        <v>0</v>
      </c>
      <c r="O992" s="424">
        <f t="shared" si="288"/>
        <v>0</v>
      </c>
      <c r="P992" s="420"/>
      <c r="Q992" s="532"/>
      <c r="R992" s="526" t="str">
        <f t="shared" si="289"/>
        <v/>
      </c>
      <c r="S992" s="526" t="str">
        <f t="shared" si="290"/>
        <v/>
      </c>
      <c r="V992" s="433">
        <f>VLOOKUP(A992,[3]Cartilha!$A:$A,1,FALSE)</f>
        <v>102764</v>
      </c>
      <c r="W992" s="367"/>
    </row>
    <row r="993" spans="1:23" ht="22.5" hidden="1" x14ac:dyDescent="0.2">
      <c r="A993" s="623">
        <v>102765</v>
      </c>
      <c r="B993" s="612" t="s">
        <v>3171</v>
      </c>
      <c r="C993" s="620" t="s">
        <v>6021</v>
      </c>
      <c r="D993" s="612" t="s">
        <v>169</v>
      </c>
      <c r="E993" s="621">
        <v>14683.35</v>
      </c>
      <c r="F993" s="614">
        <f t="shared" si="291"/>
        <v>17702.25</v>
      </c>
      <c r="G993" s="510"/>
      <c r="H993" s="423"/>
      <c r="I993" s="422">
        <f t="shared" si="283"/>
        <v>0</v>
      </c>
      <c r="J993" s="422">
        <f t="shared" si="284"/>
        <v>0</v>
      </c>
      <c r="K993" s="419"/>
      <c r="L993" s="423">
        <f t="shared" si="285"/>
        <v>0</v>
      </c>
      <c r="M993" s="423">
        <f t="shared" si="286"/>
        <v>0</v>
      </c>
      <c r="N993" s="424">
        <f t="shared" si="287"/>
        <v>0</v>
      </c>
      <c r="O993" s="424">
        <f t="shared" si="288"/>
        <v>0</v>
      </c>
      <c r="P993" s="420"/>
      <c r="Q993" s="532"/>
      <c r="R993" s="526" t="str">
        <f t="shared" si="289"/>
        <v/>
      </c>
      <c r="S993" s="526" t="str">
        <f t="shared" si="290"/>
        <v/>
      </c>
      <c r="V993" s="433">
        <f>VLOOKUP(A993,[3]Cartilha!$A:$A,1,FALSE)</f>
        <v>102765</v>
      </c>
      <c r="W993" s="367"/>
    </row>
    <row r="994" spans="1:23" ht="22.5" hidden="1" x14ac:dyDescent="0.2">
      <c r="A994" s="623">
        <v>102766</v>
      </c>
      <c r="B994" s="612" t="s">
        <v>3171</v>
      </c>
      <c r="C994" s="620" t="s">
        <v>6022</v>
      </c>
      <c r="D994" s="612" t="s">
        <v>169</v>
      </c>
      <c r="E994" s="621">
        <v>22108.44</v>
      </c>
      <c r="F994" s="614">
        <f t="shared" si="291"/>
        <v>26653.94</v>
      </c>
      <c r="G994" s="510"/>
      <c r="H994" s="423"/>
      <c r="I994" s="422">
        <f t="shared" si="283"/>
        <v>0</v>
      </c>
      <c r="J994" s="422">
        <f t="shared" si="284"/>
        <v>0</v>
      </c>
      <c r="K994" s="419"/>
      <c r="L994" s="423">
        <f t="shared" si="285"/>
        <v>0</v>
      </c>
      <c r="M994" s="423">
        <f t="shared" si="286"/>
        <v>0</v>
      </c>
      <c r="N994" s="424">
        <f t="shared" si="287"/>
        <v>0</v>
      </c>
      <c r="O994" s="424">
        <f t="shared" si="288"/>
        <v>0</v>
      </c>
      <c r="P994" s="420"/>
      <c r="Q994" s="532"/>
      <c r="R994" s="526" t="str">
        <f t="shared" si="289"/>
        <v/>
      </c>
      <c r="S994" s="526" t="str">
        <f t="shared" si="290"/>
        <v/>
      </c>
      <c r="V994" s="433">
        <f>VLOOKUP(A994,[3]Cartilha!$A:$A,1,FALSE)</f>
        <v>102766</v>
      </c>
      <c r="W994" s="367"/>
    </row>
    <row r="995" spans="1:23" ht="22.5" hidden="1" x14ac:dyDescent="0.2">
      <c r="A995" s="623">
        <v>102767</v>
      </c>
      <c r="B995" s="612" t="s">
        <v>3171</v>
      </c>
      <c r="C995" s="620" t="s">
        <v>6023</v>
      </c>
      <c r="D995" s="612" t="s">
        <v>169</v>
      </c>
      <c r="E995" s="621">
        <v>31092.94</v>
      </c>
      <c r="F995" s="614">
        <f t="shared" si="291"/>
        <v>37485.65</v>
      </c>
      <c r="G995" s="510"/>
      <c r="H995" s="423"/>
      <c r="I995" s="422">
        <f t="shared" si="283"/>
        <v>0</v>
      </c>
      <c r="J995" s="422">
        <f t="shared" si="284"/>
        <v>0</v>
      </c>
      <c r="K995" s="419"/>
      <c r="L995" s="423">
        <f t="shared" si="285"/>
        <v>0</v>
      </c>
      <c r="M995" s="423">
        <f t="shared" si="286"/>
        <v>0</v>
      </c>
      <c r="N995" s="424">
        <f t="shared" si="287"/>
        <v>0</v>
      </c>
      <c r="O995" s="424">
        <f t="shared" si="288"/>
        <v>0</v>
      </c>
      <c r="P995" s="420"/>
      <c r="Q995" s="532"/>
      <c r="R995" s="526" t="str">
        <f t="shared" si="289"/>
        <v/>
      </c>
      <c r="S995" s="526" t="str">
        <f t="shared" si="290"/>
        <v/>
      </c>
      <c r="V995" s="433">
        <f>VLOOKUP(A995,[3]Cartilha!$A:$A,1,FALSE)</f>
        <v>102767</v>
      </c>
      <c r="W995" s="367"/>
    </row>
    <row r="996" spans="1:23" ht="22.5" hidden="1" x14ac:dyDescent="0.2">
      <c r="A996" s="623">
        <v>102768</v>
      </c>
      <c r="B996" s="612" t="s">
        <v>3171</v>
      </c>
      <c r="C996" s="620" t="s">
        <v>6024</v>
      </c>
      <c r="D996" s="612" t="s">
        <v>169</v>
      </c>
      <c r="E996" s="621">
        <v>43525.78</v>
      </c>
      <c r="F996" s="614">
        <f t="shared" si="291"/>
        <v>52474.68</v>
      </c>
      <c r="G996" s="510"/>
      <c r="H996" s="423"/>
      <c r="I996" s="422">
        <f t="shared" ref="I996:I1027" si="292">IF(ISBLANK(E996),0,ROUND(F996*G996,2))</f>
        <v>0</v>
      </c>
      <c r="J996" s="422">
        <f t="shared" ref="J996:J1027" si="293">IF(ISBLANK(G996),0,ROUND(G996*H996,2))</f>
        <v>0</v>
      </c>
      <c r="K996" s="419"/>
      <c r="L996" s="423">
        <f t="shared" ref="L996:L1027" si="294">G996</f>
        <v>0</v>
      </c>
      <c r="M996" s="423">
        <f t="shared" ref="M996:M1027" si="295">H996</f>
        <v>0</v>
      </c>
      <c r="N996" s="424">
        <f t="shared" ref="N996:N1027" si="296">IF(ISBLANK(E996),0,ROUND(F996*L996,2))</f>
        <v>0</v>
      </c>
      <c r="O996" s="424">
        <f t="shared" ref="O996:O1027" si="297">IF(ISBLANK(L996),0,ROUND(L996*M996,2))</f>
        <v>0</v>
      </c>
      <c r="P996" s="420"/>
      <c r="Q996" s="532"/>
      <c r="R996" s="526" t="str">
        <f t="shared" si="289"/>
        <v/>
      </c>
      <c r="S996" s="526" t="str">
        <f t="shared" si="290"/>
        <v/>
      </c>
      <c r="V996" s="433">
        <f>VLOOKUP(A996,[3]Cartilha!$A:$A,1,FALSE)</f>
        <v>102768</v>
      </c>
      <c r="W996" s="367"/>
    </row>
    <row r="997" spans="1:23" ht="22.5" hidden="1" x14ac:dyDescent="0.2">
      <c r="A997" s="623">
        <v>102769</v>
      </c>
      <c r="B997" s="612" t="s">
        <v>3171</v>
      </c>
      <c r="C997" s="620" t="s">
        <v>6025</v>
      </c>
      <c r="D997" s="612" t="s">
        <v>169</v>
      </c>
      <c r="E997" s="621">
        <v>16918.75</v>
      </c>
      <c r="F997" s="614">
        <f t="shared" si="291"/>
        <v>20397.25</v>
      </c>
      <c r="G997" s="510"/>
      <c r="H997" s="423"/>
      <c r="I997" s="422">
        <f t="shared" si="292"/>
        <v>0</v>
      </c>
      <c r="J997" s="422">
        <f t="shared" si="293"/>
        <v>0</v>
      </c>
      <c r="K997" s="419"/>
      <c r="L997" s="423">
        <f t="shared" si="294"/>
        <v>0</v>
      </c>
      <c r="M997" s="423">
        <f t="shared" si="295"/>
        <v>0</v>
      </c>
      <c r="N997" s="424">
        <f t="shared" si="296"/>
        <v>0</v>
      </c>
      <c r="O997" s="424">
        <f t="shared" si="297"/>
        <v>0</v>
      </c>
      <c r="P997" s="420"/>
      <c r="Q997" s="532"/>
      <c r="R997" s="526" t="str">
        <f t="shared" si="289"/>
        <v/>
      </c>
      <c r="S997" s="526" t="str">
        <f t="shared" si="290"/>
        <v/>
      </c>
      <c r="V997" s="433">
        <f>VLOOKUP(A997,[3]Cartilha!$A:$A,1,FALSE)</f>
        <v>102769</v>
      </c>
      <c r="W997" s="367"/>
    </row>
    <row r="998" spans="1:23" ht="22.5" hidden="1" x14ac:dyDescent="0.2">
      <c r="A998" s="623">
        <v>102770</v>
      </c>
      <c r="B998" s="612" t="s">
        <v>3171</v>
      </c>
      <c r="C998" s="620" t="s">
        <v>6026</v>
      </c>
      <c r="D998" s="612" t="s">
        <v>169</v>
      </c>
      <c r="E998" s="621">
        <v>25981.69</v>
      </c>
      <c r="F998" s="614">
        <f t="shared" si="291"/>
        <v>31323.53</v>
      </c>
      <c r="G998" s="510"/>
      <c r="H998" s="423"/>
      <c r="I998" s="422">
        <f t="shared" si="292"/>
        <v>0</v>
      </c>
      <c r="J998" s="422">
        <f t="shared" si="293"/>
        <v>0</v>
      </c>
      <c r="K998" s="419"/>
      <c r="L998" s="423">
        <f t="shared" si="294"/>
        <v>0</v>
      </c>
      <c r="M998" s="423">
        <f t="shared" si="295"/>
        <v>0</v>
      </c>
      <c r="N998" s="424">
        <f t="shared" si="296"/>
        <v>0</v>
      </c>
      <c r="O998" s="424">
        <f t="shared" si="297"/>
        <v>0</v>
      </c>
      <c r="P998" s="420"/>
      <c r="Q998" s="532"/>
      <c r="R998" s="526" t="str">
        <f t="shared" si="289"/>
        <v/>
      </c>
      <c r="S998" s="526" t="str">
        <f t="shared" si="290"/>
        <v/>
      </c>
      <c r="V998" s="433">
        <f>VLOOKUP(A998,[3]Cartilha!$A:$A,1,FALSE)</f>
        <v>102770</v>
      </c>
      <c r="W998" s="367"/>
    </row>
    <row r="999" spans="1:23" ht="22.5" hidden="1" x14ac:dyDescent="0.2">
      <c r="A999" s="623">
        <v>102771</v>
      </c>
      <c r="B999" s="612" t="s">
        <v>3171</v>
      </c>
      <c r="C999" s="620" t="s">
        <v>6027</v>
      </c>
      <c r="D999" s="612" t="s">
        <v>169</v>
      </c>
      <c r="E999" s="621">
        <v>36517.019999999997</v>
      </c>
      <c r="F999" s="614">
        <f t="shared" si="291"/>
        <v>44024.92</v>
      </c>
      <c r="G999" s="510"/>
      <c r="H999" s="423"/>
      <c r="I999" s="422">
        <f t="shared" si="292"/>
        <v>0</v>
      </c>
      <c r="J999" s="422">
        <f t="shared" si="293"/>
        <v>0</v>
      </c>
      <c r="K999" s="419"/>
      <c r="L999" s="423">
        <f t="shared" si="294"/>
        <v>0</v>
      </c>
      <c r="M999" s="423">
        <f t="shared" si="295"/>
        <v>0</v>
      </c>
      <c r="N999" s="424">
        <f t="shared" si="296"/>
        <v>0</v>
      </c>
      <c r="O999" s="424">
        <f t="shared" si="297"/>
        <v>0</v>
      </c>
      <c r="P999" s="420"/>
      <c r="Q999" s="532"/>
      <c r="R999" s="526" t="str">
        <f t="shared" si="289"/>
        <v/>
      </c>
      <c r="S999" s="526" t="str">
        <f t="shared" si="290"/>
        <v/>
      </c>
      <c r="V999" s="433">
        <f>VLOOKUP(A999,[3]Cartilha!$A:$A,1,FALSE)</f>
        <v>102771</v>
      </c>
      <c r="W999" s="367"/>
    </row>
    <row r="1000" spans="1:23" ht="22.5" hidden="1" x14ac:dyDescent="0.2">
      <c r="A1000" s="623">
        <v>102772</v>
      </c>
      <c r="B1000" s="612" t="s">
        <v>3171</v>
      </c>
      <c r="C1000" s="620" t="s">
        <v>6028</v>
      </c>
      <c r="D1000" s="612" t="s">
        <v>169</v>
      </c>
      <c r="E1000" s="621">
        <v>51615.51</v>
      </c>
      <c r="F1000" s="614">
        <f t="shared" si="291"/>
        <v>62227.66</v>
      </c>
      <c r="G1000" s="510"/>
      <c r="H1000" s="423"/>
      <c r="I1000" s="422">
        <f t="shared" si="292"/>
        <v>0</v>
      </c>
      <c r="J1000" s="422">
        <f t="shared" si="293"/>
        <v>0</v>
      </c>
      <c r="K1000" s="419"/>
      <c r="L1000" s="423">
        <f t="shared" si="294"/>
        <v>0</v>
      </c>
      <c r="M1000" s="423">
        <f t="shared" si="295"/>
        <v>0</v>
      </c>
      <c r="N1000" s="424">
        <f t="shared" si="296"/>
        <v>0</v>
      </c>
      <c r="O1000" s="424">
        <f t="shared" si="297"/>
        <v>0</v>
      </c>
      <c r="P1000" s="420"/>
      <c r="Q1000" s="532"/>
      <c r="R1000" s="526" t="str">
        <f t="shared" si="289"/>
        <v/>
      </c>
      <c r="S1000" s="526" t="str">
        <f t="shared" si="290"/>
        <v/>
      </c>
      <c r="V1000" s="433">
        <f>VLOOKUP(A1000,[3]Cartilha!$A:$A,1,FALSE)</f>
        <v>102772</v>
      </c>
      <c r="W1000" s="367"/>
    </row>
    <row r="1001" spans="1:23" ht="22.5" hidden="1" x14ac:dyDescent="0.2">
      <c r="A1001" s="623">
        <v>102773</v>
      </c>
      <c r="B1001" s="612" t="s">
        <v>3171</v>
      </c>
      <c r="C1001" s="620" t="s">
        <v>6029</v>
      </c>
      <c r="D1001" s="612" t="s">
        <v>169</v>
      </c>
      <c r="E1001" s="621">
        <v>7070.6</v>
      </c>
      <c r="F1001" s="614">
        <f t="shared" si="291"/>
        <v>8524.32</v>
      </c>
      <c r="G1001" s="510"/>
      <c r="H1001" s="423"/>
      <c r="I1001" s="422">
        <f t="shared" si="292"/>
        <v>0</v>
      </c>
      <c r="J1001" s="422">
        <f t="shared" si="293"/>
        <v>0</v>
      </c>
      <c r="K1001" s="419"/>
      <c r="L1001" s="423">
        <f t="shared" si="294"/>
        <v>0</v>
      </c>
      <c r="M1001" s="423">
        <f t="shared" si="295"/>
        <v>0</v>
      </c>
      <c r="N1001" s="424">
        <f t="shared" si="296"/>
        <v>0</v>
      </c>
      <c r="O1001" s="424">
        <f t="shared" si="297"/>
        <v>0</v>
      </c>
      <c r="P1001" s="420"/>
      <c r="Q1001" s="532"/>
      <c r="R1001" s="526" t="str">
        <f t="shared" si="289"/>
        <v/>
      </c>
      <c r="S1001" s="526" t="str">
        <f t="shared" si="290"/>
        <v/>
      </c>
      <c r="V1001" s="433">
        <f>VLOOKUP(A1001,[3]Cartilha!$A:$A,1,FALSE)</f>
        <v>102773</v>
      </c>
      <c r="W1001" s="367"/>
    </row>
    <row r="1002" spans="1:23" ht="22.5" hidden="1" x14ac:dyDescent="0.2">
      <c r="A1002" s="623">
        <v>102774</v>
      </c>
      <c r="B1002" s="612" t="s">
        <v>3171</v>
      </c>
      <c r="C1002" s="620" t="s">
        <v>6030</v>
      </c>
      <c r="D1002" s="612" t="s">
        <v>169</v>
      </c>
      <c r="E1002" s="621">
        <v>7070.6</v>
      </c>
      <c r="F1002" s="614">
        <f t="shared" si="291"/>
        <v>8524.32</v>
      </c>
      <c r="G1002" s="510"/>
      <c r="H1002" s="423"/>
      <c r="I1002" s="422">
        <f t="shared" si="292"/>
        <v>0</v>
      </c>
      <c r="J1002" s="422">
        <f t="shared" si="293"/>
        <v>0</v>
      </c>
      <c r="K1002" s="419"/>
      <c r="L1002" s="423">
        <f t="shared" si="294"/>
        <v>0</v>
      </c>
      <c r="M1002" s="423">
        <f t="shared" si="295"/>
        <v>0</v>
      </c>
      <c r="N1002" s="424">
        <f t="shared" si="296"/>
        <v>0</v>
      </c>
      <c r="O1002" s="424">
        <f t="shared" si="297"/>
        <v>0</v>
      </c>
      <c r="P1002" s="420"/>
      <c r="Q1002" s="532"/>
      <c r="R1002" s="526" t="str">
        <f t="shared" si="289"/>
        <v/>
      </c>
      <c r="S1002" s="526" t="str">
        <f t="shared" si="290"/>
        <v/>
      </c>
      <c r="V1002" s="433">
        <f>VLOOKUP(A1002,[3]Cartilha!$A:$A,1,FALSE)</f>
        <v>102774</v>
      </c>
      <c r="W1002" s="367"/>
    </row>
    <row r="1003" spans="1:23" ht="22.5" hidden="1" x14ac:dyDescent="0.2">
      <c r="A1003" s="623">
        <v>102775</v>
      </c>
      <c r="B1003" s="612" t="s">
        <v>3171</v>
      </c>
      <c r="C1003" s="620" t="s">
        <v>6031</v>
      </c>
      <c r="D1003" s="612" t="s">
        <v>169</v>
      </c>
      <c r="E1003" s="621">
        <v>10538.3</v>
      </c>
      <c r="F1003" s="614">
        <f t="shared" si="291"/>
        <v>12704.97</v>
      </c>
      <c r="G1003" s="510"/>
      <c r="H1003" s="423"/>
      <c r="I1003" s="422">
        <f t="shared" si="292"/>
        <v>0</v>
      </c>
      <c r="J1003" s="422">
        <f t="shared" si="293"/>
        <v>0</v>
      </c>
      <c r="K1003" s="419"/>
      <c r="L1003" s="423">
        <f t="shared" si="294"/>
        <v>0</v>
      </c>
      <c r="M1003" s="423">
        <f t="shared" si="295"/>
        <v>0</v>
      </c>
      <c r="N1003" s="424">
        <f t="shared" si="296"/>
        <v>0</v>
      </c>
      <c r="O1003" s="424">
        <f t="shared" si="297"/>
        <v>0</v>
      </c>
      <c r="P1003" s="420"/>
      <c r="Q1003" s="532"/>
      <c r="R1003" s="526" t="str">
        <f t="shared" si="289"/>
        <v/>
      </c>
      <c r="S1003" s="526" t="str">
        <f t="shared" si="290"/>
        <v/>
      </c>
      <c r="V1003" s="433">
        <f>VLOOKUP(A1003,[3]Cartilha!$A:$A,1,FALSE)</f>
        <v>102775</v>
      </c>
      <c r="W1003" s="367"/>
    </row>
    <row r="1004" spans="1:23" ht="22.5" hidden="1" x14ac:dyDescent="0.2">
      <c r="A1004" s="623">
        <v>102776</v>
      </c>
      <c r="B1004" s="612" t="s">
        <v>3171</v>
      </c>
      <c r="C1004" s="620" t="s">
        <v>6032</v>
      </c>
      <c r="D1004" s="612" t="s">
        <v>169</v>
      </c>
      <c r="E1004" s="621">
        <v>10538.3</v>
      </c>
      <c r="F1004" s="614">
        <f t="shared" si="291"/>
        <v>12704.97</v>
      </c>
      <c r="G1004" s="510"/>
      <c r="H1004" s="423"/>
      <c r="I1004" s="422">
        <f t="shared" si="292"/>
        <v>0</v>
      </c>
      <c r="J1004" s="422">
        <f t="shared" si="293"/>
        <v>0</v>
      </c>
      <c r="K1004" s="419"/>
      <c r="L1004" s="423">
        <f t="shared" si="294"/>
        <v>0</v>
      </c>
      <c r="M1004" s="423">
        <f t="shared" si="295"/>
        <v>0</v>
      </c>
      <c r="N1004" s="424">
        <f t="shared" si="296"/>
        <v>0</v>
      </c>
      <c r="O1004" s="424">
        <f t="shared" si="297"/>
        <v>0</v>
      </c>
      <c r="P1004" s="420"/>
      <c r="Q1004" s="532"/>
      <c r="R1004" s="526" t="str">
        <f t="shared" si="289"/>
        <v/>
      </c>
      <c r="S1004" s="526" t="str">
        <f t="shared" si="290"/>
        <v/>
      </c>
      <c r="V1004" s="433">
        <f>VLOOKUP(A1004,[3]Cartilha!$A:$A,1,FALSE)</f>
        <v>102776</v>
      </c>
      <c r="W1004" s="367"/>
    </row>
    <row r="1005" spans="1:23" ht="22.5" hidden="1" x14ac:dyDescent="0.2">
      <c r="A1005" s="623">
        <v>102777</v>
      </c>
      <c r="B1005" s="612" t="s">
        <v>3171</v>
      </c>
      <c r="C1005" s="620" t="s">
        <v>6033</v>
      </c>
      <c r="D1005" s="612" t="s">
        <v>169</v>
      </c>
      <c r="E1005" s="621">
        <v>15940.27</v>
      </c>
      <c r="F1005" s="614">
        <f t="shared" si="291"/>
        <v>19217.59</v>
      </c>
      <c r="G1005" s="510"/>
      <c r="H1005" s="423"/>
      <c r="I1005" s="422">
        <f t="shared" si="292"/>
        <v>0</v>
      </c>
      <c r="J1005" s="422">
        <f t="shared" si="293"/>
        <v>0</v>
      </c>
      <c r="K1005" s="419"/>
      <c r="L1005" s="423">
        <f t="shared" si="294"/>
        <v>0</v>
      </c>
      <c r="M1005" s="423">
        <f t="shared" si="295"/>
        <v>0</v>
      </c>
      <c r="N1005" s="424">
        <f t="shared" si="296"/>
        <v>0</v>
      </c>
      <c r="O1005" s="424">
        <f t="shared" si="297"/>
        <v>0</v>
      </c>
      <c r="P1005" s="420"/>
      <c r="Q1005" s="532"/>
      <c r="R1005" s="526" t="str">
        <f t="shared" si="289"/>
        <v/>
      </c>
      <c r="S1005" s="526" t="str">
        <f t="shared" si="290"/>
        <v/>
      </c>
      <c r="V1005" s="433">
        <f>VLOOKUP(A1005,[3]Cartilha!$A:$A,1,FALSE)</f>
        <v>102777</v>
      </c>
      <c r="W1005" s="367"/>
    </row>
    <row r="1006" spans="1:23" ht="22.5" hidden="1" x14ac:dyDescent="0.2">
      <c r="A1006" s="623">
        <v>102778</v>
      </c>
      <c r="B1006" s="612" t="s">
        <v>3171</v>
      </c>
      <c r="C1006" s="620" t="s">
        <v>6034</v>
      </c>
      <c r="D1006" s="612" t="s">
        <v>169</v>
      </c>
      <c r="E1006" s="621">
        <v>23504.42</v>
      </c>
      <c r="F1006" s="614">
        <f t="shared" si="291"/>
        <v>28336.93</v>
      </c>
      <c r="G1006" s="510"/>
      <c r="H1006" s="423"/>
      <c r="I1006" s="422">
        <f t="shared" si="292"/>
        <v>0</v>
      </c>
      <c r="J1006" s="422">
        <f t="shared" si="293"/>
        <v>0</v>
      </c>
      <c r="K1006" s="419"/>
      <c r="L1006" s="423">
        <f t="shared" si="294"/>
        <v>0</v>
      </c>
      <c r="M1006" s="423">
        <f t="shared" si="295"/>
        <v>0</v>
      </c>
      <c r="N1006" s="424">
        <f t="shared" si="296"/>
        <v>0</v>
      </c>
      <c r="O1006" s="424">
        <f t="shared" si="297"/>
        <v>0</v>
      </c>
      <c r="P1006" s="420"/>
      <c r="Q1006" s="532"/>
      <c r="R1006" s="526" t="str">
        <f t="shared" si="289"/>
        <v/>
      </c>
      <c r="S1006" s="526" t="str">
        <f t="shared" si="290"/>
        <v/>
      </c>
      <c r="V1006" s="433">
        <f>VLOOKUP(A1006,[3]Cartilha!$A:$A,1,FALSE)</f>
        <v>102778</v>
      </c>
      <c r="W1006" s="367"/>
    </row>
    <row r="1007" spans="1:23" ht="22.5" hidden="1" x14ac:dyDescent="0.2">
      <c r="A1007" s="623">
        <v>102779</v>
      </c>
      <c r="B1007" s="612" t="s">
        <v>3171</v>
      </c>
      <c r="C1007" s="620" t="s">
        <v>6035</v>
      </c>
      <c r="D1007" s="612" t="s">
        <v>169</v>
      </c>
      <c r="E1007" s="621">
        <v>7070.6</v>
      </c>
      <c r="F1007" s="614">
        <f t="shared" si="291"/>
        <v>8524.32</v>
      </c>
      <c r="G1007" s="510"/>
      <c r="H1007" s="423"/>
      <c r="I1007" s="422">
        <f t="shared" si="292"/>
        <v>0</v>
      </c>
      <c r="J1007" s="422">
        <f t="shared" si="293"/>
        <v>0</v>
      </c>
      <c r="K1007" s="419"/>
      <c r="L1007" s="423">
        <f t="shared" si="294"/>
        <v>0</v>
      </c>
      <c r="M1007" s="423">
        <f t="shared" si="295"/>
        <v>0</v>
      </c>
      <c r="N1007" s="424">
        <f t="shared" si="296"/>
        <v>0</v>
      </c>
      <c r="O1007" s="424">
        <f t="shared" si="297"/>
        <v>0</v>
      </c>
      <c r="P1007" s="420"/>
      <c r="Q1007" s="532"/>
      <c r="R1007" s="526" t="str">
        <f t="shared" si="289"/>
        <v/>
      </c>
      <c r="S1007" s="526" t="str">
        <f t="shared" si="290"/>
        <v/>
      </c>
      <c r="V1007" s="433">
        <f>VLOOKUP(A1007,[3]Cartilha!$A:$A,1,FALSE)</f>
        <v>102779</v>
      </c>
      <c r="W1007" s="367"/>
    </row>
    <row r="1008" spans="1:23" ht="22.5" hidden="1" x14ac:dyDescent="0.2">
      <c r="A1008" s="623">
        <v>102780</v>
      </c>
      <c r="B1008" s="612" t="s">
        <v>3171</v>
      </c>
      <c r="C1008" s="620" t="s">
        <v>6036</v>
      </c>
      <c r="D1008" s="612" t="s">
        <v>169</v>
      </c>
      <c r="E1008" s="621">
        <v>8137.95</v>
      </c>
      <c r="F1008" s="614">
        <f t="shared" si="291"/>
        <v>9811.11</v>
      </c>
      <c r="G1008" s="510"/>
      <c r="H1008" s="423"/>
      <c r="I1008" s="422">
        <f t="shared" si="292"/>
        <v>0</v>
      </c>
      <c r="J1008" s="422">
        <f t="shared" si="293"/>
        <v>0</v>
      </c>
      <c r="K1008" s="419"/>
      <c r="L1008" s="423">
        <f t="shared" si="294"/>
        <v>0</v>
      </c>
      <c r="M1008" s="423">
        <f t="shared" si="295"/>
        <v>0</v>
      </c>
      <c r="N1008" s="424">
        <f t="shared" si="296"/>
        <v>0</v>
      </c>
      <c r="O1008" s="424">
        <f t="shared" si="297"/>
        <v>0</v>
      </c>
      <c r="P1008" s="420"/>
      <c r="Q1008" s="532"/>
      <c r="R1008" s="526" t="str">
        <f t="shared" si="289"/>
        <v/>
      </c>
      <c r="S1008" s="526" t="str">
        <f t="shared" si="290"/>
        <v/>
      </c>
      <c r="V1008" s="433">
        <f>VLOOKUP(A1008,[3]Cartilha!$A:$A,1,FALSE)</f>
        <v>102780</v>
      </c>
      <c r="W1008" s="367"/>
    </row>
    <row r="1009" spans="1:23" ht="22.5" hidden="1" x14ac:dyDescent="0.2">
      <c r="A1009" s="623">
        <v>102781</v>
      </c>
      <c r="B1009" s="612" t="s">
        <v>3171</v>
      </c>
      <c r="C1009" s="620" t="s">
        <v>6037</v>
      </c>
      <c r="D1009" s="612" t="s">
        <v>169</v>
      </c>
      <c r="E1009" s="621">
        <v>12039.11</v>
      </c>
      <c r="F1009" s="614">
        <f t="shared" si="291"/>
        <v>14514.35</v>
      </c>
      <c r="G1009" s="510"/>
      <c r="H1009" s="423"/>
      <c r="I1009" s="422">
        <f t="shared" si="292"/>
        <v>0</v>
      </c>
      <c r="J1009" s="422">
        <f t="shared" si="293"/>
        <v>0</v>
      </c>
      <c r="K1009" s="419"/>
      <c r="L1009" s="423">
        <f t="shared" si="294"/>
        <v>0</v>
      </c>
      <c r="M1009" s="423">
        <f t="shared" si="295"/>
        <v>0</v>
      </c>
      <c r="N1009" s="424">
        <f t="shared" si="296"/>
        <v>0</v>
      </c>
      <c r="O1009" s="424">
        <f t="shared" si="297"/>
        <v>0</v>
      </c>
      <c r="P1009" s="420"/>
      <c r="Q1009" s="532"/>
      <c r="R1009" s="526" t="str">
        <f t="shared" si="289"/>
        <v/>
      </c>
      <c r="S1009" s="526" t="str">
        <f t="shared" si="290"/>
        <v/>
      </c>
      <c r="V1009" s="433">
        <f>VLOOKUP(A1009,[3]Cartilha!$A:$A,1,FALSE)</f>
        <v>102781</v>
      </c>
      <c r="W1009" s="367"/>
    </row>
    <row r="1010" spans="1:23" ht="22.5" hidden="1" x14ac:dyDescent="0.2">
      <c r="A1010" s="623">
        <v>102782</v>
      </c>
      <c r="B1010" s="612" t="s">
        <v>3171</v>
      </c>
      <c r="C1010" s="620" t="s">
        <v>6038</v>
      </c>
      <c r="D1010" s="612" t="s">
        <v>169</v>
      </c>
      <c r="E1010" s="621">
        <v>13355.64</v>
      </c>
      <c r="F1010" s="614">
        <f t="shared" si="291"/>
        <v>16101.56</v>
      </c>
      <c r="G1010" s="510"/>
      <c r="H1010" s="423"/>
      <c r="I1010" s="422">
        <f t="shared" si="292"/>
        <v>0</v>
      </c>
      <c r="J1010" s="422">
        <f t="shared" si="293"/>
        <v>0</v>
      </c>
      <c r="K1010" s="419"/>
      <c r="L1010" s="423">
        <f t="shared" si="294"/>
        <v>0</v>
      </c>
      <c r="M1010" s="423">
        <f t="shared" si="295"/>
        <v>0</v>
      </c>
      <c r="N1010" s="424">
        <f t="shared" si="296"/>
        <v>0</v>
      </c>
      <c r="O1010" s="424">
        <f t="shared" si="297"/>
        <v>0</v>
      </c>
      <c r="P1010" s="420"/>
      <c r="Q1010" s="532"/>
      <c r="R1010" s="526" t="str">
        <f t="shared" si="289"/>
        <v/>
      </c>
      <c r="S1010" s="526" t="str">
        <f t="shared" si="290"/>
        <v/>
      </c>
      <c r="V1010" s="433">
        <f>VLOOKUP(A1010,[3]Cartilha!$A:$A,1,FALSE)</f>
        <v>102782</v>
      </c>
      <c r="W1010" s="367"/>
    </row>
    <row r="1011" spans="1:23" ht="22.5" hidden="1" x14ac:dyDescent="0.2">
      <c r="A1011" s="623">
        <v>102783</v>
      </c>
      <c r="B1011" s="612" t="s">
        <v>3171</v>
      </c>
      <c r="C1011" s="620" t="s">
        <v>6039</v>
      </c>
      <c r="D1011" s="612" t="s">
        <v>169</v>
      </c>
      <c r="E1011" s="621">
        <v>17690.27</v>
      </c>
      <c r="F1011" s="614">
        <f t="shared" si="291"/>
        <v>21327.39</v>
      </c>
      <c r="G1011" s="510"/>
      <c r="H1011" s="423"/>
      <c r="I1011" s="422">
        <f t="shared" si="292"/>
        <v>0</v>
      </c>
      <c r="J1011" s="422">
        <f t="shared" si="293"/>
        <v>0</v>
      </c>
      <c r="K1011" s="419"/>
      <c r="L1011" s="423">
        <f t="shared" si="294"/>
        <v>0</v>
      </c>
      <c r="M1011" s="423">
        <f t="shared" si="295"/>
        <v>0</v>
      </c>
      <c r="N1011" s="424">
        <f t="shared" si="296"/>
        <v>0</v>
      </c>
      <c r="O1011" s="424">
        <f t="shared" si="297"/>
        <v>0</v>
      </c>
      <c r="P1011" s="420"/>
      <c r="Q1011" s="532"/>
      <c r="R1011" s="526" t="str">
        <f t="shared" si="289"/>
        <v/>
      </c>
      <c r="S1011" s="526" t="str">
        <f t="shared" si="290"/>
        <v/>
      </c>
      <c r="V1011" s="433">
        <f>VLOOKUP(A1011,[3]Cartilha!$A:$A,1,FALSE)</f>
        <v>102783</v>
      </c>
      <c r="W1011" s="367"/>
    </row>
    <row r="1012" spans="1:23" ht="22.5" hidden="1" x14ac:dyDescent="0.2">
      <c r="A1012" s="623">
        <v>102784</v>
      </c>
      <c r="B1012" s="612" t="s">
        <v>3171</v>
      </c>
      <c r="C1012" s="620" t="s">
        <v>6040</v>
      </c>
      <c r="D1012" s="612" t="s">
        <v>169</v>
      </c>
      <c r="E1012" s="621">
        <v>27286.5</v>
      </c>
      <c r="F1012" s="614">
        <f t="shared" si="291"/>
        <v>32896.6</v>
      </c>
      <c r="G1012" s="510"/>
      <c r="H1012" s="423"/>
      <c r="I1012" s="422">
        <f t="shared" si="292"/>
        <v>0</v>
      </c>
      <c r="J1012" s="422">
        <f t="shared" si="293"/>
        <v>0</v>
      </c>
      <c r="K1012" s="419"/>
      <c r="L1012" s="423">
        <f t="shared" si="294"/>
        <v>0</v>
      </c>
      <c r="M1012" s="423">
        <f t="shared" si="295"/>
        <v>0</v>
      </c>
      <c r="N1012" s="424">
        <f t="shared" si="296"/>
        <v>0</v>
      </c>
      <c r="O1012" s="424">
        <f t="shared" si="297"/>
        <v>0</v>
      </c>
      <c r="P1012" s="420"/>
      <c r="Q1012" s="532"/>
      <c r="R1012" s="526" t="str">
        <f t="shared" si="289"/>
        <v/>
      </c>
      <c r="S1012" s="526" t="str">
        <f t="shared" si="290"/>
        <v/>
      </c>
      <c r="V1012" s="433">
        <f>VLOOKUP(A1012,[3]Cartilha!$A:$A,1,FALSE)</f>
        <v>102784</v>
      </c>
      <c r="W1012" s="367"/>
    </row>
    <row r="1013" spans="1:23" ht="22.5" hidden="1" x14ac:dyDescent="0.2">
      <c r="A1013" s="623">
        <v>102785</v>
      </c>
      <c r="B1013" s="612" t="s">
        <v>3171</v>
      </c>
      <c r="C1013" s="620" t="s">
        <v>6041</v>
      </c>
      <c r="D1013" s="612" t="s">
        <v>169</v>
      </c>
      <c r="E1013" s="621">
        <v>8137.95</v>
      </c>
      <c r="F1013" s="614">
        <f t="shared" si="291"/>
        <v>9811.11</v>
      </c>
      <c r="G1013" s="510"/>
      <c r="H1013" s="423"/>
      <c r="I1013" s="422">
        <f t="shared" si="292"/>
        <v>0</v>
      </c>
      <c r="J1013" s="422">
        <f t="shared" si="293"/>
        <v>0</v>
      </c>
      <c r="K1013" s="419"/>
      <c r="L1013" s="423">
        <f t="shared" si="294"/>
        <v>0</v>
      </c>
      <c r="M1013" s="423">
        <f t="shared" si="295"/>
        <v>0</v>
      </c>
      <c r="N1013" s="424">
        <f t="shared" si="296"/>
        <v>0</v>
      </c>
      <c r="O1013" s="424">
        <f t="shared" si="297"/>
        <v>0</v>
      </c>
      <c r="P1013" s="420"/>
      <c r="Q1013" s="532"/>
      <c r="R1013" s="526" t="str">
        <f t="shared" si="289"/>
        <v/>
      </c>
      <c r="S1013" s="526" t="str">
        <f t="shared" si="290"/>
        <v/>
      </c>
      <c r="V1013" s="433">
        <f>VLOOKUP(A1013,[3]Cartilha!$A:$A,1,FALSE)</f>
        <v>102785</v>
      </c>
      <c r="W1013" s="367"/>
    </row>
    <row r="1014" spans="1:23" ht="22.5" hidden="1" x14ac:dyDescent="0.2">
      <c r="A1014" s="623">
        <v>102786</v>
      </c>
      <c r="B1014" s="612" t="s">
        <v>3171</v>
      </c>
      <c r="C1014" s="620" t="s">
        <v>6042</v>
      </c>
      <c r="D1014" s="612" t="s">
        <v>169</v>
      </c>
      <c r="E1014" s="621">
        <v>9021.02</v>
      </c>
      <c r="F1014" s="614">
        <f t="shared" si="291"/>
        <v>10875.74</v>
      </c>
      <c r="G1014" s="510"/>
      <c r="H1014" s="423"/>
      <c r="I1014" s="422">
        <f t="shared" si="292"/>
        <v>0</v>
      </c>
      <c r="J1014" s="422">
        <f t="shared" si="293"/>
        <v>0</v>
      </c>
      <c r="K1014" s="419"/>
      <c r="L1014" s="423">
        <f t="shared" si="294"/>
        <v>0</v>
      </c>
      <c r="M1014" s="423">
        <f t="shared" si="295"/>
        <v>0</v>
      </c>
      <c r="N1014" s="424">
        <f t="shared" si="296"/>
        <v>0</v>
      </c>
      <c r="O1014" s="424">
        <f t="shared" si="297"/>
        <v>0</v>
      </c>
      <c r="P1014" s="420"/>
      <c r="Q1014" s="532"/>
      <c r="R1014" s="526" t="str">
        <f t="shared" si="289"/>
        <v/>
      </c>
      <c r="S1014" s="526" t="str">
        <f t="shared" si="290"/>
        <v/>
      </c>
      <c r="V1014" s="433">
        <f>VLOOKUP(A1014,[3]Cartilha!$A:$A,1,FALSE)</f>
        <v>102786</v>
      </c>
      <c r="W1014" s="367"/>
    </row>
    <row r="1015" spans="1:23" ht="22.5" hidden="1" x14ac:dyDescent="0.2">
      <c r="A1015" s="623">
        <v>102787</v>
      </c>
      <c r="B1015" s="612" t="s">
        <v>3171</v>
      </c>
      <c r="C1015" s="620" t="s">
        <v>6043</v>
      </c>
      <c r="D1015" s="612" t="s">
        <v>169</v>
      </c>
      <c r="E1015" s="621">
        <v>13355.64</v>
      </c>
      <c r="F1015" s="614">
        <f t="shared" si="291"/>
        <v>16101.56</v>
      </c>
      <c r="G1015" s="510"/>
      <c r="H1015" s="423"/>
      <c r="I1015" s="422">
        <f t="shared" si="292"/>
        <v>0</v>
      </c>
      <c r="J1015" s="422">
        <f t="shared" si="293"/>
        <v>0</v>
      </c>
      <c r="K1015" s="419"/>
      <c r="L1015" s="423">
        <f t="shared" si="294"/>
        <v>0</v>
      </c>
      <c r="M1015" s="423">
        <f t="shared" si="295"/>
        <v>0</v>
      </c>
      <c r="N1015" s="424">
        <f t="shared" si="296"/>
        <v>0</v>
      </c>
      <c r="O1015" s="424">
        <f t="shared" si="297"/>
        <v>0</v>
      </c>
      <c r="P1015" s="420"/>
      <c r="Q1015" s="532"/>
      <c r="R1015" s="526" t="str">
        <f t="shared" si="289"/>
        <v/>
      </c>
      <c r="S1015" s="526" t="str">
        <f t="shared" si="290"/>
        <v/>
      </c>
      <c r="V1015" s="433">
        <f>VLOOKUP(A1015,[3]Cartilha!$A:$A,1,FALSE)</f>
        <v>102787</v>
      </c>
      <c r="W1015" s="367"/>
    </row>
    <row r="1016" spans="1:23" ht="22.5" hidden="1" x14ac:dyDescent="0.2">
      <c r="A1016" s="623">
        <v>102788</v>
      </c>
      <c r="B1016" s="612" t="s">
        <v>3171</v>
      </c>
      <c r="C1016" s="620" t="s">
        <v>6044</v>
      </c>
      <c r="D1016" s="612" t="s">
        <v>169</v>
      </c>
      <c r="E1016" s="621">
        <v>14637.62</v>
      </c>
      <c r="F1016" s="614">
        <f t="shared" si="291"/>
        <v>17647.11</v>
      </c>
      <c r="G1016" s="510"/>
      <c r="H1016" s="423"/>
      <c r="I1016" s="422">
        <f t="shared" si="292"/>
        <v>0</v>
      </c>
      <c r="J1016" s="422">
        <f t="shared" si="293"/>
        <v>0</v>
      </c>
      <c r="K1016" s="419"/>
      <c r="L1016" s="423">
        <f t="shared" si="294"/>
        <v>0</v>
      </c>
      <c r="M1016" s="423">
        <f t="shared" si="295"/>
        <v>0</v>
      </c>
      <c r="N1016" s="424">
        <f t="shared" si="296"/>
        <v>0</v>
      </c>
      <c r="O1016" s="424">
        <f t="shared" si="297"/>
        <v>0</v>
      </c>
      <c r="P1016" s="420"/>
      <c r="Q1016" s="532"/>
      <c r="R1016" s="526" t="str">
        <f t="shared" si="289"/>
        <v/>
      </c>
      <c r="S1016" s="526" t="str">
        <f t="shared" si="290"/>
        <v/>
      </c>
      <c r="V1016" s="433">
        <f>VLOOKUP(A1016,[3]Cartilha!$A:$A,1,FALSE)</f>
        <v>102788</v>
      </c>
      <c r="W1016" s="367"/>
    </row>
    <row r="1017" spans="1:23" ht="22.5" hidden="1" x14ac:dyDescent="0.2">
      <c r="A1017" s="623">
        <v>102789</v>
      </c>
      <c r="B1017" s="612" t="s">
        <v>3171</v>
      </c>
      <c r="C1017" s="620" t="s">
        <v>6045</v>
      </c>
      <c r="D1017" s="612" t="s">
        <v>169</v>
      </c>
      <c r="E1017" s="621">
        <v>19232.95</v>
      </c>
      <c r="F1017" s="614">
        <f t="shared" si="291"/>
        <v>23187.24</v>
      </c>
      <c r="G1017" s="510"/>
      <c r="H1017" s="423"/>
      <c r="I1017" s="422">
        <f t="shared" si="292"/>
        <v>0</v>
      </c>
      <c r="J1017" s="422">
        <f t="shared" si="293"/>
        <v>0</v>
      </c>
      <c r="K1017" s="419"/>
      <c r="L1017" s="423">
        <f t="shared" si="294"/>
        <v>0</v>
      </c>
      <c r="M1017" s="423">
        <f t="shared" si="295"/>
        <v>0</v>
      </c>
      <c r="N1017" s="424">
        <f t="shared" si="296"/>
        <v>0</v>
      </c>
      <c r="O1017" s="424">
        <f t="shared" si="297"/>
        <v>0</v>
      </c>
      <c r="P1017" s="420"/>
      <c r="Q1017" s="532"/>
      <c r="R1017" s="526" t="str">
        <f t="shared" si="289"/>
        <v/>
      </c>
      <c r="S1017" s="526" t="str">
        <f t="shared" si="290"/>
        <v/>
      </c>
      <c r="V1017" s="433">
        <f>VLOOKUP(A1017,[3]Cartilha!$A:$A,1,FALSE)</f>
        <v>102789</v>
      </c>
      <c r="W1017" s="367"/>
    </row>
    <row r="1018" spans="1:23" ht="22.5" hidden="1" x14ac:dyDescent="0.2">
      <c r="A1018" s="623">
        <v>102790</v>
      </c>
      <c r="B1018" s="612" t="s">
        <v>3171</v>
      </c>
      <c r="C1018" s="620" t="s">
        <v>6046</v>
      </c>
      <c r="D1018" s="612" t="s">
        <v>169</v>
      </c>
      <c r="E1018" s="621">
        <v>31644.45</v>
      </c>
      <c r="F1018" s="614">
        <f t="shared" si="291"/>
        <v>38150.550000000003</v>
      </c>
      <c r="G1018" s="510"/>
      <c r="H1018" s="423"/>
      <c r="I1018" s="422">
        <f t="shared" si="292"/>
        <v>0</v>
      </c>
      <c r="J1018" s="422">
        <f t="shared" si="293"/>
        <v>0</v>
      </c>
      <c r="K1018" s="419"/>
      <c r="L1018" s="423">
        <f t="shared" si="294"/>
        <v>0</v>
      </c>
      <c r="M1018" s="423">
        <f t="shared" si="295"/>
        <v>0</v>
      </c>
      <c r="N1018" s="424">
        <f t="shared" si="296"/>
        <v>0</v>
      </c>
      <c r="O1018" s="424">
        <f t="shared" si="297"/>
        <v>0</v>
      </c>
      <c r="P1018" s="420"/>
      <c r="Q1018" s="532"/>
      <c r="R1018" s="526" t="str">
        <f t="shared" si="289"/>
        <v/>
      </c>
      <c r="S1018" s="526" t="str">
        <f t="shared" si="290"/>
        <v/>
      </c>
      <c r="V1018" s="433">
        <f>VLOOKUP(A1018,[3]Cartilha!$A:$A,1,FALSE)</f>
        <v>102790</v>
      </c>
      <c r="W1018" s="367"/>
    </row>
    <row r="1019" spans="1:23" ht="22.5" hidden="1" x14ac:dyDescent="0.2">
      <c r="A1019" s="623">
        <v>102791</v>
      </c>
      <c r="B1019" s="612" t="s">
        <v>3171</v>
      </c>
      <c r="C1019" s="620" t="s">
        <v>6047</v>
      </c>
      <c r="D1019" s="612" t="s">
        <v>169</v>
      </c>
      <c r="E1019" s="621">
        <v>25640.35</v>
      </c>
      <c r="F1019" s="614">
        <f t="shared" si="291"/>
        <v>30912.01</v>
      </c>
      <c r="G1019" s="510"/>
      <c r="H1019" s="423"/>
      <c r="I1019" s="422">
        <f t="shared" si="292"/>
        <v>0</v>
      </c>
      <c r="J1019" s="422">
        <f t="shared" si="293"/>
        <v>0</v>
      </c>
      <c r="K1019" s="419"/>
      <c r="L1019" s="423">
        <f t="shared" si="294"/>
        <v>0</v>
      </c>
      <c r="M1019" s="423">
        <f t="shared" si="295"/>
        <v>0</v>
      </c>
      <c r="N1019" s="424">
        <f t="shared" si="296"/>
        <v>0</v>
      </c>
      <c r="O1019" s="424">
        <f t="shared" si="297"/>
        <v>0</v>
      </c>
      <c r="P1019" s="420"/>
      <c r="Q1019" s="532"/>
      <c r="R1019" s="526" t="str">
        <f t="shared" si="289"/>
        <v/>
      </c>
      <c r="S1019" s="526" t="str">
        <f t="shared" si="290"/>
        <v/>
      </c>
      <c r="V1019" s="433">
        <f>VLOOKUP(A1019,[3]Cartilha!$A:$A,1,FALSE)</f>
        <v>102791</v>
      </c>
      <c r="W1019" s="367"/>
    </row>
    <row r="1020" spans="1:23" ht="22.5" hidden="1" x14ac:dyDescent="0.2">
      <c r="A1020" s="623">
        <v>102792</v>
      </c>
      <c r="B1020" s="612" t="s">
        <v>3171</v>
      </c>
      <c r="C1020" s="620" t="s">
        <v>6048</v>
      </c>
      <c r="D1020" s="612" t="s">
        <v>169</v>
      </c>
      <c r="E1020" s="621">
        <v>41612.01</v>
      </c>
      <c r="F1020" s="614">
        <f t="shared" si="291"/>
        <v>50167.44</v>
      </c>
      <c r="G1020" s="510"/>
      <c r="H1020" s="423"/>
      <c r="I1020" s="422">
        <f t="shared" si="292"/>
        <v>0</v>
      </c>
      <c r="J1020" s="422">
        <f t="shared" si="293"/>
        <v>0</v>
      </c>
      <c r="K1020" s="419"/>
      <c r="L1020" s="423">
        <f t="shared" si="294"/>
        <v>0</v>
      </c>
      <c r="M1020" s="423">
        <f t="shared" si="295"/>
        <v>0</v>
      </c>
      <c r="N1020" s="424">
        <f t="shared" si="296"/>
        <v>0</v>
      </c>
      <c r="O1020" s="424">
        <f t="shared" si="297"/>
        <v>0</v>
      </c>
      <c r="P1020" s="420"/>
      <c r="Q1020" s="532"/>
      <c r="R1020" s="526" t="str">
        <f t="shared" si="289"/>
        <v/>
      </c>
      <c r="S1020" s="526" t="str">
        <f t="shared" si="290"/>
        <v/>
      </c>
      <c r="V1020" s="433">
        <f>VLOOKUP(A1020,[3]Cartilha!$A:$A,1,FALSE)</f>
        <v>102792</v>
      </c>
      <c r="W1020" s="367"/>
    </row>
    <row r="1021" spans="1:23" ht="22.5" hidden="1" x14ac:dyDescent="0.2">
      <c r="A1021" s="623">
        <v>102793</v>
      </c>
      <c r="B1021" s="612" t="s">
        <v>3171</v>
      </c>
      <c r="C1021" s="620" t="s">
        <v>6049</v>
      </c>
      <c r="D1021" s="612" t="s">
        <v>169</v>
      </c>
      <c r="E1021" s="621">
        <v>55905.15</v>
      </c>
      <c r="F1021" s="614">
        <f t="shared" si="291"/>
        <v>67399.25</v>
      </c>
      <c r="G1021" s="510"/>
      <c r="H1021" s="423"/>
      <c r="I1021" s="422">
        <f t="shared" si="292"/>
        <v>0</v>
      </c>
      <c r="J1021" s="422">
        <f t="shared" si="293"/>
        <v>0</v>
      </c>
      <c r="K1021" s="419"/>
      <c r="L1021" s="423">
        <f t="shared" si="294"/>
        <v>0</v>
      </c>
      <c r="M1021" s="423">
        <f t="shared" si="295"/>
        <v>0</v>
      </c>
      <c r="N1021" s="424">
        <f t="shared" si="296"/>
        <v>0</v>
      </c>
      <c r="O1021" s="424">
        <f t="shared" si="297"/>
        <v>0</v>
      </c>
      <c r="P1021" s="420"/>
      <c r="Q1021" s="532"/>
      <c r="R1021" s="526" t="str">
        <f t="shared" si="289"/>
        <v/>
      </c>
      <c r="S1021" s="526" t="str">
        <f t="shared" si="290"/>
        <v/>
      </c>
      <c r="V1021" s="433">
        <f>VLOOKUP(A1021,[3]Cartilha!$A:$A,1,FALSE)</f>
        <v>102793</v>
      </c>
      <c r="W1021" s="367"/>
    </row>
    <row r="1022" spans="1:23" ht="22.5" hidden="1" x14ac:dyDescent="0.2">
      <c r="A1022" s="623">
        <v>102794</v>
      </c>
      <c r="B1022" s="612" t="s">
        <v>3171</v>
      </c>
      <c r="C1022" s="620" t="s">
        <v>6050</v>
      </c>
      <c r="D1022" s="612" t="s">
        <v>169</v>
      </c>
      <c r="E1022" s="621">
        <v>79969.89</v>
      </c>
      <c r="F1022" s="614">
        <f t="shared" si="291"/>
        <v>96411.7</v>
      </c>
      <c r="G1022" s="510"/>
      <c r="H1022" s="423"/>
      <c r="I1022" s="422">
        <f t="shared" si="292"/>
        <v>0</v>
      </c>
      <c r="J1022" s="422">
        <f t="shared" si="293"/>
        <v>0</v>
      </c>
      <c r="K1022" s="419"/>
      <c r="L1022" s="423">
        <f t="shared" si="294"/>
        <v>0</v>
      </c>
      <c r="M1022" s="423">
        <f t="shared" si="295"/>
        <v>0</v>
      </c>
      <c r="N1022" s="424">
        <f t="shared" si="296"/>
        <v>0</v>
      </c>
      <c r="O1022" s="424">
        <f t="shared" si="297"/>
        <v>0</v>
      </c>
      <c r="P1022" s="420"/>
      <c r="Q1022" s="532"/>
      <c r="R1022" s="526" t="str">
        <f t="shared" si="289"/>
        <v/>
      </c>
      <c r="S1022" s="526" t="str">
        <f t="shared" si="290"/>
        <v/>
      </c>
      <c r="V1022" s="433">
        <f>VLOOKUP(A1022,[3]Cartilha!$A:$A,1,FALSE)</f>
        <v>102794</v>
      </c>
      <c r="W1022" s="367"/>
    </row>
    <row r="1023" spans="1:23" ht="22.5" hidden="1" x14ac:dyDescent="0.2">
      <c r="A1023" s="623">
        <v>102795</v>
      </c>
      <c r="B1023" s="612" t="s">
        <v>3171</v>
      </c>
      <c r="C1023" s="620" t="s">
        <v>6051</v>
      </c>
      <c r="D1023" s="612" t="s">
        <v>169</v>
      </c>
      <c r="E1023" s="621">
        <v>27374.49</v>
      </c>
      <c r="F1023" s="614">
        <f t="shared" si="291"/>
        <v>33002.69</v>
      </c>
      <c r="G1023" s="510"/>
      <c r="H1023" s="423"/>
      <c r="I1023" s="422">
        <f t="shared" si="292"/>
        <v>0</v>
      </c>
      <c r="J1023" s="422">
        <f t="shared" si="293"/>
        <v>0</v>
      </c>
      <c r="K1023" s="419"/>
      <c r="L1023" s="423">
        <f t="shared" si="294"/>
        <v>0</v>
      </c>
      <c r="M1023" s="423">
        <f t="shared" si="295"/>
        <v>0</v>
      </c>
      <c r="N1023" s="424">
        <f t="shared" si="296"/>
        <v>0</v>
      </c>
      <c r="O1023" s="424">
        <f t="shared" si="297"/>
        <v>0</v>
      </c>
      <c r="P1023" s="420"/>
      <c r="Q1023" s="532"/>
      <c r="R1023" s="526" t="str">
        <f t="shared" si="289"/>
        <v/>
      </c>
      <c r="S1023" s="526" t="str">
        <f t="shared" si="290"/>
        <v/>
      </c>
      <c r="V1023" s="433">
        <f>VLOOKUP(A1023,[3]Cartilha!$A:$A,1,FALSE)</f>
        <v>102795</v>
      </c>
      <c r="W1023" s="367"/>
    </row>
    <row r="1024" spans="1:23" ht="22.5" hidden="1" x14ac:dyDescent="0.2">
      <c r="A1024" s="623">
        <v>102796</v>
      </c>
      <c r="B1024" s="612" t="s">
        <v>3171</v>
      </c>
      <c r="C1024" s="620" t="s">
        <v>6052</v>
      </c>
      <c r="D1024" s="612" t="s">
        <v>169</v>
      </c>
      <c r="E1024" s="621">
        <v>44032.38</v>
      </c>
      <c r="F1024" s="614">
        <f t="shared" si="291"/>
        <v>53085.440000000002</v>
      </c>
      <c r="G1024" s="510"/>
      <c r="H1024" s="423"/>
      <c r="I1024" s="422">
        <f t="shared" si="292"/>
        <v>0</v>
      </c>
      <c r="J1024" s="422">
        <f t="shared" si="293"/>
        <v>0</v>
      </c>
      <c r="K1024" s="419"/>
      <c r="L1024" s="423">
        <f t="shared" si="294"/>
        <v>0</v>
      </c>
      <c r="M1024" s="423">
        <f t="shared" si="295"/>
        <v>0</v>
      </c>
      <c r="N1024" s="424">
        <f t="shared" si="296"/>
        <v>0</v>
      </c>
      <c r="O1024" s="424">
        <f t="shared" si="297"/>
        <v>0</v>
      </c>
      <c r="P1024" s="420"/>
      <c r="Q1024" s="532"/>
      <c r="R1024" s="526" t="str">
        <f t="shared" si="289"/>
        <v/>
      </c>
      <c r="S1024" s="526" t="str">
        <f t="shared" si="290"/>
        <v/>
      </c>
      <c r="V1024" s="433">
        <f>VLOOKUP(A1024,[3]Cartilha!$A:$A,1,FALSE)</f>
        <v>102796</v>
      </c>
      <c r="W1024" s="367"/>
    </row>
    <row r="1025" spans="1:23" ht="22.5" hidden="1" x14ac:dyDescent="0.2">
      <c r="A1025" s="623">
        <v>102797</v>
      </c>
      <c r="B1025" s="612" t="s">
        <v>3171</v>
      </c>
      <c r="C1025" s="620" t="s">
        <v>6053</v>
      </c>
      <c r="D1025" s="612" t="s">
        <v>169</v>
      </c>
      <c r="E1025" s="621">
        <v>62391.81</v>
      </c>
      <c r="F1025" s="614">
        <f t="shared" si="291"/>
        <v>75219.570000000007</v>
      </c>
      <c r="G1025" s="510"/>
      <c r="H1025" s="423"/>
      <c r="I1025" s="422">
        <f t="shared" si="292"/>
        <v>0</v>
      </c>
      <c r="J1025" s="422">
        <f t="shared" si="293"/>
        <v>0</v>
      </c>
      <c r="K1025" s="419"/>
      <c r="L1025" s="423">
        <f t="shared" si="294"/>
        <v>0</v>
      </c>
      <c r="M1025" s="423">
        <f t="shared" si="295"/>
        <v>0</v>
      </c>
      <c r="N1025" s="424">
        <f t="shared" si="296"/>
        <v>0</v>
      </c>
      <c r="O1025" s="424">
        <f t="shared" si="297"/>
        <v>0</v>
      </c>
      <c r="P1025" s="420"/>
      <c r="Q1025" s="532"/>
      <c r="R1025" s="526" t="str">
        <f t="shared" si="289"/>
        <v/>
      </c>
      <c r="S1025" s="526" t="str">
        <f t="shared" si="290"/>
        <v/>
      </c>
      <c r="V1025" s="433">
        <f>VLOOKUP(A1025,[3]Cartilha!$A:$A,1,FALSE)</f>
        <v>102797</v>
      </c>
      <c r="W1025" s="367"/>
    </row>
    <row r="1026" spans="1:23" ht="22.5" hidden="1" x14ac:dyDescent="0.2">
      <c r="A1026" s="623">
        <v>102798</v>
      </c>
      <c r="B1026" s="612" t="s">
        <v>3171</v>
      </c>
      <c r="C1026" s="620" t="s">
        <v>6054</v>
      </c>
      <c r="D1026" s="612" t="s">
        <v>169</v>
      </c>
      <c r="E1026" s="621">
        <v>76284.42</v>
      </c>
      <c r="F1026" s="614">
        <f t="shared" si="291"/>
        <v>91968.5</v>
      </c>
      <c r="G1026" s="510"/>
      <c r="H1026" s="423"/>
      <c r="I1026" s="422">
        <f t="shared" si="292"/>
        <v>0</v>
      </c>
      <c r="J1026" s="422">
        <f t="shared" si="293"/>
        <v>0</v>
      </c>
      <c r="K1026" s="419"/>
      <c r="L1026" s="423">
        <f t="shared" si="294"/>
        <v>0</v>
      </c>
      <c r="M1026" s="423">
        <f t="shared" si="295"/>
        <v>0</v>
      </c>
      <c r="N1026" s="424">
        <f t="shared" si="296"/>
        <v>0</v>
      </c>
      <c r="O1026" s="424">
        <f t="shared" si="297"/>
        <v>0</v>
      </c>
      <c r="P1026" s="420"/>
      <c r="Q1026" s="532"/>
      <c r="R1026" s="526" t="str">
        <f t="shared" si="289"/>
        <v/>
      </c>
      <c r="S1026" s="526" t="str">
        <f t="shared" si="290"/>
        <v/>
      </c>
      <c r="V1026" s="433">
        <f>VLOOKUP(A1026,[3]Cartilha!$A:$A,1,FALSE)</f>
        <v>102798</v>
      </c>
      <c r="W1026" s="367"/>
    </row>
    <row r="1027" spans="1:23" ht="22.5" hidden="1" x14ac:dyDescent="0.2">
      <c r="A1027" s="623">
        <v>102799</v>
      </c>
      <c r="B1027" s="612" t="s">
        <v>3171</v>
      </c>
      <c r="C1027" s="620" t="s">
        <v>6055</v>
      </c>
      <c r="D1027" s="612" t="s">
        <v>169</v>
      </c>
      <c r="E1027" s="621">
        <v>27952.44</v>
      </c>
      <c r="F1027" s="614">
        <f t="shared" si="291"/>
        <v>33699.46</v>
      </c>
      <c r="G1027" s="510"/>
      <c r="H1027" s="423"/>
      <c r="I1027" s="422">
        <f t="shared" si="292"/>
        <v>0</v>
      </c>
      <c r="J1027" s="422">
        <f t="shared" si="293"/>
        <v>0</v>
      </c>
      <c r="K1027" s="419"/>
      <c r="L1027" s="423">
        <f t="shared" si="294"/>
        <v>0</v>
      </c>
      <c r="M1027" s="423">
        <f t="shared" si="295"/>
        <v>0</v>
      </c>
      <c r="N1027" s="424">
        <f t="shared" si="296"/>
        <v>0</v>
      </c>
      <c r="O1027" s="424">
        <f t="shared" si="297"/>
        <v>0</v>
      </c>
      <c r="P1027" s="420"/>
      <c r="Q1027" s="532"/>
      <c r="R1027" s="526" t="str">
        <f t="shared" si="289"/>
        <v/>
      </c>
      <c r="S1027" s="526" t="str">
        <f t="shared" si="290"/>
        <v/>
      </c>
      <c r="V1027" s="433">
        <f>VLOOKUP(A1027,[3]Cartilha!$A:$A,1,FALSE)</f>
        <v>102799</v>
      </c>
      <c r="W1027" s="367"/>
    </row>
    <row r="1028" spans="1:23" ht="22.5" hidden="1" x14ac:dyDescent="0.2">
      <c r="A1028" s="623">
        <v>102800</v>
      </c>
      <c r="B1028" s="612" t="s">
        <v>3171</v>
      </c>
      <c r="C1028" s="620" t="s">
        <v>6056</v>
      </c>
      <c r="D1028" s="612" t="s">
        <v>169</v>
      </c>
      <c r="E1028" s="621">
        <v>48354.13</v>
      </c>
      <c r="F1028" s="614">
        <f t="shared" si="291"/>
        <v>58295.74</v>
      </c>
      <c r="G1028" s="510"/>
      <c r="H1028" s="423"/>
      <c r="I1028" s="422">
        <f t="shared" ref="I1028:I1039" si="298">IF(ISBLANK(E1028),0,ROUND(F1028*G1028,2))</f>
        <v>0</v>
      </c>
      <c r="J1028" s="422">
        <f t="shared" ref="J1028:J1039" si="299">IF(ISBLANK(G1028),0,ROUND(G1028*H1028,2))</f>
        <v>0</v>
      </c>
      <c r="K1028" s="419"/>
      <c r="L1028" s="423">
        <f t="shared" ref="L1028:L1039" si="300">G1028</f>
        <v>0</v>
      </c>
      <c r="M1028" s="423">
        <f t="shared" ref="M1028:M1039" si="301">H1028</f>
        <v>0</v>
      </c>
      <c r="N1028" s="424">
        <f t="shared" ref="N1028:N1039" si="302">IF(ISBLANK(E1028),0,ROUND(F1028*L1028,2))</f>
        <v>0</v>
      </c>
      <c r="O1028" s="424">
        <f t="shared" ref="O1028:O1039" si="303">IF(ISBLANK(L1028),0,ROUND(L1028*M1028,2))</f>
        <v>0</v>
      </c>
      <c r="P1028" s="420"/>
      <c r="Q1028" s="532"/>
      <c r="R1028" s="526" t="str">
        <f t="shared" si="289"/>
        <v/>
      </c>
      <c r="S1028" s="526" t="str">
        <f t="shared" si="290"/>
        <v/>
      </c>
      <c r="V1028" s="433">
        <f>VLOOKUP(A1028,[3]Cartilha!$A:$A,1,FALSE)</f>
        <v>102800</v>
      </c>
      <c r="W1028" s="367"/>
    </row>
    <row r="1029" spans="1:23" ht="22.5" hidden="1" x14ac:dyDescent="0.2">
      <c r="A1029" s="623">
        <v>102801</v>
      </c>
      <c r="B1029" s="612" t="s">
        <v>3171</v>
      </c>
      <c r="C1029" s="620" t="s">
        <v>6057</v>
      </c>
      <c r="D1029" s="612" t="s">
        <v>169</v>
      </c>
      <c r="E1029" s="621">
        <v>67642.7</v>
      </c>
      <c r="F1029" s="614">
        <f t="shared" si="291"/>
        <v>81550.039999999994</v>
      </c>
      <c r="G1029" s="510"/>
      <c r="H1029" s="423"/>
      <c r="I1029" s="422">
        <f t="shared" si="298"/>
        <v>0</v>
      </c>
      <c r="J1029" s="422">
        <f t="shared" si="299"/>
        <v>0</v>
      </c>
      <c r="K1029" s="419"/>
      <c r="L1029" s="423">
        <f t="shared" si="300"/>
        <v>0</v>
      </c>
      <c r="M1029" s="423">
        <f t="shared" si="301"/>
        <v>0</v>
      </c>
      <c r="N1029" s="424">
        <f t="shared" si="302"/>
        <v>0</v>
      </c>
      <c r="O1029" s="424">
        <f t="shared" si="303"/>
        <v>0</v>
      </c>
      <c r="P1029" s="420"/>
      <c r="Q1029" s="532"/>
      <c r="R1029" s="526" t="str">
        <f t="shared" si="289"/>
        <v/>
      </c>
      <c r="S1029" s="526" t="str">
        <f t="shared" si="290"/>
        <v/>
      </c>
      <c r="V1029" s="433">
        <f>VLOOKUP(A1029,[3]Cartilha!$A:$A,1,FALSE)</f>
        <v>102801</v>
      </c>
      <c r="W1029" s="367"/>
    </row>
    <row r="1030" spans="1:23" ht="22.5" hidden="1" x14ac:dyDescent="0.2">
      <c r="A1030" s="623">
        <v>102802</v>
      </c>
      <c r="B1030" s="612" t="s">
        <v>3171</v>
      </c>
      <c r="C1030" s="620" t="s">
        <v>6058</v>
      </c>
      <c r="D1030" s="612" t="s">
        <v>169</v>
      </c>
      <c r="E1030" s="621">
        <v>81072.820000000007</v>
      </c>
      <c r="F1030" s="614">
        <f t="shared" si="291"/>
        <v>97741.39</v>
      </c>
      <c r="G1030" s="510"/>
      <c r="H1030" s="423"/>
      <c r="I1030" s="422">
        <f t="shared" si="298"/>
        <v>0</v>
      </c>
      <c r="J1030" s="422">
        <f t="shared" si="299"/>
        <v>0</v>
      </c>
      <c r="K1030" s="419"/>
      <c r="L1030" s="423">
        <f t="shared" si="300"/>
        <v>0</v>
      </c>
      <c r="M1030" s="423">
        <f t="shared" si="301"/>
        <v>0</v>
      </c>
      <c r="N1030" s="424">
        <f t="shared" si="302"/>
        <v>0</v>
      </c>
      <c r="O1030" s="424">
        <f t="shared" si="303"/>
        <v>0</v>
      </c>
      <c r="P1030" s="420"/>
      <c r="Q1030" s="532"/>
      <c r="R1030" s="526" t="str">
        <f t="shared" si="289"/>
        <v/>
      </c>
      <c r="S1030" s="526" t="str">
        <f t="shared" si="290"/>
        <v/>
      </c>
      <c r="V1030" s="433">
        <f>VLOOKUP(A1030,[3]Cartilha!$A:$A,1,FALSE)</f>
        <v>102802</v>
      </c>
      <c r="W1030" s="367"/>
    </row>
    <row r="1031" spans="1:23" hidden="1" x14ac:dyDescent="0.2">
      <c r="A1031" s="623">
        <v>102728</v>
      </c>
      <c r="B1031" s="612" t="s">
        <v>3171</v>
      </c>
      <c r="C1031" s="620" t="s">
        <v>6059</v>
      </c>
      <c r="D1031" s="612" t="s">
        <v>7037</v>
      </c>
      <c r="E1031" s="621">
        <v>16.21</v>
      </c>
      <c r="F1031" s="614">
        <f t="shared" si="291"/>
        <v>19.54</v>
      </c>
      <c r="G1031" s="510"/>
      <c r="H1031" s="423"/>
      <c r="I1031" s="422">
        <f t="shared" si="298"/>
        <v>0</v>
      </c>
      <c r="J1031" s="422">
        <f t="shared" si="299"/>
        <v>0</v>
      </c>
      <c r="K1031" s="419"/>
      <c r="L1031" s="423">
        <f t="shared" si="300"/>
        <v>0</v>
      </c>
      <c r="M1031" s="423">
        <f t="shared" si="301"/>
        <v>0</v>
      </c>
      <c r="N1031" s="424">
        <f t="shared" si="302"/>
        <v>0</v>
      </c>
      <c r="O1031" s="424">
        <f t="shared" si="303"/>
        <v>0</v>
      </c>
      <c r="P1031" s="420"/>
      <c r="Q1031" s="532"/>
      <c r="R1031" s="526" t="str">
        <f t="shared" si="289"/>
        <v/>
      </c>
      <c r="S1031" s="526" t="str">
        <f t="shared" si="290"/>
        <v/>
      </c>
      <c r="V1031" s="433">
        <f>VLOOKUP(A1031,[3]Cartilha!$A:$A,1,FALSE)</f>
        <v>102728</v>
      </c>
      <c r="W1031" s="367"/>
    </row>
    <row r="1032" spans="1:23" hidden="1" x14ac:dyDescent="0.2">
      <c r="A1032" s="623">
        <v>102730</v>
      </c>
      <c r="B1032" s="612" t="s">
        <v>3171</v>
      </c>
      <c r="C1032" s="620" t="s">
        <v>6060</v>
      </c>
      <c r="D1032" s="612" t="s">
        <v>7037</v>
      </c>
      <c r="E1032" s="621">
        <v>13.36</v>
      </c>
      <c r="F1032" s="614">
        <f t="shared" si="291"/>
        <v>16.11</v>
      </c>
      <c r="G1032" s="510"/>
      <c r="H1032" s="423"/>
      <c r="I1032" s="422">
        <f t="shared" si="298"/>
        <v>0</v>
      </c>
      <c r="J1032" s="422">
        <f t="shared" si="299"/>
        <v>0</v>
      </c>
      <c r="K1032" s="419"/>
      <c r="L1032" s="423">
        <f t="shared" si="300"/>
        <v>0</v>
      </c>
      <c r="M1032" s="423">
        <f t="shared" si="301"/>
        <v>0</v>
      </c>
      <c r="N1032" s="424">
        <f t="shared" si="302"/>
        <v>0</v>
      </c>
      <c r="O1032" s="424">
        <f t="shared" si="303"/>
        <v>0</v>
      </c>
      <c r="P1032" s="420"/>
      <c r="Q1032" s="532"/>
      <c r="R1032" s="526" t="str">
        <f t="shared" si="289"/>
        <v/>
      </c>
      <c r="S1032" s="526" t="str">
        <f t="shared" si="290"/>
        <v/>
      </c>
      <c r="V1032" s="433">
        <f>VLOOKUP(A1032,[3]Cartilha!$A:$A,1,FALSE)</f>
        <v>102730</v>
      </c>
      <c r="W1032" s="367"/>
    </row>
    <row r="1033" spans="1:23" hidden="1" x14ac:dyDescent="0.2">
      <c r="A1033" s="623">
        <v>102731</v>
      </c>
      <c r="B1033" s="612" t="s">
        <v>3171</v>
      </c>
      <c r="C1033" s="620" t="s">
        <v>6061</v>
      </c>
      <c r="D1033" s="612" t="s">
        <v>7037</v>
      </c>
      <c r="E1033" s="621">
        <v>11.24</v>
      </c>
      <c r="F1033" s="614">
        <f t="shared" si="291"/>
        <v>13.55</v>
      </c>
      <c r="G1033" s="510"/>
      <c r="H1033" s="423"/>
      <c r="I1033" s="422">
        <f t="shared" si="298"/>
        <v>0</v>
      </c>
      <c r="J1033" s="422">
        <f t="shared" si="299"/>
        <v>0</v>
      </c>
      <c r="K1033" s="419"/>
      <c r="L1033" s="423">
        <f t="shared" si="300"/>
        <v>0</v>
      </c>
      <c r="M1033" s="423">
        <f t="shared" si="301"/>
        <v>0</v>
      </c>
      <c r="N1033" s="424">
        <f t="shared" si="302"/>
        <v>0</v>
      </c>
      <c r="O1033" s="424">
        <f t="shared" si="303"/>
        <v>0</v>
      </c>
      <c r="P1033" s="420"/>
      <c r="Q1033" s="532"/>
      <c r="R1033" s="526" t="str">
        <f t="shared" si="289"/>
        <v/>
      </c>
      <c r="S1033" s="526" t="str">
        <f t="shared" si="290"/>
        <v/>
      </c>
      <c r="V1033" s="433">
        <f>VLOOKUP(A1033,[3]Cartilha!$A:$A,1,FALSE)</f>
        <v>102731</v>
      </c>
      <c r="W1033" s="367"/>
    </row>
    <row r="1034" spans="1:23" hidden="1" x14ac:dyDescent="0.2">
      <c r="A1034" s="623">
        <v>102732</v>
      </c>
      <c r="B1034" s="612" t="s">
        <v>3171</v>
      </c>
      <c r="C1034" s="620" t="s">
        <v>6062</v>
      </c>
      <c r="D1034" s="612" t="s">
        <v>7037</v>
      </c>
      <c r="E1034" s="621">
        <v>10.6</v>
      </c>
      <c r="F1034" s="614">
        <f t="shared" si="291"/>
        <v>12.78</v>
      </c>
      <c r="G1034" s="510"/>
      <c r="H1034" s="423"/>
      <c r="I1034" s="422">
        <f t="shared" si="298"/>
        <v>0</v>
      </c>
      <c r="J1034" s="422">
        <f t="shared" si="299"/>
        <v>0</v>
      </c>
      <c r="K1034" s="419"/>
      <c r="L1034" s="423">
        <f t="shared" si="300"/>
        <v>0</v>
      </c>
      <c r="M1034" s="423">
        <f t="shared" si="301"/>
        <v>0</v>
      </c>
      <c r="N1034" s="424">
        <f t="shared" si="302"/>
        <v>0</v>
      </c>
      <c r="O1034" s="424">
        <f t="shared" si="303"/>
        <v>0</v>
      </c>
      <c r="P1034" s="420"/>
      <c r="Q1034" s="532"/>
      <c r="R1034" s="526" t="str">
        <f t="shared" si="289"/>
        <v/>
      </c>
      <c r="S1034" s="526" t="str">
        <f t="shared" si="290"/>
        <v/>
      </c>
      <c r="V1034" s="433">
        <f>VLOOKUP(A1034,[3]Cartilha!$A:$A,1,FALSE)</f>
        <v>102732</v>
      </c>
      <c r="W1034" s="367"/>
    </row>
    <row r="1035" spans="1:23" hidden="1" x14ac:dyDescent="0.2">
      <c r="A1035" s="623">
        <v>102733</v>
      </c>
      <c r="B1035" s="612" t="s">
        <v>3171</v>
      </c>
      <c r="C1035" s="620" t="s">
        <v>6063</v>
      </c>
      <c r="D1035" s="612" t="s">
        <v>7037</v>
      </c>
      <c r="E1035" s="621">
        <v>11.78</v>
      </c>
      <c r="F1035" s="614">
        <f t="shared" si="291"/>
        <v>14.2</v>
      </c>
      <c r="G1035" s="510"/>
      <c r="H1035" s="423"/>
      <c r="I1035" s="422">
        <f t="shared" si="298"/>
        <v>0</v>
      </c>
      <c r="J1035" s="422">
        <f t="shared" si="299"/>
        <v>0</v>
      </c>
      <c r="K1035" s="419"/>
      <c r="L1035" s="423">
        <f t="shared" si="300"/>
        <v>0</v>
      </c>
      <c r="M1035" s="423">
        <f t="shared" si="301"/>
        <v>0</v>
      </c>
      <c r="N1035" s="424">
        <f t="shared" si="302"/>
        <v>0</v>
      </c>
      <c r="O1035" s="424">
        <f t="shared" si="303"/>
        <v>0</v>
      </c>
      <c r="P1035" s="420"/>
      <c r="Q1035" s="532"/>
      <c r="R1035" s="526" t="str">
        <f t="shared" si="289"/>
        <v/>
      </c>
      <c r="S1035" s="526" t="str">
        <f t="shared" si="290"/>
        <v/>
      </c>
      <c r="V1035" s="433">
        <f>VLOOKUP(A1035,[3]Cartilha!$A:$A,1,FALSE)</f>
        <v>102733</v>
      </c>
      <c r="W1035" s="367"/>
    </row>
    <row r="1036" spans="1:23" hidden="1" x14ac:dyDescent="0.2">
      <c r="A1036" s="623">
        <v>102734</v>
      </c>
      <c r="B1036" s="612" t="s">
        <v>3171</v>
      </c>
      <c r="C1036" s="620" t="s">
        <v>6064</v>
      </c>
      <c r="D1036" s="612" t="s">
        <v>7037</v>
      </c>
      <c r="E1036" s="621">
        <v>14.82</v>
      </c>
      <c r="F1036" s="614">
        <f t="shared" si="291"/>
        <v>17.87</v>
      </c>
      <c r="G1036" s="510"/>
      <c r="H1036" s="423"/>
      <c r="I1036" s="422">
        <f t="shared" si="298"/>
        <v>0</v>
      </c>
      <c r="J1036" s="422">
        <f t="shared" si="299"/>
        <v>0</v>
      </c>
      <c r="K1036" s="419"/>
      <c r="L1036" s="423">
        <f t="shared" si="300"/>
        <v>0</v>
      </c>
      <c r="M1036" s="423">
        <f t="shared" si="301"/>
        <v>0</v>
      </c>
      <c r="N1036" s="424">
        <f t="shared" si="302"/>
        <v>0</v>
      </c>
      <c r="O1036" s="424">
        <f t="shared" si="303"/>
        <v>0</v>
      </c>
      <c r="P1036" s="420"/>
      <c r="Q1036" s="532"/>
      <c r="R1036" s="526" t="str">
        <f t="shared" si="289"/>
        <v/>
      </c>
      <c r="S1036" s="526" t="str">
        <f t="shared" si="290"/>
        <v/>
      </c>
      <c r="V1036" s="433">
        <f>VLOOKUP(A1036,[3]Cartilha!$A:$A,1,FALSE)</f>
        <v>102734</v>
      </c>
      <c r="W1036" s="367"/>
    </row>
    <row r="1037" spans="1:23" hidden="1" x14ac:dyDescent="0.2">
      <c r="A1037" s="623">
        <v>102735</v>
      </c>
      <c r="B1037" s="612" t="s">
        <v>3171</v>
      </c>
      <c r="C1037" s="620" t="s">
        <v>6065</v>
      </c>
      <c r="D1037" s="612" t="s">
        <v>7037</v>
      </c>
      <c r="E1037" s="621">
        <v>13.98</v>
      </c>
      <c r="F1037" s="614">
        <f t="shared" si="291"/>
        <v>16.850000000000001</v>
      </c>
      <c r="G1037" s="510"/>
      <c r="H1037" s="423"/>
      <c r="I1037" s="422">
        <f t="shared" si="298"/>
        <v>0</v>
      </c>
      <c r="J1037" s="422">
        <f t="shared" si="299"/>
        <v>0</v>
      </c>
      <c r="K1037" s="419"/>
      <c r="L1037" s="423">
        <f t="shared" si="300"/>
        <v>0</v>
      </c>
      <c r="M1037" s="423">
        <f t="shared" si="301"/>
        <v>0</v>
      </c>
      <c r="N1037" s="424">
        <f t="shared" si="302"/>
        <v>0</v>
      </c>
      <c r="O1037" s="424">
        <f t="shared" si="303"/>
        <v>0</v>
      </c>
      <c r="P1037" s="420"/>
      <c r="Q1037" s="532"/>
      <c r="R1037" s="526" t="str">
        <f t="shared" si="289"/>
        <v/>
      </c>
      <c r="S1037" s="526" t="str">
        <f t="shared" si="290"/>
        <v/>
      </c>
      <c r="V1037" s="433">
        <f>VLOOKUP(A1037,[3]Cartilha!$A:$A,1,FALSE)</f>
        <v>102735</v>
      </c>
      <c r="W1037" s="367"/>
    </row>
    <row r="1038" spans="1:23" ht="22.5" hidden="1" x14ac:dyDescent="0.2">
      <c r="A1038" s="623">
        <v>102727</v>
      </c>
      <c r="B1038" s="612" t="s">
        <v>3171</v>
      </c>
      <c r="C1038" s="620" t="s">
        <v>6066</v>
      </c>
      <c r="D1038" s="612" t="s">
        <v>170</v>
      </c>
      <c r="E1038" s="621">
        <v>88.1</v>
      </c>
      <c r="F1038" s="614">
        <f t="shared" si="291"/>
        <v>106.21</v>
      </c>
      <c r="G1038" s="510"/>
      <c r="H1038" s="423"/>
      <c r="I1038" s="422">
        <f t="shared" si="298"/>
        <v>0</v>
      </c>
      <c r="J1038" s="422">
        <f t="shared" si="299"/>
        <v>0</v>
      </c>
      <c r="K1038" s="419"/>
      <c r="L1038" s="423">
        <f t="shared" si="300"/>
        <v>0</v>
      </c>
      <c r="M1038" s="423">
        <f t="shared" si="301"/>
        <v>0</v>
      </c>
      <c r="N1038" s="424">
        <f t="shared" si="302"/>
        <v>0</v>
      </c>
      <c r="O1038" s="424">
        <f t="shared" si="303"/>
        <v>0</v>
      </c>
      <c r="P1038" s="420"/>
      <c r="Q1038" s="532"/>
      <c r="R1038" s="526" t="str">
        <f t="shared" si="289"/>
        <v/>
      </c>
      <c r="S1038" s="526" t="str">
        <f t="shared" si="290"/>
        <v/>
      </c>
      <c r="V1038" s="433">
        <f>VLOOKUP(A1038,[3]Cartilha!$A:$A,1,FALSE)</f>
        <v>102727</v>
      </c>
      <c r="W1038" s="367"/>
    </row>
    <row r="1039" spans="1:23" hidden="1" x14ac:dyDescent="0.2">
      <c r="A1039" s="623">
        <v>102729</v>
      </c>
      <c r="B1039" s="612" t="s">
        <v>3171</v>
      </c>
      <c r="C1039" s="620" t="s">
        <v>6799</v>
      </c>
      <c r="D1039" s="612" t="s">
        <v>7037</v>
      </c>
      <c r="E1039" s="621">
        <v>15.04</v>
      </c>
      <c r="F1039" s="614">
        <f t="shared" si="291"/>
        <v>18.13</v>
      </c>
      <c r="G1039" s="510"/>
      <c r="H1039" s="423"/>
      <c r="I1039" s="422">
        <f t="shared" si="298"/>
        <v>0</v>
      </c>
      <c r="J1039" s="422">
        <f t="shared" si="299"/>
        <v>0</v>
      </c>
      <c r="K1039" s="419"/>
      <c r="L1039" s="423">
        <f t="shared" si="300"/>
        <v>0</v>
      </c>
      <c r="M1039" s="423">
        <f t="shared" si="301"/>
        <v>0</v>
      </c>
      <c r="N1039" s="424">
        <f t="shared" si="302"/>
        <v>0</v>
      </c>
      <c r="O1039" s="424">
        <f t="shared" si="303"/>
        <v>0</v>
      </c>
      <c r="P1039" s="420"/>
      <c r="Q1039" s="532"/>
      <c r="R1039" s="526" t="str">
        <f t="shared" si="289"/>
        <v/>
      </c>
      <c r="S1039" s="526" t="str">
        <f t="shared" si="290"/>
        <v/>
      </c>
      <c r="V1039" s="433">
        <f>VLOOKUP(A1039,[3]Cartilha!$A:$A,1,FALSE)</f>
        <v>102729</v>
      </c>
      <c r="W1039" s="367"/>
    </row>
    <row r="1040" spans="1:23" hidden="1" x14ac:dyDescent="0.2">
      <c r="A1040" s="623" t="s">
        <v>2064</v>
      </c>
      <c r="B1040" s="612"/>
      <c r="C1040" s="620" t="s">
        <v>92</v>
      </c>
      <c r="D1040" s="612">
        <v>0</v>
      </c>
      <c r="E1040" s="621">
        <v>0</v>
      </c>
      <c r="F1040" s="614">
        <f t="shared" si="291"/>
        <v>0</v>
      </c>
      <c r="G1040" s="518"/>
      <c r="H1040" s="446"/>
      <c r="I1040" s="447"/>
      <c r="J1040" s="448"/>
      <c r="K1040" s="419"/>
      <c r="L1040" s="446"/>
      <c r="M1040" s="446"/>
      <c r="N1040" s="447"/>
      <c r="O1040" s="448"/>
      <c r="P1040" s="420"/>
      <c r="Q1040" s="525" t="str">
        <f>IF(OR(SUM(J1041:J1147)&gt;0,SUM(O1041:O1147)&gt;0),"xx","")</f>
        <v/>
      </c>
      <c r="R1040" s="526" t="str">
        <f t="shared" si="289"/>
        <v/>
      </c>
      <c r="S1040" s="526" t="str">
        <f t="shared" si="290"/>
        <v/>
      </c>
      <c r="V1040" s="433" t="str">
        <f>VLOOKUP(A1040,[3]Cartilha!$A:$A,1,FALSE)</f>
        <v>2.4.13</v>
      </c>
      <c r="W1040" s="367"/>
    </row>
    <row r="1041" spans="1:23" ht="22.5" hidden="1" x14ac:dyDescent="0.2">
      <c r="A1041" s="623">
        <v>97976</v>
      </c>
      <c r="B1041" s="612" t="s">
        <v>3171</v>
      </c>
      <c r="C1041" s="620" t="s">
        <v>5598</v>
      </c>
      <c r="D1041" s="612" t="s">
        <v>169</v>
      </c>
      <c r="E1041" s="621">
        <v>1077.1500000000001</v>
      </c>
      <c r="F1041" s="614">
        <f t="shared" si="291"/>
        <v>1298.6099999999999</v>
      </c>
      <c r="G1041" s="510"/>
      <c r="H1041" s="423"/>
      <c r="I1041" s="422">
        <f t="shared" ref="I1041:I1072" si="304">IF(ISBLANK(E1041),0,ROUND(F1041*G1041,2))</f>
        <v>0</v>
      </c>
      <c r="J1041" s="422">
        <f t="shared" ref="J1041:J1072" si="305">IF(ISBLANK(G1041),0,ROUND(G1041*H1041,2))</f>
        <v>0</v>
      </c>
      <c r="K1041" s="419"/>
      <c r="L1041" s="423">
        <f t="shared" ref="L1041:L1072" si="306">G1041</f>
        <v>0</v>
      </c>
      <c r="M1041" s="423">
        <f t="shared" ref="M1041:M1072" si="307">H1041</f>
        <v>0</v>
      </c>
      <c r="N1041" s="424">
        <f t="shared" ref="N1041:N1072" si="308">IF(ISBLANK(E1041),0,ROUND(F1041*L1041,2))</f>
        <v>0</v>
      </c>
      <c r="O1041" s="424">
        <f t="shared" ref="O1041:O1072" si="309">IF(ISBLANK(L1041),0,ROUND(L1041*M1041,2))</f>
        <v>0</v>
      </c>
      <c r="P1041" s="420"/>
      <c r="Q1041" s="532"/>
      <c r="R1041" s="526" t="str">
        <f t="shared" si="289"/>
        <v/>
      </c>
      <c r="S1041" s="526" t="str">
        <f t="shared" si="290"/>
        <v/>
      </c>
      <c r="V1041" s="433">
        <f>VLOOKUP(A1041,[3]Cartilha!$A:$A,1,FALSE)</f>
        <v>97976</v>
      </c>
      <c r="W1041" s="367"/>
    </row>
    <row r="1042" spans="1:23" ht="22.5" hidden="1" x14ac:dyDescent="0.2">
      <c r="A1042" s="623">
        <v>97977</v>
      </c>
      <c r="B1042" s="612" t="s">
        <v>3171</v>
      </c>
      <c r="C1042" s="620" t="s">
        <v>5376</v>
      </c>
      <c r="D1042" s="612" t="s">
        <v>169</v>
      </c>
      <c r="E1042" s="621">
        <v>1518.92</v>
      </c>
      <c r="F1042" s="614">
        <f t="shared" si="291"/>
        <v>1831.21</v>
      </c>
      <c r="G1042" s="510"/>
      <c r="H1042" s="423"/>
      <c r="I1042" s="422">
        <f t="shared" si="304"/>
        <v>0</v>
      </c>
      <c r="J1042" s="422">
        <f t="shared" si="305"/>
        <v>0</v>
      </c>
      <c r="K1042" s="419"/>
      <c r="L1042" s="423">
        <f t="shared" si="306"/>
        <v>0</v>
      </c>
      <c r="M1042" s="423">
        <f t="shared" si="307"/>
        <v>0</v>
      </c>
      <c r="N1042" s="424">
        <f t="shared" si="308"/>
        <v>0</v>
      </c>
      <c r="O1042" s="424">
        <f t="shared" si="309"/>
        <v>0</v>
      </c>
      <c r="P1042" s="420"/>
      <c r="Q1042" s="532"/>
      <c r="R1042" s="526" t="str">
        <f t="shared" si="289"/>
        <v/>
      </c>
      <c r="S1042" s="526" t="str">
        <f t="shared" si="290"/>
        <v/>
      </c>
      <c r="V1042" s="433">
        <f>VLOOKUP(A1042,[3]Cartilha!$A:$A,1,FALSE)</f>
        <v>97977</v>
      </c>
      <c r="W1042" s="367"/>
    </row>
    <row r="1043" spans="1:23" ht="22.5" hidden="1" x14ac:dyDescent="0.2">
      <c r="A1043" s="623">
        <v>97974</v>
      </c>
      <c r="B1043" s="612" t="s">
        <v>3171</v>
      </c>
      <c r="C1043" s="620" t="s">
        <v>5599</v>
      </c>
      <c r="D1043" s="612" t="s">
        <v>169</v>
      </c>
      <c r="E1043" s="621">
        <v>351.67</v>
      </c>
      <c r="F1043" s="614">
        <f t="shared" si="291"/>
        <v>423.97</v>
      </c>
      <c r="G1043" s="510"/>
      <c r="H1043" s="423"/>
      <c r="I1043" s="422">
        <f t="shared" si="304"/>
        <v>0</v>
      </c>
      <c r="J1043" s="422">
        <f t="shared" si="305"/>
        <v>0</v>
      </c>
      <c r="K1043" s="419"/>
      <c r="L1043" s="423">
        <f t="shared" si="306"/>
        <v>0</v>
      </c>
      <c r="M1043" s="423">
        <f t="shared" si="307"/>
        <v>0</v>
      </c>
      <c r="N1043" s="424">
        <f t="shared" si="308"/>
        <v>0</v>
      </c>
      <c r="O1043" s="424">
        <f t="shared" si="309"/>
        <v>0</v>
      </c>
      <c r="P1043" s="420"/>
      <c r="Q1043" s="532"/>
      <c r="R1043" s="526" t="str">
        <f t="shared" si="289"/>
        <v/>
      </c>
      <c r="S1043" s="526" t="str">
        <f t="shared" si="290"/>
        <v/>
      </c>
      <c r="V1043" s="433">
        <f>VLOOKUP(A1043,[3]Cartilha!$A:$A,1,FALSE)</f>
        <v>97974</v>
      </c>
      <c r="W1043" s="367"/>
    </row>
    <row r="1044" spans="1:23" ht="22.5" hidden="1" x14ac:dyDescent="0.2">
      <c r="A1044" s="623">
        <v>97975</v>
      </c>
      <c r="B1044" s="612" t="s">
        <v>3171</v>
      </c>
      <c r="C1044" s="620" t="s">
        <v>5600</v>
      </c>
      <c r="D1044" s="612" t="s">
        <v>169</v>
      </c>
      <c r="E1044" s="621">
        <v>372.72</v>
      </c>
      <c r="F1044" s="614">
        <f t="shared" si="291"/>
        <v>449.35</v>
      </c>
      <c r="G1044" s="510"/>
      <c r="H1044" s="423"/>
      <c r="I1044" s="422">
        <f t="shared" si="304"/>
        <v>0</v>
      </c>
      <c r="J1044" s="422">
        <f t="shared" si="305"/>
        <v>0</v>
      </c>
      <c r="K1044" s="419"/>
      <c r="L1044" s="423">
        <f t="shared" si="306"/>
        <v>0</v>
      </c>
      <c r="M1044" s="423">
        <f t="shared" si="307"/>
        <v>0</v>
      </c>
      <c r="N1044" s="424">
        <f t="shared" si="308"/>
        <v>0</v>
      </c>
      <c r="O1044" s="424">
        <f t="shared" si="309"/>
        <v>0</v>
      </c>
      <c r="P1044" s="420"/>
      <c r="Q1044" s="532"/>
      <c r="R1044" s="526" t="str">
        <f t="shared" ref="R1044:R1107" si="310">IF(Q1044="X","x",IF(Q1044="xx","x",IF(O1044&gt;0,"x","")))</f>
        <v/>
      </c>
      <c r="S1044" s="526" t="str">
        <f t="shared" ref="S1044:S1107" si="311">IF(Q1044="X","x",IF(Q1044="xx","x",IF(OR(J1044&gt;0,O1044&gt;0),"x","")))</f>
        <v/>
      </c>
      <c r="V1044" s="433">
        <f>VLOOKUP(A1044,[3]Cartilha!$A:$A,1,FALSE)</f>
        <v>97975</v>
      </c>
      <c r="W1044" s="367"/>
    </row>
    <row r="1045" spans="1:23" ht="22.5" hidden="1" x14ac:dyDescent="0.2">
      <c r="A1045" s="623">
        <v>97978</v>
      </c>
      <c r="B1045" s="612" t="s">
        <v>3171</v>
      </c>
      <c r="C1045" s="620" t="s">
        <v>5601</v>
      </c>
      <c r="D1045" s="612" t="s">
        <v>169</v>
      </c>
      <c r="E1045" s="621">
        <v>736.97</v>
      </c>
      <c r="F1045" s="614">
        <f t="shared" si="291"/>
        <v>888.49</v>
      </c>
      <c r="G1045" s="510"/>
      <c r="H1045" s="423"/>
      <c r="I1045" s="422">
        <f t="shared" si="304"/>
        <v>0</v>
      </c>
      <c r="J1045" s="422">
        <f t="shared" si="305"/>
        <v>0</v>
      </c>
      <c r="K1045" s="419"/>
      <c r="L1045" s="423">
        <f t="shared" si="306"/>
        <v>0</v>
      </c>
      <c r="M1045" s="423">
        <f t="shared" si="307"/>
        <v>0</v>
      </c>
      <c r="N1045" s="424">
        <f t="shared" si="308"/>
        <v>0</v>
      </c>
      <c r="O1045" s="424">
        <f t="shared" si="309"/>
        <v>0</v>
      </c>
      <c r="P1045" s="420"/>
      <c r="Q1045" s="532"/>
      <c r="R1045" s="526" t="str">
        <f t="shared" si="310"/>
        <v/>
      </c>
      <c r="S1045" s="526" t="str">
        <f t="shared" si="311"/>
        <v/>
      </c>
      <c r="V1045" s="433">
        <f>VLOOKUP(A1045,[3]Cartilha!$A:$A,1,FALSE)</f>
        <v>97978</v>
      </c>
      <c r="W1045" s="367"/>
    </row>
    <row r="1046" spans="1:23" ht="22.5" hidden="1" x14ac:dyDescent="0.2">
      <c r="A1046" s="623">
        <v>98410</v>
      </c>
      <c r="B1046" s="612" t="s">
        <v>3171</v>
      </c>
      <c r="C1046" s="620" t="s">
        <v>5602</v>
      </c>
      <c r="D1046" s="612" t="s">
        <v>169</v>
      </c>
      <c r="E1046" s="621">
        <v>953.49</v>
      </c>
      <c r="F1046" s="614">
        <f t="shared" si="291"/>
        <v>1149.53</v>
      </c>
      <c r="G1046" s="510"/>
      <c r="H1046" s="423"/>
      <c r="I1046" s="422">
        <f t="shared" si="304"/>
        <v>0</v>
      </c>
      <c r="J1046" s="422">
        <f t="shared" si="305"/>
        <v>0</v>
      </c>
      <c r="K1046" s="419"/>
      <c r="L1046" s="423">
        <f t="shared" si="306"/>
        <v>0</v>
      </c>
      <c r="M1046" s="423">
        <f t="shared" si="307"/>
        <v>0</v>
      </c>
      <c r="N1046" s="424">
        <f t="shared" si="308"/>
        <v>0</v>
      </c>
      <c r="O1046" s="424">
        <f t="shared" si="309"/>
        <v>0</v>
      </c>
      <c r="P1046" s="420"/>
      <c r="Q1046" s="532"/>
      <c r="R1046" s="526" t="str">
        <f t="shared" si="310"/>
        <v/>
      </c>
      <c r="S1046" s="526" t="str">
        <f t="shared" si="311"/>
        <v/>
      </c>
      <c r="V1046" s="433">
        <f>VLOOKUP(A1046,[3]Cartilha!$A:$A,1,FALSE)</f>
        <v>98410</v>
      </c>
      <c r="W1046" s="367"/>
    </row>
    <row r="1047" spans="1:23" ht="22.5" hidden="1" x14ac:dyDescent="0.2">
      <c r="A1047" s="623">
        <v>99268</v>
      </c>
      <c r="B1047" s="612" t="s">
        <v>3171</v>
      </c>
      <c r="C1047" s="620" t="s">
        <v>5603</v>
      </c>
      <c r="D1047" s="612" t="s">
        <v>169</v>
      </c>
      <c r="E1047" s="621">
        <v>347.9</v>
      </c>
      <c r="F1047" s="614">
        <f t="shared" ref="F1047:F1110" si="312">IF(E1047=0,0,ROUND(E1047*(1+E$13)*(1-E$14),2))</f>
        <v>419.43</v>
      </c>
      <c r="G1047" s="510"/>
      <c r="H1047" s="423"/>
      <c r="I1047" s="422">
        <f t="shared" si="304"/>
        <v>0</v>
      </c>
      <c r="J1047" s="422">
        <f t="shared" si="305"/>
        <v>0</v>
      </c>
      <c r="K1047" s="419"/>
      <c r="L1047" s="423">
        <f t="shared" si="306"/>
        <v>0</v>
      </c>
      <c r="M1047" s="423">
        <f t="shared" si="307"/>
        <v>0</v>
      </c>
      <c r="N1047" s="424">
        <f t="shared" si="308"/>
        <v>0</v>
      </c>
      <c r="O1047" s="424">
        <f t="shared" si="309"/>
        <v>0</v>
      </c>
      <c r="P1047" s="420"/>
      <c r="Q1047" s="532"/>
      <c r="R1047" s="526" t="str">
        <f t="shared" si="310"/>
        <v/>
      </c>
      <c r="S1047" s="526" t="str">
        <f t="shared" si="311"/>
        <v/>
      </c>
      <c r="V1047" s="433">
        <f>VLOOKUP(A1047,[3]Cartilha!$A:$A,1,FALSE)</f>
        <v>99268</v>
      </c>
      <c r="W1047" s="367"/>
    </row>
    <row r="1048" spans="1:23" ht="22.5" hidden="1" x14ac:dyDescent="0.2">
      <c r="A1048" s="623">
        <v>99270</v>
      </c>
      <c r="B1048" s="612" t="s">
        <v>3171</v>
      </c>
      <c r="C1048" s="620" t="s">
        <v>5604</v>
      </c>
      <c r="D1048" s="612" t="s">
        <v>169</v>
      </c>
      <c r="E1048" s="621">
        <v>463.21</v>
      </c>
      <c r="F1048" s="614">
        <f t="shared" si="312"/>
        <v>558.45000000000005</v>
      </c>
      <c r="G1048" s="510"/>
      <c r="H1048" s="423"/>
      <c r="I1048" s="422">
        <f t="shared" si="304"/>
        <v>0</v>
      </c>
      <c r="J1048" s="422">
        <f t="shared" si="305"/>
        <v>0</v>
      </c>
      <c r="K1048" s="419"/>
      <c r="L1048" s="423">
        <f t="shared" si="306"/>
        <v>0</v>
      </c>
      <c r="M1048" s="423">
        <f t="shared" si="307"/>
        <v>0</v>
      </c>
      <c r="N1048" s="424">
        <f t="shared" si="308"/>
        <v>0</v>
      </c>
      <c r="O1048" s="424">
        <f t="shared" si="309"/>
        <v>0</v>
      </c>
      <c r="P1048" s="420"/>
      <c r="Q1048" s="532"/>
      <c r="R1048" s="526" t="str">
        <f t="shared" si="310"/>
        <v/>
      </c>
      <c r="S1048" s="526" t="str">
        <f t="shared" si="311"/>
        <v/>
      </c>
      <c r="V1048" s="433">
        <f>VLOOKUP(A1048,[3]Cartilha!$A:$A,1,FALSE)</f>
        <v>99270</v>
      </c>
      <c r="W1048" s="367"/>
    </row>
    <row r="1049" spans="1:23" ht="22.5" hidden="1" x14ac:dyDescent="0.2">
      <c r="A1049" s="623">
        <v>99275</v>
      </c>
      <c r="B1049" s="612" t="s">
        <v>3171</v>
      </c>
      <c r="C1049" s="620" t="s">
        <v>5605</v>
      </c>
      <c r="D1049" s="612" t="s">
        <v>169</v>
      </c>
      <c r="E1049" s="621">
        <v>729.58</v>
      </c>
      <c r="F1049" s="614">
        <f t="shared" si="312"/>
        <v>879.58</v>
      </c>
      <c r="G1049" s="510"/>
      <c r="H1049" s="423"/>
      <c r="I1049" s="422">
        <f t="shared" si="304"/>
        <v>0</v>
      </c>
      <c r="J1049" s="422">
        <f t="shared" si="305"/>
        <v>0</v>
      </c>
      <c r="K1049" s="419"/>
      <c r="L1049" s="423">
        <f t="shared" si="306"/>
        <v>0</v>
      </c>
      <c r="M1049" s="423">
        <f t="shared" si="307"/>
        <v>0</v>
      </c>
      <c r="N1049" s="424">
        <f t="shared" si="308"/>
        <v>0</v>
      </c>
      <c r="O1049" s="424">
        <f t="shared" si="309"/>
        <v>0</v>
      </c>
      <c r="P1049" s="420"/>
      <c r="Q1049" s="532"/>
      <c r="R1049" s="526" t="str">
        <f t="shared" si="310"/>
        <v/>
      </c>
      <c r="S1049" s="526" t="str">
        <f t="shared" si="311"/>
        <v/>
      </c>
      <c r="V1049" s="433">
        <f>VLOOKUP(A1049,[3]Cartilha!$A:$A,1,FALSE)</f>
        <v>99275</v>
      </c>
      <c r="W1049" s="367"/>
    </row>
    <row r="1050" spans="1:23" ht="22.5" hidden="1" x14ac:dyDescent="0.2">
      <c r="A1050" s="623">
        <v>99272</v>
      </c>
      <c r="B1050" s="612" t="s">
        <v>3171</v>
      </c>
      <c r="C1050" s="620" t="s">
        <v>5606</v>
      </c>
      <c r="D1050" s="612" t="s">
        <v>169</v>
      </c>
      <c r="E1050" s="621">
        <v>1039.23</v>
      </c>
      <c r="F1050" s="614">
        <f t="shared" si="312"/>
        <v>1252.9000000000001</v>
      </c>
      <c r="G1050" s="510"/>
      <c r="H1050" s="423"/>
      <c r="I1050" s="422">
        <f t="shared" si="304"/>
        <v>0</v>
      </c>
      <c r="J1050" s="422">
        <f t="shared" si="305"/>
        <v>0</v>
      </c>
      <c r="K1050" s="419"/>
      <c r="L1050" s="423">
        <f t="shared" si="306"/>
        <v>0</v>
      </c>
      <c r="M1050" s="423">
        <f t="shared" si="307"/>
        <v>0</v>
      </c>
      <c r="N1050" s="424">
        <f t="shared" si="308"/>
        <v>0</v>
      </c>
      <c r="O1050" s="424">
        <f t="shared" si="309"/>
        <v>0</v>
      </c>
      <c r="P1050" s="420"/>
      <c r="Q1050" s="532"/>
      <c r="R1050" s="526" t="str">
        <f t="shared" si="310"/>
        <v/>
      </c>
      <c r="S1050" s="526" t="str">
        <f t="shared" si="311"/>
        <v/>
      </c>
      <c r="V1050" s="433">
        <f>VLOOKUP(A1050,[3]Cartilha!$A:$A,1,FALSE)</f>
        <v>99272</v>
      </c>
      <c r="W1050" s="367"/>
    </row>
    <row r="1051" spans="1:23" ht="22.5" hidden="1" x14ac:dyDescent="0.2">
      <c r="A1051" s="623">
        <v>99273</v>
      </c>
      <c r="B1051" s="612" t="s">
        <v>3171</v>
      </c>
      <c r="C1051" s="620" t="s">
        <v>5607</v>
      </c>
      <c r="D1051" s="612" t="s">
        <v>169</v>
      </c>
      <c r="E1051" s="621">
        <v>1475.85</v>
      </c>
      <c r="F1051" s="614">
        <f t="shared" si="312"/>
        <v>1779.28</v>
      </c>
      <c r="G1051" s="510"/>
      <c r="H1051" s="423"/>
      <c r="I1051" s="422">
        <f t="shared" si="304"/>
        <v>0</v>
      </c>
      <c r="J1051" s="422">
        <f t="shared" si="305"/>
        <v>0</v>
      </c>
      <c r="K1051" s="419"/>
      <c r="L1051" s="423">
        <f t="shared" si="306"/>
        <v>0</v>
      </c>
      <c r="M1051" s="423">
        <f t="shared" si="307"/>
        <v>0</v>
      </c>
      <c r="N1051" s="424">
        <f t="shared" si="308"/>
        <v>0</v>
      </c>
      <c r="O1051" s="424">
        <f t="shared" si="309"/>
        <v>0</v>
      </c>
      <c r="P1051" s="420"/>
      <c r="Q1051" s="532"/>
      <c r="R1051" s="526" t="str">
        <f t="shared" si="310"/>
        <v/>
      </c>
      <c r="S1051" s="526" t="str">
        <f t="shared" si="311"/>
        <v/>
      </c>
      <c r="V1051" s="433">
        <f>VLOOKUP(A1051,[3]Cartilha!$A:$A,1,FALSE)</f>
        <v>99273</v>
      </c>
      <c r="W1051" s="367"/>
    </row>
    <row r="1052" spans="1:23" ht="22.5" hidden="1" x14ac:dyDescent="0.2">
      <c r="A1052" s="623">
        <v>98415</v>
      </c>
      <c r="B1052" s="612" t="s">
        <v>3171</v>
      </c>
      <c r="C1052" s="620" t="s">
        <v>3209</v>
      </c>
      <c r="D1052" s="612" t="s">
        <v>169</v>
      </c>
      <c r="E1052" s="621">
        <v>1143.44</v>
      </c>
      <c r="F1052" s="614">
        <f t="shared" si="312"/>
        <v>1378.53</v>
      </c>
      <c r="G1052" s="510"/>
      <c r="H1052" s="423"/>
      <c r="I1052" s="422">
        <f t="shared" si="304"/>
        <v>0</v>
      </c>
      <c r="J1052" s="422">
        <f t="shared" si="305"/>
        <v>0</v>
      </c>
      <c r="K1052" s="419"/>
      <c r="L1052" s="423">
        <f t="shared" si="306"/>
        <v>0</v>
      </c>
      <c r="M1052" s="423">
        <f t="shared" si="307"/>
        <v>0</v>
      </c>
      <c r="N1052" s="424">
        <f t="shared" si="308"/>
        <v>0</v>
      </c>
      <c r="O1052" s="424">
        <f t="shared" si="309"/>
        <v>0</v>
      </c>
      <c r="P1052" s="420"/>
      <c r="Q1052" s="525"/>
      <c r="R1052" s="526" t="str">
        <f t="shared" si="310"/>
        <v/>
      </c>
      <c r="S1052" s="526" t="str">
        <f t="shared" si="311"/>
        <v/>
      </c>
      <c r="V1052" s="433">
        <f>VLOOKUP(A1052,[3]Cartilha!$A:$A,1,FALSE)</f>
        <v>98415</v>
      </c>
      <c r="W1052" s="367"/>
    </row>
    <row r="1053" spans="1:23" ht="22.5" hidden="1" x14ac:dyDescent="0.2">
      <c r="A1053" s="623">
        <v>98416</v>
      </c>
      <c r="B1053" s="612" t="s">
        <v>3171</v>
      </c>
      <c r="C1053" s="620" t="s">
        <v>3210</v>
      </c>
      <c r="D1053" s="612" t="s">
        <v>169</v>
      </c>
      <c r="E1053" s="621">
        <v>1101.1199999999999</v>
      </c>
      <c r="F1053" s="614">
        <f t="shared" si="312"/>
        <v>1327.51</v>
      </c>
      <c r="G1053" s="510"/>
      <c r="H1053" s="423"/>
      <c r="I1053" s="422">
        <f t="shared" si="304"/>
        <v>0</v>
      </c>
      <c r="J1053" s="422">
        <f t="shared" si="305"/>
        <v>0</v>
      </c>
      <c r="K1053" s="419"/>
      <c r="L1053" s="423">
        <f t="shared" si="306"/>
        <v>0</v>
      </c>
      <c r="M1053" s="423">
        <f t="shared" si="307"/>
        <v>0</v>
      </c>
      <c r="N1053" s="424">
        <f t="shared" si="308"/>
        <v>0</v>
      </c>
      <c r="O1053" s="424">
        <f t="shared" si="309"/>
        <v>0</v>
      </c>
      <c r="P1053" s="420"/>
      <c r="Q1053" s="525"/>
      <c r="R1053" s="526" t="str">
        <f t="shared" si="310"/>
        <v/>
      </c>
      <c r="S1053" s="526" t="str">
        <f t="shared" si="311"/>
        <v/>
      </c>
      <c r="V1053" s="433">
        <f>VLOOKUP(A1053,[3]Cartilha!$A:$A,1,FALSE)</f>
        <v>98416</v>
      </c>
      <c r="W1053" s="367"/>
    </row>
    <row r="1054" spans="1:23" ht="22.5" hidden="1" x14ac:dyDescent="0.2">
      <c r="A1054" s="623">
        <v>98417</v>
      </c>
      <c r="B1054" s="612" t="s">
        <v>3171</v>
      </c>
      <c r="C1054" s="620" t="s">
        <v>3211</v>
      </c>
      <c r="D1054" s="612" t="s">
        <v>169</v>
      </c>
      <c r="E1054" s="621">
        <v>1261.68</v>
      </c>
      <c r="F1054" s="614">
        <f t="shared" si="312"/>
        <v>1521.08</v>
      </c>
      <c r="G1054" s="510"/>
      <c r="H1054" s="423"/>
      <c r="I1054" s="422">
        <f t="shared" si="304"/>
        <v>0</v>
      </c>
      <c r="J1054" s="422">
        <f t="shared" si="305"/>
        <v>0</v>
      </c>
      <c r="K1054" s="419"/>
      <c r="L1054" s="423">
        <f t="shared" si="306"/>
        <v>0</v>
      </c>
      <c r="M1054" s="423">
        <f t="shared" si="307"/>
        <v>0</v>
      </c>
      <c r="N1054" s="424">
        <f t="shared" si="308"/>
        <v>0</v>
      </c>
      <c r="O1054" s="424">
        <f t="shared" si="309"/>
        <v>0</v>
      </c>
      <c r="P1054" s="420"/>
      <c r="Q1054" s="525"/>
      <c r="R1054" s="526" t="str">
        <f t="shared" si="310"/>
        <v/>
      </c>
      <c r="S1054" s="526" t="str">
        <f t="shared" si="311"/>
        <v/>
      </c>
      <c r="V1054" s="433">
        <f>VLOOKUP(A1054,[3]Cartilha!$A:$A,1,FALSE)</f>
        <v>98417</v>
      </c>
      <c r="W1054" s="367"/>
    </row>
    <row r="1055" spans="1:23" ht="22.5" hidden="1" x14ac:dyDescent="0.2">
      <c r="A1055" s="623">
        <v>98418</v>
      </c>
      <c r="B1055" s="612" t="s">
        <v>3171</v>
      </c>
      <c r="C1055" s="620" t="s">
        <v>3212</v>
      </c>
      <c r="D1055" s="612" t="s">
        <v>169</v>
      </c>
      <c r="E1055" s="621">
        <v>1349.62</v>
      </c>
      <c r="F1055" s="614">
        <f t="shared" si="312"/>
        <v>1627.1</v>
      </c>
      <c r="G1055" s="510"/>
      <c r="H1055" s="423"/>
      <c r="I1055" s="422">
        <f t="shared" si="304"/>
        <v>0</v>
      </c>
      <c r="J1055" s="422">
        <f t="shared" si="305"/>
        <v>0</v>
      </c>
      <c r="K1055" s="419"/>
      <c r="L1055" s="423">
        <f t="shared" si="306"/>
        <v>0</v>
      </c>
      <c r="M1055" s="423">
        <f t="shared" si="307"/>
        <v>0</v>
      </c>
      <c r="N1055" s="424">
        <f t="shared" si="308"/>
        <v>0</v>
      </c>
      <c r="O1055" s="424">
        <f t="shared" si="309"/>
        <v>0</v>
      </c>
      <c r="P1055" s="420"/>
      <c r="Q1055" s="525"/>
      <c r="R1055" s="526" t="str">
        <f t="shared" si="310"/>
        <v/>
      </c>
      <c r="S1055" s="526" t="str">
        <f t="shared" si="311"/>
        <v/>
      </c>
      <c r="V1055" s="433">
        <f>VLOOKUP(A1055,[3]Cartilha!$A:$A,1,FALSE)</f>
        <v>98418</v>
      </c>
      <c r="W1055" s="367"/>
    </row>
    <row r="1056" spans="1:23" ht="22.5" hidden="1" x14ac:dyDescent="0.2">
      <c r="A1056" s="623">
        <v>98419</v>
      </c>
      <c r="B1056" s="612" t="s">
        <v>3171</v>
      </c>
      <c r="C1056" s="620" t="s">
        <v>3213</v>
      </c>
      <c r="D1056" s="612" t="s">
        <v>169</v>
      </c>
      <c r="E1056" s="621">
        <v>1437.57</v>
      </c>
      <c r="F1056" s="614">
        <f t="shared" si="312"/>
        <v>1733.13</v>
      </c>
      <c r="G1056" s="510"/>
      <c r="H1056" s="423"/>
      <c r="I1056" s="422">
        <f t="shared" si="304"/>
        <v>0</v>
      </c>
      <c r="J1056" s="422">
        <f t="shared" si="305"/>
        <v>0</v>
      </c>
      <c r="K1056" s="419"/>
      <c r="L1056" s="423">
        <f t="shared" si="306"/>
        <v>0</v>
      </c>
      <c r="M1056" s="423">
        <f t="shared" si="307"/>
        <v>0</v>
      </c>
      <c r="N1056" s="424">
        <f t="shared" si="308"/>
        <v>0</v>
      </c>
      <c r="O1056" s="424">
        <f t="shared" si="309"/>
        <v>0</v>
      </c>
      <c r="P1056" s="420"/>
      <c r="Q1056" s="525"/>
      <c r="R1056" s="526" t="str">
        <f t="shared" si="310"/>
        <v/>
      </c>
      <c r="S1056" s="526" t="str">
        <f t="shared" si="311"/>
        <v/>
      </c>
      <c r="V1056" s="433">
        <f>VLOOKUP(A1056,[3]Cartilha!$A:$A,1,FALSE)</f>
        <v>98419</v>
      </c>
      <c r="W1056" s="367"/>
    </row>
    <row r="1057" spans="1:23" ht="22.5" hidden="1" x14ac:dyDescent="0.2">
      <c r="A1057" s="623">
        <v>98420</v>
      </c>
      <c r="B1057" s="612" t="s">
        <v>3171</v>
      </c>
      <c r="C1057" s="620" t="s">
        <v>3214</v>
      </c>
      <c r="D1057" s="612" t="s">
        <v>169</v>
      </c>
      <c r="E1057" s="621">
        <v>1628.62</v>
      </c>
      <c r="F1057" s="614">
        <f t="shared" si="312"/>
        <v>1963.46</v>
      </c>
      <c r="G1057" s="510"/>
      <c r="H1057" s="423"/>
      <c r="I1057" s="422">
        <f t="shared" si="304"/>
        <v>0</v>
      </c>
      <c r="J1057" s="422">
        <f t="shared" si="305"/>
        <v>0</v>
      </c>
      <c r="K1057" s="419"/>
      <c r="L1057" s="423">
        <f t="shared" si="306"/>
        <v>0</v>
      </c>
      <c r="M1057" s="423">
        <f t="shared" si="307"/>
        <v>0</v>
      </c>
      <c r="N1057" s="424">
        <f t="shared" si="308"/>
        <v>0</v>
      </c>
      <c r="O1057" s="424">
        <f t="shared" si="309"/>
        <v>0</v>
      </c>
      <c r="P1057" s="420"/>
      <c r="Q1057" s="525"/>
      <c r="R1057" s="526" t="str">
        <f t="shared" si="310"/>
        <v/>
      </c>
      <c r="S1057" s="526" t="str">
        <f t="shared" si="311"/>
        <v/>
      </c>
      <c r="V1057" s="433">
        <f>VLOOKUP(A1057,[3]Cartilha!$A:$A,1,FALSE)</f>
        <v>98420</v>
      </c>
      <c r="W1057" s="367"/>
    </row>
    <row r="1058" spans="1:23" ht="22.5" hidden="1" x14ac:dyDescent="0.2">
      <c r="A1058" s="623">
        <v>98421</v>
      </c>
      <c r="B1058" s="612" t="s">
        <v>3171</v>
      </c>
      <c r="C1058" s="620" t="s">
        <v>3215</v>
      </c>
      <c r="D1058" s="612" t="s">
        <v>169</v>
      </c>
      <c r="E1058" s="621">
        <v>1789.18</v>
      </c>
      <c r="F1058" s="614">
        <f t="shared" si="312"/>
        <v>2157.04</v>
      </c>
      <c r="G1058" s="510"/>
      <c r="H1058" s="423"/>
      <c r="I1058" s="422">
        <f t="shared" si="304"/>
        <v>0</v>
      </c>
      <c r="J1058" s="422">
        <f t="shared" si="305"/>
        <v>0</v>
      </c>
      <c r="K1058" s="419"/>
      <c r="L1058" s="423">
        <f t="shared" si="306"/>
        <v>0</v>
      </c>
      <c r="M1058" s="423">
        <f t="shared" si="307"/>
        <v>0</v>
      </c>
      <c r="N1058" s="424">
        <f t="shared" si="308"/>
        <v>0</v>
      </c>
      <c r="O1058" s="424">
        <f t="shared" si="309"/>
        <v>0</v>
      </c>
      <c r="P1058" s="420"/>
      <c r="Q1058" s="525"/>
      <c r="R1058" s="526" t="str">
        <f t="shared" si="310"/>
        <v/>
      </c>
      <c r="S1058" s="526" t="str">
        <f t="shared" si="311"/>
        <v/>
      </c>
      <c r="V1058" s="433">
        <f>VLOOKUP(A1058,[3]Cartilha!$A:$A,1,FALSE)</f>
        <v>98421</v>
      </c>
      <c r="W1058" s="367"/>
    </row>
    <row r="1059" spans="1:23" ht="22.5" hidden="1" x14ac:dyDescent="0.2">
      <c r="A1059" s="623">
        <v>98422</v>
      </c>
      <c r="B1059" s="612" t="s">
        <v>3171</v>
      </c>
      <c r="C1059" s="620" t="s">
        <v>3216</v>
      </c>
      <c r="D1059" s="612" t="s">
        <v>169</v>
      </c>
      <c r="E1059" s="621">
        <v>1949.74</v>
      </c>
      <c r="F1059" s="614">
        <f t="shared" si="312"/>
        <v>2350.61</v>
      </c>
      <c r="G1059" s="510"/>
      <c r="H1059" s="423"/>
      <c r="I1059" s="422">
        <f t="shared" si="304"/>
        <v>0</v>
      </c>
      <c r="J1059" s="422">
        <f t="shared" si="305"/>
        <v>0</v>
      </c>
      <c r="K1059" s="419"/>
      <c r="L1059" s="423">
        <f t="shared" si="306"/>
        <v>0</v>
      </c>
      <c r="M1059" s="423">
        <f t="shared" si="307"/>
        <v>0</v>
      </c>
      <c r="N1059" s="424">
        <f t="shared" si="308"/>
        <v>0</v>
      </c>
      <c r="O1059" s="424">
        <f t="shared" si="309"/>
        <v>0</v>
      </c>
      <c r="P1059" s="420"/>
      <c r="Q1059" s="525"/>
      <c r="R1059" s="526" t="str">
        <f t="shared" si="310"/>
        <v/>
      </c>
      <c r="S1059" s="526" t="str">
        <f t="shared" si="311"/>
        <v/>
      </c>
      <c r="V1059" s="433">
        <f>VLOOKUP(A1059,[3]Cartilha!$A:$A,1,FALSE)</f>
        <v>98422</v>
      </c>
      <c r="W1059" s="367"/>
    </row>
    <row r="1060" spans="1:23" ht="22.5" hidden="1" x14ac:dyDescent="0.2">
      <c r="A1060" s="623">
        <v>98423</v>
      </c>
      <c r="B1060" s="612" t="s">
        <v>3171</v>
      </c>
      <c r="C1060" s="620" t="s">
        <v>3217</v>
      </c>
      <c r="D1060" s="612" t="s">
        <v>169</v>
      </c>
      <c r="E1060" s="621">
        <v>2037.68</v>
      </c>
      <c r="F1060" s="614">
        <f t="shared" si="312"/>
        <v>2456.63</v>
      </c>
      <c r="G1060" s="510"/>
      <c r="H1060" s="423"/>
      <c r="I1060" s="422">
        <f t="shared" si="304"/>
        <v>0</v>
      </c>
      <c r="J1060" s="422">
        <f t="shared" si="305"/>
        <v>0</v>
      </c>
      <c r="K1060" s="419"/>
      <c r="L1060" s="423">
        <f t="shared" si="306"/>
        <v>0</v>
      </c>
      <c r="M1060" s="423">
        <f t="shared" si="307"/>
        <v>0</v>
      </c>
      <c r="N1060" s="424">
        <f t="shared" si="308"/>
        <v>0</v>
      </c>
      <c r="O1060" s="424">
        <f t="shared" si="309"/>
        <v>0</v>
      </c>
      <c r="P1060" s="420"/>
      <c r="Q1060" s="525"/>
      <c r="R1060" s="526" t="str">
        <f t="shared" si="310"/>
        <v/>
      </c>
      <c r="S1060" s="526" t="str">
        <f t="shared" si="311"/>
        <v/>
      </c>
      <c r="V1060" s="433">
        <f>VLOOKUP(A1060,[3]Cartilha!$A:$A,1,FALSE)</f>
        <v>98423</v>
      </c>
      <c r="W1060" s="367"/>
    </row>
    <row r="1061" spans="1:23" ht="22.5" hidden="1" x14ac:dyDescent="0.2">
      <c r="A1061" s="623">
        <v>98424</v>
      </c>
      <c r="B1061" s="612" t="s">
        <v>3171</v>
      </c>
      <c r="C1061" s="620" t="s">
        <v>3218</v>
      </c>
      <c r="D1061" s="612" t="s">
        <v>169</v>
      </c>
      <c r="E1061" s="621">
        <v>2125.63</v>
      </c>
      <c r="F1061" s="614">
        <f t="shared" si="312"/>
        <v>2562.66</v>
      </c>
      <c r="G1061" s="510"/>
      <c r="H1061" s="423"/>
      <c r="I1061" s="422">
        <f t="shared" si="304"/>
        <v>0</v>
      </c>
      <c r="J1061" s="422">
        <f t="shared" si="305"/>
        <v>0</v>
      </c>
      <c r="K1061" s="419"/>
      <c r="L1061" s="423">
        <f t="shared" si="306"/>
        <v>0</v>
      </c>
      <c r="M1061" s="423">
        <f t="shared" si="307"/>
        <v>0</v>
      </c>
      <c r="N1061" s="424">
        <f t="shared" si="308"/>
        <v>0</v>
      </c>
      <c r="O1061" s="424">
        <f t="shared" si="309"/>
        <v>0</v>
      </c>
      <c r="P1061" s="420"/>
      <c r="Q1061" s="525"/>
      <c r="R1061" s="526" t="str">
        <f t="shared" si="310"/>
        <v/>
      </c>
      <c r="S1061" s="526" t="str">
        <f t="shared" si="311"/>
        <v/>
      </c>
      <c r="V1061" s="433">
        <f>VLOOKUP(A1061,[3]Cartilha!$A:$A,1,FALSE)</f>
        <v>98424</v>
      </c>
      <c r="W1061" s="367"/>
    </row>
    <row r="1062" spans="1:23" ht="22.5" hidden="1" x14ac:dyDescent="0.2">
      <c r="A1062" s="623">
        <v>98425</v>
      </c>
      <c r="B1062" s="612" t="s">
        <v>3171</v>
      </c>
      <c r="C1062" s="620" t="s">
        <v>3219</v>
      </c>
      <c r="D1062" s="612" t="s">
        <v>169</v>
      </c>
      <c r="E1062" s="621">
        <v>2925.38</v>
      </c>
      <c r="F1062" s="614">
        <f t="shared" si="312"/>
        <v>3526.84</v>
      </c>
      <c r="G1062" s="510"/>
      <c r="H1062" s="423"/>
      <c r="I1062" s="422">
        <f t="shared" si="304"/>
        <v>0</v>
      </c>
      <c r="J1062" s="422">
        <f t="shared" si="305"/>
        <v>0</v>
      </c>
      <c r="K1062" s="419"/>
      <c r="L1062" s="423">
        <f t="shared" si="306"/>
        <v>0</v>
      </c>
      <c r="M1062" s="423">
        <f t="shared" si="307"/>
        <v>0</v>
      </c>
      <c r="N1062" s="424">
        <f t="shared" si="308"/>
        <v>0</v>
      </c>
      <c r="O1062" s="424">
        <f t="shared" si="309"/>
        <v>0</v>
      </c>
      <c r="P1062" s="420"/>
      <c r="Q1062" s="525"/>
      <c r="R1062" s="526" t="str">
        <f t="shared" si="310"/>
        <v/>
      </c>
      <c r="S1062" s="526" t="str">
        <f t="shared" si="311"/>
        <v/>
      </c>
      <c r="V1062" s="433">
        <f>VLOOKUP(A1062,[3]Cartilha!$A:$A,1,FALSE)</f>
        <v>98425</v>
      </c>
      <c r="W1062" s="367"/>
    </row>
    <row r="1063" spans="1:23" ht="22.5" hidden="1" x14ac:dyDescent="0.2">
      <c r="A1063" s="623">
        <v>98426</v>
      </c>
      <c r="B1063" s="612" t="s">
        <v>3171</v>
      </c>
      <c r="C1063" s="620" t="s">
        <v>3220</v>
      </c>
      <c r="D1063" s="612" t="s">
        <v>169</v>
      </c>
      <c r="E1063" s="621">
        <v>3747.11</v>
      </c>
      <c r="F1063" s="614">
        <f t="shared" si="312"/>
        <v>4517.5200000000004</v>
      </c>
      <c r="G1063" s="510"/>
      <c r="H1063" s="423"/>
      <c r="I1063" s="422">
        <f t="shared" si="304"/>
        <v>0</v>
      </c>
      <c r="J1063" s="422">
        <f t="shared" si="305"/>
        <v>0</v>
      </c>
      <c r="K1063" s="419"/>
      <c r="L1063" s="423">
        <f t="shared" si="306"/>
        <v>0</v>
      </c>
      <c r="M1063" s="423">
        <f t="shared" si="307"/>
        <v>0</v>
      </c>
      <c r="N1063" s="424">
        <f t="shared" si="308"/>
        <v>0</v>
      </c>
      <c r="O1063" s="424">
        <f t="shared" si="309"/>
        <v>0</v>
      </c>
      <c r="P1063" s="420"/>
      <c r="Q1063" s="525"/>
      <c r="R1063" s="526" t="str">
        <f t="shared" si="310"/>
        <v/>
      </c>
      <c r="S1063" s="526" t="str">
        <f t="shared" si="311"/>
        <v/>
      </c>
      <c r="V1063" s="433">
        <f>VLOOKUP(A1063,[3]Cartilha!$A:$A,1,FALSE)</f>
        <v>98426</v>
      </c>
      <c r="W1063" s="367"/>
    </row>
    <row r="1064" spans="1:23" ht="22.5" hidden="1" x14ac:dyDescent="0.2">
      <c r="A1064" s="623">
        <v>98427</v>
      </c>
      <c r="B1064" s="612" t="s">
        <v>3171</v>
      </c>
      <c r="C1064" s="620" t="s">
        <v>3221</v>
      </c>
      <c r="D1064" s="612" t="s">
        <v>169</v>
      </c>
      <c r="E1064" s="621">
        <v>4568.8500000000004</v>
      </c>
      <c r="F1064" s="614">
        <f t="shared" si="312"/>
        <v>5508.21</v>
      </c>
      <c r="G1064" s="510"/>
      <c r="H1064" s="423"/>
      <c r="I1064" s="422">
        <f t="shared" si="304"/>
        <v>0</v>
      </c>
      <c r="J1064" s="422">
        <f t="shared" si="305"/>
        <v>0</v>
      </c>
      <c r="K1064" s="419"/>
      <c r="L1064" s="423">
        <f t="shared" si="306"/>
        <v>0</v>
      </c>
      <c r="M1064" s="423">
        <f t="shared" si="307"/>
        <v>0</v>
      </c>
      <c r="N1064" s="424">
        <f t="shared" si="308"/>
        <v>0</v>
      </c>
      <c r="O1064" s="424">
        <f t="shared" si="309"/>
        <v>0</v>
      </c>
      <c r="P1064" s="420"/>
      <c r="Q1064" s="525"/>
      <c r="R1064" s="526" t="str">
        <f t="shared" si="310"/>
        <v/>
      </c>
      <c r="S1064" s="526" t="str">
        <f t="shared" si="311"/>
        <v/>
      </c>
      <c r="V1064" s="433">
        <f>VLOOKUP(A1064,[3]Cartilha!$A:$A,1,FALSE)</f>
        <v>98427</v>
      </c>
      <c r="W1064" s="367"/>
    </row>
    <row r="1065" spans="1:23" ht="22.5" hidden="1" x14ac:dyDescent="0.2">
      <c r="A1065" s="623">
        <v>98428</v>
      </c>
      <c r="B1065" s="612" t="s">
        <v>3171</v>
      </c>
      <c r="C1065" s="620" t="s">
        <v>3222</v>
      </c>
      <c r="D1065" s="612" t="s">
        <v>169</v>
      </c>
      <c r="E1065" s="621">
        <v>5030.2</v>
      </c>
      <c r="F1065" s="614">
        <f t="shared" si="312"/>
        <v>6064.41</v>
      </c>
      <c r="G1065" s="510"/>
      <c r="H1065" s="423"/>
      <c r="I1065" s="422">
        <f t="shared" si="304"/>
        <v>0</v>
      </c>
      <c r="J1065" s="422">
        <f t="shared" si="305"/>
        <v>0</v>
      </c>
      <c r="K1065" s="419"/>
      <c r="L1065" s="423">
        <f t="shared" si="306"/>
        <v>0</v>
      </c>
      <c r="M1065" s="423">
        <f t="shared" si="307"/>
        <v>0</v>
      </c>
      <c r="N1065" s="424">
        <f t="shared" si="308"/>
        <v>0</v>
      </c>
      <c r="O1065" s="424">
        <f t="shared" si="309"/>
        <v>0</v>
      </c>
      <c r="P1065" s="420"/>
      <c r="Q1065" s="525"/>
      <c r="R1065" s="526" t="str">
        <f t="shared" si="310"/>
        <v/>
      </c>
      <c r="S1065" s="526" t="str">
        <f t="shared" si="311"/>
        <v/>
      </c>
      <c r="V1065" s="433">
        <f>VLOOKUP(A1065,[3]Cartilha!$A:$A,1,FALSE)</f>
        <v>98428</v>
      </c>
      <c r="W1065" s="367"/>
    </row>
    <row r="1066" spans="1:23" ht="22.5" hidden="1" x14ac:dyDescent="0.2">
      <c r="A1066" s="623">
        <v>98429</v>
      </c>
      <c r="B1066" s="612" t="s">
        <v>3171</v>
      </c>
      <c r="C1066" s="620" t="s">
        <v>3223</v>
      </c>
      <c r="D1066" s="612" t="s">
        <v>169</v>
      </c>
      <c r="E1066" s="621">
        <v>5491.56</v>
      </c>
      <c r="F1066" s="614">
        <f t="shared" si="312"/>
        <v>6620.62</v>
      </c>
      <c r="G1066" s="510"/>
      <c r="H1066" s="423"/>
      <c r="I1066" s="422">
        <f t="shared" si="304"/>
        <v>0</v>
      </c>
      <c r="J1066" s="422">
        <f t="shared" si="305"/>
        <v>0</v>
      </c>
      <c r="K1066" s="419"/>
      <c r="L1066" s="423">
        <f t="shared" si="306"/>
        <v>0</v>
      </c>
      <c r="M1066" s="423">
        <f t="shared" si="307"/>
        <v>0</v>
      </c>
      <c r="N1066" s="424">
        <f t="shared" si="308"/>
        <v>0</v>
      </c>
      <c r="O1066" s="424">
        <f t="shared" si="309"/>
        <v>0</v>
      </c>
      <c r="P1066" s="420"/>
      <c r="Q1066" s="525"/>
      <c r="R1066" s="526" t="str">
        <f t="shared" si="310"/>
        <v/>
      </c>
      <c r="S1066" s="526" t="str">
        <f t="shared" si="311"/>
        <v/>
      </c>
      <c r="V1066" s="433">
        <f>VLOOKUP(A1066,[3]Cartilha!$A:$A,1,FALSE)</f>
        <v>98429</v>
      </c>
      <c r="W1066" s="367"/>
    </row>
    <row r="1067" spans="1:23" ht="33.75" hidden="1" x14ac:dyDescent="0.2">
      <c r="A1067" s="623">
        <v>98430</v>
      </c>
      <c r="B1067" s="612" t="s">
        <v>3171</v>
      </c>
      <c r="C1067" s="620" t="s">
        <v>3224</v>
      </c>
      <c r="D1067" s="612" t="s">
        <v>169</v>
      </c>
      <c r="E1067" s="621">
        <v>3613.44</v>
      </c>
      <c r="F1067" s="614">
        <f t="shared" si="312"/>
        <v>4356.3599999999997</v>
      </c>
      <c r="G1067" s="510"/>
      <c r="H1067" s="423"/>
      <c r="I1067" s="422">
        <f t="shared" si="304"/>
        <v>0</v>
      </c>
      <c r="J1067" s="422">
        <f t="shared" si="305"/>
        <v>0</v>
      </c>
      <c r="K1067" s="419"/>
      <c r="L1067" s="423">
        <f t="shared" si="306"/>
        <v>0</v>
      </c>
      <c r="M1067" s="423">
        <f t="shared" si="307"/>
        <v>0</v>
      </c>
      <c r="N1067" s="424">
        <f t="shared" si="308"/>
        <v>0</v>
      </c>
      <c r="O1067" s="424">
        <f t="shared" si="309"/>
        <v>0</v>
      </c>
      <c r="P1067" s="420"/>
      <c r="Q1067" s="525"/>
      <c r="R1067" s="526" t="str">
        <f t="shared" si="310"/>
        <v/>
      </c>
      <c r="S1067" s="526" t="str">
        <f t="shared" si="311"/>
        <v/>
      </c>
      <c r="V1067" s="433">
        <f>VLOOKUP(A1067,[3]Cartilha!$A:$A,1,FALSE)</f>
        <v>98430</v>
      </c>
      <c r="W1067" s="367"/>
    </row>
    <row r="1068" spans="1:23" ht="33.75" hidden="1" x14ac:dyDescent="0.2">
      <c r="A1068" s="623">
        <v>98431</v>
      </c>
      <c r="B1068" s="612" t="s">
        <v>3171</v>
      </c>
      <c r="C1068" s="620" t="s">
        <v>3225</v>
      </c>
      <c r="D1068" s="612" t="s">
        <v>169</v>
      </c>
      <c r="E1068" s="621">
        <v>4435.17</v>
      </c>
      <c r="F1068" s="614">
        <f t="shared" si="312"/>
        <v>5347.04</v>
      </c>
      <c r="G1068" s="510"/>
      <c r="H1068" s="423"/>
      <c r="I1068" s="422">
        <f t="shared" si="304"/>
        <v>0</v>
      </c>
      <c r="J1068" s="422">
        <f t="shared" si="305"/>
        <v>0</v>
      </c>
      <c r="K1068" s="419"/>
      <c r="L1068" s="423">
        <f t="shared" si="306"/>
        <v>0</v>
      </c>
      <c r="M1068" s="423">
        <f t="shared" si="307"/>
        <v>0</v>
      </c>
      <c r="N1068" s="424">
        <f t="shared" si="308"/>
        <v>0</v>
      </c>
      <c r="O1068" s="424">
        <f t="shared" si="309"/>
        <v>0</v>
      </c>
      <c r="P1068" s="420"/>
      <c r="Q1068" s="525"/>
      <c r="R1068" s="526" t="str">
        <f t="shared" si="310"/>
        <v/>
      </c>
      <c r="S1068" s="526" t="str">
        <f t="shared" si="311"/>
        <v/>
      </c>
      <c r="V1068" s="433">
        <f>VLOOKUP(A1068,[3]Cartilha!$A:$A,1,FALSE)</f>
        <v>98431</v>
      </c>
      <c r="W1068" s="367"/>
    </row>
    <row r="1069" spans="1:23" ht="33.75" hidden="1" x14ac:dyDescent="0.2">
      <c r="A1069" s="623">
        <v>98432</v>
      </c>
      <c r="B1069" s="612" t="s">
        <v>3171</v>
      </c>
      <c r="C1069" s="620" t="s">
        <v>3226</v>
      </c>
      <c r="D1069" s="612" t="s">
        <v>169</v>
      </c>
      <c r="E1069" s="621">
        <v>5256.91</v>
      </c>
      <c r="F1069" s="614">
        <f t="shared" si="312"/>
        <v>6337.73</v>
      </c>
      <c r="G1069" s="510"/>
      <c r="H1069" s="423"/>
      <c r="I1069" s="422">
        <f t="shared" si="304"/>
        <v>0</v>
      </c>
      <c r="J1069" s="422">
        <f t="shared" si="305"/>
        <v>0</v>
      </c>
      <c r="K1069" s="419"/>
      <c r="L1069" s="423">
        <f t="shared" si="306"/>
        <v>0</v>
      </c>
      <c r="M1069" s="423">
        <f t="shared" si="307"/>
        <v>0</v>
      </c>
      <c r="N1069" s="424">
        <f t="shared" si="308"/>
        <v>0</v>
      </c>
      <c r="O1069" s="424">
        <f t="shared" si="309"/>
        <v>0</v>
      </c>
      <c r="P1069" s="420"/>
      <c r="Q1069" s="525"/>
      <c r="R1069" s="526" t="str">
        <f t="shared" si="310"/>
        <v/>
      </c>
      <c r="S1069" s="526" t="str">
        <f t="shared" si="311"/>
        <v/>
      </c>
      <c r="V1069" s="433">
        <f>VLOOKUP(A1069,[3]Cartilha!$A:$A,1,FALSE)</f>
        <v>98432</v>
      </c>
      <c r="W1069" s="367"/>
    </row>
    <row r="1070" spans="1:23" ht="33.75" hidden="1" x14ac:dyDescent="0.2">
      <c r="A1070" s="623">
        <v>98433</v>
      </c>
      <c r="B1070" s="612" t="s">
        <v>3171</v>
      </c>
      <c r="C1070" s="620" t="s">
        <v>3227</v>
      </c>
      <c r="D1070" s="612" t="s">
        <v>169</v>
      </c>
      <c r="E1070" s="621">
        <v>5718.26</v>
      </c>
      <c r="F1070" s="614">
        <f t="shared" si="312"/>
        <v>6893.93</v>
      </c>
      <c r="G1070" s="510"/>
      <c r="H1070" s="423"/>
      <c r="I1070" s="422">
        <f t="shared" si="304"/>
        <v>0</v>
      </c>
      <c r="J1070" s="422">
        <f t="shared" si="305"/>
        <v>0</v>
      </c>
      <c r="K1070" s="419"/>
      <c r="L1070" s="423">
        <f t="shared" si="306"/>
        <v>0</v>
      </c>
      <c r="M1070" s="423">
        <f t="shared" si="307"/>
        <v>0</v>
      </c>
      <c r="N1070" s="424">
        <f t="shared" si="308"/>
        <v>0</v>
      </c>
      <c r="O1070" s="424">
        <f t="shared" si="309"/>
        <v>0</v>
      </c>
      <c r="P1070" s="420"/>
      <c r="Q1070" s="525"/>
      <c r="R1070" s="526" t="str">
        <f t="shared" si="310"/>
        <v/>
      </c>
      <c r="S1070" s="526" t="str">
        <f t="shared" si="311"/>
        <v/>
      </c>
      <c r="V1070" s="433">
        <f>VLOOKUP(A1070,[3]Cartilha!$A:$A,1,FALSE)</f>
        <v>98433</v>
      </c>
      <c r="W1070" s="367"/>
    </row>
    <row r="1071" spans="1:23" ht="33.75" hidden="1" x14ac:dyDescent="0.2">
      <c r="A1071" s="623">
        <v>98434</v>
      </c>
      <c r="B1071" s="612" t="s">
        <v>3171</v>
      </c>
      <c r="C1071" s="620" t="s">
        <v>3228</v>
      </c>
      <c r="D1071" s="612" t="s">
        <v>169</v>
      </c>
      <c r="E1071" s="621">
        <v>6179.62</v>
      </c>
      <c r="F1071" s="614">
        <f t="shared" si="312"/>
        <v>7450.15</v>
      </c>
      <c r="G1071" s="510"/>
      <c r="H1071" s="423"/>
      <c r="I1071" s="422">
        <f t="shared" si="304"/>
        <v>0</v>
      </c>
      <c r="J1071" s="422">
        <f t="shared" si="305"/>
        <v>0</v>
      </c>
      <c r="K1071" s="419"/>
      <c r="L1071" s="423">
        <f t="shared" si="306"/>
        <v>0</v>
      </c>
      <c r="M1071" s="423">
        <f t="shared" si="307"/>
        <v>0</v>
      </c>
      <c r="N1071" s="424">
        <f t="shared" si="308"/>
        <v>0</v>
      </c>
      <c r="O1071" s="424">
        <f t="shared" si="309"/>
        <v>0</v>
      </c>
      <c r="P1071" s="420"/>
      <c r="Q1071" s="525"/>
      <c r="R1071" s="526" t="str">
        <f t="shared" si="310"/>
        <v/>
      </c>
      <c r="S1071" s="526" t="str">
        <f t="shared" si="311"/>
        <v/>
      </c>
      <c r="V1071" s="433">
        <f>VLOOKUP(A1071,[3]Cartilha!$A:$A,1,FALSE)</f>
        <v>98434</v>
      </c>
      <c r="W1071" s="367"/>
    </row>
    <row r="1072" spans="1:23" ht="22.5" hidden="1" x14ac:dyDescent="0.2">
      <c r="A1072" s="623">
        <v>97981</v>
      </c>
      <c r="B1072" s="612" t="s">
        <v>3171</v>
      </c>
      <c r="C1072" s="620" t="s">
        <v>5608</v>
      </c>
      <c r="D1072" s="612" t="s">
        <v>7029</v>
      </c>
      <c r="E1072" s="621">
        <v>1157.94</v>
      </c>
      <c r="F1072" s="614">
        <f t="shared" si="312"/>
        <v>1396.01</v>
      </c>
      <c r="G1072" s="510"/>
      <c r="H1072" s="423"/>
      <c r="I1072" s="422">
        <f t="shared" si="304"/>
        <v>0</v>
      </c>
      <c r="J1072" s="422">
        <f t="shared" si="305"/>
        <v>0</v>
      </c>
      <c r="K1072" s="419"/>
      <c r="L1072" s="423">
        <f t="shared" si="306"/>
        <v>0</v>
      </c>
      <c r="M1072" s="423">
        <f t="shared" si="307"/>
        <v>0</v>
      </c>
      <c r="N1072" s="424">
        <f t="shared" si="308"/>
        <v>0</v>
      </c>
      <c r="O1072" s="424">
        <f t="shared" si="309"/>
        <v>0</v>
      </c>
      <c r="P1072" s="420"/>
      <c r="Q1072" s="525"/>
      <c r="R1072" s="526" t="str">
        <f t="shared" si="310"/>
        <v/>
      </c>
      <c r="S1072" s="526" t="str">
        <f t="shared" si="311"/>
        <v/>
      </c>
      <c r="V1072" s="433">
        <f>VLOOKUP(A1072,[3]Cartilha!$A:$A,1,FALSE)</f>
        <v>97981</v>
      </c>
      <c r="W1072" s="367"/>
    </row>
    <row r="1073" spans="1:23" ht="22.5" hidden="1" x14ac:dyDescent="0.2">
      <c r="A1073" s="623">
        <v>97983</v>
      </c>
      <c r="B1073" s="612" t="s">
        <v>3171</v>
      </c>
      <c r="C1073" s="620" t="s">
        <v>5609</v>
      </c>
      <c r="D1073" s="612" t="s">
        <v>7029</v>
      </c>
      <c r="E1073" s="621">
        <v>321.12</v>
      </c>
      <c r="F1073" s="614">
        <f t="shared" si="312"/>
        <v>387.14</v>
      </c>
      <c r="G1073" s="510"/>
      <c r="H1073" s="423"/>
      <c r="I1073" s="422">
        <f t="shared" ref="I1073:I1104" si="313">IF(ISBLANK(E1073),0,ROUND(F1073*G1073,2))</f>
        <v>0</v>
      </c>
      <c r="J1073" s="422">
        <f t="shared" ref="J1073:J1104" si="314">IF(ISBLANK(G1073),0,ROUND(G1073*H1073,2))</f>
        <v>0</v>
      </c>
      <c r="K1073" s="419"/>
      <c r="L1073" s="423">
        <f t="shared" ref="L1073:L1104" si="315">G1073</f>
        <v>0</v>
      </c>
      <c r="M1073" s="423">
        <f t="shared" ref="M1073:M1104" si="316">H1073</f>
        <v>0</v>
      </c>
      <c r="N1073" s="424">
        <f t="shared" ref="N1073:N1104" si="317">IF(ISBLANK(E1073),0,ROUND(F1073*L1073,2))</f>
        <v>0</v>
      </c>
      <c r="O1073" s="424">
        <f t="shared" ref="O1073:O1104" si="318">IF(ISBLANK(L1073),0,ROUND(L1073*M1073,2))</f>
        <v>0</v>
      </c>
      <c r="P1073" s="420"/>
      <c r="Q1073" s="525"/>
      <c r="R1073" s="526" t="str">
        <f t="shared" si="310"/>
        <v/>
      </c>
      <c r="S1073" s="526" t="str">
        <f t="shared" si="311"/>
        <v/>
      </c>
      <c r="V1073" s="433">
        <f>VLOOKUP(A1073,[3]Cartilha!$A:$A,1,FALSE)</f>
        <v>97983</v>
      </c>
      <c r="W1073" s="367"/>
    </row>
    <row r="1074" spans="1:23" ht="22.5" hidden="1" x14ac:dyDescent="0.2">
      <c r="A1074" s="623">
        <v>97985</v>
      </c>
      <c r="B1074" s="612" t="s">
        <v>3171</v>
      </c>
      <c r="C1074" s="620" t="s">
        <v>5610</v>
      </c>
      <c r="D1074" s="612" t="s">
        <v>7029</v>
      </c>
      <c r="E1074" s="621">
        <v>1400.69</v>
      </c>
      <c r="F1074" s="614">
        <f t="shared" si="312"/>
        <v>1688.67</v>
      </c>
      <c r="G1074" s="510"/>
      <c r="H1074" s="423"/>
      <c r="I1074" s="422">
        <f t="shared" si="313"/>
        <v>0</v>
      </c>
      <c r="J1074" s="422">
        <f t="shared" si="314"/>
        <v>0</v>
      </c>
      <c r="K1074" s="419"/>
      <c r="L1074" s="423">
        <f t="shared" si="315"/>
        <v>0</v>
      </c>
      <c r="M1074" s="423">
        <f t="shared" si="316"/>
        <v>0</v>
      </c>
      <c r="N1074" s="424">
        <f t="shared" si="317"/>
        <v>0</v>
      </c>
      <c r="O1074" s="424">
        <f t="shared" si="318"/>
        <v>0</v>
      </c>
      <c r="P1074" s="420"/>
      <c r="Q1074" s="525"/>
      <c r="R1074" s="526" t="str">
        <f t="shared" si="310"/>
        <v/>
      </c>
      <c r="S1074" s="526" t="str">
        <f t="shared" si="311"/>
        <v/>
      </c>
      <c r="V1074" s="433">
        <f>VLOOKUP(A1074,[3]Cartilha!$A:$A,1,FALSE)</f>
        <v>97985</v>
      </c>
      <c r="W1074" s="367"/>
    </row>
    <row r="1075" spans="1:23" ht="22.5" hidden="1" x14ac:dyDescent="0.2">
      <c r="A1075" s="623">
        <v>97987</v>
      </c>
      <c r="B1075" s="612" t="s">
        <v>3171</v>
      </c>
      <c r="C1075" s="620" t="s">
        <v>5611</v>
      </c>
      <c r="D1075" s="612" t="s">
        <v>7029</v>
      </c>
      <c r="E1075" s="621">
        <v>423.01</v>
      </c>
      <c r="F1075" s="614">
        <f t="shared" si="312"/>
        <v>509.98</v>
      </c>
      <c r="G1075" s="510"/>
      <c r="H1075" s="423"/>
      <c r="I1075" s="422">
        <f t="shared" si="313"/>
        <v>0</v>
      </c>
      <c r="J1075" s="422">
        <f t="shared" si="314"/>
        <v>0</v>
      </c>
      <c r="K1075" s="419"/>
      <c r="L1075" s="423">
        <f t="shared" si="315"/>
        <v>0</v>
      </c>
      <c r="M1075" s="423">
        <f t="shared" si="316"/>
        <v>0</v>
      </c>
      <c r="N1075" s="424">
        <f t="shared" si="317"/>
        <v>0</v>
      </c>
      <c r="O1075" s="424">
        <f t="shared" si="318"/>
        <v>0</v>
      </c>
      <c r="P1075" s="420"/>
      <c r="Q1075" s="525"/>
      <c r="R1075" s="526" t="str">
        <f t="shared" si="310"/>
        <v/>
      </c>
      <c r="S1075" s="526" t="str">
        <f t="shared" si="311"/>
        <v/>
      </c>
      <c r="V1075" s="433">
        <f>VLOOKUP(A1075,[3]Cartilha!$A:$A,1,FALSE)</f>
        <v>97987</v>
      </c>
      <c r="W1075" s="367"/>
    </row>
    <row r="1076" spans="1:23" ht="22.5" hidden="1" x14ac:dyDescent="0.2">
      <c r="A1076" s="623">
        <v>97989</v>
      </c>
      <c r="B1076" s="612" t="s">
        <v>3171</v>
      </c>
      <c r="C1076" s="620" t="s">
        <v>5612</v>
      </c>
      <c r="D1076" s="612" t="s">
        <v>7029</v>
      </c>
      <c r="E1076" s="621">
        <v>1643.47</v>
      </c>
      <c r="F1076" s="614">
        <f t="shared" si="312"/>
        <v>1981.37</v>
      </c>
      <c r="G1076" s="510"/>
      <c r="H1076" s="423"/>
      <c r="I1076" s="422">
        <f t="shared" si="313"/>
        <v>0</v>
      </c>
      <c r="J1076" s="422">
        <f t="shared" si="314"/>
        <v>0</v>
      </c>
      <c r="K1076" s="419"/>
      <c r="L1076" s="423">
        <f t="shared" si="315"/>
        <v>0</v>
      </c>
      <c r="M1076" s="423">
        <f t="shared" si="316"/>
        <v>0</v>
      </c>
      <c r="N1076" s="424">
        <f t="shared" si="317"/>
        <v>0</v>
      </c>
      <c r="O1076" s="424">
        <f t="shared" si="318"/>
        <v>0</v>
      </c>
      <c r="P1076" s="420"/>
      <c r="Q1076" s="525"/>
      <c r="R1076" s="526" t="str">
        <f t="shared" si="310"/>
        <v/>
      </c>
      <c r="S1076" s="526" t="str">
        <f t="shared" si="311"/>
        <v/>
      </c>
      <c r="V1076" s="433">
        <f>VLOOKUP(A1076,[3]Cartilha!$A:$A,1,FALSE)</f>
        <v>97989</v>
      </c>
      <c r="W1076" s="367"/>
    </row>
    <row r="1077" spans="1:23" ht="22.5" hidden="1" x14ac:dyDescent="0.2">
      <c r="A1077" s="623">
        <v>97991</v>
      </c>
      <c r="B1077" s="612" t="s">
        <v>3171</v>
      </c>
      <c r="C1077" s="620" t="s">
        <v>5613</v>
      </c>
      <c r="D1077" s="612" t="s">
        <v>7029</v>
      </c>
      <c r="E1077" s="621">
        <v>618.57000000000005</v>
      </c>
      <c r="F1077" s="614">
        <f t="shared" si="312"/>
        <v>745.75</v>
      </c>
      <c r="G1077" s="510"/>
      <c r="H1077" s="423"/>
      <c r="I1077" s="422">
        <f t="shared" si="313"/>
        <v>0</v>
      </c>
      <c r="J1077" s="422">
        <f t="shared" si="314"/>
        <v>0</v>
      </c>
      <c r="K1077" s="419"/>
      <c r="L1077" s="423">
        <f t="shared" si="315"/>
        <v>0</v>
      </c>
      <c r="M1077" s="423">
        <f t="shared" si="316"/>
        <v>0</v>
      </c>
      <c r="N1077" s="424">
        <f t="shared" si="317"/>
        <v>0</v>
      </c>
      <c r="O1077" s="424">
        <f t="shared" si="318"/>
        <v>0</v>
      </c>
      <c r="P1077" s="420"/>
      <c r="Q1077" s="525"/>
      <c r="R1077" s="526" t="str">
        <f t="shared" si="310"/>
        <v/>
      </c>
      <c r="S1077" s="526" t="str">
        <f t="shared" si="311"/>
        <v/>
      </c>
      <c r="V1077" s="433">
        <f>VLOOKUP(A1077,[3]Cartilha!$A:$A,1,FALSE)</f>
        <v>97991</v>
      </c>
      <c r="W1077" s="367"/>
    </row>
    <row r="1078" spans="1:23" ht="22.5" hidden="1" x14ac:dyDescent="0.2">
      <c r="A1078" s="623">
        <v>97993</v>
      </c>
      <c r="B1078" s="612" t="s">
        <v>3171</v>
      </c>
      <c r="C1078" s="620" t="s">
        <v>5614</v>
      </c>
      <c r="D1078" s="612" t="s">
        <v>7029</v>
      </c>
      <c r="E1078" s="621">
        <v>2007.62</v>
      </c>
      <c r="F1078" s="614">
        <f t="shared" si="312"/>
        <v>2420.39</v>
      </c>
      <c r="G1078" s="510"/>
      <c r="H1078" s="423"/>
      <c r="I1078" s="422">
        <f t="shared" si="313"/>
        <v>0</v>
      </c>
      <c r="J1078" s="422">
        <f t="shared" si="314"/>
        <v>0</v>
      </c>
      <c r="K1078" s="419"/>
      <c r="L1078" s="423">
        <f t="shared" si="315"/>
        <v>0</v>
      </c>
      <c r="M1078" s="423">
        <f t="shared" si="316"/>
        <v>0</v>
      </c>
      <c r="N1078" s="424">
        <f t="shared" si="317"/>
        <v>0</v>
      </c>
      <c r="O1078" s="424">
        <f t="shared" si="318"/>
        <v>0</v>
      </c>
      <c r="P1078" s="420"/>
      <c r="Q1078" s="525"/>
      <c r="R1078" s="526" t="str">
        <f t="shared" si="310"/>
        <v/>
      </c>
      <c r="S1078" s="526" t="str">
        <f t="shared" si="311"/>
        <v/>
      </c>
      <c r="V1078" s="433">
        <f>VLOOKUP(A1078,[3]Cartilha!$A:$A,1,FALSE)</f>
        <v>97993</v>
      </c>
      <c r="W1078" s="367"/>
    </row>
    <row r="1079" spans="1:23" ht="22.5" hidden="1" x14ac:dyDescent="0.2">
      <c r="A1079" s="623">
        <v>97995</v>
      </c>
      <c r="B1079" s="612" t="s">
        <v>3171</v>
      </c>
      <c r="C1079" s="620" t="s">
        <v>5615</v>
      </c>
      <c r="D1079" s="612" t="s">
        <v>7029</v>
      </c>
      <c r="E1079" s="621">
        <v>1163.17</v>
      </c>
      <c r="F1079" s="614">
        <f t="shared" si="312"/>
        <v>1402.32</v>
      </c>
      <c r="G1079" s="510"/>
      <c r="H1079" s="423"/>
      <c r="I1079" s="422">
        <f t="shared" si="313"/>
        <v>0</v>
      </c>
      <c r="J1079" s="422">
        <f t="shared" si="314"/>
        <v>0</v>
      </c>
      <c r="K1079" s="419"/>
      <c r="L1079" s="423">
        <f t="shared" si="315"/>
        <v>0</v>
      </c>
      <c r="M1079" s="423">
        <f t="shared" si="316"/>
        <v>0</v>
      </c>
      <c r="N1079" s="424">
        <f t="shared" si="317"/>
        <v>0</v>
      </c>
      <c r="O1079" s="424">
        <f t="shared" si="318"/>
        <v>0</v>
      </c>
      <c r="P1079" s="420"/>
      <c r="Q1079" s="525"/>
      <c r="R1079" s="526" t="str">
        <f t="shared" si="310"/>
        <v/>
      </c>
      <c r="S1079" s="526" t="str">
        <f t="shared" si="311"/>
        <v/>
      </c>
      <c r="V1079" s="433">
        <f>VLOOKUP(A1079,[3]Cartilha!$A:$A,1,FALSE)</f>
        <v>97995</v>
      </c>
      <c r="W1079" s="367"/>
    </row>
    <row r="1080" spans="1:23" ht="22.5" hidden="1" x14ac:dyDescent="0.2">
      <c r="A1080" s="623">
        <v>97997</v>
      </c>
      <c r="B1080" s="612" t="s">
        <v>3171</v>
      </c>
      <c r="C1080" s="620" t="s">
        <v>5616</v>
      </c>
      <c r="D1080" s="612" t="s">
        <v>7029</v>
      </c>
      <c r="E1080" s="621">
        <v>1389.42</v>
      </c>
      <c r="F1080" s="614">
        <f t="shared" si="312"/>
        <v>1675.08</v>
      </c>
      <c r="G1080" s="510"/>
      <c r="H1080" s="423"/>
      <c r="I1080" s="422">
        <f t="shared" si="313"/>
        <v>0</v>
      </c>
      <c r="J1080" s="422">
        <f t="shared" si="314"/>
        <v>0</v>
      </c>
      <c r="K1080" s="419"/>
      <c r="L1080" s="423">
        <f t="shared" si="315"/>
        <v>0</v>
      </c>
      <c r="M1080" s="423">
        <f t="shared" si="316"/>
        <v>0</v>
      </c>
      <c r="N1080" s="424">
        <f t="shared" si="317"/>
        <v>0</v>
      </c>
      <c r="O1080" s="424">
        <f t="shared" si="318"/>
        <v>0</v>
      </c>
      <c r="P1080" s="420"/>
      <c r="Q1080" s="525"/>
      <c r="R1080" s="526" t="str">
        <f t="shared" si="310"/>
        <v/>
      </c>
      <c r="S1080" s="526" t="str">
        <f t="shared" si="311"/>
        <v/>
      </c>
      <c r="V1080" s="433">
        <f>VLOOKUP(A1080,[3]Cartilha!$A:$A,1,FALSE)</f>
        <v>97997</v>
      </c>
      <c r="W1080" s="367"/>
    </row>
    <row r="1081" spans="1:23" ht="22.5" hidden="1" x14ac:dyDescent="0.2">
      <c r="A1081" s="623">
        <v>97999</v>
      </c>
      <c r="B1081" s="612" t="s">
        <v>3171</v>
      </c>
      <c r="C1081" s="620" t="s">
        <v>5617</v>
      </c>
      <c r="D1081" s="612" t="s">
        <v>7029</v>
      </c>
      <c r="E1081" s="621">
        <v>1615.72</v>
      </c>
      <c r="F1081" s="614">
        <f t="shared" si="312"/>
        <v>1947.91</v>
      </c>
      <c r="G1081" s="510"/>
      <c r="H1081" s="423"/>
      <c r="I1081" s="422">
        <f t="shared" si="313"/>
        <v>0</v>
      </c>
      <c r="J1081" s="422">
        <f t="shared" si="314"/>
        <v>0</v>
      </c>
      <c r="K1081" s="419"/>
      <c r="L1081" s="423">
        <f t="shared" si="315"/>
        <v>0</v>
      </c>
      <c r="M1081" s="423">
        <f t="shared" si="316"/>
        <v>0</v>
      </c>
      <c r="N1081" s="424">
        <f t="shared" si="317"/>
        <v>0</v>
      </c>
      <c r="O1081" s="424">
        <f t="shared" si="318"/>
        <v>0</v>
      </c>
      <c r="P1081" s="420"/>
      <c r="Q1081" s="525"/>
      <c r="R1081" s="526" t="str">
        <f t="shared" si="310"/>
        <v/>
      </c>
      <c r="S1081" s="526" t="str">
        <f t="shared" si="311"/>
        <v/>
      </c>
      <c r="V1081" s="433">
        <f>VLOOKUP(A1081,[3]Cartilha!$A:$A,1,FALSE)</f>
        <v>97999</v>
      </c>
      <c r="W1081" s="367"/>
    </row>
    <row r="1082" spans="1:23" ht="22.5" hidden="1" x14ac:dyDescent="0.2">
      <c r="A1082" s="623">
        <v>98001</v>
      </c>
      <c r="B1082" s="612" t="s">
        <v>3171</v>
      </c>
      <c r="C1082" s="620" t="s">
        <v>5618</v>
      </c>
      <c r="D1082" s="612" t="s">
        <v>7029</v>
      </c>
      <c r="E1082" s="621">
        <v>1841.99</v>
      </c>
      <c r="F1082" s="614">
        <f t="shared" si="312"/>
        <v>2220.6999999999998</v>
      </c>
      <c r="G1082" s="510"/>
      <c r="H1082" s="423"/>
      <c r="I1082" s="422">
        <f t="shared" si="313"/>
        <v>0</v>
      </c>
      <c r="J1082" s="422">
        <f t="shared" si="314"/>
        <v>0</v>
      </c>
      <c r="K1082" s="419"/>
      <c r="L1082" s="423">
        <f t="shared" si="315"/>
        <v>0</v>
      </c>
      <c r="M1082" s="423">
        <f t="shared" si="316"/>
        <v>0</v>
      </c>
      <c r="N1082" s="424">
        <f t="shared" si="317"/>
        <v>0</v>
      </c>
      <c r="O1082" s="424">
        <f t="shared" si="318"/>
        <v>0</v>
      </c>
      <c r="P1082" s="420"/>
      <c r="Q1082" s="525"/>
      <c r="R1082" s="526" t="str">
        <f t="shared" si="310"/>
        <v/>
      </c>
      <c r="S1082" s="526" t="str">
        <f t="shared" si="311"/>
        <v/>
      </c>
      <c r="V1082" s="433">
        <f>VLOOKUP(A1082,[3]Cartilha!$A:$A,1,FALSE)</f>
        <v>98001</v>
      </c>
      <c r="W1082" s="367"/>
    </row>
    <row r="1083" spans="1:23" ht="22.5" hidden="1" x14ac:dyDescent="0.2">
      <c r="A1083" s="623">
        <v>98003</v>
      </c>
      <c r="B1083" s="612" t="s">
        <v>3171</v>
      </c>
      <c r="C1083" s="620" t="s">
        <v>5619</v>
      </c>
      <c r="D1083" s="612" t="s">
        <v>7029</v>
      </c>
      <c r="E1083" s="621">
        <v>2068.33</v>
      </c>
      <c r="F1083" s="614">
        <f t="shared" si="312"/>
        <v>2493.58</v>
      </c>
      <c r="G1083" s="510"/>
      <c r="H1083" s="423"/>
      <c r="I1083" s="422">
        <f t="shared" si="313"/>
        <v>0</v>
      </c>
      <c r="J1083" s="422">
        <f t="shared" si="314"/>
        <v>0</v>
      </c>
      <c r="K1083" s="419"/>
      <c r="L1083" s="423">
        <f t="shared" si="315"/>
        <v>0</v>
      </c>
      <c r="M1083" s="423">
        <f t="shared" si="316"/>
        <v>0</v>
      </c>
      <c r="N1083" s="424">
        <f t="shared" si="317"/>
        <v>0</v>
      </c>
      <c r="O1083" s="424">
        <f t="shared" si="318"/>
        <v>0</v>
      </c>
      <c r="P1083" s="420"/>
      <c r="Q1083" s="525"/>
      <c r="R1083" s="526" t="str">
        <f t="shared" si="310"/>
        <v/>
      </c>
      <c r="S1083" s="526" t="str">
        <f t="shared" si="311"/>
        <v/>
      </c>
      <c r="V1083" s="433">
        <f>VLOOKUP(A1083,[3]Cartilha!$A:$A,1,FALSE)</f>
        <v>98003</v>
      </c>
      <c r="W1083" s="367"/>
    </row>
    <row r="1084" spans="1:23" ht="22.5" hidden="1" x14ac:dyDescent="0.2">
      <c r="A1084" s="623">
        <v>98005</v>
      </c>
      <c r="B1084" s="612" t="s">
        <v>3171</v>
      </c>
      <c r="C1084" s="620" t="s">
        <v>5620</v>
      </c>
      <c r="D1084" s="612" t="s">
        <v>7029</v>
      </c>
      <c r="E1084" s="621">
        <v>2294.64</v>
      </c>
      <c r="F1084" s="614">
        <f t="shared" si="312"/>
        <v>2766.42</v>
      </c>
      <c r="G1084" s="510"/>
      <c r="H1084" s="423"/>
      <c r="I1084" s="422">
        <f t="shared" si="313"/>
        <v>0</v>
      </c>
      <c r="J1084" s="422">
        <f t="shared" si="314"/>
        <v>0</v>
      </c>
      <c r="K1084" s="419"/>
      <c r="L1084" s="423">
        <f t="shared" si="315"/>
        <v>0</v>
      </c>
      <c r="M1084" s="423">
        <f t="shared" si="316"/>
        <v>0</v>
      </c>
      <c r="N1084" s="424">
        <f t="shared" si="317"/>
        <v>0</v>
      </c>
      <c r="O1084" s="424">
        <f t="shared" si="318"/>
        <v>0</v>
      </c>
      <c r="P1084" s="420"/>
      <c r="Q1084" s="525"/>
      <c r="R1084" s="526" t="str">
        <f t="shared" si="310"/>
        <v/>
      </c>
      <c r="S1084" s="526" t="str">
        <f t="shared" si="311"/>
        <v/>
      </c>
      <c r="V1084" s="433">
        <f>VLOOKUP(A1084,[3]Cartilha!$A:$A,1,FALSE)</f>
        <v>98005</v>
      </c>
      <c r="W1084" s="367"/>
    </row>
    <row r="1085" spans="1:23" ht="22.5" hidden="1" x14ac:dyDescent="0.2">
      <c r="A1085" s="623">
        <v>98007</v>
      </c>
      <c r="B1085" s="612" t="s">
        <v>3171</v>
      </c>
      <c r="C1085" s="620" t="s">
        <v>5621</v>
      </c>
      <c r="D1085" s="612" t="s">
        <v>7029</v>
      </c>
      <c r="E1085" s="621">
        <v>2520.91</v>
      </c>
      <c r="F1085" s="614">
        <f t="shared" si="312"/>
        <v>3039.21</v>
      </c>
      <c r="G1085" s="510"/>
      <c r="H1085" s="423"/>
      <c r="I1085" s="422">
        <f t="shared" si="313"/>
        <v>0</v>
      </c>
      <c r="J1085" s="422">
        <f t="shared" si="314"/>
        <v>0</v>
      </c>
      <c r="K1085" s="419"/>
      <c r="L1085" s="423">
        <f t="shared" si="315"/>
        <v>0</v>
      </c>
      <c r="M1085" s="423">
        <f t="shared" si="316"/>
        <v>0</v>
      </c>
      <c r="N1085" s="424">
        <f t="shared" si="317"/>
        <v>0</v>
      </c>
      <c r="O1085" s="424">
        <f t="shared" si="318"/>
        <v>0</v>
      </c>
      <c r="P1085" s="420"/>
      <c r="Q1085" s="525"/>
      <c r="R1085" s="526" t="str">
        <f t="shared" si="310"/>
        <v/>
      </c>
      <c r="S1085" s="526" t="str">
        <f t="shared" si="311"/>
        <v/>
      </c>
      <c r="V1085" s="433">
        <f>VLOOKUP(A1085,[3]Cartilha!$A:$A,1,FALSE)</f>
        <v>98007</v>
      </c>
      <c r="W1085" s="367"/>
    </row>
    <row r="1086" spans="1:23" ht="22.5" hidden="1" x14ac:dyDescent="0.2">
      <c r="A1086" s="623">
        <v>98009</v>
      </c>
      <c r="B1086" s="612" t="s">
        <v>3171</v>
      </c>
      <c r="C1086" s="620" t="s">
        <v>5622</v>
      </c>
      <c r="D1086" s="612" t="s">
        <v>7029</v>
      </c>
      <c r="E1086" s="621">
        <v>1615.72</v>
      </c>
      <c r="F1086" s="614">
        <f t="shared" si="312"/>
        <v>1947.91</v>
      </c>
      <c r="G1086" s="510"/>
      <c r="H1086" s="423"/>
      <c r="I1086" s="422">
        <f t="shared" si="313"/>
        <v>0</v>
      </c>
      <c r="J1086" s="422">
        <f t="shared" si="314"/>
        <v>0</v>
      </c>
      <c r="K1086" s="419"/>
      <c r="L1086" s="423">
        <f t="shared" si="315"/>
        <v>0</v>
      </c>
      <c r="M1086" s="423">
        <f t="shared" si="316"/>
        <v>0</v>
      </c>
      <c r="N1086" s="424">
        <f t="shared" si="317"/>
        <v>0</v>
      </c>
      <c r="O1086" s="424">
        <f t="shared" si="318"/>
        <v>0</v>
      </c>
      <c r="P1086" s="420"/>
      <c r="Q1086" s="525"/>
      <c r="R1086" s="526" t="str">
        <f t="shared" si="310"/>
        <v/>
      </c>
      <c r="S1086" s="526" t="str">
        <f t="shared" si="311"/>
        <v/>
      </c>
      <c r="V1086" s="433">
        <f>VLOOKUP(A1086,[3]Cartilha!$A:$A,1,FALSE)</f>
        <v>98009</v>
      </c>
      <c r="W1086" s="367"/>
    </row>
    <row r="1087" spans="1:23" ht="22.5" hidden="1" x14ac:dyDescent="0.2">
      <c r="A1087" s="623">
        <v>98011</v>
      </c>
      <c r="B1087" s="612" t="s">
        <v>3171</v>
      </c>
      <c r="C1087" s="620" t="s">
        <v>5623</v>
      </c>
      <c r="D1087" s="612" t="s">
        <v>7029</v>
      </c>
      <c r="E1087" s="621">
        <v>1841.99</v>
      </c>
      <c r="F1087" s="614">
        <f t="shared" si="312"/>
        <v>2220.6999999999998</v>
      </c>
      <c r="G1087" s="510"/>
      <c r="H1087" s="423"/>
      <c r="I1087" s="422">
        <f t="shared" si="313"/>
        <v>0</v>
      </c>
      <c r="J1087" s="422">
        <f t="shared" si="314"/>
        <v>0</v>
      </c>
      <c r="K1087" s="419"/>
      <c r="L1087" s="423">
        <f t="shared" si="315"/>
        <v>0</v>
      </c>
      <c r="M1087" s="423">
        <f t="shared" si="316"/>
        <v>0</v>
      </c>
      <c r="N1087" s="424">
        <f t="shared" si="317"/>
        <v>0</v>
      </c>
      <c r="O1087" s="424">
        <f t="shared" si="318"/>
        <v>0</v>
      </c>
      <c r="P1087" s="420"/>
      <c r="Q1087" s="525"/>
      <c r="R1087" s="526" t="str">
        <f t="shared" si="310"/>
        <v/>
      </c>
      <c r="S1087" s="526" t="str">
        <f t="shared" si="311"/>
        <v/>
      </c>
      <c r="V1087" s="433">
        <f>VLOOKUP(A1087,[3]Cartilha!$A:$A,1,FALSE)</f>
        <v>98011</v>
      </c>
      <c r="W1087" s="367"/>
    </row>
    <row r="1088" spans="1:23" ht="22.5" hidden="1" x14ac:dyDescent="0.2">
      <c r="A1088" s="623">
        <v>98013</v>
      </c>
      <c r="B1088" s="612" t="s">
        <v>3171</v>
      </c>
      <c r="C1088" s="620" t="s">
        <v>5624</v>
      </c>
      <c r="D1088" s="612" t="s">
        <v>7029</v>
      </c>
      <c r="E1088" s="621">
        <v>2068.33</v>
      </c>
      <c r="F1088" s="614">
        <f t="shared" si="312"/>
        <v>2493.58</v>
      </c>
      <c r="G1088" s="510"/>
      <c r="H1088" s="423"/>
      <c r="I1088" s="422">
        <f t="shared" si="313"/>
        <v>0</v>
      </c>
      <c r="J1088" s="422">
        <f t="shared" si="314"/>
        <v>0</v>
      </c>
      <c r="K1088" s="419"/>
      <c r="L1088" s="423">
        <f t="shared" si="315"/>
        <v>0</v>
      </c>
      <c r="M1088" s="423">
        <f t="shared" si="316"/>
        <v>0</v>
      </c>
      <c r="N1088" s="424">
        <f t="shared" si="317"/>
        <v>0</v>
      </c>
      <c r="O1088" s="424">
        <f t="shared" si="318"/>
        <v>0</v>
      </c>
      <c r="P1088" s="420"/>
      <c r="Q1088" s="525"/>
      <c r="R1088" s="526" t="str">
        <f t="shared" si="310"/>
        <v/>
      </c>
      <c r="S1088" s="526" t="str">
        <f t="shared" si="311"/>
        <v/>
      </c>
      <c r="V1088" s="433">
        <f>VLOOKUP(A1088,[3]Cartilha!$A:$A,1,FALSE)</f>
        <v>98013</v>
      </c>
      <c r="W1088" s="367"/>
    </row>
    <row r="1089" spans="1:23" ht="22.5" hidden="1" x14ac:dyDescent="0.2">
      <c r="A1089" s="623">
        <v>98015</v>
      </c>
      <c r="B1089" s="612" t="s">
        <v>3171</v>
      </c>
      <c r="C1089" s="620" t="s">
        <v>5625</v>
      </c>
      <c r="D1089" s="612" t="s">
        <v>7029</v>
      </c>
      <c r="E1089" s="621">
        <v>2294.64</v>
      </c>
      <c r="F1089" s="614">
        <f t="shared" si="312"/>
        <v>2766.42</v>
      </c>
      <c r="G1089" s="510"/>
      <c r="H1089" s="423"/>
      <c r="I1089" s="422">
        <f t="shared" si="313"/>
        <v>0</v>
      </c>
      <c r="J1089" s="422">
        <f t="shared" si="314"/>
        <v>0</v>
      </c>
      <c r="K1089" s="419"/>
      <c r="L1089" s="423">
        <f t="shared" si="315"/>
        <v>0</v>
      </c>
      <c r="M1089" s="423">
        <f t="shared" si="316"/>
        <v>0</v>
      </c>
      <c r="N1089" s="424">
        <f t="shared" si="317"/>
        <v>0</v>
      </c>
      <c r="O1089" s="424">
        <f t="shared" si="318"/>
        <v>0</v>
      </c>
      <c r="P1089" s="420"/>
      <c r="Q1089" s="525"/>
      <c r="R1089" s="526" t="str">
        <f t="shared" si="310"/>
        <v/>
      </c>
      <c r="S1089" s="526" t="str">
        <f t="shared" si="311"/>
        <v/>
      </c>
      <c r="V1089" s="433">
        <f>VLOOKUP(A1089,[3]Cartilha!$A:$A,1,FALSE)</f>
        <v>98015</v>
      </c>
      <c r="W1089" s="367"/>
    </row>
    <row r="1090" spans="1:23" ht="22.5" hidden="1" x14ac:dyDescent="0.2">
      <c r="A1090" s="623">
        <v>98017</v>
      </c>
      <c r="B1090" s="612" t="s">
        <v>3171</v>
      </c>
      <c r="C1090" s="620" t="s">
        <v>5626</v>
      </c>
      <c r="D1090" s="612" t="s">
        <v>7029</v>
      </c>
      <c r="E1090" s="621">
        <v>2520.91</v>
      </c>
      <c r="F1090" s="614">
        <f t="shared" si="312"/>
        <v>3039.21</v>
      </c>
      <c r="G1090" s="510"/>
      <c r="H1090" s="423"/>
      <c r="I1090" s="422">
        <f t="shared" si="313"/>
        <v>0</v>
      </c>
      <c r="J1090" s="422">
        <f t="shared" si="314"/>
        <v>0</v>
      </c>
      <c r="K1090" s="419"/>
      <c r="L1090" s="423">
        <f t="shared" si="315"/>
        <v>0</v>
      </c>
      <c r="M1090" s="423">
        <f t="shared" si="316"/>
        <v>0</v>
      </c>
      <c r="N1090" s="424">
        <f t="shared" si="317"/>
        <v>0</v>
      </c>
      <c r="O1090" s="424">
        <f t="shared" si="318"/>
        <v>0</v>
      </c>
      <c r="P1090" s="420"/>
      <c r="Q1090" s="525"/>
      <c r="R1090" s="526" t="str">
        <f t="shared" si="310"/>
        <v/>
      </c>
      <c r="S1090" s="526" t="str">
        <f t="shared" si="311"/>
        <v/>
      </c>
      <c r="V1090" s="433">
        <f>VLOOKUP(A1090,[3]Cartilha!$A:$A,1,FALSE)</f>
        <v>98017</v>
      </c>
      <c r="W1090" s="367"/>
    </row>
    <row r="1091" spans="1:23" ht="22.5" hidden="1" x14ac:dyDescent="0.2">
      <c r="A1091" s="623">
        <v>98019</v>
      </c>
      <c r="B1091" s="612" t="s">
        <v>3171</v>
      </c>
      <c r="C1091" s="620" t="s">
        <v>5627</v>
      </c>
      <c r="D1091" s="612" t="s">
        <v>7029</v>
      </c>
      <c r="E1091" s="621">
        <v>2768.54</v>
      </c>
      <c r="F1091" s="614">
        <f t="shared" si="312"/>
        <v>3337.75</v>
      </c>
      <c r="G1091" s="510"/>
      <c r="H1091" s="423"/>
      <c r="I1091" s="422">
        <f t="shared" si="313"/>
        <v>0</v>
      </c>
      <c r="J1091" s="422">
        <f t="shared" si="314"/>
        <v>0</v>
      </c>
      <c r="K1091" s="419"/>
      <c r="L1091" s="423">
        <f t="shared" si="315"/>
        <v>0</v>
      </c>
      <c r="M1091" s="423">
        <f t="shared" si="316"/>
        <v>0</v>
      </c>
      <c r="N1091" s="424">
        <f t="shared" si="317"/>
        <v>0</v>
      </c>
      <c r="O1091" s="424">
        <f t="shared" si="318"/>
        <v>0</v>
      </c>
      <c r="P1091" s="420"/>
      <c r="Q1091" s="525"/>
      <c r="R1091" s="526" t="str">
        <f t="shared" si="310"/>
        <v/>
      </c>
      <c r="S1091" s="526" t="str">
        <f t="shared" si="311"/>
        <v/>
      </c>
      <c r="V1091" s="433">
        <f>VLOOKUP(A1091,[3]Cartilha!$A:$A,1,FALSE)</f>
        <v>98019</v>
      </c>
      <c r="W1091" s="367"/>
    </row>
    <row r="1092" spans="1:23" ht="22.5" hidden="1" x14ac:dyDescent="0.2">
      <c r="A1092" s="623">
        <v>98021</v>
      </c>
      <c r="B1092" s="612" t="s">
        <v>3171</v>
      </c>
      <c r="C1092" s="620" t="s">
        <v>5628</v>
      </c>
      <c r="D1092" s="612" t="s">
        <v>7029</v>
      </c>
      <c r="E1092" s="621">
        <v>2089.7399999999998</v>
      </c>
      <c r="F1092" s="614">
        <f t="shared" si="312"/>
        <v>2519.39</v>
      </c>
      <c r="G1092" s="510"/>
      <c r="H1092" s="423"/>
      <c r="I1092" s="422">
        <f t="shared" si="313"/>
        <v>0</v>
      </c>
      <c r="J1092" s="422">
        <f t="shared" si="314"/>
        <v>0</v>
      </c>
      <c r="K1092" s="419"/>
      <c r="L1092" s="423">
        <f t="shared" si="315"/>
        <v>0</v>
      </c>
      <c r="M1092" s="423">
        <f t="shared" si="316"/>
        <v>0</v>
      </c>
      <c r="N1092" s="424">
        <f t="shared" si="317"/>
        <v>0</v>
      </c>
      <c r="O1092" s="424">
        <f t="shared" si="318"/>
        <v>0</v>
      </c>
      <c r="P1092" s="420"/>
      <c r="Q1092" s="525"/>
      <c r="R1092" s="526" t="str">
        <f t="shared" si="310"/>
        <v/>
      </c>
      <c r="S1092" s="526" t="str">
        <f t="shared" si="311"/>
        <v/>
      </c>
      <c r="V1092" s="433">
        <f>VLOOKUP(A1092,[3]Cartilha!$A:$A,1,FALSE)</f>
        <v>98021</v>
      </c>
      <c r="W1092" s="367"/>
    </row>
    <row r="1093" spans="1:23" ht="22.5" hidden="1" x14ac:dyDescent="0.2">
      <c r="A1093" s="623">
        <v>98023</v>
      </c>
      <c r="B1093" s="612" t="s">
        <v>3171</v>
      </c>
      <c r="C1093" s="620" t="s">
        <v>5629</v>
      </c>
      <c r="D1093" s="612" t="s">
        <v>7029</v>
      </c>
      <c r="E1093" s="621">
        <v>2316</v>
      </c>
      <c r="F1093" s="614">
        <f t="shared" si="312"/>
        <v>2792.17</v>
      </c>
      <c r="G1093" s="510"/>
      <c r="H1093" s="423"/>
      <c r="I1093" s="422">
        <f t="shared" si="313"/>
        <v>0</v>
      </c>
      <c r="J1093" s="422">
        <f t="shared" si="314"/>
        <v>0</v>
      </c>
      <c r="K1093" s="419"/>
      <c r="L1093" s="423">
        <f t="shared" si="315"/>
        <v>0</v>
      </c>
      <c r="M1093" s="423">
        <f t="shared" si="316"/>
        <v>0</v>
      </c>
      <c r="N1093" s="424">
        <f t="shared" si="317"/>
        <v>0</v>
      </c>
      <c r="O1093" s="424">
        <f t="shared" si="318"/>
        <v>0</v>
      </c>
      <c r="P1093" s="420"/>
      <c r="Q1093" s="525"/>
      <c r="R1093" s="526" t="str">
        <f t="shared" si="310"/>
        <v/>
      </c>
      <c r="S1093" s="526" t="str">
        <f t="shared" si="311"/>
        <v/>
      </c>
      <c r="V1093" s="433">
        <f>VLOOKUP(A1093,[3]Cartilha!$A:$A,1,FALSE)</f>
        <v>98023</v>
      </c>
      <c r="W1093" s="367"/>
    </row>
    <row r="1094" spans="1:23" ht="22.5" hidden="1" x14ac:dyDescent="0.2">
      <c r="A1094" s="623">
        <v>98025</v>
      </c>
      <c r="B1094" s="612" t="s">
        <v>3171</v>
      </c>
      <c r="C1094" s="620" t="s">
        <v>5630</v>
      </c>
      <c r="D1094" s="612" t="s">
        <v>7029</v>
      </c>
      <c r="E1094" s="621">
        <v>2542.33</v>
      </c>
      <c r="F1094" s="614">
        <f t="shared" si="312"/>
        <v>3065.03</v>
      </c>
      <c r="G1094" s="510"/>
      <c r="H1094" s="423"/>
      <c r="I1094" s="422">
        <f t="shared" si="313"/>
        <v>0</v>
      </c>
      <c r="J1094" s="422">
        <f t="shared" si="314"/>
        <v>0</v>
      </c>
      <c r="K1094" s="419"/>
      <c r="L1094" s="423">
        <f t="shared" si="315"/>
        <v>0</v>
      </c>
      <c r="M1094" s="423">
        <f t="shared" si="316"/>
        <v>0</v>
      </c>
      <c r="N1094" s="424">
        <f t="shared" si="317"/>
        <v>0</v>
      </c>
      <c r="O1094" s="424">
        <f t="shared" si="318"/>
        <v>0</v>
      </c>
      <c r="P1094" s="420"/>
      <c r="Q1094" s="525"/>
      <c r="R1094" s="526" t="str">
        <f t="shared" si="310"/>
        <v/>
      </c>
      <c r="S1094" s="526" t="str">
        <f t="shared" si="311"/>
        <v/>
      </c>
      <c r="V1094" s="433">
        <f>VLOOKUP(A1094,[3]Cartilha!$A:$A,1,FALSE)</f>
        <v>98025</v>
      </c>
      <c r="W1094" s="367"/>
    </row>
    <row r="1095" spans="1:23" ht="22.5" hidden="1" x14ac:dyDescent="0.2">
      <c r="A1095" s="623">
        <v>98027</v>
      </c>
      <c r="B1095" s="612" t="s">
        <v>3171</v>
      </c>
      <c r="C1095" s="620" t="s">
        <v>5631</v>
      </c>
      <c r="D1095" s="612" t="s">
        <v>7029</v>
      </c>
      <c r="E1095" s="621">
        <v>2768.54</v>
      </c>
      <c r="F1095" s="614">
        <f t="shared" si="312"/>
        <v>3337.75</v>
      </c>
      <c r="G1095" s="510"/>
      <c r="H1095" s="423"/>
      <c r="I1095" s="422">
        <f t="shared" si="313"/>
        <v>0</v>
      </c>
      <c r="J1095" s="422">
        <f t="shared" si="314"/>
        <v>0</v>
      </c>
      <c r="K1095" s="419"/>
      <c r="L1095" s="423">
        <f t="shared" si="315"/>
        <v>0</v>
      </c>
      <c r="M1095" s="423">
        <f t="shared" si="316"/>
        <v>0</v>
      </c>
      <c r="N1095" s="424">
        <f t="shared" si="317"/>
        <v>0</v>
      </c>
      <c r="O1095" s="424">
        <f t="shared" si="318"/>
        <v>0</v>
      </c>
      <c r="P1095" s="420"/>
      <c r="Q1095" s="525"/>
      <c r="R1095" s="526" t="str">
        <f t="shared" si="310"/>
        <v/>
      </c>
      <c r="S1095" s="526" t="str">
        <f t="shared" si="311"/>
        <v/>
      </c>
      <c r="V1095" s="433">
        <f>VLOOKUP(A1095,[3]Cartilha!$A:$A,1,FALSE)</f>
        <v>98027</v>
      </c>
      <c r="W1095" s="367"/>
    </row>
    <row r="1096" spans="1:23" ht="22.5" hidden="1" x14ac:dyDescent="0.2">
      <c r="A1096" s="623">
        <v>98029</v>
      </c>
      <c r="B1096" s="612" t="s">
        <v>3171</v>
      </c>
      <c r="C1096" s="620" t="s">
        <v>5632</v>
      </c>
      <c r="D1096" s="612" t="s">
        <v>7029</v>
      </c>
      <c r="E1096" s="621">
        <v>2999.27</v>
      </c>
      <c r="F1096" s="614">
        <f t="shared" si="312"/>
        <v>3615.92</v>
      </c>
      <c r="G1096" s="510"/>
      <c r="H1096" s="423"/>
      <c r="I1096" s="422">
        <f t="shared" si="313"/>
        <v>0</v>
      </c>
      <c r="J1096" s="422">
        <f t="shared" si="314"/>
        <v>0</v>
      </c>
      <c r="K1096" s="419"/>
      <c r="L1096" s="423">
        <f t="shared" si="315"/>
        <v>0</v>
      </c>
      <c r="M1096" s="423">
        <f t="shared" si="316"/>
        <v>0</v>
      </c>
      <c r="N1096" s="424">
        <f t="shared" si="317"/>
        <v>0</v>
      </c>
      <c r="O1096" s="424">
        <f t="shared" si="318"/>
        <v>0</v>
      </c>
      <c r="P1096" s="420"/>
      <c r="Q1096" s="525"/>
      <c r="R1096" s="526" t="str">
        <f t="shared" si="310"/>
        <v/>
      </c>
      <c r="S1096" s="526" t="str">
        <f t="shared" si="311"/>
        <v/>
      </c>
      <c r="V1096" s="433">
        <f>VLOOKUP(A1096,[3]Cartilha!$A:$A,1,FALSE)</f>
        <v>98029</v>
      </c>
      <c r="W1096" s="367"/>
    </row>
    <row r="1097" spans="1:23" ht="22.5" hidden="1" x14ac:dyDescent="0.2">
      <c r="A1097" s="623">
        <v>98031</v>
      </c>
      <c r="B1097" s="612" t="s">
        <v>3171</v>
      </c>
      <c r="C1097" s="620" t="s">
        <v>5633</v>
      </c>
      <c r="D1097" s="612" t="s">
        <v>7029</v>
      </c>
      <c r="E1097" s="621">
        <v>2546.79</v>
      </c>
      <c r="F1097" s="614">
        <f t="shared" si="312"/>
        <v>3070.41</v>
      </c>
      <c r="G1097" s="510"/>
      <c r="H1097" s="423"/>
      <c r="I1097" s="422">
        <f t="shared" si="313"/>
        <v>0</v>
      </c>
      <c r="J1097" s="422">
        <f t="shared" si="314"/>
        <v>0</v>
      </c>
      <c r="K1097" s="419"/>
      <c r="L1097" s="423">
        <f t="shared" si="315"/>
        <v>0</v>
      </c>
      <c r="M1097" s="423">
        <f t="shared" si="316"/>
        <v>0</v>
      </c>
      <c r="N1097" s="424">
        <f t="shared" si="317"/>
        <v>0</v>
      </c>
      <c r="O1097" s="424">
        <f t="shared" si="318"/>
        <v>0</v>
      </c>
      <c r="P1097" s="420"/>
      <c r="Q1097" s="525"/>
      <c r="R1097" s="526" t="str">
        <f t="shared" si="310"/>
        <v/>
      </c>
      <c r="S1097" s="526" t="str">
        <f t="shared" si="311"/>
        <v/>
      </c>
      <c r="V1097" s="433">
        <f>VLOOKUP(A1097,[3]Cartilha!$A:$A,1,FALSE)</f>
        <v>98031</v>
      </c>
      <c r="W1097" s="367"/>
    </row>
    <row r="1098" spans="1:23" ht="22.5" hidden="1" x14ac:dyDescent="0.2">
      <c r="A1098" s="623">
        <v>98033</v>
      </c>
      <c r="B1098" s="612" t="s">
        <v>3171</v>
      </c>
      <c r="C1098" s="620" t="s">
        <v>5634</v>
      </c>
      <c r="D1098" s="612" t="s">
        <v>7029</v>
      </c>
      <c r="E1098" s="621">
        <v>2773.01</v>
      </c>
      <c r="F1098" s="614">
        <f t="shared" si="312"/>
        <v>3343.14</v>
      </c>
      <c r="G1098" s="510"/>
      <c r="H1098" s="423"/>
      <c r="I1098" s="422">
        <f t="shared" si="313"/>
        <v>0</v>
      </c>
      <c r="J1098" s="422">
        <f t="shared" si="314"/>
        <v>0</v>
      </c>
      <c r="K1098" s="419"/>
      <c r="L1098" s="423">
        <f t="shared" si="315"/>
        <v>0</v>
      </c>
      <c r="M1098" s="423">
        <f t="shared" si="316"/>
        <v>0</v>
      </c>
      <c r="N1098" s="424">
        <f t="shared" si="317"/>
        <v>0</v>
      </c>
      <c r="O1098" s="424">
        <f t="shared" si="318"/>
        <v>0</v>
      </c>
      <c r="P1098" s="420"/>
      <c r="Q1098" s="525"/>
      <c r="R1098" s="526" t="str">
        <f t="shared" si="310"/>
        <v/>
      </c>
      <c r="S1098" s="526" t="str">
        <f t="shared" si="311"/>
        <v/>
      </c>
      <c r="V1098" s="433">
        <f>VLOOKUP(A1098,[3]Cartilha!$A:$A,1,FALSE)</f>
        <v>98033</v>
      </c>
      <c r="W1098" s="367"/>
    </row>
    <row r="1099" spans="1:23" ht="22.5" hidden="1" x14ac:dyDescent="0.2">
      <c r="A1099" s="623">
        <v>98035</v>
      </c>
      <c r="B1099" s="612" t="s">
        <v>3171</v>
      </c>
      <c r="C1099" s="620" t="s">
        <v>5635</v>
      </c>
      <c r="D1099" s="612" t="s">
        <v>7029</v>
      </c>
      <c r="E1099" s="621">
        <v>2999.27</v>
      </c>
      <c r="F1099" s="614">
        <f t="shared" si="312"/>
        <v>3615.92</v>
      </c>
      <c r="G1099" s="510"/>
      <c r="H1099" s="423"/>
      <c r="I1099" s="422">
        <f t="shared" si="313"/>
        <v>0</v>
      </c>
      <c r="J1099" s="422">
        <f t="shared" si="314"/>
        <v>0</v>
      </c>
      <c r="K1099" s="419"/>
      <c r="L1099" s="423">
        <f t="shared" si="315"/>
        <v>0</v>
      </c>
      <c r="M1099" s="423">
        <f t="shared" si="316"/>
        <v>0</v>
      </c>
      <c r="N1099" s="424">
        <f t="shared" si="317"/>
        <v>0</v>
      </c>
      <c r="O1099" s="424">
        <f t="shared" si="318"/>
        <v>0</v>
      </c>
      <c r="P1099" s="420"/>
      <c r="Q1099" s="525"/>
      <c r="R1099" s="526" t="str">
        <f t="shared" si="310"/>
        <v/>
      </c>
      <c r="S1099" s="526" t="str">
        <f t="shared" si="311"/>
        <v/>
      </c>
      <c r="V1099" s="433">
        <f>VLOOKUP(A1099,[3]Cartilha!$A:$A,1,FALSE)</f>
        <v>98035</v>
      </c>
      <c r="W1099" s="367"/>
    </row>
    <row r="1100" spans="1:23" ht="22.5" hidden="1" x14ac:dyDescent="0.2">
      <c r="A1100" s="623">
        <v>98037</v>
      </c>
      <c r="B1100" s="612" t="s">
        <v>3171</v>
      </c>
      <c r="C1100" s="620" t="s">
        <v>5636</v>
      </c>
      <c r="D1100" s="612" t="s">
        <v>7029</v>
      </c>
      <c r="E1100" s="621">
        <v>3230.01</v>
      </c>
      <c r="F1100" s="614">
        <f t="shared" si="312"/>
        <v>3894.1</v>
      </c>
      <c r="G1100" s="510"/>
      <c r="H1100" s="423"/>
      <c r="I1100" s="422">
        <f t="shared" si="313"/>
        <v>0</v>
      </c>
      <c r="J1100" s="422">
        <f t="shared" si="314"/>
        <v>0</v>
      </c>
      <c r="K1100" s="419"/>
      <c r="L1100" s="423">
        <f t="shared" si="315"/>
        <v>0</v>
      </c>
      <c r="M1100" s="423">
        <f t="shared" si="316"/>
        <v>0</v>
      </c>
      <c r="N1100" s="424">
        <f t="shared" si="317"/>
        <v>0</v>
      </c>
      <c r="O1100" s="424">
        <f t="shared" si="318"/>
        <v>0</v>
      </c>
      <c r="P1100" s="420"/>
      <c r="Q1100" s="525"/>
      <c r="R1100" s="526" t="str">
        <f t="shared" si="310"/>
        <v/>
      </c>
      <c r="S1100" s="526" t="str">
        <f t="shared" si="311"/>
        <v/>
      </c>
      <c r="V1100" s="433">
        <f>VLOOKUP(A1100,[3]Cartilha!$A:$A,1,FALSE)</f>
        <v>98037</v>
      </c>
      <c r="W1100" s="367"/>
    </row>
    <row r="1101" spans="1:23" ht="22.5" hidden="1" x14ac:dyDescent="0.2">
      <c r="A1101" s="623">
        <v>98039</v>
      </c>
      <c r="B1101" s="612" t="s">
        <v>3171</v>
      </c>
      <c r="C1101" s="620" t="s">
        <v>5637</v>
      </c>
      <c r="D1101" s="612" t="s">
        <v>7029</v>
      </c>
      <c r="E1101" s="621">
        <v>3003.73</v>
      </c>
      <c r="F1101" s="614">
        <f t="shared" si="312"/>
        <v>3621.3</v>
      </c>
      <c r="G1101" s="510"/>
      <c r="H1101" s="423"/>
      <c r="I1101" s="422">
        <f t="shared" si="313"/>
        <v>0</v>
      </c>
      <c r="J1101" s="422">
        <f t="shared" si="314"/>
        <v>0</v>
      </c>
      <c r="K1101" s="419"/>
      <c r="L1101" s="423">
        <f t="shared" si="315"/>
        <v>0</v>
      </c>
      <c r="M1101" s="423">
        <f t="shared" si="316"/>
        <v>0</v>
      </c>
      <c r="N1101" s="424">
        <f t="shared" si="317"/>
        <v>0</v>
      </c>
      <c r="O1101" s="424">
        <f t="shared" si="318"/>
        <v>0</v>
      </c>
      <c r="P1101" s="420"/>
      <c r="Q1101" s="525"/>
      <c r="R1101" s="526" t="str">
        <f t="shared" si="310"/>
        <v/>
      </c>
      <c r="S1101" s="526" t="str">
        <f t="shared" si="311"/>
        <v/>
      </c>
      <c r="V1101" s="433">
        <f>VLOOKUP(A1101,[3]Cartilha!$A:$A,1,FALSE)</f>
        <v>98039</v>
      </c>
      <c r="W1101" s="367"/>
    </row>
    <row r="1102" spans="1:23" ht="22.5" hidden="1" x14ac:dyDescent="0.2">
      <c r="A1102" s="623">
        <v>98041</v>
      </c>
      <c r="B1102" s="612" t="s">
        <v>3171</v>
      </c>
      <c r="C1102" s="620" t="s">
        <v>5638</v>
      </c>
      <c r="D1102" s="612" t="s">
        <v>7029</v>
      </c>
      <c r="E1102" s="621">
        <v>3230.01</v>
      </c>
      <c r="F1102" s="614">
        <f t="shared" si="312"/>
        <v>3894.1</v>
      </c>
      <c r="G1102" s="510"/>
      <c r="H1102" s="423"/>
      <c r="I1102" s="422">
        <f t="shared" si="313"/>
        <v>0</v>
      </c>
      <c r="J1102" s="422">
        <f t="shared" si="314"/>
        <v>0</v>
      </c>
      <c r="K1102" s="419"/>
      <c r="L1102" s="423">
        <f t="shared" si="315"/>
        <v>0</v>
      </c>
      <c r="M1102" s="423">
        <f t="shared" si="316"/>
        <v>0</v>
      </c>
      <c r="N1102" s="424">
        <f t="shared" si="317"/>
        <v>0</v>
      </c>
      <c r="O1102" s="424">
        <f t="shared" si="318"/>
        <v>0</v>
      </c>
      <c r="P1102" s="420"/>
      <c r="Q1102" s="525"/>
      <c r="R1102" s="526" t="str">
        <f t="shared" si="310"/>
        <v/>
      </c>
      <c r="S1102" s="526" t="str">
        <f t="shared" si="311"/>
        <v/>
      </c>
      <c r="V1102" s="433">
        <f>VLOOKUP(A1102,[3]Cartilha!$A:$A,1,FALSE)</f>
        <v>98041</v>
      </c>
      <c r="W1102" s="367"/>
    </row>
    <row r="1103" spans="1:23" ht="22.5" hidden="1" x14ac:dyDescent="0.2">
      <c r="A1103" s="623">
        <v>98043</v>
      </c>
      <c r="B1103" s="612" t="s">
        <v>3171</v>
      </c>
      <c r="C1103" s="620" t="s">
        <v>5639</v>
      </c>
      <c r="D1103" s="612" t="s">
        <v>7029</v>
      </c>
      <c r="E1103" s="621">
        <v>3460.75</v>
      </c>
      <c r="F1103" s="614">
        <f t="shared" si="312"/>
        <v>4172.28</v>
      </c>
      <c r="G1103" s="510"/>
      <c r="H1103" s="423"/>
      <c r="I1103" s="422">
        <f t="shared" si="313"/>
        <v>0</v>
      </c>
      <c r="J1103" s="422">
        <f t="shared" si="314"/>
        <v>0</v>
      </c>
      <c r="K1103" s="419"/>
      <c r="L1103" s="423">
        <f t="shared" si="315"/>
        <v>0</v>
      </c>
      <c r="M1103" s="423">
        <f t="shared" si="316"/>
        <v>0</v>
      </c>
      <c r="N1103" s="424">
        <f t="shared" si="317"/>
        <v>0</v>
      </c>
      <c r="O1103" s="424">
        <f t="shared" si="318"/>
        <v>0</v>
      </c>
      <c r="P1103" s="420"/>
      <c r="Q1103" s="525"/>
      <c r="R1103" s="526" t="str">
        <f t="shared" si="310"/>
        <v/>
      </c>
      <c r="S1103" s="526" t="str">
        <f t="shared" si="311"/>
        <v/>
      </c>
      <c r="V1103" s="433">
        <f>VLOOKUP(A1103,[3]Cartilha!$A:$A,1,FALSE)</f>
        <v>98043</v>
      </c>
      <c r="W1103" s="367"/>
    </row>
    <row r="1104" spans="1:23" ht="22.5" hidden="1" x14ac:dyDescent="0.2">
      <c r="A1104" s="623">
        <v>98045</v>
      </c>
      <c r="B1104" s="612" t="s">
        <v>3171</v>
      </c>
      <c r="C1104" s="620" t="s">
        <v>5640</v>
      </c>
      <c r="D1104" s="612" t="s">
        <v>7029</v>
      </c>
      <c r="E1104" s="621">
        <v>3460.75</v>
      </c>
      <c r="F1104" s="614">
        <f t="shared" si="312"/>
        <v>4172.28</v>
      </c>
      <c r="G1104" s="510"/>
      <c r="H1104" s="423"/>
      <c r="I1104" s="422">
        <f t="shared" si="313"/>
        <v>0</v>
      </c>
      <c r="J1104" s="422">
        <f t="shared" si="314"/>
        <v>0</v>
      </c>
      <c r="K1104" s="419"/>
      <c r="L1104" s="423">
        <f t="shared" si="315"/>
        <v>0</v>
      </c>
      <c r="M1104" s="423">
        <f t="shared" si="316"/>
        <v>0</v>
      </c>
      <c r="N1104" s="424">
        <f t="shared" si="317"/>
        <v>0</v>
      </c>
      <c r="O1104" s="424">
        <f t="shared" si="318"/>
        <v>0</v>
      </c>
      <c r="P1104" s="420"/>
      <c r="Q1104" s="525"/>
      <c r="R1104" s="526" t="str">
        <f t="shared" si="310"/>
        <v/>
      </c>
      <c r="S1104" s="526" t="str">
        <f t="shared" si="311"/>
        <v/>
      </c>
      <c r="V1104" s="433">
        <f>VLOOKUP(A1104,[3]Cartilha!$A:$A,1,FALSE)</f>
        <v>98045</v>
      </c>
      <c r="W1104" s="367"/>
    </row>
    <row r="1105" spans="1:23" ht="22.5" hidden="1" x14ac:dyDescent="0.2">
      <c r="A1105" s="623">
        <v>98047</v>
      </c>
      <c r="B1105" s="612" t="s">
        <v>3171</v>
      </c>
      <c r="C1105" s="620" t="s">
        <v>5641</v>
      </c>
      <c r="D1105" s="612" t="s">
        <v>7029</v>
      </c>
      <c r="E1105" s="621">
        <v>3691.51</v>
      </c>
      <c r="F1105" s="614">
        <f t="shared" si="312"/>
        <v>4450.4799999999996</v>
      </c>
      <c r="G1105" s="510"/>
      <c r="H1105" s="423"/>
      <c r="I1105" s="422">
        <f t="shared" ref="I1105:I1136" si="319">IF(ISBLANK(E1105),0,ROUND(F1105*G1105,2))</f>
        <v>0</v>
      </c>
      <c r="J1105" s="422">
        <f t="shared" ref="J1105:J1136" si="320">IF(ISBLANK(G1105),0,ROUND(G1105*H1105,2))</f>
        <v>0</v>
      </c>
      <c r="K1105" s="419"/>
      <c r="L1105" s="423">
        <f t="shared" ref="L1105:L1136" si="321">G1105</f>
        <v>0</v>
      </c>
      <c r="M1105" s="423">
        <f t="shared" ref="M1105:M1136" si="322">H1105</f>
        <v>0</v>
      </c>
      <c r="N1105" s="424">
        <f t="shared" ref="N1105:N1136" si="323">IF(ISBLANK(E1105),0,ROUND(F1105*L1105,2))</f>
        <v>0</v>
      </c>
      <c r="O1105" s="424">
        <f t="shared" ref="O1105:O1136" si="324">IF(ISBLANK(L1105),0,ROUND(L1105*M1105,2))</f>
        <v>0</v>
      </c>
      <c r="P1105" s="420"/>
      <c r="Q1105" s="525"/>
      <c r="R1105" s="526" t="str">
        <f t="shared" si="310"/>
        <v/>
      </c>
      <c r="S1105" s="526" t="str">
        <f t="shared" si="311"/>
        <v/>
      </c>
      <c r="V1105" s="433">
        <f>VLOOKUP(A1105,[3]Cartilha!$A:$A,1,FALSE)</f>
        <v>98047</v>
      </c>
      <c r="W1105" s="367"/>
    </row>
    <row r="1106" spans="1:23" ht="22.5" hidden="1" x14ac:dyDescent="0.2">
      <c r="A1106" s="623">
        <v>98049</v>
      </c>
      <c r="B1106" s="612" t="s">
        <v>3171</v>
      </c>
      <c r="C1106" s="620" t="s">
        <v>5642</v>
      </c>
      <c r="D1106" s="612" t="s">
        <v>7029</v>
      </c>
      <c r="E1106" s="621">
        <v>3878.6</v>
      </c>
      <c r="F1106" s="614">
        <f t="shared" si="312"/>
        <v>4676.04</v>
      </c>
      <c r="G1106" s="510"/>
      <c r="H1106" s="423"/>
      <c r="I1106" s="422">
        <f t="shared" si="319"/>
        <v>0</v>
      </c>
      <c r="J1106" s="422">
        <f t="shared" si="320"/>
        <v>0</v>
      </c>
      <c r="K1106" s="419"/>
      <c r="L1106" s="423">
        <f t="shared" si="321"/>
        <v>0</v>
      </c>
      <c r="M1106" s="423">
        <f t="shared" si="322"/>
        <v>0</v>
      </c>
      <c r="N1106" s="424">
        <f t="shared" si="323"/>
        <v>0</v>
      </c>
      <c r="O1106" s="424">
        <f t="shared" si="324"/>
        <v>0</v>
      </c>
      <c r="P1106" s="420"/>
      <c r="Q1106" s="525"/>
      <c r="R1106" s="526" t="str">
        <f t="shared" si="310"/>
        <v/>
      </c>
      <c r="S1106" s="526" t="str">
        <f t="shared" si="311"/>
        <v/>
      </c>
      <c r="V1106" s="433">
        <f>VLOOKUP(A1106,[3]Cartilha!$A:$A,1,FALSE)</f>
        <v>98049</v>
      </c>
      <c r="W1106" s="367"/>
    </row>
    <row r="1107" spans="1:23" ht="22.5" hidden="1" x14ac:dyDescent="0.2">
      <c r="A1107" s="623">
        <v>98409</v>
      </c>
      <c r="B1107" s="612" t="s">
        <v>3171</v>
      </c>
      <c r="C1107" s="620" t="s">
        <v>5643</v>
      </c>
      <c r="D1107" s="612" t="s">
        <v>7029</v>
      </c>
      <c r="E1107" s="621">
        <v>245.55</v>
      </c>
      <c r="F1107" s="614">
        <f t="shared" si="312"/>
        <v>296.04000000000002</v>
      </c>
      <c r="G1107" s="510"/>
      <c r="H1107" s="423"/>
      <c r="I1107" s="422">
        <f t="shared" si="319"/>
        <v>0</v>
      </c>
      <c r="J1107" s="422">
        <f t="shared" si="320"/>
        <v>0</v>
      </c>
      <c r="K1107" s="419"/>
      <c r="L1107" s="423">
        <f t="shared" si="321"/>
        <v>0</v>
      </c>
      <c r="M1107" s="423">
        <f t="shared" si="322"/>
        <v>0</v>
      </c>
      <c r="N1107" s="424">
        <f t="shared" si="323"/>
        <v>0</v>
      </c>
      <c r="O1107" s="424">
        <f t="shared" si="324"/>
        <v>0</v>
      </c>
      <c r="P1107" s="420"/>
      <c r="Q1107" s="525"/>
      <c r="R1107" s="526" t="str">
        <f t="shared" si="310"/>
        <v/>
      </c>
      <c r="S1107" s="526" t="str">
        <f t="shared" si="311"/>
        <v/>
      </c>
      <c r="V1107" s="433">
        <f>VLOOKUP(A1107,[3]Cartilha!$A:$A,1,FALSE)</f>
        <v>98409</v>
      </c>
      <c r="W1107" s="367"/>
    </row>
    <row r="1108" spans="1:23" ht="22.5" hidden="1" x14ac:dyDescent="0.2">
      <c r="A1108" s="623">
        <v>99240</v>
      </c>
      <c r="B1108" s="612" t="s">
        <v>3171</v>
      </c>
      <c r="C1108" s="620" t="s">
        <v>5644</v>
      </c>
      <c r="D1108" s="612" t="s">
        <v>7029</v>
      </c>
      <c r="E1108" s="621">
        <v>420.06</v>
      </c>
      <c r="F1108" s="614">
        <f t="shared" si="312"/>
        <v>506.42</v>
      </c>
      <c r="G1108" s="510"/>
      <c r="H1108" s="423"/>
      <c r="I1108" s="422">
        <f t="shared" si="319"/>
        <v>0</v>
      </c>
      <c r="J1108" s="422">
        <f t="shared" si="320"/>
        <v>0</v>
      </c>
      <c r="K1108" s="419"/>
      <c r="L1108" s="423">
        <f t="shared" si="321"/>
        <v>0</v>
      </c>
      <c r="M1108" s="423">
        <f t="shared" si="322"/>
        <v>0</v>
      </c>
      <c r="N1108" s="424">
        <f t="shared" si="323"/>
        <v>0</v>
      </c>
      <c r="O1108" s="424">
        <f t="shared" si="324"/>
        <v>0</v>
      </c>
      <c r="P1108" s="420"/>
      <c r="Q1108" s="525"/>
      <c r="R1108" s="526" t="str">
        <f t="shared" ref="R1108:R1171" si="325">IF(Q1108="X","x",IF(Q1108="xx","x",IF(O1108&gt;0,"x","")))</f>
        <v/>
      </c>
      <c r="S1108" s="526" t="str">
        <f t="shared" ref="S1108:S1171" si="326">IF(Q1108="X","x",IF(Q1108="xx","x",IF(OR(J1108&gt;0,O1108&gt;0),"x","")))</f>
        <v/>
      </c>
      <c r="V1108" s="433">
        <f>VLOOKUP(A1108,[3]Cartilha!$A:$A,1,FALSE)</f>
        <v>99240</v>
      </c>
      <c r="W1108" s="367"/>
    </row>
    <row r="1109" spans="1:23" ht="22.5" hidden="1" x14ac:dyDescent="0.2">
      <c r="A1109" s="623">
        <v>99241</v>
      </c>
      <c r="B1109" s="612" t="s">
        <v>3171</v>
      </c>
      <c r="C1109" s="620" t="s">
        <v>5645</v>
      </c>
      <c r="D1109" s="612" t="s">
        <v>7029</v>
      </c>
      <c r="E1109" s="621">
        <v>1553.78</v>
      </c>
      <c r="F1109" s="614">
        <f t="shared" si="312"/>
        <v>1873.24</v>
      </c>
      <c r="G1109" s="510"/>
      <c r="H1109" s="423"/>
      <c r="I1109" s="422">
        <f t="shared" si="319"/>
        <v>0</v>
      </c>
      <c r="J1109" s="422">
        <f t="shared" si="320"/>
        <v>0</v>
      </c>
      <c r="K1109" s="419"/>
      <c r="L1109" s="423">
        <f t="shared" si="321"/>
        <v>0</v>
      </c>
      <c r="M1109" s="423">
        <f t="shared" si="322"/>
        <v>0</v>
      </c>
      <c r="N1109" s="424">
        <f t="shared" si="323"/>
        <v>0</v>
      </c>
      <c r="O1109" s="424">
        <f t="shared" si="324"/>
        <v>0</v>
      </c>
      <c r="P1109" s="420"/>
      <c r="Q1109" s="525"/>
      <c r="R1109" s="526" t="str">
        <f t="shared" si="325"/>
        <v/>
      </c>
      <c r="S1109" s="526" t="str">
        <f t="shared" si="326"/>
        <v/>
      </c>
      <c r="V1109" s="433">
        <f>VLOOKUP(A1109,[3]Cartilha!$A:$A,1,FALSE)</f>
        <v>99241</v>
      </c>
      <c r="W1109" s="367"/>
    </row>
    <row r="1110" spans="1:23" ht="22.5" hidden="1" x14ac:dyDescent="0.2">
      <c r="A1110" s="623">
        <v>99243</v>
      </c>
      <c r="B1110" s="612" t="s">
        <v>3171</v>
      </c>
      <c r="C1110" s="620" t="s">
        <v>5646</v>
      </c>
      <c r="D1110" s="612" t="s">
        <v>7029</v>
      </c>
      <c r="E1110" s="621">
        <v>1563.7</v>
      </c>
      <c r="F1110" s="614">
        <f t="shared" si="312"/>
        <v>1885.2</v>
      </c>
      <c r="G1110" s="510"/>
      <c r="H1110" s="423"/>
      <c r="I1110" s="422">
        <f t="shared" si="319"/>
        <v>0</v>
      </c>
      <c r="J1110" s="422">
        <f t="shared" si="320"/>
        <v>0</v>
      </c>
      <c r="K1110" s="419"/>
      <c r="L1110" s="423">
        <f t="shared" si="321"/>
        <v>0</v>
      </c>
      <c r="M1110" s="423">
        <f t="shared" si="322"/>
        <v>0</v>
      </c>
      <c r="N1110" s="424">
        <f t="shared" si="323"/>
        <v>0</v>
      </c>
      <c r="O1110" s="424">
        <f t="shared" si="324"/>
        <v>0</v>
      </c>
      <c r="P1110" s="420"/>
      <c r="Q1110" s="525"/>
      <c r="R1110" s="526" t="str">
        <f t="shared" si="325"/>
        <v/>
      </c>
      <c r="S1110" s="526" t="str">
        <f t="shared" si="326"/>
        <v/>
      </c>
      <c r="V1110" s="433">
        <f>VLOOKUP(A1110,[3]Cartilha!$A:$A,1,FALSE)</f>
        <v>99243</v>
      </c>
      <c r="W1110" s="367"/>
    </row>
    <row r="1111" spans="1:23" ht="22.5" hidden="1" x14ac:dyDescent="0.2">
      <c r="A1111" s="623">
        <v>99246</v>
      </c>
      <c r="B1111" s="612" t="s">
        <v>3171</v>
      </c>
      <c r="C1111" s="620" t="s">
        <v>5647</v>
      </c>
      <c r="D1111" s="612" t="s">
        <v>7029</v>
      </c>
      <c r="E1111" s="621">
        <v>614.53</v>
      </c>
      <c r="F1111" s="614">
        <f t="shared" ref="F1111:F1174" si="327">IF(E1111=0,0,ROUND(E1111*(1+E$13)*(1-E$14),2))</f>
        <v>740.88</v>
      </c>
      <c r="G1111" s="510"/>
      <c r="H1111" s="423"/>
      <c r="I1111" s="422">
        <f t="shared" si="319"/>
        <v>0</v>
      </c>
      <c r="J1111" s="422">
        <f t="shared" si="320"/>
        <v>0</v>
      </c>
      <c r="K1111" s="419"/>
      <c r="L1111" s="423">
        <f t="shared" si="321"/>
        <v>0</v>
      </c>
      <c r="M1111" s="423">
        <f t="shared" si="322"/>
        <v>0</v>
      </c>
      <c r="N1111" s="424">
        <f t="shared" si="323"/>
        <v>0</v>
      </c>
      <c r="O1111" s="424">
        <f t="shared" si="324"/>
        <v>0</v>
      </c>
      <c r="P1111" s="420"/>
      <c r="Q1111" s="525"/>
      <c r="R1111" s="526" t="str">
        <f t="shared" si="325"/>
        <v/>
      </c>
      <c r="S1111" s="526" t="str">
        <f t="shared" si="326"/>
        <v/>
      </c>
      <c r="V1111" s="433">
        <f>VLOOKUP(A1111,[3]Cartilha!$A:$A,1,FALSE)</f>
        <v>99246</v>
      </c>
      <c r="W1111" s="367"/>
    </row>
    <row r="1112" spans="1:23" ht="22.5" hidden="1" x14ac:dyDescent="0.2">
      <c r="A1112" s="623">
        <v>99247</v>
      </c>
      <c r="B1112" s="612" t="s">
        <v>3171</v>
      </c>
      <c r="C1112" s="620" t="s">
        <v>5648</v>
      </c>
      <c r="D1112" s="612" t="s">
        <v>7029</v>
      </c>
      <c r="E1112" s="621">
        <v>1770.94</v>
      </c>
      <c r="F1112" s="614">
        <f t="shared" si="327"/>
        <v>2135.0500000000002</v>
      </c>
      <c r="G1112" s="510"/>
      <c r="H1112" s="423"/>
      <c r="I1112" s="422">
        <f t="shared" si="319"/>
        <v>0</v>
      </c>
      <c r="J1112" s="422">
        <f t="shared" si="320"/>
        <v>0</v>
      </c>
      <c r="K1112" s="419"/>
      <c r="L1112" s="423">
        <f t="shared" si="321"/>
        <v>0</v>
      </c>
      <c r="M1112" s="423">
        <f t="shared" si="322"/>
        <v>0</v>
      </c>
      <c r="N1112" s="424">
        <f t="shared" si="323"/>
        <v>0</v>
      </c>
      <c r="O1112" s="424">
        <f t="shared" si="324"/>
        <v>0</v>
      </c>
      <c r="P1112" s="420"/>
      <c r="Q1112" s="525"/>
      <c r="R1112" s="526" t="str">
        <f t="shared" si="325"/>
        <v/>
      </c>
      <c r="S1112" s="526" t="str">
        <f t="shared" si="326"/>
        <v/>
      </c>
      <c r="V1112" s="433">
        <f>VLOOKUP(A1112,[3]Cartilha!$A:$A,1,FALSE)</f>
        <v>99247</v>
      </c>
      <c r="W1112" s="367"/>
    </row>
    <row r="1113" spans="1:23" ht="22.5" hidden="1" x14ac:dyDescent="0.2">
      <c r="A1113" s="623">
        <v>99249</v>
      </c>
      <c r="B1113" s="612" t="s">
        <v>3171</v>
      </c>
      <c r="C1113" s="620" t="s">
        <v>5649</v>
      </c>
      <c r="D1113" s="612" t="s">
        <v>7029</v>
      </c>
      <c r="E1113" s="621">
        <v>1915.43</v>
      </c>
      <c r="F1113" s="614">
        <f t="shared" si="327"/>
        <v>2309.2399999999998</v>
      </c>
      <c r="G1113" s="510"/>
      <c r="H1113" s="423"/>
      <c r="I1113" s="422">
        <f t="shared" si="319"/>
        <v>0</v>
      </c>
      <c r="J1113" s="422">
        <f t="shared" si="320"/>
        <v>0</v>
      </c>
      <c r="K1113" s="419"/>
      <c r="L1113" s="423">
        <f t="shared" si="321"/>
        <v>0</v>
      </c>
      <c r="M1113" s="423">
        <f t="shared" si="322"/>
        <v>0</v>
      </c>
      <c r="N1113" s="424">
        <f t="shared" si="323"/>
        <v>0</v>
      </c>
      <c r="O1113" s="424">
        <f t="shared" si="324"/>
        <v>0</v>
      </c>
      <c r="P1113" s="420"/>
      <c r="Q1113" s="525"/>
      <c r="R1113" s="526" t="str">
        <f t="shared" si="325"/>
        <v/>
      </c>
      <c r="S1113" s="526" t="str">
        <f t="shared" si="326"/>
        <v/>
      </c>
      <c r="V1113" s="433">
        <f>VLOOKUP(A1113,[3]Cartilha!$A:$A,1,FALSE)</f>
        <v>99249</v>
      </c>
      <c r="W1113" s="367"/>
    </row>
    <row r="1114" spans="1:23" ht="22.5" hidden="1" x14ac:dyDescent="0.2">
      <c r="A1114" s="623">
        <v>99254</v>
      </c>
      <c r="B1114" s="612" t="s">
        <v>3171</v>
      </c>
      <c r="C1114" s="620" t="s">
        <v>5650</v>
      </c>
      <c r="D1114" s="612" t="s">
        <v>7029</v>
      </c>
      <c r="E1114" s="621">
        <v>1119.45</v>
      </c>
      <c r="F1114" s="614">
        <f t="shared" si="327"/>
        <v>1349.61</v>
      </c>
      <c r="G1114" s="510"/>
      <c r="H1114" s="423"/>
      <c r="I1114" s="422">
        <f t="shared" si="319"/>
        <v>0</v>
      </c>
      <c r="J1114" s="422">
        <f t="shared" si="320"/>
        <v>0</v>
      </c>
      <c r="K1114" s="419"/>
      <c r="L1114" s="423">
        <f t="shared" si="321"/>
        <v>0</v>
      </c>
      <c r="M1114" s="423">
        <f t="shared" si="322"/>
        <v>0</v>
      </c>
      <c r="N1114" s="424">
        <f t="shared" si="323"/>
        <v>0</v>
      </c>
      <c r="O1114" s="424">
        <f t="shared" si="324"/>
        <v>0</v>
      </c>
      <c r="P1114" s="420"/>
      <c r="Q1114" s="525"/>
      <c r="R1114" s="526" t="str">
        <f t="shared" si="325"/>
        <v/>
      </c>
      <c r="S1114" s="526" t="str">
        <f t="shared" si="326"/>
        <v/>
      </c>
      <c r="V1114" s="433">
        <f>VLOOKUP(A1114,[3]Cartilha!$A:$A,1,FALSE)</f>
        <v>99254</v>
      </c>
      <c r="W1114" s="367"/>
    </row>
    <row r="1115" spans="1:23" ht="22.5" hidden="1" x14ac:dyDescent="0.2">
      <c r="A1115" s="623">
        <v>99261</v>
      </c>
      <c r="B1115" s="612" t="s">
        <v>3171</v>
      </c>
      <c r="C1115" s="620" t="s">
        <v>5651</v>
      </c>
      <c r="D1115" s="612" t="s">
        <v>7029</v>
      </c>
      <c r="E1115" s="621">
        <v>1336.59</v>
      </c>
      <c r="F1115" s="614">
        <f t="shared" si="327"/>
        <v>1611.39</v>
      </c>
      <c r="G1115" s="510"/>
      <c r="H1115" s="423"/>
      <c r="I1115" s="422">
        <f t="shared" si="319"/>
        <v>0</v>
      </c>
      <c r="J1115" s="422">
        <f t="shared" si="320"/>
        <v>0</v>
      </c>
      <c r="K1115" s="419"/>
      <c r="L1115" s="423">
        <f t="shared" si="321"/>
        <v>0</v>
      </c>
      <c r="M1115" s="423">
        <f t="shared" si="322"/>
        <v>0</v>
      </c>
      <c r="N1115" s="424">
        <f t="shared" si="323"/>
        <v>0</v>
      </c>
      <c r="O1115" s="424">
        <f t="shared" si="324"/>
        <v>0</v>
      </c>
      <c r="P1115" s="420"/>
      <c r="Q1115" s="525"/>
      <c r="R1115" s="526" t="str">
        <f t="shared" si="325"/>
        <v/>
      </c>
      <c r="S1115" s="526" t="str">
        <f t="shared" si="326"/>
        <v/>
      </c>
      <c r="V1115" s="433">
        <f>VLOOKUP(A1115,[3]Cartilha!$A:$A,1,FALSE)</f>
        <v>99261</v>
      </c>
      <c r="W1115" s="367"/>
    </row>
    <row r="1116" spans="1:23" ht="22.5" hidden="1" x14ac:dyDescent="0.2">
      <c r="A1116" s="623">
        <v>99263</v>
      </c>
      <c r="B1116" s="612" t="s">
        <v>3171</v>
      </c>
      <c r="C1116" s="620" t="s">
        <v>5652</v>
      </c>
      <c r="D1116" s="612" t="s">
        <v>7029</v>
      </c>
      <c r="E1116" s="621">
        <v>1988.18</v>
      </c>
      <c r="F1116" s="614">
        <f t="shared" si="327"/>
        <v>2396.9499999999998</v>
      </c>
      <c r="G1116" s="510"/>
      <c r="H1116" s="423"/>
      <c r="I1116" s="422">
        <f t="shared" si="319"/>
        <v>0</v>
      </c>
      <c r="J1116" s="422">
        <f t="shared" si="320"/>
        <v>0</v>
      </c>
      <c r="K1116" s="419"/>
      <c r="L1116" s="423">
        <f t="shared" si="321"/>
        <v>0</v>
      </c>
      <c r="M1116" s="423">
        <f t="shared" si="322"/>
        <v>0</v>
      </c>
      <c r="N1116" s="424">
        <f t="shared" si="323"/>
        <v>0</v>
      </c>
      <c r="O1116" s="424">
        <f t="shared" si="324"/>
        <v>0</v>
      </c>
      <c r="P1116" s="420"/>
      <c r="Q1116" s="525"/>
      <c r="R1116" s="526" t="str">
        <f t="shared" si="325"/>
        <v/>
      </c>
      <c r="S1116" s="526" t="str">
        <f t="shared" si="326"/>
        <v/>
      </c>
      <c r="V1116" s="433">
        <f>VLOOKUP(A1116,[3]Cartilha!$A:$A,1,FALSE)</f>
        <v>99263</v>
      </c>
      <c r="W1116" s="367"/>
    </row>
    <row r="1117" spans="1:23" ht="22.5" hidden="1" x14ac:dyDescent="0.2">
      <c r="A1117" s="623">
        <v>99266</v>
      </c>
      <c r="B1117" s="612" t="s">
        <v>3171</v>
      </c>
      <c r="C1117" s="620" t="s">
        <v>5653</v>
      </c>
      <c r="D1117" s="612" t="s">
        <v>7029</v>
      </c>
      <c r="E1117" s="621">
        <v>1553.78</v>
      </c>
      <c r="F1117" s="614">
        <f t="shared" si="327"/>
        <v>1873.24</v>
      </c>
      <c r="G1117" s="510"/>
      <c r="H1117" s="423"/>
      <c r="I1117" s="422">
        <f t="shared" si="319"/>
        <v>0</v>
      </c>
      <c r="J1117" s="422">
        <f t="shared" si="320"/>
        <v>0</v>
      </c>
      <c r="K1117" s="419"/>
      <c r="L1117" s="423">
        <f t="shared" si="321"/>
        <v>0</v>
      </c>
      <c r="M1117" s="423">
        <f t="shared" si="322"/>
        <v>0</v>
      </c>
      <c r="N1117" s="424">
        <f t="shared" si="323"/>
        <v>0</v>
      </c>
      <c r="O1117" s="424">
        <f t="shared" si="324"/>
        <v>0</v>
      </c>
      <c r="P1117" s="420"/>
      <c r="Q1117" s="525"/>
      <c r="R1117" s="526" t="str">
        <f t="shared" si="325"/>
        <v/>
      </c>
      <c r="S1117" s="526" t="str">
        <f t="shared" si="326"/>
        <v/>
      </c>
      <c r="V1117" s="433">
        <f>VLOOKUP(A1117,[3]Cartilha!$A:$A,1,FALSE)</f>
        <v>99266</v>
      </c>
      <c r="W1117" s="367"/>
    </row>
    <row r="1118" spans="1:23" ht="22.5" hidden="1" x14ac:dyDescent="0.2">
      <c r="A1118" s="623">
        <v>99269</v>
      </c>
      <c r="B1118" s="612" t="s">
        <v>3171</v>
      </c>
      <c r="C1118" s="620" t="s">
        <v>5654</v>
      </c>
      <c r="D1118" s="612" t="s">
        <v>7029</v>
      </c>
      <c r="E1118" s="621">
        <v>1770.94</v>
      </c>
      <c r="F1118" s="614">
        <f t="shared" si="327"/>
        <v>2135.0500000000002</v>
      </c>
      <c r="G1118" s="510"/>
      <c r="H1118" s="423"/>
      <c r="I1118" s="422">
        <f t="shared" si="319"/>
        <v>0</v>
      </c>
      <c r="J1118" s="422">
        <f t="shared" si="320"/>
        <v>0</v>
      </c>
      <c r="K1118" s="419"/>
      <c r="L1118" s="423">
        <f t="shared" si="321"/>
        <v>0</v>
      </c>
      <c r="M1118" s="423">
        <f t="shared" si="322"/>
        <v>0</v>
      </c>
      <c r="N1118" s="424">
        <f t="shared" si="323"/>
        <v>0</v>
      </c>
      <c r="O1118" s="424">
        <f t="shared" si="324"/>
        <v>0</v>
      </c>
      <c r="P1118" s="420"/>
      <c r="Q1118" s="525"/>
      <c r="R1118" s="526" t="str">
        <f t="shared" si="325"/>
        <v/>
      </c>
      <c r="S1118" s="526" t="str">
        <f t="shared" si="326"/>
        <v/>
      </c>
      <c r="V1118" s="433">
        <f>VLOOKUP(A1118,[3]Cartilha!$A:$A,1,FALSE)</f>
        <v>99269</v>
      </c>
      <c r="W1118" s="367"/>
    </row>
    <row r="1119" spans="1:23" ht="22.5" hidden="1" x14ac:dyDescent="0.2">
      <c r="A1119" s="623">
        <v>99276</v>
      </c>
      <c r="B1119" s="612" t="s">
        <v>3171</v>
      </c>
      <c r="C1119" s="620" t="s">
        <v>5655</v>
      </c>
      <c r="D1119" s="612" t="s">
        <v>7029</v>
      </c>
      <c r="E1119" s="621">
        <v>2205.37</v>
      </c>
      <c r="F1119" s="614">
        <f t="shared" si="327"/>
        <v>2658.79</v>
      </c>
      <c r="G1119" s="510"/>
      <c r="H1119" s="423"/>
      <c r="I1119" s="422">
        <f t="shared" si="319"/>
        <v>0</v>
      </c>
      <c r="J1119" s="422">
        <f t="shared" si="320"/>
        <v>0</v>
      </c>
      <c r="K1119" s="419"/>
      <c r="L1119" s="423">
        <f t="shared" si="321"/>
        <v>0</v>
      </c>
      <c r="M1119" s="423">
        <f t="shared" si="322"/>
        <v>0</v>
      </c>
      <c r="N1119" s="424">
        <f t="shared" si="323"/>
        <v>0</v>
      </c>
      <c r="O1119" s="424">
        <f t="shared" si="324"/>
        <v>0</v>
      </c>
      <c r="P1119" s="420"/>
      <c r="Q1119" s="525"/>
      <c r="R1119" s="526" t="str">
        <f t="shared" si="325"/>
        <v/>
      </c>
      <c r="S1119" s="526" t="str">
        <f t="shared" si="326"/>
        <v/>
      </c>
      <c r="V1119" s="433">
        <f>VLOOKUP(A1119,[3]Cartilha!$A:$A,1,FALSE)</f>
        <v>99276</v>
      </c>
      <c r="W1119" s="367"/>
    </row>
    <row r="1120" spans="1:23" ht="22.5" hidden="1" x14ac:dyDescent="0.2">
      <c r="A1120" s="623">
        <v>99277</v>
      </c>
      <c r="B1120" s="612" t="s">
        <v>3171</v>
      </c>
      <c r="C1120" s="620" t="s">
        <v>5656</v>
      </c>
      <c r="D1120" s="612" t="s">
        <v>7029</v>
      </c>
      <c r="E1120" s="621">
        <v>1988.18</v>
      </c>
      <c r="F1120" s="614">
        <f t="shared" si="327"/>
        <v>2396.9499999999998</v>
      </c>
      <c r="G1120" s="510"/>
      <c r="H1120" s="423"/>
      <c r="I1120" s="422">
        <f t="shared" si="319"/>
        <v>0</v>
      </c>
      <c r="J1120" s="422">
        <f t="shared" si="320"/>
        <v>0</v>
      </c>
      <c r="K1120" s="419"/>
      <c r="L1120" s="423">
        <f t="shared" si="321"/>
        <v>0</v>
      </c>
      <c r="M1120" s="423">
        <f t="shared" si="322"/>
        <v>0</v>
      </c>
      <c r="N1120" s="424">
        <f t="shared" si="323"/>
        <v>0</v>
      </c>
      <c r="O1120" s="424">
        <f t="shared" si="324"/>
        <v>0</v>
      </c>
      <c r="P1120" s="420"/>
      <c r="Q1120" s="525"/>
      <c r="R1120" s="526" t="str">
        <f t="shared" si="325"/>
        <v/>
      </c>
      <c r="S1120" s="526" t="str">
        <f t="shared" si="326"/>
        <v/>
      </c>
      <c r="V1120" s="433">
        <f>VLOOKUP(A1120,[3]Cartilha!$A:$A,1,FALSE)</f>
        <v>99277</v>
      </c>
      <c r="W1120" s="367"/>
    </row>
    <row r="1121" spans="1:23" ht="22.5" hidden="1" x14ac:dyDescent="0.2">
      <c r="A1121" s="623">
        <v>99278</v>
      </c>
      <c r="B1121" s="612" t="s">
        <v>3171</v>
      </c>
      <c r="C1121" s="620" t="s">
        <v>5657</v>
      </c>
      <c r="D1121" s="612" t="s">
        <v>7029</v>
      </c>
      <c r="E1121" s="621">
        <v>243.75</v>
      </c>
      <c r="F1121" s="614">
        <f t="shared" si="327"/>
        <v>293.87</v>
      </c>
      <c r="G1121" s="510"/>
      <c r="H1121" s="423"/>
      <c r="I1121" s="422">
        <f t="shared" si="319"/>
        <v>0</v>
      </c>
      <c r="J1121" s="422">
        <f t="shared" si="320"/>
        <v>0</v>
      </c>
      <c r="K1121" s="419"/>
      <c r="L1121" s="423">
        <f t="shared" si="321"/>
        <v>0</v>
      </c>
      <c r="M1121" s="423">
        <f t="shared" si="322"/>
        <v>0</v>
      </c>
      <c r="N1121" s="424">
        <f t="shared" si="323"/>
        <v>0</v>
      </c>
      <c r="O1121" s="424">
        <f t="shared" si="324"/>
        <v>0</v>
      </c>
      <c r="P1121" s="420"/>
      <c r="Q1121" s="525"/>
      <c r="R1121" s="526" t="str">
        <f t="shared" si="325"/>
        <v/>
      </c>
      <c r="S1121" s="526" t="str">
        <f t="shared" si="326"/>
        <v/>
      </c>
      <c r="V1121" s="433">
        <f>VLOOKUP(A1121,[3]Cartilha!$A:$A,1,FALSE)</f>
        <v>99278</v>
      </c>
      <c r="W1121" s="367"/>
    </row>
    <row r="1122" spans="1:23" ht="22.5" hidden="1" x14ac:dyDescent="0.2">
      <c r="A1122" s="623">
        <v>99281</v>
      </c>
      <c r="B1122" s="612" t="s">
        <v>3171</v>
      </c>
      <c r="C1122" s="620" t="s">
        <v>5658</v>
      </c>
      <c r="D1122" s="612" t="s">
        <v>7029</v>
      </c>
      <c r="E1122" s="621">
        <v>2205.37</v>
      </c>
      <c r="F1122" s="614">
        <f t="shared" si="327"/>
        <v>2658.79</v>
      </c>
      <c r="G1122" s="510"/>
      <c r="H1122" s="423"/>
      <c r="I1122" s="422">
        <f t="shared" si="319"/>
        <v>0</v>
      </c>
      <c r="J1122" s="422">
        <f t="shared" si="320"/>
        <v>0</v>
      </c>
      <c r="K1122" s="419"/>
      <c r="L1122" s="423">
        <f t="shared" si="321"/>
        <v>0</v>
      </c>
      <c r="M1122" s="423">
        <f t="shared" si="322"/>
        <v>0</v>
      </c>
      <c r="N1122" s="424">
        <f t="shared" si="323"/>
        <v>0</v>
      </c>
      <c r="O1122" s="424">
        <f t="shared" si="324"/>
        <v>0</v>
      </c>
      <c r="P1122" s="420"/>
      <c r="Q1122" s="525"/>
      <c r="R1122" s="526" t="str">
        <f t="shared" si="325"/>
        <v/>
      </c>
      <c r="S1122" s="526" t="str">
        <f t="shared" si="326"/>
        <v/>
      </c>
      <c r="V1122" s="433">
        <f>VLOOKUP(A1122,[3]Cartilha!$A:$A,1,FALSE)</f>
        <v>99281</v>
      </c>
      <c r="W1122" s="367"/>
    </row>
    <row r="1123" spans="1:23" ht="22.5" hidden="1" x14ac:dyDescent="0.2">
      <c r="A1123" s="623">
        <v>99282</v>
      </c>
      <c r="B1123" s="612" t="s">
        <v>3171</v>
      </c>
      <c r="C1123" s="620" t="s">
        <v>5659</v>
      </c>
      <c r="D1123" s="612" t="s">
        <v>7029</v>
      </c>
      <c r="E1123" s="621">
        <v>2445.1</v>
      </c>
      <c r="F1123" s="614">
        <f t="shared" si="327"/>
        <v>2947.81</v>
      </c>
      <c r="G1123" s="510"/>
      <c r="H1123" s="423"/>
      <c r="I1123" s="422">
        <f t="shared" si="319"/>
        <v>0</v>
      </c>
      <c r="J1123" s="422">
        <f t="shared" si="320"/>
        <v>0</v>
      </c>
      <c r="K1123" s="419"/>
      <c r="L1123" s="423">
        <f t="shared" si="321"/>
        <v>0</v>
      </c>
      <c r="M1123" s="423">
        <f t="shared" si="322"/>
        <v>0</v>
      </c>
      <c r="N1123" s="424">
        <f t="shared" si="323"/>
        <v>0</v>
      </c>
      <c r="O1123" s="424">
        <f t="shared" si="324"/>
        <v>0</v>
      </c>
      <c r="P1123" s="420"/>
      <c r="Q1123" s="525"/>
      <c r="R1123" s="526" t="str">
        <f t="shared" si="325"/>
        <v/>
      </c>
      <c r="S1123" s="526" t="str">
        <f t="shared" si="326"/>
        <v/>
      </c>
      <c r="V1123" s="433">
        <f>VLOOKUP(A1123,[3]Cartilha!$A:$A,1,FALSE)</f>
        <v>99282</v>
      </c>
      <c r="W1123" s="367"/>
    </row>
    <row r="1124" spans="1:23" ht="22.5" hidden="1" x14ac:dyDescent="0.2">
      <c r="A1124" s="623">
        <v>99283</v>
      </c>
      <c r="B1124" s="612" t="s">
        <v>3171</v>
      </c>
      <c r="C1124" s="620" t="s">
        <v>5660</v>
      </c>
      <c r="D1124" s="612" t="s">
        <v>7029</v>
      </c>
      <c r="E1124" s="621">
        <v>1094.71</v>
      </c>
      <c r="F1124" s="614">
        <f t="shared" si="327"/>
        <v>1319.78</v>
      </c>
      <c r="G1124" s="510"/>
      <c r="H1124" s="423"/>
      <c r="I1124" s="422">
        <f t="shared" si="319"/>
        <v>0</v>
      </c>
      <c r="J1124" s="422">
        <f t="shared" si="320"/>
        <v>0</v>
      </c>
      <c r="K1124" s="419"/>
      <c r="L1124" s="423">
        <f t="shared" si="321"/>
        <v>0</v>
      </c>
      <c r="M1124" s="423">
        <f t="shared" si="322"/>
        <v>0</v>
      </c>
      <c r="N1124" s="424">
        <f t="shared" si="323"/>
        <v>0</v>
      </c>
      <c r="O1124" s="424">
        <f t="shared" si="324"/>
        <v>0</v>
      </c>
      <c r="P1124" s="420"/>
      <c r="Q1124" s="525"/>
      <c r="R1124" s="526" t="str">
        <f t="shared" si="325"/>
        <v/>
      </c>
      <c r="S1124" s="526" t="str">
        <f t="shared" si="326"/>
        <v/>
      </c>
      <c r="V1124" s="433">
        <f>VLOOKUP(A1124,[3]Cartilha!$A:$A,1,FALSE)</f>
        <v>99283</v>
      </c>
      <c r="W1124" s="367"/>
    </row>
    <row r="1125" spans="1:23" ht="22.5" hidden="1" x14ac:dyDescent="0.2">
      <c r="A1125" s="623">
        <v>99288</v>
      </c>
      <c r="B1125" s="612" t="s">
        <v>3171</v>
      </c>
      <c r="C1125" s="620" t="s">
        <v>5661</v>
      </c>
      <c r="D1125" s="612" t="s">
        <v>7029</v>
      </c>
      <c r="E1125" s="621">
        <v>318.77</v>
      </c>
      <c r="F1125" s="614">
        <f t="shared" si="327"/>
        <v>384.31</v>
      </c>
      <c r="G1125" s="510"/>
      <c r="H1125" s="423"/>
      <c r="I1125" s="422">
        <f t="shared" si="319"/>
        <v>0</v>
      </c>
      <c r="J1125" s="422">
        <f t="shared" si="320"/>
        <v>0</v>
      </c>
      <c r="K1125" s="419"/>
      <c r="L1125" s="423">
        <f t="shared" si="321"/>
        <v>0</v>
      </c>
      <c r="M1125" s="423">
        <f t="shared" si="322"/>
        <v>0</v>
      </c>
      <c r="N1125" s="424">
        <f t="shared" si="323"/>
        <v>0</v>
      </c>
      <c r="O1125" s="424">
        <f t="shared" si="324"/>
        <v>0</v>
      </c>
      <c r="P1125" s="420"/>
      <c r="Q1125" s="525"/>
      <c r="R1125" s="526" t="str">
        <f t="shared" si="325"/>
        <v/>
      </c>
      <c r="S1125" s="526" t="str">
        <f t="shared" si="326"/>
        <v/>
      </c>
      <c r="V1125" s="433">
        <f>VLOOKUP(A1125,[3]Cartilha!$A:$A,1,FALSE)</f>
        <v>99288</v>
      </c>
      <c r="W1125" s="367"/>
    </row>
    <row r="1126" spans="1:23" ht="22.5" hidden="1" x14ac:dyDescent="0.2">
      <c r="A1126" s="623">
        <v>99289</v>
      </c>
      <c r="B1126" s="612" t="s">
        <v>3171</v>
      </c>
      <c r="C1126" s="620" t="s">
        <v>5662</v>
      </c>
      <c r="D1126" s="612" t="s">
        <v>7029</v>
      </c>
      <c r="E1126" s="621">
        <v>2381.15</v>
      </c>
      <c r="F1126" s="614">
        <f t="shared" si="327"/>
        <v>2870.71</v>
      </c>
      <c r="G1126" s="510"/>
      <c r="H1126" s="423"/>
      <c r="I1126" s="422">
        <f t="shared" si="319"/>
        <v>0</v>
      </c>
      <c r="J1126" s="422">
        <f t="shared" si="320"/>
        <v>0</v>
      </c>
      <c r="K1126" s="419"/>
      <c r="L1126" s="423">
        <f t="shared" si="321"/>
        <v>0</v>
      </c>
      <c r="M1126" s="423">
        <f t="shared" si="322"/>
        <v>0</v>
      </c>
      <c r="N1126" s="424">
        <f t="shared" si="323"/>
        <v>0</v>
      </c>
      <c r="O1126" s="424">
        <f t="shared" si="324"/>
        <v>0</v>
      </c>
      <c r="P1126" s="420"/>
      <c r="Q1126" s="525"/>
      <c r="R1126" s="526" t="str">
        <f t="shared" si="325"/>
        <v/>
      </c>
      <c r="S1126" s="526" t="str">
        <f t="shared" si="326"/>
        <v/>
      </c>
      <c r="V1126" s="433">
        <f>VLOOKUP(A1126,[3]Cartilha!$A:$A,1,FALSE)</f>
        <v>99289</v>
      </c>
      <c r="W1126" s="367"/>
    </row>
    <row r="1127" spans="1:23" ht="22.5" hidden="1" x14ac:dyDescent="0.2">
      <c r="A1127" s="623">
        <v>99291</v>
      </c>
      <c r="B1127" s="612" t="s">
        <v>3171</v>
      </c>
      <c r="C1127" s="620" t="s">
        <v>5663</v>
      </c>
      <c r="D1127" s="612" t="s">
        <v>7029</v>
      </c>
      <c r="E1127" s="621">
        <v>2422.54</v>
      </c>
      <c r="F1127" s="614">
        <f t="shared" si="327"/>
        <v>2920.61</v>
      </c>
      <c r="G1127" s="510"/>
      <c r="H1127" s="423"/>
      <c r="I1127" s="422">
        <f t="shared" si="319"/>
        <v>0</v>
      </c>
      <c r="J1127" s="422">
        <f t="shared" si="320"/>
        <v>0</v>
      </c>
      <c r="K1127" s="419"/>
      <c r="L1127" s="423">
        <f t="shared" si="321"/>
        <v>0</v>
      </c>
      <c r="M1127" s="423">
        <f t="shared" si="322"/>
        <v>0</v>
      </c>
      <c r="N1127" s="424">
        <f t="shared" si="323"/>
        <v>0</v>
      </c>
      <c r="O1127" s="424">
        <f t="shared" si="324"/>
        <v>0</v>
      </c>
      <c r="P1127" s="420"/>
      <c r="Q1127" s="525"/>
      <c r="R1127" s="526" t="str">
        <f t="shared" si="325"/>
        <v/>
      </c>
      <c r="S1127" s="526" t="str">
        <f t="shared" si="326"/>
        <v/>
      </c>
      <c r="V1127" s="433">
        <f>VLOOKUP(A1127,[3]Cartilha!$A:$A,1,FALSE)</f>
        <v>99291</v>
      </c>
      <c r="W1127" s="367"/>
    </row>
    <row r="1128" spans="1:23" ht="22.5" hidden="1" x14ac:dyDescent="0.2">
      <c r="A1128" s="623">
        <v>99293</v>
      </c>
      <c r="B1128" s="612" t="s">
        <v>3171</v>
      </c>
      <c r="C1128" s="620" t="s">
        <v>5664</v>
      </c>
      <c r="D1128" s="612" t="s">
        <v>7029</v>
      </c>
      <c r="E1128" s="621">
        <v>1329.19</v>
      </c>
      <c r="F1128" s="614">
        <f t="shared" si="327"/>
        <v>1602.47</v>
      </c>
      <c r="G1128" s="510"/>
      <c r="H1128" s="423"/>
      <c r="I1128" s="422">
        <f t="shared" si="319"/>
        <v>0</v>
      </c>
      <c r="J1128" s="422">
        <f t="shared" si="320"/>
        <v>0</v>
      </c>
      <c r="K1128" s="419"/>
      <c r="L1128" s="423">
        <f t="shared" si="321"/>
        <v>0</v>
      </c>
      <c r="M1128" s="423">
        <f t="shared" si="322"/>
        <v>0</v>
      </c>
      <c r="N1128" s="424">
        <f t="shared" si="323"/>
        <v>0</v>
      </c>
      <c r="O1128" s="424">
        <f t="shared" si="324"/>
        <v>0</v>
      </c>
      <c r="P1128" s="420"/>
      <c r="Q1128" s="525"/>
      <c r="R1128" s="526" t="str">
        <f t="shared" si="325"/>
        <v/>
      </c>
      <c r="S1128" s="526" t="str">
        <f t="shared" si="326"/>
        <v/>
      </c>
      <c r="V1128" s="433">
        <f>VLOOKUP(A1128,[3]Cartilha!$A:$A,1,FALSE)</f>
        <v>99293</v>
      </c>
      <c r="W1128" s="367"/>
    </row>
    <row r="1129" spans="1:23" ht="22.5" hidden="1" x14ac:dyDescent="0.2">
      <c r="A1129" s="623">
        <v>99296</v>
      </c>
      <c r="B1129" s="612" t="s">
        <v>3171</v>
      </c>
      <c r="C1129" s="620" t="s">
        <v>5665</v>
      </c>
      <c r="D1129" s="612" t="s">
        <v>7029</v>
      </c>
      <c r="E1129" s="621">
        <v>2662.22</v>
      </c>
      <c r="F1129" s="614">
        <f t="shared" si="327"/>
        <v>3209.57</v>
      </c>
      <c r="G1129" s="510"/>
      <c r="H1129" s="423"/>
      <c r="I1129" s="422">
        <f t="shared" si="319"/>
        <v>0</v>
      </c>
      <c r="J1129" s="422">
        <f t="shared" si="320"/>
        <v>0</v>
      </c>
      <c r="K1129" s="419"/>
      <c r="L1129" s="423">
        <f t="shared" si="321"/>
        <v>0</v>
      </c>
      <c r="M1129" s="423">
        <f t="shared" si="322"/>
        <v>0</v>
      </c>
      <c r="N1129" s="424">
        <f t="shared" si="323"/>
        <v>0</v>
      </c>
      <c r="O1129" s="424">
        <f t="shared" si="324"/>
        <v>0</v>
      </c>
      <c r="P1129" s="420"/>
      <c r="Q1129" s="525"/>
      <c r="R1129" s="526" t="str">
        <f t="shared" si="325"/>
        <v/>
      </c>
      <c r="S1129" s="526" t="str">
        <f t="shared" si="326"/>
        <v/>
      </c>
      <c r="V1129" s="433">
        <f>VLOOKUP(A1129,[3]Cartilha!$A:$A,1,FALSE)</f>
        <v>99296</v>
      </c>
      <c r="W1129" s="367"/>
    </row>
    <row r="1130" spans="1:23" ht="22.5" hidden="1" x14ac:dyDescent="0.2">
      <c r="A1130" s="623">
        <v>99297</v>
      </c>
      <c r="B1130" s="612" t="s">
        <v>3171</v>
      </c>
      <c r="C1130" s="620" t="s">
        <v>5666</v>
      </c>
      <c r="D1130" s="612" t="s">
        <v>7029</v>
      </c>
      <c r="E1130" s="621">
        <v>2658.33</v>
      </c>
      <c r="F1130" s="614">
        <f t="shared" si="327"/>
        <v>3204.88</v>
      </c>
      <c r="G1130" s="510"/>
      <c r="H1130" s="423"/>
      <c r="I1130" s="422">
        <f t="shared" si="319"/>
        <v>0</v>
      </c>
      <c r="J1130" s="422">
        <f t="shared" si="320"/>
        <v>0</v>
      </c>
      <c r="K1130" s="419"/>
      <c r="L1130" s="423">
        <f t="shared" si="321"/>
        <v>0</v>
      </c>
      <c r="M1130" s="423">
        <f t="shared" si="322"/>
        <v>0</v>
      </c>
      <c r="N1130" s="424">
        <f t="shared" si="323"/>
        <v>0</v>
      </c>
      <c r="O1130" s="424">
        <f t="shared" si="324"/>
        <v>0</v>
      </c>
      <c r="P1130" s="420"/>
      <c r="Q1130" s="525"/>
      <c r="R1130" s="526" t="str">
        <f t="shared" si="325"/>
        <v/>
      </c>
      <c r="S1130" s="526" t="str">
        <f t="shared" si="326"/>
        <v/>
      </c>
      <c r="V1130" s="433">
        <f>VLOOKUP(A1130,[3]Cartilha!$A:$A,1,FALSE)</f>
        <v>99297</v>
      </c>
      <c r="W1130" s="367"/>
    </row>
    <row r="1131" spans="1:23" ht="22.5" hidden="1" x14ac:dyDescent="0.2">
      <c r="A1131" s="623">
        <v>99299</v>
      </c>
      <c r="B1131" s="612" t="s">
        <v>3171</v>
      </c>
      <c r="C1131" s="620" t="s">
        <v>5667</v>
      </c>
      <c r="D1131" s="612" t="s">
        <v>7029</v>
      </c>
      <c r="E1131" s="621">
        <v>2879.36</v>
      </c>
      <c r="F1131" s="614">
        <f t="shared" si="327"/>
        <v>3471.36</v>
      </c>
      <c r="G1131" s="510"/>
      <c r="H1131" s="423"/>
      <c r="I1131" s="422">
        <f t="shared" si="319"/>
        <v>0</v>
      </c>
      <c r="J1131" s="422">
        <f t="shared" si="320"/>
        <v>0</v>
      </c>
      <c r="K1131" s="419"/>
      <c r="L1131" s="423">
        <f t="shared" si="321"/>
        <v>0</v>
      </c>
      <c r="M1131" s="423">
        <f t="shared" si="322"/>
        <v>0</v>
      </c>
      <c r="N1131" s="424">
        <f t="shared" si="323"/>
        <v>0</v>
      </c>
      <c r="O1131" s="424">
        <f t="shared" si="324"/>
        <v>0</v>
      </c>
      <c r="P1131" s="420"/>
      <c r="Q1131" s="525"/>
      <c r="R1131" s="526" t="str">
        <f t="shared" si="325"/>
        <v/>
      </c>
      <c r="S1131" s="526" t="str">
        <f t="shared" si="326"/>
        <v/>
      </c>
      <c r="V1131" s="433">
        <f>VLOOKUP(A1131,[3]Cartilha!$A:$A,1,FALSE)</f>
        <v>99299</v>
      </c>
      <c r="W1131" s="367"/>
    </row>
    <row r="1132" spans="1:23" ht="22.5" hidden="1" x14ac:dyDescent="0.2">
      <c r="A1132" s="623">
        <v>99302</v>
      </c>
      <c r="B1132" s="612" t="s">
        <v>3171</v>
      </c>
      <c r="C1132" s="620" t="s">
        <v>5668</v>
      </c>
      <c r="D1132" s="612" t="s">
        <v>7029</v>
      </c>
      <c r="E1132" s="621">
        <v>3100.43</v>
      </c>
      <c r="F1132" s="614">
        <f t="shared" si="327"/>
        <v>3737.88</v>
      </c>
      <c r="G1132" s="510"/>
      <c r="H1132" s="423"/>
      <c r="I1132" s="422">
        <f t="shared" si="319"/>
        <v>0</v>
      </c>
      <c r="J1132" s="422">
        <f t="shared" si="320"/>
        <v>0</v>
      </c>
      <c r="K1132" s="419"/>
      <c r="L1132" s="423">
        <f t="shared" si="321"/>
        <v>0</v>
      </c>
      <c r="M1132" s="423">
        <f t="shared" si="322"/>
        <v>0</v>
      </c>
      <c r="N1132" s="424">
        <f t="shared" si="323"/>
        <v>0</v>
      </c>
      <c r="O1132" s="424">
        <f t="shared" si="324"/>
        <v>0</v>
      </c>
      <c r="P1132" s="420"/>
      <c r="Q1132" s="525"/>
      <c r="R1132" s="526" t="str">
        <f t="shared" si="325"/>
        <v/>
      </c>
      <c r="S1132" s="526" t="str">
        <f t="shared" si="326"/>
        <v/>
      </c>
      <c r="V1132" s="433">
        <f>VLOOKUP(A1132,[3]Cartilha!$A:$A,1,FALSE)</f>
        <v>99302</v>
      </c>
      <c r="W1132" s="367"/>
    </row>
    <row r="1133" spans="1:23" ht="22.5" hidden="1" x14ac:dyDescent="0.2">
      <c r="A1133" s="623">
        <v>99304</v>
      </c>
      <c r="B1133" s="612" t="s">
        <v>3171</v>
      </c>
      <c r="C1133" s="620" t="s">
        <v>5669</v>
      </c>
      <c r="D1133" s="612" t="s">
        <v>7029</v>
      </c>
      <c r="E1133" s="621">
        <v>2883.26</v>
      </c>
      <c r="F1133" s="614">
        <f t="shared" si="327"/>
        <v>3476.06</v>
      </c>
      <c r="G1133" s="510"/>
      <c r="H1133" s="423"/>
      <c r="I1133" s="422">
        <f t="shared" si="319"/>
        <v>0</v>
      </c>
      <c r="J1133" s="422">
        <f t="shared" si="320"/>
        <v>0</v>
      </c>
      <c r="K1133" s="419"/>
      <c r="L1133" s="423">
        <f t="shared" si="321"/>
        <v>0</v>
      </c>
      <c r="M1133" s="423">
        <f t="shared" si="322"/>
        <v>0</v>
      </c>
      <c r="N1133" s="424">
        <f t="shared" si="323"/>
        <v>0</v>
      </c>
      <c r="O1133" s="424">
        <f t="shared" si="324"/>
        <v>0</v>
      </c>
      <c r="P1133" s="420"/>
      <c r="Q1133" s="525"/>
      <c r="R1133" s="526" t="str">
        <f t="shared" si="325"/>
        <v/>
      </c>
      <c r="S1133" s="526" t="str">
        <f t="shared" si="326"/>
        <v/>
      </c>
      <c r="V1133" s="433">
        <f>VLOOKUP(A1133,[3]Cartilha!$A:$A,1,FALSE)</f>
        <v>99304</v>
      </c>
      <c r="W1133" s="367"/>
    </row>
    <row r="1134" spans="1:23" ht="22.5" hidden="1" x14ac:dyDescent="0.2">
      <c r="A1134" s="623">
        <v>99306</v>
      </c>
      <c r="B1134" s="612" t="s">
        <v>3171</v>
      </c>
      <c r="C1134" s="620" t="s">
        <v>5670</v>
      </c>
      <c r="D1134" s="612" t="s">
        <v>7029</v>
      </c>
      <c r="E1134" s="621">
        <v>3100.43</v>
      </c>
      <c r="F1134" s="614">
        <f t="shared" si="327"/>
        <v>3737.88</v>
      </c>
      <c r="G1134" s="510"/>
      <c r="H1134" s="423"/>
      <c r="I1134" s="422">
        <f t="shared" si="319"/>
        <v>0</v>
      </c>
      <c r="J1134" s="422">
        <f t="shared" si="320"/>
        <v>0</v>
      </c>
      <c r="K1134" s="419"/>
      <c r="L1134" s="423">
        <f t="shared" si="321"/>
        <v>0</v>
      </c>
      <c r="M1134" s="423">
        <f t="shared" si="322"/>
        <v>0</v>
      </c>
      <c r="N1134" s="424">
        <f t="shared" si="323"/>
        <v>0</v>
      </c>
      <c r="O1134" s="424">
        <f t="shared" si="324"/>
        <v>0</v>
      </c>
      <c r="P1134" s="420"/>
      <c r="Q1134" s="525"/>
      <c r="R1134" s="526" t="str">
        <f t="shared" si="325"/>
        <v/>
      </c>
      <c r="S1134" s="526" t="str">
        <f t="shared" si="326"/>
        <v/>
      </c>
      <c r="V1134" s="433">
        <f>VLOOKUP(A1134,[3]Cartilha!$A:$A,1,FALSE)</f>
        <v>99306</v>
      </c>
      <c r="W1134" s="367"/>
    </row>
    <row r="1135" spans="1:23" ht="22.5" hidden="1" x14ac:dyDescent="0.2">
      <c r="A1135" s="623">
        <v>99307</v>
      </c>
      <c r="B1135" s="612" t="s">
        <v>3171</v>
      </c>
      <c r="C1135" s="620" t="s">
        <v>5671</v>
      </c>
      <c r="D1135" s="612" t="s">
        <v>7029</v>
      </c>
      <c r="E1135" s="621">
        <v>2093.2600000000002</v>
      </c>
      <c r="F1135" s="614">
        <f t="shared" si="327"/>
        <v>2523.63</v>
      </c>
      <c r="G1135" s="510"/>
      <c r="H1135" s="423"/>
      <c r="I1135" s="422">
        <f t="shared" si="319"/>
        <v>0</v>
      </c>
      <c r="J1135" s="422">
        <f t="shared" si="320"/>
        <v>0</v>
      </c>
      <c r="K1135" s="419"/>
      <c r="L1135" s="423">
        <f t="shared" si="321"/>
        <v>0</v>
      </c>
      <c r="M1135" s="423">
        <f t="shared" si="322"/>
        <v>0</v>
      </c>
      <c r="N1135" s="424">
        <f t="shared" si="323"/>
        <v>0</v>
      </c>
      <c r="O1135" s="424">
        <f t="shared" si="324"/>
        <v>0</v>
      </c>
      <c r="P1135" s="420"/>
      <c r="Q1135" s="525"/>
      <c r="R1135" s="526" t="str">
        <f t="shared" si="325"/>
        <v/>
      </c>
      <c r="S1135" s="526" t="str">
        <f t="shared" si="326"/>
        <v/>
      </c>
      <c r="V1135" s="433">
        <f>VLOOKUP(A1135,[3]Cartilha!$A:$A,1,FALSE)</f>
        <v>99307</v>
      </c>
      <c r="W1135" s="367"/>
    </row>
    <row r="1136" spans="1:23" ht="22.5" hidden="1" x14ac:dyDescent="0.2">
      <c r="A1136" s="623">
        <v>99309</v>
      </c>
      <c r="B1136" s="612" t="s">
        <v>3171</v>
      </c>
      <c r="C1136" s="620" t="s">
        <v>5672</v>
      </c>
      <c r="D1136" s="612" t="s">
        <v>7029</v>
      </c>
      <c r="E1136" s="621">
        <v>3321.49</v>
      </c>
      <c r="F1136" s="614">
        <f t="shared" si="327"/>
        <v>4004.39</v>
      </c>
      <c r="G1136" s="510"/>
      <c r="H1136" s="423"/>
      <c r="I1136" s="422">
        <f t="shared" si="319"/>
        <v>0</v>
      </c>
      <c r="J1136" s="422">
        <f t="shared" si="320"/>
        <v>0</v>
      </c>
      <c r="K1136" s="419"/>
      <c r="L1136" s="423">
        <f t="shared" si="321"/>
        <v>0</v>
      </c>
      <c r="M1136" s="423">
        <f t="shared" si="322"/>
        <v>0</v>
      </c>
      <c r="N1136" s="424">
        <f t="shared" si="323"/>
        <v>0</v>
      </c>
      <c r="O1136" s="424">
        <f t="shared" si="324"/>
        <v>0</v>
      </c>
      <c r="P1136" s="420"/>
      <c r="Q1136" s="525"/>
      <c r="R1136" s="526" t="str">
        <f t="shared" si="325"/>
        <v/>
      </c>
      <c r="S1136" s="526" t="str">
        <f t="shared" si="326"/>
        <v/>
      </c>
      <c r="V1136" s="433">
        <f>VLOOKUP(A1136,[3]Cartilha!$A:$A,1,FALSE)</f>
        <v>99309</v>
      </c>
      <c r="W1136" s="367"/>
    </row>
    <row r="1137" spans="1:23" ht="22.5" hidden="1" x14ac:dyDescent="0.2">
      <c r="A1137" s="623">
        <v>99311</v>
      </c>
      <c r="B1137" s="612" t="s">
        <v>3171</v>
      </c>
      <c r="C1137" s="620" t="s">
        <v>5673</v>
      </c>
      <c r="D1137" s="612" t="s">
        <v>7029</v>
      </c>
      <c r="E1137" s="621">
        <v>3321.49</v>
      </c>
      <c r="F1137" s="614">
        <f t="shared" si="327"/>
        <v>4004.39</v>
      </c>
      <c r="G1137" s="510"/>
      <c r="H1137" s="423"/>
      <c r="I1137" s="422">
        <f t="shared" ref="I1137:I1147" si="328">IF(ISBLANK(E1137),0,ROUND(F1137*G1137,2))</f>
        <v>0</v>
      </c>
      <c r="J1137" s="422">
        <f t="shared" ref="J1137:J1147" si="329">IF(ISBLANK(G1137),0,ROUND(G1137*H1137,2))</f>
        <v>0</v>
      </c>
      <c r="K1137" s="419"/>
      <c r="L1137" s="423">
        <f t="shared" ref="L1137:L1147" si="330">G1137</f>
        <v>0</v>
      </c>
      <c r="M1137" s="423">
        <f t="shared" ref="M1137:M1147" si="331">H1137</f>
        <v>0</v>
      </c>
      <c r="N1137" s="424">
        <f t="shared" ref="N1137:N1147" si="332">IF(ISBLANK(E1137),0,ROUND(F1137*L1137,2))</f>
        <v>0</v>
      </c>
      <c r="O1137" s="424">
        <f t="shared" ref="O1137:O1147" si="333">IF(ISBLANK(L1137),0,ROUND(L1137*M1137,2))</f>
        <v>0</v>
      </c>
      <c r="P1137" s="420"/>
      <c r="Q1137" s="525"/>
      <c r="R1137" s="526" t="str">
        <f t="shared" si="325"/>
        <v/>
      </c>
      <c r="S1137" s="526" t="str">
        <f t="shared" si="326"/>
        <v/>
      </c>
      <c r="V1137" s="433">
        <f>VLOOKUP(A1137,[3]Cartilha!$A:$A,1,FALSE)</f>
        <v>99311</v>
      </c>
      <c r="W1137" s="367"/>
    </row>
    <row r="1138" spans="1:23" ht="22.5" hidden="1" x14ac:dyDescent="0.2">
      <c r="A1138" s="623">
        <v>99314</v>
      </c>
      <c r="B1138" s="612" t="s">
        <v>3171</v>
      </c>
      <c r="C1138" s="620" t="s">
        <v>5674</v>
      </c>
      <c r="D1138" s="612" t="s">
        <v>7029</v>
      </c>
      <c r="E1138" s="621">
        <v>3542.57</v>
      </c>
      <c r="F1138" s="614">
        <f t="shared" si="327"/>
        <v>4270.92</v>
      </c>
      <c r="G1138" s="510"/>
      <c r="H1138" s="423"/>
      <c r="I1138" s="422">
        <f t="shared" si="328"/>
        <v>0</v>
      </c>
      <c r="J1138" s="422">
        <f t="shared" si="329"/>
        <v>0</v>
      </c>
      <c r="K1138" s="419"/>
      <c r="L1138" s="423">
        <f t="shared" si="330"/>
        <v>0</v>
      </c>
      <c r="M1138" s="423">
        <f t="shared" si="331"/>
        <v>0</v>
      </c>
      <c r="N1138" s="424">
        <f t="shared" si="332"/>
        <v>0</v>
      </c>
      <c r="O1138" s="424">
        <f t="shared" si="333"/>
        <v>0</v>
      </c>
      <c r="P1138" s="420"/>
      <c r="Q1138" s="525"/>
      <c r="R1138" s="526" t="str">
        <f t="shared" si="325"/>
        <v/>
      </c>
      <c r="S1138" s="526" t="str">
        <f t="shared" si="326"/>
        <v/>
      </c>
      <c r="V1138" s="433">
        <f>VLOOKUP(A1138,[3]Cartilha!$A:$A,1,FALSE)</f>
        <v>99314</v>
      </c>
      <c r="W1138" s="367"/>
    </row>
    <row r="1139" spans="1:23" ht="22.5" hidden="1" x14ac:dyDescent="0.2">
      <c r="A1139" s="623">
        <v>99317</v>
      </c>
      <c r="B1139" s="612" t="s">
        <v>3171</v>
      </c>
      <c r="C1139" s="620" t="s">
        <v>5675</v>
      </c>
      <c r="D1139" s="612" t="s">
        <v>7029</v>
      </c>
      <c r="E1139" s="621">
        <v>2224</v>
      </c>
      <c r="F1139" s="614">
        <f t="shared" si="327"/>
        <v>2681.25</v>
      </c>
      <c r="G1139" s="510"/>
      <c r="H1139" s="423"/>
      <c r="I1139" s="422">
        <f t="shared" si="328"/>
        <v>0</v>
      </c>
      <c r="J1139" s="422">
        <f t="shared" si="329"/>
        <v>0</v>
      </c>
      <c r="K1139" s="419"/>
      <c r="L1139" s="423">
        <f t="shared" si="330"/>
        <v>0</v>
      </c>
      <c r="M1139" s="423">
        <f t="shared" si="331"/>
        <v>0</v>
      </c>
      <c r="N1139" s="424">
        <f t="shared" si="332"/>
        <v>0</v>
      </c>
      <c r="O1139" s="424">
        <f t="shared" si="333"/>
        <v>0</v>
      </c>
      <c r="P1139" s="420"/>
      <c r="Q1139" s="525"/>
      <c r="R1139" s="526" t="str">
        <f t="shared" si="325"/>
        <v/>
      </c>
      <c r="S1139" s="526" t="str">
        <f t="shared" si="326"/>
        <v/>
      </c>
      <c r="V1139" s="433">
        <f>VLOOKUP(A1139,[3]Cartilha!$A:$A,1,FALSE)</f>
        <v>99317</v>
      </c>
      <c r="W1139" s="367"/>
    </row>
    <row r="1140" spans="1:23" ht="22.5" hidden="1" x14ac:dyDescent="0.2">
      <c r="A1140" s="623">
        <v>99321</v>
      </c>
      <c r="B1140" s="612" t="s">
        <v>3171</v>
      </c>
      <c r="C1140" s="620" t="s">
        <v>5676</v>
      </c>
      <c r="D1140" s="612" t="s">
        <v>7029</v>
      </c>
      <c r="E1140" s="621">
        <v>2441.21</v>
      </c>
      <c r="F1140" s="614">
        <f t="shared" si="327"/>
        <v>2943.12</v>
      </c>
      <c r="G1140" s="510"/>
      <c r="H1140" s="423"/>
      <c r="I1140" s="422">
        <f t="shared" si="328"/>
        <v>0</v>
      </c>
      <c r="J1140" s="422">
        <f t="shared" si="329"/>
        <v>0</v>
      </c>
      <c r="K1140" s="419"/>
      <c r="L1140" s="423">
        <f t="shared" si="330"/>
        <v>0</v>
      </c>
      <c r="M1140" s="423">
        <f t="shared" si="331"/>
        <v>0</v>
      </c>
      <c r="N1140" s="424">
        <f t="shared" si="332"/>
        <v>0</v>
      </c>
      <c r="O1140" s="424">
        <f t="shared" si="333"/>
        <v>0</v>
      </c>
      <c r="P1140" s="420"/>
      <c r="Q1140" s="525"/>
      <c r="R1140" s="526" t="str">
        <f t="shared" si="325"/>
        <v/>
      </c>
      <c r="S1140" s="526" t="str">
        <f t="shared" si="326"/>
        <v/>
      </c>
      <c r="V1140" s="433">
        <f>VLOOKUP(A1140,[3]Cartilha!$A:$A,1,FALSE)</f>
        <v>99321</v>
      </c>
      <c r="W1140" s="367"/>
    </row>
    <row r="1141" spans="1:23" ht="22.5" hidden="1" x14ac:dyDescent="0.2">
      <c r="A1141" s="623">
        <v>99323</v>
      </c>
      <c r="B1141" s="612" t="s">
        <v>3171</v>
      </c>
      <c r="C1141" s="620" t="s">
        <v>5677</v>
      </c>
      <c r="D1141" s="612" t="s">
        <v>7029</v>
      </c>
      <c r="E1141" s="621">
        <v>2658.33</v>
      </c>
      <c r="F1141" s="614">
        <f t="shared" si="327"/>
        <v>3204.88</v>
      </c>
      <c r="G1141" s="510"/>
      <c r="H1141" s="423"/>
      <c r="I1141" s="422">
        <f t="shared" si="328"/>
        <v>0</v>
      </c>
      <c r="J1141" s="422">
        <f t="shared" si="329"/>
        <v>0</v>
      </c>
      <c r="K1141" s="419"/>
      <c r="L1141" s="423">
        <f t="shared" si="330"/>
        <v>0</v>
      </c>
      <c r="M1141" s="423">
        <f t="shared" si="331"/>
        <v>0</v>
      </c>
      <c r="N1141" s="424">
        <f t="shared" si="332"/>
        <v>0</v>
      </c>
      <c r="O1141" s="424">
        <f t="shared" si="333"/>
        <v>0</v>
      </c>
      <c r="P1141" s="420"/>
      <c r="Q1141" s="525"/>
      <c r="R1141" s="526" t="str">
        <f t="shared" si="325"/>
        <v/>
      </c>
      <c r="S1141" s="526" t="str">
        <f t="shared" si="326"/>
        <v/>
      </c>
      <c r="V1141" s="433">
        <f>VLOOKUP(A1141,[3]Cartilha!$A:$A,1,FALSE)</f>
        <v>99323</v>
      </c>
      <c r="W1141" s="367"/>
    </row>
    <row r="1142" spans="1:23" ht="22.5" hidden="1" x14ac:dyDescent="0.2">
      <c r="A1142" s="623">
        <v>99325</v>
      </c>
      <c r="B1142" s="612" t="s">
        <v>3171</v>
      </c>
      <c r="C1142" s="620" t="s">
        <v>5678</v>
      </c>
      <c r="D1142" s="612" t="s">
        <v>7029</v>
      </c>
      <c r="E1142" s="621">
        <v>2879.36</v>
      </c>
      <c r="F1142" s="614">
        <f t="shared" si="327"/>
        <v>3471.36</v>
      </c>
      <c r="G1142" s="510"/>
      <c r="H1142" s="423"/>
      <c r="I1142" s="422">
        <f t="shared" si="328"/>
        <v>0</v>
      </c>
      <c r="J1142" s="422">
        <f t="shared" si="329"/>
        <v>0</v>
      </c>
      <c r="K1142" s="419"/>
      <c r="L1142" s="423">
        <f t="shared" si="330"/>
        <v>0</v>
      </c>
      <c r="M1142" s="423">
        <f t="shared" si="331"/>
        <v>0</v>
      </c>
      <c r="N1142" s="424">
        <f t="shared" si="332"/>
        <v>0</v>
      </c>
      <c r="O1142" s="424">
        <f t="shared" si="333"/>
        <v>0</v>
      </c>
      <c r="P1142" s="420"/>
      <c r="Q1142" s="525"/>
      <c r="R1142" s="526" t="str">
        <f t="shared" si="325"/>
        <v/>
      </c>
      <c r="S1142" s="526" t="str">
        <f t="shared" si="326"/>
        <v/>
      </c>
      <c r="V1142" s="433">
        <f>VLOOKUP(A1142,[3]Cartilha!$A:$A,1,FALSE)</f>
        <v>99325</v>
      </c>
      <c r="W1142" s="367"/>
    </row>
    <row r="1143" spans="1:23" ht="22.5" hidden="1" x14ac:dyDescent="0.2">
      <c r="A1143" s="623">
        <v>99327</v>
      </c>
      <c r="B1143" s="612" t="s">
        <v>3171</v>
      </c>
      <c r="C1143" s="620" t="s">
        <v>5679</v>
      </c>
      <c r="D1143" s="612" t="s">
        <v>7029</v>
      </c>
      <c r="E1143" s="621">
        <v>3725.56</v>
      </c>
      <c r="F1143" s="614">
        <f t="shared" si="327"/>
        <v>4491.54</v>
      </c>
      <c r="G1143" s="510"/>
      <c r="H1143" s="423"/>
      <c r="I1143" s="422">
        <f t="shared" si="328"/>
        <v>0</v>
      </c>
      <c r="J1143" s="422">
        <f t="shared" si="329"/>
        <v>0</v>
      </c>
      <c r="K1143" s="419"/>
      <c r="L1143" s="423">
        <f t="shared" si="330"/>
        <v>0</v>
      </c>
      <c r="M1143" s="423">
        <f t="shared" si="331"/>
        <v>0</v>
      </c>
      <c r="N1143" s="424">
        <f t="shared" si="332"/>
        <v>0</v>
      </c>
      <c r="O1143" s="424">
        <f t="shared" si="333"/>
        <v>0</v>
      </c>
      <c r="P1143" s="420"/>
      <c r="Q1143" s="525"/>
      <c r="R1143" s="526" t="str">
        <f t="shared" si="325"/>
        <v/>
      </c>
      <c r="S1143" s="526" t="str">
        <f t="shared" si="326"/>
        <v/>
      </c>
      <c r="V1143" s="433">
        <f>VLOOKUP(A1143,[3]Cartilha!$A:$A,1,FALSE)</f>
        <v>99327</v>
      </c>
      <c r="W1143" s="367"/>
    </row>
    <row r="1144" spans="1:23" ht="22.5" hidden="1" x14ac:dyDescent="0.2">
      <c r="A1144" s="623">
        <v>98050</v>
      </c>
      <c r="B1144" s="612" t="s">
        <v>3171</v>
      </c>
      <c r="C1144" s="620" t="s">
        <v>5680</v>
      </c>
      <c r="D1144" s="612" t="s">
        <v>7029</v>
      </c>
      <c r="E1144" s="621">
        <v>175.89</v>
      </c>
      <c r="F1144" s="614">
        <f t="shared" si="327"/>
        <v>212.05</v>
      </c>
      <c r="G1144" s="510"/>
      <c r="H1144" s="423"/>
      <c r="I1144" s="422">
        <f t="shared" si="328"/>
        <v>0</v>
      </c>
      <c r="J1144" s="422">
        <f t="shared" si="329"/>
        <v>0</v>
      </c>
      <c r="K1144" s="419"/>
      <c r="L1144" s="423">
        <f t="shared" si="330"/>
        <v>0</v>
      </c>
      <c r="M1144" s="423">
        <f t="shared" si="331"/>
        <v>0</v>
      </c>
      <c r="N1144" s="424">
        <f t="shared" si="332"/>
        <v>0</v>
      </c>
      <c r="O1144" s="424">
        <f t="shared" si="333"/>
        <v>0</v>
      </c>
      <c r="P1144" s="420"/>
      <c r="Q1144" s="525"/>
      <c r="R1144" s="526" t="str">
        <f t="shared" si="325"/>
        <v/>
      </c>
      <c r="S1144" s="526" t="str">
        <f t="shared" si="326"/>
        <v/>
      </c>
      <c r="V1144" s="433">
        <f>VLOOKUP(A1144,[3]Cartilha!$A:$A,1,FALSE)</f>
        <v>98050</v>
      </c>
      <c r="W1144" s="367"/>
    </row>
    <row r="1145" spans="1:23" ht="22.5" hidden="1" x14ac:dyDescent="0.2">
      <c r="A1145" s="623">
        <v>98051</v>
      </c>
      <c r="B1145" s="612" t="s">
        <v>3171</v>
      </c>
      <c r="C1145" s="620" t="s">
        <v>5681</v>
      </c>
      <c r="D1145" s="612" t="s">
        <v>7029</v>
      </c>
      <c r="E1145" s="621">
        <v>922.71</v>
      </c>
      <c r="F1145" s="614">
        <f t="shared" si="327"/>
        <v>1112.42</v>
      </c>
      <c r="G1145" s="510"/>
      <c r="H1145" s="423"/>
      <c r="I1145" s="422">
        <f t="shared" si="328"/>
        <v>0</v>
      </c>
      <c r="J1145" s="422">
        <f t="shared" si="329"/>
        <v>0</v>
      </c>
      <c r="K1145" s="419"/>
      <c r="L1145" s="423">
        <f t="shared" si="330"/>
        <v>0</v>
      </c>
      <c r="M1145" s="423">
        <f t="shared" si="331"/>
        <v>0</v>
      </c>
      <c r="N1145" s="424">
        <f t="shared" si="332"/>
        <v>0</v>
      </c>
      <c r="O1145" s="424">
        <f t="shared" si="333"/>
        <v>0</v>
      </c>
      <c r="P1145" s="420"/>
      <c r="Q1145" s="525"/>
      <c r="R1145" s="526" t="str">
        <f t="shared" si="325"/>
        <v/>
      </c>
      <c r="S1145" s="526" t="str">
        <f t="shared" si="326"/>
        <v/>
      </c>
      <c r="V1145" s="433">
        <f>VLOOKUP(A1145,[3]Cartilha!$A:$A,1,FALSE)</f>
        <v>98051</v>
      </c>
      <c r="W1145" s="367"/>
    </row>
    <row r="1146" spans="1:23" ht="22.5" hidden="1" x14ac:dyDescent="0.2">
      <c r="A1146" s="623">
        <v>99318</v>
      </c>
      <c r="B1146" s="612" t="s">
        <v>3171</v>
      </c>
      <c r="C1146" s="620" t="s">
        <v>5682</v>
      </c>
      <c r="D1146" s="612" t="s">
        <v>7029</v>
      </c>
      <c r="E1146" s="621">
        <v>175.08</v>
      </c>
      <c r="F1146" s="614">
        <f t="shared" si="327"/>
        <v>211.08</v>
      </c>
      <c r="G1146" s="510"/>
      <c r="H1146" s="423"/>
      <c r="I1146" s="422">
        <f t="shared" si="328"/>
        <v>0</v>
      </c>
      <c r="J1146" s="422">
        <f t="shared" si="329"/>
        <v>0</v>
      </c>
      <c r="K1146" s="419"/>
      <c r="L1146" s="423">
        <f t="shared" si="330"/>
        <v>0</v>
      </c>
      <c r="M1146" s="423">
        <f t="shared" si="331"/>
        <v>0</v>
      </c>
      <c r="N1146" s="424">
        <f t="shared" si="332"/>
        <v>0</v>
      </c>
      <c r="O1146" s="424">
        <f t="shared" si="333"/>
        <v>0</v>
      </c>
      <c r="P1146" s="420"/>
      <c r="Q1146" s="525"/>
      <c r="R1146" s="526" t="str">
        <f t="shared" si="325"/>
        <v/>
      </c>
      <c r="S1146" s="526" t="str">
        <f t="shared" si="326"/>
        <v/>
      </c>
      <c r="V1146" s="433">
        <f>VLOOKUP(A1146,[3]Cartilha!$A:$A,1,FALSE)</f>
        <v>99318</v>
      </c>
      <c r="W1146" s="367"/>
    </row>
    <row r="1147" spans="1:23" ht="22.5" hidden="1" x14ac:dyDescent="0.2">
      <c r="A1147" s="623">
        <v>99319</v>
      </c>
      <c r="B1147" s="612" t="s">
        <v>3171</v>
      </c>
      <c r="C1147" s="620" t="s">
        <v>5683</v>
      </c>
      <c r="D1147" s="612" t="s">
        <v>7029</v>
      </c>
      <c r="E1147" s="621">
        <v>869.81</v>
      </c>
      <c r="F1147" s="614">
        <f t="shared" si="327"/>
        <v>1048.6400000000001</v>
      </c>
      <c r="G1147" s="510"/>
      <c r="H1147" s="423"/>
      <c r="I1147" s="422">
        <f t="shared" si="328"/>
        <v>0</v>
      </c>
      <c r="J1147" s="422">
        <f t="shared" si="329"/>
        <v>0</v>
      </c>
      <c r="K1147" s="419"/>
      <c r="L1147" s="423">
        <f t="shared" si="330"/>
        <v>0</v>
      </c>
      <c r="M1147" s="423">
        <f t="shared" si="331"/>
        <v>0</v>
      </c>
      <c r="N1147" s="424">
        <f t="shared" si="332"/>
        <v>0</v>
      </c>
      <c r="O1147" s="424">
        <f t="shared" si="333"/>
        <v>0</v>
      </c>
      <c r="P1147" s="420"/>
      <c r="Q1147" s="525"/>
      <c r="R1147" s="526" t="str">
        <f t="shared" si="325"/>
        <v/>
      </c>
      <c r="S1147" s="526" t="str">
        <f t="shared" si="326"/>
        <v/>
      </c>
      <c r="V1147" s="433">
        <f>VLOOKUP(A1147,[3]Cartilha!$A:$A,1,FALSE)</f>
        <v>99319</v>
      </c>
      <c r="W1147" s="367"/>
    </row>
    <row r="1148" spans="1:23" hidden="1" x14ac:dyDescent="0.2">
      <c r="A1148" s="623" t="s">
        <v>264</v>
      </c>
      <c r="B1148" s="612"/>
      <c r="C1148" s="620" t="s">
        <v>2065</v>
      </c>
      <c r="D1148" s="633">
        <v>0</v>
      </c>
      <c r="E1148" s="621">
        <v>0</v>
      </c>
      <c r="F1148" s="618">
        <f t="shared" si="327"/>
        <v>0</v>
      </c>
      <c r="G1148" s="518"/>
      <c r="H1148" s="446"/>
      <c r="I1148" s="447"/>
      <c r="J1148" s="448"/>
      <c r="K1148" s="419"/>
      <c r="L1148" s="446"/>
      <c r="M1148" s="446"/>
      <c r="N1148" s="447"/>
      <c r="O1148" s="448"/>
      <c r="P1148" s="420"/>
      <c r="Q1148" s="525" t="str">
        <f>IF(OR(SUM(J1150:J1203)&gt;0,SUM(O1150:O1203)&gt;0),"xx","")</f>
        <v/>
      </c>
      <c r="R1148" s="526" t="str">
        <f t="shared" si="325"/>
        <v/>
      </c>
      <c r="S1148" s="526" t="str">
        <f t="shared" si="326"/>
        <v/>
      </c>
      <c r="V1148" s="433" t="str">
        <f>VLOOKUP(A1148,[3]Cartilha!$A:$A,1,FALSE)</f>
        <v>2.5</v>
      </c>
      <c r="W1148" s="367"/>
    </row>
    <row r="1149" spans="1:23" hidden="1" x14ac:dyDescent="0.2">
      <c r="A1149" s="623" t="s">
        <v>6067</v>
      </c>
      <c r="B1149" s="612"/>
      <c r="C1149" s="620" t="s">
        <v>6068</v>
      </c>
      <c r="D1149" s="633">
        <v>0</v>
      </c>
      <c r="E1149" s="621">
        <v>0</v>
      </c>
      <c r="F1149" s="618">
        <f t="shared" si="327"/>
        <v>0</v>
      </c>
      <c r="G1149" s="518"/>
      <c r="H1149" s="446"/>
      <c r="I1149" s="447"/>
      <c r="J1149" s="448"/>
      <c r="K1149" s="419"/>
      <c r="L1149" s="446"/>
      <c r="M1149" s="446"/>
      <c r="N1149" s="447"/>
      <c r="O1149" s="448"/>
      <c r="P1149" s="420"/>
      <c r="Q1149" s="525" t="str">
        <f>IF(OR(SUM(J1149:J1149)&gt;0,SUM(O1149:O1149)&gt;0),"xx","")</f>
        <v/>
      </c>
      <c r="R1149" s="526" t="str">
        <f t="shared" si="325"/>
        <v/>
      </c>
      <c r="S1149" s="526" t="str">
        <f t="shared" si="326"/>
        <v/>
      </c>
      <c r="V1149" s="433" t="str">
        <f>VLOOKUP(A1149,[3]Cartilha!$A:$A,1,FALSE)</f>
        <v>2.5.1</v>
      </c>
      <c r="W1149" s="367"/>
    </row>
    <row r="1150" spans="1:23" hidden="1" x14ac:dyDescent="0.2">
      <c r="A1150" s="623" t="s">
        <v>6069</v>
      </c>
      <c r="B1150" s="612"/>
      <c r="C1150" s="620" t="s">
        <v>6070</v>
      </c>
      <c r="D1150" s="633">
        <v>0</v>
      </c>
      <c r="E1150" s="621">
        <v>0</v>
      </c>
      <c r="F1150" s="618">
        <f t="shared" si="327"/>
        <v>0</v>
      </c>
      <c r="G1150" s="518"/>
      <c r="H1150" s="446"/>
      <c r="I1150" s="447"/>
      <c r="J1150" s="448"/>
      <c r="K1150" s="419"/>
      <c r="L1150" s="446"/>
      <c r="M1150" s="446"/>
      <c r="N1150" s="447"/>
      <c r="O1150" s="448"/>
      <c r="P1150" s="420"/>
      <c r="Q1150" s="525" t="str">
        <f>IF(OR(SUM(J1150:J1150)&gt;0,SUM(O1150:O1150)&gt;0),"xx","")</f>
        <v/>
      </c>
      <c r="R1150" s="526" t="str">
        <f t="shared" si="325"/>
        <v/>
      </c>
      <c r="S1150" s="526" t="str">
        <f t="shared" si="326"/>
        <v/>
      </c>
      <c r="V1150" s="433" t="str">
        <f>VLOOKUP(A1150,[3]Cartilha!$A:$A,1,FALSE)</f>
        <v>2.5.2</v>
      </c>
      <c r="W1150" s="367"/>
    </row>
    <row r="1151" spans="1:23" hidden="1" x14ac:dyDescent="0.2">
      <c r="A1151" s="623" t="s">
        <v>2066</v>
      </c>
      <c r="B1151" s="612"/>
      <c r="C1151" s="620" t="s">
        <v>168</v>
      </c>
      <c r="D1151" s="633">
        <v>0</v>
      </c>
      <c r="E1151" s="621">
        <v>0</v>
      </c>
      <c r="F1151" s="618">
        <f t="shared" si="327"/>
        <v>0</v>
      </c>
      <c r="G1151" s="518"/>
      <c r="H1151" s="446"/>
      <c r="I1151" s="447"/>
      <c r="J1151" s="448"/>
      <c r="K1151" s="419"/>
      <c r="L1151" s="446"/>
      <c r="M1151" s="446"/>
      <c r="N1151" s="447"/>
      <c r="O1151" s="448"/>
      <c r="P1151" s="420"/>
      <c r="Q1151" s="525" t="str">
        <f>IF(OR(SUM(J1152:J1167)&gt;0,SUM(O1152:O1167)&gt;0),"xx","")</f>
        <v/>
      </c>
      <c r="R1151" s="526" t="str">
        <f t="shared" si="325"/>
        <v/>
      </c>
      <c r="S1151" s="526" t="str">
        <f t="shared" si="326"/>
        <v/>
      </c>
      <c r="V1151" s="433" t="str">
        <f>VLOOKUP(A1151,[3]Cartilha!$A:$A,1,FALSE)</f>
        <v>2.5.3</v>
      </c>
      <c r="W1151" s="367"/>
    </row>
    <row r="1152" spans="1:23" ht="22.5" hidden="1" x14ac:dyDescent="0.2">
      <c r="A1152" s="623">
        <v>92743</v>
      </c>
      <c r="B1152" s="612" t="s">
        <v>3171</v>
      </c>
      <c r="C1152" s="620" t="s">
        <v>3038</v>
      </c>
      <c r="D1152" s="612" t="s">
        <v>171</v>
      </c>
      <c r="E1152" s="621">
        <v>577.95000000000005</v>
      </c>
      <c r="F1152" s="614">
        <f t="shared" si="327"/>
        <v>696.78</v>
      </c>
      <c r="G1152" s="510"/>
      <c r="H1152" s="423"/>
      <c r="I1152" s="422">
        <f t="shared" ref="I1152:I1167" si="334">IF(ISBLANK(E1152),0,ROUND(F1152*G1152,2))</f>
        <v>0</v>
      </c>
      <c r="J1152" s="422">
        <f t="shared" ref="J1152:J1167" si="335">IF(ISBLANK(G1152),0,ROUND(G1152*H1152,2))</f>
        <v>0</v>
      </c>
      <c r="K1152" s="419"/>
      <c r="L1152" s="423">
        <f t="shared" ref="L1152:L1167" si="336">G1152</f>
        <v>0</v>
      </c>
      <c r="M1152" s="423">
        <f t="shared" ref="M1152:M1167" si="337">H1152</f>
        <v>0</v>
      </c>
      <c r="N1152" s="424">
        <f t="shared" ref="N1152:N1167" si="338">IF(ISBLANK(E1152),0,ROUND(F1152*L1152,2))</f>
        <v>0</v>
      </c>
      <c r="O1152" s="424">
        <f t="shared" ref="O1152:O1167" si="339">IF(ISBLANK(L1152),0,ROUND(L1152*M1152,2))</f>
        <v>0</v>
      </c>
      <c r="P1152" s="420"/>
      <c r="Q1152" s="525"/>
      <c r="R1152" s="526" t="str">
        <f t="shared" si="325"/>
        <v/>
      </c>
      <c r="S1152" s="526" t="str">
        <f t="shared" si="326"/>
        <v/>
      </c>
      <c r="V1152" s="433">
        <f>VLOOKUP(A1152,[3]Cartilha!$A:$A,1,FALSE)</f>
        <v>92743</v>
      </c>
      <c r="W1152" s="367"/>
    </row>
    <row r="1153" spans="1:23" ht="22.5" hidden="1" x14ac:dyDescent="0.2">
      <c r="A1153" s="623">
        <v>92744</v>
      </c>
      <c r="B1153" s="612" t="s">
        <v>3171</v>
      </c>
      <c r="C1153" s="620" t="s">
        <v>3039</v>
      </c>
      <c r="D1153" s="612" t="s">
        <v>171</v>
      </c>
      <c r="E1153" s="621">
        <v>531.88</v>
      </c>
      <c r="F1153" s="614">
        <f t="shared" si="327"/>
        <v>641.23</v>
      </c>
      <c r="G1153" s="510"/>
      <c r="H1153" s="423"/>
      <c r="I1153" s="422">
        <f t="shared" si="334"/>
        <v>0</v>
      </c>
      <c r="J1153" s="422">
        <f t="shared" si="335"/>
        <v>0</v>
      </c>
      <c r="K1153" s="419"/>
      <c r="L1153" s="423">
        <f t="shared" si="336"/>
        <v>0</v>
      </c>
      <c r="M1153" s="423">
        <f t="shared" si="337"/>
        <v>0</v>
      </c>
      <c r="N1153" s="424">
        <f t="shared" si="338"/>
        <v>0</v>
      </c>
      <c r="O1153" s="424">
        <f t="shared" si="339"/>
        <v>0</v>
      </c>
      <c r="P1153" s="420"/>
      <c r="Q1153" s="532"/>
      <c r="R1153" s="526" t="str">
        <f t="shared" si="325"/>
        <v/>
      </c>
      <c r="S1153" s="526" t="str">
        <f t="shared" si="326"/>
        <v/>
      </c>
      <c r="V1153" s="433">
        <f>VLOOKUP(A1153,[3]Cartilha!$A:$A,1,FALSE)</f>
        <v>92744</v>
      </c>
      <c r="W1153" s="367"/>
    </row>
    <row r="1154" spans="1:23" ht="22.5" hidden="1" x14ac:dyDescent="0.2">
      <c r="A1154" s="623">
        <v>92745</v>
      </c>
      <c r="B1154" s="612" t="s">
        <v>3171</v>
      </c>
      <c r="C1154" s="620" t="s">
        <v>3040</v>
      </c>
      <c r="D1154" s="612" t="s">
        <v>171</v>
      </c>
      <c r="E1154" s="621">
        <v>721.81</v>
      </c>
      <c r="F1154" s="614">
        <f t="shared" si="327"/>
        <v>870.21</v>
      </c>
      <c r="G1154" s="510"/>
      <c r="H1154" s="423"/>
      <c r="I1154" s="422">
        <f t="shared" si="334"/>
        <v>0</v>
      </c>
      <c r="J1154" s="422">
        <f t="shared" si="335"/>
        <v>0</v>
      </c>
      <c r="K1154" s="419"/>
      <c r="L1154" s="423">
        <f t="shared" si="336"/>
        <v>0</v>
      </c>
      <c r="M1154" s="423">
        <f t="shared" si="337"/>
        <v>0</v>
      </c>
      <c r="N1154" s="424">
        <f t="shared" si="338"/>
        <v>0</v>
      </c>
      <c r="O1154" s="424">
        <f t="shared" si="339"/>
        <v>0</v>
      </c>
      <c r="P1154" s="420"/>
      <c r="Q1154" s="525"/>
      <c r="R1154" s="526" t="str">
        <f t="shared" si="325"/>
        <v/>
      </c>
      <c r="S1154" s="526" t="str">
        <f t="shared" si="326"/>
        <v/>
      </c>
      <c r="V1154" s="433">
        <f>VLOOKUP(A1154,[3]Cartilha!$A:$A,1,FALSE)</f>
        <v>92745</v>
      </c>
      <c r="W1154" s="367"/>
    </row>
    <row r="1155" spans="1:23" ht="22.5" hidden="1" x14ac:dyDescent="0.2">
      <c r="A1155" s="623">
        <v>92746</v>
      </c>
      <c r="B1155" s="612" t="s">
        <v>3171</v>
      </c>
      <c r="C1155" s="620" t="s">
        <v>3041</v>
      </c>
      <c r="D1155" s="612" t="s">
        <v>171</v>
      </c>
      <c r="E1155" s="621">
        <v>640.53</v>
      </c>
      <c r="F1155" s="614">
        <f t="shared" si="327"/>
        <v>772.22</v>
      </c>
      <c r="G1155" s="510"/>
      <c r="H1155" s="423"/>
      <c r="I1155" s="422">
        <f t="shared" si="334"/>
        <v>0</v>
      </c>
      <c r="J1155" s="422">
        <f t="shared" si="335"/>
        <v>0</v>
      </c>
      <c r="K1155" s="419"/>
      <c r="L1155" s="423">
        <f t="shared" si="336"/>
        <v>0</v>
      </c>
      <c r="M1155" s="423">
        <f t="shared" si="337"/>
        <v>0</v>
      </c>
      <c r="N1155" s="424">
        <f t="shared" si="338"/>
        <v>0</v>
      </c>
      <c r="O1155" s="424">
        <f t="shared" si="339"/>
        <v>0</v>
      </c>
      <c r="P1155" s="420"/>
      <c r="Q1155" s="525"/>
      <c r="R1155" s="526" t="str">
        <f t="shared" si="325"/>
        <v/>
      </c>
      <c r="S1155" s="526" t="str">
        <f t="shared" si="326"/>
        <v/>
      </c>
      <c r="V1155" s="433">
        <f>VLOOKUP(A1155,[3]Cartilha!$A:$A,1,FALSE)</f>
        <v>92746</v>
      </c>
      <c r="W1155" s="367"/>
    </row>
    <row r="1156" spans="1:23" ht="22.5" hidden="1" x14ac:dyDescent="0.2">
      <c r="A1156" s="623">
        <v>92747</v>
      </c>
      <c r="B1156" s="612" t="s">
        <v>3171</v>
      </c>
      <c r="C1156" s="620" t="s">
        <v>3042</v>
      </c>
      <c r="D1156" s="612" t="s">
        <v>171</v>
      </c>
      <c r="E1156" s="621">
        <v>803.39</v>
      </c>
      <c r="F1156" s="614">
        <f t="shared" si="327"/>
        <v>968.57</v>
      </c>
      <c r="G1156" s="510"/>
      <c r="H1156" s="423"/>
      <c r="I1156" s="422">
        <f t="shared" si="334"/>
        <v>0</v>
      </c>
      <c r="J1156" s="422">
        <f t="shared" si="335"/>
        <v>0</v>
      </c>
      <c r="K1156" s="419"/>
      <c r="L1156" s="423">
        <f t="shared" si="336"/>
        <v>0</v>
      </c>
      <c r="M1156" s="423">
        <f t="shared" si="337"/>
        <v>0</v>
      </c>
      <c r="N1156" s="424">
        <f t="shared" si="338"/>
        <v>0</v>
      </c>
      <c r="O1156" s="424">
        <f t="shared" si="339"/>
        <v>0</v>
      </c>
      <c r="P1156" s="420"/>
      <c r="Q1156" s="525"/>
      <c r="R1156" s="526" t="str">
        <f t="shared" si="325"/>
        <v/>
      </c>
      <c r="S1156" s="526" t="str">
        <f t="shared" si="326"/>
        <v/>
      </c>
      <c r="V1156" s="433">
        <f>VLOOKUP(A1156,[3]Cartilha!$A:$A,1,FALSE)</f>
        <v>92747</v>
      </c>
      <c r="W1156" s="367"/>
    </row>
    <row r="1157" spans="1:23" ht="22.5" hidden="1" x14ac:dyDescent="0.2">
      <c r="A1157" s="623">
        <v>92748</v>
      </c>
      <c r="B1157" s="612" t="s">
        <v>3171</v>
      </c>
      <c r="C1157" s="620" t="s">
        <v>3043</v>
      </c>
      <c r="D1157" s="612" t="s">
        <v>171</v>
      </c>
      <c r="E1157" s="621">
        <v>702.54</v>
      </c>
      <c r="F1157" s="614">
        <f t="shared" si="327"/>
        <v>846.98</v>
      </c>
      <c r="G1157" s="510"/>
      <c r="H1157" s="423"/>
      <c r="I1157" s="422">
        <f t="shared" si="334"/>
        <v>0</v>
      </c>
      <c r="J1157" s="422">
        <f t="shared" si="335"/>
        <v>0</v>
      </c>
      <c r="K1157" s="419"/>
      <c r="L1157" s="423">
        <f t="shared" si="336"/>
        <v>0</v>
      </c>
      <c r="M1157" s="423">
        <f t="shared" si="337"/>
        <v>0</v>
      </c>
      <c r="N1157" s="424">
        <f t="shared" si="338"/>
        <v>0</v>
      </c>
      <c r="O1157" s="424">
        <f t="shared" si="339"/>
        <v>0</v>
      </c>
      <c r="P1157" s="420"/>
      <c r="Q1157" s="525"/>
      <c r="R1157" s="526" t="str">
        <f t="shared" si="325"/>
        <v/>
      </c>
      <c r="S1157" s="526" t="str">
        <f t="shared" si="326"/>
        <v/>
      </c>
      <c r="V1157" s="433">
        <f>VLOOKUP(A1157,[3]Cartilha!$A:$A,1,FALSE)</f>
        <v>92748</v>
      </c>
      <c r="W1157" s="367"/>
    </row>
    <row r="1158" spans="1:23" ht="22.5" hidden="1" x14ac:dyDescent="0.2">
      <c r="A1158" s="623">
        <v>92749</v>
      </c>
      <c r="B1158" s="612" t="s">
        <v>3171</v>
      </c>
      <c r="C1158" s="620" t="s">
        <v>3044</v>
      </c>
      <c r="D1158" s="612" t="s">
        <v>171</v>
      </c>
      <c r="E1158" s="621">
        <v>825.09</v>
      </c>
      <c r="F1158" s="614">
        <f t="shared" si="327"/>
        <v>994.73</v>
      </c>
      <c r="G1158" s="510"/>
      <c r="H1158" s="423"/>
      <c r="I1158" s="422">
        <f t="shared" si="334"/>
        <v>0</v>
      </c>
      <c r="J1158" s="422">
        <f t="shared" si="335"/>
        <v>0</v>
      </c>
      <c r="K1158" s="419"/>
      <c r="L1158" s="423">
        <f t="shared" si="336"/>
        <v>0</v>
      </c>
      <c r="M1158" s="423">
        <f t="shared" si="337"/>
        <v>0</v>
      </c>
      <c r="N1158" s="424">
        <f t="shared" si="338"/>
        <v>0</v>
      </c>
      <c r="O1158" s="424">
        <f t="shared" si="339"/>
        <v>0</v>
      </c>
      <c r="P1158" s="420"/>
      <c r="Q1158" s="525"/>
      <c r="R1158" s="526" t="str">
        <f t="shared" si="325"/>
        <v/>
      </c>
      <c r="S1158" s="526" t="str">
        <f t="shared" si="326"/>
        <v/>
      </c>
      <c r="V1158" s="433">
        <f>VLOOKUP(A1158,[3]Cartilha!$A:$A,1,FALSE)</f>
        <v>92749</v>
      </c>
      <c r="W1158" s="367"/>
    </row>
    <row r="1159" spans="1:23" ht="22.5" hidden="1" x14ac:dyDescent="0.2">
      <c r="A1159" s="623">
        <v>92750</v>
      </c>
      <c r="B1159" s="612" t="s">
        <v>3171</v>
      </c>
      <c r="C1159" s="620" t="s">
        <v>3045</v>
      </c>
      <c r="D1159" s="612" t="s">
        <v>171</v>
      </c>
      <c r="E1159" s="621">
        <v>1424.17</v>
      </c>
      <c r="F1159" s="614">
        <f t="shared" si="327"/>
        <v>1716.98</v>
      </c>
      <c r="G1159" s="510"/>
      <c r="H1159" s="423"/>
      <c r="I1159" s="422">
        <f t="shared" si="334"/>
        <v>0</v>
      </c>
      <c r="J1159" s="422">
        <f t="shared" si="335"/>
        <v>0</v>
      </c>
      <c r="K1159" s="419"/>
      <c r="L1159" s="423">
        <f t="shared" si="336"/>
        <v>0</v>
      </c>
      <c r="M1159" s="423">
        <f t="shared" si="337"/>
        <v>0</v>
      </c>
      <c r="N1159" s="424">
        <f t="shared" si="338"/>
        <v>0</v>
      </c>
      <c r="O1159" s="424">
        <f t="shared" si="339"/>
        <v>0</v>
      </c>
      <c r="P1159" s="420"/>
      <c r="Q1159" s="525"/>
      <c r="R1159" s="526" t="str">
        <f t="shared" si="325"/>
        <v/>
      </c>
      <c r="S1159" s="526" t="str">
        <f t="shared" si="326"/>
        <v/>
      </c>
      <c r="V1159" s="433">
        <f>VLOOKUP(A1159,[3]Cartilha!$A:$A,1,FALSE)</f>
        <v>92750</v>
      </c>
      <c r="W1159" s="367"/>
    </row>
    <row r="1160" spans="1:23" ht="22.5" hidden="1" x14ac:dyDescent="0.2">
      <c r="A1160" s="623">
        <v>92751</v>
      </c>
      <c r="B1160" s="612" t="s">
        <v>3171</v>
      </c>
      <c r="C1160" s="620" t="s">
        <v>3046</v>
      </c>
      <c r="D1160" s="612" t="s">
        <v>171</v>
      </c>
      <c r="E1160" s="621">
        <v>1771.34</v>
      </c>
      <c r="F1160" s="614">
        <f t="shared" si="327"/>
        <v>2135.5300000000002</v>
      </c>
      <c r="G1160" s="510"/>
      <c r="H1160" s="423"/>
      <c r="I1160" s="422">
        <f t="shared" si="334"/>
        <v>0</v>
      </c>
      <c r="J1160" s="422">
        <f t="shared" si="335"/>
        <v>0</v>
      </c>
      <c r="K1160" s="419"/>
      <c r="L1160" s="423">
        <f t="shared" si="336"/>
        <v>0</v>
      </c>
      <c r="M1160" s="423">
        <f t="shared" si="337"/>
        <v>0</v>
      </c>
      <c r="N1160" s="424">
        <f t="shared" si="338"/>
        <v>0</v>
      </c>
      <c r="O1160" s="424">
        <f t="shared" si="339"/>
        <v>0</v>
      </c>
      <c r="P1160" s="420"/>
      <c r="Q1160" s="525"/>
      <c r="R1160" s="526" t="str">
        <f t="shared" si="325"/>
        <v/>
      </c>
      <c r="S1160" s="526" t="str">
        <f t="shared" si="326"/>
        <v/>
      </c>
      <c r="V1160" s="433">
        <f>VLOOKUP(A1160,[3]Cartilha!$A:$A,1,FALSE)</f>
        <v>92751</v>
      </c>
      <c r="W1160" s="367"/>
    </row>
    <row r="1161" spans="1:23" ht="22.5" hidden="1" x14ac:dyDescent="0.2">
      <c r="A1161" s="623">
        <v>92752</v>
      </c>
      <c r="B1161" s="612" t="s">
        <v>3171</v>
      </c>
      <c r="C1161" s="620" t="s">
        <v>3047</v>
      </c>
      <c r="D1161" s="612" t="s">
        <v>171</v>
      </c>
      <c r="E1161" s="621">
        <v>2116.87</v>
      </c>
      <c r="F1161" s="614">
        <f t="shared" si="327"/>
        <v>2552.1</v>
      </c>
      <c r="G1161" s="510"/>
      <c r="H1161" s="423"/>
      <c r="I1161" s="422">
        <f t="shared" si="334"/>
        <v>0</v>
      </c>
      <c r="J1161" s="422">
        <f t="shared" si="335"/>
        <v>0</v>
      </c>
      <c r="K1161" s="419"/>
      <c r="L1161" s="423">
        <f t="shared" si="336"/>
        <v>0</v>
      </c>
      <c r="M1161" s="423">
        <f t="shared" si="337"/>
        <v>0</v>
      </c>
      <c r="N1161" s="424">
        <f t="shared" si="338"/>
        <v>0</v>
      </c>
      <c r="O1161" s="424">
        <f t="shared" si="339"/>
        <v>0</v>
      </c>
      <c r="P1161" s="420"/>
      <c r="Q1161" s="525"/>
      <c r="R1161" s="526" t="str">
        <f t="shared" si="325"/>
        <v/>
      </c>
      <c r="S1161" s="526" t="str">
        <f t="shared" si="326"/>
        <v/>
      </c>
      <c r="V1161" s="433">
        <f>VLOOKUP(A1161,[3]Cartilha!$A:$A,1,FALSE)</f>
        <v>92752</v>
      </c>
      <c r="W1161" s="367"/>
    </row>
    <row r="1162" spans="1:23" ht="22.5" hidden="1" x14ac:dyDescent="0.2">
      <c r="A1162" s="623">
        <v>92753</v>
      </c>
      <c r="B1162" s="612" t="s">
        <v>3171</v>
      </c>
      <c r="C1162" s="620" t="s">
        <v>3048</v>
      </c>
      <c r="D1162" s="612" t="s">
        <v>171</v>
      </c>
      <c r="E1162" s="621">
        <v>553.19000000000005</v>
      </c>
      <c r="F1162" s="614">
        <f t="shared" si="327"/>
        <v>666.93</v>
      </c>
      <c r="G1162" s="510"/>
      <c r="H1162" s="423"/>
      <c r="I1162" s="422">
        <f t="shared" si="334"/>
        <v>0</v>
      </c>
      <c r="J1162" s="422">
        <f t="shared" si="335"/>
        <v>0</v>
      </c>
      <c r="K1162" s="419"/>
      <c r="L1162" s="423">
        <f t="shared" si="336"/>
        <v>0</v>
      </c>
      <c r="M1162" s="423">
        <f t="shared" si="337"/>
        <v>0</v>
      </c>
      <c r="N1162" s="424">
        <f t="shared" si="338"/>
        <v>0</v>
      </c>
      <c r="O1162" s="424">
        <f t="shared" si="339"/>
        <v>0</v>
      </c>
      <c r="P1162" s="420"/>
      <c r="Q1162" s="525"/>
      <c r="R1162" s="526" t="str">
        <f t="shared" si="325"/>
        <v/>
      </c>
      <c r="S1162" s="526" t="str">
        <f t="shared" si="326"/>
        <v/>
      </c>
      <c r="V1162" s="433">
        <f>VLOOKUP(A1162,[3]Cartilha!$A:$A,1,FALSE)</f>
        <v>92753</v>
      </c>
      <c r="W1162" s="367"/>
    </row>
    <row r="1163" spans="1:23" ht="33.75" hidden="1" x14ac:dyDescent="0.2">
      <c r="A1163" s="623">
        <v>92754</v>
      </c>
      <c r="B1163" s="612" t="s">
        <v>3171</v>
      </c>
      <c r="C1163" s="620" t="s">
        <v>3049</v>
      </c>
      <c r="D1163" s="612" t="s">
        <v>171</v>
      </c>
      <c r="E1163" s="621">
        <v>501.64</v>
      </c>
      <c r="F1163" s="614">
        <f t="shared" si="327"/>
        <v>604.78</v>
      </c>
      <c r="G1163" s="510"/>
      <c r="H1163" s="423"/>
      <c r="I1163" s="422">
        <f t="shared" si="334"/>
        <v>0</v>
      </c>
      <c r="J1163" s="422">
        <f t="shared" si="335"/>
        <v>0</v>
      </c>
      <c r="K1163" s="419"/>
      <c r="L1163" s="423">
        <f t="shared" si="336"/>
        <v>0</v>
      </c>
      <c r="M1163" s="423">
        <f t="shared" si="337"/>
        <v>0</v>
      </c>
      <c r="N1163" s="424">
        <f t="shared" si="338"/>
        <v>0</v>
      </c>
      <c r="O1163" s="424">
        <f t="shared" si="339"/>
        <v>0</v>
      </c>
      <c r="P1163" s="420"/>
      <c r="Q1163" s="525"/>
      <c r="R1163" s="526" t="str">
        <f t="shared" si="325"/>
        <v/>
      </c>
      <c r="S1163" s="526" t="str">
        <f t="shared" si="326"/>
        <v/>
      </c>
      <c r="V1163" s="433">
        <f>VLOOKUP(A1163,[3]Cartilha!$A:$A,1,FALSE)</f>
        <v>92754</v>
      </c>
      <c r="W1163" s="367"/>
    </row>
    <row r="1164" spans="1:23" ht="22.5" hidden="1" x14ac:dyDescent="0.2">
      <c r="A1164" s="623">
        <v>92755</v>
      </c>
      <c r="B1164" s="612" t="s">
        <v>3171</v>
      </c>
      <c r="C1164" s="620" t="s">
        <v>1797</v>
      </c>
      <c r="D1164" s="612" t="s">
        <v>170</v>
      </c>
      <c r="E1164" s="621">
        <v>215.98</v>
      </c>
      <c r="F1164" s="614">
        <f t="shared" si="327"/>
        <v>260.39</v>
      </c>
      <c r="G1164" s="510"/>
      <c r="H1164" s="423"/>
      <c r="I1164" s="422">
        <f t="shared" si="334"/>
        <v>0</v>
      </c>
      <c r="J1164" s="422">
        <f t="shared" si="335"/>
        <v>0</v>
      </c>
      <c r="K1164" s="419"/>
      <c r="L1164" s="423">
        <f t="shared" si="336"/>
        <v>0</v>
      </c>
      <c r="M1164" s="423">
        <f t="shared" si="337"/>
        <v>0</v>
      </c>
      <c r="N1164" s="424">
        <f t="shared" si="338"/>
        <v>0</v>
      </c>
      <c r="O1164" s="424">
        <f t="shared" si="339"/>
        <v>0</v>
      </c>
      <c r="P1164" s="420"/>
      <c r="Q1164" s="525"/>
      <c r="R1164" s="526" t="str">
        <f t="shared" si="325"/>
        <v/>
      </c>
      <c r="S1164" s="526" t="str">
        <f t="shared" si="326"/>
        <v/>
      </c>
      <c r="V1164" s="433">
        <f>VLOOKUP(A1164,[3]Cartilha!$A:$A,1,FALSE)</f>
        <v>92755</v>
      </c>
      <c r="W1164" s="367"/>
    </row>
    <row r="1165" spans="1:23" ht="22.5" hidden="1" x14ac:dyDescent="0.2">
      <c r="A1165" s="623">
        <v>92756</v>
      </c>
      <c r="B1165" s="612" t="s">
        <v>3171</v>
      </c>
      <c r="C1165" s="620" t="s">
        <v>1798</v>
      </c>
      <c r="D1165" s="612" t="s">
        <v>170</v>
      </c>
      <c r="E1165" s="621">
        <v>244.7</v>
      </c>
      <c r="F1165" s="614">
        <f t="shared" si="327"/>
        <v>295.01</v>
      </c>
      <c r="G1165" s="510"/>
      <c r="H1165" s="423"/>
      <c r="I1165" s="422">
        <f t="shared" si="334"/>
        <v>0</v>
      </c>
      <c r="J1165" s="422">
        <f t="shared" si="335"/>
        <v>0</v>
      </c>
      <c r="K1165" s="419"/>
      <c r="L1165" s="423">
        <f t="shared" si="336"/>
        <v>0</v>
      </c>
      <c r="M1165" s="423">
        <f t="shared" si="337"/>
        <v>0</v>
      </c>
      <c r="N1165" s="424">
        <f t="shared" si="338"/>
        <v>0</v>
      </c>
      <c r="O1165" s="424">
        <f t="shared" si="339"/>
        <v>0</v>
      </c>
      <c r="P1165" s="420"/>
      <c r="Q1165" s="525"/>
      <c r="R1165" s="526" t="str">
        <f t="shared" si="325"/>
        <v/>
      </c>
      <c r="S1165" s="526" t="str">
        <f t="shared" si="326"/>
        <v/>
      </c>
      <c r="V1165" s="433">
        <f>VLOOKUP(A1165,[3]Cartilha!$A:$A,1,FALSE)</f>
        <v>92756</v>
      </c>
      <c r="W1165" s="367"/>
    </row>
    <row r="1166" spans="1:23" ht="22.5" hidden="1" x14ac:dyDescent="0.2">
      <c r="A1166" s="623">
        <v>92757</v>
      </c>
      <c r="B1166" s="612" t="s">
        <v>3171</v>
      </c>
      <c r="C1166" s="620" t="s">
        <v>1799</v>
      </c>
      <c r="D1166" s="612" t="s">
        <v>170</v>
      </c>
      <c r="E1166" s="621">
        <v>279.58999999999997</v>
      </c>
      <c r="F1166" s="614">
        <f t="shared" si="327"/>
        <v>337.07</v>
      </c>
      <c r="G1166" s="510"/>
      <c r="H1166" s="423"/>
      <c r="I1166" s="422">
        <f t="shared" si="334"/>
        <v>0</v>
      </c>
      <c r="J1166" s="422">
        <f t="shared" si="335"/>
        <v>0</v>
      </c>
      <c r="K1166" s="419"/>
      <c r="L1166" s="423">
        <f t="shared" si="336"/>
        <v>0</v>
      </c>
      <c r="M1166" s="423">
        <f t="shared" si="337"/>
        <v>0</v>
      </c>
      <c r="N1166" s="424">
        <f t="shared" si="338"/>
        <v>0</v>
      </c>
      <c r="O1166" s="424">
        <f t="shared" si="339"/>
        <v>0</v>
      </c>
      <c r="P1166" s="420"/>
      <c r="Q1166" s="532"/>
      <c r="R1166" s="526" t="str">
        <f t="shared" si="325"/>
        <v/>
      </c>
      <c r="S1166" s="526" t="str">
        <f t="shared" si="326"/>
        <v/>
      </c>
      <c r="V1166" s="433">
        <f>VLOOKUP(A1166,[3]Cartilha!$A:$A,1,FALSE)</f>
        <v>92757</v>
      </c>
      <c r="W1166" s="367"/>
    </row>
    <row r="1167" spans="1:23" ht="22.5" hidden="1" x14ac:dyDescent="0.2">
      <c r="A1167" s="623">
        <v>92758</v>
      </c>
      <c r="B1167" s="612" t="s">
        <v>3171</v>
      </c>
      <c r="C1167" s="620" t="s">
        <v>1800</v>
      </c>
      <c r="D1167" s="612" t="s">
        <v>171</v>
      </c>
      <c r="E1167" s="621">
        <v>627.88</v>
      </c>
      <c r="F1167" s="614">
        <f t="shared" si="327"/>
        <v>756.97</v>
      </c>
      <c r="G1167" s="510"/>
      <c r="H1167" s="423"/>
      <c r="I1167" s="422">
        <f t="shared" si="334"/>
        <v>0</v>
      </c>
      <c r="J1167" s="422">
        <f t="shared" si="335"/>
        <v>0</v>
      </c>
      <c r="K1167" s="419"/>
      <c r="L1167" s="423">
        <f t="shared" si="336"/>
        <v>0</v>
      </c>
      <c r="M1167" s="423">
        <f t="shared" si="337"/>
        <v>0</v>
      </c>
      <c r="N1167" s="424">
        <f t="shared" si="338"/>
        <v>0</v>
      </c>
      <c r="O1167" s="424">
        <f t="shared" si="339"/>
        <v>0</v>
      </c>
      <c r="P1167" s="420"/>
      <c r="Q1167" s="525"/>
      <c r="R1167" s="526" t="str">
        <f t="shared" si="325"/>
        <v/>
      </c>
      <c r="S1167" s="526" t="str">
        <f t="shared" si="326"/>
        <v/>
      </c>
      <c r="V1167" s="433">
        <f>VLOOKUP(A1167,[3]Cartilha!$A:$A,1,FALSE)</f>
        <v>92758</v>
      </c>
      <c r="W1167" s="367"/>
    </row>
    <row r="1168" spans="1:23" hidden="1" x14ac:dyDescent="0.2">
      <c r="A1168" s="623" t="s">
        <v>3488</v>
      </c>
      <c r="B1168" s="612"/>
      <c r="C1168" s="620" t="s">
        <v>3492</v>
      </c>
      <c r="D1168" s="633">
        <v>0</v>
      </c>
      <c r="E1168" s="621">
        <v>0</v>
      </c>
      <c r="F1168" s="618">
        <f t="shared" si="327"/>
        <v>0</v>
      </c>
      <c r="G1168" s="518"/>
      <c r="H1168" s="446"/>
      <c r="I1168" s="447"/>
      <c r="J1168" s="448"/>
      <c r="K1168" s="419"/>
      <c r="L1168" s="446"/>
      <c r="M1168" s="446"/>
      <c r="N1168" s="447"/>
      <c r="O1168" s="448"/>
      <c r="P1168" s="420"/>
      <c r="Q1168" s="525" t="str">
        <f>IF(OR(SUM(J1169:J1181)&gt;0,SUM(O1169:O1181)&gt;0),"xx","")</f>
        <v/>
      </c>
      <c r="R1168" s="526" t="str">
        <f t="shared" si="325"/>
        <v/>
      </c>
      <c r="S1168" s="526" t="str">
        <f t="shared" si="326"/>
        <v/>
      </c>
      <c r="V1168" s="433" t="str">
        <f>VLOOKUP(A1168,[3]Cartilha!$A:$A,1,FALSE)</f>
        <v>2.5.4</v>
      </c>
      <c r="W1168" s="367"/>
    </row>
    <row r="1169" spans="1:23" hidden="1" x14ac:dyDescent="0.2">
      <c r="A1169" s="623">
        <v>100332</v>
      </c>
      <c r="B1169" s="612" t="s">
        <v>3171</v>
      </c>
      <c r="C1169" s="620" t="s">
        <v>3719</v>
      </c>
      <c r="D1169" s="612" t="s">
        <v>170</v>
      </c>
      <c r="E1169" s="621">
        <v>1100.18</v>
      </c>
      <c r="F1169" s="614">
        <f t="shared" si="327"/>
        <v>1326.38</v>
      </c>
      <c r="G1169" s="510"/>
      <c r="H1169" s="423"/>
      <c r="I1169" s="422">
        <f t="shared" ref="I1169:I1181" si="340">IF(ISBLANK(E1169),0,ROUND(F1169*G1169,2))</f>
        <v>0</v>
      </c>
      <c r="J1169" s="422">
        <f t="shared" ref="J1169:J1181" si="341">IF(ISBLANK(G1169),0,ROUND(G1169*H1169,2))</f>
        <v>0</v>
      </c>
      <c r="K1169" s="419"/>
      <c r="L1169" s="423">
        <f t="shared" ref="L1169:L1181" si="342">G1169</f>
        <v>0</v>
      </c>
      <c r="M1169" s="423">
        <f t="shared" ref="M1169:M1181" si="343">H1169</f>
        <v>0</v>
      </c>
      <c r="N1169" s="424">
        <f t="shared" ref="N1169:N1181" si="344">IF(ISBLANK(E1169),0,ROUND(F1169*L1169,2))</f>
        <v>0</v>
      </c>
      <c r="O1169" s="424">
        <f t="shared" ref="O1169:O1181" si="345">IF(ISBLANK(L1169),0,ROUND(L1169*M1169,2))</f>
        <v>0</v>
      </c>
      <c r="P1169" s="420"/>
      <c r="Q1169" s="525"/>
      <c r="R1169" s="526" t="str">
        <f t="shared" si="325"/>
        <v/>
      </c>
      <c r="S1169" s="526" t="str">
        <f t="shared" si="326"/>
        <v/>
      </c>
      <c r="V1169" s="433">
        <f>VLOOKUP(A1169,[3]Cartilha!$A:$A,1,FALSE)</f>
        <v>100332</v>
      </c>
      <c r="W1169" s="367"/>
    </row>
    <row r="1170" spans="1:23" ht="22.5" hidden="1" x14ac:dyDescent="0.2">
      <c r="A1170" s="623">
        <v>100333</v>
      </c>
      <c r="B1170" s="612" t="s">
        <v>3171</v>
      </c>
      <c r="C1170" s="620" t="s">
        <v>3489</v>
      </c>
      <c r="D1170" s="612" t="s">
        <v>170</v>
      </c>
      <c r="E1170" s="621">
        <v>644.41</v>
      </c>
      <c r="F1170" s="614">
        <f t="shared" si="327"/>
        <v>776.9</v>
      </c>
      <c r="G1170" s="510"/>
      <c r="H1170" s="423"/>
      <c r="I1170" s="422">
        <f t="shared" si="340"/>
        <v>0</v>
      </c>
      <c r="J1170" s="422">
        <f t="shared" si="341"/>
        <v>0</v>
      </c>
      <c r="K1170" s="419"/>
      <c r="L1170" s="423">
        <f t="shared" si="342"/>
        <v>0</v>
      </c>
      <c r="M1170" s="423">
        <f t="shared" si="343"/>
        <v>0</v>
      </c>
      <c r="N1170" s="424">
        <f t="shared" si="344"/>
        <v>0</v>
      </c>
      <c r="O1170" s="424">
        <f t="shared" si="345"/>
        <v>0</v>
      </c>
      <c r="P1170" s="420"/>
      <c r="Q1170" s="525"/>
      <c r="R1170" s="526" t="str">
        <f t="shared" si="325"/>
        <v/>
      </c>
      <c r="S1170" s="526" t="str">
        <f t="shared" si="326"/>
        <v/>
      </c>
      <c r="V1170" s="433">
        <f>VLOOKUP(A1170,[3]Cartilha!$A:$A,1,FALSE)</f>
        <v>100333</v>
      </c>
      <c r="W1170" s="367"/>
    </row>
    <row r="1171" spans="1:23" hidden="1" x14ac:dyDescent="0.2">
      <c r="A1171" s="623">
        <v>100334</v>
      </c>
      <c r="B1171" s="612" t="s">
        <v>3171</v>
      </c>
      <c r="C1171" s="620" t="s">
        <v>3490</v>
      </c>
      <c r="D1171" s="612" t="s">
        <v>170</v>
      </c>
      <c r="E1171" s="621">
        <v>853.79</v>
      </c>
      <c r="F1171" s="614">
        <f t="shared" si="327"/>
        <v>1029.33</v>
      </c>
      <c r="G1171" s="510"/>
      <c r="H1171" s="423"/>
      <c r="I1171" s="422">
        <f t="shared" si="340"/>
        <v>0</v>
      </c>
      <c r="J1171" s="422">
        <f t="shared" si="341"/>
        <v>0</v>
      </c>
      <c r="K1171" s="419"/>
      <c r="L1171" s="423">
        <f t="shared" si="342"/>
        <v>0</v>
      </c>
      <c r="M1171" s="423">
        <f t="shared" si="343"/>
        <v>0</v>
      </c>
      <c r="N1171" s="424">
        <f t="shared" si="344"/>
        <v>0</v>
      </c>
      <c r="O1171" s="424">
        <f t="shared" si="345"/>
        <v>0</v>
      </c>
      <c r="P1171" s="420"/>
      <c r="Q1171" s="532"/>
      <c r="R1171" s="526" t="str">
        <f t="shared" si="325"/>
        <v/>
      </c>
      <c r="S1171" s="526" t="str">
        <f t="shared" si="326"/>
        <v/>
      </c>
      <c r="V1171" s="433">
        <f>VLOOKUP(A1171,[3]Cartilha!$A:$A,1,FALSE)</f>
        <v>100334</v>
      </c>
      <c r="W1171" s="367"/>
    </row>
    <row r="1172" spans="1:23" ht="22.5" hidden="1" x14ac:dyDescent="0.2">
      <c r="A1172" s="623">
        <v>100335</v>
      </c>
      <c r="B1172" s="612" t="s">
        <v>3171</v>
      </c>
      <c r="C1172" s="620" t="s">
        <v>3491</v>
      </c>
      <c r="D1172" s="612" t="s">
        <v>170</v>
      </c>
      <c r="E1172" s="621">
        <v>511.96</v>
      </c>
      <c r="F1172" s="614">
        <f t="shared" si="327"/>
        <v>617.22</v>
      </c>
      <c r="G1172" s="510"/>
      <c r="H1172" s="423"/>
      <c r="I1172" s="422">
        <f t="shared" si="340"/>
        <v>0</v>
      </c>
      <c r="J1172" s="422">
        <f t="shared" si="341"/>
        <v>0</v>
      </c>
      <c r="K1172" s="419"/>
      <c r="L1172" s="423">
        <f t="shared" si="342"/>
        <v>0</v>
      </c>
      <c r="M1172" s="423">
        <f t="shared" si="343"/>
        <v>0</v>
      </c>
      <c r="N1172" s="424">
        <f t="shared" si="344"/>
        <v>0</v>
      </c>
      <c r="O1172" s="424">
        <f t="shared" si="345"/>
        <v>0</v>
      </c>
      <c r="P1172" s="420"/>
      <c r="Q1172" s="525"/>
      <c r="R1172" s="526" t="str">
        <f t="shared" ref="R1172:R1235" si="346">IF(Q1172="X","x",IF(Q1172="xx","x",IF(O1172&gt;0,"x","")))</f>
        <v/>
      </c>
      <c r="S1172" s="526" t="str">
        <f t="shared" ref="S1172:S1235" si="347">IF(Q1172="X","x",IF(Q1172="xx","x",IF(OR(J1172&gt;0,O1172&gt;0),"x","")))</f>
        <v/>
      </c>
      <c r="V1172" s="433">
        <f>VLOOKUP(A1172,[3]Cartilha!$A:$A,1,FALSE)</f>
        <v>100335</v>
      </c>
      <c r="W1172" s="367"/>
    </row>
    <row r="1173" spans="1:23" ht="22.5" hidden="1" x14ac:dyDescent="0.2">
      <c r="A1173" s="623">
        <v>100341</v>
      </c>
      <c r="B1173" s="612" t="s">
        <v>3171</v>
      </c>
      <c r="C1173" s="620" t="s">
        <v>3493</v>
      </c>
      <c r="D1173" s="612" t="s">
        <v>170</v>
      </c>
      <c r="E1173" s="621">
        <v>35.03</v>
      </c>
      <c r="F1173" s="614">
        <f t="shared" si="327"/>
        <v>42.23</v>
      </c>
      <c r="G1173" s="510"/>
      <c r="H1173" s="423"/>
      <c r="I1173" s="422">
        <f t="shared" si="340"/>
        <v>0</v>
      </c>
      <c r="J1173" s="422">
        <f t="shared" si="341"/>
        <v>0</v>
      </c>
      <c r="K1173" s="419"/>
      <c r="L1173" s="423">
        <f t="shared" si="342"/>
        <v>0</v>
      </c>
      <c r="M1173" s="423">
        <f t="shared" si="343"/>
        <v>0</v>
      </c>
      <c r="N1173" s="424">
        <f t="shared" si="344"/>
        <v>0</v>
      </c>
      <c r="O1173" s="424">
        <f t="shared" si="345"/>
        <v>0</v>
      </c>
      <c r="P1173" s="420"/>
      <c r="Q1173" s="525"/>
      <c r="R1173" s="526" t="str">
        <f t="shared" si="346"/>
        <v/>
      </c>
      <c r="S1173" s="526" t="str">
        <f t="shared" si="347"/>
        <v/>
      </c>
      <c r="V1173" s="433">
        <f>VLOOKUP(A1173,[3]Cartilha!$A:$A,1,FALSE)</f>
        <v>100341</v>
      </c>
      <c r="W1173" s="367"/>
    </row>
    <row r="1174" spans="1:23" hidden="1" x14ac:dyDescent="0.2">
      <c r="A1174" s="623">
        <v>100342</v>
      </c>
      <c r="B1174" s="612" t="s">
        <v>3171</v>
      </c>
      <c r="C1174" s="620" t="s">
        <v>3494</v>
      </c>
      <c r="D1174" s="612" t="s">
        <v>7037</v>
      </c>
      <c r="E1174" s="621">
        <v>15.8</v>
      </c>
      <c r="F1174" s="614">
        <f t="shared" si="327"/>
        <v>19.05</v>
      </c>
      <c r="G1174" s="510"/>
      <c r="H1174" s="423"/>
      <c r="I1174" s="422">
        <f t="shared" si="340"/>
        <v>0</v>
      </c>
      <c r="J1174" s="422">
        <f t="shared" si="341"/>
        <v>0</v>
      </c>
      <c r="K1174" s="419"/>
      <c r="L1174" s="423">
        <f t="shared" si="342"/>
        <v>0</v>
      </c>
      <c r="M1174" s="423">
        <f t="shared" si="343"/>
        <v>0</v>
      </c>
      <c r="N1174" s="424">
        <f t="shared" si="344"/>
        <v>0</v>
      </c>
      <c r="O1174" s="424">
        <f t="shared" si="345"/>
        <v>0</v>
      </c>
      <c r="P1174" s="420"/>
      <c r="Q1174" s="525"/>
      <c r="R1174" s="526" t="str">
        <f t="shared" si="346"/>
        <v/>
      </c>
      <c r="S1174" s="526" t="str">
        <f t="shared" si="347"/>
        <v/>
      </c>
      <c r="V1174" s="433">
        <f>VLOOKUP(A1174,[3]Cartilha!$A:$A,1,FALSE)</f>
        <v>100342</v>
      </c>
      <c r="W1174" s="367"/>
    </row>
    <row r="1175" spans="1:23" hidden="1" x14ac:dyDescent="0.2">
      <c r="A1175" s="623">
        <v>100343</v>
      </c>
      <c r="B1175" s="612" t="s">
        <v>3171</v>
      </c>
      <c r="C1175" s="620" t="s">
        <v>3495</v>
      </c>
      <c r="D1175" s="612" t="s">
        <v>7037</v>
      </c>
      <c r="E1175" s="621">
        <v>14.74</v>
      </c>
      <c r="F1175" s="614">
        <f t="shared" ref="F1175:F1238" si="348">IF(E1175=0,0,ROUND(E1175*(1+E$13)*(1-E$14),2))</f>
        <v>17.77</v>
      </c>
      <c r="G1175" s="510"/>
      <c r="H1175" s="423"/>
      <c r="I1175" s="422">
        <f t="shared" si="340"/>
        <v>0</v>
      </c>
      <c r="J1175" s="422">
        <f t="shared" si="341"/>
        <v>0</v>
      </c>
      <c r="K1175" s="419"/>
      <c r="L1175" s="423">
        <f t="shared" si="342"/>
        <v>0</v>
      </c>
      <c r="M1175" s="423">
        <f t="shared" si="343"/>
        <v>0</v>
      </c>
      <c r="N1175" s="424">
        <f t="shared" si="344"/>
        <v>0</v>
      </c>
      <c r="O1175" s="424">
        <f t="shared" si="345"/>
        <v>0</v>
      </c>
      <c r="P1175" s="420"/>
      <c r="Q1175" s="525"/>
      <c r="R1175" s="526" t="str">
        <f t="shared" si="346"/>
        <v/>
      </c>
      <c r="S1175" s="526" t="str">
        <f t="shared" si="347"/>
        <v/>
      </c>
      <c r="V1175" s="433">
        <f>VLOOKUP(A1175,[3]Cartilha!$A:$A,1,FALSE)</f>
        <v>100343</v>
      </c>
      <c r="W1175" s="367"/>
    </row>
    <row r="1176" spans="1:23" hidden="1" x14ac:dyDescent="0.2">
      <c r="A1176" s="623">
        <v>100344</v>
      </c>
      <c r="B1176" s="612" t="s">
        <v>3171</v>
      </c>
      <c r="C1176" s="620" t="s">
        <v>3496</v>
      </c>
      <c r="D1176" s="612" t="s">
        <v>7037</v>
      </c>
      <c r="E1176" s="621">
        <v>13.14</v>
      </c>
      <c r="F1176" s="614">
        <f t="shared" si="348"/>
        <v>15.84</v>
      </c>
      <c r="G1176" s="510"/>
      <c r="H1176" s="423"/>
      <c r="I1176" s="422">
        <f t="shared" si="340"/>
        <v>0</v>
      </c>
      <c r="J1176" s="422">
        <f t="shared" si="341"/>
        <v>0</v>
      </c>
      <c r="K1176" s="419"/>
      <c r="L1176" s="423">
        <f t="shared" si="342"/>
        <v>0</v>
      </c>
      <c r="M1176" s="423">
        <f t="shared" si="343"/>
        <v>0</v>
      </c>
      <c r="N1176" s="424">
        <f t="shared" si="344"/>
        <v>0</v>
      </c>
      <c r="O1176" s="424">
        <f t="shared" si="345"/>
        <v>0</v>
      </c>
      <c r="P1176" s="420"/>
      <c r="Q1176" s="525"/>
      <c r="R1176" s="526" t="str">
        <f t="shared" si="346"/>
        <v/>
      </c>
      <c r="S1176" s="526" t="str">
        <f t="shared" si="347"/>
        <v/>
      </c>
      <c r="V1176" s="433">
        <f>VLOOKUP(A1176,[3]Cartilha!$A:$A,1,FALSE)</f>
        <v>100344</v>
      </c>
      <c r="W1176" s="367"/>
    </row>
    <row r="1177" spans="1:23" hidden="1" x14ac:dyDescent="0.2">
      <c r="A1177" s="623">
        <v>100345</v>
      </c>
      <c r="B1177" s="612" t="s">
        <v>3171</v>
      </c>
      <c r="C1177" s="620" t="s">
        <v>3497</v>
      </c>
      <c r="D1177" s="612" t="s">
        <v>7037</v>
      </c>
      <c r="E1177" s="621">
        <v>11.1</v>
      </c>
      <c r="F1177" s="614">
        <f t="shared" si="348"/>
        <v>13.38</v>
      </c>
      <c r="G1177" s="510"/>
      <c r="H1177" s="423"/>
      <c r="I1177" s="422">
        <f t="shared" si="340"/>
        <v>0</v>
      </c>
      <c r="J1177" s="422">
        <f t="shared" si="341"/>
        <v>0</v>
      </c>
      <c r="K1177" s="419"/>
      <c r="L1177" s="423">
        <f t="shared" si="342"/>
        <v>0</v>
      </c>
      <c r="M1177" s="423">
        <f t="shared" si="343"/>
        <v>0</v>
      </c>
      <c r="N1177" s="424">
        <f t="shared" si="344"/>
        <v>0</v>
      </c>
      <c r="O1177" s="424">
        <f t="shared" si="345"/>
        <v>0</v>
      </c>
      <c r="P1177" s="420"/>
      <c r="Q1177" s="525"/>
      <c r="R1177" s="526" t="str">
        <f t="shared" si="346"/>
        <v/>
      </c>
      <c r="S1177" s="526" t="str">
        <f t="shared" si="347"/>
        <v/>
      </c>
      <c r="V1177" s="433">
        <f>VLOOKUP(A1177,[3]Cartilha!$A:$A,1,FALSE)</f>
        <v>100345</v>
      </c>
      <c r="W1177" s="367"/>
    </row>
    <row r="1178" spans="1:23" hidden="1" x14ac:dyDescent="0.2">
      <c r="A1178" s="623">
        <v>100346</v>
      </c>
      <c r="B1178" s="612" t="s">
        <v>3171</v>
      </c>
      <c r="C1178" s="620" t="s">
        <v>3498</v>
      </c>
      <c r="D1178" s="612" t="s">
        <v>7037</v>
      </c>
      <c r="E1178" s="621">
        <v>10.5</v>
      </c>
      <c r="F1178" s="614">
        <f t="shared" si="348"/>
        <v>12.66</v>
      </c>
      <c r="G1178" s="510"/>
      <c r="H1178" s="423"/>
      <c r="I1178" s="422">
        <f t="shared" si="340"/>
        <v>0</v>
      </c>
      <c r="J1178" s="422">
        <f t="shared" si="341"/>
        <v>0</v>
      </c>
      <c r="K1178" s="419"/>
      <c r="L1178" s="423">
        <f t="shared" si="342"/>
        <v>0</v>
      </c>
      <c r="M1178" s="423">
        <f t="shared" si="343"/>
        <v>0</v>
      </c>
      <c r="N1178" s="424">
        <f t="shared" si="344"/>
        <v>0</v>
      </c>
      <c r="O1178" s="424">
        <f t="shared" si="345"/>
        <v>0</v>
      </c>
      <c r="P1178" s="420"/>
      <c r="Q1178" s="525"/>
      <c r="R1178" s="526" t="str">
        <f t="shared" si="346"/>
        <v/>
      </c>
      <c r="S1178" s="526" t="str">
        <f t="shared" si="347"/>
        <v/>
      </c>
      <c r="V1178" s="433">
        <f>VLOOKUP(A1178,[3]Cartilha!$A:$A,1,FALSE)</f>
        <v>100346</v>
      </c>
      <c r="W1178" s="367"/>
    </row>
    <row r="1179" spans="1:23" hidden="1" x14ac:dyDescent="0.2">
      <c r="A1179" s="623">
        <v>100347</v>
      </c>
      <c r="B1179" s="612" t="s">
        <v>3171</v>
      </c>
      <c r="C1179" s="620" t="s">
        <v>3499</v>
      </c>
      <c r="D1179" s="612" t="s">
        <v>7037</v>
      </c>
      <c r="E1179" s="621">
        <v>11.72</v>
      </c>
      <c r="F1179" s="614">
        <f t="shared" si="348"/>
        <v>14.13</v>
      </c>
      <c r="G1179" s="510"/>
      <c r="H1179" s="423"/>
      <c r="I1179" s="422">
        <f t="shared" si="340"/>
        <v>0</v>
      </c>
      <c r="J1179" s="422">
        <f t="shared" si="341"/>
        <v>0</v>
      </c>
      <c r="K1179" s="419"/>
      <c r="L1179" s="423">
        <f t="shared" si="342"/>
        <v>0</v>
      </c>
      <c r="M1179" s="423">
        <f t="shared" si="343"/>
        <v>0</v>
      </c>
      <c r="N1179" s="424">
        <f t="shared" si="344"/>
        <v>0</v>
      </c>
      <c r="O1179" s="424">
        <f t="shared" si="345"/>
        <v>0</v>
      </c>
      <c r="P1179" s="420"/>
      <c r="Q1179" s="525"/>
      <c r="R1179" s="526" t="str">
        <f t="shared" si="346"/>
        <v/>
      </c>
      <c r="S1179" s="526" t="str">
        <f t="shared" si="347"/>
        <v/>
      </c>
      <c r="V1179" s="433">
        <f>VLOOKUP(A1179,[3]Cartilha!$A:$A,1,FALSE)</f>
        <v>100347</v>
      </c>
      <c r="W1179" s="367"/>
    </row>
    <row r="1180" spans="1:23" hidden="1" x14ac:dyDescent="0.2">
      <c r="A1180" s="623">
        <v>100348</v>
      </c>
      <c r="B1180" s="612" t="s">
        <v>3171</v>
      </c>
      <c r="C1180" s="620" t="s">
        <v>3500</v>
      </c>
      <c r="D1180" s="612" t="s">
        <v>7037</v>
      </c>
      <c r="E1180" s="621">
        <v>11.43</v>
      </c>
      <c r="F1180" s="614">
        <f t="shared" si="348"/>
        <v>13.78</v>
      </c>
      <c r="G1180" s="510"/>
      <c r="H1180" s="423"/>
      <c r="I1180" s="422">
        <f t="shared" si="340"/>
        <v>0</v>
      </c>
      <c r="J1180" s="422">
        <f t="shared" si="341"/>
        <v>0</v>
      </c>
      <c r="K1180" s="419"/>
      <c r="L1180" s="423">
        <f t="shared" si="342"/>
        <v>0</v>
      </c>
      <c r="M1180" s="423">
        <f t="shared" si="343"/>
        <v>0</v>
      </c>
      <c r="N1180" s="424">
        <f t="shared" si="344"/>
        <v>0</v>
      </c>
      <c r="O1180" s="424">
        <f t="shared" si="345"/>
        <v>0</v>
      </c>
      <c r="P1180" s="420"/>
      <c r="Q1180" s="525"/>
      <c r="R1180" s="526" t="str">
        <f t="shared" si="346"/>
        <v/>
      </c>
      <c r="S1180" s="526" t="str">
        <f t="shared" si="347"/>
        <v/>
      </c>
      <c r="V1180" s="433">
        <f>VLOOKUP(A1180,[3]Cartilha!$A:$A,1,FALSE)</f>
        <v>100348</v>
      </c>
      <c r="W1180" s="367"/>
    </row>
    <row r="1181" spans="1:23" ht="22.5" hidden="1" x14ac:dyDescent="0.2">
      <c r="A1181" s="623">
        <v>100349</v>
      </c>
      <c r="B1181" s="612" t="s">
        <v>3171</v>
      </c>
      <c r="C1181" s="620" t="s">
        <v>3501</v>
      </c>
      <c r="D1181" s="612" t="s">
        <v>171</v>
      </c>
      <c r="E1181" s="621">
        <v>464.7</v>
      </c>
      <c r="F1181" s="614">
        <f t="shared" si="348"/>
        <v>560.24</v>
      </c>
      <c r="G1181" s="510"/>
      <c r="H1181" s="423"/>
      <c r="I1181" s="422">
        <f t="shared" si="340"/>
        <v>0</v>
      </c>
      <c r="J1181" s="422">
        <f t="shared" si="341"/>
        <v>0</v>
      </c>
      <c r="K1181" s="419"/>
      <c r="L1181" s="423">
        <f t="shared" si="342"/>
        <v>0</v>
      </c>
      <c r="M1181" s="423">
        <f t="shared" si="343"/>
        <v>0</v>
      </c>
      <c r="N1181" s="424">
        <f t="shared" si="344"/>
        <v>0</v>
      </c>
      <c r="O1181" s="424">
        <f t="shared" si="345"/>
        <v>0</v>
      </c>
      <c r="P1181" s="420"/>
      <c r="Q1181" s="525"/>
      <c r="R1181" s="526" t="str">
        <f t="shared" si="346"/>
        <v/>
      </c>
      <c r="S1181" s="526" t="str">
        <f t="shared" si="347"/>
        <v/>
      </c>
      <c r="V1181" s="433">
        <f>VLOOKUP(A1181,[3]Cartilha!$A:$A,1,FALSE)</f>
        <v>100349</v>
      </c>
      <c r="W1181" s="367"/>
    </row>
    <row r="1182" spans="1:23" hidden="1" x14ac:dyDescent="0.2">
      <c r="A1182" s="623" t="s">
        <v>6071</v>
      </c>
      <c r="B1182" s="612"/>
      <c r="C1182" s="620" t="s">
        <v>6072</v>
      </c>
      <c r="D1182" s="633">
        <v>0</v>
      </c>
      <c r="E1182" s="621">
        <v>0</v>
      </c>
      <c r="F1182" s="618">
        <f t="shared" si="348"/>
        <v>0</v>
      </c>
      <c r="G1182" s="518"/>
      <c r="H1182" s="446"/>
      <c r="I1182" s="447"/>
      <c r="J1182" s="448"/>
      <c r="K1182" s="419"/>
      <c r="L1182" s="446"/>
      <c r="M1182" s="446"/>
      <c r="N1182" s="447"/>
      <c r="O1182" s="448"/>
      <c r="P1182" s="420"/>
      <c r="Q1182" s="525" t="str">
        <f>IF(OR(SUM(J1182:J1182)&gt;0,SUM(O1182:O1182)&gt;0),"xx","")</f>
        <v/>
      </c>
      <c r="R1182" s="526" t="str">
        <f t="shared" si="346"/>
        <v/>
      </c>
      <c r="S1182" s="526" t="str">
        <f t="shared" si="347"/>
        <v/>
      </c>
      <c r="V1182" s="433" t="str">
        <f>VLOOKUP(A1182,[3]Cartilha!$A:$A,1,FALSE)</f>
        <v>2.5.5</v>
      </c>
      <c r="W1182" s="367"/>
    </row>
    <row r="1183" spans="1:23" hidden="1" x14ac:dyDescent="0.2">
      <c r="A1183" s="623" t="s">
        <v>2067</v>
      </c>
      <c r="B1183" s="612"/>
      <c r="C1183" s="620" t="s">
        <v>1801</v>
      </c>
      <c r="D1183" s="633">
        <v>0</v>
      </c>
      <c r="E1183" s="621">
        <v>0</v>
      </c>
      <c r="F1183" s="618">
        <f t="shared" si="348"/>
        <v>0</v>
      </c>
      <c r="G1183" s="518"/>
      <c r="H1183" s="446"/>
      <c r="I1183" s="447"/>
      <c r="J1183" s="448"/>
      <c r="K1183" s="419"/>
      <c r="L1183" s="446"/>
      <c r="M1183" s="446"/>
      <c r="N1183" s="447"/>
      <c r="O1183" s="448"/>
      <c r="P1183" s="420"/>
      <c r="Q1183" s="525" t="str">
        <f>IF(OR(SUM(J1184:J1203)&gt;0,SUM(O1184:O1203)&gt;0),"xx","")</f>
        <v/>
      </c>
      <c r="R1183" s="526" t="str">
        <f t="shared" si="346"/>
        <v/>
      </c>
      <c r="S1183" s="526" t="str">
        <f t="shared" si="347"/>
        <v/>
      </c>
      <c r="V1183" s="433" t="str">
        <f>VLOOKUP(A1183,[3]Cartilha!$A:$A,1,FALSE)</f>
        <v>2.5.6</v>
      </c>
      <c r="W1183" s="367"/>
    </row>
    <row r="1184" spans="1:23" ht="22.5" hidden="1" x14ac:dyDescent="0.2">
      <c r="A1184" s="623">
        <v>93952</v>
      </c>
      <c r="B1184" s="612" t="s">
        <v>3171</v>
      </c>
      <c r="C1184" s="620" t="s">
        <v>1802</v>
      </c>
      <c r="D1184" s="612" t="s">
        <v>7029</v>
      </c>
      <c r="E1184" s="621">
        <v>218.89</v>
      </c>
      <c r="F1184" s="614">
        <f t="shared" si="348"/>
        <v>263.89</v>
      </c>
      <c r="G1184" s="510"/>
      <c r="H1184" s="423"/>
      <c r="I1184" s="422">
        <f t="shared" ref="I1184:I1203" si="349">IF(ISBLANK(E1184),0,ROUND(F1184*G1184,2))</f>
        <v>0</v>
      </c>
      <c r="J1184" s="422">
        <f t="shared" ref="J1184:J1203" si="350">IF(ISBLANK(G1184),0,ROUND(G1184*H1184,2))</f>
        <v>0</v>
      </c>
      <c r="K1184" s="419"/>
      <c r="L1184" s="423">
        <f t="shared" ref="L1184:L1203" si="351">G1184</f>
        <v>0</v>
      </c>
      <c r="M1184" s="423">
        <f t="shared" ref="M1184:M1203" si="352">H1184</f>
        <v>0</v>
      </c>
      <c r="N1184" s="424">
        <f t="shared" ref="N1184:N1203" si="353">IF(ISBLANK(E1184),0,ROUND(F1184*L1184,2))</f>
        <v>0</v>
      </c>
      <c r="O1184" s="424">
        <f t="shared" ref="O1184:O1203" si="354">IF(ISBLANK(L1184),0,ROUND(L1184*M1184,2))</f>
        <v>0</v>
      </c>
      <c r="P1184" s="420"/>
      <c r="Q1184" s="532"/>
      <c r="R1184" s="526" t="str">
        <f t="shared" si="346"/>
        <v/>
      </c>
      <c r="S1184" s="526" t="str">
        <f t="shared" si="347"/>
        <v/>
      </c>
      <c r="V1184" s="433">
        <f>VLOOKUP(A1184,[3]Cartilha!$A:$A,1,FALSE)</f>
        <v>93952</v>
      </c>
      <c r="W1184" s="367"/>
    </row>
    <row r="1185" spans="1:23" ht="22.5" hidden="1" x14ac:dyDescent="0.2">
      <c r="A1185" s="623">
        <v>93953</v>
      </c>
      <c r="B1185" s="612" t="s">
        <v>3171</v>
      </c>
      <c r="C1185" s="620" t="s">
        <v>1803</v>
      </c>
      <c r="D1185" s="612" t="s">
        <v>7029</v>
      </c>
      <c r="E1185" s="621">
        <v>202.96</v>
      </c>
      <c r="F1185" s="614">
        <f t="shared" si="348"/>
        <v>244.69</v>
      </c>
      <c r="G1185" s="510"/>
      <c r="H1185" s="423"/>
      <c r="I1185" s="422">
        <f t="shared" si="349"/>
        <v>0</v>
      </c>
      <c r="J1185" s="422">
        <f t="shared" si="350"/>
        <v>0</v>
      </c>
      <c r="K1185" s="419"/>
      <c r="L1185" s="423">
        <f t="shared" si="351"/>
        <v>0</v>
      </c>
      <c r="M1185" s="423">
        <f t="shared" si="352"/>
        <v>0</v>
      </c>
      <c r="N1185" s="424">
        <f t="shared" si="353"/>
        <v>0</v>
      </c>
      <c r="O1185" s="424">
        <f t="shared" si="354"/>
        <v>0</v>
      </c>
      <c r="P1185" s="420"/>
      <c r="Q1185" s="532"/>
      <c r="R1185" s="526" t="str">
        <f t="shared" si="346"/>
        <v/>
      </c>
      <c r="S1185" s="526" t="str">
        <f t="shared" si="347"/>
        <v/>
      </c>
      <c r="V1185" s="433">
        <f>VLOOKUP(A1185,[3]Cartilha!$A:$A,1,FALSE)</f>
        <v>93953</v>
      </c>
      <c r="W1185" s="367"/>
    </row>
    <row r="1186" spans="1:23" ht="22.5" hidden="1" x14ac:dyDescent="0.2">
      <c r="A1186" s="623">
        <v>93954</v>
      </c>
      <c r="B1186" s="612" t="s">
        <v>3171</v>
      </c>
      <c r="C1186" s="620" t="s">
        <v>1804</v>
      </c>
      <c r="D1186" s="612" t="s">
        <v>7029</v>
      </c>
      <c r="E1186" s="621">
        <v>193.42</v>
      </c>
      <c r="F1186" s="614">
        <f t="shared" si="348"/>
        <v>233.19</v>
      </c>
      <c r="G1186" s="510"/>
      <c r="H1186" s="423"/>
      <c r="I1186" s="422">
        <f t="shared" si="349"/>
        <v>0</v>
      </c>
      <c r="J1186" s="422">
        <f t="shared" si="350"/>
        <v>0</v>
      </c>
      <c r="K1186" s="419"/>
      <c r="L1186" s="423">
        <f t="shared" si="351"/>
        <v>0</v>
      </c>
      <c r="M1186" s="423">
        <f t="shared" si="352"/>
        <v>0</v>
      </c>
      <c r="N1186" s="424">
        <f t="shared" si="353"/>
        <v>0</v>
      </c>
      <c r="O1186" s="424">
        <f t="shared" si="354"/>
        <v>0</v>
      </c>
      <c r="P1186" s="420"/>
      <c r="Q1186" s="532"/>
      <c r="R1186" s="526" t="str">
        <f t="shared" si="346"/>
        <v/>
      </c>
      <c r="S1186" s="526" t="str">
        <f t="shared" si="347"/>
        <v/>
      </c>
      <c r="V1186" s="433">
        <f>VLOOKUP(A1186,[3]Cartilha!$A:$A,1,FALSE)</f>
        <v>93954</v>
      </c>
      <c r="W1186" s="367"/>
    </row>
    <row r="1187" spans="1:23" ht="22.5" hidden="1" x14ac:dyDescent="0.2">
      <c r="A1187" s="623">
        <v>93955</v>
      </c>
      <c r="B1187" s="612" t="s">
        <v>3171</v>
      </c>
      <c r="C1187" s="620" t="s">
        <v>1805</v>
      </c>
      <c r="D1187" s="612" t="s">
        <v>7029</v>
      </c>
      <c r="E1187" s="621">
        <v>186.69</v>
      </c>
      <c r="F1187" s="614">
        <f t="shared" si="348"/>
        <v>225.07</v>
      </c>
      <c r="G1187" s="510"/>
      <c r="H1187" s="423"/>
      <c r="I1187" s="422">
        <f t="shared" si="349"/>
        <v>0</v>
      </c>
      <c r="J1187" s="422">
        <f t="shared" si="350"/>
        <v>0</v>
      </c>
      <c r="K1187" s="419"/>
      <c r="L1187" s="423">
        <f t="shared" si="351"/>
        <v>0</v>
      </c>
      <c r="M1187" s="423">
        <f t="shared" si="352"/>
        <v>0</v>
      </c>
      <c r="N1187" s="424">
        <f t="shared" si="353"/>
        <v>0</v>
      </c>
      <c r="O1187" s="424">
        <f t="shared" si="354"/>
        <v>0</v>
      </c>
      <c r="P1187" s="420"/>
      <c r="Q1187" s="532"/>
      <c r="R1187" s="526" t="str">
        <f t="shared" si="346"/>
        <v/>
      </c>
      <c r="S1187" s="526" t="str">
        <f t="shared" si="347"/>
        <v/>
      </c>
      <c r="V1187" s="433">
        <f>VLOOKUP(A1187,[3]Cartilha!$A:$A,1,FALSE)</f>
        <v>93955</v>
      </c>
      <c r="W1187" s="367"/>
    </row>
    <row r="1188" spans="1:23" ht="22.5" hidden="1" x14ac:dyDescent="0.2">
      <c r="A1188" s="623">
        <v>93956</v>
      </c>
      <c r="B1188" s="612" t="s">
        <v>3171</v>
      </c>
      <c r="C1188" s="620" t="s">
        <v>1806</v>
      </c>
      <c r="D1188" s="612" t="s">
        <v>7029</v>
      </c>
      <c r="E1188" s="621">
        <v>181.37</v>
      </c>
      <c r="F1188" s="614">
        <f t="shared" si="348"/>
        <v>218.66</v>
      </c>
      <c r="G1188" s="510"/>
      <c r="H1188" s="423"/>
      <c r="I1188" s="422">
        <f t="shared" si="349"/>
        <v>0</v>
      </c>
      <c r="J1188" s="422">
        <f t="shared" si="350"/>
        <v>0</v>
      </c>
      <c r="K1188" s="419"/>
      <c r="L1188" s="423">
        <f t="shared" si="351"/>
        <v>0</v>
      </c>
      <c r="M1188" s="423">
        <f t="shared" si="352"/>
        <v>0</v>
      </c>
      <c r="N1188" s="424">
        <f t="shared" si="353"/>
        <v>0</v>
      </c>
      <c r="O1188" s="424">
        <f t="shared" si="354"/>
        <v>0</v>
      </c>
      <c r="P1188" s="420"/>
      <c r="Q1188" s="532"/>
      <c r="R1188" s="526" t="str">
        <f t="shared" si="346"/>
        <v/>
      </c>
      <c r="S1188" s="526" t="str">
        <f t="shared" si="347"/>
        <v/>
      </c>
      <c r="V1188" s="433">
        <f>VLOOKUP(A1188,[3]Cartilha!$A:$A,1,FALSE)</f>
        <v>93956</v>
      </c>
      <c r="W1188" s="367"/>
    </row>
    <row r="1189" spans="1:23" ht="22.5" hidden="1" x14ac:dyDescent="0.2">
      <c r="A1189" s="623">
        <v>93957</v>
      </c>
      <c r="B1189" s="612" t="s">
        <v>3171</v>
      </c>
      <c r="C1189" s="620" t="s">
        <v>1807</v>
      </c>
      <c r="D1189" s="612" t="s">
        <v>7029</v>
      </c>
      <c r="E1189" s="621">
        <v>233.05</v>
      </c>
      <c r="F1189" s="614">
        <f t="shared" si="348"/>
        <v>280.97000000000003</v>
      </c>
      <c r="G1189" s="510"/>
      <c r="H1189" s="423"/>
      <c r="I1189" s="422">
        <f t="shared" si="349"/>
        <v>0</v>
      </c>
      <c r="J1189" s="422">
        <f t="shared" si="350"/>
        <v>0</v>
      </c>
      <c r="K1189" s="419"/>
      <c r="L1189" s="423">
        <f t="shared" si="351"/>
        <v>0</v>
      </c>
      <c r="M1189" s="423">
        <f t="shared" si="352"/>
        <v>0</v>
      </c>
      <c r="N1189" s="424">
        <f t="shared" si="353"/>
        <v>0</v>
      </c>
      <c r="O1189" s="424">
        <f t="shared" si="354"/>
        <v>0</v>
      </c>
      <c r="P1189" s="420"/>
      <c r="Q1189" s="532"/>
      <c r="R1189" s="526" t="str">
        <f t="shared" si="346"/>
        <v/>
      </c>
      <c r="S1189" s="526" t="str">
        <f t="shared" si="347"/>
        <v/>
      </c>
      <c r="V1189" s="433">
        <f>VLOOKUP(A1189,[3]Cartilha!$A:$A,1,FALSE)</f>
        <v>93957</v>
      </c>
      <c r="W1189" s="367"/>
    </row>
    <row r="1190" spans="1:23" ht="22.5" hidden="1" x14ac:dyDescent="0.2">
      <c r="A1190" s="623">
        <v>93958</v>
      </c>
      <c r="B1190" s="612" t="s">
        <v>3171</v>
      </c>
      <c r="C1190" s="620" t="s">
        <v>1808</v>
      </c>
      <c r="D1190" s="612" t="s">
        <v>7029</v>
      </c>
      <c r="E1190" s="621">
        <v>216.2</v>
      </c>
      <c r="F1190" s="614">
        <f t="shared" si="348"/>
        <v>260.64999999999998</v>
      </c>
      <c r="G1190" s="510"/>
      <c r="H1190" s="423"/>
      <c r="I1190" s="422">
        <f t="shared" si="349"/>
        <v>0</v>
      </c>
      <c r="J1190" s="422">
        <f t="shared" si="350"/>
        <v>0</v>
      </c>
      <c r="K1190" s="419"/>
      <c r="L1190" s="423">
        <f t="shared" si="351"/>
        <v>0</v>
      </c>
      <c r="M1190" s="423">
        <f t="shared" si="352"/>
        <v>0</v>
      </c>
      <c r="N1190" s="424">
        <f t="shared" si="353"/>
        <v>0</v>
      </c>
      <c r="O1190" s="424">
        <f t="shared" si="354"/>
        <v>0</v>
      </c>
      <c r="P1190" s="420"/>
      <c r="Q1190" s="532"/>
      <c r="R1190" s="526" t="str">
        <f t="shared" si="346"/>
        <v/>
      </c>
      <c r="S1190" s="526" t="str">
        <f t="shared" si="347"/>
        <v/>
      </c>
      <c r="V1190" s="433">
        <f>VLOOKUP(A1190,[3]Cartilha!$A:$A,1,FALSE)</f>
        <v>93958</v>
      </c>
      <c r="W1190" s="367"/>
    </row>
    <row r="1191" spans="1:23" ht="22.5" hidden="1" x14ac:dyDescent="0.2">
      <c r="A1191" s="623">
        <v>93959</v>
      </c>
      <c r="B1191" s="612" t="s">
        <v>3171</v>
      </c>
      <c r="C1191" s="620" t="s">
        <v>1809</v>
      </c>
      <c r="D1191" s="612" t="s">
        <v>7029</v>
      </c>
      <c r="E1191" s="621">
        <v>206.19</v>
      </c>
      <c r="F1191" s="614">
        <f t="shared" si="348"/>
        <v>248.58</v>
      </c>
      <c r="G1191" s="510"/>
      <c r="H1191" s="423"/>
      <c r="I1191" s="422">
        <f t="shared" si="349"/>
        <v>0</v>
      </c>
      <c r="J1191" s="422">
        <f t="shared" si="350"/>
        <v>0</v>
      </c>
      <c r="K1191" s="419"/>
      <c r="L1191" s="423">
        <f t="shared" si="351"/>
        <v>0</v>
      </c>
      <c r="M1191" s="423">
        <f t="shared" si="352"/>
        <v>0</v>
      </c>
      <c r="N1191" s="424">
        <f t="shared" si="353"/>
        <v>0</v>
      </c>
      <c r="O1191" s="424">
        <f t="shared" si="354"/>
        <v>0</v>
      </c>
      <c r="P1191" s="420"/>
      <c r="Q1191" s="532"/>
      <c r="R1191" s="526" t="str">
        <f t="shared" si="346"/>
        <v/>
      </c>
      <c r="S1191" s="526" t="str">
        <f t="shared" si="347"/>
        <v/>
      </c>
      <c r="V1191" s="433">
        <f>VLOOKUP(A1191,[3]Cartilha!$A:$A,1,FALSE)</f>
        <v>93959</v>
      </c>
      <c r="W1191" s="367"/>
    </row>
    <row r="1192" spans="1:23" ht="22.5" hidden="1" x14ac:dyDescent="0.2">
      <c r="A1192" s="623">
        <v>93960</v>
      </c>
      <c r="B1192" s="612" t="s">
        <v>3171</v>
      </c>
      <c r="C1192" s="620" t="s">
        <v>1810</v>
      </c>
      <c r="D1192" s="612" t="s">
        <v>7029</v>
      </c>
      <c r="E1192" s="621">
        <v>199.18</v>
      </c>
      <c r="F1192" s="614">
        <f t="shared" si="348"/>
        <v>240.13</v>
      </c>
      <c r="G1192" s="510"/>
      <c r="H1192" s="423"/>
      <c r="I1192" s="422">
        <f t="shared" si="349"/>
        <v>0</v>
      </c>
      <c r="J1192" s="422">
        <f t="shared" si="350"/>
        <v>0</v>
      </c>
      <c r="K1192" s="419"/>
      <c r="L1192" s="423">
        <f t="shared" si="351"/>
        <v>0</v>
      </c>
      <c r="M1192" s="423">
        <f t="shared" si="352"/>
        <v>0</v>
      </c>
      <c r="N1192" s="424">
        <f t="shared" si="353"/>
        <v>0</v>
      </c>
      <c r="O1192" s="424">
        <f t="shared" si="354"/>
        <v>0</v>
      </c>
      <c r="P1192" s="420"/>
      <c r="Q1192" s="532"/>
      <c r="R1192" s="526" t="str">
        <f t="shared" si="346"/>
        <v/>
      </c>
      <c r="S1192" s="526" t="str">
        <f t="shared" si="347"/>
        <v/>
      </c>
      <c r="V1192" s="433">
        <f>VLOOKUP(A1192,[3]Cartilha!$A:$A,1,FALSE)</f>
        <v>93960</v>
      </c>
      <c r="W1192" s="367"/>
    </row>
    <row r="1193" spans="1:23" ht="22.5" hidden="1" x14ac:dyDescent="0.2">
      <c r="A1193" s="623">
        <v>93961</v>
      </c>
      <c r="B1193" s="612" t="s">
        <v>3171</v>
      </c>
      <c r="C1193" s="620" t="s">
        <v>1811</v>
      </c>
      <c r="D1193" s="612" t="s">
        <v>7029</v>
      </c>
      <c r="E1193" s="621">
        <v>193.67</v>
      </c>
      <c r="F1193" s="614">
        <f t="shared" si="348"/>
        <v>233.49</v>
      </c>
      <c r="G1193" s="510"/>
      <c r="H1193" s="423"/>
      <c r="I1193" s="422">
        <f t="shared" si="349"/>
        <v>0</v>
      </c>
      <c r="J1193" s="422">
        <f t="shared" si="350"/>
        <v>0</v>
      </c>
      <c r="K1193" s="419"/>
      <c r="L1193" s="423">
        <f t="shared" si="351"/>
        <v>0</v>
      </c>
      <c r="M1193" s="423">
        <f t="shared" si="352"/>
        <v>0</v>
      </c>
      <c r="N1193" s="424">
        <f t="shared" si="353"/>
        <v>0</v>
      </c>
      <c r="O1193" s="424">
        <f t="shared" si="354"/>
        <v>0</v>
      </c>
      <c r="P1193" s="420"/>
      <c r="Q1193" s="532"/>
      <c r="R1193" s="526" t="str">
        <f t="shared" si="346"/>
        <v/>
      </c>
      <c r="S1193" s="526" t="str">
        <f t="shared" si="347"/>
        <v/>
      </c>
      <c r="V1193" s="433">
        <f>VLOOKUP(A1193,[3]Cartilha!$A:$A,1,FALSE)</f>
        <v>93961</v>
      </c>
      <c r="W1193" s="367"/>
    </row>
    <row r="1194" spans="1:23" ht="22.5" hidden="1" x14ac:dyDescent="0.2">
      <c r="A1194" s="623">
        <v>93962</v>
      </c>
      <c r="B1194" s="612" t="s">
        <v>3171</v>
      </c>
      <c r="C1194" s="620" t="s">
        <v>1812</v>
      </c>
      <c r="D1194" s="612" t="s">
        <v>7029</v>
      </c>
      <c r="E1194" s="621">
        <v>206.58</v>
      </c>
      <c r="F1194" s="614">
        <f t="shared" si="348"/>
        <v>249.05</v>
      </c>
      <c r="G1194" s="510"/>
      <c r="H1194" s="423"/>
      <c r="I1194" s="422">
        <f t="shared" si="349"/>
        <v>0</v>
      </c>
      <c r="J1194" s="422">
        <f t="shared" si="350"/>
        <v>0</v>
      </c>
      <c r="K1194" s="419"/>
      <c r="L1194" s="423">
        <f t="shared" si="351"/>
        <v>0</v>
      </c>
      <c r="M1194" s="423">
        <f t="shared" si="352"/>
        <v>0</v>
      </c>
      <c r="N1194" s="424">
        <f t="shared" si="353"/>
        <v>0</v>
      </c>
      <c r="O1194" s="424">
        <f t="shared" si="354"/>
        <v>0</v>
      </c>
      <c r="P1194" s="420"/>
      <c r="Q1194" s="532"/>
      <c r="R1194" s="526" t="str">
        <f t="shared" si="346"/>
        <v/>
      </c>
      <c r="S1194" s="526" t="str">
        <f t="shared" si="347"/>
        <v/>
      </c>
      <c r="V1194" s="433">
        <f>VLOOKUP(A1194,[3]Cartilha!$A:$A,1,FALSE)</f>
        <v>93962</v>
      </c>
      <c r="W1194" s="367"/>
    </row>
    <row r="1195" spans="1:23" ht="22.5" hidden="1" x14ac:dyDescent="0.2">
      <c r="A1195" s="623">
        <v>93963</v>
      </c>
      <c r="B1195" s="612" t="s">
        <v>3171</v>
      </c>
      <c r="C1195" s="620" t="s">
        <v>1813</v>
      </c>
      <c r="D1195" s="612" t="s">
        <v>7029</v>
      </c>
      <c r="E1195" s="621">
        <v>190.69</v>
      </c>
      <c r="F1195" s="614">
        <f t="shared" si="348"/>
        <v>229.9</v>
      </c>
      <c r="G1195" s="510"/>
      <c r="H1195" s="423"/>
      <c r="I1195" s="422">
        <f t="shared" si="349"/>
        <v>0</v>
      </c>
      <c r="J1195" s="422">
        <f t="shared" si="350"/>
        <v>0</v>
      </c>
      <c r="K1195" s="419"/>
      <c r="L1195" s="423">
        <f t="shared" si="351"/>
        <v>0</v>
      </c>
      <c r="M1195" s="423">
        <f t="shared" si="352"/>
        <v>0</v>
      </c>
      <c r="N1195" s="424">
        <f t="shared" si="353"/>
        <v>0</v>
      </c>
      <c r="O1195" s="424">
        <f t="shared" si="354"/>
        <v>0</v>
      </c>
      <c r="P1195" s="420"/>
      <c r="Q1195" s="532"/>
      <c r="R1195" s="526" t="str">
        <f t="shared" si="346"/>
        <v/>
      </c>
      <c r="S1195" s="526" t="str">
        <f t="shared" si="347"/>
        <v/>
      </c>
      <c r="V1195" s="433">
        <f>VLOOKUP(A1195,[3]Cartilha!$A:$A,1,FALSE)</f>
        <v>93963</v>
      </c>
      <c r="W1195" s="367"/>
    </row>
    <row r="1196" spans="1:23" ht="22.5" hidden="1" x14ac:dyDescent="0.2">
      <c r="A1196" s="623">
        <v>93964</v>
      </c>
      <c r="B1196" s="612" t="s">
        <v>3171</v>
      </c>
      <c r="C1196" s="620" t="s">
        <v>1814</v>
      </c>
      <c r="D1196" s="612" t="s">
        <v>7029</v>
      </c>
      <c r="E1196" s="621">
        <v>181.17</v>
      </c>
      <c r="F1196" s="614">
        <f t="shared" si="348"/>
        <v>218.42</v>
      </c>
      <c r="G1196" s="510"/>
      <c r="H1196" s="423"/>
      <c r="I1196" s="422">
        <f t="shared" si="349"/>
        <v>0</v>
      </c>
      <c r="J1196" s="422">
        <f t="shared" si="350"/>
        <v>0</v>
      </c>
      <c r="K1196" s="419"/>
      <c r="L1196" s="423">
        <f t="shared" si="351"/>
        <v>0</v>
      </c>
      <c r="M1196" s="423">
        <f t="shared" si="352"/>
        <v>0</v>
      </c>
      <c r="N1196" s="424">
        <f t="shared" si="353"/>
        <v>0</v>
      </c>
      <c r="O1196" s="424">
        <f t="shared" si="354"/>
        <v>0</v>
      </c>
      <c r="P1196" s="420"/>
      <c r="Q1196" s="532"/>
      <c r="R1196" s="526" t="str">
        <f t="shared" si="346"/>
        <v/>
      </c>
      <c r="S1196" s="526" t="str">
        <f t="shared" si="347"/>
        <v/>
      </c>
      <c r="V1196" s="433">
        <f>VLOOKUP(A1196,[3]Cartilha!$A:$A,1,FALSE)</f>
        <v>93964</v>
      </c>
      <c r="W1196" s="367"/>
    </row>
    <row r="1197" spans="1:23" ht="22.5" hidden="1" x14ac:dyDescent="0.2">
      <c r="A1197" s="623">
        <v>93965</v>
      </c>
      <c r="B1197" s="612" t="s">
        <v>3171</v>
      </c>
      <c r="C1197" s="620" t="s">
        <v>1815</v>
      </c>
      <c r="D1197" s="612" t="s">
        <v>7029</v>
      </c>
      <c r="E1197" s="621">
        <v>171.74</v>
      </c>
      <c r="F1197" s="614">
        <f t="shared" si="348"/>
        <v>207.05</v>
      </c>
      <c r="G1197" s="510"/>
      <c r="H1197" s="423"/>
      <c r="I1197" s="422">
        <f t="shared" si="349"/>
        <v>0</v>
      </c>
      <c r="J1197" s="422">
        <f t="shared" si="350"/>
        <v>0</v>
      </c>
      <c r="K1197" s="419"/>
      <c r="L1197" s="423">
        <f t="shared" si="351"/>
        <v>0</v>
      </c>
      <c r="M1197" s="423">
        <f t="shared" si="352"/>
        <v>0</v>
      </c>
      <c r="N1197" s="424">
        <f t="shared" si="353"/>
        <v>0</v>
      </c>
      <c r="O1197" s="424">
        <f t="shared" si="354"/>
        <v>0</v>
      </c>
      <c r="P1197" s="420"/>
      <c r="Q1197" s="532"/>
      <c r="R1197" s="526" t="str">
        <f t="shared" si="346"/>
        <v/>
      </c>
      <c r="S1197" s="526" t="str">
        <f t="shared" si="347"/>
        <v/>
      </c>
      <c r="V1197" s="433">
        <f>VLOOKUP(A1197,[3]Cartilha!$A:$A,1,FALSE)</f>
        <v>93965</v>
      </c>
      <c r="W1197" s="367"/>
    </row>
    <row r="1198" spans="1:23" ht="22.5" hidden="1" x14ac:dyDescent="0.2">
      <c r="A1198" s="623">
        <v>93966</v>
      </c>
      <c r="B1198" s="612" t="s">
        <v>3171</v>
      </c>
      <c r="C1198" s="620" t="s">
        <v>1816</v>
      </c>
      <c r="D1198" s="612" t="s">
        <v>7029</v>
      </c>
      <c r="E1198" s="621">
        <v>169.21</v>
      </c>
      <c r="F1198" s="614">
        <f t="shared" si="348"/>
        <v>204</v>
      </c>
      <c r="G1198" s="510"/>
      <c r="H1198" s="423"/>
      <c r="I1198" s="422">
        <f t="shared" si="349"/>
        <v>0</v>
      </c>
      <c r="J1198" s="422">
        <f t="shared" si="350"/>
        <v>0</v>
      </c>
      <c r="K1198" s="419"/>
      <c r="L1198" s="423">
        <f t="shared" si="351"/>
        <v>0</v>
      </c>
      <c r="M1198" s="423">
        <f t="shared" si="352"/>
        <v>0</v>
      </c>
      <c r="N1198" s="424">
        <f t="shared" si="353"/>
        <v>0</v>
      </c>
      <c r="O1198" s="424">
        <f t="shared" si="354"/>
        <v>0</v>
      </c>
      <c r="P1198" s="420"/>
      <c r="Q1198" s="532"/>
      <c r="R1198" s="526" t="str">
        <f t="shared" si="346"/>
        <v/>
      </c>
      <c r="S1198" s="526" t="str">
        <f t="shared" si="347"/>
        <v/>
      </c>
      <c r="V1198" s="433">
        <f>VLOOKUP(A1198,[3]Cartilha!$A:$A,1,FALSE)</f>
        <v>93966</v>
      </c>
      <c r="W1198" s="367"/>
    </row>
    <row r="1199" spans="1:23" ht="22.5" hidden="1" x14ac:dyDescent="0.2">
      <c r="A1199" s="623">
        <v>93967</v>
      </c>
      <c r="B1199" s="612" t="s">
        <v>3171</v>
      </c>
      <c r="C1199" s="620" t="s">
        <v>1817</v>
      </c>
      <c r="D1199" s="612" t="s">
        <v>7029</v>
      </c>
      <c r="E1199" s="621">
        <v>220.73</v>
      </c>
      <c r="F1199" s="614">
        <f t="shared" si="348"/>
        <v>266.11</v>
      </c>
      <c r="G1199" s="510"/>
      <c r="H1199" s="423"/>
      <c r="I1199" s="422">
        <f t="shared" si="349"/>
        <v>0</v>
      </c>
      <c r="J1199" s="422">
        <f t="shared" si="350"/>
        <v>0</v>
      </c>
      <c r="K1199" s="419"/>
      <c r="L1199" s="423">
        <f t="shared" si="351"/>
        <v>0</v>
      </c>
      <c r="M1199" s="423">
        <f t="shared" si="352"/>
        <v>0</v>
      </c>
      <c r="N1199" s="424">
        <f t="shared" si="353"/>
        <v>0</v>
      </c>
      <c r="O1199" s="424">
        <f t="shared" si="354"/>
        <v>0</v>
      </c>
      <c r="P1199" s="420"/>
      <c r="Q1199" s="532"/>
      <c r="R1199" s="526" t="str">
        <f t="shared" si="346"/>
        <v/>
      </c>
      <c r="S1199" s="526" t="str">
        <f t="shared" si="347"/>
        <v/>
      </c>
      <c r="V1199" s="433">
        <f>VLOOKUP(A1199,[3]Cartilha!$A:$A,1,FALSE)</f>
        <v>93967</v>
      </c>
      <c r="W1199" s="367"/>
    </row>
    <row r="1200" spans="1:23" ht="22.5" hidden="1" x14ac:dyDescent="0.2">
      <c r="A1200" s="623">
        <v>93968</v>
      </c>
      <c r="B1200" s="612" t="s">
        <v>3171</v>
      </c>
      <c r="C1200" s="620" t="s">
        <v>1818</v>
      </c>
      <c r="D1200" s="612" t="s">
        <v>7029</v>
      </c>
      <c r="E1200" s="621">
        <v>203.91</v>
      </c>
      <c r="F1200" s="614">
        <f t="shared" si="348"/>
        <v>245.83</v>
      </c>
      <c r="G1200" s="510"/>
      <c r="H1200" s="423"/>
      <c r="I1200" s="422">
        <f t="shared" si="349"/>
        <v>0</v>
      </c>
      <c r="J1200" s="422">
        <f t="shared" si="350"/>
        <v>0</v>
      </c>
      <c r="K1200" s="419"/>
      <c r="L1200" s="423">
        <f t="shared" si="351"/>
        <v>0</v>
      </c>
      <c r="M1200" s="423">
        <f t="shared" si="352"/>
        <v>0</v>
      </c>
      <c r="N1200" s="424">
        <f t="shared" si="353"/>
        <v>0</v>
      </c>
      <c r="O1200" s="424">
        <f t="shared" si="354"/>
        <v>0</v>
      </c>
      <c r="P1200" s="420"/>
      <c r="Q1200" s="532"/>
      <c r="R1200" s="526" t="str">
        <f t="shared" si="346"/>
        <v/>
      </c>
      <c r="S1200" s="526" t="str">
        <f t="shared" si="347"/>
        <v/>
      </c>
      <c r="V1200" s="433">
        <f>VLOOKUP(A1200,[3]Cartilha!$A:$A,1,FALSE)</f>
        <v>93968</v>
      </c>
      <c r="W1200" s="367"/>
    </row>
    <row r="1201" spans="1:23" ht="22.5" hidden="1" x14ac:dyDescent="0.2">
      <c r="A1201" s="623">
        <v>93969</v>
      </c>
      <c r="B1201" s="612" t="s">
        <v>3171</v>
      </c>
      <c r="C1201" s="620" t="s">
        <v>1819</v>
      </c>
      <c r="D1201" s="612" t="s">
        <v>7029</v>
      </c>
      <c r="E1201" s="621">
        <v>193.96</v>
      </c>
      <c r="F1201" s="614">
        <f t="shared" si="348"/>
        <v>233.84</v>
      </c>
      <c r="G1201" s="510"/>
      <c r="H1201" s="423"/>
      <c r="I1201" s="422">
        <f t="shared" si="349"/>
        <v>0</v>
      </c>
      <c r="J1201" s="422">
        <f t="shared" si="350"/>
        <v>0</v>
      </c>
      <c r="K1201" s="419"/>
      <c r="L1201" s="423">
        <f t="shared" si="351"/>
        <v>0</v>
      </c>
      <c r="M1201" s="423">
        <f t="shared" si="352"/>
        <v>0</v>
      </c>
      <c r="N1201" s="424">
        <f t="shared" si="353"/>
        <v>0</v>
      </c>
      <c r="O1201" s="424">
        <f t="shared" si="354"/>
        <v>0</v>
      </c>
      <c r="P1201" s="420"/>
      <c r="Q1201" s="532"/>
      <c r="R1201" s="526" t="str">
        <f t="shared" si="346"/>
        <v/>
      </c>
      <c r="S1201" s="526" t="str">
        <f t="shared" si="347"/>
        <v/>
      </c>
      <c r="V1201" s="433">
        <f>VLOOKUP(A1201,[3]Cartilha!$A:$A,1,FALSE)</f>
        <v>93969</v>
      </c>
      <c r="W1201" s="367"/>
    </row>
    <row r="1202" spans="1:23" ht="22.5" hidden="1" x14ac:dyDescent="0.2">
      <c r="A1202" s="623">
        <v>93970</v>
      </c>
      <c r="B1202" s="612" t="s">
        <v>3171</v>
      </c>
      <c r="C1202" s="620" t="s">
        <v>1820</v>
      </c>
      <c r="D1202" s="612" t="s">
        <v>7029</v>
      </c>
      <c r="E1202" s="621">
        <v>186.98</v>
      </c>
      <c r="F1202" s="614">
        <f t="shared" si="348"/>
        <v>225.42</v>
      </c>
      <c r="G1202" s="510"/>
      <c r="H1202" s="423"/>
      <c r="I1202" s="422">
        <f t="shared" si="349"/>
        <v>0</v>
      </c>
      <c r="J1202" s="422">
        <f t="shared" si="350"/>
        <v>0</v>
      </c>
      <c r="K1202" s="419"/>
      <c r="L1202" s="423">
        <f t="shared" si="351"/>
        <v>0</v>
      </c>
      <c r="M1202" s="423">
        <f t="shared" si="352"/>
        <v>0</v>
      </c>
      <c r="N1202" s="424">
        <f t="shared" si="353"/>
        <v>0</v>
      </c>
      <c r="O1202" s="424">
        <f t="shared" si="354"/>
        <v>0</v>
      </c>
      <c r="P1202" s="420"/>
      <c r="Q1202" s="532"/>
      <c r="R1202" s="526" t="str">
        <f t="shared" si="346"/>
        <v/>
      </c>
      <c r="S1202" s="526" t="str">
        <f t="shared" si="347"/>
        <v/>
      </c>
      <c r="V1202" s="433">
        <f>VLOOKUP(A1202,[3]Cartilha!$A:$A,1,FALSE)</f>
        <v>93970</v>
      </c>
      <c r="W1202" s="367"/>
    </row>
    <row r="1203" spans="1:23" ht="22.5" hidden="1" x14ac:dyDescent="0.2">
      <c r="A1203" s="623">
        <v>93971</v>
      </c>
      <c r="B1203" s="612" t="s">
        <v>3171</v>
      </c>
      <c r="C1203" s="620" t="s">
        <v>1821</v>
      </c>
      <c r="D1203" s="612" t="s">
        <v>7029</v>
      </c>
      <c r="E1203" s="621">
        <v>175.52</v>
      </c>
      <c r="F1203" s="614">
        <f t="shared" si="348"/>
        <v>211.61</v>
      </c>
      <c r="G1203" s="510"/>
      <c r="H1203" s="423"/>
      <c r="I1203" s="422">
        <f t="shared" si="349"/>
        <v>0</v>
      </c>
      <c r="J1203" s="422">
        <f t="shared" si="350"/>
        <v>0</v>
      </c>
      <c r="K1203" s="419"/>
      <c r="L1203" s="423">
        <f t="shared" si="351"/>
        <v>0</v>
      </c>
      <c r="M1203" s="423">
        <f t="shared" si="352"/>
        <v>0</v>
      </c>
      <c r="N1203" s="424">
        <f t="shared" si="353"/>
        <v>0</v>
      </c>
      <c r="O1203" s="424">
        <f t="shared" si="354"/>
        <v>0</v>
      </c>
      <c r="P1203" s="420"/>
      <c r="Q1203" s="532"/>
      <c r="R1203" s="526" t="str">
        <f t="shared" si="346"/>
        <v/>
      </c>
      <c r="S1203" s="526" t="str">
        <f t="shared" si="347"/>
        <v/>
      </c>
      <c r="V1203" s="433">
        <f>VLOOKUP(A1203,[3]Cartilha!$A:$A,1,FALSE)</f>
        <v>93971</v>
      </c>
      <c r="W1203" s="367"/>
    </row>
    <row r="1204" spans="1:23" hidden="1" x14ac:dyDescent="0.2">
      <c r="A1204" s="623" t="s">
        <v>6073</v>
      </c>
      <c r="B1204" s="612"/>
      <c r="C1204" s="620" t="s">
        <v>43</v>
      </c>
      <c r="D1204" s="633">
        <v>0</v>
      </c>
      <c r="E1204" s="621">
        <v>0</v>
      </c>
      <c r="F1204" s="618">
        <f t="shared" si="348"/>
        <v>0</v>
      </c>
      <c r="G1204" s="518"/>
      <c r="H1204" s="446"/>
      <c r="I1204" s="447"/>
      <c r="J1204" s="448"/>
      <c r="K1204" s="419"/>
      <c r="L1204" s="446"/>
      <c r="M1204" s="446"/>
      <c r="N1204" s="447"/>
      <c r="O1204" s="448"/>
      <c r="P1204" s="420"/>
      <c r="Q1204" s="525" t="str">
        <f>IF(OR(SUM(J1204:J1206)&gt;0,SUM(O1204:O1206)&gt;0),"xx","")</f>
        <v/>
      </c>
      <c r="R1204" s="526" t="str">
        <f t="shared" si="346"/>
        <v/>
      </c>
      <c r="S1204" s="526" t="str">
        <f t="shared" si="347"/>
        <v/>
      </c>
      <c r="V1204" s="433" t="str">
        <f>VLOOKUP(A1204,[3]Cartilha!$A:$A,1,FALSE)</f>
        <v>2.6</v>
      </c>
      <c r="W1204" s="367"/>
    </row>
    <row r="1205" spans="1:23" hidden="1" x14ac:dyDescent="0.2">
      <c r="A1205" s="623" t="s">
        <v>6074</v>
      </c>
      <c r="B1205" s="612"/>
      <c r="C1205" s="620" t="s">
        <v>6075</v>
      </c>
      <c r="D1205" s="633">
        <v>0</v>
      </c>
      <c r="E1205" s="621">
        <v>0</v>
      </c>
      <c r="F1205" s="618">
        <f t="shared" si="348"/>
        <v>0</v>
      </c>
      <c r="G1205" s="518"/>
      <c r="H1205" s="446"/>
      <c r="I1205" s="447"/>
      <c r="J1205" s="448"/>
      <c r="K1205" s="419"/>
      <c r="L1205" s="446"/>
      <c r="M1205" s="446"/>
      <c r="N1205" s="447"/>
      <c r="O1205" s="448"/>
      <c r="P1205" s="420"/>
      <c r="Q1205" s="525" t="str">
        <f>IF(OR(SUM(J1205:J1205)&gt;0,SUM(O1205:O1205)&gt;0),"xx","")</f>
        <v/>
      </c>
      <c r="R1205" s="526" t="str">
        <f t="shared" si="346"/>
        <v/>
      </c>
      <c r="S1205" s="526" t="str">
        <f t="shared" si="347"/>
        <v/>
      </c>
      <c r="V1205" s="433" t="str">
        <f>VLOOKUP(A1205,[3]Cartilha!$A:$A,1,FALSE)</f>
        <v>2.6.1</v>
      </c>
      <c r="W1205" s="367"/>
    </row>
    <row r="1206" spans="1:23" hidden="1" x14ac:dyDescent="0.2">
      <c r="A1206" s="623" t="s">
        <v>6076</v>
      </c>
      <c r="B1206" s="612"/>
      <c r="C1206" s="620" t="s">
        <v>6077</v>
      </c>
      <c r="D1206" s="633">
        <v>0</v>
      </c>
      <c r="E1206" s="621">
        <v>0</v>
      </c>
      <c r="F1206" s="618">
        <f t="shared" si="348"/>
        <v>0</v>
      </c>
      <c r="G1206" s="518"/>
      <c r="H1206" s="446"/>
      <c r="I1206" s="447"/>
      <c r="J1206" s="448"/>
      <c r="K1206" s="419"/>
      <c r="L1206" s="446"/>
      <c r="M1206" s="446"/>
      <c r="N1206" s="447"/>
      <c r="O1206" s="448"/>
      <c r="P1206" s="420"/>
      <c r="Q1206" s="525" t="str">
        <f>IF(OR(SUM(J1206:J1206)&gt;0,SUM(O1206:O1206)&gt;0),"xx","")</f>
        <v/>
      </c>
      <c r="R1206" s="526" t="str">
        <f t="shared" si="346"/>
        <v/>
      </c>
      <c r="S1206" s="526" t="str">
        <f t="shared" si="347"/>
        <v/>
      </c>
      <c r="V1206" s="433" t="str">
        <f>VLOOKUP(A1206,[3]Cartilha!$A:$A,1,FALSE)</f>
        <v>2.6.2</v>
      </c>
      <c r="W1206" s="367"/>
    </row>
    <row r="1207" spans="1:23" x14ac:dyDescent="0.2">
      <c r="A1207" s="623" t="s">
        <v>184</v>
      </c>
      <c r="B1207" s="612"/>
      <c r="C1207" s="631" t="s">
        <v>1859</v>
      </c>
      <c r="D1207" s="612">
        <v>0</v>
      </c>
      <c r="E1207" s="632">
        <v>0</v>
      </c>
      <c r="F1207" s="614">
        <f t="shared" si="348"/>
        <v>0</v>
      </c>
      <c r="G1207" s="515"/>
      <c r="H1207" s="443"/>
      <c r="I1207" s="444"/>
      <c r="J1207" s="445"/>
      <c r="K1207" s="419"/>
      <c r="L1207" s="516"/>
      <c r="M1207" s="517"/>
      <c r="N1207" s="444"/>
      <c r="O1207" s="445"/>
      <c r="P1207" s="420"/>
      <c r="Q1207" s="525" t="str">
        <f>IF(OR(SUM(J1208:J1272)&gt;0,SUM(O1208:O1272)&gt;0),"xx","")</f>
        <v>xx</v>
      </c>
      <c r="R1207" s="526" t="str">
        <f t="shared" si="346"/>
        <v>x</v>
      </c>
      <c r="S1207" s="526" t="str">
        <f t="shared" si="347"/>
        <v>x</v>
      </c>
      <c r="V1207" s="433" t="str">
        <f>VLOOKUP(A1207,[3]Cartilha!$A:$A,1,FALSE)</f>
        <v>x</v>
      </c>
      <c r="W1207" s="367"/>
    </row>
    <row r="1208" spans="1:23" ht="22.5" x14ac:dyDescent="0.2">
      <c r="A1208" s="688" t="s">
        <v>7305</v>
      </c>
      <c r="B1208" s="701" t="s">
        <v>5889</v>
      </c>
      <c r="C1208" s="434" t="str">
        <f>Composições!C99</f>
        <v>EXECUÇÃO E COMPACTAÇÃO DE ATERRO COM SOLO PREDOMINANTEMENTE ARGILOSO - INCLUSO SOLO, ESCAVAÇÃO, CARGA E TRANSPORTE.</v>
      </c>
      <c r="D1208" s="435" t="str">
        <f>Composições!D99</f>
        <v>M3</v>
      </c>
      <c r="E1208" s="512">
        <f>Composições!G99</f>
        <v>70.31</v>
      </c>
      <c r="F1208" s="702">
        <f t="shared" si="348"/>
        <v>84.77</v>
      </c>
      <c r="G1208" s="510">
        <v>128.82</v>
      </c>
      <c r="H1208" s="426">
        <f>F1208</f>
        <v>84.77</v>
      </c>
      <c r="I1208" s="438">
        <f t="shared" ref="I1208:I1239" si="355">IF(ISBLANK(E1208),0,ROUND(F1208*G1208,2))</f>
        <v>10920.07</v>
      </c>
      <c r="J1208" s="438">
        <f t="shared" ref="J1208:J1239" si="356">IF(ISBLANK(G1208),0,ROUND(G1208*H1208,2))</f>
        <v>10920.07</v>
      </c>
      <c r="K1208" s="419"/>
      <c r="L1208" s="423">
        <f t="shared" ref="L1208:L1239" si="357">G1208</f>
        <v>128.82</v>
      </c>
      <c r="M1208" s="423">
        <f t="shared" ref="M1208:M1239" si="358">H1208</f>
        <v>84.77</v>
      </c>
      <c r="N1208" s="438">
        <f t="shared" ref="N1208:N1239" si="359">IF(ISBLANK(E1208),0,ROUND(F1208*L1208,2))</f>
        <v>10920.07</v>
      </c>
      <c r="O1208" s="438">
        <f t="shared" ref="O1208:O1239" si="360">IF(ISBLANK(L1208),0,ROUND(L1208*M1208,2))</f>
        <v>10920.07</v>
      </c>
      <c r="P1208" s="420"/>
      <c r="Q1208" s="532"/>
      <c r="R1208" s="526" t="str">
        <f t="shared" si="346"/>
        <v>x</v>
      </c>
      <c r="S1208" s="526" t="str">
        <f t="shared" si="347"/>
        <v>x</v>
      </c>
      <c r="V1208" s="433" t="e">
        <f>VLOOKUP(A1208,[3]Cartilha!$A:$A,1,FALSE)</f>
        <v>#N/A</v>
      </c>
      <c r="W1208" s="367"/>
    </row>
    <row r="1209" spans="1:23" x14ac:dyDescent="0.2">
      <c r="A1209" s="688" t="s">
        <v>7367</v>
      </c>
      <c r="B1209" s="701" t="s">
        <v>5889</v>
      </c>
      <c r="C1209" s="434" t="str">
        <f>Composições!C186</f>
        <v>EXECUCAO DE DRENO COM TUBOS DE PVC CORRUGADO FLEXIVEL PERFURADO - DN 100</v>
      </c>
      <c r="D1209" s="435" t="str">
        <f>Composições!D186</f>
        <v>M</v>
      </c>
      <c r="E1209" s="512">
        <f>Composições!G186</f>
        <v>46.629999999999995</v>
      </c>
      <c r="F1209" s="702">
        <f t="shared" si="348"/>
        <v>56.22</v>
      </c>
      <c r="G1209" s="510">
        <v>73</v>
      </c>
      <c r="H1209" s="426">
        <f>F1209</f>
        <v>56.22</v>
      </c>
      <c r="I1209" s="438">
        <f t="shared" si="355"/>
        <v>4104.0600000000004</v>
      </c>
      <c r="J1209" s="438">
        <f t="shared" si="356"/>
        <v>4104.0600000000004</v>
      </c>
      <c r="K1209" s="419"/>
      <c r="L1209" s="423">
        <f t="shared" si="357"/>
        <v>73</v>
      </c>
      <c r="M1209" s="423">
        <f t="shared" si="358"/>
        <v>56.22</v>
      </c>
      <c r="N1209" s="438">
        <f t="shared" si="359"/>
        <v>4104.0600000000004</v>
      </c>
      <c r="O1209" s="438">
        <f t="shared" si="360"/>
        <v>4104.0600000000004</v>
      </c>
      <c r="P1209" s="420"/>
      <c r="Q1209" s="532"/>
      <c r="R1209" s="526" t="str">
        <f t="shared" si="346"/>
        <v>x</v>
      </c>
      <c r="S1209" s="526" t="str">
        <f t="shared" si="347"/>
        <v>x</v>
      </c>
      <c r="V1209" s="433" t="e">
        <f>VLOOKUP(A1209,[3]Cartilha!$A:$A,1,FALSE)</f>
        <v>#N/A</v>
      </c>
      <c r="W1209" s="367"/>
    </row>
    <row r="1210" spans="1:23" ht="12" thickBot="1" x14ac:dyDescent="0.25">
      <c r="A1210" s="688" t="s">
        <v>7413</v>
      </c>
      <c r="B1210" s="701" t="s">
        <v>5889</v>
      </c>
      <c r="C1210" s="434" t="str">
        <f>Composições!C248</f>
        <v>DISSIPADOR DE ENERGIA - DED 01</v>
      </c>
      <c r="D1210" s="435" t="str">
        <f>Composições!D248</f>
        <v>UNIDADE</v>
      </c>
      <c r="E1210" s="512">
        <f>Composições!G248</f>
        <v>470.67</v>
      </c>
      <c r="F1210" s="702">
        <f t="shared" si="348"/>
        <v>567.44000000000005</v>
      </c>
      <c r="G1210" s="510">
        <v>1</v>
      </c>
      <c r="H1210" s="426">
        <f>F1210</f>
        <v>567.44000000000005</v>
      </c>
      <c r="I1210" s="438">
        <f t="shared" si="355"/>
        <v>567.44000000000005</v>
      </c>
      <c r="J1210" s="438">
        <f t="shared" si="356"/>
        <v>567.44000000000005</v>
      </c>
      <c r="K1210" s="419"/>
      <c r="L1210" s="423">
        <f t="shared" si="357"/>
        <v>1</v>
      </c>
      <c r="M1210" s="423">
        <f t="shared" si="358"/>
        <v>567.44000000000005</v>
      </c>
      <c r="N1210" s="438">
        <f t="shared" si="359"/>
        <v>567.44000000000005</v>
      </c>
      <c r="O1210" s="438">
        <f t="shared" si="360"/>
        <v>567.44000000000005</v>
      </c>
      <c r="P1210" s="420"/>
      <c r="Q1210" s="532"/>
      <c r="R1210" s="526" t="str">
        <f t="shared" si="346"/>
        <v>x</v>
      </c>
      <c r="S1210" s="526" t="str">
        <f t="shared" si="347"/>
        <v>x</v>
      </c>
      <c r="V1210" s="433" t="e">
        <f>VLOOKUP(A1210,[3]Cartilha!$A:$A,1,FALSE)</f>
        <v>#N/A</v>
      </c>
      <c r="W1210" s="367"/>
    </row>
    <row r="1211" spans="1:23" ht="12" hidden="1" thickBot="1" x14ac:dyDescent="0.25">
      <c r="A1211" s="688" t="s">
        <v>184</v>
      </c>
      <c r="B1211" s="701"/>
      <c r="C1211" s="434">
        <v>0</v>
      </c>
      <c r="D1211" s="435">
        <v>0</v>
      </c>
      <c r="E1211" s="512">
        <v>0</v>
      </c>
      <c r="F1211" s="702">
        <f t="shared" si="348"/>
        <v>0</v>
      </c>
      <c r="G1211" s="510"/>
      <c r="H1211" s="426"/>
      <c r="I1211" s="438">
        <f t="shared" si="355"/>
        <v>0</v>
      </c>
      <c r="J1211" s="438">
        <f t="shared" si="356"/>
        <v>0</v>
      </c>
      <c r="K1211" s="419"/>
      <c r="L1211" s="423">
        <f t="shared" si="357"/>
        <v>0</v>
      </c>
      <c r="M1211" s="423">
        <f t="shared" si="358"/>
        <v>0</v>
      </c>
      <c r="N1211" s="438">
        <f t="shared" si="359"/>
        <v>0</v>
      </c>
      <c r="O1211" s="438">
        <f t="shared" si="360"/>
        <v>0</v>
      </c>
      <c r="P1211" s="420"/>
      <c r="Q1211" s="532"/>
      <c r="R1211" s="526" t="str">
        <f t="shared" si="346"/>
        <v/>
      </c>
      <c r="S1211" s="526" t="str">
        <f t="shared" si="347"/>
        <v/>
      </c>
      <c r="V1211" s="433" t="str">
        <f>VLOOKUP(A1211,[3]Cartilha!$A:$A,1,FALSE)</f>
        <v>x</v>
      </c>
      <c r="W1211" s="367"/>
    </row>
    <row r="1212" spans="1:23" ht="12" hidden="1" thickBot="1" x14ac:dyDescent="0.25">
      <c r="A1212" s="688" t="s">
        <v>184</v>
      </c>
      <c r="B1212" s="701"/>
      <c r="C1212" s="434">
        <v>0</v>
      </c>
      <c r="D1212" s="435">
        <v>0</v>
      </c>
      <c r="E1212" s="512">
        <v>0</v>
      </c>
      <c r="F1212" s="702">
        <f t="shared" si="348"/>
        <v>0</v>
      </c>
      <c r="G1212" s="510"/>
      <c r="H1212" s="426"/>
      <c r="I1212" s="438">
        <f t="shared" si="355"/>
        <v>0</v>
      </c>
      <c r="J1212" s="438">
        <f t="shared" si="356"/>
        <v>0</v>
      </c>
      <c r="K1212" s="419"/>
      <c r="L1212" s="423">
        <f t="shared" si="357"/>
        <v>0</v>
      </c>
      <c r="M1212" s="423">
        <f t="shared" si="358"/>
        <v>0</v>
      </c>
      <c r="N1212" s="438">
        <f t="shared" si="359"/>
        <v>0</v>
      </c>
      <c r="O1212" s="438">
        <f t="shared" si="360"/>
        <v>0</v>
      </c>
      <c r="P1212" s="420"/>
      <c r="Q1212" s="532"/>
      <c r="R1212" s="526" t="str">
        <f t="shared" si="346"/>
        <v/>
      </c>
      <c r="S1212" s="526" t="str">
        <f t="shared" si="347"/>
        <v/>
      </c>
      <c r="V1212" s="433" t="str">
        <f>VLOOKUP(A1212,[3]Cartilha!$A:$A,1,FALSE)</f>
        <v>x</v>
      </c>
      <c r="W1212" s="367"/>
    </row>
    <row r="1213" spans="1:23" ht="12" hidden="1" thickBot="1" x14ac:dyDescent="0.25">
      <c r="A1213" s="688" t="s">
        <v>184</v>
      </c>
      <c r="B1213" s="701"/>
      <c r="C1213" s="434">
        <v>0</v>
      </c>
      <c r="D1213" s="435">
        <v>0</v>
      </c>
      <c r="E1213" s="512">
        <v>0</v>
      </c>
      <c r="F1213" s="702">
        <f t="shared" si="348"/>
        <v>0</v>
      </c>
      <c r="G1213" s="510"/>
      <c r="H1213" s="426"/>
      <c r="I1213" s="438">
        <f t="shared" si="355"/>
        <v>0</v>
      </c>
      <c r="J1213" s="438">
        <f t="shared" si="356"/>
        <v>0</v>
      </c>
      <c r="K1213" s="419"/>
      <c r="L1213" s="423">
        <f t="shared" si="357"/>
        <v>0</v>
      </c>
      <c r="M1213" s="423">
        <f t="shared" si="358"/>
        <v>0</v>
      </c>
      <c r="N1213" s="438">
        <f t="shared" si="359"/>
        <v>0</v>
      </c>
      <c r="O1213" s="438">
        <f t="shared" si="360"/>
        <v>0</v>
      </c>
      <c r="P1213" s="420"/>
      <c r="Q1213" s="532"/>
      <c r="R1213" s="526" t="str">
        <f t="shared" si="346"/>
        <v/>
      </c>
      <c r="S1213" s="526" t="str">
        <f t="shared" si="347"/>
        <v/>
      </c>
      <c r="V1213" s="433" t="str">
        <f>VLOOKUP(A1213,[3]Cartilha!$A:$A,1,FALSE)</f>
        <v>x</v>
      </c>
      <c r="W1213" s="367"/>
    </row>
    <row r="1214" spans="1:23" ht="12" hidden="1" thickBot="1" x14ac:dyDescent="0.25">
      <c r="A1214" s="688" t="s">
        <v>184</v>
      </c>
      <c r="B1214" s="701"/>
      <c r="C1214" s="434">
        <v>0</v>
      </c>
      <c r="D1214" s="435">
        <v>0</v>
      </c>
      <c r="E1214" s="512">
        <v>0</v>
      </c>
      <c r="F1214" s="702">
        <f t="shared" si="348"/>
        <v>0</v>
      </c>
      <c r="G1214" s="510"/>
      <c r="H1214" s="426"/>
      <c r="I1214" s="438">
        <f t="shared" si="355"/>
        <v>0</v>
      </c>
      <c r="J1214" s="438">
        <f t="shared" si="356"/>
        <v>0</v>
      </c>
      <c r="K1214" s="419"/>
      <c r="L1214" s="423">
        <f t="shared" si="357"/>
        <v>0</v>
      </c>
      <c r="M1214" s="423">
        <f t="shared" si="358"/>
        <v>0</v>
      </c>
      <c r="N1214" s="438">
        <f t="shared" si="359"/>
        <v>0</v>
      </c>
      <c r="O1214" s="438">
        <f t="shared" si="360"/>
        <v>0</v>
      </c>
      <c r="P1214" s="420"/>
      <c r="Q1214" s="532"/>
      <c r="R1214" s="526" t="str">
        <f t="shared" si="346"/>
        <v/>
      </c>
      <c r="S1214" s="526" t="str">
        <f t="shared" si="347"/>
        <v/>
      </c>
      <c r="V1214" s="433" t="str">
        <f>VLOOKUP(A1214,[3]Cartilha!$A:$A,1,FALSE)</f>
        <v>x</v>
      </c>
      <c r="W1214" s="367"/>
    </row>
    <row r="1215" spans="1:23" ht="12" hidden="1" thickBot="1" x14ac:dyDescent="0.25">
      <c r="A1215" s="688" t="s">
        <v>184</v>
      </c>
      <c r="B1215" s="701"/>
      <c r="C1215" s="434">
        <v>0</v>
      </c>
      <c r="D1215" s="435">
        <v>0</v>
      </c>
      <c r="E1215" s="512">
        <v>0</v>
      </c>
      <c r="F1215" s="702">
        <f t="shared" si="348"/>
        <v>0</v>
      </c>
      <c r="G1215" s="510"/>
      <c r="H1215" s="426"/>
      <c r="I1215" s="438">
        <f t="shared" si="355"/>
        <v>0</v>
      </c>
      <c r="J1215" s="438">
        <f t="shared" si="356"/>
        <v>0</v>
      </c>
      <c r="K1215" s="419"/>
      <c r="L1215" s="423">
        <f t="shared" si="357"/>
        <v>0</v>
      </c>
      <c r="M1215" s="423">
        <f t="shared" si="358"/>
        <v>0</v>
      </c>
      <c r="N1215" s="438">
        <f t="shared" si="359"/>
        <v>0</v>
      </c>
      <c r="O1215" s="438">
        <f t="shared" si="360"/>
        <v>0</v>
      </c>
      <c r="P1215" s="420"/>
      <c r="Q1215" s="532"/>
      <c r="R1215" s="526" t="str">
        <f t="shared" si="346"/>
        <v/>
      </c>
      <c r="S1215" s="526" t="str">
        <f t="shared" si="347"/>
        <v/>
      </c>
      <c r="V1215" s="433" t="str">
        <f>VLOOKUP(A1215,[3]Cartilha!$A:$A,1,FALSE)</f>
        <v>x</v>
      </c>
      <c r="W1215" s="367"/>
    </row>
    <row r="1216" spans="1:23" ht="12" hidden="1" thickBot="1" x14ac:dyDescent="0.25">
      <c r="A1216" s="688" t="s">
        <v>184</v>
      </c>
      <c r="B1216" s="701"/>
      <c r="C1216" s="434">
        <v>0</v>
      </c>
      <c r="D1216" s="435">
        <v>0</v>
      </c>
      <c r="E1216" s="512">
        <v>0</v>
      </c>
      <c r="F1216" s="702">
        <f t="shared" si="348"/>
        <v>0</v>
      </c>
      <c r="G1216" s="510"/>
      <c r="H1216" s="426"/>
      <c r="I1216" s="438">
        <f t="shared" si="355"/>
        <v>0</v>
      </c>
      <c r="J1216" s="438">
        <f t="shared" si="356"/>
        <v>0</v>
      </c>
      <c r="K1216" s="419"/>
      <c r="L1216" s="423">
        <f t="shared" si="357"/>
        <v>0</v>
      </c>
      <c r="M1216" s="423">
        <f t="shared" si="358"/>
        <v>0</v>
      </c>
      <c r="N1216" s="438">
        <f t="shared" si="359"/>
        <v>0</v>
      </c>
      <c r="O1216" s="438">
        <f t="shared" si="360"/>
        <v>0</v>
      </c>
      <c r="P1216" s="420"/>
      <c r="Q1216" s="532"/>
      <c r="R1216" s="526" t="str">
        <f t="shared" si="346"/>
        <v/>
      </c>
      <c r="S1216" s="526" t="str">
        <f t="shared" si="347"/>
        <v/>
      </c>
      <c r="V1216" s="433" t="str">
        <f>VLOOKUP(A1216,[3]Cartilha!$A:$A,1,FALSE)</f>
        <v>x</v>
      </c>
      <c r="W1216" s="367"/>
    </row>
    <row r="1217" spans="1:23" ht="12" hidden="1" thickBot="1" x14ac:dyDescent="0.25">
      <c r="A1217" s="688" t="s">
        <v>184</v>
      </c>
      <c r="B1217" s="701"/>
      <c r="C1217" s="434">
        <v>0</v>
      </c>
      <c r="D1217" s="435">
        <v>0</v>
      </c>
      <c r="E1217" s="512">
        <v>0</v>
      </c>
      <c r="F1217" s="702">
        <f t="shared" si="348"/>
        <v>0</v>
      </c>
      <c r="G1217" s="510"/>
      <c r="H1217" s="426"/>
      <c r="I1217" s="438">
        <f t="shared" si="355"/>
        <v>0</v>
      </c>
      <c r="J1217" s="438">
        <f t="shared" si="356"/>
        <v>0</v>
      </c>
      <c r="K1217" s="419"/>
      <c r="L1217" s="423">
        <f t="shared" si="357"/>
        <v>0</v>
      </c>
      <c r="M1217" s="423">
        <f t="shared" si="358"/>
        <v>0</v>
      </c>
      <c r="N1217" s="438">
        <f t="shared" si="359"/>
        <v>0</v>
      </c>
      <c r="O1217" s="438">
        <f t="shared" si="360"/>
        <v>0</v>
      </c>
      <c r="P1217" s="420"/>
      <c r="Q1217" s="532"/>
      <c r="R1217" s="526" t="str">
        <f t="shared" si="346"/>
        <v/>
      </c>
      <c r="S1217" s="526" t="str">
        <f t="shared" si="347"/>
        <v/>
      </c>
      <c r="V1217" s="433" t="str">
        <f>VLOOKUP(A1217,[3]Cartilha!$A:$A,1,FALSE)</f>
        <v>x</v>
      </c>
      <c r="W1217" s="367"/>
    </row>
    <row r="1218" spans="1:23" ht="12" hidden="1" thickBot="1" x14ac:dyDescent="0.25">
      <c r="A1218" s="688" t="s">
        <v>184</v>
      </c>
      <c r="B1218" s="701"/>
      <c r="C1218" s="434">
        <v>0</v>
      </c>
      <c r="D1218" s="435">
        <v>0</v>
      </c>
      <c r="E1218" s="512">
        <v>0</v>
      </c>
      <c r="F1218" s="702">
        <f t="shared" si="348"/>
        <v>0</v>
      </c>
      <c r="G1218" s="510"/>
      <c r="H1218" s="426"/>
      <c r="I1218" s="438">
        <f t="shared" si="355"/>
        <v>0</v>
      </c>
      <c r="J1218" s="438">
        <f t="shared" si="356"/>
        <v>0</v>
      </c>
      <c r="K1218" s="419"/>
      <c r="L1218" s="423">
        <f t="shared" si="357"/>
        <v>0</v>
      </c>
      <c r="M1218" s="423">
        <f t="shared" si="358"/>
        <v>0</v>
      </c>
      <c r="N1218" s="438">
        <f t="shared" si="359"/>
        <v>0</v>
      </c>
      <c r="O1218" s="438">
        <f t="shared" si="360"/>
        <v>0</v>
      </c>
      <c r="P1218" s="420"/>
      <c r="Q1218" s="532"/>
      <c r="R1218" s="526" t="str">
        <f t="shared" si="346"/>
        <v/>
      </c>
      <c r="S1218" s="526" t="str">
        <f t="shared" si="347"/>
        <v/>
      </c>
      <c r="V1218" s="433" t="str">
        <f>VLOOKUP(A1218,[3]Cartilha!$A:$A,1,FALSE)</f>
        <v>x</v>
      </c>
      <c r="W1218" s="367"/>
    </row>
    <row r="1219" spans="1:23" ht="12" hidden="1" thickBot="1" x14ac:dyDescent="0.25">
      <c r="A1219" s="688" t="s">
        <v>184</v>
      </c>
      <c r="B1219" s="701"/>
      <c r="C1219" s="434">
        <v>0</v>
      </c>
      <c r="D1219" s="435">
        <v>0</v>
      </c>
      <c r="E1219" s="512">
        <v>0</v>
      </c>
      <c r="F1219" s="702">
        <f t="shared" si="348"/>
        <v>0</v>
      </c>
      <c r="G1219" s="510"/>
      <c r="H1219" s="426"/>
      <c r="I1219" s="438">
        <f t="shared" si="355"/>
        <v>0</v>
      </c>
      <c r="J1219" s="438">
        <f t="shared" si="356"/>
        <v>0</v>
      </c>
      <c r="K1219" s="419"/>
      <c r="L1219" s="423">
        <f t="shared" si="357"/>
        <v>0</v>
      </c>
      <c r="M1219" s="423">
        <f t="shared" si="358"/>
        <v>0</v>
      </c>
      <c r="N1219" s="438">
        <f t="shared" si="359"/>
        <v>0</v>
      </c>
      <c r="O1219" s="438">
        <f t="shared" si="360"/>
        <v>0</v>
      </c>
      <c r="P1219" s="420"/>
      <c r="Q1219" s="532"/>
      <c r="R1219" s="526" t="str">
        <f t="shared" si="346"/>
        <v/>
      </c>
      <c r="S1219" s="526" t="str">
        <f t="shared" si="347"/>
        <v/>
      </c>
      <c r="V1219" s="433" t="str">
        <f>VLOOKUP(A1219,[3]Cartilha!$A:$A,1,FALSE)</f>
        <v>x</v>
      </c>
      <c r="W1219" s="367"/>
    </row>
    <row r="1220" spans="1:23" ht="12" hidden="1" thickBot="1" x14ac:dyDescent="0.25">
      <c r="A1220" s="688" t="s">
        <v>184</v>
      </c>
      <c r="B1220" s="701"/>
      <c r="C1220" s="434">
        <v>0</v>
      </c>
      <c r="D1220" s="435">
        <v>0</v>
      </c>
      <c r="E1220" s="512">
        <v>0</v>
      </c>
      <c r="F1220" s="702">
        <f t="shared" si="348"/>
        <v>0</v>
      </c>
      <c r="G1220" s="510"/>
      <c r="H1220" s="426"/>
      <c r="I1220" s="438">
        <f t="shared" si="355"/>
        <v>0</v>
      </c>
      <c r="J1220" s="438">
        <f t="shared" si="356"/>
        <v>0</v>
      </c>
      <c r="K1220" s="419"/>
      <c r="L1220" s="423">
        <f t="shared" si="357"/>
        <v>0</v>
      </c>
      <c r="M1220" s="423">
        <f t="shared" si="358"/>
        <v>0</v>
      </c>
      <c r="N1220" s="438">
        <f t="shared" si="359"/>
        <v>0</v>
      </c>
      <c r="O1220" s="438">
        <f t="shared" si="360"/>
        <v>0</v>
      </c>
      <c r="P1220" s="420"/>
      <c r="Q1220" s="532"/>
      <c r="R1220" s="526" t="str">
        <f t="shared" si="346"/>
        <v/>
      </c>
      <c r="S1220" s="526" t="str">
        <f t="shared" si="347"/>
        <v/>
      </c>
      <c r="V1220" s="433" t="str">
        <f>VLOOKUP(A1220,[3]Cartilha!$A:$A,1,FALSE)</f>
        <v>x</v>
      </c>
      <c r="W1220" s="367"/>
    </row>
    <row r="1221" spans="1:23" ht="12" hidden="1" thickBot="1" x14ac:dyDescent="0.25">
      <c r="A1221" s="688" t="s">
        <v>184</v>
      </c>
      <c r="B1221" s="701"/>
      <c r="C1221" s="434">
        <v>0</v>
      </c>
      <c r="D1221" s="435">
        <v>0</v>
      </c>
      <c r="E1221" s="512">
        <v>0</v>
      </c>
      <c r="F1221" s="702">
        <f t="shared" si="348"/>
        <v>0</v>
      </c>
      <c r="G1221" s="510"/>
      <c r="H1221" s="426"/>
      <c r="I1221" s="438">
        <f t="shared" si="355"/>
        <v>0</v>
      </c>
      <c r="J1221" s="438">
        <f t="shared" si="356"/>
        <v>0</v>
      </c>
      <c r="K1221" s="419"/>
      <c r="L1221" s="423">
        <f t="shared" si="357"/>
        <v>0</v>
      </c>
      <c r="M1221" s="423">
        <f t="shared" si="358"/>
        <v>0</v>
      </c>
      <c r="N1221" s="438">
        <f t="shared" si="359"/>
        <v>0</v>
      </c>
      <c r="O1221" s="438">
        <f t="shared" si="360"/>
        <v>0</v>
      </c>
      <c r="P1221" s="420"/>
      <c r="Q1221" s="532"/>
      <c r="R1221" s="526" t="str">
        <f t="shared" si="346"/>
        <v/>
      </c>
      <c r="S1221" s="526" t="str">
        <f t="shared" si="347"/>
        <v/>
      </c>
      <c r="V1221" s="433" t="str">
        <f>VLOOKUP(A1221,[3]Cartilha!$A:$A,1,FALSE)</f>
        <v>x</v>
      </c>
      <c r="W1221" s="367"/>
    </row>
    <row r="1222" spans="1:23" ht="12" hidden="1" thickBot="1" x14ac:dyDescent="0.25">
      <c r="A1222" s="688" t="s">
        <v>184</v>
      </c>
      <c r="B1222" s="701"/>
      <c r="C1222" s="434">
        <v>0</v>
      </c>
      <c r="D1222" s="435">
        <v>0</v>
      </c>
      <c r="E1222" s="512">
        <v>0</v>
      </c>
      <c r="F1222" s="702">
        <f t="shared" si="348"/>
        <v>0</v>
      </c>
      <c r="G1222" s="510"/>
      <c r="H1222" s="426"/>
      <c r="I1222" s="438">
        <f t="shared" si="355"/>
        <v>0</v>
      </c>
      <c r="J1222" s="438">
        <f t="shared" si="356"/>
        <v>0</v>
      </c>
      <c r="K1222" s="419"/>
      <c r="L1222" s="423">
        <f t="shared" si="357"/>
        <v>0</v>
      </c>
      <c r="M1222" s="423">
        <f t="shared" si="358"/>
        <v>0</v>
      </c>
      <c r="N1222" s="438">
        <f t="shared" si="359"/>
        <v>0</v>
      </c>
      <c r="O1222" s="438">
        <f t="shared" si="360"/>
        <v>0</v>
      </c>
      <c r="P1222" s="420"/>
      <c r="Q1222" s="532"/>
      <c r="R1222" s="526" t="str">
        <f t="shared" si="346"/>
        <v/>
      </c>
      <c r="S1222" s="526" t="str">
        <f t="shared" si="347"/>
        <v/>
      </c>
      <c r="V1222" s="433" t="str">
        <f>VLOOKUP(A1222,[3]Cartilha!$A:$A,1,FALSE)</f>
        <v>x</v>
      </c>
      <c r="W1222" s="367"/>
    </row>
    <row r="1223" spans="1:23" ht="12" hidden="1" thickBot="1" x14ac:dyDescent="0.25">
      <c r="A1223" s="688" t="s">
        <v>184</v>
      </c>
      <c r="B1223" s="701"/>
      <c r="C1223" s="434">
        <v>0</v>
      </c>
      <c r="D1223" s="435">
        <v>0</v>
      </c>
      <c r="E1223" s="512">
        <v>0</v>
      </c>
      <c r="F1223" s="702">
        <f t="shared" si="348"/>
        <v>0</v>
      </c>
      <c r="G1223" s="510"/>
      <c r="H1223" s="426"/>
      <c r="I1223" s="438">
        <f t="shared" si="355"/>
        <v>0</v>
      </c>
      <c r="J1223" s="438">
        <f t="shared" si="356"/>
        <v>0</v>
      </c>
      <c r="K1223" s="419"/>
      <c r="L1223" s="423">
        <f t="shared" si="357"/>
        <v>0</v>
      </c>
      <c r="M1223" s="423">
        <f t="shared" si="358"/>
        <v>0</v>
      </c>
      <c r="N1223" s="438">
        <f t="shared" si="359"/>
        <v>0</v>
      </c>
      <c r="O1223" s="438">
        <f t="shared" si="360"/>
        <v>0</v>
      </c>
      <c r="P1223" s="420"/>
      <c r="Q1223" s="532"/>
      <c r="R1223" s="526" t="str">
        <f t="shared" si="346"/>
        <v/>
      </c>
      <c r="S1223" s="526" t="str">
        <f t="shared" si="347"/>
        <v/>
      </c>
      <c r="V1223" s="433" t="str">
        <f>VLOOKUP(A1223,[3]Cartilha!$A:$A,1,FALSE)</f>
        <v>x</v>
      </c>
      <c r="W1223" s="367"/>
    </row>
    <row r="1224" spans="1:23" ht="12" hidden="1" thickBot="1" x14ac:dyDescent="0.25">
      <c r="A1224" s="688" t="s">
        <v>184</v>
      </c>
      <c r="B1224" s="701"/>
      <c r="C1224" s="434">
        <v>0</v>
      </c>
      <c r="D1224" s="435">
        <v>0</v>
      </c>
      <c r="E1224" s="512">
        <v>0</v>
      </c>
      <c r="F1224" s="702">
        <f t="shared" si="348"/>
        <v>0</v>
      </c>
      <c r="G1224" s="510"/>
      <c r="H1224" s="426"/>
      <c r="I1224" s="438">
        <f t="shared" si="355"/>
        <v>0</v>
      </c>
      <c r="J1224" s="438">
        <f t="shared" si="356"/>
        <v>0</v>
      </c>
      <c r="K1224" s="419"/>
      <c r="L1224" s="423">
        <f t="shared" si="357"/>
        <v>0</v>
      </c>
      <c r="M1224" s="423">
        <f t="shared" si="358"/>
        <v>0</v>
      </c>
      <c r="N1224" s="438">
        <f t="shared" si="359"/>
        <v>0</v>
      </c>
      <c r="O1224" s="438">
        <f t="shared" si="360"/>
        <v>0</v>
      </c>
      <c r="P1224" s="420"/>
      <c r="Q1224" s="532"/>
      <c r="R1224" s="526" t="str">
        <f t="shared" si="346"/>
        <v/>
      </c>
      <c r="S1224" s="526" t="str">
        <f t="shared" si="347"/>
        <v/>
      </c>
      <c r="V1224" s="433" t="str">
        <f>VLOOKUP(A1224,[3]Cartilha!$A:$A,1,FALSE)</f>
        <v>x</v>
      </c>
      <c r="W1224" s="367"/>
    </row>
    <row r="1225" spans="1:23" ht="12" hidden="1" thickBot="1" x14ac:dyDescent="0.25">
      <c r="A1225" s="688" t="s">
        <v>184</v>
      </c>
      <c r="B1225" s="701"/>
      <c r="C1225" s="434">
        <v>0</v>
      </c>
      <c r="D1225" s="435">
        <v>0</v>
      </c>
      <c r="E1225" s="512">
        <v>0</v>
      </c>
      <c r="F1225" s="702">
        <f t="shared" si="348"/>
        <v>0</v>
      </c>
      <c r="G1225" s="510"/>
      <c r="H1225" s="426"/>
      <c r="I1225" s="438">
        <f t="shared" si="355"/>
        <v>0</v>
      </c>
      <c r="J1225" s="438">
        <f t="shared" si="356"/>
        <v>0</v>
      </c>
      <c r="K1225" s="419"/>
      <c r="L1225" s="423">
        <f t="shared" si="357"/>
        <v>0</v>
      </c>
      <c r="M1225" s="423">
        <f t="shared" si="358"/>
        <v>0</v>
      </c>
      <c r="N1225" s="438">
        <f t="shared" si="359"/>
        <v>0</v>
      </c>
      <c r="O1225" s="438">
        <f t="shared" si="360"/>
        <v>0</v>
      </c>
      <c r="P1225" s="420"/>
      <c r="Q1225" s="532"/>
      <c r="R1225" s="526" t="str">
        <f t="shared" si="346"/>
        <v/>
      </c>
      <c r="S1225" s="526" t="str">
        <f t="shared" si="347"/>
        <v/>
      </c>
      <c r="V1225" s="433" t="str">
        <f>VLOOKUP(A1225,[3]Cartilha!$A:$A,1,FALSE)</f>
        <v>x</v>
      </c>
      <c r="W1225" s="367"/>
    </row>
    <row r="1226" spans="1:23" ht="12" hidden="1" thickBot="1" x14ac:dyDescent="0.25">
      <c r="A1226" s="688" t="s">
        <v>184</v>
      </c>
      <c r="B1226" s="701"/>
      <c r="C1226" s="434">
        <v>0</v>
      </c>
      <c r="D1226" s="435">
        <v>0</v>
      </c>
      <c r="E1226" s="512">
        <v>0</v>
      </c>
      <c r="F1226" s="702">
        <f t="shared" si="348"/>
        <v>0</v>
      </c>
      <c r="G1226" s="510"/>
      <c r="H1226" s="426"/>
      <c r="I1226" s="438">
        <f t="shared" si="355"/>
        <v>0</v>
      </c>
      <c r="J1226" s="438">
        <f t="shared" si="356"/>
        <v>0</v>
      </c>
      <c r="K1226" s="419"/>
      <c r="L1226" s="423">
        <f t="shared" si="357"/>
        <v>0</v>
      </c>
      <c r="M1226" s="423">
        <f t="shared" si="358"/>
        <v>0</v>
      </c>
      <c r="N1226" s="438">
        <f t="shared" si="359"/>
        <v>0</v>
      </c>
      <c r="O1226" s="438">
        <f t="shared" si="360"/>
        <v>0</v>
      </c>
      <c r="P1226" s="420"/>
      <c r="Q1226" s="532"/>
      <c r="R1226" s="526" t="str">
        <f t="shared" si="346"/>
        <v/>
      </c>
      <c r="S1226" s="526" t="str">
        <f t="shared" si="347"/>
        <v/>
      </c>
      <c r="V1226" s="433" t="str">
        <f>VLOOKUP(A1226,[3]Cartilha!$A:$A,1,FALSE)</f>
        <v>x</v>
      </c>
      <c r="W1226" s="367"/>
    </row>
    <row r="1227" spans="1:23" ht="12" hidden="1" thickBot="1" x14ac:dyDescent="0.25">
      <c r="A1227" s="688" t="s">
        <v>184</v>
      </c>
      <c r="B1227" s="701"/>
      <c r="C1227" s="434">
        <v>0</v>
      </c>
      <c r="D1227" s="435">
        <v>0</v>
      </c>
      <c r="E1227" s="512">
        <v>0</v>
      </c>
      <c r="F1227" s="702">
        <f t="shared" si="348"/>
        <v>0</v>
      </c>
      <c r="G1227" s="510"/>
      <c r="H1227" s="426"/>
      <c r="I1227" s="438">
        <f t="shared" si="355"/>
        <v>0</v>
      </c>
      <c r="J1227" s="438">
        <f t="shared" si="356"/>
        <v>0</v>
      </c>
      <c r="K1227" s="419"/>
      <c r="L1227" s="423">
        <f t="shared" si="357"/>
        <v>0</v>
      </c>
      <c r="M1227" s="423">
        <f t="shared" si="358"/>
        <v>0</v>
      </c>
      <c r="N1227" s="438">
        <f t="shared" si="359"/>
        <v>0</v>
      </c>
      <c r="O1227" s="438">
        <f t="shared" si="360"/>
        <v>0</v>
      </c>
      <c r="P1227" s="420"/>
      <c r="Q1227" s="532"/>
      <c r="R1227" s="526" t="str">
        <f t="shared" si="346"/>
        <v/>
      </c>
      <c r="S1227" s="526" t="str">
        <f t="shared" si="347"/>
        <v/>
      </c>
      <c r="V1227" s="433" t="str">
        <f>VLOOKUP(A1227,[3]Cartilha!$A:$A,1,FALSE)</f>
        <v>x</v>
      </c>
      <c r="W1227" s="367"/>
    </row>
    <row r="1228" spans="1:23" ht="12" hidden="1" thickBot="1" x14ac:dyDescent="0.25">
      <c r="A1228" s="688" t="s">
        <v>184</v>
      </c>
      <c r="B1228" s="701"/>
      <c r="C1228" s="434">
        <v>0</v>
      </c>
      <c r="D1228" s="435">
        <v>0</v>
      </c>
      <c r="E1228" s="512">
        <v>0</v>
      </c>
      <c r="F1228" s="702">
        <f t="shared" si="348"/>
        <v>0</v>
      </c>
      <c r="G1228" s="510"/>
      <c r="H1228" s="426"/>
      <c r="I1228" s="438">
        <f t="shared" si="355"/>
        <v>0</v>
      </c>
      <c r="J1228" s="438">
        <f t="shared" si="356"/>
        <v>0</v>
      </c>
      <c r="K1228" s="419"/>
      <c r="L1228" s="423">
        <f t="shared" si="357"/>
        <v>0</v>
      </c>
      <c r="M1228" s="423">
        <f t="shared" si="358"/>
        <v>0</v>
      </c>
      <c r="N1228" s="438">
        <f t="shared" si="359"/>
        <v>0</v>
      </c>
      <c r="O1228" s="438">
        <f t="shared" si="360"/>
        <v>0</v>
      </c>
      <c r="P1228" s="420"/>
      <c r="Q1228" s="532"/>
      <c r="R1228" s="526" t="str">
        <f t="shared" si="346"/>
        <v/>
      </c>
      <c r="S1228" s="526" t="str">
        <f t="shared" si="347"/>
        <v/>
      </c>
      <c r="V1228" s="433" t="str">
        <f>VLOOKUP(A1228,[3]Cartilha!$A:$A,1,FALSE)</f>
        <v>x</v>
      </c>
      <c r="W1228" s="367"/>
    </row>
    <row r="1229" spans="1:23" ht="12" hidden="1" thickBot="1" x14ac:dyDescent="0.25">
      <c r="A1229" s="688" t="s">
        <v>184</v>
      </c>
      <c r="B1229" s="701"/>
      <c r="C1229" s="434">
        <v>0</v>
      </c>
      <c r="D1229" s="435">
        <v>0</v>
      </c>
      <c r="E1229" s="512">
        <v>0</v>
      </c>
      <c r="F1229" s="702">
        <f t="shared" si="348"/>
        <v>0</v>
      </c>
      <c r="G1229" s="510"/>
      <c r="H1229" s="426"/>
      <c r="I1229" s="438">
        <f t="shared" si="355"/>
        <v>0</v>
      </c>
      <c r="J1229" s="438">
        <f t="shared" si="356"/>
        <v>0</v>
      </c>
      <c r="K1229" s="419"/>
      <c r="L1229" s="423">
        <f t="shared" si="357"/>
        <v>0</v>
      </c>
      <c r="M1229" s="423">
        <f t="shared" si="358"/>
        <v>0</v>
      </c>
      <c r="N1229" s="438">
        <f t="shared" si="359"/>
        <v>0</v>
      </c>
      <c r="O1229" s="438">
        <f t="shared" si="360"/>
        <v>0</v>
      </c>
      <c r="P1229" s="420"/>
      <c r="Q1229" s="532"/>
      <c r="R1229" s="526" t="str">
        <f t="shared" si="346"/>
        <v/>
      </c>
      <c r="S1229" s="526" t="str">
        <f t="shared" si="347"/>
        <v/>
      </c>
      <c r="V1229" s="433" t="str">
        <f>VLOOKUP(A1229,[3]Cartilha!$A:$A,1,FALSE)</f>
        <v>x</v>
      </c>
      <c r="W1229" s="367"/>
    </row>
    <row r="1230" spans="1:23" ht="12" hidden="1" thickBot="1" x14ac:dyDescent="0.25">
      <c r="A1230" s="688" t="s">
        <v>184</v>
      </c>
      <c r="B1230" s="701"/>
      <c r="C1230" s="434">
        <v>0</v>
      </c>
      <c r="D1230" s="435">
        <v>0</v>
      </c>
      <c r="E1230" s="512">
        <v>0</v>
      </c>
      <c r="F1230" s="702">
        <f t="shared" si="348"/>
        <v>0</v>
      </c>
      <c r="G1230" s="510"/>
      <c r="H1230" s="426"/>
      <c r="I1230" s="438">
        <f t="shared" si="355"/>
        <v>0</v>
      </c>
      <c r="J1230" s="438">
        <f t="shared" si="356"/>
        <v>0</v>
      </c>
      <c r="K1230" s="419"/>
      <c r="L1230" s="423">
        <f t="shared" si="357"/>
        <v>0</v>
      </c>
      <c r="M1230" s="423">
        <f t="shared" si="358"/>
        <v>0</v>
      </c>
      <c r="N1230" s="438">
        <f t="shared" si="359"/>
        <v>0</v>
      </c>
      <c r="O1230" s="438">
        <f t="shared" si="360"/>
        <v>0</v>
      </c>
      <c r="P1230" s="420"/>
      <c r="Q1230" s="532"/>
      <c r="R1230" s="526" t="str">
        <f t="shared" si="346"/>
        <v/>
      </c>
      <c r="S1230" s="526" t="str">
        <f t="shared" si="347"/>
        <v/>
      </c>
      <c r="V1230" s="433" t="str">
        <f>VLOOKUP(A1230,[3]Cartilha!$A:$A,1,FALSE)</f>
        <v>x</v>
      </c>
      <c r="W1230" s="367"/>
    </row>
    <row r="1231" spans="1:23" ht="12" hidden="1" thickBot="1" x14ac:dyDescent="0.25">
      <c r="A1231" s="688" t="s">
        <v>184</v>
      </c>
      <c r="B1231" s="701"/>
      <c r="C1231" s="434">
        <v>0</v>
      </c>
      <c r="D1231" s="435">
        <v>0</v>
      </c>
      <c r="E1231" s="512">
        <v>0</v>
      </c>
      <c r="F1231" s="702">
        <f t="shared" si="348"/>
        <v>0</v>
      </c>
      <c r="G1231" s="510"/>
      <c r="H1231" s="426"/>
      <c r="I1231" s="438">
        <f t="shared" si="355"/>
        <v>0</v>
      </c>
      <c r="J1231" s="438">
        <f t="shared" si="356"/>
        <v>0</v>
      </c>
      <c r="K1231" s="419"/>
      <c r="L1231" s="423">
        <f t="shared" si="357"/>
        <v>0</v>
      </c>
      <c r="M1231" s="423">
        <f t="shared" si="358"/>
        <v>0</v>
      </c>
      <c r="N1231" s="438">
        <f t="shared" si="359"/>
        <v>0</v>
      </c>
      <c r="O1231" s="438">
        <f t="shared" si="360"/>
        <v>0</v>
      </c>
      <c r="P1231" s="420"/>
      <c r="Q1231" s="532"/>
      <c r="R1231" s="526" t="str">
        <f t="shared" si="346"/>
        <v/>
      </c>
      <c r="S1231" s="526" t="str">
        <f t="shared" si="347"/>
        <v/>
      </c>
      <c r="V1231" s="433" t="str">
        <f>VLOOKUP(A1231,[3]Cartilha!$A:$A,1,FALSE)</f>
        <v>x</v>
      </c>
      <c r="W1231" s="367"/>
    </row>
    <row r="1232" spans="1:23" ht="12" hidden="1" thickBot="1" x14ac:dyDescent="0.25">
      <c r="A1232" s="688" t="s">
        <v>184</v>
      </c>
      <c r="B1232" s="701"/>
      <c r="C1232" s="434">
        <v>0</v>
      </c>
      <c r="D1232" s="435">
        <v>0</v>
      </c>
      <c r="E1232" s="512">
        <v>0</v>
      </c>
      <c r="F1232" s="702">
        <f t="shared" si="348"/>
        <v>0</v>
      </c>
      <c r="G1232" s="510"/>
      <c r="H1232" s="426"/>
      <c r="I1232" s="438">
        <f t="shared" si="355"/>
        <v>0</v>
      </c>
      <c r="J1232" s="438">
        <f t="shared" si="356"/>
        <v>0</v>
      </c>
      <c r="K1232" s="419"/>
      <c r="L1232" s="423">
        <f t="shared" si="357"/>
        <v>0</v>
      </c>
      <c r="M1232" s="423">
        <f t="shared" si="358"/>
        <v>0</v>
      </c>
      <c r="N1232" s="438">
        <f t="shared" si="359"/>
        <v>0</v>
      </c>
      <c r="O1232" s="438">
        <f t="shared" si="360"/>
        <v>0</v>
      </c>
      <c r="P1232" s="420"/>
      <c r="Q1232" s="532"/>
      <c r="R1232" s="526" t="str">
        <f t="shared" si="346"/>
        <v/>
      </c>
      <c r="S1232" s="526" t="str">
        <f t="shared" si="347"/>
        <v/>
      </c>
      <c r="V1232" s="433" t="str">
        <f>VLOOKUP(A1232,[3]Cartilha!$A:$A,1,FALSE)</f>
        <v>x</v>
      </c>
      <c r="W1232" s="367"/>
    </row>
    <row r="1233" spans="1:23" ht="12" hidden="1" thickBot="1" x14ac:dyDescent="0.25">
      <c r="A1233" s="688" t="s">
        <v>184</v>
      </c>
      <c r="B1233" s="701"/>
      <c r="C1233" s="434">
        <v>0</v>
      </c>
      <c r="D1233" s="435">
        <v>0</v>
      </c>
      <c r="E1233" s="512">
        <v>0</v>
      </c>
      <c r="F1233" s="702">
        <f t="shared" si="348"/>
        <v>0</v>
      </c>
      <c r="G1233" s="510"/>
      <c r="H1233" s="426"/>
      <c r="I1233" s="438">
        <f t="shared" si="355"/>
        <v>0</v>
      </c>
      <c r="J1233" s="438">
        <f t="shared" si="356"/>
        <v>0</v>
      </c>
      <c r="K1233" s="419"/>
      <c r="L1233" s="423">
        <f t="shared" si="357"/>
        <v>0</v>
      </c>
      <c r="M1233" s="423">
        <f t="shared" si="358"/>
        <v>0</v>
      </c>
      <c r="N1233" s="438">
        <f t="shared" si="359"/>
        <v>0</v>
      </c>
      <c r="O1233" s="438">
        <f t="shared" si="360"/>
        <v>0</v>
      </c>
      <c r="P1233" s="420"/>
      <c r="Q1233" s="532"/>
      <c r="R1233" s="526" t="str">
        <f t="shared" si="346"/>
        <v/>
      </c>
      <c r="S1233" s="526" t="str">
        <f t="shared" si="347"/>
        <v/>
      </c>
      <c r="V1233" s="433" t="str">
        <f>VLOOKUP(A1233,[3]Cartilha!$A:$A,1,FALSE)</f>
        <v>x</v>
      </c>
      <c r="W1233" s="367"/>
    </row>
    <row r="1234" spans="1:23" ht="12" hidden="1" thickBot="1" x14ac:dyDescent="0.25">
      <c r="A1234" s="688" t="s">
        <v>184</v>
      </c>
      <c r="B1234" s="701"/>
      <c r="C1234" s="434">
        <v>0</v>
      </c>
      <c r="D1234" s="435">
        <v>0</v>
      </c>
      <c r="E1234" s="512">
        <v>0</v>
      </c>
      <c r="F1234" s="702">
        <f t="shared" si="348"/>
        <v>0</v>
      </c>
      <c r="G1234" s="510"/>
      <c r="H1234" s="426"/>
      <c r="I1234" s="438">
        <f t="shared" si="355"/>
        <v>0</v>
      </c>
      <c r="J1234" s="438">
        <f t="shared" si="356"/>
        <v>0</v>
      </c>
      <c r="K1234" s="419"/>
      <c r="L1234" s="423">
        <f t="shared" si="357"/>
        <v>0</v>
      </c>
      <c r="M1234" s="423">
        <f t="shared" si="358"/>
        <v>0</v>
      </c>
      <c r="N1234" s="438">
        <f t="shared" si="359"/>
        <v>0</v>
      </c>
      <c r="O1234" s="438">
        <f t="shared" si="360"/>
        <v>0</v>
      </c>
      <c r="P1234" s="420"/>
      <c r="Q1234" s="532"/>
      <c r="R1234" s="526" t="str">
        <f t="shared" si="346"/>
        <v/>
      </c>
      <c r="S1234" s="526" t="str">
        <f t="shared" si="347"/>
        <v/>
      </c>
      <c r="V1234" s="433" t="str">
        <f>VLOOKUP(A1234,[3]Cartilha!$A:$A,1,FALSE)</f>
        <v>x</v>
      </c>
      <c r="W1234" s="367"/>
    </row>
    <row r="1235" spans="1:23" ht="12" hidden="1" thickBot="1" x14ac:dyDescent="0.25">
      <c r="A1235" s="688" t="s">
        <v>184</v>
      </c>
      <c r="B1235" s="701"/>
      <c r="C1235" s="434">
        <v>0</v>
      </c>
      <c r="D1235" s="435">
        <v>0</v>
      </c>
      <c r="E1235" s="512">
        <v>0</v>
      </c>
      <c r="F1235" s="702">
        <f t="shared" si="348"/>
        <v>0</v>
      </c>
      <c r="G1235" s="510"/>
      <c r="H1235" s="426"/>
      <c r="I1235" s="438">
        <f t="shared" si="355"/>
        <v>0</v>
      </c>
      <c r="J1235" s="438">
        <f t="shared" si="356"/>
        <v>0</v>
      </c>
      <c r="K1235" s="419"/>
      <c r="L1235" s="423">
        <f t="shared" si="357"/>
        <v>0</v>
      </c>
      <c r="M1235" s="423">
        <f t="shared" si="358"/>
        <v>0</v>
      </c>
      <c r="N1235" s="438">
        <f t="shared" si="359"/>
        <v>0</v>
      </c>
      <c r="O1235" s="438">
        <f t="shared" si="360"/>
        <v>0</v>
      </c>
      <c r="P1235" s="420"/>
      <c r="Q1235" s="532"/>
      <c r="R1235" s="526" t="str">
        <f t="shared" si="346"/>
        <v/>
      </c>
      <c r="S1235" s="526" t="str">
        <f t="shared" si="347"/>
        <v/>
      </c>
      <c r="V1235" s="433" t="str">
        <f>VLOOKUP(A1235,[3]Cartilha!$A:$A,1,FALSE)</f>
        <v>x</v>
      </c>
      <c r="W1235" s="367"/>
    </row>
    <row r="1236" spans="1:23" ht="12" hidden="1" thickBot="1" x14ac:dyDescent="0.25">
      <c r="A1236" s="688" t="s">
        <v>184</v>
      </c>
      <c r="B1236" s="701"/>
      <c r="C1236" s="434">
        <v>0</v>
      </c>
      <c r="D1236" s="435">
        <v>0</v>
      </c>
      <c r="E1236" s="512">
        <v>0</v>
      </c>
      <c r="F1236" s="702">
        <f t="shared" si="348"/>
        <v>0</v>
      </c>
      <c r="G1236" s="510"/>
      <c r="H1236" s="426"/>
      <c r="I1236" s="438">
        <f t="shared" si="355"/>
        <v>0</v>
      </c>
      <c r="J1236" s="438">
        <f t="shared" si="356"/>
        <v>0</v>
      </c>
      <c r="K1236" s="419"/>
      <c r="L1236" s="423">
        <f t="shared" si="357"/>
        <v>0</v>
      </c>
      <c r="M1236" s="423">
        <f t="shared" si="358"/>
        <v>0</v>
      </c>
      <c r="N1236" s="438">
        <f t="shared" si="359"/>
        <v>0</v>
      </c>
      <c r="O1236" s="438">
        <f t="shared" si="360"/>
        <v>0</v>
      </c>
      <c r="P1236" s="420"/>
      <c r="Q1236" s="532"/>
      <c r="R1236" s="526" t="str">
        <f t="shared" ref="R1236:R1299" si="361">IF(Q1236="X","x",IF(Q1236="xx","x",IF(O1236&gt;0,"x","")))</f>
        <v/>
      </c>
      <c r="S1236" s="526" t="str">
        <f t="shared" ref="S1236:S1299" si="362">IF(Q1236="X","x",IF(Q1236="xx","x",IF(OR(J1236&gt;0,O1236&gt;0),"x","")))</f>
        <v/>
      </c>
      <c r="V1236" s="433" t="str">
        <f>VLOOKUP(A1236,[3]Cartilha!$A:$A,1,FALSE)</f>
        <v>x</v>
      </c>
      <c r="W1236" s="367"/>
    </row>
    <row r="1237" spans="1:23" ht="12" hidden="1" thickBot="1" x14ac:dyDescent="0.25">
      <c r="A1237" s="688" t="s">
        <v>184</v>
      </c>
      <c r="B1237" s="701"/>
      <c r="C1237" s="434">
        <v>0</v>
      </c>
      <c r="D1237" s="435">
        <v>0</v>
      </c>
      <c r="E1237" s="512">
        <v>0</v>
      </c>
      <c r="F1237" s="702">
        <f t="shared" si="348"/>
        <v>0</v>
      </c>
      <c r="G1237" s="510"/>
      <c r="H1237" s="426"/>
      <c r="I1237" s="438">
        <f t="shared" si="355"/>
        <v>0</v>
      </c>
      <c r="J1237" s="438">
        <f t="shared" si="356"/>
        <v>0</v>
      </c>
      <c r="K1237" s="419"/>
      <c r="L1237" s="423">
        <f t="shared" si="357"/>
        <v>0</v>
      </c>
      <c r="M1237" s="423">
        <f t="shared" si="358"/>
        <v>0</v>
      </c>
      <c r="N1237" s="438">
        <f t="shared" si="359"/>
        <v>0</v>
      </c>
      <c r="O1237" s="438">
        <f t="shared" si="360"/>
        <v>0</v>
      </c>
      <c r="P1237" s="420"/>
      <c r="Q1237" s="532"/>
      <c r="R1237" s="526" t="str">
        <f t="shared" si="361"/>
        <v/>
      </c>
      <c r="S1237" s="526" t="str">
        <f t="shared" si="362"/>
        <v/>
      </c>
      <c r="V1237" s="433" t="str">
        <f>VLOOKUP(A1237,[3]Cartilha!$A:$A,1,FALSE)</f>
        <v>x</v>
      </c>
      <c r="W1237" s="367"/>
    </row>
    <row r="1238" spans="1:23" ht="12" hidden="1" thickBot="1" x14ac:dyDescent="0.25">
      <c r="A1238" s="688" t="s">
        <v>184</v>
      </c>
      <c r="B1238" s="701"/>
      <c r="C1238" s="434">
        <v>0</v>
      </c>
      <c r="D1238" s="435">
        <v>0</v>
      </c>
      <c r="E1238" s="512">
        <v>0</v>
      </c>
      <c r="F1238" s="702">
        <f t="shared" si="348"/>
        <v>0</v>
      </c>
      <c r="G1238" s="510"/>
      <c r="H1238" s="426"/>
      <c r="I1238" s="438">
        <f t="shared" si="355"/>
        <v>0</v>
      </c>
      <c r="J1238" s="438">
        <f t="shared" si="356"/>
        <v>0</v>
      </c>
      <c r="K1238" s="419"/>
      <c r="L1238" s="423">
        <f t="shared" si="357"/>
        <v>0</v>
      </c>
      <c r="M1238" s="423">
        <f t="shared" si="358"/>
        <v>0</v>
      </c>
      <c r="N1238" s="438">
        <f t="shared" si="359"/>
        <v>0</v>
      </c>
      <c r="O1238" s="438">
        <f t="shared" si="360"/>
        <v>0</v>
      </c>
      <c r="P1238" s="420"/>
      <c r="Q1238" s="532"/>
      <c r="R1238" s="526" t="str">
        <f t="shared" si="361"/>
        <v/>
      </c>
      <c r="S1238" s="526" t="str">
        <f t="shared" si="362"/>
        <v/>
      </c>
      <c r="V1238" s="433" t="str">
        <f>VLOOKUP(A1238,[3]Cartilha!$A:$A,1,FALSE)</f>
        <v>x</v>
      </c>
      <c r="W1238" s="367"/>
    </row>
    <row r="1239" spans="1:23" ht="12" hidden="1" thickBot="1" x14ac:dyDescent="0.25">
      <c r="A1239" s="688" t="s">
        <v>184</v>
      </c>
      <c r="B1239" s="701"/>
      <c r="C1239" s="434">
        <v>0</v>
      </c>
      <c r="D1239" s="435">
        <v>0</v>
      </c>
      <c r="E1239" s="512">
        <v>0</v>
      </c>
      <c r="F1239" s="702">
        <f t="shared" ref="F1239:F1302" si="363">IF(E1239=0,0,ROUND(E1239*(1+E$13)*(1-E$14),2))</f>
        <v>0</v>
      </c>
      <c r="G1239" s="510"/>
      <c r="H1239" s="426"/>
      <c r="I1239" s="438">
        <f t="shared" si="355"/>
        <v>0</v>
      </c>
      <c r="J1239" s="438">
        <f t="shared" si="356"/>
        <v>0</v>
      </c>
      <c r="K1239" s="419"/>
      <c r="L1239" s="423">
        <f t="shared" si="357"/>
        <v>0</v>
      </c>
      <c r="M1239" s="423">
        <f t="shared" si="358"/>
        <v>0</v>
      </c>
      <c r="N1239" s="438">
        <f t="shared" si="359"/>
        <v>0</v>
      </c>
      <c r="O1239" s="438">
        <f t="shared" si="360"/>
        <v>0</v>
      </c>
      <c r="P1239" s="420"/>
      <c r="Q1239" s="532"/>
      <c r="R1239" s="526" t="str">
        <f t="shared" si="361"/>
        <v/>
      </c>
      <c r="S1239" s="526" t="str">
        <f t="shared" si="362"/>
        <v/>
      </c>
      <c r="V1239" s="433" t="str">
        <f>VLOOKUP(A1239,[3]Cartilha!$A:$A,1,FALSE)</f>
        <v>x</v>
      </c>
      <c r="W1239" s="367"/>
    </row>
    <row r="1240" spans="1:23" ht="12" hidden="1" thickBot="1" x14ac:dyDescent="0.25">
      <c r="A1240" s="688" t="s">
        <v>184</v>
      </c>
      <c r="B1240" s="701"/>
      <c r="C1240" s="434">
        <v>0</v>
      </c>
      <c r="D1240" s="435">
        <v>0</v>
      </c>
      <c r="E1240" s="512">
        <v>0</v>
      </c>
      <c r="F1240" s="702">
        <f t="shared" si="363"/>
        <v>0</v>
      </c>
      <c r="G1240" s="510"/>
      <c r="H1240" s="426"/>
      <c r="I1240" s="438">
        <f t="shared" ref="I1240:I1272" si="364">IF(ISBLANK(E1240),0,ROUND(F1240*G1240,2))</f>
        <v>0</v>
      </c>
      <c r="J1240" s="438">
        <f t="shared" ref="J1240:J1272" si="365">IF(ISBLANK(G1240),0,ROUND(G1240*H1240,2))</f>
        <v>0</v>
      </c>
      <c r="K1240" s="419"/>
      <c r="L1240" s="423">
        <f t="shared" ref="L1240:L1272" si="366">G1240</f>
        <v>0</v>
      </c>
      <c r="M1240" s="423">
        <f t="shared" ref="M1240:M1272" si="367">H1240</f>
        <v>0</v>
      </c>
      <c r="N1240" s="438">
        <f t="shared" ref="N1240:N1272" si="368">IF(ISBLANK(E1240),0,ROUND(F1240*L1240,2))</f>
        <v>0</v>
      </c>
      <c r="O1240" s="438">
        <f t="shared" ref="O1240:O1272" si="369">IF(ISBLANK(L1240),0,ROUND(L1240*M1240,2))</f>
        <v>0</v>
      </c>
      <c r="P1240" s="420"/>
      <c r="Q1240" s="532"/>
      <c r="R1240" s="526" t="str">
        <f t="shared" si="361"/>
        <v/>
      </c>
      <c r="S1240" s="526" t="str">
        <f t="shared" si="362"/>
        <v/>
      </c>
      <c r="V1240" s="433" t="str">
        <f>VLOOKUP(A1240,[3]Cartilha!$A:$A,1,FALSE)</f>
        <v>x</v>
      </c>
      <c r="W1240" s="367"/>
    </row>
    <row r="1241" spans="1:23" ht="12" hidden="1" thickBot="1" x14ac:dyDescent="0.25">
      <c r="A1241" s="688" t="s">
        <v>184</v>
      </c>
      <c r="B1241" s="701"/>
      <c r="C1241" s="434">
        <v>0</v>
      </c>
      <c r="D1241" s="435">
        <v>0</v>
      </c>
      <c r="E1241" s="512">
        <v>0</v>
      </c>
      <c r="F1241" s="702">
        <f t="shared" si="363"/>
        <v>0</v>
      </c>
      <c r="G1241" s="510"/>
      <c r="H1241" s="426"/>
      <c r="I1241" s="438">
        <f t="shared" si="364"/>
        <v>0</v>
      </c>
      <c r="J1241" s="438">
        <f t="shared" si="365"/>
        <v>0</v>
      </c>
      <c r="K1241" s="419"/>
      <c r="L1241" s="423">
        <f t="shared" si="366"/>
        <v>0</v>
      </c>
      <c r="M1241" s="423">
        <f t="shared" si="367"/>
        <v>0</v>
      </c>
      <c r="N1241" s="438">
        <f t="shared" si="368"/>
        <v>0</v>
      </c>
      <c r="O1241" s="438">
        <f t="shared" si="369"/>
        <v>0</v>
      </c>
      <c r="P1241" s="420"/>
      <c r="Q1241" s="532"/>
      <c r="R1241" s="526" t="str">
        <f t="shared" si="361"/>
        <v/>
      </c>
      <c r="S1241" s="526" t="str">
        <f t="shared" si="362"/>
        <v/>
      </c>
      <c r="V1241" s="433" t="str">
        <f>VLOOKUP(A1241,[3]Cartilha!$A:$A,1,FALSE)</f>
        <v>x</v>
      </c>
      <c r="W1241" s="367"/>
    </row>
    <row r="1242" spans="1:23" ht="12" hidden="1" thickBot="1" x14ac:dyDescent="0.25">
      <c r="A1242" s="688" t="s">
        <v>184</v>
      </c>
      <c r="B1242" s="701"/>
      <c r="C1242" s="434">
        <v>0</v>
      </c>
      <c r="D1242" s="435">
        <v>0</v>
      </c>
      <c r="E1242" s="512">
        <v>0</v>
      </c>
      <c r="F1242" s="702">
        <f t="shared" si="363"/>
        <v>0</v>
      </c>
      <c r="G1242" s="510"/>
      <c r="H1242" s="426"/>
      <c r="I1242" s="438">
        <f t="shared" si="364"/>
        <v>0</v>
      </c>
      <c r="J1242" s="438">
        <f t="shared" si="365"/>
        <v>0</v>
      </c>
      <c r="K1242" s="419"/>
      <c r="L1242" s="423">
        <f t="shared" si="366"/>
        <v>0</v>
      </c>
      <c r="M1242" s="423">
        <f t="shared" si="367"/>
        <v>0</v>
      </c>
      <c r="N1242" s="438">
        <f t="shared" si="368"/>
        <v>0</v>
      </c>
      <c r="O1242" s="438">
        <f t="shared" si="369"/>
        <v>0</v>
      </c>
      <c r="P1242" s="420"/>
      <c r="Q1242" s="532"/>
      <c r="R1242" s="526" t="str">
        <f t="shared" si="361"/>
        <v/>
      </c>
      <c r="S1242" s="526" t="str">
        <f t="shared" si="362"/>
        <v/>
      </c>
      <c r="V1242" s="433" t="str">
        <f>VLOOKUP(A1242,[3]Cartilha!$A:$A,1,FALSE)</f>
        <v>x</v>
      </c>
      <c r="W1242" s="367"/>
    </row>
    <row r="1243" spans="1:23" ht="12" hidden="1" thickBot="1" x14ac:dyDescent="0.25">
      <c r="A1243" s="688" t="s">
        <v>184</v>
      </c>
      <c r="B1243" s="701"/>
      <c r="C1243" s="434">
        <v>0</v>
      </c>
      <c r="D1243" s="435">
        <v>0</v>
      </c>
      <c r="E1243" s="512">
        <v>0</v>
      </c>
      <c r="F1243" s="702">
        <f t="shared" si="363"/>
        <v>0</v>
      </c>
      <c r="G1243" s="510"/>
      <c r="H1243" s="426"/>
      <c r="I1243" s="438">
        <f t="shared" si="364"/>
        <v>0</v>
      </c>
      <c r="J1243" s="438">
        <f t="shared" si="365"/>
        <v>0</v>
      </c>
      <c r="K1243" s="419"/>
      <c r="L1243" s="423">
        <f t="shared" si="366"/>
        <v>0</v>
      </c>
      <c r="M1243" s="423">
        <f t="shared" si="367"/>
        <v>0</v>
      </c>
      <c r="N1243" s="438">
        <f t="shared" si="368"/>
        <v>0</v>
      </c>
      <c r="O1243" s="438">
        <f t="shared" si="369"/>
        <v>0</v>
      </c>
      <c r="P1243" s="420"/>
      <c r="Q1243" s="532"/>
      <c r="R1243" s="526" t="str">
        <f t="shared" si="361"/>
        <v/>
      </c>
      <c r="S1243" s="526" t="str">
        <f t="shared" si="362"/>
        <v/>
      </c>
      <c r="V1243" s="433" t="str">
        <f>VLOOKUP(A1243,[3]Cartilha!$A:$A,1,FALSE)</f>
        <v>x</v>
      </c>
      <c r="W1243" s="367"/>
    </row>
    <row r="1244" spans="1:23" ht="12" hidden="1" thickBot="1" x14ac:dyDescent="0.25">
      <c r="A1244" s="688" t="s">
        <v>184</v>
      </c>
      <c r="B1244" s="701"/>
      <c r="C1244" s="434">
        <v>0</v>
      </c>
      <c r="D1244" s="435">
        <v>0</v>
      </c>
      <c r="E1244" s="512">
        <v>0</v>
      </c>
      <c r="F1244" s="702">
        <f t="shared" si="363"/>
        <v>0</v>
      </c>
      <c r="G1244" s="510"/>
      <c r="H1244" s="426"/>
      <c r="I1244" s="438">
        <f t="shared" si="364"/>
        <v>0</v>
      </c>
      <c r="J1244" s="438">
        <f t="shared" si="365"/>
        <v>0</v>
      </c>
      <c r="K1244" s="419"/>
      <c r="L1244" s="423">
        <f t="shared" si="366"/>
        <v>0</v>
      </c>
      <c r="M1244" s="423">
        <f t="shared" si="367"/>
        <v>0</v>
      </c>
      <c r="N1244" s="438">
        <f t="shared" si="368"/>
        <v>0</v>
      </c>
      <c r="O1244" s="438">
        <f t="shared" si="369"/>
        <v>0</v>
      </c>
      <c r="P1244" s="420"/>
      <c r="Q1244" s="532"/>
      <c r="R1244" s="526" t="str">
        <f t="shared" si="361"/>
        <v/>
      </c>
      <c r="S1244" s="526" t="str">
        <f t="shared" si="362"/>
        <v/>
      </c>
      <c r="V1244" s="433" t="str">
        <f>VLOOKUP(A1244,[3]Cartilha!$A:$A,1,FALSE)</f>
        <v>x</v>
      </c>
      <c r="W1244" s="367"/>
    </row>
    <row r="1245" spans="1:23" ht="12" hidden="1" thickBot="1" x14ac:dyDescent="0.25">
      <c r="A1245" s="688" t="s">
        <v>184</v>
      </c>
      <c r="B1245" s="701"/>
      <c r="C1245" s="434">
        <v>0</v>
      </c>
      <c r="D1245" s="435">
        <v>0</v>
      </c>
      <c r="E1245" s="512">
        <v>0</v>
      </c>
      <c r="F1245" s="702">
        <f t="shared" si="363"/>
        <v>0</v>
      </c>
      <c r="G1245" s="510"/>
      <c r="H1245" s="426"/>
      <c r="I1245" s="438">
        <f t="shared" si="364"/>
        <v>0</v>
      </c>
      <c r="J1245" s="438">
        <f t="shared" si="365"/>
        <v>0</v>
      </c>
      <c r="K1245" s="419"/>
      <c r="L1245" s="423">
        <f t="shared" si="366"/>
        <v>0</v>
      </c>
      <c r="M1245" s="423">
        <f t="shared" si="367"/>
        <v>0</v>
      </c>
      <c r="N1245" s="438">
        <f t="shared" si="368"/>
        <v>0</v>
      </c>
      <c r="O1245" s="438">
        <f t="shared" si="369"/>
        <v>0</v>
      </c>
      <c r="P1245" s="420"/>
      <c r="Q1245" s="532"/>
      <c r="R1245" s="526" t="str">
        <f t="shared" si="361"/>
        <v/>
      </c>
      <c r="S1245" s="526" t="str">
        <f t="shared" si="362"/>
        <v/>
      </c>
      <c r="V1245" s="433" t="str">
        <f>VLOOKUP(A1245,[3]Cartilha!$A:$A,1,FALSE)</f>
        <v>x</v>
      </c>
      <c r="W1245" s="367"/>
    </row>
    <row r="1246" spans="1:23" ht="12" hidden="1" thickBot="1" x14ac:dyDescent="0.25">
      <c r="A1246" s="688" t="s">
        <v>184</v>
      </c>
      <c r="B1246" s="701"/>
      <c r="C1246" s="434">
        <v>0</v>
      </c>
      <c r="D1246" s="435">
        <v>0</v>
      </c>
      <c r="E1246" s="512">
        <v>0</v>
      </c>
      <c r="F1246" s="702">
        <f t="shared" si="363"/>
        <v>0</v>
      </c>
      <c r="G1246" s="510"/>
      <c r="H1246" s="426"/>
      <c r="I1246" s="438">
        <f t="shared" si="364"/>
        <v>0</v>
      </c>
      <c r="J1246" s="438">
        <f t="shared" si="365"/>
        <v>0</v>
      </c>
      <c r="K1246" s="419"/>
      <c r="L1246" s="423">
        <f t="shared" si="366"/>
        <v>0</v>
      </c>
      <c r="M1246" s="423">
        <f t="shared" si="367"/>
        <v>0</v>
      </c>
      <c r="N1246" s="438">
        <f t="shared" si="368"/>
        <v>0</v>
      </c>
      <c r="O1246" s="438">
        <f t="shared" si="369"/>
        <v>0</v>
      </c>
      <c r="P1246" s="420"/>
      <c r="Q1246" s="532"/>
      <c r="R1246" s="526" t="str">
        <f t="shared" si="361"/>
        <v/>
      </c>
      <c r="S1246" s="526" t="str">
        <f t="shared" si="362"/>
        <v/>
      </c>
      <c r="V1246" s="433" t="str">
        <f>VLOOKUP(A1246,[3]Cartilha!$A:$A,1,FALSE)</f>
        <v>x</v>
      </c>
      <c r="W1246" s="367"/>
    </row>
    <row r="1247" spans="1:23" ht="12" hidden="1" thickBot="1" x14ac:dyDescent="0.25">
      <c r="A1247" s="688" t="s">
        <v>184</v>
      </c>
      <c r="B1247" s="701"/>
      <c r="C1247" s="434">
        <v>0</v>
      </c>
      <c r="D1247" s="435">
        <v>0</v>
      </c>
      <c r="E1247" s="512">
        <v>0</v>
      </c>
      <c r="F1247" s="702">
        <f t="shared" si="363"/>
        <v>0</v>
      </c>
      <c r="G1247" s="510"/>
      <c r="H1247" s="426"/>
      <c r="I1247" s="438">
        <f t="shared" si="364"/>
        <v>0</v>
      </c>
      <c r="J1247" s="438">
        <f t="shared" si="365"/>
        <v>0</v>
      </c>
      <c r="K1247" s="419"/>
      <c r="L1247" s="423">
        <f t="shared" si="366"/>
        <v>0</v>
      </c>
      <c r="M1247" s="423">
        <f t="shared" si="367"/>
        <v>0</v>
      </c>
      <c r="N1247" s="438">
        <f t="shared" si="368"/>
        <v>0</v>
      </c>
      <c r="O1247" s="438">
        <f t="shared" si="369"/>
        <v>0</v>
      </c>
      <c r="P1247" s="420"/>
      <c r="Q1247" s="532"/>
      <c r="R1247" s="526" t="str">
        <f t="shared" si="361"/>
        <v/>
      </c>
      <c r="S1247" s="526" t="str">
        <f t="shared" si="362"/>
        <v/>
      </c>
      <c r="V1247" s="433" t="str">
        <f>VLOOKUP(A1247,[3]Cartilha!$A:$A,1,FALSE)</f>
        <v>x</v>
      </c>
      <c r="W1247" s="367"/>
    </row>
    <row r="1248" spans="1:23" ht="12" hidden="1" thickBot="1" x14ac:dyDescent="0.25">
      <c r="A1248" s="688" t="s">
        <v>184</v>
      </c>
      <c r="B1248" s="701"/>
      <c r="C1248" s="434">
        <v>0</v>
      </c>
      <c r="D1248" s="435">
        <v>0</v>
      </c>
      <c r="E1248" s="512">
        <v>0</v>
      </c>
      <c r="F1248" s="702">
        <f t="shared" si="363"/>
        <v>0</v>
      </c>
      <c r="G1248" s="510"/>
      <c r="H1248" s="426"/>
      <c r="I1248" s="438">
        <f t="shared" si="364"/>
        <v>0</v>
      </c>
      <c r="J1248" s="438">
        <f t="shared" si="365"/>
        <v>0</v>
      </c>
      <c r="K1248" s="419"/>
      <c r="L1248" s="423">
        <f t="shared" si="366"/>
        <v>0</v>
      </c>
      <c r="M1248" s="423">
        <f t="shared" si="367"/>
        <v>0</v>
      </c>
      <c r="N1248" s="438">
        <f t="shared" si="368"/>
        <v>0</v>
      </c>
      <c r="O1248" s="438">
        <f t="shared" si="369"/>
        <v>0</v>
      </c>
      <c r="P1248" s="420"/>
      <c r="Q1248" s="532"/>
      <c r="R1248" s="526" t="str">
        <f t="shared" si="361"/>
        <v/>
      </c>
      <c r="S1248" s="526" t="str">
        <f t="shared" si="362"/>
        <v/>
      </c>
      <c r="V1248" s="433" t="str">
        <f>VLOOKUP(A1248,[3]Cartilha!$A:$A,1,FALSE)</f>
        <v>x</v>
      </c>
      <c r="W1248" s="367"/>
    </row>
    <row r="1249" spans="1:23" ht="12" hidden="1" thickBot="1" x14ac:dyDescent="0.25">
      <c r="A1249" s="688" t="s">
        <v>184</v>
      </c>
      <c r="B1249" s="701"/>
      <c r="C1249" s="434">
        <v>0</v>
      </c>
      <c r="D1249" s="435">
        <v>0</v>
      </c>
      <c r="E1249" s="512">
        <v>0</v>
      </c>
      <c r="F1249" s="702">
        <f t="shared" si="363"/>
        <v>0</v>
      </c>
      <c r="G1249" s="510"/>
      <c r="H1249" s="426"/>
      <c r="I1249" s="438">
        <f t="shared" si="364"/>
        <v>0</v>
      </c>
      <c r="J1249" s="438">
        <f t="shared" si="365"/>
        <v>0</v>
      </c>
      <c r="K1249" s="419"/>
      <c r="L1249" s="423">
        <f t="shared" si="366"/>
        <v>0</v>
      </c>
      <c r="M1249" s="423">
        <f t="shared" si="367"/>
        <v>0</v>
      </c>
      <c r="N1249" s="438">
        <f t="shared" si="368"/>
        <v>0</v>
      </c>
      <c r="O1249" s="438">
        <f t="shared" si="369"/>
        <v>0</v>
      </c>
      <c r="P1249" s="420"/>
      <c r="Q1249" s="532"/>
      <c r="R1249" s="526" t="str">
        <f t="shared" si="361"/>
        <v/>
      </c>
      <c r="S1249" s="526" t="str">
        <f t="shared" si="362"/>
        <v/>
      </c>
      <c r="V1249" s="433" t="str">
        <f>VLOOKUP(A1249,[3]Cartilha!$A:$A,1,FALSE)</f>
        <v>x</v>
      </c>
      <c r="W1249" s="367"/>
    </row>
    <row r="1250" spans="1:23" ht="12" hidden="1" thickBot="1" x14ac:dyDescent="0.25">
      <c r="A1250" s="688" t="s">
        <v>184</v>
      </c>
      <c r="B1250" s="701"/>
      <c r="C1250" s="434">
        <v>0</v>
      </c>
      <c r="D1250" s="435">
        <v>0</v>
      </c>
      <c r="E1250" s="512">
        <v>0</v>
      </c>
      <c r="F1250" s="702">
        <f t="shared" si="363"/>
        <v>0</v>
      </c>
      <c r="G1250" s="510"/>
      <c r="H1250" s="426"/>
      <c r="I1250" s="438">
        <f t="shared" si="364"/>
        <v>0</v>
      </c>
      <c r="J1250" s="438">
        <f t="shared" si="365"/>
        <v>0</v>
      </c>
      <c r="K1250" s="419"/>
      <c r="L1250" s="423">
        <f t="shared" si="366"/>
        <v>0</v>
      </c>
      <c r="M1250" s="423">
        <f t="shared" si="367"/>
        <v>0</v>
      </c>
      <c r="N1250" s="438">
        <f t="shared" si="368"/>
        <v>0</v>
      </c>
      <c r="O1250" s="438">
        <f t="shared" si="369"/>
        <v>0</v>
      </c>
      <c r="P1250" s="420"/>
      <c r="Q1250" s="532"/>
      <c r="R1250" s="526" t="str">
        <f t="shared" si="361"/>
        <v/>
      </c>
      <c r="S1250" s="526" t="str">
        <f t="shared" si="362"/>
        <v/>
      </c>
      <c r="V1250" s="433" t="str">
        <f>VLOOKUP(A1250,[3]Cartilha!$A:$A,1,FALSE)</f>
        <v>x</v>
      </c>
      <c r="W1250" s="367"/>
    </row>
    <row r="1251" spans="1:23" ht="12" hidden="1" thickBot="1" x14ac:dyDescent="0.25">
      <c r="A1251" s="688" t="s">
        <v>184</v>
      </c>
      <c r="B1251" s="701"/>
      <c r="C1251" s="434">
        <v>0</v>
      </c>
      <c r="D1251" s="435">
        <v>0</v>
      </c>
      <c r="E1251" s="512">
        <v>0</v>
      </c>
      <c r="F1251" s="702">
        <f t="shared" si="363"/>
        <v>0</v>
      </c>
      <c r="G1251" s="510"/>
      <c r="H1251" s="426"/>
      <c r="I1251" s="438">
        <f t="shared" si="364"/>
        <v>0</v>
      </c>
      <c r="J1251" s="438">
        <f t="shared" si="365"/>
        <v>0</v>
      </c>
      <c r="K1251" s="419"/>
      <c r="L1251" s="423">
        <f t="shared" si="366"/>
        <v>0</v>
      </c>
      <c r="M1251" s="423">
        <f t="shared" si="367"/>
        <v>0</v>
      </c>
      <c r="N1251" s="438">
        <f t="shared" si="368"/>
        <v>0</v>
      </c>
      <c r="O1251" s="438">
        <f t="shared" si="369"/>
        <v>0</v>
      </c>
      <c r="P1251" s="420"/>
      <c r="Q1251" s="532"/>
      <c r="R1251" s="526" t="str">
        <f t="shared" si="361"/>
        <v/>
      </c>
      <c r="S1251" s="526" t="str">
        <f t="shared" si="362"/>
        <v/>
      </c>
      <c r="V1251" s="433" t="str">
        <f>VLOOKUP(A1251,[3]Cartilha!$A:$A,1,FALSE)</f>
        <v>x</v>
      </c>
      <c r="W1251" s="367"/>
    </row>
    <row r="1252" spans="1:23" ht="12" hidden="1" thickBot="1" x14ac:dyDescent="0.25">
      <c r="A1252" s="688" t="s">
        <v>184</v>
      </c>
      <c r="B1252" s="701"/>
      <c r="C1252" s="434">
        <v>0</v>
      </c>
      <c r="D1252" s="435">
        <v>0</v>
      </c>
      <c r="E1252" s="512">
        <v>0</v>
      </c>
      <c r="F1252" s="702">
        <f t="shared" si="363"/>
        <v>0</v>
      </c>
      <c r="G1252" s="510"/>
      <c r="H1252" s="426"/>
      <c r="I1252" s="438">
        <f t="shared" si="364"/>
        <v>0</v>
      </c>
      <c r="J1252" s="438">
        <f t="shared" si="365"/>
        <v>0</v>
      </c>
      <c r="K1252" s="419"/>
      <c r="L1252" s="423">
        <f t="shared" si="366"/>
        <v>0</v>
      </c>
      <c r="M1252" s="423">
        <f t="shared" si="367"/>
        <v>0</v>
      </c>
      <c r="N1252" s="438">
        <f t="shared" si="368"/>
        <v>0</v>
      </c>
      <c r="O1252" s="438">
        <f t="shared" si="369"/>
        <v>0</v>
      </c>
      <c r="P1252" s="420"/>
      <c r="Q1252" s="532"/>
      <c r="R1252" s="526" t="str">
        <f t="shared" si="361"/>
        <v/>
      </c>
      <c r="S1252" s="526" t="str">
        <f t="shared" si="362"/>
        <v/>
      </c>
      <c r="V1252" s="433" t="str">
        <f>VLOOKUP(A1252,[3]Cartilha!$A:$A,1,FALSE)</f>
        <v>x</v>
      </c>
      <c r="W1252" s="367"/>
    </row>
    <row r="1253" spans="1:23" ht="12" hidden="1" thickBot="1" x14ac:dyDescent="0.25">
      <c r="A1253" s="688" t="s">
        <v>184</v>
      </c>
      <c r="B1253" s="701"/>
      <c r="C1253" s="434">
        <v>0</v>
      </c>
      <c r="D1253" s="435">
        <v>0</v>
      </c>
      <c r="E1253" s="512">
        <v>0</v>
      </c>
      <c r="F1253" s="702">
        <f t="shared" si="363"/>
        <v>0</v>
      </c>
      <c r="G1253" s="510"/>
      <c r="H1253" s="426"/>
      <c r="I1253" s="438">
        <f t="shared" si="364"/>
        <v>0</v>
      </c>
      <c r="J1253" s="438">
        <f t="shared" si="365"/>
        <v>0</v>
      </c>
      <c r="K1253" s="419"/>
      <c r="L1253" s="423">
        <f t="shared" si="366"/>
        <v>0</v>
      </c>
      <c r="M1253" s="423">
        <f t="shared" si="367"/>
        <v>0</v>
      </c>
      <c r="N1253" s="438">
        <f t="shared" si="368"/>
        <v>0</v>
      </c>
      <c r="O1253" s="438">
        <f t="shared" si="369"/>
        <v>0</v>
      </c>
      <c r="P1253" s="420"/>
      <c r="Q1253" s="532"/>
      <c r="R1253" s="526" t="str">
        <f t="shared" si="361"/>
        <v/>
      </c>
      <c r="S1253" s="526" t="str">
        <f t="shared" si="362"/>
        <v/>
      </c>
      <c r="V1253" s="433" t="str">
        <f>VLOOKUP(A1253,[3]Cartilha!$A:$A,1,FALSE)</f>
        <v>x</v>
      </c>
      <c r="W1253" s="367"/>
    </row>
    <row r="1254" spans="1:23" ht="12" hidden="1" thickBot="1" x14ac:dyDescent="0.25">
      <c r="A1254" s="688" t="s">
        <v>184</v>
      </c>
      <c r="B1254" s="701"/>
      <c r="C1254" s="434">
        <v>0</v>
      </c>
      <c r="D1254" s="435">
        <v>0</v>
      </c>
      <c r="E1254" s="512">
        <v>0</v>
      </c>
      <c r="F1254" s="702">
        <f t="shared" si="363"/>
        <v>0</v>
      </c>
      <c r="G1254" s="510"/>
      <c r="H1254" s="426"/>
      <c r="I1254" s="438">
        <f t="shared" si="364"/>
        <v>0</v>
      </c>
      <c r="J1254" s="438">
        <f t="shared" si="365"/>
        <v>0</v>
      </c>
      <c r="K1254" s="419"/>
      <c r="L1254" s="423">
        <f t="shared" si="366"/>
        <v>0</v>
      </c>
      <c r="M1254" s="423">
        <f t="shared" si="367"/>
        <v>0</v>
      </c>
      <c r="N1254" s="438">
        <f t="shared" si="368"/>
        <v>0</v>
      </c>
      <c r="O1254" s="438">
        <f t="shared" si="369"/>
        <v>0</v>
      </c>
      <c r="P1254" s="420"/>
      <c r="Q1254" s="532"/>
      <c r="R1254" s="526" t="str">
        <f t="shared" si="361"/>
        <v/>
      </c>
      <c r="S1254" s="526" t="str">
        <f t="shared" si="362"/>
        <v/>
      </c>
      <c r="V1254" s="433" t="str">
        <f>VLOOKUP(A1254,[3]Cartilha!$A:$A,1,FALSE)</f>
        <v>x</v>
      </c>
      <c r="W1254" s="367"/>
    </row>
    <row r="1255" spans="1:23" ht="12" hidden="1" thickBot="1" x14ac:dyDescent="0.25">
      <c r="A1255" s="688" t="s">
        <v>184</v>
      </c>
      <c r="B1255" s="701"/>
      <c r="C1255" s="434">
        <v>0</v>
      </c>
      <c r="D1255" s="435">
        <v>0</v>
      </c>
      <c r="E1255" s="512">
        <v>0</v>
      </c>
      <c r="F1255" s="702">
        <f t="shared" si="363"/>
        <v>0</v>
      </c>
      <c r="G1255" s="510"/>
      <c r="H1255" s="426"/>
      <c r="I1255" s="438">
        <f t="shared" si="364"/>
        <v>0</v>
      </c>
      <c r="J1255" s="438">
        <f t="shared" si="365"/>
        <v>0</v>
      </c>
      <c r="K1255" s="419"/>
      <c r="L1255" s="423">
        <f t="shared" si="366"/>
        <v>0</v>
      </c>
      <c r="M1255" s="423">
        <f t="shared" si="367"/>
        <v>0</v>
      </c>
      <c r="N1255" s="438">
        <f t="shared" si="368"/>
        <v>0</v>
      </c>
      <c r="O1255" s="438">
        <f t="shared" si="369"/>
        <v>0</v>
      </c>
      <c r="P1255" s="420"/>
      <c r="Q1255" s="532"/>
      <c r="R1255" s="526" t="str">
        <f t="shared" si="361"/>
        <v/>
      </c>
      <c r="S1255" s="526" t="str">
        <f t="shared" si="362"/>
        <v/>
      </c>
      <c r="V1255" s="433" t="str">
        <f>VLOOKUP(A1255,[3]Cartilha!$A:$A,1,FALSE)</f>
        <v>x</v>
      </c>
      <c r="W1255" s="367"/>
    </row>
    <row r="1256" spans="1:23" ht="12" hidden="1" thickBot="1" x14ac:dyDescent="0.25">
      <c r="A1256" s="688" t="s">
        <v>184</v>
      </c>
      <c r="B1256" s="701"/>
      <c r="C1256" s="434">
        <v>0</v>
      </c>
      <c r="D1256" s="435">
        <v>0</v>
      </c>
      <c r="E1256" s="512">
        <v>0</v>
      </c>
      <c r="F1256" s="702">
        <f t="shared" si="363"/>
        <v>0</v>
      </c>
      <c r="G1256" s="510"/>
      <c r="H1256" s="426"/>
      <c r="I1256" s="438">
        <f t="shared" si="364"/>
        <v>0</v>
      </c>
      <c r="J1256" s="438">
        <f t="shared" si="365"/>
        <v>0</v>
      </c>
      <c r="K1256" s="419"/>
      <c r="L1256" s="423">
        <f t="shared" si="366"/>
        <v>0</v>
      </c>
      <c r="M1256" s="423">
        <f t="shared" si="367"/>
        <v>0</v>
      </c>
      <c r="N1256" s="438">
        <f t="shared" si="368"/>
        <v>0</v>
      </c>
      <c r="O1256" s="438">
        <f t="shared" si="369"/>
        <v>0</v>
      </c>
      <c r="P1256" s="420"/>
      <c r="Q1256" s="532"/>
      <c r="R1256" s="526" t="str">
        <f t="shared" si="361"/>
        <v/>
      </c>
      <c r="S1256" s="526" t="str">
        <f t="shared" si="362"/>
        <v/>
      </c>
      <c r="V1256" s="433" t="str">
        <f>VLOOKUP(A1256,[3]Cartilha!$A:$A,1,FALSE)</f>
        <v>x</v>
      </c>
      <c r="W1256" s="367"/>
    </row>
    <row r="1257" spans="1:23" ht="12" hidden="1" thickBot="1" x14ac:dyDescent="0.25">
      <c r="A1257" s="688" t="s">
        <v>184</v>
      </c>
      <c r="B1257" s="701"/>
      <c r="C1257" s="434">
        <v>0</v>
      </c>
      <c r="D1257" s="435">
        <v>0</v>
      </c>
      <c r="E1257" s="512">
        <v>0</v>
      </c>
      <c r="F1257" s="702">
        <f t="shared" si="363"/>
        <v>0</v>
      </c>
      <c r="G1257" s="510"/>
      <c r="H1257" s="426"/>
      <c r="I1257" s="438">
        <f t="shared" si="364"/>
        <v>0</v>
      </c>
      <c r="J1257" s="438">
        <f t="shared" si="365"/>
        <v>0</v>
      </c>
      <c r="K1257" s="419"/>
      <c r="L1257" s="423">
        <f t="shared" si="366"/>
        <v>0</v>
      </c>
      <c r="M1257" s="423">
        <f t="shared" si="367"/>
        <v>0</v>
      </c>
      <c r="N1257" s="438">
        <f t="shared" si="368"/>
        <v>0</v>
      </c>
      <c r="O1257" s="438">
        <f t="shared" si="369"/>
        <v>0</v>
      </c>
      <c r="P1257" s="420"/>
      <c r="Q1257" s="532"/>
      <c r="R1257" s="526" t="str">
        <f t="shared" si="361"/>
        <v/>
      </c>
      <c r="S1257" s="526" t="str">
        <f t="shared" si="362"/>
        <v/>
      </c>
      <c r="V1257" s="433" t="str">
        <f>VLOOKUP(A1257,[3]Cartilha!$A:$A,1,FALSE)</f>
        <v>x</v>
      </c>
      <c r="W1257" s="367"/>
    </row>
    <row r="1258" spans="1:23" ht="12" hidden="1" thickBot="1" x14ac:dyDescent="0.25">
      <c r="A1258" s="688" t="s">
        <v>184</v>
      </c>
      <c r="B1258" s="701"/>
      <c r="C1258" s="434">
        <v>0</v>
      </c>
      <c r="D1258" s="435">
        <v>0</v>
      </c>
      <c r="E1258" s="512">
        <v>0</v>
      </c>
      <c r="F1258" s="702">
        <f t="shared" si="363"/>
        <v>0</v>
      </c>
      <c r="G1258" s="510"/>
      <c r="H1258" s="426"/>
      <c r="I1258" s="438">
        <f t="shared" si="364"/>
        <v>0</v>
      </c>
      <c r="J1258" s="438">
        <f t="shared" si="365"/>
        <v>0</v>
      </c>
      <c r="K1258" s="419"/>
      <c r="L1258" s="423">
        <f t="shared" si="366"/>
        <v>0</v>
      </c>
      <c r="M1258" s="423">
        <f t="shared" si="367"/>
        <v>0</v>
      </c>
      <c r="N1258" s="438">
        <f t="shared" si="368"/>
        <v>0</v>
      </c>
      <c r="O1258" s="438">
        <f t="shared" si="369"/>
        <v>0</v>
      </c>
      <c r="P1258" s="420"/>
      <c r="Q1258" s="532"/>
      <c r="R1258" s="526" t="str">
        <f t="shared" si="361"/>
        <v/>
      </c>
      <c r="S1258" s="526" t="str">
        <f t="shared" si="362"/>
        <v/>
      </c>
      <c r="V1258" s="433" t="str">
        <f>VLOOKUP(A1258,[3]Cartilha!$A:$A,1,FALSE)</f>
        <v>x</v>
      </c>
      <c r="W1258" s="367"/>
    </row>
    <row r="1259" spans="1:23" ht="12" hidden="1" thickBot="1" x14ac:dyDescent="0.25">
      <c r="A1259" s="688" t="s">
        <v>184</v>
      </c>
      <c r="B1259" s="701"/>
      <c r="C1259" s="434">
        <v>0</v>
      </c>
      <c r="D1259" s="435">
        <v>0</v>
      </c>
      <c r="E1259" s="512">
        <v>0</v>
      </c>
      <c r="F1259" s="702">
        <f t="shared" si="363"/>
        <v>0</v>
      </c>
      <c r="G1259" s="510"/>
      <c r="H1259" s="426"/>
      <c r="I1259" s="438">
        <f t="shared" si="364"/>
        <v>0</v>
      </c>
      <c r="J1259" s="438">
        <f t="shared" si="365"/>
        <v>0</v>
      </c>
      <c r="K1259" s="419"/>
      <c r="L1259" s="423">
        <f t="shared" si="366"/>
        <v>0</v>
      </c>
      <c r="M1259" s="423">
        <f t="shared" si="367"/>
        <v>0</v>
      </c>
      <c r="N1259" s="438">
        <f t="shared" si="368"/>
        <v>0</v>
      </c>
      <c r="O1259" s="438">
        <f t="shared" si="369"/>
        <v>0</v>
      </c>
      <c r="P1259" s="420"/>
      <c r="Q1259" s="532"/>
      <c r="R1259" s="526" t="str">
        <f t="shared" si="361"/>
        <v/>
      </c>
      <c r="S1259" s="526" t="str">
        <f t="shared" si="362"/>
        <v/>
      </c>
      <c r="V1259" s="433" t="str">
        <f>VLOOKUP(A1259,[3]Cartilha!$A:$A,1,FALSE)</f>
        <v>x</v>
      </c>
      <c r="W1259" s="367"/>
    </row>
    <row r="1260" spans="1:23" ht="12" hidden="1" thickBot="1" x14ac:dyDescent="0.25">
      <c r="A1260" s="688" t="s">
        <v>184</v>
      </c>
      <c r="B1260" s="701"/>
      <c r="C1260" s="434">
        <v>0</v>
      </c>
      <c r="D1260" s="435">
        <v>0</v>
      </c>
      <c r="E1260" s="512">
        <v>0</v>
      </c>
      <c r="F1260" s="702">
        <f t="shared" si="363"/>
        <v>0</v>
      </c>
      <c r="G1260" s="510"/>
      <c r="H1260" s="426"/>
      <c r="I1260" s="438">
        <f t="shared" si="364"/>
        <v>0</v>
      </c>
      <c r="J1260" s="438">
        <f t="shared" si="365"/>
        <v>0</v>
      </c>
      <c r="K1260" s="419"/>
      <c r="L1260" s="423">
        <f t="shared" si="366"/>
        <v>0</v>
      </c>
      <c r="M1260" s="423">
        <f t="shared" si="367"/>
        <v>0</v>
      </c>
      <c r="N1260" s="438">
        <f t="shared" si="368"/>
        <v>0</v>
      </c>
      <c r="O1260" s="438">
        <f t="shared" si="369"/>
        <v>0</v>
      </c>
      <c r="P1260" s="420"/>
      <c r="Q1260" s="532"/>
      <c r="R1260" s="526" t="str">
        <f t="shared" si="361"/>
        <v/>
      </c>
      <c r="S1260" s="526" t="str">
        <f t="shared" si="362"/>
        <v/>
      </c>
      <c r="V1260" s="433" t="str">
        <f>VLOOKUP(A1260,[3]Cartilha!$A:$A,1,FALSE)</f>
        <v>x</v>
      </c>
      <c r="W1260" s="367"/>
    </row>
    <row r="1261" spans="1:23" ht="12" hidden="1" thickBot="1" x14ac:dyDescent="0.25">
      <c r="A1261" s="688" t="s">
        <v>184</v>
      </c>
      <c r="B1261" s="701"/>
      <c r="C1261" s="434">
        <v>0</v>
      </c>
      <c r="D1261" s="435">
        <v>0</v>
      </c>
      <c r="E1261" s="512">
        <v>0</v>
      </c>
      <c r="F1261" s="702">
        <f t="shared" si="363"/>
        <v>0</v>
      </c>
      <c r="G1261" s="510"/>
      <c r="H1261" s="426"/>
      <c r="I1261" s="438">
        <f t="shared" si="364"/>
        <v>0</v>
      </c>
      <c r="J1261" s="438">
        <f t="shared" si="365"/>
        <v>0</v>
      </c>
      <c r="K1261" s="419"/>
      <c r="L1261" s="423">
        <f t="shared" si="366"/>
        <v>0</v>
      </c>
      <c r="M1261" s="423">
        <f t="shared" si="367"/>
        <v>0</v>
      </c>
      <c r="N1261" s="438">
        <f t="shared" si="368"/>
        <v>0</v>
      </c>
      <c r="O1261" s="438">
        <f t="shared" si="369"/>
        <v>0</v>
      </c>
      <c r="P1261" s="420"/>
      <c r="Q1261" s="532"/>
      <c r="R1261" s="526" t="str">
        <f t="shared" si="361"/>
        <v/>
      </c>
      <c r="S1261" s="526" t="str">
        <f t="shared" si="362"/>
        <v/>
      </c>
      <c r="V1261" s="433" t="str">
        <f>VLOOKUP(A1261,[3]Cartilha!$A:$A,1,FALSE)</f>
        <v>x</v>
      </c>
      <c r="W1261" s="367"/>
    </row>
    <row r="1262" spans="1:23" ht="12" hidden="1" thickBot="1" x14ac:dyDescent="0.25">
      <c r="A1262" s="688" t="s">
        <v>184</v>
      </c>
      <c r="B1262" s="701"/>
      <c r="C1262" s="434">
        <v>0</v>
      </c>
      <c r="D1262" s="435">
        <v>0</v>
      </c>
      <c r="E1262" s="512">
        <v>0</v>
      </c>
      <c r="F1262" s="702">
        <f t="shared" si="363"/>
        <v>0</v>
      </c>
      <c r="G1262" s="510"/>
      <c r="H1262" s="426"/>
      <c r="I1262" s="438">
        <f t="shared" si="364"/>
        <v>0</v>
      </c>
      <c r="J1262" s="438">
        <f t="shared" si="365"/>
        <v>0</v>
      </c>
      <c r="K1262" s="419"/>
      <c r="L1262" s="423">
        <f t="shared" si="366"/>
        <v>0</v>
      </c>
      <c r="M1262" s="423">
        <f t="shared" si="367"/>
        <v>0</v>
      </c>
      <c r="N1262" s="438">
        <f t="shared" si="368"/>
        <v>0</v>
      </c>
      <c r="O1262" s="438">
        <f t="shared" si="369"/>
        <v>0</v>
      </c>
      <c r="P1262" s="420"/>
      <c r="Q1262" s="532"/>
      <c r="R1262" s="526" t="str">
        <f t="shared" si="361"/>
        <v/>
      </c>
      <c r="S1262" s="526" t="str">
        <f t="shared" si="362"/>
        <v/>
      </c>
      <c r="V1262" s="433" t="str">
        <f>VLOOKUP(A1262,[3]Cartilha!$A:$A,1,FALSE)</f>
        <v>x</v>
      </c>
      <c r="W1262" s="367"/>
    </row>
    <row r="1263" spans="1:23" ht="12" hidden="1" thickBot="1" x14ac:dyDescent="0.25">
      <c r="A1263" s="688" t="s">
        <v>184</v>
      </c>
      <c r="B1263" s="701"/>
      <c r="C1263" s="434">
        <v>0</v>
      </c>
      <c r="D1263" s="435">
        <v>0</v>
      </c>
      <c r="E1263" s="512">
        <v>0</v>
      </c>
      <c r="F1263" s="702">
        <f t="shared" si="363"/>
        <v>0</v>
      </c>
      <c r="G1263" s="510"/>
      <c r="H1263" s="426"/>
      <c r="I1263" s="438">
        <f t="shared" si="364"/>
        <v>0</v>
      </c>
      <c r="J1263" s="438">
        <f t="shared" si="365"/>
        <v>0</v>
      </c>
      <c r="K1263" s="419"/>
      <c r="L1263" s="423">
        <f t="shared" si="366"/>
        <v>0</v>
      </c>
      <c r="M1263" s="423">
        <f t="shared" si="367"/>
        <v>0</v>
      </c>
      <c r="N1263" s="438">
        <f t="shared" si="368"/>
        <v>0</v>
      </c>
      <c r="O1263" s="438">
        <f t="shared" si="369"/>
        <v>0</v>
      </c>
      <c r="P1263" s="420"/>
      <c r="Q1263" s="532"/>
      <c r="R1263" s="526" t="str">
        <f t="shared" si="361"/>
        <v/>
      </c>
      <c r="S1263" s="526" t="str">
        <f t="shared" si="362"/>
        <v/>
      </c>
      <c r="V1263" s="433" t="str">
        <f>VLOOKUP(A1263,[3]Cartilha!$A:$A,1,FALSE)</f>
        <v>x</v>
      </c>
      <c r="W1263" s="367"/>
    </row>
    <row r="1264" spans="1:23" ht="12" hidden="1" thickBot="1" x14ac:dyDescent="0.25">
      <c r="A1264" s="688" t="s">
        <v>184</v>
      </c>
      <c r="B1264" s="701"/>
      <c r="C1264" s="434">
        <v>0</v>
      </c>
      <c r="D1264" s="435">
        <v>0</v>
      </c>
      <c r="E1264" s="512">
        <v>0</v>
      </c>
      <c r="F1264" s="702">
        <f t="shared" si="363"/>
        <v>0</v>
      </c>
      <c r="G1264" s="510"/>
      <c r="H1264" s="426"/>
      <c r="I1264" s="438">
        <f t="shared" si="364"/>
        <v>0</v>
      </c>
      <c r="J1264" s="438">
        <f t="shared" si="365"/>
        <v>0</v>
      </c>
      <c r="K1264" s="419"/>
      <c r="L1264" s="423">
        <f t="shared" si="366"/>
        <v>0</v>
      </c>
      <c r="M1264" s="423">
        <f t="shared" si="367"/>
        <v>0</v>
      </c>
      <c r="N1264" s="438">
        <f t="shared" si="368"/>
        <v>0</v>
      </c>
      <c r="O1264" s="438">
        <f t="shared" si="369"/>
        <v>0</v>
      </c>
      <c r="P1264" s="420"/>
      <c r="Q1264" s="532"/>
      <c r="R1264" s="526" t="str">
        <f t="shared" si="361"/>
        <v/>
      </c>
      <c r="S1264" s="526" t="str">
        <f t="shared" si="362"/>
        <v/>
      </c>
      <c r="V1264" s="433" t="str">
        <f>VLOOKUP(A1264,[3]Cartilha!$A:$A,1,FALSE)</f>
        <v>x</v>
      </c>
      <c r="W1264" s="367"/>
    </row>
    <row r="1265" spans="1:23" ht="12" hidden="1" thickBot="1" x14ac:dyDescent="0.25">
      <c r="A1265" s="688" t="s">
        <v>184</v>
      </c>
      <c r="B1265" s="701"/>
      <c r="C1265" s="434">
        <v>0</v>
      </c>
      <c r="D1265" s="435">
        <v>0</v>
      </c>
      <c r="E1265" s="512">
        <v>0</v>
      </c>
      <c r="F1265" s="702">
        <f t="shared" si="363"/>
        <v>0</v>
      </c>
      <c r="G1265" s="510"/>
      <c r="H1265" s="426"/>
      <c r="I1265" s="438">
        <f t="shared" si="364"/>
        <v>0</v>
      </c>
      <c r="J1265" s="438">
        <f t="shared" si="365"/>
        <v>0</v>
      </c>
      <c r="K1265" s="419"/>
      <c r="L1265" s="423">
        <f t="shared" si="366"/>
        <v>0</v>
      </c>
      <c r="M1265" s="423">
        <f t="shared" si="367"/>
        <v>0</v>
      </c>
      <c r="N1265" s="438">
        <f t="shared" si="368"/>
        <v>0</v>
      </c>
      <c r="O1265" s="438">
        <f t="shared" si="369"/>
        <v>0</v>
      </c>
      <c r="P1265" s="420"/>
      <c r="Q1265" s="532"/>
      <c r="R1265" s="526" t="str">
        <f t="shared" si="361"/>
        <v/>
      </c>
      <c r="S1265" s="526" t="str">
        <f t="shared" si="362"/>
        <v/>
      </c>
      <c r="V1265" s="433" t="str">
        <f>VLOOKUP(A1265,[3]Cartilha!$A:$A,1,FALSE)</f>
        <v>x</v>
      </c>
      <c r="W1265" s="367"/>
    </row>
    <row r="1266" spans="1:23" ht="12" hidden="1" thickBot="1" x14ac:dyDescent="0.25">
      <c r="A1266" s="688" t="s">
        <v>184</v>
      </c>
      <c r="B1266" s="701"/>
      <c r="C1266" s="434">
        <v>0</v>
      </c>
      <c r="D1266" s="435">
        <v>0</v>
      </c>
      <c r="E1266" s="512">
        <v>0</v>
      </c>
      <c r="F1266" s="702">
        <f t="shared" si="363"/>
        <v>0</v>
      </c>
      <c r="G1266" s="510"/>
      <c r="H1266" s="426"/>
      <c r="I1266" s="438">
        <f t="shared" si="364"/>
        <v>0</v>
      </c>
      <c r="J1266" s="438">
        <f t="shared" si="365"/>
        <v>0</v>
      </c>
      <c r="K1266" s="419"/>
      <c r="L1266" s="423">
        <f t="shared" si="366"/>
        <v>0</v>
      </c>
      <c r="M1266" s="423">
        <f t="shared" si="367"/>
        <v>0</v>
      </c>
      <c r="N1266" s="438">
        <f t="shared" si="368"/>
        <v>0</v>
      </c>
      <c r="O1266" s="438">
        <f t="shared" si="369"/>
        <v>0</v>
      </c>
      <c r="P1266" s="420"/>
      <c r="Q1266" s="532"/>
      <c r="R1266" s="526" t="str">
        <f t="shared" si="361"/>
        <v/>
      </c>
      <c r="S1266" s="526" t="str">
        <f t="shared" si="362"/>
        <v/>
      </c>
      <c r="V1266" s="433" t="str">
        <f>VLOOKUP(A1266,[3]Cartilha!$A:$A,1,FALSE)</f>
        <v>x</v>
      </c>
      <c r="W1266" s="367"/>
    </row>
    <row r="1267" spans="1:23" ht="12" hidden="1" thickBot="1" x14ac:dyDescent="0.25">
      <c r="A1267" s="688" t="s">
        <v>184</v>
      </c>
      <c r="B1267" s="701"/>
      <c r="C1267" s="434">
        <v>0</v>
      </c>
      <c r="D1267" s="435">
        <v>0</v>
      </c>
      <c r="E1267" s="512">
        <v>0</v>
      </c>
      <c r="F1267" s="702">
        <f t="shared" si="363"/>
        <v>0</v>
      </c>
      <c r="G1267" s="510"/>
      <c r="H1267" s="426"/>
      <c r="I1267" s="438">
        <f t="shared" si="364"/>
        <v>0</v>
      </c>
      <c r="J1267" s="438">
        <f t="shared" si="365"/>
        <v>0</v>
      </c>
      <c r="K1267" s="419"/>
      <c r="L1267" s="423">
        <f t="shared" si="366"/>
        <v>0</v>
      </c>
      <c r="M1267" s="423">
        <f t="shared" si="367"/>
        <v>0</v>
      </c>
      <c r="N1267" s="438">
        <f t="shared" si="368"/>
        <v>0</v>
      </c>
      <c r="O1267" s="438">
        <f t="shared" si="369"/>
        <v>0</v>
      </c>
      <c r="P1267" s="420"/>
      <c r="Q1267" s="532"/>
      <c r="R1267" s="526" t="str">
        <f t="shared" si="361"/>
        <v/>
      </c>
      <c r="S1267" s="526" t="str">
        <f t="shared" si="362"/>
        <v/>
      </c>
      <c r="V1267" s="433" t="str">
        <f>VLOOKUP(A1267,[3]Cartilha!$A:$A,1,FALSE)</f>
        <v>x</v>
      </c>
      <c r="W1267" s="367"/>
    </row>
    <row r="1268" spans="1:23" ht="12" hidden="1" thickBot="1" x14ac:dyDescent="0.25">
      <c r="A1268" s="688" t="s">
        <v>184</v>
      </c>
      <c r="B1268" s="701"/>
      <c r="C1268" s="434">
        <v>0</v>
      </c>
      <c r="D1268" s="435">
        <v>0</v>
      </c>
      <c r="E1268" s="512">
        <v>0</v>
      </c>
      <c r="F1268" s="702">
        <f t="shared" si="363"/>
        <v>0</v>
      </c>
      <c r="G1268" s="510"/>
      <c r="H1268" s="426"/>
      <c r="I1268" s="438">
        <f t="shared" si="364"/>
        <v>0</v>
      </c>
      <c r="J1268" s="438">
        <f t="shared" si="365"/>
        <v>0</v>
      </c>
      <c r="K1268" s="419"/>
      <c r="L1268" s="423">
        <f t="shared" si="366"/>
        <v>0</v>
      </c>
      <c r="M1268" s="423">
        <f t="shared" si="367"/>
        <v>0</v>
      </c>
      <c r="N1268" s="438">
        <f t="shared" si="368"/>
        <v>0</v>
      </c>
      <c r="O1268" s="438">
        <f t="shared" si="369"/>
        <v>0</v>
      </c>
      <c r="P1268" s="420"/>
      <c r="Q1268" s="532"/>
      <c r="R1268" s="526" t="str">
        <f t="shared" si="361"/>
        <v/>
      </c>
      <c r="S1268" s="526" t="str">
        <f t="shared" si="362"/>
        <v/>
      </c>
      <c r="V1268" s="433" t="str">
        <f>VLOOKUP(A1268,[3]Cartilha!$A:$A,1,FALSE)</f>
        <v>x</v>
      </c>
      <c r="W1268" s="367"/>
    </row>
    <row r="1269" spans="1:23" ht="12" hidden="1" thickBot="1" x14ac:dyDescent="0.25">
      <c r="A1269" s="688" t="s">
        <v>184</v>
      </c>
      <c r="B1269" s="701"/>
      <c r="C1269" s="434">
        <v>0</v>
      </c>
      <c r="D1269" s="435">
        <v>0</v>
      </c>
      <c r="E1269" s="512">
        <v>0</v>
      </c>
      <c r="F1269" s="702">
        <f t="shared" si="363"/>
        <v>0</v>
      </c>
      <c r="G1269" s="510"/>
      <c r="H1269" s="426"/>
      <c r="I1269" s="438">
        <f t="shared" si="364"/>
        <v>0</v>
      </c>
      <c r="J1269" s="438">
        <f t="shared" si="365"/>
        <v>0</v>
      </c>
      <c r="K1269" s="419"/>
      <c r="L1269" s="423">
        <f t="shared" si="366"/>
        <v>0</v>
      </c>
      <c r="M1269" s="423">
        <f t="shared" si="367"/>
        <v>0</v>
      </c>
      <c r="N1269" s="438">
        <f t="shared" si="368"/>
        <v>0</v>
      </c>
      <c r="O1269" s="438">
        <f t="shared" si="369"/>
        <v>0</v>
      </c>
      <c r="P1269" s="420"/>
      <c r="Q1269" s="532"/>
      <c r="R1269" s="526" t="str">
        <f t="shared" si="361"/>
        <v/>
      </c>
      <c r="S1269" s="526" t="str">
        <f t="shared" si="362"/>
        <v/>
      </c>
      <c r="V1269" s="433" t="str">
        <f>VLOOKUP(A1269,[3]Cartilha!$A:$A,1,FALSE)</f>
        <v>x</v>
      </c>
      <c r="W1269" s="367"/>
    </row>
    <row r="1270" spans="1:23" ht="12" hidden="1" thickBot="1" x14ac:dyDescent="0.25">
      <c r="A1270" s="688" t="s">
        <v>184</v>
      </c>
      <c r="B1270" s="701"/>
      <c r="C1270" s="434">
        <v>0</v>
      </c>
      <c r="D1270" s="435">
        <v>0</v>
      </c>
      <c r="E1270" s="512">
        <v>0</v>
      </c>
      <c r="F1270" s="702">
        <f t="shared" si="363"/>
        <v>0</v>
      </c>
      <c r="G1270" s="510"/>
      <c r="H1270" s="426"/>
      <c r="I1270" s="438">
        <f t="shared" si="364"/>
        <v>0</v>
      </c>
      <c r="J1270" s="438">
        <f t="shared" si="365"/>
        <v>0</v>
      </c>
      <c r="K1270" s="419"/>
      <c r="L1270" s="423">
        <f t="shared" si="366"/>
        <v>0</v>
      </c>
      <c r="M1270" s="423">
        <f t="shared" si="367"/>
        <v>0</v>
      </c>
      <c r="N1270" s="438">
        <f t="shared" si="368"/>
        <v>0</v>
      </c>
      <c r="O1270" s="438">
        <f t="shared" si="369"/>
        <v>0</v>
      </c>
      <c r="P1270" s="420"/>
      <c r="Q1270" s="532"/>
      <c r="R1270" s="526" t="str">
        <f t="shared" si="361"/>
        <v/>
      </c>
      <c r="S1270" s="526" t="str">
        <f t="shared" si="362"/>
        <v/>
      </c>
      <c r="V1270" s="433" t="str">
        <f>VLOOKUP(A1270,[3]Cartilha!$A:$A,1,FALSE)</f>
        <v>x</v>
      </c>
      <c r="W1270" s="367"/>
    </row>
    <row r="1271" spans="1:23" ht="12" hidden="1" thickBot="1" x14ac:dyDescent="0.25">
      <c r="A1271" s="688" t="s">
        <v>184</v>
      </c>
      <c r="B1271" s="701"/>
      <c r="C1271" s="434">
        <v>0</v>
      </c>
      <c r="D1271" s="435">
        <v>0</v>
      </c>
      <c r="E1271" s="512">
        <v>0</v>
      </c>
      <c r="F1271" s="702">
        <f t="shared" si="363"/>
        <v>0</v>
      </c>
      <c r="G1271" s="510"/>
      <c r="H1271" s="426"/>
      <c r="I1271" s="438">
        <f t="shared" si="364"/>
        <v>0</v>
      </c>
      <c r="J1271" s="438">
        <f t="shared" si="365"/>
        <v>0</v>
      </c>
      <c r="K1271" s="419"/>
      <c r="L1271" s="423">
        <f t="shared" si="366"/>
        <v>0</v>
      </c>
      <c r="M1271" s="423">
        <f t="shared" si="367"/>
        <v>0</v>
      </c>
      <c r="N1271" s="438">
        <f t="shared" si="368"/>
        <v>0</v>
      </c>
      <c r="O1271" s="438">
        <f t="shared" si="369"/>
        <v>0</v>
      </c>
      <c r="P1271" s="420"/>
      <c r="Q1271" s="532"/>
      <c r="R1271" s="526" t="str">
        <f t="shared" si="361"/>
        <v/>
      </c>
      <c r="S1271" s="526" t="str">
        <f t="shared" si="362"/>
        <v/>
      </c>
      <c r="V1271" s="433" t="str">
        <f>VLOOKUP(A1271,[3]Cartilha!$A:$A,1,FALSE)</f>
        <v>x</v>
      </c>
      <c r="W1271" s="367"/>
    </row>
    <row r="1272" spans="1:23" ht="12" hidden="1" thickBot="1" x14ac:dyDescent="0.25">
      <c r="A1272" s="689" t="s">
        <v>184</v>
      </c>
      <c r="B1272" s="701"/>
      <c r="C1272" s="434">
        <v>0</v>
      </c>
      <c r="D1272" s="435">
        <v>0</v>
      </c>
      <c r="E1272" s="513">
        <v>0</v>
      </c>
      <c r="F1272" s="730">
        <f t="shared" si="363"/>
        <v>0</v>
      </c>
      <c r="G1272" s="514"/>
      <c r="H1272" s="439"/>
      <c r="I1272" s="440">
        <f t="shared" si="364"/>
        <v>0</v>
      </c>
      <c r="J1272" s="440">
        <f t="shared" si="365"/>
        <v>0</v>
      </c>
      <c r="K1272" s="419"/>
      <c r="L1272" s="437">
        <f t="shared" si="366"/>
        <v>0</v>
      </c>
      <c r="M1272" s="437">
        <f t="shared" si="367"/>
        <v>0</v>
      </c>
      <c r="N1272" s="440">
        <f t="shared" si="368"/>
        <v>0</v>
      </c>
      <c r="O1272" s="440">
        <f t="shared" si="369"/>
        <v>0</v>
      </c>
      <c r="P1272" s="420"/>
      <c r="Q1272" s="532"/>
      <c r="R1272" s="526" t="str">
        <f t="shared" si="361"/>
        <v/>
      </c>
      <c r="S1272" s="526" t="str">
        <f t="shared" si="362"/>
        <v/>
      </c>
      <c r="V1272" s="433" t="str">
        <f>VLOOKUP(A1272,[3]Cartilha!$A:$A,1,FALSE)</f>
        <v>x</v>
      </c>
      <c r="W1272" s="367"/>
    </row>
    <row r="1273" spans="1:23" ht="12" thickBot="1" x14ac:dyDescent="0.25">
      <c r="A1273" s="607" t="s">
        <v>1860</v>
      </c>
      <c r="B1273" s="608"/>
      <c r="C1273" s="682" t="s">
        <v>207</v>
      </c>
      <c r="D1273" s="683">
        <v>0</v>
      </c>
      <c r="E1273" s="690">
        <v>0</v>
      </c>
      <c r="F1273" s="685">
        <f t="shared" si="363"/>
        <v>0</v>
      </c>
      <c r="G1273" s="505"/>
      <c r="H1273" s="505"/>
      <c r="I1273" s="413"/>
      <c r="J1273" s="413"/>
      <c r="K1273" s="414">
        <f>SUM(J1275:J1386)</f>
        <v>5061.3</v>
      </c>
      <c r="L1273" s="505"/>
      <c r="M1273" s="505"/>
      <c r="N1273" s="413"/>
      <c r="O1273" s="415"/>
      <c r="P1273" s="414">
        <f>SUM(O1275:O1386)</f>
        <v>5061.3</v>
      </c>
      <c r="Q1273" s="525" t="str">
        <f>IF(OR(K1273&gt;0,P1273&gt;0),"X","")</f>
        <v>X</v>
      </c>
      <c r="R1273" s="526" t="str">
        <f t="shared" si="361"/>
        <v>x</v>
      </c>
      <c r="S1273" s="526" t="str">
        <f t="shared" si="362"/>
        <v>x</v>
      </c>
      <c r="V1273" s="433" t="str">
        <f>VLOOKUP(A1273,[3]Cartilha!$A:$A,1,FALSE)</f>
        <v>3</v>
      </c>
      <c r="W1273" s="367"/>
    </row>
    <row r="1274" spans="1:23" hidden="1" x14ac:dyDescent="0.2">
      <c r="A1274" s="615" t="s">
        <v>193</v>
      </c>
      <c r="B1274" s="612"/>
      <c r="C1274" s="611" t="s">
        <v>208</v>
      </c>
      <c r="D1274" s="617">
        <v>0</v>
      </c>
      <c r="E1274" s="624">
        <v>0</v>
      </c>
      <c r="F1274" s="618">
        <f t="shared" si="363"/>
        <v>0</v>
      </c>
      <c r="G1274" s="515"/>
      <c r="H1274" s="443"/>
      <c r="I1274" s="444"/>
      <c r="J1274" s="445"/>
      <c r="K1274" s="419"/>
      <c r="L1274" s="442"/>
      <c r="M1274" s="443"/>
      <c r="N1274" s="444"/>
      <c r="O1274" s="445"/>
      <c r="P1274" s="420"/>
      <c r="Q1274" s="525" t="str">
        <f>IF(OR(SUM(J1275:J1283)&gt;0,SUM(O1275:O1283)&gt;0),"xx","")</f>
        <v/>
      </c>
      <c r="R1274" s="526" t="str">
        <f t="shared" si="361"/>
        <v/>
      </c>
      <c r="S1274" s="526" t="str">
        <f t="shared" si="362"/>
        <v/>
      </c>
      <c r="V1274" s="433" t="str">
        <f>VLOOKUP(A1274,[3]Cartilha!$A:$A,1,FALSE)</f>
        <v>3.1</v>
      </c>
      <c r="W1274" s="367"/>
    </row>
    <row r="1275" spans="1:23" hidden="1" x14ac:dyDescent="0.2">
      <c r="A1275" s="615">
        <v>97623</v>
      </c>
      <c r="B1275" s="612" t="s">
        <v>3171</v>
      </c>
      <c r="C1275" s="620" t="s">
        <v>2324</v>
      </c>
      <c r="D1275" s="612" t="s">
        <v>171</v>
      </c>
      <c r="E1275" s="621">
        <v>175.28</v>
      </c>
      <c r="F1275" s="614">
        <f t="shared" si="363"/>
        <v>211.32</v>
      </c>
      <c r="G1275" s="509"/>
      <c r="H1275" s="421"/>
      <c r="I1275" s="422">
        <f t="shared" ref="I1275:I1283" si="370">IF(ISBLANK(E1275),0,ROUND(F1275*G1275,2))</f>
        <v>0</v>
      </c>
      <c r="J1275" s="422">
        <f t="shared" ref="J1275:J1283" si="371">IF(ISBLANK(G1275),0,ROUND(G1275*H1275,2))</f>
        <v>0</v>
      </c>
      <c r="K1275" s="419"/>
      <c r="L1275" s="423">
        <f t="shared" ref="L1275:L1283" si="372">G1275</f>
        <v>0</v>
      </c>
      <c r="M1275" s="423">
        <f t="shared" ref="M1275:M1283" si="373">H1275</f>
        <v>0</v>
      </c>
      <c r="N1275" s="424">
        <f t="shared" ref="N1275:N1283" si="374">IF(ISBLANK(E1275),0,ROUND(F1275*L1275,2))</f>
        <v>0</v>
      </c>
      <c r="O1275" s="424">
        <f t="shared" ref="O1275:O1283" si="375">IF(ISBLANK(L1275),0,ROUND(L1275*M1275,2))</f>
        <v>0</v>
      </c>
      <c r="P1275" s="420"/>
      <c r="Q1275" s="525"/>
      <c r="R1275" s="526" t="str">
        <f t="shared" si="361"/>
        <v/>
      </c>
      <c r="S1275" s="526" t="str">
        <f t="shared" si="362"/>
        <v/>
      </c>
      <c r="V1275" s="433">
        <f>VLOOKUP(A1275,[3]Cartilha!$A:$A,1,FALSE)</f>
        <v>97623</v>
      </c>
      <c r="W1275" s="367"/>
    </row>
    <row r="1276" spans="1:23" hidden="1" x14ac:dyDescent="0.2">
      <c r="A1276" s="615">
        <v>97624</v>
      </c>
      <c r="B1276" s="612" t="s">
        <v>3171</v>
      </c>
      <c r="C1276" s="620" t="s">
        <v>2325</v>
      </c>
      <c r="D1276" s="612" t="s">
        <v>171</v>
      </c>
      <c r="E1276" s="621">
        <v>107.58</v>
      </c>
      <c r="F1276" s="614">
        <f t="shared" si="363"/>
        <v>129.69999999999999</v>
      </c>
      <c r="G1276" s="509"/>
      <c r="H1276" s="421"/>
      <c r="I1276" s="422">
        <f t="shared" si="370"/>
        <v>0</v>
      </c>
      <c r="J1276" s="422">
        <f t="shared" si="371"/>
        <v>0</v>
      </c>
      <c r="K1276" s="419"/>
      <c r="L1276" s="423">
        <f t="shared" si="372"/>
        <v>0</v>
      </c>
      <c r="M1276" s="423">
        <f t="shared" si="373"/>
        <v>0</v>
      </c>
      <c r="N1276" s="424">
        <f t="shared" si="374"/>
        <v>0</v>
      </c>
      <c r="O1276" s="424">
        <f t="shared" si="375"/>
        <v>0</v>
      </c>
      <c r="P1276" s="420"/>
      <c r="Q1276" s="525"/>
      <c r="R1276" s="526" t="str">
        <f t="shared" si="361"/>
        <v/>
      </c>
      <c r="S1276" s="526" t="str">
        <f t="shared" si="362"/>
        <v/>
      </c>
      <c r="V1276" s="433">
        <f>VLOOKUP(A1276,[3]Cartilha!$A:$A,1,FALSE)</f>
        <v>97624</v>
      </c>
      <c r="W1276" s="367"/>
    </row>
    <row r="1277" spans="1:23" hidden="1" x14ac:dyDescent="0.2">
      <c r="A1277" s="619" t="s">
        <v>3725</v>
      </c>
      <c r="B1277" s="612" t="s">
        <v>5878</v>
      </c>
      <c r="C1277" s="620" t="s">
        <v>7010</v>
      </c>
      <c r="D1277" s="612" t="s">
        <v>171</v>
      </c>
      <c r="E1277" s="508">
        <v>314.31</v>
      </c>
      <c r="F1277" s="614">
        <f t="shared" si="363"/>
        <v>378.93</v>
      </c>
      <c r="G1277" s="509"/>
      <c r="H1277" s="421"/>
      <c r="I1277" s="422">
        <f t="shared" si="370"/>
        <v>0</v>
      </c>
      <c r="J1277" s="422">
        <f t="shared" si="371"/>
        <v>0</v>
      </c>
      <c r="K1277" s="419"/>
      <c r="L1277" s="423">
        <f t="shared" si="372"/>
        <v>0</v>
      </c>
      <c r="M1277" s="423">
        <f t="shared" si="373"/>
        <v>0</v>
      </c>
      <c r="N1277" s="424">
        <f t="shared" si="374"/>
        <v>0</v>
      </c>
      <c r="O1277" s="424">
        <f t="shared" si="375"/>
        <v>0</v>
      </c>
      <c r="P1277" s="420"/>
      <c r="Q1277" s="525"/>
      <c r="R1277" s="526" t="str">
        <f t="shared" si="361"/>
        <v/>
      </c>
      <c r="S1277" s="526" t="str">
        <f t="shared" si="362"/>
        <v/>
      </c>
      <c r="V1277" s="433" t="str">
        <f>VLOOKUP(A1277,[3]Cartilha!$A:$A,1,FALSE)</f>
        <v>030703</v>
      </c>
      <c r="W1277" s="367"/>
    </row>
    <row r="1278" spans="1:23" hidden="1" x14ac:dyDescent="0.2">
      <c r="A1278" s="619" t="s">
        <v>3726</v>
      </c>
      <c r="B1278" s="612" t="s">
        <v>5878</v>
      </c>
      <c r="C1278" s="620" t="s">
        <v>7011</v>
      </c>
      <c r="D1278" s="612" t="s">
        <v>171</v>
      </c>
      <c r="E1278" s="508">
        <v>352.53</v>
      </c>
      <c r="F1278" s="614">
        <f t="shared" si="363"/>
        <v>425.01</v>
      </c>
      <c r="G1278" s="509"/>
      <c r="H1278" s="421"/>
      <c r="I1278" s="422">
        <f t="shared" si="370"/>
        <v>0</v>
      </c>
      <c r="J1278" s="422">
        <f t="shared" si="371"/>
        <v>0</v>
      </c>
      <c r="K1278" s="419"/>
      <c r="L1278" s="423">
        <f t="shared" si="372"/>
        <v>0</v>
      </c>
      <c r="M1278" s="423">
        <f t="shared" si="373"/>
        <v>0</v>
      </c>
      <c r="N1278" s="424">
        <f t="shared" si="374"/>
        <v>0</v>
      </c>
      <c r="O1278" s="424">
        <f t="shared" si="375"/>
        <v>0</v>
      </c>
      <c r="P1278" s="420"/>
      <c r="Q1278" s="525"/>
      <c r="R1278" s="526" t="str">
        <f t="shared" si="361"/>
        <v/>
      </c>
      <c r="S1278" s="526" t="str">
        <f t="shared" si="362"/>
        <v/>
      </c>
      <c r="V1278" s="433" t="str">
        <f>VLOOKUP(A1278,[3]Cartilha!$A:$A,1,FALSE)</f>
        <v>030704</v>
      </c>
      <c r="W1278" s="367"/>
    </row>
    <row r="1279" spans="1:23" hidden="1" x14ac:dyDescent="0.2">
      <c r="A1279" s="619" t="s">
        <v>3727</v>
      </c>
      <c r="B1279" s="612" t="s">
        <v>5878</v>
      </c>
      <c r="C1279" s="620" t="s">
        <v>7012</v>
      </c>
      <c r="D1279" s="612" t="s">
        <v>171</v>
      </c>
      <c r="E1279" s="508">
        <v>471.45</v>
      </c>
      <c r="F1279" s="614">
        <f t="shared" si="363"/>
        <v>568.38</v>
      </c>
      <c r="G1279" s="509"/>
      <c r="H1279" s="421"/>
      <c r="I1279" s="422">
        <f t="shared" si="370"/>
        <v>0</v>
      </c>
      <c r="J1279" s="422">
        <f t="shared" si="371"/>
        <v>0</v>
      </c>
      <c r="K1279" s="419"/>
      <c r="L1279" s="423">
        <f t="shared" si="372"/>
        <v>0</v>
      </c>
      <c r="M1279" s="423">
        <f t="shared" si="373"/>
        <v>0</v>
      </c>
      <c r="N1279" s="424">
        <f t="shared" si="374"/>
        <v>0</v>
      </c>
      <c r="O1279" s="424">
        <f t="shared" si="375"/>
        <v>0</v>
      </c>
      <c r="P1279" s="420"/>
      <c r="Q1279" s="525"/>
      <c r="R1279" s="526" t="str">
        <f t="shared" si="361"/>
        <v/>
      </c>
      <c r="S1279" s="526" t="str">
        <f t="shared" si="362"/>
        <v/>
      </c>
      <c r="V1279" s="433" t="str">
        <f>VLOOKUP(A1279,[3]Cartilha!$A:$A,1,FALSE)</f>
        <v>030705</v>
      </c>
      <c r="W1279" s="367"/>
    </row>
    <row r="1280" spans="1:23" hidden="1" x14ac:dyDescent="0.2">
      <c r="A1280" s="619" t="s">
        <v>3728</v>
      </c>
      <c r="B1280" s="612" t="s">
        <v>5878</v>
      </c>
      <c r="C1280" s="620" t="s">
        <v>7013</v>
      </c>
      <c r="D1280" s="612" t="s">
        <v>171</v>
      </c>
      <c r="E1280" s="508">
        <v>528.79999999999995</v>
      </c>
      <c r="F1280" s="614">
        <f t="shared" si="363"/>
        <v>637.52</v>
      </c>
      <c r="G1280" s="509"/>
      <c r="H1280" s="421"/>
      <c r="I1280" s="422">
        <f t="shared" si="370"/>
        <v>0</v>
      </c>
      <c r="J1280" s="422">
        <f t="shared" si="371"/>
        <v>0</v>
      </c>
      <c r="K1280" s="419"/>
      <c r="L1280" s="423">
        <f t="shared" si="372"/>
        <v>0</v>
      </c>
      <c r="M1280" s="423">
        <f t="shared" si="373"/>
        <v>0</v>
      </c>
      <c r="N1280" s="424">
        <f t="shared" si="374"/>
        <v>0</v>
      </c>
      <c r="O1280" s="424">
        <f t="shared" si="375"/>
        <v>0</v>
      </c>
      <c r="P1280" s="420"/>
      <c r="Q1280" s="525"/>
      <c r="R1280" s="526" t="str">
        <f t="shared" si="361"/>
        <v/>
      </c>
      <c r="S1280" s="526" t="str">
        <f t="shared" si="362"/>
        <v/>
      </c>
      <c r="V1280" s="433" t="str">
        <f>VLOOKUP(A1280,[3]Cartilha!$A:$A,1,FALSE)</f>
        <v>030706</v>
      </c>
      <c r="W1280" s="367"/>
    </row>
    <row r="1281" spans="1:23" hidden="1" x14ac:dyDescent="0.2">
      <c r="A1281" s="615">
        <v>97626</v>
      </c>
      <c r="B1281" s="612" t="s">
        <v>3171</v>
      </c>
      <c r="C1281" s="620" t="s">
        <v>2327</v>
      </c>
      <c r="D1281" s="612" t="s">
        <v>171</v>
      </c>
      <c r="E1281" s="621">
        <v>615.72</v>
      </c>
      <c r="F1281" s="614">
        <f t="shared" si="363"/>
        <v>742.31</v>
      </c>
      <c r="G1281" s="509"/>
      <c r="H1281" s="421"/>
      <c r="I1281" s="422">
        <f t="shared" si="370"/>
        <v>0</v>
      </c>
      <c r="J1281" s="422">
        <f t="shared" si="371"/>
        <v>0</v>
      </c>
      <c r="K1281" s="419"/>
      <c r="L1281" s="423">
        <f t="shared" si="372"/>
        <v>0</v>
      </c>
      <c r="M1281" s="423">
        <f t="shared" si="373"/>
        <v>0</v>
      </c>
      <c r="N1281" s="424">
        <f t="shared" si="374"/>
        <v>0</v>
      </c>
      <c r="O1281" s="424">
        <f t="shared" si="375"/>
        <v>0</v>
      </c>
      <c r="P1281" s="420"/>
      <c r="Q1281" s="525"/>
      <c r="R1281" s="526" t="str">
        <f t="shared" si="361"/>
        <v/>
      </c>
      <c r="S1281" s="526" t="str">
        <f t="shared" si="362"/>
        <v/>
      </c>
      <c r="V1281" s="433">
        <f>VLOOKUP(A1281,[3]Cartilha!$A:$A,1,FALSE)</f>
        <v>97626</v>
      </c>
      <c r="W1281" s="367"/>
    </row>
    <row r="1282" spans="1:23" ht="22.5" hidden="1" x14ac:dyDescent="0.2">
      <c r="A1282" s="615">
        <v>97627</v>
      </c>
      <c r="B1282" s="612" t="s">
        <v>3171</v>
      </c>
      <c r="C1282" s="620" t="s">
        <v>2328</v>
      </c>
      <c r="D1282" s="612" t="s">
        <v>171</v>
      </c>
      <c r="E1282" s="621">
        <v>297.39999999999998</v>
      </c>
      <c r="F1282" s="614">
        <f t="shared" si="363"/>
        <v>358.55</v>
      </c>
      <c r="G1282" s="509"/>
      <c r="H1282" s="421"/>
      <c r="I1282" s="422">
        <f t="shared" si="370"/>
        <v>0</v>
      </c>
      <c r="J1282" s="422">
        <f t="shared" si="371"/>
        <v>0</v>
      </c>
      <c r="K1282" s="419"/>
      <c r="L1282" s="423">
        <f t="shared" si="372"/>
        <v>0</v>
      </c>
      <c r="M1282" s="423">
        <f t="shared" si="373"/>
        <v>0</v>
      </c>
      <c r="N1282" s="424">
        <f t="shared" si="374"/>
        <v>0</v>
      </c>
      <c r="O1282" s="424">
        <f t="shared" si="375"/>
        <v>0</v>
      </c>
      <c r="P1282" s="420"/>
      <c r="Q1282" s="525"/>
      <c r="R1282" s="526" t="str">
        <f t="shared" si="361"/>
        <v/>
      </c>
      <c r="S1282" s="526" t="str">
        <f t="shared" si="362"/>
        <v/>
      </c>
      <c r="V1282" s="433">
        <f>VLOOKUP(A1282,[3]Cartilha!$A:$A,1,FALSE)</f>
        <v>97627</v>
      </c>
      <c r="W1282" s="367"/>
    </row>
    <row r="1283" spans="1:23" hidden="1" x14ac:dyDescent="0.2">
      <c r="A1283" s="619" t="s">
        <v>3730</v>
      </c>
      <c r="B1283" s="612" t="s">
        <v>5878</v>
      </c>
      <c r="C1283" s="620" t="s">
        <v>7015</v>
      </c>
      <c r="D1283" s="612" t="s">
        <v>171</v>
      </c>
      <c r="E1283" s="508">
        <v>157.15</v>
      </c>
      <c r="F1283" s="614">
        <f t="shared" si="363"/>
        <v>189.46</v>
      </c>
      <c r="G1283" s="509"/>
      <c r="H1283" s="421"/>
      <c r="I1283" s="422">
        <f t="shared" si="370"/>
        <v>0</v>
      </c>
      <c r="J1283" s="422">
        <f t="shared" si="371"/>
        <v>0</v>
      </c>
      <c r="K1283" s="419"/>
      <c r="L1283" s="423">
        <f t="shared" si="372"/>
        <v>0</v>
      </c>
      <c r="M1283" s="423">
        <f t="shared" si="373"/>
        <v>0</v>
      </c>
      <c r="N1283" s="424">
        <f t="shared" si="374"/>
        <v>0</v>
      </c>
      <c r="O1283" s="424">
        <f t="shared" si="375"/>
        <v>0</v>
      </c>
      <c r="P1283" s="420"/>
      <c r="Q1283" s="525"/>
      <c r="R1283" s="526" t="str">
        <f t="shared" si="361"/>
        <v/>
      </c>
      <c r="S1283" s="526" t="str">
        <f t="shared" si="362"/>
        <v/>
      </c>
      <c r="V1283" s="433" t="str">
        <f>VLOOKUP(A1283,[3]Cartilha!$A:$A,1,FALSE)</f>
        <v>030709</v>
      </c>
      <c r="W1283" s="367"/>
    </row>
    <row r="1284" spans="1:23" hidden="1" x14ac:dyDescent="0.2">
      <c r="A1284" s="623" t="s">
        <v>6078</v>
      </c>
      <c r="B1284" s="612"/>
      <c r="C1284" s="620" t="s">
        <v>6079</v>
      </c>
      <c r="D1284" s="612">
        <v>0</v>
      </c>
      <c r="E1284" s="624">
        <v>0</v>
      </c>
      <c r="F1284" s="614">
        <f t="shared" si="363"/>
        <v>0</v>
      </c>
      <c r="G1284" s="515"/>
      <c r="H1284" s="443"/>
      <c r="I1284" s="444"/>
      <c r="J1284" s="445"/>
      <c r="K1284" s="419"/>
      <c r="L1284" s="442"/>
      <c r="M1284" s="443"/>
      <c r="N1284" s="444"/>
      <c r="O1284" s="445"/>
      <c r="P1284" s="420"/>
      <c r="Q1284" s="525" t="str">
        <f>IF(OR(SUM(J1284)&gt;0,SUM(O1284)&gt;0),"xx","")</f>
        <v/>
      </c>
      <c r="R1284" s="526" t="str">
        <f t="shared" si="361"/>
        <v/>
      </c>
      <c r="S1284" s="526" t="str">
        <f t="shared" si="362"/>
        <v/>
      </c>
      <c r="V1284" s="433" t="str">
        <f>VLOOKUP(A1284,[3]Cartilha!$A:$A,1,FALSE)</f>
        <v>3.2</v>
      </c>
      <c r="W1284" s="367"/>
    </row>
    <row r="1285" spans="1:23" hidden="1" x14ac:dyDescent="0.2">
      <c r="A1285" s="623" t="s">
        <v>6080</v>
      </c>
      <c r="B1285" s="612"/>
      <c r="C1285" s="620" t="s">
        <v>6081</v>
      </c>
      <c r="D1285" s="612">
        <v>0</v>
      </c>
      <c r="E1285" s="621">
        <v>0</v>
      </c>
      <c r="F1285" s="614">
        <f t="shared" si="363"/>
        <v>0</v>
      </c>
      <c r="G1285" s="515"/>
      <c r="H1285" s="443"/>
      <c r="I1285" s="444"/>
      <c r="J1285" s="445"/>
      <c r="K1285" s="419"/>
      <c r="L1285" s="516"/>
      <c r="M1285" s="517"/>
      <c r="N1285" s="444"/>
      <c r="O1285" s="445"/>
      <c r="P1285" s="420"/>
      <c r="Q1285" s="525" t="str">
        <f>IF(OR(SUM(J1285)&gt;0,SUM(O1285)&gt;0),"xx","")</f>
        <v/>
      </c>
      <c r="R1285" s="526" t="str">
        <f t="shared" si="361"/>
        <v/>
      </c>
      <c r="S1285" s="526" t="str">
        <f t="shared" si="362"/>
        <v/>
      </c>
      <c r="V1285" s="433" t="str">
        <f>VLOOKUP(A1285,[3]Cartilha!$A:$A,1,FALSE)</f>
        <v>3.3</v>
      </c>
      <c r="W1285" s="367"/>
    </row>
    <row r="1286" spans="1:23" hidden="1" x14ac:dyDescent="0.2">
      <c r="A1286" s="623" t="s">
        <v>6082</v>
      </c>
      <c r="B1286" s="612"/>
      <c r="C1286" s="620" t="s">
        <v>6083</v>
      </c>
      <c r="D1286" s="612">
        <v>0</v>
      </c>
      <c r="E1286" s="624">
        <v>0</v>
      </c>
      <c r="F1286" s="614">
        <f t="shared" si="363"/>
        <v>0</v>
      </c>
      <c r="G1286" s="515"/>
      <c r="H1286" s="443"/>
      <c r="I1286" s="444"/>
      <c r="J1286" s="445"/>
      <c r="K1286" s="419"/>
      <c r="L1286" s="442"/>
      <c r="M1286" s="443"/>
      <c r="N1286" s="444"/>
      <c r="O1286" s="445"/>
      <c r="P1286" s="420"/>
      <c r="Q1286" s="525" t="str">
        <f>IF(OR(SUM(J1286)&gt;0,SUM(O1286)&gt;0),"xx","")</f>
        <v/>
      </c>
      <c r="R1286" s="526" t="str">
        <f t="shared" si="361"/>
        <v/>
      </c>
      <c r="S1286" s="526" t="str">
        <f t="shared" si="362"/>
        <v/>
      </c>
      <c r="V1286" s="433" t="str">
        <f>VLOOKUP(A1286,[3]Cartilha!$A:$A,1,FALSE)</f>
        <v>3.4</v>
      </c>
      <c r="W1286" s="367"/>
    </row>
    <row r="1287" spans="1:23" hidden="1" x14ac:dyDescent="0.2">
      <c r="A1287" s="623" t="s">
        <v>6084</v>
      </c>
      <c r="B1287" s="612"/>
      <c r="C1287" s="620" t="s">
        <v>6085</v>
      </c>
      <c r="D1287" s="612">
        <v>0</v>
      </c>
      <c r="E1287" s="624">
        <v>0</v>
      </c>
      <c r="F1287" s="614">
        <f t="shared" si="363"/>
        <v>0</v>
      </c>
      <c r="G1287" s="515"/>
      <c r="H1287" s="443"/>
      <c r="I1287" s="444"/>
      <c r="J1287" s="445"/>
      <c r="K1287" s="419"/>
      <c r="L1287" s="442"/>
      <c r="M1287" s="443"/>
      <c r="N1287" s="444"/>
      <c r="O1287" s="445"/>
      <c r="P1287" s="420"/>
      <c r="Q1287" s="525" t="str">
        <f>IF(OR(SUM(J1287:J1288)&gt;0,SUM(O1287:O1288)&gt;0),"xx","")</f>
        <v/>
      </c>
      <c r="R1287" s="526" t="str">
        <f t="shared" si="361"/>
        <v/>
      </c>
      <c r="S1287" s="526" t="str">
        <f t="shared" si="362"/>
        <v/>
      </c>
      <c r="V1287" s="433" t="str">
        <f>VLOOKUP(A1287,[3]Cartilha!$A:$A,1,FALSE)</f>
        <v>3.5</v>
      </c>
      <c r="W1287" s="367"/>
    </row>
    <row r="1288" spans="1:23" hidden="1" x14ac:dyDescent="0.2">
      <c r="A1288" s="623" t="s">
        <v>6086</v>
      </c>
      <c r="B1288" s="612"/>
      <c r="C1288" s="620" t="s">
        <v>6087</v>
      </c>
      <c r="D1288" s="612">
        <v>0</v>
      </c>
      <c r="E1288" s="624">
        <v>0</v>
      </c>
      <c r="F1288" s="614">
        <f t="shared" si="363"/>
        <v>0</v>
      </c>
      <c r="G1288" s="515"/>
      <c r="H1288" s="443"/>
      <c r="I1288" s="444"/>
      <c r="J1288" s="445"/>
      <c r="K1288" s="419"/>
      <c r="L1288" s="442"/>
      <c r="M1288" s="443"/>
      <c r="N1288" s="444"/>
      <c r="O1288" s="445"/>
      <c r="P1288" s="420"/>
      <c r="Q1288" s="525" t="str">
        <f>IF(OR(SUM(J1288)&gt;0,SUM(O1288)&gt;0),"xx","")</f>
        <v/>
      </c>
      <c r="R1288" s="526" t="str">
        <f t="shared" si="361"/>
        <v/>
      </c>
      <c r="S1288" s="526" t="str">
        <f t="shared" si="362"/>
        <v/>
      </c>
      <c r="V1288" s="433" t="str">
        <f>VLOOKUP(A1288,[3]Cartilha!$A:$A,1,FALSE)</f>
        <v>3.5.1</v>
      </c>
      <c r="W1288" s="367"/>
    </row>
    <row r="1289" spans="1:23" hidden="1" x14ac:dyDescent="0.2">
      <c r="A1289" s="623" t="s">
        <v>197</v>
      </c>
      <c r="B1289" s="612"/>
      <c r="C1289" s="620" t="s">
        <v>148</v>
      </c>
      <c r="D1289" s="612">
        <v>0</v>
      </c>
      <c r="E1289" s="624">
        <v>0</v>
      </c>
      <c r="F1289" s="614">
        <f t="shared" si="363"/>
        <v>0</v>
      </c>
      <c r="G1289" s="515"/>
      <c r="H1289" s="443"/>
      <c r="I1289" s="444"/>
      <c r="J1289" s="445"/>
      <c r="K1289" s="419"/>
      <c r="L1289" s="442"/>
      <c r="M1289" s="443"/>
      <c r="N1289" s="444"/>
      <c r="O1289" s="445"/>
      <c r="P1289" s="420"/>
      <c r="Q1289" s="525" t="str">
        <f>IF(OR(SUM(J1290:J1297)&gt;0,SUM(O1290:O1297)&gt;0),"xx","")</f>
        <v/>
      </c>
      <c r="R1289" s="526" t="str">
        <f t="shared" si="361"/>
        <v/>
      </c>
      <c r="S1289" s="526" t="str">
        <f t="shared" si="362"/>
        <v/>
      </c>
      <c r="V1289" s="433" t="str">
        <f>VLOOKUP(A1289,[3]Cartilha!$A:$A,1,FALSE)</f>
        <v>3.6</v>
      </c>
      <c r="W1289" s="367"/>
    </row>
    <row r="1290" spans="1:23" hidden="1" x14ac:dyDescent="0.2">
      <c r="A1290" s="623">
        <v>102521</v>
      </c>
      <c r="B1290" s="612" t="s">
        <v>3171</v>
      </c>
      <c r="C1290" s="620" t="s">
        <v>6088</v>
      </c>
      <c r="D1290" s="612" t="s">
        <v>169</v>
      </c>
      <c r="E1290" s="621">
        <v>108.8</v>
      </c>
      <c r="F1290" s="614">
        <f t="shared" si="363"/>
        <v>131.16999999999999</v>
      </c>
      <c r="G1290" s="510"/>
      <c r="H1290" s="423"/>
      <c r="I1290" s="422">
        <f t="shared" ref="I1290:I1297" si="376">IF(ISBLANK(E1290),0,ROUND(F1290*G1290,2))</f>
        <v>0</v>
      </c>
      <c r="J1290" s="422">
        <f t="shared" ref="J1290:J1297" si="377">IF(ISBLANK(G1290),0,ROUND(G1290*H1290,2))</f>
        <v>0</v>
      </c>
      <c r="K1290" s="419"/>
      <c r="L1290" s="423">
        <f t="shared" ref="L1290:M1297" si="378">G1290</f>
        <v>0</v>
      </c>
      <c r="M1290" s="423">
        <f t="shared" si="378"/>
        <v>0</v>
      </c>
      <c r="N1290" s="424">
        <f t="shared" ref="N1290:N1297" si="379">IF(ISBLANK(E1290),0,ROUND(F1290*L1290,2))</f>
        <v>0</v>
      </c>
      <c r="O1290" s="424">
        <f t="shared" ref="O1290:O1297" si="380">IF(ISBLANK(L1290),0,ROUND(L1290*M1290,2))</f>
        <v>0</v>
      </c>
      <c r="P1290" s="420"/>
      <c r="Q1290" s="532"/>
      <c r="R1290" s="526" t="str">
        <f t="shared" si="361"/>
        <v/>
      </c>
      <c r="S1290" s="526" t="str">
        <f t="shared" si="362"/>
        <v/>
      </c>
      <c r="V1290" s="433">
        <f>VLOOKUP(A1290,[3]Cartilha!$A:$A,1,FALSE)</f>
        <v>102521</v>
      </c>
      <c r="W1290" s="367"/>
    </row>
    <row r="1291" spans="1:23" hidden="1" x14ac:dyDescent="0.2">
      <c r="A1291" s="623">
        <v>102522</v>
      </c>
      <c r="B1291" s="612" t="s">
        <v>3171</v>
      </c>
      <c r="C1291" s="620" t="s">
        <v>6089</v>
      </c>
      <c r="D1291" s="612" t="s">
        <v>169</v>
      </c>
      <c r="E1291" s="621">
        <v>159.63999999999999</v>
      </c>
      <c r="F1291" s="614">
        <f t="shared" si="363"/>
        <v>192.46</v>
      </c>
      <c r="G1291" s="510"/>
      <c r="H1291" s="423"/>
      <c r="I1291" s="422">
        <f t="shared" si="376"/>
        <v>0</v>
      </c>
      <c r="J1291" s="422">
        <f t="shared" si="377"/>
        <v>0</v>
      </c>
      <c r="K1291" s="419"/>
      <c r="L1291" s="423">
        <f t="shared" si="378"/>
        <v>0</v>
      </c>
      <c r="M1291" s="423">
        <f t="shared" si="378"/>
        <v>0</v>
      </c>
      <c r="N1291" s="424">
        <f t="shared" si="379"/>
        <v>0</v>
      </c>
      <c r="O1291" s="424">
        <f t="shared" si="380"/>
        <v>0</v>
      </c>
      <c r="P1291" s="420"/>
      <c r="Q1291" s="532"/>
      <c r="R1291" s="526" t="str">
        <f t="shared" si="361"/>
        <v/>
      </c>
      <c r="S1291" s="526" t="str">
        <f t="shared" si="362"/>
        <v/>
      </c>
      <c r="V1291" s="433">
        <f>VLOOKUP(A1291,[3]Cartilha!$A:$A,1,FALSE)</f>
        <v>102522</v>
      </c>
      <c r="W1291" s="367"/>
    </row>
    <row r="1292" spans="1:23" hidden="1" x14ac:dyDescent="0.2">
      <c r="A1292" s="623">
        <v>102523</v>
      </c>
      <c r="B1292" s="612" t="s">
        <v>3171</v>
      </c>
      <c r="C1292" s="620" t="s">
        <v>6090</v>
      </c>
      <c r="D1292" s="612" t="s">
        <v>169</v>
      </c>
      <c r="E1292" s="621">
        <v>210.45</v>
      </c>
      <c r="F1292" s="614">
        <f t="shared" si="363"/>
        <v>253.72</v>
      </c>
      <c r="G1292" s="510"/>
      <c r="H1292" s="423"/>
      <c r="I1292" s="422">
        <f t="shared" si="376"/>
        <v>0</v>
      </c>
      <c r="J1292" s="422">
        <f t="shared" si="377"/>
        <v>0</v>
      </c>
      <c r="K1292" s="419"/>
      <c r="L1292" s="423">
        <f t="shared" si="378"/>
        <v>0</v>
      </c>
      <c r="M1292" s="423">
        <f t="shared" si="378"/>
        <v>0</v>
      </c>
      <c r="N1292" s="424">
        <f t="shared" si="379"/>
        <v>0</v>
      </c>
      <c r="O1292" s="424">
        <f t="shared" si="380"/>
        <v>0</v>
      </c>
      <c r="P1292" s="420"/>
      <c r="Q1292" s="532"/>
      <c r="R1292" s="526" t="str">
        <f t="shared" si="361"/>
        <v/>
      </c>
      <c r="S1292" s="526" t="str">
        <f t="shared" si="362"/>
        <v/>
      </c>
      <c r="V1292" s="433">
        <f>VLOOKUP(A1292,[3]Cartilha!$A:$A,1,FALSE)</f>
        <v>102523</v>
      </c>
      <c r="W1292" s="367"/>
    </row>
    <row r="1293" spans="1:23" hidden="1" x14ac:dyDescent="0.2">
      <c r="A1293" s="623">
        <v>95601</v>
      </c>
      <c r="B1293" s="612" t="s">
        <v>3171</v>
      </c>
      <c r="C1293" s="620" t="s">
        <v>6091</v>
      </c>
      <c r="D1293" s="612" t="s">
        <v>169</v>
      </c>
      <c r="E1293" s="621">
        <v>16.940000000000001</v>
      </c>
      <c r="F1293" s="614">
        <f t="shared" si="363"/>
        <v>20.420000000000002</v>
      </c>
      <c r="G1293" s="510"/>
      <c r="H1293" s="423"/>
      <c r="I1293" s="422">
        <f t="shared" si="376"/>
        <v>0</v>
      </c>
      <c r="J1293" s="422">
        <f t="shared" si="377"/>
        <v>0</v>
      </c>
      <c r="K1293" s="419"/>
      <c r="L1293" s="423">
        <f t="shared" si="378"/>
        <v>0</v>
      </c>
      <c r="M1293" s="423">
        <f t="shared" si="378"/>
        <v>0</v>
      </c>
      <c r="N1293" s="424">
        <f t="shared" si="379"/>
        <v>0</v>
      </c>
      <c r="O1293" s="424">
        <f t="shared" si="380"/>
        <v>0</v>
      </c>
      <c r="P1293" s="420"/>
      <c r="Q1293" s="532"/>
      <c r="R1293" s="526" t="str">
        <f t="shared" si="361"/>
        <v/>
      </c>
      <c r="S1293" s="526" t="str">
        <f t="shared" si="362"/>
        <v/>
      </c>
      <c r="V1293" s="433">
        <f>VLOOKUP(A1293,[3]Cartilha!$A:$A,1,FALSE)</f>
        <v>95601</v>
      </c>
      <c r="W1293" s="367"/>
    </row>
    <row r="1294" spans="1:23" hidden="1" x14ac:dyDescent="0.2">
      <c r="A1294" s="623">
        <v>95602</v>
      </c>
      <c r="B1294" s="612" t="s">
        <v>3171</v>
      </c>
      <c r="C1294" s="620" t="s">
        <v>6092</v>
      </c>
      <c r="D1294" s="612" t="s">
        <v>169</v>
      </c>
      <c r="E1294" s="621">
        <v>27.13</v>
      </c>
      <c r="F1294" s="614">
        <f t="shared" si="363"/>
        <v>32.71</v>
      </c>
      <c r="G1294" s="510"/>
      <c r="H1294" s="423"/>
      <c r="I1294" s="422">
        <f t="shared" si="376"/>
        <v>0</v>
      </c>
      <c r="J1294" s="422">
        <f t="shared" si="377"/>
        <v>0</v>
      </c>
      <c r="K1294" s="419"/>
      <c r="L1294" s="423">
        <f t="shared" si="378"/>
        <v>0</v>
      </c>
      <c r="M1294" s="423">
        <f t="shared" si="378"/>
        <v>0</v>
      </c>
      <c r="N1294" s="424">
        <f t="shared" si="379"/>
        <v>0</v>
      </c>
      <c r="O1294" s="424">
        <f t="shared" si="380"/>
        <v>0</v>
      </c>
      <c r="P1294" s="420"/>
      <c r="Q1294" s="532"/>
      <c r="R1294" s="526" t="str">
        <f t="shared" si="361"/>
        <v/>
      </c>
      <c r="S1294" s="526" t="str">
        <f t="shared" si="362"/>
        <v/>
      </c>
      <c r="V1294" s="433">
        <f>VLOOKUP(A1294,[3]Cartilha!$A:$A,1,FALSE)</f>
        <v>95602</v>
      </c>
      <c r="W1294" s="367"/>
    </row>
    <row r="1295" spans="1:23" hidden="1" x14ac:dyDescent="0.2">
      <c r="A1295" s="623">
        <v>95603</v>
      </c>
      <c r="B1295" s="612" t="s">
        <v>3171</v>
      </c>
      <c r="C1295" s="620" t="s">
        <v>6093</v>
      </c>
      <c r="D1295" s="612" t="s">
        <v>169</v>
      </c>
      <c r="E1295" s="621">
        <v>46.29</v>
      </c>
      <c r="F1295" s="614">
        <f t="shared" si="363"/>
        <v>55.81</v>
      </c>
      <c r="G1295" s="510"/>
      <c r="H1295" s="423"/>
      <c r="I1295" s="422">
        <f t="shared" si="376"/>
        <v>0</v>
      </c>
      <c r="J1295" s="422">
        <f t="shared" si="377"/>
        <v>0</v>
      </c>
      <c r="K1295" s="419"/>
      <c r="L1295" s="423">
        <f t="shared" si="378"/>
        <v>0</v>
      </c>
      <c r="M1295" s="423">
        <f t="shared" si="378"/>
        <v>0</v>
      </c>
      <c r="N1295" s="424">
        <f t="shared" si="379"/>
        <v>0</v>
      </c>
      <c r="O1295" s="424">
        <f t="shared" si="380"/>
        <v>0</v>
      </c>
      <c r="P1295" s="420"/>
      <c r="Q1295" s="532"/>
      <c r="R1295" s="526" t="str">
        <f t="shared" si="361"/>
        <v/>
      </c>
      <c r="S1295" s="526" t="str">
        <f t="shared" si="362"/>
        <v/>
      </c>
      <c r="V1295" s="433">
        <f>VLOOKUP(A1295,[3]Cartilha!$A:$A,1,FALSE)</f>
        <v>95603</v>
      </c>
      <c r="W1295" s="367"/>
    </row>
    <row r="1296" spans="1:23" hidden="1" x14ac:dyDescent="0.2">
      <c r="A1296" s="623">
        <v>95604</v>
      </c>
      <c r="B1296" s="612" t="s">
        <v>3171</v>
      </c>
      <c r="C1296" s="620" t="s">
        <v>6094</v>
      </c>
      <c r="D1296" s="612" t="s">
        <v>169</v>
      </c>
      <c r="E1296" s="621">
        <v>71.83</v>
      </c>
      <c r="F1296" s="614">
        <f t="shared" si="363"/>
        <v>86.6</v>
      </c>
      <c r="G1296" s="510"/>
      <c r="H1296" s="423"/>
      <c r="I1296" s="422">
        <f t="shared" si="376"/>
        <v>0</v>
      </c>
      <c r="J1296" s="422">
        <f t="shared" si="377"/>
        <v>0</v>
      </c>
      <c r="K1296" s="419"/>
      <c r="L1296" s="423">
        <f t="shared" si="378"/>
        <v>0</v>
      </c>
      <c r="M1296" s="423">
        <f t="shared" si="378"/>
        <v>0</v>
      </c>
      <c r="N1296" s="424">
        <f t="shared" si="379"/>
        <v>0</v>
      </c>
      <c r="O1296" s="424">
        <f t="shared" si="380"/>
        <v>0</v>
      </c>
      <c r="P1296" s="420"/>
      <c r="Q1296" s="532"/>
      <c r="R1296" s="526" t="str">
        <f t="shared" si="361"/>
        <v/>
      </c>
      <c r="S1296" s="526" t="str">
        <f t="shared" si="362"/>
        <v/>
      </c>
      <c r="V1296" s="433">
        <f>VLOOKUP(A1296,[3]Cartilha!$A:$A,1,FALSE)</f>
        <v>95604</v>
      </c>
      <c r="W1296" s="367"/>
    </row>
    <row r="1297" spans="1:23" hidden="1" x14ac:dyDescent="0.2">
      <c r="A1297" s="623">
        <v>95605</v>
      </c>
      <c r="B1297" s="612" t="s">
        <v>3171</v>
      </c>
      <c r="C1297" s="620" t="s">
        <v>6095</v>
      </c>
      <c r="D1297" s="612" t="s">
        <v>169</v>
      </c>
      <c r="E1297" s="621">
        <v>131.9</v>
      </c>
      <c r="F1297" s="614">
        <f t="shared" si="363"/>
        <v>159.02000000000001</v>
      </c>
      <c r="G1297" s="510"/>
      <c r="H1297" s="423"/>
      <c r="I1297" s="422">
        <f t="shared" si="376"/>
        <v>0</v>
      </c>
      <c r="J1297" s="422">
        <f t="shared" si="377"/>
        <v>0</v>
      </c>
      <c r="K1297" s="419"/>
      <c r="L1297" s="423">
        <f t="shared" si="378"/>
        <v>0</v>
      </c>
      <c r="M1297" s="423">
        <f t="shared" si="378"/>
        <v>0</v>
      </c>
      <c r="N1297" s="424">
        <f t="shared" si="379"/>
        <v>0</v>
      </c>
      <c r="O1297" s="424">
        <f t="shared" si="380"/>
        <v>0</v>
      </c>
      <c r="P1297" s="420"/>
      <c r="Q1297" s="532"/>
      <c r="R1297" s="526" t="str">
        <f t="shared" si="361"/>
        <v/>
      </c>
      <c r="S1297" s="526" t="str">
        <f t="shared" si="362"/>
        <v/>
      </c>
      <c r="V1297" s="433">
        <f>VLOOKUP(A1297,[3]Cartilha!$A:$A,1,FALSE)</f>
        <v>95605</v>
      </c>
      <c r="W1297" s="367"/>
    </row>
    <row r="1298" spans="1:23" hidden="1" x14ac:dyDescent="0.2">
      <c r="A1298" s="623" t="s">
        <v>198</v>
      </c>
      <c r="B1298" s="612"/>
      <c r="C1298" s="620" t="s">
        <v>209</v>
      </c>
      <c r="D1298" s="612">
        <v>0</v>
      </c>
      <c r="E1298" s="624">
        <v>0</v>
      </c>
      <c r="F1298" s="614">
        <f t="shared" si="363"/>
        <v>0</v>
      </c>
      <c r="G1298" s="515"/>
      <c r="H1298" s="443"/>
      <c r="I1298" s="444"/>
      <c r="J1298" s="445"/>
      <c r="K1298" s="419"/>
      <c r="L1298" s="442"/>
      <c r="M1298" s="443"/>
      <c r="N1298" s="444"/>
      <c r="O1298" s="445"/>
      <c r="P1298" s="420"/>
      <c r="Q1298" s="525" t="str">
        <f>IF(OR(SUM(J1299:J1309)&gt;0,SUM(O1299:O1309)&gt;0),"xx","")</f>
        <v/>
      </c>
      <c r="R1298" s="526" t="str">
        <f t="shared" si="361"/>
        <v/>
      </c>
      <c r="S1298" s="526" t="str">
        <f t="shared" si="362"/>
        <v/>
      </c>
      <c r="V1298" s="433" t="str">
        <f>VLOOKUP(A1298,[3]Cartilha!$A:$A,1,FALSE)</f>
        <v>3.7</v>
      </c>
      <c r="W1298" s="367"/>
    </row>
    <row r="1299" spans="1:23" ht="22.5" hidden="1" x14ac:dyDescent="0.2">
      <c r="A1299" s="623">
        <v>100651</v>
      </c>
      <c r="B1299" s="612" t="s">
        <v>3171</v>
      </c>
      <c r="C1299" s="620" t="s">
        <v>5684</v>
      </c>
      <c r="D1299" s="612" t="s">
        <v>7029</v>
      </c>
      <c r="E1299" s="621">
        <v>118.6</v>
      </c>
      <c r="F1299" s="614">
        <f t="shared" si="363"/>
        <v>142.97999999999999</v>
      </c>
      <c r="G1299" s="510"/>
      <c r="H1299" s="423"/>
      <c r="I1299" s="422">
        <f t="shared" ref="I1299:I1309" si="381">IF(ISBLANK(E1299),0,ROUND(F1299*G1299,2))</f>
        <v>0</v>
      </c>
      <c r="J1299" s="422">
        <f t="shared" ref="J1299:J1309" si="382">IF(ISBLANK(G1299),0,ROUND(G1299*H1299,2))</f>
        <v>0</v>
      </c>
      <c r="K1299" s="419"/>
      <c r="L1299" s="423">
        <f t="shared" ref="L1299:L1309" si="383">G1299</f>
        <v>0</v>
      </c>
      <c r="M1299" s="423">
        <f t="shared" ref="M1299:M1309" si="384">H1299</f>
        <v>0</v>
      </c>
      <c r="N1299" s="424">
        <f t="shared" ref="N1299:N1309" si="385">IF(ISBLANK(E1299),0,ROUND(F1299*L1299,2))</f>
        <v>0</v>
      </c>
      <c r="O1299" s="424">
        <f t="shared" ref="O1299:O1309" si="386">IF(ISBLANK(L1299),0,ROUND(L1299*M1299,2))</f>
        <v>0</v>
      </c>
      <c r="P1299" s="420"/>
      <c r="Q1299" s="532"/>
      <c r="R1299" s="526" t="str">
        <f t="shared" si="361"/>
        <v/>
      </c>
      <c r="S1299" s="526" t="str">
        <f t="shared" si="362"/>
        <v/>
      </c>
      <c r="V1299" s="433">
        <f>VLOOKUP(A1299,[3]Cartilha!$A:$A,1,FALSE)</f>
        <v>100651</v>
      </c>
      <c r="W1299" s="367"/>
    </row>
    <row r="1300" spans="1:23" ht="22.5" hidden="1" x14ac:dyDescent="0.2">
      <c r="A1300" s="623">
        <v>100652</v>
      </c>
      <c r="B1300" s="612" t="s">
        <v>3171</v>
      </c>
      <c r="C1300" s="620" t="s">
        <v>5685</v>
      </c>
      <c r="D1300" s="612" t="s">
        <v>7029</v>
      </c>
      <c r="E1300" s="621">
        <v>214.65</v>
      </c>
      <c r="F1300" s="614">
        <f t="shared" si="363"/>
        <v>258.77999999999997</v>
      </c>
      <c r="G1300" s="510"/>
      <c r="H1300" s="423"/>
      <c r="I1300" s="422">
        <f t="shared" si="381"/>
        <v>0</v>
      </c>
      <c r="J1300" s="422">
        <f t="shared" si="382"/>
        <v>0</v>
      </c>
      <c r="K1300" s="419"/>
      <c r="L1300" s="423">
        <f t="shared" si="383"/>
        <v>0</v>
      </c>
      <c r="M1300" s="423">
        <f t="shared" si="384"/>
        <v>0</v>
      </c>
      <c r="N1300" s="424">
        <f t="shared" si="385"/>
        <v>0</v>
      </c>
      <c r="O1300" s="424">
        <f t="shared" si="386"/>
        <v>0</v>
      </c>
      <c r="P1300" s="420"/>
      <c r="Q1300" s="532"/>
      <c r="R1300" s="526" t="str">
        <f t="shared" ref="R1300:R1363" si="387">IF(Q1300="X","x",IF(Q1300="xx","x",IF(O1300&gt;0,"x","")))</f>
        <v/>
      </c>
      <c r="S1300" s="526" t="str">
        <f t="shared" ref="S1300:S1363" si="388">IF(Q1300="X","x",IF(Q1300="xx","x",IF(OR(J1300&gt;0,O1300&gt;0),"x","")))</f>
        <v/>
      </c>
      <c r="V1300" s="433">
        <f>VLOOKUP(A1300,[3]Cartilha!$A:$A,1,FALSE)</f>
        <v>100652</v>
      </c>
      <c r="W1300" s="367"/>
    </row>
    <row r="1301" spans="1:23" ht="22.5" hidden="1" x14ac:dyDescent="0.2">
      <c r="A1301" s="623">
        <v>100653</v>
      </c>
      <c r="B1301" s="612" t="s">
        <v>3171</v>
      </c>
      <c r="C1301" s="620" t="s">
        <v>5686</v>
      </c>
      <c r="D1301" s="612" t="s">
        <v>7029</v>
      </c>
      <c r="E1301" s="621">
        <v>348.56</v>
      </c>
      <c r="F1301" s="614">
        <f t="shared" si="363"/>
        <v>420.22</v>
      </c>
      <c r="G1301" s="510"/>
      <c r="H1301" s="423"/>
      <c r="I1301" s="422">
        <f t="shared" si="381"/>
        <v>0</v>
      </c>
      <c r="J1301" s="422">
        <f t="shared" si="382"/>
        <v>0</v>
      </c>
      <c r="K1301" s="419"/>
      <c r="L1301" s="423">
        <f t="shared" si="383"/>
        <v>0</v>
      </c>
      <c r="M1301" s="423">
        <f t="shared" si="384"/>
        <v>0</v>
      </c>
      <c r="N1301" s="424">
        <f t="shared" si="385"/>
        <v>0</v>
      </c>
      <c r="O1301" s="424">
        <f t="shared" si="386"/>
        <v>0</v>
      </c>
      <c r="P1301" s="420"/>
      <c r="Q1301" s="532"/>
      <c r="R1301" s="526" t="str">
        <f t="shared" si="387"/>
        <v/>
      </c>
      <c r="S1301" s="526" t="str">
        <f t="shared" si="388"/>
        <v/>
      </c>
      <c r="V1301" s="433">
        <f>VLOOKUP(A1301,[3]Cartilha!$A:$A,1,FALSE)</f>
        <v>100653</v>
      </c>
      <c r="W1301" s="367"/>
    </row>
    <row r="1302" spans="1:23" ht="22.5" hidden="1" x14ac:dyDescent="0.2">
      <c r="A1302" s="623">
        <v>100654</v>
      </c>
      <c r="B1302" s="612" t="s">
        <v>3171</v>
      </c>
      <c r="C1302" s="620" t="s">
        <v>5687</v>
      </c>
      <c r="D1302" s="612" t="s">
        <v>7029</v>
      </c>
      <c r="E1302" s="621">
        <v>478.29</v>
      </c>
      <c r="F1302" s="614">
        <f t="shared" si="363"/>
        <v>576.63</v>
      </c>
      <c r="G1302" s="510"/>
      <c r="H1302" s="423"/>
      <c r="I1302" s="422">
        <f t="shared" si="381"/>
        <v>0</v>
      </c>
      <c r="J1302" s="422">
        <f t="shared" si="382"/>
        <v>0</v>
      </c>
      <c r="K1302" s="419"/>
      <c r="L1302" s="423">
        <f t="shared" si="383"/>
        <v>0</v>
      </c>
      <c r="M1302" s="423">
        <f t="shared" si="384"/>
        <v>0</v>
      </c>
      <c r="N1302" s="424">
        <f t="shared" si="385"/>
        <v>0</v>
      </c>
      <c r="O1302" s="424">
        <f t="shared" si="386"/>
        <v>0</v>
      </c>
      <c r="P1302" s="420"/>
      <c r="Q1302" s="532"/>
      <c r="R1302" s="526" t="str">
        <f t="shared" si="387"/>
        <v/>
      </c>
      <c r="S1302" s="526" t="str">
        <f t="shared" si="388"/>
        <v/>
      </c>
      <c r="V1302" s="433">
        <f>VLOOKUP(A1302,[3]Cartilha!$A:$A,1,FALSE)</f>
        <v>100654</v>
      </c>
      <c r="W1302" s="367"/>
    </row>
    <row r="1303" spans="1:23" ht="22.5" hidden="1" x14ac:dyDescent="0.2">
      <c r="A1303" s="623">
        <v>100655</v>
      </c>
      <c r="B1303" s="612" t="s">
        <v>3171</v>
      </c>
      <c r="C1303" s="620" t="s">
        <v>5688</v>
      </c>
      <c r="D1303" s="612" t="s">
        <v>7029</v>
      </c>
      <c r="E1303" s="621">
        <v>547.16999999999996</v>
      </c>
      <c r="F1303" s="614">
        <f t="shared" ref="F1303:F1366" si="389">IF(E1303=0,0,ROUND(E1303*(1+E$13)*(1-E$14),2))</f>
        <v>659.67</v>
      </c>
      <c r="G1303" s="510"/>
      <c r="H1303" s="423"/>
      <c r="I1303" s="422">
        <f t="shared" si="381"/>
        <v>0</v>
      </c>
      <c r="J1303" s="422">
        <f t="shared" si="382"/>
        <v>0</v>
      </c>
      <c r="K1303" s="419"/>
      <c r="L1303" s="423">
        <f t="shared" si="383"/>
        <v>0</v>
      </c>
      <c r="M1303" s="423">
        <f t="shared" si="384"/>
        <v>0</v>
      </c>
      <c r="N1303" s="424">
        <f t="shared" si="385"/>
        <v>0</v>
      </c>
      <c r="O1303" s="424">
        <f t="shared" si="386"/>
        <v>0</v>
      </c>
      <c r="P1303" s="420"/>
      <c r="Q1303" s="532"/>
      <c r="R1303" s="526" t="str">
        <f t="shared" si="387"/>
        <v/>
      </c>
      <c r="S1303" s="526" t="str">
        <f t="shared" si="388"/>
        <v/>
      </c>
      <c r="V1303" s="433">
        <f>VLOOKUP(A1303,[3]Cartilha!$A:$A,1,FALSE)</f>
        <v>100655</v>
      </c>
      <c r="W1303" s="367"/>
    </row>
    <row r="1304" spans="1:23" ht="22.5" hidden="1" x14ac:dyDescent="0.2">
      <c r="A1304" s="623">
        <v>100656</v>
      </c>
      <c r="B1304" s="612" t="s">
        <v>3171</v>
      </c>
      <c r="C1304" s="620" t="s">
        <v>3552</v>
      </c>
      <c r="D1304" s="612" t="s">
        <v>7029</v>
      </c>
      <c r="E1304" s="621">
        <v>108.26</v>
      </c>
      <c r="F1304" s="614">
        <f t="shared" si="389"/>
        <v>130.52000000000001</v>
      </c>
      <c r="G1304" s="510"/>
      <c r="H1304" s="423"/>
      <c r="I1304" s="422">
        <f t="shared" si="381"/>
        <v>0</v>
      </c>
      <c r="J1304" s="422">
        <f t="shared" si="382"/>
        <v>0</v>
      </c>
      <c r="K1304" s="419"/>
      <c r="L1304" s="423">
        <f t="shared" si="383"/>
        <v>0</v>
      </c>
      <c r="M1304" s="423">
        <f t="shared" si="384"/>
        <v>0</v>
      </c>
      <c r="N1304" s="424">
        <f t="shared" si="385"/>
        <v>0</v>
      </c>
      <c r="O1304" s="424">
        <f t="shared" si="386"/>
        <v>0</v>
      </c>
      <c r="P1304" s="420"/>
      <c r="Q1304" s="532"/>
      <c r="R1304" s="526" t="str">
        <f t="shared" si="387"/>
        <v/>
      </c>
      <c r="S1304" s="526" t="str">
        <f t="shared" si="388"/>
        <v/>
      </c>
      <c r="V1304" s="433">
        <f>VLOOKUP(A1304,[3]Cartilha!$A:$A,1,FALSE)</f>
        <v>100656</v>
      </c>
      <c r="W1304" s="367"/>
    </row>
    <row r="1305" spans="1:23" ht="22.5" hidden="1" x14ac:dyDescent="0.2">
      <c r="A1305" s="623">
        <v>100657</v>
      </c>
      <c r="B1305" s="612" t="s">
        <v>3171</v>
      </c>
      <c r="C1305" s="620" t="s">
        <v>3553</v>
      </c>
      <c r="D1305" s="612" t="s">
        <v>7029</v>
      </c>
      <c r="E1305" s="621">
        <v>139.94999999999999</v>
      </c>
      <c r="F1305" s="614">
        <f t="shared" si="389"/>
        <v>168.72</v>
      </c>
      <c r="G1305" s="510"/>
      <c r="H1305" s="423"/>
      <c r="I1305" s="422">
        <f t="shared" si="381"/>
        <v>0</v>
      </c>
      <c r="J1305" s="422">
        <f t="shared" si="382"/>
        <v>0</v>
      </c>
      <c r="K1305" s="419"/>
      <c r="L1305" s="423">
        <f t="shared" si="383"/>
        <v>0</v>
      </c>
      <c r="M1305" s="423">
        <f t="shared" si="384"/>
        <v>0</v>
      </c>
      <c r="N1305" s="424">
        <f t="shared" si="385"/>
        <v>0</v>
      </c>
      <c r="O1305" s="424">
        <f t="shared" si="386"/>
        <v>0</v>
      </c>
      <c r="P1305" s="420"/>
      <c r="Q1305" s="532"/>
      <c r="R1305" s="526" t="str">
        <f t="shared" si="387"/>
        <v/>
      </c>
      <c r="S1305" s="526" t="str">
        <f t="shared" si="388"/>
        <v/>
      </c>
      <c r="V1305" s="433">
        <f>VLOOKUP(A1305,[3]Cartilha!$A:$A,1,FALSE)</f>
        <v>100657</v>
      </c>
      <c r="W1305" s="367"/>
    </row>
    <row r="1306" spans="1:23" ht="22.5" hidden="1" x14ac:dyDescent="0.2">
      <c r="A1306" s="623">
        <v>100658</v>
      </c>
      <c r="B1306" s="612" t="s">
        <v>3171</v>
      </c>
      <c r="C1306" s="620" t="s">
        <v>3554</v>
      </c>
      <c r="D1306" s="612" t="s">
        <v>7029</v>
      </c>
      <c r="E1306" s="621">
        <v>324.29000000000002</v>
      </c>
      <c r="F1306" s="614">
        <f t="shared" si="389"/>
        <v>390.96</v>
      </c>
      <c r="G1306" s="510"/>
      <c r="H1306" s="423"/>
      <c r="I1306" s="422">
        <f t="shared" si="381"/>
        <v>0</v>
      </c>
      <c r="J1306" s="422">
        <f t="shared" si="382"/>
        <v>0</v>
      </c>
      <c r="K1306" s="419"/>
      <c r="L1306" s="423">
        <f t="shared" si="383"/>
        <v>0</v>
      </c>
      <c r="M1306" s="423">
        <f t="shared" si="384"/>
        <v>0</v>
      </c>
      <c r="N1306" s="424">
        <f t="shared" si="385"/>
        <v>0</v>
      </c>
      <c r="O1306" s="424">
        <f t="shared" si="386"/>
        <v>0</v>
      </c>
      <c r="P1306" s="420"/>
      <c r="Q1306" s="532"/>
      <c r="R1306" s="526" t="str">
        <f t="shared" si="387"/>
        <v/>
      </c>
      <c r="S1306" s="526" t="str">
        <f t="shared" si="388"/>
        <v/>
      </c>
      <c r="V1306" s="433">
        <f>VLOOKUP(A1306,[3]Cartilha!$A:$A,1,FALSE)</f>
        <v>100658</v>
      </c>
      <c r="W1306" s="367"/>
    </row>
    <row r="1307" spans="1:23" hidden="1" x14ac:dyDescent="0.2">
      <c r="A1307" s="623">
        <v>95607</v>
      </c>
      <c r="B1307" s="612" t="s">
        <v>3171</v>
      </c>
      <c r="C1307" s="620" t="s">
        <v>6096</v>
      </c>
      <c r="D1307" s="612" t="s">
        <v>169</v>
      </c>
      <c r="E1307" s="621">
        <v>15.15</v>
      </c>
      <c r="F1307" s="614">
        <f t="shared" si="389"/>
        <v>18.260000000000002</v>
      </c>
      <c r="G1307" s="510"/>
      <c r="H1307" s="423"/>
      <c r="I1307" s="422">
        <f t="shared" si="381"/>
        <v>0</v>
      </c>
      <c r="J1307" s="422">
        <f t="shared" si="382"/>
        <v>0</v>
      </c>
      <c r="K1307" s="419"/>
      <c r="L1307" s="423">
        <f t="shared" si="383"/>
        <v>0</v>
      </c>
      <c r="M1307" s="423">
        <f t="shared" si="384"/>
        <v>0</v>
      </c>
      <c r="N1307" s="424">
        <f t="shared" si="385"/>
        <v>0</v>
      </c>
      <c r="O1307" s="424">
        <f t="shared" si="386"/>
        <v>0</v>
      </c>
      <c r="P1307" s="420"/>
      <c r="Q1307" s="532"/>
      <c r="R1307" s="526" t="str">
        <f t="shared" si="387"/>
        <v/>
      </c>
      <c r="S1307" s="526" t="str">
        <f t="shared" si="388"/>
        <v/>
      </c>
      <c r="V1307" s="433">
        <f>VLOOKUP(A1307,[3]Cartilha!$A:$A,1,FALSE)</f>
        <v>95607</v>
      </c>
      <c r="W1307" s="367"/>
    </row>
    <row r="1308" spans="1:23" hidden="1" x14ac:dyDescent="0.2">
      <c r="A1308" s="623">
        <v>95608</v>
      </c>
      <c r="B1308" s="612" t="s">
        <v>3171</v>
      </c>
      <c r="C1308" s="620" t="s">
        <v>6097</v>
      </c>
      <c r="D1308" s="612" t="s">
        <v>169</v>
      </c>
      <c r="E1308" s="621">
        <v>21.99</v>
      </c>
      <c r="F1308" s="614">
        <f t="shared" si="389"/>
        <v>26.51</v>
      </c>
      <c r="G1308" s="510"/>
      <c r="H1308" s="423"/>
      <c r="I1308" s="422">
        <f t="shared" si="381"/>
        <v>0</v>
      </c>
      <c r="J1308" s="422">
        <f t="shared" si="382"/>
        <v>0</v>
      </c>
      <c r="K1308" s="419"/>
      <c r="L1308" s="423">
        <f t="shared" si="383"/>
        <v>0</v>
      </c>
      <c r="M1308" s="423">
        <f t="shared" si="384"/>
        <v>0</v>
      </c>
      <c r="N1308" s="424">
        <f t="shared" si="385"/>
        <v>0</v>
      </c>
      <c r="O1308" s="424">
        <f t="shared" si="386"/>
        <v>0</v>
      </c>
      <c r="P1308" s="420"/>
      <c r="Q1308" s="532"/>
      <c r="R1308" s="526" t="str">
        <f t="shared" si="387"/>
        <v/>
      </c>
      <c r="S1308" s="526" t="str">
        <f t="shared" si="388"/>
        <v/>
      </c>
      <c r="V1308" s="433">
        <f>VLOOKUP(A1308,[3]Cartilha!$A:$A,1,FALSE)</f>
        <v>95608</v>
      </c>
      <c r="W1308" s="367"/>
    </row>
    <row r="1309" spans="1:23" hidden="1" x14ac:dyDescent="0.2">
      <c r="A1309" s="623">
        <v>95609</v>
      </c>
      <c r="B1309" s="612" t="s">
        <v>3171</v>
      </c>
      <c r="C1309" s="620" t="s">
        <v>6098</v>
      </c>
      <c r="D1309" s="612" t="s">
        <v>169</v>
      </c>
      <c r="E1309" s="621">
        <v>27.89</v>
      </c>
      <c r="F1309" s="614">
        <f t="shared" si="389"/>
        <v>33.619999999999997</v>
      </c>
      <c r="G1309" s="510"/>
      <c r="H1309" s="423"/>
      <c r="I1309" s="422">
        <f t="shared" si="381"/>
        <v>0</v>
      </c>
      <c r="J1309" s="422">
        <f t="shared" si="382"/>
        <v>0</v>
      </c>
      <c r="K1309" s="419"/>
      <c r="L1309" s="423">
        <f t="shared" si="383"/>
        <v>0</v>
      </c>
      <c r="M1309" s="423">
        <f t="shared" si="384"/>
        <v>0</v>
      </c>
      <c r="N1309" s="424">
        <f t="shared" si="385"/>
        <v>0</v>
      </c>
      <c r="O1309" s="424">
        <f t="shared" si="386"/>
        <v>0</v>
      </c>
      <c r="P1309" s="420"/>
      <c r="Q1309" s="532"/>
      <c r="R1309" s="526" t="str">
        <f t="shared" si="387"/>
        <v/>
      </c>
      <c r="S1309" s="526" t="str">
        <f t="shared" si="388"/>
        <v/>
      </c>
      <c r="V1309" s="433">
        <f>VLOOKUP(A1309,[3]Cartilha!$A:$A,1,FALSE)</f>
        <v>95609</v>
      </c>
      <c r="W1309" s="367"/>
    </row>
    <row r="1310" spans="1:23" x14ac:dyDescent="0.2">
      <c r="A1310" s="623" t="s">
        <v>199</v>
      </c>
      <c r="B1310" s="612"/>
      <c r="C1310" s="620" t="s">
        <v>210</v>
      </c>
      <c r="D1310" s="612">
        <v>0</v>
      </c>
      <c r="E1310" s="624">
        <v>0</v>
      </c>
      <c r="F1310" s="614">
        <f t="shared" si="389"/>
        <v>0</v>
      </c>
      <c r="G1310" s="515"/>
      <c r="H1310" s="443"/>
      <c r="I1310" s="444"/>
      <c r="J1310" s="445"/>
      <c r="K1310" s="419"/>
      <c r="L1310" s="442"/>
      <c r="M1310" s="443"/>
      <c r="N1310" s="444"/>
      <c r="O1310" s="445"/>
      <c r="P1310" s="420"/>
      <c r="Q1310" s="525" t="str">
        <f>IF(OR(SUM(J1311:J1342)&gt;0,SUM(O1311:O1342)&gt;0),"xx","")</f>
        <v>xx</v>
      </c>
      <c r="R1310" s="526" t="str">
        <f t="shared" si="387"/>
        <v>x</v>
      </c>
      <c r="S1310" s="526" t="str">
        <f t="shared" si="388"/>
        <v>x</v>
      </c>
      <c r="V1310" s="433" t="str">
        <f>VLOOKUP(A1310,[3]Cartilha!$A:$A,1,FALSE)</f>
        <v>3.8</v>
      </c>
      <c r="W1310" s="367"/>
    </row>
    <row r="1311" spans="1:23" ht="22.5" hidden="1" x14ac:dyDescent="0.2">
      <c r="A1311" s="623">
        <v>101096</v>
      </c>
      <c r="B1311" s="612" t="s">
        <v>3171</v>
      </c>
      <c r="C1311" s="620" t="s">
        <v>4270</v>
      </c>
      <c r="D1311" s="612" t="s">
        <v>171</v>
      </c>
      <c r="E1311" s="621">
        <v>1139.93</v>
      </c>
      <c r="F1311" s="614">
        <f t="shared" si="389"/>
        <v>1374.3</v>
      </c>
      <c r="G1311" s="510"/>
      <c r="H1311" s="423"/>
      <c r="I1311" s="422">
        <f t="shared" ref="I1311:I1342" si="390">IF(ISBLANK(E1311),0,ROUND(F1311*G1311,2))</f>
        <v>0</v>
      </c>
      <c r="J1311" s="422">
        <f t="shared" ref="J1311:J1342" si="391">IF(ISBLANK(G1311),0,ROUND(G1311*H1311,2))</f>
        <v>0</v>
      </c>
      <c r="K1311" s="419"/>
      <c r="L1311" s="423">
        <f t="shared" ref="L1311:L1342" si="392">G1311</f>
        <v>0</v>
      </c>
      <c r="M1311" s="423">
        <f t="shared" ref="M1311:M1342" si="393">H1311</f>
        <v>0</v>
      </c>
      <c r="N1311" s="424">
        <f t="shared" ref="N1311:N1342" si="394">IF(ISBLANK(E1311),0,ROUND(F1311*L1311,2))</f>
        <v>0</v>
      </c>
      <c r="O1311" s="424">
        <f t="shared" ref="O1311:O1342" si="395">IF(ISBLANK(L1311),0,ROUND(L1311*M1311,2))</f>
        <v>0</v>
      </c>
      <c r="P1311" s="420"/>
      <c r="Q1311" s="532"/>
      <c r="R1311" s="526" t="str">
        <f t="shared" si="387"/>
        <v/>
      </c>
      <c r="S1311" s="526" t="str">
        <f t="shared" si="388"/>
        <v/>
      </c>
      <c r="V1311" s="433">
        <f>VLOOKUP(A1311,[3]Cartilha!$A:$A,1,FALSE)</f>
        <v>101096</v>
      </c>
      <c r="W1311" s="367"/>
    </row>
    <row r="1312" spans="1:23" ht="22.5" hidden="1" x14ac:dyDescent="0.2">
      <c r="A1312" s="623">
        <v>101097</v>
      </c>
      <c r="B1312" s="612" t="s">
        <v>3171</v>
      </c>
      <c r="C1312" s="620" t="s">
        <v>4271</v>
      </c>
      <c r="D1312" s="612" t="s">
        <v>171</v>
      </c>
      <c r="E1312" s="621">
        <v>1077.92</v>
      </c>
      <c r="F1312" s="614">
        <f t="shared" si="389"/>
        <v>1299.54</v>
      </c>
      <c r="G1312" s="510"/>
      <c r="H1312" s="423"/>
      <c r="I1312" s="422">
        <f t="shared" si="390"/>
        <v>0</v>
      </c>
      <c r="J1312" s="422">
        <f t="shared" si="391"/>
        <v>0</v>
      </c>
      <c r="K1312" s="419"/>
      <c r="L1312" s="423">
        <f t="shared" si="392"/>
        <v>0</v>
      </c>
      <c r="M1312" s="423">
        <f t="shared" si="393"/>
        <v>0</v>
      </c>
      <c r="N1312" s="424">
        <f t="shared" si="394"/>
        <v>0</v>
      </c>
      <c r="O1312" s="424">
        <f t="shared" si="395"/>
        <v>0</v>
      </c>
      <c r="P1312" s="420"/>
      <c r="Q1312" s="532"/>
      <c r="R1312" s="526" t="str">
        <f t="shared" si="387"/>
        <v/>
      </c>
      <c r="S1312" s="526" t="str">
        <f t="shared" si="388"/>
        <v/>
      </c>
      <c r="V1312" s="433">
        <f>VLOOKUP(A1312,[3]Cartilha!$A:$A,1,FALSE)</f>
        <v>101097</v>
      </c>
      <c r="W1312" s="367"/>
    </row>
    <row r="1313" spans="1:23" ht="22.5" hidden="1" x14ac:dyDescent="0.2">
      <c r="A1313" s="623">
        <v>101098</v>
      </c>
      <c r="B1313" s="612" t="s">
        <v>3171</v>
      </c>
      <c r="C1313" s="620" t="s">
        <v>4272</v>
      </c>
      <c r="D1313" s="612" t="s">
        <v>171</v>
      </c>
      <c r="E1313" s="621">
        <v>1000.16</v>
      </c>
      <c r="F1313" s="614">
        <f t="shared" si="389"/>
        <v>1205.79</v>
      </c>
      <c r="G1313" s="510"/>
      <c r="H1313" s="423"/>
      <c r="I1313" s="422">
        <f t="shared" si="390"/>
        <v>0</v>
      </c>
      <c r="J1313" s="422">
        <f t="shared" si="391"/>
        <v>0</v>
      </c>
      <c r="K1313" s="419"/>
      <c r="L1313" s="423">
        <f t="shared" si="392"/>
        <v>0</v>
      </c>
      <c r="M1313" s="423">
        <f t="shared" si="393"/>
        <v>0</v>
      </c>
      <c r="N1313" s="424">
        <f t="shared" si="394"/>
        <v>0</v>
      </c>
      <c r="O1313" s="424">
        <f t="shared" si="395"/>
        <v>0</v>
      </c>
      <c r="P1313" s="420"/>
      <c r="Q1313" s="532"/>
      <c r="R1313" s="526" t="str">
        <f t="shared" si="387"/>
        <v/>
      </c>
      <c r="S1313" s="526" t="str">
        <f t="shared" si="388"/>
        <v/>
      </c>
      <c r="V1313" s="433">
        <f>VLOOKUP(A1313,[3]Cartilha!$A:$A,1,FALSE)</f>
        <v>101098</v>
      </c>
      <c r="W1313" s="367"/>
    </row>
    <row r="1314" spans="1:23" ht="22.5" hidden="1" x14ac:dyDescent="0.2">
      <c r="A1314" s="623">
        <v>101099</v>
      </c>
      <c r="B1314" s="612" t="s">
        <v>3171</v>
      </c>
      <c r="C1314" s="620" t="s">
        <v>4273</v>
      </c>
      <c r="D1314" s="612" t="s">
        <v>171</v>
      </c>
      <c r="E1314" s="621">
        <v>912.65</v>
      </c>
      <c r="F1314" s="614">
        <f t="shared" si="389"/>
        <v>1100.29</v>
      </c>
      <c r="G1314" s="510"/>
      <c r="H1314" s="423"/>
      <c r="I1314" s="422">
        <f t="shared" si="390"/>
        <v>0</v>
      </c>
      <c r="J1314" s="422">
        <f t="shared" si="391"/>
        <v>0</v>
      </c>
      <c r="K1314" s="419"/>
      <c r="L1314" s="423">
        <f t="shared" si="392"/>
        <v>0</v>
      </c>
      <c r="M1314" s="423">
        <f t="shared" si="393"/>
        <v>0</v>
      </c>
      <c r="N1314" s="424">
        <f t="shared" si="394"/>
        <v>0</v>
      </c>
      <c r="O1314" s="424">
        <f t="shared" si="395"/>
        <v>0</v>
      </c>
      <c r="P1314" s="420"/>
      <c r="Q1314" s="532"/>
      <c r="R1314" s="526" t="str">
        <f t="shared" si="387"/>
        <v/>
      </c>
      <c r="S1314" s="526" t="str">
        <f t="shared" si="388"/>
        <v/>
      </c>
      <c r="V1314" s="433">
        <f>VLOOKUP(A1314,[3]Cartilha!$A:$A,1,FALSE)</f>
        <v>101099</v>
      </c>
      <c r="W1314" s="367"/>
    </row>
    <row r="1315" spans="1:23" ht="22.5" hidden="1" x14ac:dyDescent="0.2">
      <c r="A1315" s="623">
        <v>101100</v>
      </c>
      <c r="B1315" s="612" t="s">
        <v>3171</v>
      </c>
      <c r="C1315" s="620" t="s">
        <v>4274</v>
      </c>
      <c r="D1315" s="612" t="s">
        <v>171</v>
      </c>
      <c r="E1315" s="621">
        <v>828.88</v>
      </c>
      <c r="F1315" s="614">
        <f t="shared" si="389"/>
        <v>999.3</v>
      </c>
      <c r="G1315" s="510"/>
      <c r="H1315" s="423"/>
      <c r="I1315" s="422">
        <f t="shared" si="390"/>
        <v>0</v>
      </c>
      <c r="J1315" s="422">
        <f t="shared" si="391"/>
        <v>0</v>
      </c>
      <c r="K1315" s="419"/>
      <c r="L1315" s="423">
        <f t="shared" si="392"/>
        <v>0</v>
      </c>
      <c r="M1315" s="423">
        <f t="shared" si="393"/>
        <v>0</v>
      </c>
      <c r="N1315" s="424">
        <f t="shared" si="394"/>
        <v>0</v>
      </c>
      <c r="O1315" s="424">
        <f t="shared" si="395"/>
        <v>0</v>
      </c>
      <c r="P1315" s="420"/>
      <c r="Q1315" s="532"/>
      <c r="R1315" s="526" t="str">
        <f t="shared" si="387"/>
        <v/>
      </c>
      <c r="S1315" s="526" t="str">
        <f t="shared" si="388"/>
        <v/>
      </c>
      <c r="V1315" s="433">
        <f>VLOOKUP(A1315,[3]Cartilha!$A:$A,1,FALSE)</f>
        <v>101100</v>
      </c>
      <c r="W1315" s="367"/>
    </row>
    <row r="1316" spans="1:23" ht="22.5" hidden="1" x14ac:dyDescent="0.2">
      <c r="A1316" s="623">
        <v>101101</v>
      </c>
      <c r="B1316" s="612" t="s">
        <v>3171</v>
      </c>
      <c r="C1316" s="620" t="s">
        <v>4275</v>
      </c>
      <c r="D1316" s="612" t="s">
        <v>171</v>
      </c>
      <c r="E1316" s="621">
        <v>809.41</v>
      </c>
      <c r="F1316" s="614">
        <f t="shared" si="389"/>
        <v>975.82</v>
      </c>
      <c r="G1316" s="510"/>
      <c r="H1316" s="423"/>
      <c r="I1316" s="422">
        <f t="shared" si="390"/>
        <v>0</v>
      </c>
      <c r="J1316" s="422">
        <f t="shared" si="391"/>
        <v>0</v>
      </c>
      <c r="K1316" s="419"/>
      <c r="L1316" s="423">
        <f t="shared" si="392"/>
        <v>0</v>
      </c>
      <c r="M1316" s="423">
        <f t="shared" si="393"/>
        <v>0</v>
      </c>
      <c r="N1316" s="424">
        <f t="shared" si="394"/>
        <v>0</v>
      </c>
      <c r="O1316" s="424">
        <f t="shared" si="395"/>
        <v>0</v>
      </c>
      <c r="P1316" s="420"/>
      <c r="Q1316" s="532"/>
      <c r="R1316" s="526" t="str">
        <f t="shared" si="387"/>
        <v/>
      </c>
      <c r="S1316" s="526" t="str">
        <f t="shared" si="388"/>
        <v/>
      </c>
      <c r="V1316" s="433">
        <f>VLOOKUP(A1316,[3]Cartilha!$A:$A,1,FALSE)</f>
        <v>101101</v>
      </c>
      <c r="W1316" s="367"/>
    </row>
    <row r="1317" spans="1:23" ht="22.5" hidden="1" x14ac:dyDescent="0.2">
      <c r="A1317" s="623">
        <v>101102</v>
      </c>
      <c r="B1317" s="612" t="s">
        <v>3171</v>
      </c>
      <c r="C1317" s="620" t="s">
        <v>4276</v>
      </c>
      <c r="D1317" s="612" t="s">
        <v>171</v>
      </c>
      <c r="E1317" s="621">
        <v>790.38</v>
      </c>
      <c r="F1317" s="614">
        <f t="shared" si="389"/>
        <v>952.88</v>
      </c>
      <c r="G1317" s="510"/>
      <c r="H1317" s="423"/>
      <c r="I1317" s="422">
        <f t="shared" si="390"/>
        <v>0</v>
      </c>
      <c r="J1317" s="422">
        <f t="shared" si="391"/>
        <v>0</v>
      </c>
      <c r="K1317" s="419"/>
      <c r="L1317" s="423">
        <f t="shared" si="392"/>
        <v>0</v>
      </c>
      <c r="M1317" s="423">
        <f t="shared" si="393"/>
        <v>0</v>
      </c>
      <c r="N1317" s="424">
        <f t="shared" si="394"/>
        <v>0</v>
      </c>
      <c r="O1317" s="424">
        <f t="shared" si="395"/>
        <v>0</v>
      </c>
      <c r="P1317" s="420"/>
      <c r="Q1317" s="532"/>
      <c r="R1317" s="526" t="str">
        <f t="shared" si="387"/>
        <v/>
      </c>
      <c r="S1317" s="526" t="str">
        <f t="shared" si="388"/>
        <v/>
      </c>
      <c r="V1317" s="433">
        <f>VLOOKUP(A1317,[3]Cartilha!$A:$A,1,FALSE)</f>
        <v>101102</v>
      </c>
      <c r="W1317" s="367"/>
    </row>
    <row r="1318" spans="1:23" ht="22.5" hidden="1" x14ac:dyDescent="0.2">
      <c r="A1318" s="623">
        <v>101103</v>
      </c>
      <c r="B1318" s="612" t="s">
        <v>3171</v>
      </c>
      <c r="C1318" s="620" t="s">
        <v>4277</v>
      </c>
      <c r="D1318" s="612" t="s">
        <v>171</v>
      </c>
      <c r="E1318" s="621">
        <v>741.01</v>
      </c>
      <c r="F1318" s="614">
        <f t="shared" si="389"/>
        <v>893.36</v>
      </c>
      <c r="G1318" s="510"/>
      <c r="H1318" s="423"/>
      <c r="I1318" s="422">
        <f t="shared" si="390"/>
        <v>0</v>
      </c>
      <c r="J1318" s="422">
        <f t="shared" si="391"/>
        <v>0</v>
      </c>
      <c r="K1318" s="419"/>
      <c r="L1318" s="423">
        <f t="shared" si="392"/>
        <v>0</v>
      </c>
      <c r="M1318" s="423">
        <f t="shared" si="393"/>
        <v>0</v>
      </c>
      <c r="N1318" s="424">
        <f t="shared" si="394"/>
        <v>0</v>
      </c>
      <c r="O1318" s="424">
        <f t="shared" si="395"/>
        <v>0</v>
      </c>
      <c r="P1318" s="420"/>
      <c r="Q1318" s="532"/>
      <c r="R1318" s="526" t="str">
        <f t="shared" si="387"/>
        <v/>
      </c>
      <c r="S1318" s="526" t="str">
        <f t="shared" si="388"/>
        <v/>
      </c>
      <c r="V1318" s="433">
        <f>VLOOKUP(A1318,[3]Cartilha!$A:$A,1,FALSE)</f>
        <v>101103</v>
      </c>
      <c r="W1318" s="367"/>
    </row>
    <row r="1319" spans="1:23" ht="22.5" hidden="1" x14ac:dyDescent="0.2">
      <c r="A1319" s="623">
        <v>101104</v>
      </c>
      <c r="B1319" s="612" t="s">
        <v>3171</v>
      </c>
      <c r="C1319" s="620" t="s">
        <v>4278</v>
      </c>
      <c r="D1319" s="612" t="s">
        <v>171</v>
      </c>
      <c r="E1319" s="621">
        <v>1073.6300000000001</v>
      </c>
      <c r="F1319" s="614">
        <f t="shared" si="389"/>
        <v>1294.3699999999999</v>
      </c>
      <c r="G1319" s="510"/>
      <c r="H1319" s="423"/>
      <c r="I1319" s="422">
        <f t="shared" si="390"/>
        <v>0</v>
      </c>
      <c r="J1319" s="422">
        <f t="shared" si="391"/>
        <v>0</v>
      </c>
      <c r="K1319" s="419"/>
      <c r="L1319" s="423">
        <f t="shared" si="392"/>
        <v>0</v>
      </c>
      <c r="M1319" s="423">
        <f t="shared" si="393"/>
        <v>0</v>
      </c>
      <c r="N1319" s="424">
        <f t="shared" si="394"/>
        <v>0</v>
      </c>
      <c r="O1319" s="424">
        <f t="shared" si="395"/>
        <v>0</v>
      </c>
      <c r="P1319" s="420"/>
      <c r="Q1319" s="532"/>
      <c r="R1319" s="526" t="str">
        <f t="shared" si="387"/>
        <v/>
      </c>
      <c r="S1319" s="526" t="str">
        <f t="shared" si="388"/>
        <v/>
      </c>
      <c r="V1319" s="433">
        <f>VLOOKUP(A1319,[3]Cartilha!$A:$A,1,FALSE)</f>
        <v>101104</v>
      </c>
      <c r="W1319" s="367"/>
    </row>
    <row r="1320" spans="1:23" ht="22.5" hidden="1" x14ac:dyDescent="0.2">
      <c r="A1320" s="623">
        <v>101105</v>
      </c>
      <c r="B1320" s="612" t="s">
        <v>3171</v>
      </c>
      <c r="C1320" s="620" t="s">
        <v>4279</v>
      </c>
      <c r="D1320" s="612" t="s">
        <v>171</v>
      </c>
      <c r="E1320" s="621">
        <v>1012.91</v>
      </c>
      <c r="F1320" s="614">
        <f t="shared" si="389"/>
        <v>1221.1600000000001</v>
      </c>
      <c r="G1320" s="510"/>
      <c r="H1320" s="423"/>
      <c r="I1320" s="422">
        <f t="shared" si="390"/>
        <v>0</v>
      </c>
      <c r="J1320" s="422">
        <f t="shared" si="391"/>
        <v>0</v>
      </c>
      <c r="K1320" s="419"/>
      <c r="L1320" s="423">
        <f t="shared" si="392"/>
        <v>0</v>
      </c>
      <c r="M1320" s="423">
        <f t="shared" si="393"/>
        <v>0</v>
      </c>
      <c r="N1320" s="424">
        <f t="shared" si="394"/>
        <v>0</v>
      </c>
      <c r="O1320" s="424">
        <f t="shared" si="395"/>
        <v>0</v>
      </c>
      <c r="P1320" s="420"/>
      <c r="Q1320" s="532"/>
      <c r="R1320" s="526" t="str">
        <f t="shared" si="387"/>
        <v/>
      </c>
      <c r="S1320" s="526" t="str">
        <f t="shared" si="388"/>
        <v/>
      </c>
      <c r="V1320" s="433">
        <f>VLOOKUP(A1320,[3]Cartilha!$A:$A,1,FALSE)</f>
        <v>101105</v>
      </c>
      <c r="W1320" s="367"/>
    </row>
    <row r="1321" spans="1:23" ht="22.5" hidden="1" x14ac:dyDescent="0.2">
      <c r="A1321" s="623">
        <v>101106</v>
      </c>
      <c r="B1321" s="612" t="s">
        <v>3171</v>
      </c>
      <c r="C1321" s="620" t="s">
        <v>4280</v>
      </c>
      <c r="D1321" s="612" t="s">
        <v>171</v>
      </c>
      <c r="E1321" s="621">
        <v>937.52</v>
      </c>
      <c r="F1321" s="614">
        <f t="shared" si="389"/>
        <v>1130.27</v>
      </c>
      <c r="G1321" s="510"/>
      <c r="H1321" s="423"/>
      <c r="I1321" s="422">
        <f t="shared" si="390"/>
        <v>0</v>
      </c>
      <c r="J1321" s="422">
        <f t="shared" si="391"/>
        <v>0</v>
      </c>
      <c r="K1321" s="419"/>
      <c r="L1321" s="423">
        <f t="shared" si="392"/>
        <v>0</v>
      </c>
      <c r="M1321" s="423">
        <f t="shared" si="393"/>
        <v>0</v>
      </c>
      <c r="N1321" s="424">
        <f t="shared" si="394"/>
        <v>0</v>
      </c>
      <c r="O1321" s="424">
        <f t="shared" si="395"/>
        <v>0</v>
      </c>
      <c r="P1321" s="420"/>
      <c r="Q1321" s="532"/>
      <c r="R1321" s="526" t="str">
        <f t="shared" si="387"/>
        <v/>
      </c>
      <c r="S1321" s="526" t="str">
        <f t="shared" si="388"/>
        <v/>
      </c>
      <c r="V1321" s="433">
        <f>VLOOKUP(A1321,[3]Cartilha!$A:$A,1,FALSE)</f>
        <v>101106</v>
      </c>
      <c r="W1321" s="367"/>
    </row>
    <row r="1322" spans="1:23" ht="22.5" hidden="1" x14ac:dyDescent="0.2">
      <c r="A1322" s="623">
        <v>101107</v>
      </c>
      <c r="B1322" s="612" t="s">
        <v>3171</v>
      </c>
      <c r="C1322" s="620" t="s">
        <v>4281</v>
      </c>
      <c r="D1322" s="612" t="s">
        <v>171</v>
      </c>
      <c r="E1322" s="621">
        <v>852.61</v>
      </c>
      <c r="F1322" s="614">
        <f t="shared" si="389"/>
        <v>1027.9100000000001</v>
      </c>
      <c r="G1322" s="510"/>
      <c r="H1322" s="423"/>
      <c r="I1322" s="422">
        <f t="shared" si="390"/>
        <v>0</v>
      </c>
      <c r="J1322" s="422">
        <f t="shared" si="391"/>
        <v>0</v>
      </c>
      <c r="K1322" s="419"/>
      <c r="L1322" s="423">
        <f t="shared" si="392"/>
        <v>0</v>
      </c>
      <c r="M1322" s="423">
        <f t="shared" si="393"/>
        <v>0</v>
      </c>
      <c r="N1322" s="424">
        <f t="shared" si="394"/>
        <v>0</v>
      </c>
      <c r="O1322" s="424">
        <f t="shared" si="395"/>
        <v>0</v>
      </c>
      <c r="P1322" s="420"/>
      <c r="Q1322" s="532"/>
      <c r="R1322" s="526" t="str">
        <f t="shared" si="387"/>
        <v/>
      </c>
      <c r="S1322" s="526" t="str">
        <f t="shared" si="388"/>
        <v/>
      </c>
      <c r="V1322" s="433">
        <f>VLOOKUP(A1322,[3]Cartilha!$A:$A,1,FALSE)</f>
        <v>101107</v>
      </c>
      <c r="W1322" s="367"/>
    </row>
    <row r="1323" spans="1:23" ht="22.5" hidden="1" x14ac:dyDescent="0.2">
      <c r="A1323" s="623">
        <v>101108</v>
      </c>
      <c r="B1323" s="612" t="s">
        <v>3171</v>
      </c>
      <c r="C1323" s="620" t="s">
        <v>4282</v>
      </c>
      <c r="D1323" s="612" t="s">
        <v>171</v>
      </c>
      <c r="E1323" s="621">
        <v>757.11</v>
      </c>
      <c r="F1323" s="614">
        <f t="shared" si="389"/>
        <v>912.77</v>
      </c>
      <c r="G1323" s="510"/>
      <c r="H1323" s="423"/>
      <c r="I1323" s="422">
        <f t="shared" si="390"/>
        <v>0</v>
      </c>
      <c r="J1323" s="422">
        <f t="shared" si="391"/>
        <v>0</v>
      </c>
      <c r="K1323" s="419"/>
      <c r="L1323" s="423">
        <f t="shared" si="392"/>
        <v>0</v>
      </c>
      <c r="M1323" s="423">
        <f t="shared" si="393"/>
        <v>0</v>
      </c>
      <c r="N1323" s="424">
        <f t="shared" si="394"/>
        <v>0</v>
      </c>
      <c r="O1323" s="424">
        <f t="shared" si="395"/>
        <v>0</v>
      </c>
      <c r="P1323" s="420"/>
      <c r="Q1323" s="532"/>
      <c r="R1323" s="526" t="str">
        <f t="shared" si="387"/>
        <v/>
      </c>
      <c r="S1323" s="526" t="str">
        <f t="shared" si="388"/>
        <v/>
      </c>
      <c r="V1323" s="433">
        <f>VLOOKUP(A1323,[3]Cartilha!$A:$A,1,FALSE)</f>
        <v>101108</v>
      </c>
      <c r="W1323" s="367"/>
    </row>
    <row r="1324" spans="1:23" ht="22.5" hidden="1" x14ac:dyDescent="0.2">
      <c r="A1324" s="623">
        <v>101109</v>
      </c>
      <c r="B1324" s="612" t="s">
        <v>3171</v>
      </c>
      <c r="C1324" s="620" t="s">
        <v>4283</v>
      </c>
      <c r="D1324" s="612" t="s">
        <v>171</v>
      </c>
      <c r="E1324" s="621">
        <v>739.23</v>
      </c>
      <c r="F1324" s="614">
        <f t="shared" si="389"/>
        <v>891.22</v>
      </c>
      <c r="G1324" s="510"/>
      <c r="H1324" s="423"/>
      <c r="I1324" s="422">
        <f t="shared" si="390"/>
        <v>0</v>
      </c>
      <c r="J1324" s="422">
        <f t="shared" si="391"/>
        <v>0</v>
      </c>
      <c r="K1324" s="419"/>
      <c r="L1324" s="423">
        <f t="shared" si="392"/>
        <v>0</v>
      </c>
      <c r="M1324" s="423">
        <f t="shared" si="393"/>
        <v>0</v>
      </c>
      <c r="N1324" s="424">
        <f t="shared" si="394"/>
        <v>0</v>
      </c>
      <c r="O1324" s="424">
        <f t="shared" si="395"/>
        <v>0</v>
      </c>
      <c r="P1324" s="420"/>
      <c r="Q1324" s="532"/>
      <c r="R1324" s="526" t="str">
        <f t="shared" si="387"/>
        <v/>
      </c>
      <c r="S1324" s="526" t="str">
        <f t="shared" si="388"/>
        <v/>
      </c>
      <c r="V1324" s="433">
        <f>VLOOKUP(A1324,[3]Cartilha!$A:$A,1,FALSE)</f>
        <v>101109</v>
      </c>
      <c r="W1324" s="367"/>
    </row>
    <row r="1325" spans="1:23" ht="22.5" hidden="1" x14ac:dyDescent="0.2">
      <c r="A1325" s="623">
        <v>101110</v>
      </c>
      <c r="B1325" s="612" t="s">
        <v>3171</v>
      </c>
      <c r="C1325" s="620" t="s">
        <v>4284</v>
      </c>
      <c r="D1325" s="612" t="s">
        <v>171</v>
      </c>
      <c r="E1325" s="621">
        <v>723.18</v>
      </c>
      <c r="F1325" s="614">
        <f t="shared" si="389"/>
        <v>871.87</v>
      </c>
      <c r="G1325" s="510"/>
      <c r="H1325" s="423"/>
      <c r="I1325" s="422">
        <f t="shared" si="390"/>
        <v>0</v>
      </c>
      <c r="J1325" s="422">
        <f t="shared" si="391"/>
        <v>0</v>
      </c>
      <c r="K1325" s="419"/>
      <c r="L1325" s="423">
        <f t="shared" si="392"/>
        <v>0</v>
      </c>
      <c r="M1325" s="423">
        <f t="shared" si="393"/>
        <v>0</v>
      </c>
      <c r="N1325" s="424">
        <f t="shared" si="394"/>
        <v>0</v>
      </c>
      <c r="O1325" s="424">
        <f t="shared" si="395"/>
        <v>0</v>
      </c>
      <c r="P1325" s="420"/>
      <c r="Q1325" s="532"/>
      <c r="R1325" s="526" t="str">
        <f t="shared" si="387"/>
        <v/>
      </c>
      <c r="S1325" s="526" t="str">
        <f t="shared" si="388"/>
        <v/>
      </c>
      <c r="V1325" s="433">
        <f>VLOOKUP(A1325,[3]Cartilha!$A:$A,1,FALSE)</f>
        <v>101110</v>
      </c>
      <c r="W1325" s="367"/>
    </row>
    <row r="1326" spans="1:23" ht="22.5" hidden="1" x14ac:dyDescent="0.2">
      <c r="A1326" s="623">
        <v>101111</v>
      </c>
      <c r="B1326" s="612" t="s">
        <v>3171</v>
      </c>
      <c r="C1326" s="620" t="s">
        <v>4285</v>
      </c>
      <c r="D1326" s="612" t="s">
        <v>171</v>
      </c>
      <c r="E1326" s="621">
        <v>677.03</v>
      </c>
      <c r="F1326" s="614">
        <f t="shared" si="389"/>
        <v>816.23</v>
      </c>
      <c r="G1326" s="510"/>
      <c r="H1326" s="423"/>
      <c r="I1326" s="422">
        <f t="shared" si="390"/>
        <v>0</v>
      </c>
      <c r="J1326" s="422">
        <f t="shared" si="391"/>
        <v>0</v>
      </c>
      <c r="K1326" s="419"/>
      <c r="L1326" s="423">
        <f t="shared" si="392"/>
        <v>0</v>
      </c>
      <c r="M1326" s="423">
        <f t="shared" si="393"/>
        <v>0</v>
      </c>
      <c r="N1326" s="424">
        <f t="shared" si="394"/>
        <v>0</v>
      </c>
      <c r="O1326" s="424">
        <f t="shared" si="395"/>
        <v>0</v>
      </c>
      <c r="P1326" s="420"/>
      <c r="Q1326" s="532"/>
      <c r="R1326" s="526" t="str">
        <f t="shared" si="387"/>
        <v/>
      </c>
      <c r="S1326" s="526" t="str">
        <f t="shared" si="388"/>
        <v/>
      </c>
      <c r="V1326" s="433">
        <f>VLOOKUP(A1326,[3]Cartilha!$A:$A,1,FALSE)</f>
        <v>101111</v>
      </c>
      <c r="W1326" s="367"/>
    </row>
    <row r="1327" spans="1:23" ht="22.5" hidden="1" x14ac:dyDescent="0.2">
      <c r="A1327" s="623">
        <v>101112</v>
      </c>
      <c r="B1327" s="612" t="s">
        <v>3171</v>
      </c>
      <c r="C1327" s="620" t="s">
        <v>4286</v>
      </c>
      <c r="D1327" s="612" t="s">
        <v>171</v>
      </c>
      <c r="E1327" s="621">
        <v>779.58</v>
      </c>
      <c r="F1327" s="614">
        <f t="shared" si="389"/>
        <v>939.86</v>
      </c>
      <c r="G1327" s="510"/>
      <c r="H1327" s="423"/>
      <c r="I1327" s="422">
        <f t="shared" si="390"/>
        <v>0</v>
      </c>
      <c r="J1327" s="422">
        <f t="shared" si="391"/>
        <v>0</v>
      </c>
      <c r="K1327" s="419"/>
      <c r="L1327" s="423">
        <f t="shared" si="392"/>
        <v>0</v>
      </c>
      <c r="M1327" s="423">
        <f t="shared" si="393"/>
        <v>0</v>
      </c>
      <c r="N1327" s="424">
        <f t="shared" si="394"/>
        <v>0</v>
      </c>
      <c r="O1327" s="424">
        <f t="shared" si="395"/>
        <v>0</v>
      </c>
      <c r="P1327" s="420"/>
      <c r="Q1327" s="532"/>
      <c r="R1327" s="526" t="str">
        <f t="shared" si="387"/>
        <v/>
      </c>
      <c r="S1327" s="526" t="str">
        <f t="shared" si="388"/>
        <v/>
      </c>
      <c r="V1327" s="433">
        <f>VLOOKUP(A1327,[3]Cartilha!$A:$A,1,FALSE)</f>
        <v>101112</v>
      </c>
      <c r="W1327" s="367"/>
    </row>
    <row r="1328" spans="1:23" ht="22.5" hidden="1" x14ac:dyDescent="0.2">
      <c r="A1328" s="623">
        <v>101113</v>
      </c>
      <c r="B1328" s="612" t="s">
        <v>3171</v>
      </c>
      <c r="C1328" s="620" t="s">
        <v>4287</v>
      </c>
      <c r="D1328" s="612" t="s">
        <v>171</v>
      </c>
      <c r="E1328" s="621">
        <v>716.85</v>
      </c>
      <c r="F1328" s="614">
        <f t="shared" si="389"/>
        <v>864.23</v>
      </c>
      <c r="G1328" s="510"/>
      <c r="H1328" s="423"/>
      <c r="I1328" s="422">
        <f t="shared" si="390"/>
        <v>0</v>
      </c>
      <c r="J1328" s="422">
        <f t="shared" si="391"/>
        <v>0</v>
      </c>
      <c r="K1328" s="419"/>
      <c r="L1328" s="423">
        <f t="shared" si="392"/>
        <v>0</v>
      </c>
      <c r="M1328" s="423">
        <f t="shared" si="393"/>
        <v>0</v>
      </c>
      <c r="N1328" s="424">
        <f t="shared" si="394"/>
        <v>0</v>
      </c>
      <c r="O1328" s="424">
        <f t="shared" si="395"/>
        <v>0</v>
      </c>
      <c r="P1328" s="420"/>
      <c r="Q1328" s="532"/>
      <c r="R1328" s="526" t="str">
        <f t="shared" si="387"/>
        <v/>
      </c>
      <c r="S1328" s="526" t="str">
        <f t="shared" si="388"/>
        <v/>
      </c>
      <c r="V1328" s="433">
        <f>VLOOKUP(A1328,[3]Cartilha!$A:$A,1,FALSE)</f>
        <v>101113</v>
      </c>
      <c r="W1328" s="367"/>
    </row>
    <row r="1329" spans="1:23" ht="22.5" hidden="1" x14ac:dyDescent="0.2">
      <c r="A1329" s="623">
        <v>100889</v>
      </c>
      <c r="B1329" s="612" t="s">
        <v>3171</v>
      </c>
      <c r="C1329" s="620" t="s">
        <v>4288</v>
      </c>
      <c r="D1329" s="612" t="s">
        <v>7037</v>
      </c>
      <c r="E1329" s="621">
        <v>19</v>
      </c>
      <c r="F1329" s="614">
        <f t="shared" si="389"/>
        <v>22.91</v>
      </c>
      <c r="G1329" s="510"/>
      <c r="H1329" s="423"/>
      <c r="I1329" s="422">
        <f t="shared" si="390"/>
        <v>0</v>
      </c>
      <c r="J1329" s="422">
        <f t="shared" si="391"/>
        <v>0</v>
      </c>
      <c r="K1329" s="419"/>
      <c r="L1329" s="423">
        <f t="shared" si="392"/>
        <v>0</v>
      </c>
      <c r="M1329" s="423">
        <f t="shared" si="393"/>
        <v>0</v>
      </c>
      <c r="N1329" s="424">
        <f t="shared" si="394"/>
        <v>0</v>
      </c>
      <c r="O1329" s="424">
        <f t="shared" si="395"/>
        <v>0</v>
      </c>
      <c r="P1329" s="420"/>
      <c r="Q1329" s="532"/>
      <c r="R1329" s="526" t="str">
        <f t="shared" si="387"/>
        <v/>
      </c>
      <c r="S1329" s="526" t="str">
        <f t="shared" si="388"/>
        <v/>
      </c>
      <c r="V1329" s="433">
        <f>VLOOKUP(A1329,[3]Cartilha!$A:$A,1,FALSE)</f>
        <v>100889</v>
      </c>
      <c r="W1329" s="367"/>
    </row>
    <row r="1330" spans="1:23" ht="22.5" hidden="1" x14ac:dyDescent="0.2">
      <c r="A1330" s="623">
        <v>100890</v>
      </c>
      <c r="B1330" s="612" t="s">
        <v>3171</v>
      </c>
      <c r="C1330" s="620" t="s">
        <v>4289</v>
      </c>
      <c r="D1330" s="612" t="s">
        <v>7037</v>
      </c>
      <c r="E1330" s="621">
        <v>18.84</v>
      </c>
      <c r="F1330" s="614">
        <f t="shared" si="389"/>
        <v>22.71</v>
      </c>
      <c r="G1330" s="510"/>
      <c r="H1330" s="423"/>
      <c r="I1330" s="422">
        <f t="shared" si="390"/>
        <v>0</v>
      </c>
      <c r="J1330" s="422">
        <f t="shared" si="391"/>
        <v>0</v>
      </c>
      <c r="K1330" s="419"/>
      <c r="L1330" s="423">
        <f t="shared" si="392"/>
        <v>0</v>
      </c>
      <c r="M1330" s="423">
        <f t="shared" si="393"/>
        <v>0</v>
      </c>
      <c r="N1330" s="424">
        <f t="shared" si="394"/>
        <v>0</v>
      </c>
      <c r="O1330" s="424">
        <f t="shared" si="395"/>
        <v>0</v>
      </c>
      <c r="P1330" s="420"/>
      <c r="Q1330" s="532"/>
      <c r="R1330" s="526" t="str">
        <f t="shared" si="387"/>
        <v/>
      </c>
      <c r="S1330" s="526" t="str">
        <f t="shared" si="388"/>
        <v/>
      </c>
      <c r="V1330" s="433">
        <f>VLOOKUP(A1330,[3]Cartilha!$A:$A,1,FALSE)</f>
        <v>100890</v>
      </c>
      <c r="W1330" s="367"/>
    </row>
    <row r="1331" spans="1:23" ht="22.5" hidden="1" x14ac:dyDescent="0.2">
      <c r="A1331" s="623">
        <v>100892</v>
      </c>
      <c r="B1331" s="612" t="s">
        <v>3171</v>
      </c>
      <c r="C1331" s="620" t="s">
        <v>4290</v>
      </c>
      <c r="D1331" s="612" t="s">
        <v>7037</v>
      </c>
      <c r="E1331" s="621">
        <v>17.920000000000002</v>
      </c>
      <c r="F1331" s="614">
        <f t="shared" si="389"/>
        <v>21.6</v>
      </c>
      <c r="G1331" s="510"/>
      <c r="H1331" s="423"/>
      <c r="I1331" s="422">
        <f t="shared" si="390"/>
        <v>0</v>
      </c>
      <c r="J1331" s="422">
        <f t="shared" si="391"/>
        <v>0</v>
      </c>
      <c r="K1331" s="419"/>
      <c r="L1331" s="423">
        <f t="shared" si="392"/>
        <v>0</v>
      </c>
      <c r="M1331" s="423">
        <f t="shared" si="393"/>
        <v>0</v>
      </c>
      <c r="N1331" s="424">
        <f t="shared" si="394"/>
        <v>0</v>
      </c>
      <c r="O1331" s="424">
        <f t="shared" si="395"/>
        <v>0</v>
      </c>
      <c r="P1331" s="420"/>
      <c r="Q1331" s="532"/>
      <c r="R1331" s="526" t="str">
        <f t="shared" si="387"/>
        <v/>
      </c>
      <c r="S1331" s="526" t="str">
        <f t="shared" si="388"/>
        <v/>
      </c>
      <c r="V1331" s="433">
        <f>VLOOKUP(A1331,[3]Cartilha!$A:$A,1,FALSE)</f>
        <v>100892</v>
      </c>
      <c r="W1331" s="367"/>
    </row>
    <row r="1332" spans="1:23" ht="22.5" hidden="1" x14ac:dyDescent="0.2">
      <c r="A1332" s="623">
        <v>100893</v>
      </c>
      <c r="B1332" s="612" t="s">
        <v>3171</v>
      </c>
      <c r="C1332" s="620" t="s">
        <v>4291</v>
      </c>
      <c r="D1332" s="612" t="s">
        <v>7037</v>
      </c>
      <c r="E1332" s="621">
        <v>17.739999999999998</v>
      </c>
      <c r="F1332" s="614">
        <f t="shared" si="389"/>
        <v>21.39</v>
      </c>
      <c r="G1332" s="510"/>
      <c r="H1332" s="423"/>
      <c r="I1332" s="422">
        <f t="shared" si="390"/>
        <v>0</v>
      </c>
      <c r="J1332" s="422">
        <f t="shared" si="391"/>
        <v>0</v>
      </c>
      <c r="K1332" s="419"/>
      <c r="L1332" s="423">
        <f t="shared" si="392"/>
        <v>0</v>
      </c>
      <c r="M1332" s="423">
        <f t="shared" si="393"/>
        <v>0</v>
      </c>
      <c r="N1332" s="424">
        <f t="shared" si="394"/>
        <v>0</v>
      </c>
      <c r="O1332" s="424">
        <f t="shared" si="395"/>
        <v>0</v>
      </c>
      <c r="P1332" s="420"/>
      <c r="Q1332" s="532"/>
      <c r="R1332" s="526" t="str">
        <f t="shared" si="387"/>
        <v/>
      </c>
      <c r="S1332" s="526" t="str">
        <f t="shared" si="388"/>
        <v/>
      </c>
      <c r="V1332" s="433">
        <f>VLOOKUP(A1332,[3]Cartilha!$A:$A,1,FALSE)</f>
        <v>100893</v>
      </c>
      <c r="W1332" s="367"/>
    </row>
    <row r="1333" spans="1:23" ht="22.5" hidden="1" x14ac:dyDescent="0.2">
      <c r="A1333" s="623">
        <v>100894</v>
      </c>
      <c r="B1333" s="612" t="s">
        <v>3171</v>
      </c>
      <c r="C1333" s="620" t="s">
        <v>4292</v>
      </c>
      <c r="D1333" s="612" t="s">
        <v>7037</v>
      </c>
      <c r="E1333" s="621">
        <v>17.63</v>
      </c>
      <c r="F1333" s="614">
        <f t="shared" si="389"/>
        <v>21.25</v>
      </c>
      <c r="G1333" s="510"/>
      <c r="H1333" s="423"/>
      <c r="I1333" s="422">
        <f t="shared" si="390"/>
        <v>0</v>
      </c>
      <c r="J1333" s="422">
        <f t="shared" si="391"/>
        <v>0</v>
      </c>
      <c r="K1333" s="419"/>
      <c r="L1333" s="423">
        <f t="shared" si="392"/>
        <v>0</v>
      </c>
      <c r="M1333" s="423">
        <f t="shared" si="393"/>
        <v>0</v>
      </c>
      <c r="N1333" s="424">
        <f t="shared" si="394"/>
        <v>0</v>
      </c>
      <c r="O1333" s="424">
        <f t="shared" si="395"/>
        <v>0</v>
      </c>
      <c r="P1333" s="420"/>
      <c r="Q1333" s="532"/>
      <c r="R1333" s="526" t="str">
        <f t="shared" si="387"/>
        <v/>
      </c>
      <c r="S1333" s="526" t="str">
        <f t="shared" si="388"/>
        <v/>
      </c>
      <c r="V1333" s="433">
        <f>VLOOKUP(A1333,[3]Cartilha!$A:$A,1,FALSE)</f>
        <v>100894</v>
      </c>
      <c r="W1333" s="367"/>
    </row>
    <row r="1334" spans="1:23" ht="22.5" hidden="1" x14ac:dyDescent="0.2">
      <c r="A1334" s="623">
        <v>100896</v>
      </c>
      <c r="B1334" s="612" t="s">
        <v>3171</v>
      </c>
      <c r="C1334" s="620" t="s">
        <v>4293</v>
      </c>
      <c r="D1334" s="612" t="s">
        <v>7029</v>
      </c>
      <c r="E1334" s="621">
        <v>52.49</v>
      </c>
      <c r="F1334" s="614">
        <f t="shared" si="389"/>
        <v>63.28</v>
      </c>
      <c r="G1334" s="510"/>
      <c r="H1334" s="423"/>
      <c r="I1334" s="422">
        <f t="shared" si="390"/>
        <v>0</v>
      </c>
      <c r="J1334" s="422">
        <f t="shared" si="391"/>
        <v>0</v>
      </c>
      <c r="K1334" s="419"/>
      <c r="L1334" s="423">
        <f t="shared" si="392"/>
        <v>0</v>
      </c>
      <c r="M1334" s="423">
        <f t="shared" si="393"/>
        <v>0</v>
      </c>
      <c r="N1334" s="424">
        <f t="shared" si="394"/>
        <v>0</v>
      </c>
      <c r="O1334" s="424">
        <f t="shared" si="395"/>
        <v>0</v>
      </c>
      <c r="P1334" s="420"/>
      <c r="Q1334" s="532"/>
      <c r="R1334" s="526" t="str">
        <f t="shared" si="387"/>
        <v/>
      </c>
      <c r="S1334" s="526" t="str">
        <f t="shared" si="388"/>
        <v/>
      </c>
      <c r="V1334" s="433">
        <f>VLOOKUP(A1334,[3]Cartilha!$A:$A,1,FALSE)</f>
        <v>100896</v>
      </c>
      <c r="W1334" s="367"/>
    </row>
    <row r="1335" spans="1:23" ht="22.5" hidden="1" x14ac:dyDescent="0.2">
      <c r="A1335" s="623">
        <v>100897</v>
      </c>
      <c r="B1335" s="612" t="s">
        <v>3171</v>
      </c>
      <c r="C1335" s="620" t="s">
        <v>4294</v>
      </c>
      <c r="D1335" s="612" t="s">
        <v>7029</v>
      </c>
      <c r="E1335" s="621">
        <v>97.07</v>
      </c>
      <c r="F1335" s="614">
        <f t="shared" si="389"/>
        <v>117.03</v>
      </c>
      <c r="G1335" s="510"/>
      <c r="H1335" s="423"/>
      <c r="I1335" s="422">
        <f t="shared" si="390"/>
        <v>0</v>
      </c>
      <c r="J1335" s="422">
        <f t="shared" si="391"/>
        <v>0</v>
      </c>
      <c r="K1335" s="419"/>
      <c r="L1335" s="423">
        <f t="shared" si="392"/>
        <v>0</v>
      </c>
      <c r="M1335" s="423">
        <f t="shared" si="393"/>
        <v>0</v>
      </c>
      <c r="N1335" s="424">
        <f t="shared" si="394"/>
        <v>0</v>
      </c>
      <c r="O1335" s="424">
        <f t="shared" si="395"/>
        <v>0</v>
      </c>
      <c r="P1335" s="420"/>
      <c r="Q1335" s="532"/>
      <c r="R1335" s="526" t="str">
        <f t="shared" si="387"/>
        <v/>
      </c>
      <c r="S1335" s="526" t="str">
        <f t="shared" si="388"/>
        <v/>
      </c>
      <c r="V1335" s="433">
        <f>VLOOKUP(A1335,[3]Cartilha!$A:$A,1,FALSE)</f>
        <v>100897</v>
      </c>
      <c r="W1335" s="367"/>
    </row>
    <row r="1336" spans="1:23" ht="22.5" hidden="1" x14ac:dyDescent="0.2">
      <c r="A1336" s="623">
        <v>100898</v>
      </c>
      <c r="B1336" s="612" t="s">
        <v>3171</v>
      </c>
      <c r="C1336" s="620" t="s">
        <v>4295</v>
      </c>
      <c r="D1336" s="612" t="s">
        <v>7029</v>
      </c>
      <c r="E1336" s="621">
        <v>180.39</v>
      </c>
      <c r="F1336" s="614">
        <f t="shared" si="389"/>
        <v>217.48</v>
      </c>
      <c r="G1336" s="510"/>
      <c r="H1336" s="423"/>
      <c r="I1336" s="422">
        <f t="shared" si="390"/>
        <v>0</v>
      </c>
      <c r="J1336" s="422">
        <f t="shared" si="391"/>
        <v>0</v>
      </c>
      <c r="K1336" s="419"/>
      <c r="L1336" s="423">
        <f t="shared" si="392"/>
        <v>0</v>
      </c>
      <c r="M1336" s="423">
        <f t="shared" si="393"/>
        <v>0</v>
      </c>
      <c r="N1336" s="424">
        <f t="shared" si="394"/>
        <v>0</v>
      </c>
      <c r="O1336" s="424">
        <f t="shared" si="395"/>
        <v>0</v>
      </c>
      <c r="P1336" s="420"/>
      <c r="Q1336" s="532"/>
      <c r="R1336" s="526" t="str">
        <f t="shared" si="387"/>
        <v/>
      </c>
      <c r="S1336" s="526" t="str">
        <f t="shared" si="388"/>
        <v/>
      </c>
      <c r="V1336" s="433">
        <f>VLOOKUP(A1336,[3]Cartilha!$A:$A,1,FALSE)</f>
        <v>100898</v>
      </c>
      <c r="W1336" s="367"/>
    </row>
    <row r="1337" spans="1:23" ht="22.5" hidden="1" x14ac:dyDescent="0.2">
      <c r="A1337" s="623">
        <v>100899</v>
      </c>
      <c r="B1337" s="612" t="s">
        <v>3171</v>
      </c>
      <c r="C1337" s="620" t="s">
        <v>4296</v>
      </c>
      <c r="D1337" s="612" t="s">
        <v>7029</v>
      </c>
      <c r="E1337" s="621">
        <v>77.77</v>
      </c>
      <c r="F1337" s="614">
        <f t="shared" si="389"/>
        <v>93.76</v>
      </c>
      <c r="G1337" s="510"/>
      <c r="H1337" s="423"/>
      <c r="I1337" s="422">
        <f t="shared" si="390"/>
        <v>0</v>
      </c>
      <c r="J1337" s="422">
        <f t="shared" si="391"/>
        <v>0</v>
      </c>
      <c r="K1337" s="419"/>
      <c r="L1337" s="423">
        <f t="shared" si="392"/>
        <v>0</v>
      </c>
      <c r="M1337" s="423">
        <f t="shared" si="393"/>
        <v>0</v>
      </c>
      <c r="N1337" s="424">
        <f t="shared" si="394"/>
        <v>0</v>
      </c>
      <c r="O1337" s="424">
        <f t="shared" si="395"/>
        <v>0</v>
      </c>
      <c r="P1337" s="420"/>
      <c r="Q1337" s="532"/>
      <c r="R1337" s="526" t="str">
        <f t="shared" si="387"/>
        <v/>
      </c>
      <c r="S1337" s="526" t="str">
        <f t="shared" si="388"/>
        <v/>
      </c>
      <c r="V1337" s="433">
        <f>VLOOKUP(A1337,[3]Cartilha!$A:$A,1,FALSE)</f>
        <v>100899</v>
      </c>
      <c r="W1337" s="367"/>
    </row>
    <row r="1338" spans="1:23" ht="22.5" hidden="1" x14ac:dyDescent="0.2">
      <c r="A1338" s="623">
        <v>100900</v>
      </c>
      <c r="B1338" s="612" t="s">
        <v>3171</v>
      </c>
      <c r="C1338" s="620" t="s">
        <v>4297</v>
      </c>
      <c r="D1338" s="612" t="s">
        <v>7029</v>
      </c>
      <c r="E1338" s="621">
        <v>205.89</v>
      </c>
      <c r="F1338" s="614">
        <f t="shared" si="389"/>
        <v>248.22</v>
      </c>
      <c r="G1338" s="510"/>
      <c r="H1338" s="423"/>
      <c r="I1338" s="422">
        <f t="shared" si="390"/>
        <v>0</v>
      </c>
      <c r="J1338" s="422">
        <f t="shared" si="391"/>
        <v>0</v>
      </c>
      <c r="K1338" s="419"/>
      <c r="L1338" s="423">
        <f t="shared" si="392"/>
        <v>0</v>
      </c>
      <c r="M1338" s="423">
        <f t="shared" si="393"/>
        <v>0</v>
      </c>
      <c r="N1338" s="424">
        <f t="shared" si="394"/>
        <v>0</v>
      </c>
      <c r="O1338" s="424">
        <f t="shared" si="395"/>
        <v>0</v>
      </c>
      <c r="P1338" s="420"/>
      <c r="Q1338" s="532"/>
      <c r="R1338" s="526" t="str">
        <f t="shared" si="387"/>
        <v/>
      </c>
      <c r="S1338" s="526" t="str">
        <f t="shared" si="388"/>
        <v/>
      </c>
      <c r="V1338" s="433">
        <f>VLOOKUP(A1338,[3]Cartilha!$A:$A,1,FALSE)</f>
        <v>100900</v>
      </c>
      <c r="W1338" s="367"/>
    </row>
    <row r="1339" spans="1:23" ht="23.25" thickBot="1" x14ac:dyDescent="0.25">
      <c r="A1339" s="623">
        <v>101173</v>
      </c>
      <c r="B1339" s="612" t="s">
        <v>3171</v>
      </c>
      <c r="C1339" s="620" t="s">
        <v>4298</v>
      </c>
      <c r="D1339" s="612" t="s">
        <v>7029</v>
      </c>
      <c r="E1339" s="621">
        <v>58.55</v>
      </c>
      <c r="F1339" s="614">
        <f t="shared" si="389"/>
        <v>70.59</v>
      </c>
      <c r="G1339" s="510">
        <v>71.7</v>
      </c>
      <c r="H1339" s="423">
        <f>F1339</f>
        <v>70.59</v>
      </c>
      <c r="I1339" s="422">
        <f t="shared" si="390"/>
        <v>5061.3</v>
      </c>
      <c r="J1339" s="422">
        <f t="shared" si="391"/>
        <v>5061.3</v>
      </c>
      <c r="K1339" s="419"/>
      <c r="L1339" s="423">
        <f t="shared" si="392"/>
        <v>71.7</v>
      </c>
      <c r="M1339" s="423">
        <f t="shared" si="393"/>
        <v>70.59</v>
      </c>
      <c r="N1339" s="424">
        <f t="shared" si="394"/>
        <v>5061.3</v>
      </c>
      <c r="O1339" s="424">
        <f t="shared" si="395"/>
        <v>5061.3</v>
      </c>
      <c r="P1339" s="420"/>
      <c r="Q1339" s="532"/>
      <c r="R1339" s="526" t="str">
        <f t="shared" si="387"/>
        <v>x</v>
      </c>
      <c r="S1339" s="526" t="str">
        <f t="shared" si="388"/>
        <v>x</v>
      </c>
      <c r="V1339" s="433">
        <f>VLOOKUP(A1339,[3]Cartilha!$A:$A,1,FALSE)</f>
        <v>101173</v>
      </c>
      <c r="W1339" s="367"/>
    </row>
    <row r="1340" spans="1:23" ht="23.25" hidden="1" thickBot="1" x14ac:dyDescent="0.25">
      <c r="A1340" s="623">
        <v>101174</v>
      </c>
      <c r="B1340" s="612" t="s">
        <v>3171</v>
      </c>
      <c r="C1340" s="620" t="s">
        <v>4299</v>
      </c>
      <c r="D1340" s="612" t="s">
        <v>7029</v>
      </c>
      <c r="E1340" s="621">
        <v>81.67</v>
      </c>
      <c r="F1340" s="614">
        <f t="shared" si="389"/>
        <v>98.46</v>
      </c>
      <c r="G1340" s="510"/>
      <c r="H1340" s="423"/>
      <c r="I1340" s="422">
        <f t="shared" si="390"/>
        <v>0</v>
      </c>
      <c r="J1340" s="422">
        <f t="shared" si="391"/>
        <v>0</v>
      </c>
      <c r="K1340" s="419"/>
      <c r="L1340" s="423">
        <f t="shared" si="392"/>
        <v>0</v>
      </c>
      <c r="M1340" s="423">
        <f t="shared" si="393"/>
        <v>0</v>
      </c>
      <c r="N1340" s="424">
        <f t="shared" si="394"/>
        <v>0</v>
      </c>
      <c r="O1340" s="424">
        <f t="shared" si="395"/>
        <v>0</v>
      </c>
      <c r="P1340" s="420"/>
      <c r="Q1340" s="532"/>
      <c r="R1340" s="526" t="str">
        <f t="shared" si="387"/>
        <v/>
      </c>
      <c r="S1340" s="526" t="str">
        <f t="shared" si="388"/>
        <v/>
      </c>
      <c r="V1340" s="433">
        <f>VLOOKUP(A1340,[3]Cartilha!$A:$A,1,FALSE)</f>
        <v>101174</v>
      </c>
      <c r="W1340" s="367"/>
    </row>
    <row r="1341" spans="1:23" ht="23.25" hidden="1" thickBot="1" x14ac:dyDescent="0.25">
      <c r="A1341" s="623">
        <v>101175</v>
      </c>
      <c r="B1341" s="612" t="s">
        <v>3171</v>
      </c>
      <c r="C1341" s="620" t="s">
        <v>4300</v>
      </c>
      <c r="D1341" s="612" t="s">
        <v>7029</v>
      </c>
      <c r="E1341" s="621">
        <v>111.37</v>
      </c>
      <c r="F1341" s="614">
        <f t="shared" si="389"/>
        <v>134.27000000000001</v>
      </c>
      <c r="G1341" s="510"/>
      <c r="H1341" s="423"/>
      <c r="I1341" s="422">
        <f t="shared" si="390"/>
        <v>0</v>
      </c>
      <c r="J1341" s="422">
        <f t="shared" si="391"/>
        <v>0</v>
      </c>
      <c r="K1341" s="419"/>
      <c r="L1341" s="423">
        <f t="shared" si="392"/>
        <v>0</v>
      </c>
      <c r="M1341" s="423">
        <f t="shared" si="393"/>
        <v>0</v>
      </c>
      <c r="N1341" s="424">
        <f t="shared" si="394"/>
        <v>0</v>
      </c>
      <c r="O1341" s="424">
        <f t="shared" si="395"/>
        <v>0</v>
      </c>
      <c r="P1341" s="420"/>
      <c r="Q1341" s="532"/>
      <c r="R1341" s="526" t="str">
        <f t="shared" si="387"/>
        <v/>
      </c>
      <c r="S1341" s="526" t="str">
        <f t="shared" si="388"/>
        <v/>
      </c>
      <c r="V1341" s="433">
        <f>VLOOKUP(A1341,[3]Cartilha!$A:$A,1,FALSE)</f>
        <v>101175</v>
      </c>
      <c r="W1341" s="367"/>
    </row>
    <row r="1342" spans="1:23" ht="23.25" hidden="1" thickBot="1" x14ac:dyDescent="0.25">
      <c r="A1342" s="623">
        <v>101176</v>
      </c>
      <c r="B1342" s="612" t="s">
        <v>3171</v>
      </c>
      <c r="C1342" s="620" t="s">
        <v>4301</v>
      </c>
      <c r="D1342" s="612" t="s">
        <v>7029</v>
      </c>
      <c r="E1342" s="621">
        <v>141.13999999999999</v>
      </c>
      <c r="F1342" s="614">
        <f t="shared" si="389"/>
        <v>170.16</v>
      </c>
      <c r="G1342" s="510"/>
      <c r="H1342" s="423"/>
      <c r="I1342" s="422">
        <f t="shared" si="390"/>
        <v>0</v>
      </c>
      <c r="J1342" s="422">
        <f t="shared" si="391"/>
        <v>0</v>
      </c>
      <c r="K1342" s="419"/>
      <c r="L1342" s="423">
        <f t="shared" si="392"/>
        <v>0</v>
      </c>
      <c r="M1342" s="423">
        <f t="shared" si="393"/>
        <v>0</v>
      </c>
      <c r="N1342" s="424">
        <f t="shared" si="394"/>
        <v>0</v>
      </c>
      <c r="O1342" s="424">
        <f t="shared" si="395"/>
        <v>0</v>
      </c>
      <c r="P1342" s="420"/>
      <c r="Q1342" s="532"/>
      <c r="R1342" s="526" t="str">
        <f t="shared" si="387"/>
        <v/>
      </c>
      <c r="S1342" s="526" t="str">
        <f t="shared" si="388"/>
        <v/>
      </c>
      <c r="V1342" s="433">
        <f>VLOOKUP(A1342,[3]Cartilha!$A:$A,1,FALSE)</f>
        <v>101176</v>
      </c>
      <c r="W1342" s="367"/>
    </row>
    <row r="1343" spans="1:23" ht="12" hidden="1" thickBot="1" x14ac:dyDescent="0.25">
      <c r="A1343" s="623" t="s">
        <v>5424</v>
      </c>
      <c r="B1343" s="612"/>
      <c r="C1343" s="620" t="s">
        <v>6800</v>
      </c>
      <c r="D1343" s="612">
        <v>0</v>
      </c>
      <c r="E1343" s="624">
        <v>0</v>
      </c>
      <c r="F1343" s="614">
        <f t="shared" si="389"/>
        <v>0</v>
      </c>
      <c r="G1343" s="515"/>
      <c r="H1343" s="443"/>
      <c r="I1343" s="444"/>
      <c r="J1343" s="445"/>
      <c r="K1343" s="419"/>
      <c r="L1343" s="442"/>
      <c r="M1343" s="443"/>
      <c r="N1343" s="444"/>
      <c r="O1343" s="445"/>
      <c r="P1343" s="420"/>
      <c r="Q1343" s="525" t="str">
        <f>IF(OR(SUM(J1344:J1355)&gt;0,SUM(O1344:O1355)&gt;0),"xx","")</f>
        <v/>
      </c>
      <c r="R1343" s="526" t="str">
        <f t="shared" si="387"/>
        <v/>
      </c>
      <c r="S1343" s="526" t="str">
        <f t="shared" si="388"/>
        <v/>
      </c>
      <c r="V1343" s="433" t="str">
        <f>VLOOKUP(A1343,[3]Cartilha!$A:$A,1,FALSE)</f>
        <v>3.9</v>
      </c>
      <c r="W1343" s="367"/>
    </row>
    <row r="1344" spans="1:23" ht="12" hidden="1" thickBot="1" x14ac:dyDescent="0.25">
      <c r="A1344" s="623">
        <v>97087</v>
      </c>
      <c r="B1344" s="612" t="s">
        <v>3171</v>
      </c>
      <c r="C1344" s="620" t="s">
        <v>5425</v>
      </c>
      <c r="D1344" s="612" t="s">
        <v>170</v>
      </c>
      <c r="E1344" s="621">
        <v>2.61</v>
      </c>
      <c r="F1344" s="614">
        <f t="shared" si="389"/>
        <v>3.15</v>
      </c>
      <c r="G1344" s="510"/>
      <c r="H1344" s="423"/>
      <c r="I1344" s="422">
        <f t="shared" ref="I1344:I1355" si="396">IF(ISBLANK(E1344),0,ROUND(F1344*G1344,2))</f>
        <v>0</v>
      </c>
      <c r="J1344" s="422">
        <f t="shared" ref="J1344:J1355" si="397">IF(ISBLANK(G1344),0,ROUND(G1344*H1344,2))</f>
        <v>0</v>
      </c>
      <c r="K1344" s="419"/>
      <c r="L1344" s="423">
        <f t="shared" ref="L1344:L1355" si="398">G1344</f>
        <v>0</v>
      </c>
      <c r="M1344" s="423">
        <f t="shared" ref="M1344:M1355" si="399">H1344</f>
        <v>0</v>
      </c>
      <c r="N1344" s="424">
        <f t="shared" ref="N1344:N1355" si="400">IF(ISBLANK(E1344),0,ROUND(F1344*L1344,2))</f>
        <v>0</v>
      </c>
      <c r="O1344" s="424">
        <f t="shared" ref="O1344:O1355" si="401">IF(ISBLANK(L1344),0,ROUND(L1344*M1344,2))</f>
        <v>0</v>
      </c>
      <c r="P1344" s="420"/>
      <c r="Q1344" s="532"/>
      <c r="R1344" s="526" t="str">
        <f t="shared" si="387"/>
        <v/>
      </c>
      <c r="S1344" s="526" t="str">
        <f t="shared" si="388"/>
        <v/>
      </c>
      <c r="V1344" s="433">
        <f>VLOOKUP(A1344,[3]Cartilha!$A:$A,1,FALSE)</f>
        <v>97087</v>
      </c>
      <c r="W1344" s="367"/>
    </row>
    <row r="1345" spans="1:23" ht="12" hidden="1" thickBot="1" x14ac:dyDescent="0.25">
      <c r="A1345" s="623">
        <v>97088</v>
      </c>
      <c r="B1345" s="612" t="s">
        <v>3171</v>
      </c>
      <c r="C1345" s="620" t="s">
        <v>5426</v>
      </c>
      <c r="D1345" s="612" t="s">
        <v>7037</v>
      </c>
      <c r="E1345" s="621">
        <v>24.59</v>
      </c>
      <c r="F1345" s="614">
        <f t="shared" si="389"/>
        <v>29.65</v>
      </c>
      <c r="G1345" s="510"/>
      <c r="H1345" s="423"/>
      <c r="I1345" s="422">
        <f t="shared" si="396"/>
        <v>0</v>
      </c>
      <c r="J1345" s="422">
        <f t="shared" si="397"/>
        <v>0</v>
      </c>
      <c r="K1345" s="419"/>
      <c r="L1345" s="423">
        <f t="shared" si="398"/>
        <v>0</v>
      </c>
      <c r="M1345" s="423">
        <f t="shared" si="399"/>
        <v>0</v>
      </c>
      <c r="N1345" s="424">
        <f t="shared" si="400"/>
        <v>0</v>
      </c>
      <c r="O1345" s="424">
        <f t="shared" si="401"/>
        <v>0</v>
      </c>
      <c r="P1345" s="420"/>
      <c r="Q1345" s="532"/>
      <c r="R1345" s="526" t="str">
        <f t="shared" si="387"/>
        <v/>
      </c>
      <c r="S1345" s="526" t="str">
        <f t="shared" si="388"/>
        <v/>
      </c>
      <c r="V1345" s="433">
        <f>VLOOKUP(A1345,[3]Cartilha!$A:$A,1,FALSE)</f>
        <v>97088</v>
      </c>
      <c r="W1345" s="367"/>
    </row>
    <row r="1346" spans="1:23" ht="12" hidden="1" thickBot="1" x14ac:dyDescent="0.25">
      <c r="A1346" s="623">
        <v>97089</v>
      </c>
      <c r="B1346" s="612" t="s">
        <v>3171</v>
      </c>
      <c r="C1346" s="620" t="s">
        <v>5427</v>
      </c>
      <c r="D1346" s="612" t="s">
        <v>7037</v>
      </c>
      <c r="E1346" s="621">
        <v>22.49</v>
      </c>
      <c r="F1346" s="614">
        <f t="shared" si="389"/>
        <v>27.11</v>
      </c>
      <c r="G1346" s="510"/>
      <c r="H1346" s="423"/>
      <c r="I1346" s="422">
        <f t="shared" si="396"/>
        <v>0</v>
      </c>
      <c r="J1346" s="422">
        <f t="shared" si="397"/>
        <v>0</v>
      </c>
      <c r="K1346" s="419"/>
      <c r="L1346" s="423">
        <f t="shared" si="398"/>
        <v>0</v>
      </c>
      <c r="M1346" s="423">
        <f t="shared" si="399"/>
        <v>0</v>
      </c>
      <c r="N1346" s="424">
        <f t="shared" si="400"/>
        <v>0</v>
      </c>
      <c r="O1346" s="424">
        <f t="shared" si="401"/>
        <v>0</v>
      </c>
      <c r="P1346" s="420"/>
      <c r="Q1346" s="532"/>
      <c r="R1346" s="526" t="str">
        <f t="shared" si="387"/>
        <v/>
      </c>
      <c r="S1346" s="526" t="str">
        <f t="shared" si="388"/>
        <v/>
      </c>
      <c r="V1346" s="433">
        <f>VLOOKUP(A1346,[3]Cartilha!$A:$A,1,FALSE)</f>
        <v>97089</v>
      </c>
      <c r="W1346" s="367"/>
    </row>
    <row r="1347" spans="1:23" ht="12" hidden="1" thickBot="1" x14ac:dyDescent="0.25">
      <c r="A1347" s="623">
        <v>97090</v>
      </c>
      <c r="B1347" s="612" t="s">
        <v>3171</v>
      </c>
      <c r="C1347" s="620" t="s">
        <v>5428</v>
      </c>
      <c r="D1347" s="612" t="s">
        <v>7037</v>
      </c>
      <c r="E1347" s="621">
        <v>22.13</v>
      </c>
      <c r="F1347" s="614">
        <f t="shared" si="389"/>
        <v>26.68</v>
      </c>
      <c r="G1347" s="510"/>
      <c r="H1347" s="423"/>
      <c r="I1347" s="422">
        <f t="shared" si="396"/>
        <v>0</v>
      </c>
      <c r="J1347" s="422">
        <f t="shared" si="397"/>
        <v>0</v>
      </c>
      <c r="K1347" s="419"/>
      <c r="L1347" s="423">
        <f t="shared" si="398"/>
        <v>0</v>
      </c>
      <c r="M1347" s="423">
        <f t="shared" si="399"/>
        <v>0</v>
      </c>
      <c r="N1347" s="424">
        <f t="shared" si="400"/>
        <v>0</v>
      </c>
      <c r="O1347" s="424">
        <f t="shared" si="401"/>
        <v>0</v>
      </c>
      <c r="P1347" s="420"/>
      <c r="Q1347" s="532"/>
      <c r="R1347" s="526" t="str">
        <f t="shared" si="387"/>
        <v/>
      </c>
      <c r="S1347" s="526" t="str">
        <f t="shared" si="388"/>
        <v/>
      </c>
      <c r="V1347" s="433">
        <f>VLOOKUP(A1347,[3]Cartilha!$A:$A,1,FALSE)</f>
        <v>97090</v>
      </c>
      <c r="W1347" s="367"/>
    </row>
    <row r="1348" spans="1:23" ht="12" hidden="1" thickBot="1" x14ac:dyDescent="0.25">
      <c r="A1348" s="623">
        <v>97091</v>
      </c>
      <c r="B1348" s="612" t="s">
        <v>3171</v>
      </c>
      <c r="C1348" s="620" t="s">
        <v>5429</v>
      </c>
      <c r="D1348" s="612" t="s">
        <v>7037</v>
      </c>
      <c r="E1348" s="621">
        <v>21.46</v>
      </c>
      <c r="F1348" s="614">
        <f t="shared" si="389"/>
        <v>25.87</v>
      </c>
      <c r="G1348" s="510"/>
      <c r="H1348" s="423"/>
      <c r="I1348" s="422">
        <f t="shared" si="396"/>
        <v>0</v>
      </c>
      <c r="J1348" s="422">
        <f t="shared" si="397"/>
        <v>0</v>
      </c>
      <c r="K1348" s="419"/>
      <c r="L1348" s="423">
        <f t="shared" si="398"/>
        <v>0</v>
      </c>
      <c r="M1348" s="423">
        <f t="shared" si="399"/>
        <v>0</v>
      </c>
      <c r="N1348" s="424">
        <f t="shared" si="400"/>
        <v>0</v>
      </c>
      <c r="O1348" s="424">
        <f t="shared" si="401"/>
        <v>0</v>
      </c>
      <c r="P1348" s="420"/>
      <c r="Q1348" s="532"/>
      <c r="R1348" s="526" t="str">
        <f t="shared" si="387"/>
        <v/>
      </c>
      <c r="S1348" s="526" t="str">
        <f t="shared" si="388"/>
        <v/>
      </c>
      <c r="V1348" s="433">
        <f>VLOOKUP(A1348,[3]Cartilha!$A:$A,1,FALSE)</f>
        <v>97091</v>
      </c>
      <c r="W1348" s="367"/>
    </row>
    <row r="1349" spans="1:23" ht="12" hidden="1" thickBot="1" x14ac:dyDescent="0.25">
      <c r="A1349" s="623">
        <v>97092</v>
      </c>
      <c r="B1349" s="612" t="s">
        <v>3171</v>
      </c>
      <c r="C1349" s="620" t="s">
        <v>5430</v>
      </c>
      <c r="D1349" s="612" t="s">
        <v>7037</v>
      </c>
      <c r="E1349" s="621">
        <v>20.8</v>
      </c>
      <c r="F1349" s="614">
        <f t="shared" si="389"/>
        <v>25.08</v>
      </c>
      <c r="G1349" s="510"/>
      <c r="H1349" s="423"/>
      <c r="I1349" s="422">
        <f t="shared" si="396"/>
        <v>0</v>
      </c>
      <c r="J1349" s="422">
        <f t="shared" si="397"/>
        <v>0</v>
      </c>
      <c r="K1349" s="419"/>
      <c r="L1349" s="423">
        <f t="shared" si="398"/>
        <v>0</v>
      </c>
      <c r="M1349" s="423">
        <f t="shared" si="399"/>
        <v>0</v>
      </c>
      <c r="N1349" s="424">
        <f t="shared" si="400"/>
        <v>0</v>
      </c>
      <c r="O1349" s="424">
        <f t="shared" si="401"/>
        <v>0</v>
      </c>
      <c r="P1349" s="420"/>
      <c r="Q1349" s="532"/>
      <c r="R1349" s="526" t="str">
        <f t="shared" si="387"/>
        <v/>
      </c>
      <c r="S1349" s="526" t="str">
        <f t="shared" si="388"/>
        <v/>
      </c>
      <c r="V1349" s="433">
        <f>VLOOKUP(A1349,[3]Cartilha!$A:$A,1,FALSE)</f>
        <v>97092</v>
      </c>
      <c r="W1349" s="367"/>
    </row>
    <row r="1350" spans="1:23" ht="12" hidden="1" thickBot="1" x14ac:dyDescent="0.25">
      <c r="A1350" s="623">
        <v>97093</v>
      </c>
      <c r="B1350" s="612" t="s">
        <v>3171</v>
      </c>
      <c r="C1350" s="620" t="s">
        <v>5431</v>
      </c>
      <c r="D1350" s="612" t="s">
        <v>7037</v>
      </c>
      <c r="E1350" s="621">
        <v>19.54</v>
      </c>
      <c r="F1350" s="614">
        <f t="shared" si="389"/>
        <v>23.56</v>
      </c>
      <c r="G1350" s="510"/>
      <c r="H1350" s="423"/>
      <c r="I1350" s="422">
        <f t="shared" si="396"/>
        <v>0</v>
      </c>
      <c r="J1350" s="422">
        <f t="shared" si="397"/>
        <v>0</v>
      </c>
      <c r="K1350" s="419"/>
      <c r="L1350" s="423">
        <f t="shared" si="398"/>
        <v>0</v>
      </c>
      <c r="M1350" s="423">
        <f t="shared" si="399"/>
        <v>0</v>
      </c>
      <c r="N1350" s="424">
        <f t="shared" si="400"/>
        <v>0</v>
      </c>
      <c r="O1350" s="424">
        <f t="shared" si="401"/>
        <v>0</v>
      </c>
      <c r="P1350" s="420"/>
      <c r="Q1350" s="532"/>
      <c r="R1350" s="526" t="str">
        <f t="shared" si="387"/>
        <v/>
      </c>
      <c r="S1350" s="526" t="str">
        <f t="shared" si="388"/>
        <v/>
      </c>
      <c r="V1350" s="433">
        <f>VLOOKUP(A1350,[3]Cartilha!$A:$A,1,FALSE)</f>
        <v>97093</v>
      </c>
      <c r="W1350" s="367"/>
    </row>
    <row r="1351" spans="1:23" ht="12" hidden="1" thickBot="1" x14ac:dyDescent="0.25">
      <c r="A1351" s="623">
        <v>103072</v>
      </c>
      <c r="B1351" s="612" t="s">
        <v>3171</v>
      </c>
      <c r="C1351" s="620" t="s">
        <v>6801</v>
      </c>
      <c r="D1351" s="612" t="s">
        <v>170</v>
      </c>
      <c r="E1351" s="621">
        <v>292.67</v>
      </c>
      <c r="F1351" s="614">
        <f t="shared" si="389"/>
        <v>352.84</v>
      </c>
      <c r="G1351" s="510"/>
      <c r="H1351" s="423"/>
      <c r="I1351" s="422">
        <f t="shared" si="396"/>
        <v>0</v>
      </c>
      <c r="J1351" s="422">
        <f t="shared" si="397"/>
        <v>0</v>
      </c>
      <c r="K1351" s="419"/>
      <c r="L1351" s="423">
        <f t="shared" si="398"/>
        <v>0</v>
      </c>
      <c r="M1351" s="423">
        <f t="shared" si="399"/>
        <v>0</v>
      </c>
      <c r="N1351" s="424">
        <f t="shared" si="400"/>
        <v>0</v>
      </c>
      <c r="O1351" s="424">
        <f t="shared" si="401"/>
        <v>0</v>
      </c>
      <c r="P1351" s="420"/>
      <c r="Q1351" s="532"/>
      <c r="R1351" s="526" t="str">
        <f t="shared" si="387"/>
        <v/>
      </c>
      <c r="S1351" s="526" t="str">
        <f t="shared" si="388"/>
        <v/>
      </c>
      <c r="V1351" s="433">
        <f>VLOOKUP(A1351,[3]Cartilha!$A:$A,1,FALSE)</f>
        <v>103072</v>
      </c>
      <c r="W1351" s="367"/>
    </row>
    <row r="1352" spans="1:23" ht="12" hidden="1" thickBot="1" x14ac:dyDescent="0.25">
      <c r="A1352" s="623">
        <v>103073</v>
      </c>
      <c r="B1352" s="612" t="s">
        <v>3171</v>
      </c>
      <c r="C1352" s="620" t="s">
        <v>6802</v>
      </c>
      <c r="D1352" s="612" t="s">
        <v>170</v>
      </c>
      <c r="E1352" s="621">
        <v>363.05</v>
      </c>
      <c r="F1352" s="614">
        <f t="shared" si="389"/>
        <v>437.69</v>
      </c>
      <c r="G1352" s="510"/>
      <c r="H1352" s="423"/>
      <c r="I1352" s="422">
        <f t="shared" si="396"/>
        <v>0</v>
      </c>
      <c r="J1352" s="422">
        <f t="shared" si="397"/>
        <v>0</v>
      </c>
      <c r="K1352" s="419"/>
      <c r="L1352" s="423">
        <f t="shared" si="398"/>
        <v>0</v>
      </c>
      <c r="M1352" s="423">
        <f t="shared" si="399"/>
        <v>0</v>
      </c>
      <c r="N1352" s="424">
        <f t="shared" si="400"/>
        <v>0</v>
      </c>
      <c r="O1352" s="424">
        <f t="shared" si="401"/>
        <v>0</v>
      </c>
      <c r="P1352" s="420"/>
      <c r="Q1352" s="532"/>
      <c r="R1352" s="526" t="str">
        <f t="shared" si="387"/>
        <v/>
      </c>
      <c r="S1352" s="526" t="str">
        <f t="shared" si="388"/>
        <v/>
      </c>
      <c r="V1352" s="433">
        <f>VLOOKUP(A1352,[3]Cartilha!$A:$A,1,FALSE)</f>
        <v>103073</v>
      </c>
      <c r="W1352" s="367"/>
    </row>
    <row r="1353" spans="1:23" ht="12" hidden="1" thickBot="1" x14ac:dyDescent="0.25">
      <c r="A1353" s="623">
        <v>97101</v>
      </c>
      <c r="B1353" s="612" t="s">
        <v>3171</v>
      </c>
      <c r="C1353" s="620" t="s">
        <v>5432</v>
      </c>
      <c r="D1353" s="612" t="s">
        <v>170</v>
      </c>
      <c r="E1353" s="621">
        <v>170.23</v>
      </c>
      <c r="F1353" s="614">
        <f t="shared" si="389"/>
        <v>205.23</v>
      </c>
      <c r="G1353" s="510"/>
      <c r="H1353" s="423"/>
      <c r="I1353" s="422">
        <f t="shared" si="396"/>
        <v>0</v>
      </c>
      <c r="J1353" s="422">
        <f t="shared" si="397"/>
        <v>0</v>
      </c>
      <c r="K1353" s="419"/>
      <c r="L1353" s="423">
        <f t="shared" si="398"/>
        <v>0</v>
      </c>
      <c r="M1353" s="423">
        <f t="shared" si="399"/>
        <v>0</v>
      </c>
      <c r="N1353" s="424">
        <f t="shared" si="400"/>
        <v>0</v>
      </c>
      <c r="O1353" s="424">
        <f t="shared" si="401"/>
        <v>0</v>
      </c>
      <c r="P1353" s="420"/>
      <c r="Q1353" s="532"/>
      <c r="R1353" s="526" t="str">
        <f t="shared" si="387"/>
        <v/>
      </c>
      <c r="S1353" s="526" t="str">
        <f t="shared" si="388"/>
        <v/>
      </c>
      <c r="V1353" s="433">
        <f>VLOOKUP(A1353,[3]Cartilha!$A:$A,1,FALSE)</f>
        <v>97101</v>
      </c>
      <c r="W1353" s="367"/>
    </row>
    <row r="1354" spans="1:23" ht="12" hidden="1" thickBot="1" x14ac:dyDescent="0.25">
      <c r="A1354" s="623">
        <v>97102</v>
      </c>
      <c r="B1354" s="612" t="s">
        <v>3171</v>
      </c>
      <c r="C1354" s="620" t="s">
        <v>5433</v>
      </c>
      <c r="D1354" s="612" t="s">
        <v>170</v>
      </c>
      <c r="E1354" s="621">
        <v>211.32</v>
      </c>
      <c r="F1354" s="614">
        <f t="shared" si="389"/>
        <v>254.77</v>
      </c>
      <c r="G1354" s="510"/>
      <c r="H1354" s="423"/>
      <c r="I1354" s="422">
        <f t="shared" si="396"/>
        <v>0</v>
      </c>
      <c r="J1354" s="422">
        <f t="shared" si="397"/>
        <v>0</v>
      </c>
      <c r="K1354" s="419"/>
      <c r="L1354" s="423">
        <f t="shared" si="398"/>
        <v>0</v>
      </c>
      <c r="M1354" s="423">
        <f t="shared" si="399"/>
        <v>0</v>
      </c>
      <c r="N1354" s="424">
        <f t="shared" si="400"/>
        <v>0</v>
      </c>
      <c r="O1354" s="424">
        <f t="shared" si="401"/>
        <v>0</v>
      </c>
      <c r="P1354" s="420"/>
      <c r="Q1354" s="532"/>
      <c r="R1354" s="526" t="str">
        <f t="shared" si="387"/>
        <v/>
      </c>
      <c r="S1354" s="526" t="str">
        <f t="shared" si="388"/>
        <v/>
      </c>
      <c r="V1354" s="433">
        <f>VLOOKUP(A1354,[3]Cartilha!$A:$A,1,FALSE)</f>
        <v>97102</v>
      </c>
      <c r="W1354" s="367"/>
    </row>
    <row r="1355" spans="1:23" ht="12" hidden="1" thickBot="1" x14ac:dyDescent="0.25">
      <c r="A1355" s="623">
        <v>97103</v>
      </c>
      <c r="B1355" s="612" t="s">
        <v>3171</v>
      </c>
      <c r="C1355" s="620" t="s">
        <v>5434</v>
      </c>
      <c r="D1355" s="612" t="s">
        <v>170</v>
      </c>
      <c r="E1355" s="621">
        <v>246.78</v>
      </c>
      <c r="F1355" s="614">
        <f t="shared" si="389"/>
        <v>297.52</v>
      </c>
      <c r="G1355" s="510"/>
      <c r="H1355" s="423"/>
      <c r="I1355" s="422">
        <f t="shared" si="396"/>
        <v>0</v>
      </c>
      <c r="J1355" s="422">
        <f t="shared" si="397"/>
        <v>0</v>
      </c>
      <c r="K1355" s="419"/>
      <c r="L1355" s="423">
        <f t="shared" si="398"/>
        <v>0</v>
      </c>
      <c r="M1355" s="423">
        <f t="shared" si="399"/>
        <v>0</v>
      </c>
      <c r="N1355" s="424">
        <f t="shared" si="400"/>
        <v>0</v>
      </c>
      <c r="O1355" s="424">
        <f t="shared" si="401"/>
        <v>0</v>
      </c>
      <c r="P1355" s="420"/>
      <c r="Q1355" s="532"/>
      <c r="R1355" s="526" t="str">
        <f t="shared" si="387"/>
        <v/>
      </c>
      <c r="S1355" s="526" t="str">
        <f t="shared" si="388"/>
        <v/>
      </c>
      <c r="V1355" s="433">
        <f>VLOOKUP(A1355,[3]Cartilha!$A:$A,1,FALSE)</f>
        <v>97103</v>
      </c>
      <c r="W1355" s="367"/>
    </row>
    <row r="1356" spans="1:23" ht="12" hidden="1" thickBot="1" x14ac:dyDescent="0.25">
      <c r="A1356" s="623" t="s">
        <v>184</v>
      </c>
      <c r="B1356" s="612"/>
      <c r="C1356" s="631" t="s">
        <v>211</v>
      </c>
      <c r="D1356" s="612">
        <v>0</v>
      </c>
      <c r="E1356" s="632">
        <v>0</v>
      </c>
      <c r="F1356" s="618">
        <f t="shared" si="389"/>
        <v>0</v>
      </c>
      <c r="G1356" s="515"/>
      <c r="H1356" s="443"/>
      <c r="I1356" s="444"/>
      <c r="J1356" s="445"/>
      <c r="K1356" s="419"/>
      <c r="L1356" s="442"/>
      <c r="M1356" s="443"/>
      <c r="N1356" s="444"/>
      <c r="O1356" s="445"/>
      <c r="P1356" s="420"/>
      <c r="Q1356" s="525" t="str">
        <f>IF(OR(SUM(J1357:J1386)&gt;0,SUM(O1357:O1386)&gt;0),"xx","")</f>
        <v/>
      </c>
      <c r="R1356" s="526" t="str">
        <f t="shared" si="387"/>
        <v/>
      </c>
      <c r="S1356" s="526" t="str">
        <f t="shared" si="388"/>
        <v/>
      </c>
      <c r="V1356" s="433" t="str">
        <f>VLOOKUP(A1356,[3]Cartilha!$A:$A,1,FALSE)</f>
        <v>x</v>
      </c>
      <c r="W1356" s="367"/>
    </row>
    <row r="1357" spans="1:23" ht="12" hidden="1" thickBot="1" x14ac:dyDescent="0.25">
      <c r="A1357" s="688" t="s">
        <v>184</v>
      </c>
      <c r="B1357" s="701"/>
      <c r="C1357" s="434">
        <v>0</v>
      </c>
      <c r="D1357" s="435">
        <v>0</v>
      </c>
      <c r="E1357" s="512">
        <v>0</v>
      </c>
      <c r="F1357" s="703">
        <f t="shared" si="389"/>
        <v>0</v>
      </c>
      <c r="G1357" s="510"/>
      <c r="H1357" s="423"/>
      <c r="I1357" s="422">
        <f t="shared" ref="I1357:I1386" si="402">IF(ISBLANK(E1357),0,ROUND(F1357*G1357,2))</f>
        <v>0</v>
      </c>
      <c r="J1357" s="422">
        <f t="shared" ref="J1357:J1386" si="403">IF(ISBLANK(G1357),0,ROUND(G1357*H1357,2))</f>
        <v>0</v>
      </c>
      <c r="K1357" s="419"/>
      <c r="L1357" s="423">
        <f t="shared" ref="L1357:L1386" si="404">G1357</f>
        <v>0</v>
      </c>
      <c r="M1357" s="423">
        <f t="shared" ref="M1357:M1386" si="405">H1357</f>
        <v>0</v>
      </c>
      <c r="N1357" s="422">
        <f t="shared" ref="N1357:N1386" si="406">IF(ISBLANK(E1357),0,ROUND(F1357*L1357,2))</f>
        <v>0</v>
      </c>
      <c r="O1357" s="422">
        <f t="shared" ref="O1357:O1386" si="407">IF(ISBLANK(L1357),0,ROUND(L1357*M1357,2))</f>
        <v>0</v>
      </c>
      <c r="P1357" s="420"/>
      <c r="Q1357" s="532"/>
      <c r="R1357" s="526" t="str">
        <f t="shared" si="387"/>
        <v/>
      </c>
      <c r="S1357" s="526" t="str">
        <f t="shared" si="388"/>
        <v/>
      </c>
      <c r="V1357" s="433" t="str">
        <f>VLOOKUP(A1357,[3]Cartilha!$A:$A,1,FALSE)</f>
        <v>x</v>
      </c>
      <c r="W1357" s="367"/>
    </row>
    <row r="1358" spans="1:23" ht="12" hidden="1" thickBot="1" x14ac:dyDescent="0.25">
      <c r="A1358" s="688" t="s">
        <v>184</v>
      </c>
      <c r="B1358" s="701"/>
      <c r="C1358" s="434">
        <v>0</v>
      </c>
      <c r="D1358" s="435">
        <v>0</v>
      </c>
      <c r="E1358" s="512">
        <v>0</v>
      </c>
      <c r="F1358" s="703">
        <f t="shared" si="389"/>
        <v>0</v>
      </c>
      <c r="G1358" s="510"/>
      <c r="H1358" s="423"/>
      <c r="I1358" s="422">
        <f t="shared" si="402"/>
        <v>0</v>
      </c>
      <c r="J1358" s="422">
        <f t="shared" si="403"/>
        <v>0</v>
      </c>
      <c r="K1358" s="419"/>
      <c r="L1358" s="423">
        <f t="shared" si="404"/>
        <v>0</v>
      </c>
      <c r="M1358" s="423">
        <f t="shared" si="405"/>
        <v>0</v>
      </c>
      <c r="N1358" s="422">
        <f t="shared" si="406"/>
        <v>0</v>
      </c>
      <c r="O1358" s="422">
        <f t="shared" si="407"/>
        <v>0</v>
      </c>
      <c r="P1358" s="420"/>
      <c r="Q1358" s="532"/>
      <c r="R1358" s="526" t="str">
        <f t="shared" si="387"/>
        <v/>
      </c>
      <c r="S1358" s="526" t="str">
        <f t="shared" si="388"/>
        <v/>
      </c>
      <c r="V1358" s="433" t="str">
        <f>VLOOKUP(A1358,[3]Cartilha!$A:$A,1,FALSE)</f>
        <v>x</v>
      </c>
      <c r="W1358" s="367"/>
    </row>
    <row r="1359" spans="1:23" ht="12" hidden="1" thickBot="1" x14ac:dyDescent="0.25">
      <c r="A1359" s="688" t="s">
        <v>184</v>
      </c>
      <c r="B1359" s="701"/>
      <c r="C1359" s="434">
        <v>0</v>
      </c>
      <c r="D1359" s="435">
        <v>0</v>
      </c>
      <c r="E1359" s="512">
        <v>0</v>
      </c>
      <c r="F1359" s="703">
        <f t="shared" si="389"/>
        <v>0</v>
      </c>
      <c r="G1359" s="510"/>
      <c r="H1359" s="423"/>
      <c r="I1359" s="422">
        <f t="shared" si="402"/>
        <v>0</v>
      </c>
      <c r="J1359" s="422">
        <f t="shared" si="403"/>
        <v>0</v>
      </c>
      <c r="K1359" s="419"/>
      <c r="L1359" s="423">
        <f t="shared" si="404"/>
        <v>0</v>
      </c>
      <c r="M1359" s="423">
        <f t="shared" si="405"/>
        <v>0</v>
      </c>
      <c r="N1359" s="422">
        <f t="shared" si="406"/>
        <v>0</v>
      </c>
      <c r="O1359" s="422">
        <f t="shared" si="407"/>
        <v>0</v>
      </c>
      <c r="P1359" s="420"/>
      <c r="Q1359" s="532"/>
      <c r="R1359" s="526" t="str">
        <f t="shared" si="387"/>
        <v/>
      </c>
      <c r="S1359" s="526" t="str">
        <f t="shared" si="388"/>
        <v/>
      </c>
      <c r="V1359" s="433" t="str">
        <f>VLOOKUP(A1359,[3]Cartilha!$A:$A,1,FALSE)</f>
        <v>x</v>
      </c>
      <c r="W1359" s="367"/>
    </row>
    <row r="1360" spans="1:23" ht="12" hidden="1" thickBot="1" x14ac:dyDescent="0.25">
      <c r="A1360" s="688" t="s">
        <v>184</v>
      </c>
      <c r="B1360" s="701"/>
      <c r="C1360" s="434">
        <v>0</v>
      </c>
      <c r="D1360" s="435">
        <v>0</v>
      </c>
      <c r="E1360" s="512">
        <v>0</v>
      </c>
      <c r="F1360" s="703">
        <f t="shared" si="389"/>
        <v>0</v>
      </c>
      <c r="G1360" s="510"/>
      <c r="H1360" s="423"/>
      <c r="I1360" s="422">
        <f t="shared" si="402"/>
        <v>0</v>
      </c>
      <c r="J1360" s="422">
        <f t="shared" si="403"/>
        <v>0</v>
      </c>
      <c r="K1360" s="419"/>
      <c r="L1360" s="423">
        <f t="shared" si="404"/>
        <v>0</v>
      </c>
      <c r="M1360" s="423">
        <f t="shared" si="405"/>
        <v>0</v>
      </c>
      <c r="N1360" s="422">
        <f t="shared" si="406"/>
        <v>0</v>
      </c>
      <c r="O1360" s="422">
        <f t="shared" si="407"/>
        <v>0</v>
      </c>
      <c r="P1360" s="420"/>
      <c r="Q1360" s="532"/>
      <c r="R1360" s="526" t="str">
        <f t="shared" si="387"/>
        <v/>
      </c>
      <c r="S1360" s="526" t="str">
        <f t="shared" si="388"/>
        <v/>
      </c>
      <c r="V1360" s="433" t="str">
        <f>VLOOKUP(A1360,[3]Cartilha!$A:$A,1,FALSE)</f>
        <v>x</v>
      </c>
      <c r="W1360" s="367"/>
    </row>
    <row r="1361" spans="1:23" ht="12" hidden="1" thickBot="1" x14ac:dyDescent="0.25">
      <c r="A1361" s="688" t="s">
        <v>184</v>
      </c>
      <c r="B1361" s="701"/>
      <c r="C1361" s="434">
        <v>0</v>
      </c>
      <c r="D1361" s="435">
        <v>0</v>
      </c>
      <c r="E1361" s="512">
        <v>0</v>
      </c>
      <c r="F1361" s="703">
        <f t="shared" si="389"/>
        <v>0</v>
      </c>
      <c r="G1361" s="510"/>
      <c r="H1361" s="423"/>
      <c r="I1361" s="422">
        <f t="shared" si="402"/>
        <v>0</v>
      </c>
      <c r="J1361" s="422">
        <f t="shared" si="403"/>
        <v>0</v>
      </c>
      <c r="K1361" s="419"/>
      <c r="L1361" s="423">
        <f t="shared" si="404"/>
        <v>0</v>
      </c>
      <c r="M1361" s="423">
        <f t="shared" si="405"/>
        <v>0</v>
      </c>
      <c r="N1361" s="422">
        <f t="shared" si="406"/>
        <v>0</v>
      </c>
      <c r="O1361" s="422">
        <f t="shared" si="407"/>
        <v>0</v>
      </c>
      <c r="P1361" s="420"/>
      <c r="Q1361" s="532"/>
      <c r="R1361" s="526" t="str">
        <f t="shared" si="387"/>
        <v/>
      </c>
      <c r="S1361" s="526" t="str">
        <f t="shared" si="388"/>
        <v/>
      </c>
      <c r="V1361" s="433" t="str">
        <f>VLOOKUP(A1361,[3]Cartilha!$A:$A,1,FALSE)</f>
        <v>x</v>
      </c>
      <c r="W1361" s="367"/>
    </row>
    <row r="1362" spans="1:23" ht="12" hidden="1" thickBot="1" x14ac:dyDescent="0.25">
      <c r="A1362" s="688" t="s">
        <v>184</v>
      </c>
      <c r="B1362" s="701"/>
      <c r="C1362" s="434">
        <v>0</v>
      </c>
      <c r="D1362" s="435">
        <v>0</v>
      </c>
      <c r="E1362" s="512">
        <v>0</v>
      </c>
      <c r="F1362" s="703">
        <f t="shared" si="389"/>
        <v>0</v>
      </c>
      <c r="G1362" s="510"/>
      <c r="H1362" s="423"/>
      <c r="I1362" s="422">
        <f t="shared" si="402"/>
        <v>0</v>
      </c>
      <c r="J1362" s="422">
        <f t="shared" si="403"/>
        <v>0</v>
      </c>
      <c r="K1362" s="419"/>
      <c r="L1362" s="423">
        <f t="shared" si="404"/>
        <v>0</v>
      </c>
      <c r="M1362" s="423">
        <f t="shared" si="405"/>
        <v>0</v>
      </c>
      <c r="N1362" s="422">
        <f t="shared" si="406"/>
        <v>0</v>
      </c>
      <c r="O1362" s="422">
        <f t="shared" si="407"/>
        <v>0</v>
      </c>
      <c r="P1362" s="420"/>
      <c r="Q1362" s="532"/>
      <c r="R1362" s="526" t="str">
        <f t="shared" si="387"/>
        <v/>
      </c>
      <c r="S1362" s="526" t="str">
        <f t="shared" si="388"/>
        <v/>
      </c>
      <c r="V1362" s="433" t="str">
        <f>VLOOKUP(A1362,[3]Cartilha!$A:$A,1,FALSE)</f>
        <v>x</v>
      </c>
      <c r="W1362" s="367"/>
    </row>
    <row r="1363" spans="1:23" ht="12" hidden="1" thickBot="1" x14ac:dyDescent="0.25">
      <c r="A1363" s="688" t="s">
        <v>184</v>
      </c>
      <c r="B1363" s="701"/>
      <c r="C1363" s="434">
        <v>0</v>
      </c>
      <c r="D1363" s="435">
        <v>0</v>
      </c>
      <c r="E1363" s="512">
        <v>0</v>
      </c>
      <c r="F1363" s="703">
        <f t="shared" si="389"/>
        <v>0</v>
      </c>
      <c r="G1363" s="510"/>
      <c r="H1363" s="423"/>
      <c r="I1363" s="422">
        <f t="shared" si="402"/>
        <v>0</v>
      </c>
      <c r="J1363" s="422">
        <f t="shared" si="403"/>
        <v>0</v>
      </c>
      <c r="K1363" s="419"/>
      <c r="L1363" s="423">
        <f t="shared" si="404"/>
        <v>0</v>
      </c>
      <c r="M1363" s="423">
        <f t="shared" si="405"/>
        <v>0</v>
      </c>
      <c r="N1363" s="422">
        <f t="shared" si="406"/>
        <v>0</v>
      </c>
      <c r="O1363" s="422">
        <f t="shared" si="407"/>
        <v>0</v>
      </c>
      <c r="P1363" s="420"/>
      <c r="Q1363" s="532"/>
      <c r="R1363" s="526" t="str">
        <f t="shared" si="387"/>
        <v/>
      </c>
      <c r="S1363" s="526" t="str">
        <f t="shared" si="388"/>
        <v/>
      </c>
      <c r="V1363" s="433" t="str">
        <f>VLOOKUP(A1363,[3]Cartilha!$A:$A,1,FALSE)</f>
        <v>x</v>
      </c>
      <c r="W1363" s="367"/>
    </row>
    <row r="1364" spans="1:23" ht="12" hidden="1" thickBot="1" x14ac:dyDescent="0.25">
      <c r="A1364" s="688" t="s">
        <v>184</v>
      </c>
      <c r="B1364" s="701"/>
      <c r="C1364" s="434">
        <v>0</v>
      </c>
      <c r="D1364" s="435">
        <v>0</v>
      </c>
      <c r="E1364" s="512">
        <v>0</v>
      </c>
      <c r="F1364" s="703">
        <f t="shared" si="389"/>
        <v>0</v>
      </c>
      <c r="G1364" s="510"/>
      <c r="H1364" s="423"/>
      <c r="I1364" s="422">
        <f t="shared" si="402"/>
        <v>0</v>
      </c>
      <c r="J1364" s="422">
        <f t="shared" si="403"/>
        <v>0</v>
      </c>
      <c r="K1364" s="419"/>
      <c r="L1364" s="423">
        <f t="shared" si="404"/>
        <v>0</v>
      </c>
      <c r="M1364" s="423">
        <f t="shared" si="405"/>
        <v>0</v>
      </c>
      <c r="N1364" s="422">
        <f t="shared" si="406"/>
        <v>0</v>
      </c>
      <c r="O1364" s="422">
        <f t="shared" si="407"/>
        <v>0</v>
      </c>
      <c r="P1364" s="420"/>
      <c r="Q1364" s="532"/>
      <c r="R1364" s="526" t="str">
        <f t="shared" ref="R1364:R1427" si="408">IF(Q1364="X","x",IF(Q1364="xx","x",IF(O1364&gt;0,"x","")))</f>
        <v/>
      </c>
      <c r="S1364" s="526" t="str">
        <f t="shared" ref="S1364:S1427" si="409">IF(Q1364="X","x",IF(Q1364="xx","x",IF(OR(J1364&gt;0,O1364&gt;0),"x","")))</f>
        <v/>
      </c>
      <c r="V1364" s="433" t="str">
        <f>VLOOKUP(A1364,[3]Cartilha!$A:$A,1,FALSE)</f>
        <v>x</v>
      </c>
      <c r="W1364" s="367"/>
    </row>
    <row r="1365" spans="1:23" ht="12" hidden="1" thickBot="1" x14ac:dyDescent="0.25">
      <c r="A1365" s="688" t="s">
        <v>184</v>
      </c>
      <c r="B1365" s="701"/>
      <c r="C1365" s="434">
        <v>0</v>
      </c>
      <c r="D1365" s="435">
        <v>0</v>
      </c>
      <c r="E1365" s="512">
        <v>0</v>
      </c>
      <c r="F1365" s="703">
        <f t="shared" si="389"/>
        <v>0</v>
      </c>
      <c r="G1365" s="510"/>
      <c r="H1365" s="423"/>
      <c r="I1365" s="422">
        <f t="shared" si="402"/>
        <v>0</v>
      </c>
      <c r="J1365" s="422">
        <f t="shared" si="403"/>
        <v>0</v>
      </c>
      <c r="K1365" s="419"/>
      <c r="L1365" s="423">
        <f t="shared" si="404"/>
        <v>0</v>
      </c>
      <c r="M1365" s="423">
        <f t="shared" si="405"/>
        <v>0</v>
      </c>
      <c r="N1365" s="422">
        <f t="shared" si="406"/>
        <v>0</v>
      </c>
      <c r="O1365" s="422">
        <f t="shared" si="407"/>
        <v>0</v>
      </c>
      <c r="P1365" s="420"/>
      <c r="Q1365" s="532"/>
      <c r="R1365" s="526" t="str">
        <f t="shared" si="408"/>
        <v/>
      </c>
      <c r="S1365" s="526" t="str">
        <f t="shared" si="409"/>
        <v/>
      </c>
      <c r="V1365" s="433" t="str">
        <f>VLOOKUP(A1365,[3]Cartilha!$A:$A,1,FALSE)</f>
        <v>x</v>
      </c>
      <c r="W1365" s="367"/>
    </row>
    <row r="1366" spans="1:23" ht="12" hidden="1" thickBot="1" x14ac:dyDescent="0.25">
      <c r="A1366" s="688" t="s">
        <v>184</v>
      </c>
      <c r="B1366" s="701"/>
      <c r="C1366" s="434">
        <v>0</v>
      </c>
      <c r="D1366" s="435">
        <v>0</v>
      </c>
      <c r="E1366" s="512">
        <v>0</v>
      </c>
      <c r="F1366" s="703">
        <f t="shared" si="389"/>
        <v>0</v>
      </c>
      <c r="G1366" s="510"/>
      <c r="H1366" s="423"/>
      <c r="I1366" s="422">
        <f t="shared" si="402"/>
        <v>0</v>
      </c>
      <c r="J1366" s="422">
        <f t="shared" si="403"/>
        <v>0</v>
      </c>
      <c r="K1366" s="419"/>
      <c r="L1366" s="423">
        <f t="shared" si="404"/>
        <v>0</v>
      </c>
      <c r="M1366" s="423">
        <f t="shared" si="405"/>
        <v>0</v>
      </c>
      <c r="N1366" s="422">
        <f t="shared" si="406"/>
        <v>0</v>
      </c>
      <c r="O1366" s="422">
        <f t="shared" si="407"/>
        <v>0</v>
      </c>
      <c r="P1366" s="420"/>
      <c r="Q1366" s="532"/>
      <c r="R1366" s="526" t="str">
        <f t="shared" si="408"/>
        <v/>
      </c>
      <c r="S1366" s="526" t="str">
        <f t="shared" si="409"/>
        <v/>
      </c>
      <c r="V1366" s="433" t="str">
        <f>VLOOKUP(A1366,[3]Cartilha!$A:$A,1,FALSE)</f>
        <v>x</v>
      </c>
      <c r="W1366" s="367"/>
    </row>
    <row r="1367" spans="1:23" ht="12" hidden="1" thickBot="1" x14ac:dyDescent="0.25">
      <c r="A1367" s="688" t="s">
        <v>184</v>
      </c>
      <c r="B1367" s="701"/>
      <c r="C1367" s="434">
        <v>0</v>
      </c>
      <c r="D1367" s="435">
        <v>0</v>
      </c>
      <c r="E1367" s="512">
        <v>0</v>
      </c>
      <c r="F1367" s="703">
        <f t="shared" ref="F1367:F1430" si="410">IF(E1367=0,0,ROUND(E1367*(1+E$13)*(1-E$14),2))</f>
        <v>0</v>
      </c>
      <c r="G1367" s="510"/>
      <c r="H1367" s="423"/>
      <c r="I1367" s="422">
        <f t="shared" si="402"/>
        <v>0</v>
      </c>
      <c r="J1367" s="422">
        <f t="shared" si="403"/>
        <v>0</v>
      </c>
      <c r="K1367" s="419"/>
      <c r="L1367" s="423">
        <f t="shared" si="404"/>
        <v>0</v>
      </c>
      <c r="M1367" s="423">
        <f t="shared" si="405"/>
        <v>0</v>
      </c>
      <c r="N1367" s="422">
        <f t="shared" si="406"/>
        <v>0</v>
      </c>
      <c r="O1367" s="422">
        <f t="shared" si="407"/>
        <v>0</v>
      </c>
      <c r="P1367" s="420"/>
      <c r="Q1367" s="532"/>
      <c r="R1367" s="526" t="str">
        <f t="shared" si="408"/>
        <v/>
      </c>
      <c r="S1367" s="526" t="str">
        <f t="shared" si="409"/>
        <v/>
      </c>
      <c r="V1367" s="433" t="str">
        <f>VLOOKUP(A1367,[3]Cartilha!$A:$A,1,FALSE)</f>
        <v>x</v>
      </c>
      <c r="W1367" s="367"/>
    </row>
    <row r="1368" spans="1:23" ht="12" hidden="1" thickBot="1" x14ac:dyDescent="0.25">
      <c r="A1368" s="688" t="s">
        <v>184</v>
      </c>
      <c r="B1368" s="701"/>
      <c r="C1368" s="434">
        <v>0</v>
      </c>
      <c r="D1368" s="435">
        <v>0</v>
      </c>
      <c r="E1368" s="512">
        <v>0</v>
      </c>
      <c r="F1368" s="703">
        <f t="shared" si="410"/>
        <v>0</v>
      </c>
      <c r="G1368" s="510"/>
      <c r="H1368" s="423"/>
      <c r="I1368" s="422">
        <f t="shared" si="402"/>
        <v>0</v>
      </c>
      <c r="J1368" s="422">
        <f t="shared" si="403"/>
        <v>0</v>
      </c>
      <c r="K1368" s="419"/>
      <c r="L1368" s="423">
        <f t="shared" si="404"/>
        <v>0</v>
      </c>
      <c r="M1368" s="423">
        <f t="shared" si="405"/>
        <v>0</v>
      </c>
      <c r="N1368" s="422">
        <f t="shared" si="406"/>
        <v>0</v>
      </c>
      <c r="O1368" s="422">
        <f t="shared" si="407"/>
        <v>0</v>
      </c>
      <c r="P1368" s="420"/>
      <c r="Q1368" s="532"/>
      <c r="R1368" s="526" t="str">
        <f t="shared" si="408"/>
        <v/>
      </c>
      <c r="S1368" s="526" t="str">
        <f t="shared" si="409"/>
        <v/>
      </c>
      <c r="V1368" s="433" t="str">
        <f>VLOOKUP(A1368,[3]Cartilha!$A:$A,1,FALSE)</f>
        <v>x</v>
      </c>
      <c r="W1368" s="367"/>
    </row>
    <row r="1369" spans="1:23" ht="12" hidden="1" thickBot="1" x14ac:dyDescent="0.25">
      <c r="A1369" s="688" t="s">
        <v>184</v>
      </c>
      <c r="B1369" s="701"/>
      <c r="C1369" s="434">
        <v>0</v>
      </c>
      <c r="D1369" s="435">
        <v>0</v>
      </c>
      <c r="E1369" s="512">
        <v>0</v>
      </c>
      <c r="F1369" s="703">
        <f t="shared" si="410"/>
        <v>0</v>
      </c>
      <c r="G1369" s="510"/>
      <c r="H1369" s="423"/>
      <c r="I1369" s="422">
        <f t="shared" si="402"/>
        <v>0</v>
      </c>
      <c r="J1369" s="422">
        <f t="shared" si="403"/>
        <v>0</v>
      </c>
      <c r="K1369" s="419"/>
      <c r="L1369" s="423">
        <f t="shared" si="404"/>
        <v>0</v>
      </c>
      <c r="M1369" s="423">
        <f t="shared" si="405"/>
        <v>0</v>
      </c>
      <c r="N1369" s="422">
        <f t="shared" si="406"/>
        <v>0</v>
      </c>
      <c r="O1369" s="422">
        <f t="shared" si="407"/>
        <v>0</v>
      </c>
      <c r="P1369" s="420"/>
      <c r="Q1369" s="532"/>
      <c r="R1369" s="526" t="str">
        <f t="shared" si="408"/>
        <v/>
      </c>
      <c r="S1369" s="526" t="str">
        <f t="shared" si="409"/>
        <v/>
      </c>
      <c r="V1369" s="433" t="str">
        <f>VLOOKUP(A1369,[3]Cartilha!$A:$A,1,FALSE)</f>
        <v>x</v>
      </c>
      <c r="W1369" s="367"/>
    </row>
    <row r="1370" spans="1:23" ht="12" hidden="1" thickBot="1" x14ac:dyDescent="0.25">
      <c r="A1370" s="688" t="s">
        <v>184</v>
      </c>
      <c r="B1370" s="701"/>
      <c r="C1370" s="434">
        <v>0</v>
      </c>
      <c r="D1370" s="435">
        <v>0</v>
      </c>
      <c r="E1370" s="512">
        <v>0</v>
      </c>
      <c r="F1370" s="703">
        <f t="shared" si="410"/>
        <v>0</v>
      </c>
      <c r="G1370" s="510"/>
      <c r="H1370" s="423"/>
      <c r="I1370" s="422">
        <f t="shared" si="402"/>
        <v>0</v>
      </c>
      <c r="J1370" s="422">
        <f t="shared" si="403"/>
        <v>0</v>
      </c>
      <c r="K1370" s="419"/>
      <c r="L1370" s="423">
        <f t="shared" si="404"/>
        <v>0</v>
      </c>
      <c r="M1370" s="423">
        <f t="shared" si="405"/>
        <v>0</v>
      </c>
      <c r="N1370" s="422">
        <f t="shared" si="406"/>
        <v>0</v>
      </c>
      <c r="O1370" s="422">
        <f t="shared" si="407"/>
        <v>0</v>
      </c>
      <c r="P1370" s="420"/>
      <c r="Q1370" s="532"/>
      <c r="R1370" s="526" t="str">
        <f t="shared" si="408"/>
        <v/>
      </c>
      <c r="S1370" s="526" t="str">
        <f t="shared" si="409"/>
        <v/>
      </c>
      <c r="V1370" s="433" t="str">
        <f>VLOOKUP(A1370,[3]Cartilha!$A:$A,1,FALSE)</f>
        <v>x</v>
      </c>
      <c r="W1370" s="367"/>
    </row>
    <row r="1371" spans="1:23" ht="12" hidden="1" thickBot="1" x14ac:dyDescent="0.25">
      <c r="A1371" s="688" t="s">
        <v>184</v>
      </c>
      <c r="B1371" s="701"/>
      <c r="C1371" s="434">
        <v>0</v>
      </c>
      <c r="D1371" s="435">
        <v>0</v>
      </c>
      <c r="E1371" s="512">
        <v>0</v>
      </c>
      <c r="F1371" s="703">
        <f t="shared" si="410"/>
        <v>0</v>
      </c>
      <c r="G1371" s="510"/>
      <c r="H1371" s="423"/>
      <c r="I1371" s="422">
        <f t="shared" si="402"/>
        <v>0</v>
      </c>
      <c r="J1371" s="422">
        <f t="shared" si="403"/>
        <v>0</v>
      </c>
      <c r="K1371" s="419"/>
      <c r="L1371" s="423">
        <f t="shared" si="404"/>
        <v>0</v>
      </c>
      <c r="M1371" s="423">
        <f t="shared" si="405"/>
        <v>0</v>
      </c>
      <c r="N1371" s="422">
        <f t="shared" si="406"/>
        <v>0</v>
      </c>
      <c r="O1371" s="422">
        <f t="shared" si="407"/>
        <v>0</v>
      </c>
      <c r="P1371" s="420"/>
      <c r="Q1371" s="532"/>
      <c r="R1371" s="526" t="str">
        <f t="shared" si="408"/>
        <v/>
      </c>
      <c r="S1371" s="526" t="str">
        <f t="shared" si="409"/>
        <v/>
      </c>
      <c r="V1371" s="433" t="str">
        <f>VLOOKUP(A1371,[3]Cartilha!$A:$A,1,FALSE)</f>
        <v>x</v>
      </c>
      <c r="W1371" s="367"/>
    </row>
    <row r="1372" spans="1:23" ht="12" hidden="1" thickBot="1" x14ac:dyDescent="0.25">
      <c r="A1372" s="688" t="s">
        <v>184</v>
      </c>
      <c r="B1372" s="701"/>
      <c r="C1372" s="434">
        <v>0</v>
      </c>
      <c r="D1372" s="435">
        <v>0</v>
      </c>
      <c r="E1372" s="512">
        <v>0</v>
      </c>
      <c r="F1372" s="703">
        <f t="shared" si="410"/>
        <v>0</v>
      </c>
      <c r="G1372" s="510"/>
      <c r="H1372" s="423"/>
      <c r="I1372" s="422">
        <f t="shared" si="402"/>
        <v>0</v>
      </c>
      <c r="J1372" s="422">
        <f t="shared" si="403"/>
        <v>0</v>
      </c>
      <c r="K1372" s="419"/>
      <c r="L1372" s="423">
        <f t="shared" si="404"/>
        <v>0</v>
      </c>
      <c r="M1372" s="423">
        <f t="shared" si="405"/>
        <v>0</v>
      </c>
      <c r="N1372" s="422">
        <f t="shared" si="406"/>
        <v>0</v>
      </c>
      <c r="O1372" s="422">
        <f t="shared" si="407"/>
        <v>0</v>
      </c>
      <c r="P1372" s="420"/>
      <c r="Q1372" s="532"/>
      <c r="R1372" s="526" t="str">
        <f t="shared" si="408"/>
        <v/>
      </c>
      <c r="S1372" s="526" t="str">
        <f t="shared" si="409"/>
        <v/>
      </c>
      <c r="V1372" s="433" t="str">
        <f>VLOOKUP(A1372,[3]Cartilha!$A:$A,1,FALSE)</f>
        <v>x</v>
      </c>
      <c r="W1372" s="367"/>
    </row>
    <row r="1373" spans="1:23" ht="12" hidden="1" thickBot="1" x14ac:dyDescent="0.25">
      <c r="A1373" s="688" t="s">
        <v>184</v>
      </c>
      <c r="B1373" s="701"/>
      <c r="C1373" s="434">
        <v>0</v>
      </c>
      <c r="D1373" s="435">
        <v>0</v>
      </c>
      <c r="E1373" s="512">
        <v>0</v>
      </c>
      <c r="F1373" s="703">
        <f t="shared" si="410"/>
        <v>0</v>
      </c>
      <c r="G1373" s="510"/>
      <c r="H1373" s="423"/>
      <c r="I1373" s="422">
        <f t="shared" si="402"/>
        <v>0</v>
      </c>
      <c r="J1373" s="422">
        <f t="shared" si="403"/>
        <v>0</v>
      </c>
      <c r="K1373" s="419"/>
      <c r="L1373" s="423">
        <f t="shared" si="404"/>
        <v>0</v>
      </c>
      <c r="M1373" s="423">
        <f t="shared" si="405"/>
        <v>0</v>
      </c>
      <c r="N1373" s="422">
        <f t="shared" si="406"/>
        <v>0</v>
      </c>
      <c r="O1373" s="422">
        <f t="shared" si="407"/>
        <v>0</v>
      </c>
      <c r="P1373" s="420"/>
      <c r="Q1373" s="532"/>
      <c r="R1373" s="526" t="str">
        <f t="shared" si="408"/>
        <v/>
      </c>
      <c r="S1373" s="526" t="str">
        <f t="shared" si="409"/>
        <v/>
      </c>
      <c r="V1373" s="433" t="str">
        <f>VLOOKUP(A1373,[3]Cartilha!$A:$A,1,FALSE)</f>
        <v>x</v>
      </c>
      <c r="W1373" s="367"/>
    </row>
    <row r="1374" spans="1:23" ht="12" hidden="1" thickBot="1" x14ac:dyDescent="0.25">
      <c r="A1374" s="688" t="s">
        <v>184</v>
      </c>
      <c r="B1374" s="701"/>
      <c r="C1374" s="434">
        <v>0</v>
      </c>
      <c r="D1374" s="435">
        <v>0</v>
      </c>
      <c r="E1374" s="512">
        <v>0</v>
      </c>
      <c r="F1374" s="703">
        <f t="shared" si="410"/>
        <v>0</v>
      </c>
      <c r="G1374" s="510"/>
      <c r="H1374" s="423"/>
      <c r="I1374" s="422">
        <f t="shared" si="402"/>
        <v>0</v>
      </c>
      <c r="J1374" s="422">
        <f t="shared" si="403"/>
        <v>0</v>
      </c>
      <c r="K1374" s="419"/>
      <c r="L1374" s="423">
        <f t="shared" si="404"/>
        <v>0</v>
      </c>
      <c r="M1374" s="423">
        <f t="shared" si="405"/>
        <v>0</v>
      </c>
      <c r="N1374" s="422">
        <f t="shared" si="406"/>
        <v>0</v>
      </c>
      <c r="O1374" s="422">
        <f t="shared" si="407"/>
        <v>0</v>
      </c>
      <c r="P1374" s="420"/>
      <c r="Q1374" s="532"/>
      <c r="R1374" s="526" t="str">
        <f t="shared" si="408"/>
        <v/>
      </c>
      <c r="S1374" s="526" t="str">
        <f t="shared" si="409"/>
        <v/>
      </c>
      <c r="V1374" s="433" t="str">
        <f>VLOOKUP(A1374,[3]Cartilha!$A:$A,1,FALSE)</f>
        <v>x</v>
      </c>
      <c r="W1374" s="367"/>
    </row>
    <row r="1375" spans="1:23" ht="12" hidden="1" thickBot="1" x14ac:dyDescent="0.25">
      <c r="A1375" s="688" t="s">
        <v>184</v>
      </c>
      <c r="B1375" s="701"/>
      <c r="C1375" s="434">
        <v>0</v>
      </c>
      <c r="D1375" s="435">
        <v>0</v>
      </c>
      <c r="E1375" s="512">
        <v>0</v>
      </c>
      <c r="F1375" s="703">
        <f t="shared" si="410"/>
        <v>0</v>
      </c>
      <c r="G1375" s="510"/>
      <c r="H1375" s="423"/>
      <c r="I1375" s="422">
        <f t="shared" si="402"/>
        <v>0</v>
      </c>
      <c r="J1375" s="422">
        <f t="shared" si="403"/>
        <v>0</v>
      </c>
      <c r="K1375" s="419"/>
      <c r="L1375" s="423">
        <f t="shared" si="404"/>
        <v>0</v>
      </c>
      <c r="M1375" s="423">
        <f t="shared" si="405"/>
        <v>0</v>
      </c>
      <c r="N1375" s="422">
        <f t="shared" si="406"/>
        <v>0</v>
      </c>
      <c r="O1375" s="422">
        <f t="shared" si="407"/>
        <v>0</v>
      </c>
      <c r="P1375" s="420"/>
      <c r="Q1375" s="532"/>
      <c r="R1375" s="526" t="str">
        <f t="shared" si="408"/>
        <v/>
      </c>
      <c r="S1375" s="526" t="str">
        <f t="shared" si="409"/>
        <v/>
      </c>
      <c r="V1375" s="433" t="str">
        <f>VLOOKUP(A1375,[3]Cartilha!$A:$A,1,FALSE)</f>
        <v>x</v>
      </c>
      <c r="W1375" s="367"/>
    </row>
    <row r="1376" spans="1:23" ht="12" hidden="1" thickBot="1" x14ac:dyDescent="0.25">
      <c r="A1376" s="688" t="s">
        <v>184</v>
      </c>
      <c r="B1376" s="701"/>
      <c r="C1376" s="434">
        <v>0</v>
      </c>
      <c r="D1376" s="435">
        <v>0</v>
      </c>
      <c r="E1376" s="512">
        <v>0</v>
      </c>
      <c r="F1376" s="703">
        <f t="shared" si="410"/>
        <v>0</v>
      </c>
      <c r="G1376" s="510"/>
      <c r="H1376" s="423"/>
      <c r="I1376" s="422">
        <f t="shared" si="402"/>
        <v>0</v>
      </c>
      <c r="J1376" s="422">
        <f t="shared" si="403"/>
        <v>0</v>
      </c>
      <c r="K1376" s="419"/>
      <c r="L1376" s="423">
        <f t="shared" si="404"/>
        <v>0</v>
      </c>
      <c r="M1376" s="423">
        <f t="shared" si="405"/>
        <v>0</v>
      </c>
      <c r="N1376" s="422">
        <f t="shared" si="406"/>
        <v>0</v>
      </c>
      <c r="O1376" s="422">
        <f t="shared" si="407"/>
        <v>0</v>
      </c>
      <c r="P1376" s="420"/>
      <c r="Q1376" s="532"/>
      <c r="R1376" s="526" t="str">
        <f t="shared" si="408"/>
        <v/>
      </c>
      <c r="S1376" s="526" t="str">
        <f t="shared" si="409"/>
        <v/>
      </c>
      <c r="V1376" s="433" t="str">
        <f>VLOOKUP(A1376,[3]Cartilha!$A:$A,1,FALSE)</f>
        <v>x</v>
      </c>
      <c r="W1376" s="367"/>
    </row>
    <row r="1377" spans="1:23" ht="12" hidden="1" thickBot="1" x14ac:dyDescent="0.25">
      <c r="A1377" s="688" t="s">
        <v>184</v>
      </c>
      <c r="B1377" s="701"/>
      <c r="C1377" s="434">
        <v>0</v>
      </c>
      <c r="D1377" s="435">
        <v>0</v>
      </c>
      <c r="E1377" s="512">
        <v>0</v>
      </c>
      <c r="F1377" s="703">
        <f t="shared" si="410"/>
        <v>0</v>
      </c>
      <c r="G1377" s="510"/>
      <c r="H1377" s="423"/>
      <c r="I1377" s="422">
        <f t="shared" si="402"/>
        <v>0</v>
      </c>
      <c r="J1377" s="422">
        <f t="shared" si="403"/>
        <v>0</v>
      </c>
      <c r="K1377" s="419"/>
      <c r="L1377" s="423">
        <f t="shared" si="404"/>
        <v>0</v>
      </c>
      <c r="M1377" s="423">
        <f t="shared" si="405"/>
        <v>0</v>
      </c>
      <c r="N1377" s="422">
        <f t="shared" si="406"/>
        <v>0</v>
      </c>
      <c r="O1377" s="422">
        <f t="shared" si="407"/>
        <v>0</v>
      </c>
      <c r="P1377" s="420"/>
      <c r="Q1377" s="532"/>
      <c r="R1377" s="526" t="str">
        <f t="shared" si="408"/>
        <v/>
      </c>
      <c r="S1377" s="526" t="str">
        <f t="shared" si="409"/>
        <v/>
      </c>
      <c r="V1377" s="433" t="str">
        <f>VLOOKUP(A1377,[3]Cartilha!$A:$A,1,FALSE)</f>
        <v>x</v>
      </c>
      <c r="W1377" s="367"/>
    </row>
    <row r="1378" spans="1:23" ht="12" hidden="1" thickBot="1" x14ac:dyDescent="0.25">
      <c r="A1378" s="688" t="s">
        <v>184</v>
      </c>
      <c r="B1378" s="701"/>
      <c r="C1378" s="434">
        <v>0</v>
      </c>
      <c r="D1378" s="435">
        <v>0</v>
      </c>
      <c r="E1378" s="512">
        <v>0</v>
      </c>
      <c r="F1378" s="703">
        <f t="shared" si="410"/>
        <v>0</v>
      </c>
      <c r="G1378" s="510"/>
      <c r="H1378" s="423"/>
      <c r="I1378" s="422">
        <f t="shared" si="402"/>
        <v>0</v>
      </c>
      <c r="J1378" s="422">
        <f t="shared" si="403"/>
        <v>0</v>
      </c>
      <c r="K1378" s="419"/>
      <c r="L1378" s="423">
        <f t="shared" si="404"/>
        <v>0</v>
      </c>
      <c r="M1378" s="423">
        <f t="shared" si="405"/>
        <v>0</v>
      </c>
      <c r="N1378" s="422">
        <f t="shared" si="406"/>
        <v>0</v>
      </c>
      <c r="O1378" s="422">
        <f t="shared" si="407"/>
        <v>0</v>
      </c>
      <c r="P1378" s="420"/>
      <c r="Q1378" s="532"/>
      <c r="R1378" s="526" t="str">
        <f t="shared" si="408"/>
        <v/>
      </c>
      <c r="S1378" s="526" t="str">
        <f t="shared" si="409"/>
        <v/>
      </c>
      <c r="V1378" s="433" t="str">
        <f>VLOOKUP(A1378,[3]Cartilha!$A:$A,1,FALSE)</f>
        <v>x</v>
      </c>
      <c r="W1378" s="367"/>
    </row>
    <row r="1379" spans="1:23" ht="12" hidden="1" thickBot="1" x14ac:dyDescent="0.25">
      <c r="A1379" s="688" t="s">
        <v>184</v>
      </c>
      <c r="B1379" s="701"/>
      <c r="C1379" s="434">
        <v>0</v>
      </c>
      <c r="D1379" s="435">
        <v>0</v>
      </c>
      <c r="E1379" s="512">
        <v>0</v>
      </c>
      <c r="F1379" s="703">
        <f t="shared" si="410"/>
        <v>0</v>
      </c>
      <c r="G1379" s="510"/>
      <c r="H1379" s="423"/>
      <c r="I1379" s="422">
        <f t="shared" si="402"/>
        <v>0</v>
      </c>
      <c r="J1379" s="422">
        <f t="shared" si="403"/>
        <v>0</v>
      </c>
      <c r="K1379" s="419"/>
      <c r="L1379" s="423">
        <f t="shared" si="404"/>
        <v>0</v>
      </c>
      <c r="M1379" s="423">
        <f t="shared" si="405"/>
        <v>0</v>
      </c>
      <c r="N1379" s="422">
        <f t="shared" si="406"/>
        <v>0</v>
      </c>
      <c r="O1379" s="422">
        <f t="shared" si="407"/>
        <v>0</v>
      </c>
      <c r="P1379" s="420"/>
      <c r="Q1379" s="532"/>
      <c r="R1379" s="526" t="str">
        <f t="shared" si="408"/>
        <v/>
      </c>
      <c r="S1379" s="526" t="str">
        <f t="shared" si="409"/>
        <v/>
      </c>
      <c r="V1379" s="433" t="str">
        <f>VLOOKUP(A1379,[3]Cartilha!$A:$A,1,FALSE)</f>
        <v>x</v>
      </c>
      <c r="W1379" s="367"/>
    </row>
    <row r="1380" spans="1:23" ht="12" hidden="1" thickBot="1" x14ac:dyDescent="0.25">
      <c r="A1380" s="688" t="s">
        <v>184</v>
      </c>
      <c r="B1380" s="701"/>
      <c r="C1380" s="434">
        <v>0</v>
      </c>
      <c r="D1380" s="435">
        <v>0</v>
      </c>
      <c r="E1380" s="512">
        <v>0</v>
      </c>
      <c r="F1380" s="703">
        <f t="shared" si="410"/>
        <v>0</v>
      </c>
      <c r="G1380" s="510"/>
      <c r="H1380" s="423"/>
      <c r="I1380" s="422">
        <f t="shared" si="402"/>
        <v>0</v>
      </c>
      <c r="J1380" s="422">
        <f t="shared" si="403"/>
        <v>0</v>
      </c>
      <c r="K1380" s="419"/>
      <c r="L1380" s="423">
        <f t="shared" si="404"/>
        <v>0</v>
      </c>
      <c r="M1380" s="423">
        <f t="shared" si="405"/>
        <v>0</v>
      </c>
      <c r="N1380" s="422">
        <f t="shared" si="406"/>
        <v>0</v>
      </c>
      <c r="O1380" s="422">
        <f t="shared" si="407"/>
        <v>0</v>
      </c>
      <c r="P1380" s="420"/>
      <c r="Q1380" s="532"/>
      <c r="R1380" s="526" t="str">
        <f t="shared" si="408"/>
        <v/>
      </c>
      <c r="S1380" s="526" t="str">
        <f t="shared" si="409"/>
        <v/>
      </c>
      <c r="V1380" s="433" t="str">
        <f>VLOOKUP(A1380,[3]Cartilha!$A:$A,1,FALSE)</f>
        <v>x</v>
      </c>
      <c r="W1380" s="367"/>
    </row>
    <row r="1381" spans="1:23" ht="12" hidden="1" thickBot="1" x14ac:dyDescent="0.25">
      <c r="A1381" s="688" t="s">
        <v>184</v>
      </c>
      <c r="B1381" s="701"/>
      <c r="C1381" s="434">
        <v>0</v>
      </c>
      <c r="D1381" s="435">
        <v>0</v>
      </c>
      <c r="E1381" s="512">
        <v>0</v>
      </c>
      <c r="F1381" s="703">
        <f t="shared" si="410"/>
        <v>0</v>
      </c>
      <c r="G1381" s="510"/>
      <c r="H1381" s="423"/>
      <c r="I1381" s="422">
        <f t="shared" si="402"/>
        <v>0</v>
      </c>
      <c r="J1381" s="422">
        <f t="shared" si="403"/>
        <v>0</v>
      </c>
      <c r="K1381" s="419"/>
      <c r="L1381" s="423">
        <f t="shared" si="404"/>
        <v>0</v>
      </c>
      <c r="M1381" s="423">
        <f t="shared" si="405"/>
        <v>0</v>
      </c>
      <c r="N1381" s="422">
        <f t="shared" si="406"/>
        <v>0</v>
      </c>
      <c r="O1381" s="422">
        <f t="shared" si="407"/>
        <v>0</v>
      </c>
      <c r="P1381" s="420"/>
      <c r="Q1381" s="532"/>
      <c r="R1381" s="526" t="str">
        <f t="shared" si="408"/>
        <v/>
      </c>
      <c r="S1381" s="526" t="str">
        <f t="shared" si="409"/>
        <v/>
      </c>
      <c r="V1381" s="433" t="str">
        <f>VLOOKUP(A1381,[3]Cartilha!$A:$A,1,FALSE)</f>
        <v>x</v>
      </c>
      <c r="W1381" s="367"/>
    </row>
    <row r="1382" spans="1:23" ht="12" hidden="1" thickBot="1" x14ac:dyDescent="0.25">
      <c r="A1382" s="688" t="s">
        <v>184</v>
      </c>
      <c r="B1382" s="701"/>
      <c r="C1382" s="434">
        <v>0</v>
      </c>
      <c r="D1382" s="435">
        <v>0</v>
      </c>
      <c r="E1382" s="512">
        <v>0</v>
      </c>
      <c r="F1382" s="703">
        <f t="shared" si="410"/>
        <v>0</v>
      </c>
      <c r="G1382" s="510"/>
      <c r="H1382" s="423"/>
      <c r="I1382" s="422">
        <f t="shared" si="402"/>
        <v>0</v>
      </c>
      <c r="J1382" s="422">
        <f t="shared" si="403"/>
        <v>0</v>
      </c>
      <c r="K1382" s="419"/>
      <c r="L1382" s="423">
        <f t="shared" si="404"/>
        <v>0</v>
      </c>
      <c r="M1382" s="423">
        <f t="shared" si="405"/>
        <v>0</v>
      </c>
      <c r="N1382" s="422">
        <f t="shared" si="406"/>
        <v>0</v>
      </c>
      <c r="O1382" s="422">
        <f t="shared" si="407"/>
        <v>0</v>
      </c>
      <c r="P1382" s="420"/>
      <c r="Q1382" s="532"/>
      <c r="R1382" s="526" t="str">
        <f t="shared" si="408"/>
        <v/>
      </c>
      <c r="S1382" s="526" t="str">
        <f t="shared" si="409"/>
        <v/>
      </c>
      <c r="V1382" s="433" t="str">
        <f>VLOOKUP(A1382,[3]Cartilha!$A:$A,1,FALSE)</f>
        <v>x</v>
      </c>
      <c r="W1382" s="367"/>
    </row>
    <row r="1383" spans="1:23" ht="12" hidden="1" thickBot="1" x14ac:dyDescent="0.25">
      <c r="A1383" s="688" t="s">
        <v>184</v>
      </c>
      <c r="B1383" s="701"/>
      <c r="C1383" s="434">
        <v>0</v>
      </c>
      <c r="D1383" s="435">
        <v>0</v>
      </c>
      <c r="E1383" s="512">
        <v>0</v>
      </c>
      <c r="F1383" s="703">
        <f t="shared" si="410"/>
        <v>0</v>
      </c>
      <c r="G1383" s="510"/>
      <c r="H1383" s="423"/>
      <c r="I1383" s="422">
        <f t="shared" si="402"/>
        <v>0</v>
      </c>
      <c r="J1383" s="422">
        <f t="shared" si="403"/>
        <v>0</v>
      </c>
      <c r="K1383" s="419"/>
      <c r="L1383" s="423">
        <f t="shared" si="404"/>
        <v>0</v>
      </c>
      <c r="M1383" s="423">
        <f t="shared" si="405"/>
        <v>0</v>
      </c>
      <c r="N1383" s="422">
        <f t="shared" si="406"/>
        <v>0</v>
      </c>
      <c r="O1383" s="422">
        <f t="shared" si="407"/>
        <v>0</v>
      </c>
      <c r="P1383" s="420"/>
      <c r="Q1383" s="532"/>
      <c r="R1383" s="526" t="str">
        <f t="shared" si="408"/>
        <v/>
      </c>
      <c r="S1383" s="526" t="str">
        <f t="shared" si="409"/>
        <v/>
      </c>
      <c r="V1383" s="433" t="str">
        <f>VLOOKUP(A1383,[3]Cartilha!$A:$A,1,FALSE)</f>
        <v>x</v>
      </c>
      <c r="W1383" s="367"/>
    </row>
    <row r="1384" spans="1:23" ht="12" hidden="1" thickBot="1" x14ac:dyDescent="0.25">
      <c r="A1384" s="688" t="s">
        <v>184</v>
      </c>
      <c r="B1384" s="701"/>
      <c r="C1384" s="434">
        <v>0</v>
      </c>
      <c r="D1384" s="435">
        <v>0</v>
      </c>
      <c r="E1384" s="512">
        <v>0</v>
      </c>
      <c r="F1384" s="703">
        <f t="shared" si="410"/>
        <v>0</v>
      </c>
      <c r="G1384" s="510"/>
      <c r="H1384" s="423"/>
      <c r="I1384" s="422">
        <f t="shared" si="402"/>
        <v>0</v>
      </c>
      <c r="J1384" s="422">
        <f t="shared" si="403"/>
        <v>0</v>
      </c>
      <c r="K1384" s="419"/>
      <c r="L1384" s="423">
        <f t="shared" si="404"/>
        <v>0</v>
      </c>
      <c r="M1384" s="423">
        <f t="shared" si="405"/>
        <v>0</v>
      </c>
      <c r="N1384" s="422">
        <f t="shared" si="406"/>
        <v>0</v>
      </c>
      <c r="O1384" s="422">
        <f t="shared" si="407"/>
        <v>0</v>
      </c>
      <c r="P1384" s="420"/>
      <c r="Q1384" s="532"/>
      <c r="R1384" s="526" t="str">
        <f t="shared" si="408"/>
        <v/>
      </c>
      <c r="S1384" s="526" t="str">
        <f t="shared" si="409"/>
        <v/>
      </c>
      <c r="V1384" s="433" t="str">
        <f>VLOOKUP(A1384,[3]Cartilha!$A:$A,1,FALSE)</f>
        <v>x</v>
      </c>
      <c r="W1384" s="367"/>
    </row>
    <row r="1385" spans="1:23" ht="12" hidden="1" thickBot="1" x14ac:dyDescent="0.25">
      <c r="A1385" s="688" t="s">
        <v>184</v>
      </c>
      <c r="B1385" s="701"/>
      <c r="C1385" s="434">
        <v>0</v>
      </c>
      <c r="D1385" s="435">
        <v>0</v>
      </c>
      <c r="E1385" s="512">
        <v>0</v>
      </c>
      <c r="F1385" s="703">
        <f t="shared" si="410"/>
        <v>0</v>
      </c>
      <c r="G1385" s="510"/>
      <c r="H1385" s="423"/>
      <c r="I1385" s="422">
        <f t="shared" si="402"/>
        <v>0</v>
      </c>
      <c r="J1385" s="422">
        <f t="shared" si="403"/>
        <v>0</v>
      </c>
      <c r="K1385" s="419"/>
      <c r="L1385" s="423">
        <f t="shared" si="404"/>
        <v>0</v>
      </c>
      <c r="M1385" s="423">
        <f t="shared" si="405"/>
        <v>0</v>
      </c>
      <c r="N1385" s="422">
        <f t="shared" si="406"/>
        <v>0</v>
      </c>
      <c r="O1385" s="422">
        <f t="shared" si="407"/>
        <v>0</v>
      </c>
      <c r="P1385" s="420"/>
      <c r="Q1385" s="532"/>
      <c r="R1385" s="526" t="str">
        <f t="shared" si="408"/>
        <v/>
      </c>
      <c r="S1385" s="526" t="str">
        <f t="shared" si="409"/>
        <v/>
      </c>
      <c r="V1385" s="433" t="str">
        <f>VLOOKUP(A1385,[3]Cartilha!$A:$A,1,FALSE)</f>
        <v>x</v>
      </c>
      <c r="W1385" s="367"/>
    </row>
    <row r="1386" spans="1:23" ht="12" hidden="1" thickBot="1" x14ac:dyDescent="0.25">
      <c r="A1386" s="689" t="s">
        <v>184</v>
      </c>
      <c r="B1386" s="701"/>
      <c r="C1386" s="434">
        <v>0</v>
      </c>
      <c r="D1386" s="435">
        <v>0</v>
      </c>
      <c r="E1386" s="513">
        <v>0</v>
      </c>
      <c r="F1386" s="731">
        <f t="shared" si="410"/>
        <v>0</v>
      </c>
      <c r="G1386" s="514"/>
      <c r="H1386" s="437"/>
      <c r="I1386" s="441">
        <f t="shared" si="402"/>
        <v>0</v>
      </c>
      <c r="J1386" s="441">
        <f t="shared" si="403"/>
        <v>0</v>
      </c>
      <c r="K1386" s="419"/>
      <c r="L1386" s="437">
        <f t="shared" si="404"/>
        <v>0</v>
      </c>
      <c r="M1386" s="437">
        <f t="shared" si="405"/>
        <v>0</v>
      </c>
      <c r="N1386" s="441">
        <f t="shared" si="406"/>
        <v>0</v>
      </c>
      <c r="O1386" s="441">
        <f t="shared" si="407"/>
        <v>0</v>
      </c>
      <c r="P1386" s="420"/>
      <c r="Q1386" s="532"/>
      <c r="R1386" s="526" t="str">
        <f t="shared" si="408"/>
        <v/>
      </c>
      <c r="S1386" s="526" t="str">
        <f t="shared" si="409"/>
        <v/>
      </c>
      <c r="V1386" s="433" t="str">
        <f>VLOOKUP(A1386,[3]Cartilha!$A:$A,1,FALSE)</f>
        <v>x</v>
      </c>
      <c r="W1386" s="367"/>
    </row>
    <row r="1387" spans="1:23" ht="12" thickBot="1" x14ac:dyDescent="0.25">
      <c r="A1387" s="607" t="s">
        <v>1861</v>
      </c>
      <c r="B1387" s="608"/>
      <c r="C1387" s="682" t="s">
        <v>1862</v>
      </c>
      <c r="D1387" s="683">
        <v>0</v>
      </c>
      <c r="E1387" s="690">
        <v>0</v>
      </c>
      <c r="F1387" s="685">
        <f t="shared" si="410"/>
        <v>0</v>
      </c>
      <c r="G1387" s="505"/>
      <c r="H1387" s="505"/>
      <c r="I1387" s="413"/>
      <c r="J1387" s="413"/>
      <c r="K1387" s="414">
        <f>SUM(J1390:J2045)</f>
        <v>11461.500000000002</v>
      </c>
      <c r="L1387" s="505"/>
      <c r="M1387" s="505"/>
      <c r="N1387" s="413"/>
      <c r="O1387" s="415"/>
      <c r="P1387" s="414">
        <f>SUM(O1390:O2045)</f>
        <v>11461.500000000002</v>
      </c>
      <c r="Q1387" s="525" t="str">
        <f>IF(OR(K1387&gt;0,P1387&gt;0),"X","")</f>
        <v>X</v>
      </c>
      <c r="R1387" s="526" t="str">
        <f t="shared" si="408"/>
        <v>x</v>
      </c>
      <c r="S1387" s="526" t="str">
        <f t="shared" si="409"/>
        <v>x</v>
      </c>
      <c r="V1387" s="433" t="str">
        <f>VLOOKUP(A1387,[3]Cartilha!$A:$A,1,FALSE)</f>
        <v>4</v>
      </c>
      <c r="W1387" s="367"/>
    </row>
    <row r="1388" spans="1:23" x14ac:dyDescent="0.2">
      <c r="A1388" s="615" t="s">
        <v>202</v>
      </c>
      <c r="B1388" s="612"/>
      <c r="C1388" s="691" t="s">
        <v>212</v>
      </c>
      <c r="D1388" s="617">
        <v>0</v>
      </c>
      <c r="E1388" s="624">
        <v>0</v>
      </c>
      <c r="F1388" s="618">
        <f t="shared" si="410"/>
        <v>0</v>
      </c>
      <c r="G1388" s="515"/>
      <c r="H1388" s="443"/>
      <c r="I1388" s="444"/>
      <c r="J1388" s="445"/>
      <c r="K1388" s="419"/>
      <c r="L1388" s="516"/>
      <c r="M1388" s="517"/>
      <c r="N1388" s="444"/>
      <c r="O1388" s="445"/>
      <c r="P1388" s="420"/>
      <c r="Q1388" s="525" t="str">
        <f>IF(OR(SUM(J1389:J1630)&gt;0,SUM(O1389:O1630)&gt;0),"xx","")</f>
        <v>xx</v>
      </c>
      <c r="R1388" s="526" t="str">
        <f t="shared" si="408"/>
        <v>x</v>
      </c>
      <c r="S1388" s="526" t="str">
        <f t="shared" si="409"/>
        <v>x</v>
      </c>
      <c r="V1388" s="433" t="str">
        <f>VLOOKUP(A1388,[3]Cartilha!$A:$A,1,FALSE)</f>
        <v>4.1</v>
      </c>
      <c r="W1388" s="367"/>
    </row>
    <row r="1389" spans="1:23" hidden="1" x14ac:dyDescent="0.2">
      <c r="A1389" s="615" t="s">
        <v>617</v>
      </c>
      <c r="B1389" s="612"/>
      <c r="C1389" s="691" t="s">
        <v>213</v>
      </c>
      <c r="D1389" s="617">
        <v>0</v>
      </c>
      <c r="E1389" s="624">
        <v>0</v>
      </c>
      <c r="F1389" s="618">
        <f t="shared" si="410"/>
        <v>0</v>
      </c>
      <c r="G1389" s="515"/>
      <c r="H1389" s="443"/>
      <c r="I1389" s="444"/>
      <c r="J1389" s="445"/>
      <c r="K1389" s="419"/>
      <c r="L1389" s="516"/>
      <c r="M1389" s="517"/>
      <c r="N1389" s="444"/>
      <c r="O1389" s="445"/>
      <c r="P1389" s="420"/>
      <c r="Q1389" s="525" t="str">
        <f>IF(OR(SUM(J1390:J1390)&gt;0,SUM(O1390:O1390)&gt;0),"xx","")</f>
        <v/>
      </c>
      <c r="R1389" s="526" t="str">
        <f t="shared" si="408"/>
        <v/>
      </c>
      <c r="S1389" s="526" t="str">
        <f t="shared" si="409"/>
        <v/>
      </c>
      <c r="V1389" s="433" t="str">
        <f>VLOOKUP(A1389,[3]Cartilha!$A:$A,1,FALSE)</f>
        <v>4.1.1</v>
      </c>
      <c r="W1389" s="367"/>
    </row>
    <row r="1390" spans="1:23" hidden="1" x14ac:dyDescent="0.2">
      <c r="A1390" s="623">
        <v>97086</v>
      </c>
      <c r="B1390" s="612" t="s">
        <v>3171</v>
      </c>
      <c r="C1390" s="620" t="s">
        <v>2436</v>
      </c>
      <c r="D1390" s="612" t="s">
        <v>170</v>
      </c>
      <c r="E1390" s="621">
        <v>140.05000000000001</v>
      </c>
      <c r="F1390" s="614">
        <f t="shared" si="410"/>
        <v>168.84</v>
      </c>
      <c r="G1390" s="510"/>
      <c r="H1390" s="423"/>
      <c r="I1390" s="422">
        <f>IF(ISBLANK(E1390),0,ROUND(F1390*G1390,2))</f>
        <v>0</v>
      </c>
      <c r="J1390" s="422">
        <f>IF(ISBLANK(G1390),0,ROUND(G1390*H1390,2))</f>
        <v>0</v>
      </c>
      <c r="K1390" s="419"/>
      <c r="L1390" s="423">
        <f>G1390</f>
        <v>0</v>
      </c>
      <c r="M1390" s="423">
        <f>H1390</f>
        <v>0</v>
      </c>
      <c r="N1390" s="424">
        <f>IF(ISBLANK(E1390),0,ROUND(F1390*L1390,2))</f>
        <v>0</v>
      </c>
      <c r="O1390" s="424">
        <f>IF(ISBLANK(L1390),0,ROUND(L1390*M1390,2))</f>
        <v>0</v>
      </c>
      <c r="P1390" s="420"/>
      <c r="Q1390" s="532"/>
      <c r="R1390" s="526" t="str">
        <f t="shared" si="408"/>
        <v/>
      </c>
      <c r="S1390" s="526" t="str">
        <f t="shared" si="409"/>
        <v/>
      </c>
      <c r="V1390" s="433">
        <f>VLOOKUP(A1390,[3]Cartilha!$A:$A,1,FALSE)</f>
        <v>97086</v>
      </c>
      <c r="W1390" s="367"/>
    </row>
    <row r="1391" spans="1:23" x14ac:dyDescent="0.2">
      <c r="A1391" s="623" t="s">
        <v>619</v>
      </c>
      <c r="B1391" s="612"/>
      <c r="C1391" s="691" t="s">
        <v>214</v>
      </c>
      <c r="D1391" s="612">
        <v>0</v>
      </c>
      <c r="E1391" s="621">
        <v>0</v>
      </c>
      <c r="F1391" s="614">
        <f t="shared" si="410"/>
        <v>0</v>
      </c>
      <c r="G1391" s="515"/>
      <c r="H1391" s="443"/>
      <c r="I1391" s="444"/>
      <c r="J1391" s="445"/>
      <c r="K1391" s="419"/>
      <c r="L1391" s="516"/>
      <c r="M1391" s="517"/>
      <c r="N1391" s="444"/>
      <c r="O1391" s="445"/>
      <c r="P1391" s="420"/>
      <c r="Q1391" s="525" t="str">
        <f>IF(OR(SUM(J1392:J1625)&gt;0,SUM(O1392:O1625)&gt;0),"xx","")</f>
        <v>xx</v>
      </c>
      <c r="R1391" s="526" t="str">
        <f t="shared" si="408"/>
        <v>x</v>
      </c>
      <c r="S1391" s="526" t="str">
        <f t="shared" si="409"/>
        <v>x</v>
      </c>
      <c r="V1391" s="433" t="str">
        <f>VLOOKUP(A1391,[3]Cartilha!$A:$A,1,FALSE)</f>
        <v>4.1.2</v>
      </c>
      <c r="W1391" s="367"/>
    </row>
    <row r="1392" spans="1:23" ht="22.5" hidden="1" x14ac:dyDescent="0.2">
      <c r="A1392" s="623">
        <v>102086</v>
      </c>
      <c r="B1392" s="612" t="s">
        <v>3171</v>
      </c>
      <c r="C1392" s="620" t="s">
        <v>5517</v>
      </c>
      <c r="D1392" s="612" t="s">
        <v>170</v>
      </c>
      <c r="E1392" s="621">
        <v>174.31</v>
      </c>
      <c r="F1392" s="614">
        <f t="shared" si="410"/>
        <v>210.15</v>
      </c>
      <c r="G1392" s="510"/>
      <c r="H1392" s="423"/>
      <c r="I1392" s="422">
        <f t="shared" ref="I1392:I1455" si="411">IF(ISBLANK(E1392),0,ROUND(F1392*G1392,2))</f>
        <v>0</v>
      </c>
      <c r="J1392" s="422">
        <f t="shared" ref="J1392:J1455" si="412">IF(ISBLANK(G1392),0,ROUND(G1392*H1392,2))</f>
        <v>0</v>
      </c>
      <c r="K1392" s="419"/>
      <c r="L1392" s="423">
        <f t="shared" ref="L1392:L1455" si="413">G1392</f>
        <v>0</v>
      </c>
      <c r="M1392" s="423">
        <f t="shared" ref="M1392:M1455" si="414">H1392</f>
        <v>0</v>
      </c>
      <c r="N1392" s="424">
        <f t="shared" ref="N1392:N1455" si="415">IF(ISBLANK(E1392),0,ROUND(F1392*L1392,2))</f>
        <v>0</v>
      </c>
      <c r="O1392" s="424">
        <f t="shared" ref="O1392:O1455" si="416">IF(ISBLANK(L1392),0,ROUND(L1392*M1392,2))</f>
        <v>0</v>
      </c>
      <c r="P1392" s="420"/>
      <c r="Q1392" s="532"/>
      <c r="R1392" s="526" t="str">
        <f t="shared" si="408"/>
        <v/>
      </c>
      <c r="S1392" s="526" t="str">
        <f t="shared" si="409"/>
        <v/>
      </c>
      <c r="V1392" s="433">
        <f>VLOOKUP(A1392,[3]Cartilha!$A:$A,1,FALSE)</f>
        <v>102086</v>
      </c>
      <c r="W1392" s="367"/>
    </row>
    <row r="1393" spans="1:23" ht="22.5" hidden="1" x14ac:dyDescent="0.2">
      <c r="A1393" s="623">
        <v>102087</v>
      </c>
      <c r="B1393" s="612" t="s">
        <v>3171</v>
      </c>
      <c r="C1393" s="620" t="s">
        <v>5518</v>
      </c>
      <c r="D1393" s="612" t="s">
        <v>170</v>
      </c>
      <c r="E1393" s="621">
        <v>135.22999999999999</v>
      </c>
      <c r="F1393" s="614">
        <f t="shared" si="410"/>
        <v>163.03</v>
      </c>
      <c r="G1393" s="510"/>
      <c r="H1393" s="423"/>
      <c r="I1393" s="422">
        <f t="shared" si="411"/>
        <v>0</v>
      </c>
      <c r="J1393" s="422">
        <f t="shared" si="412"/>
        <v>0</v>
      </c>
      <c r="K1393" s="419"/>
      <c r="L1393" s="423">
        <f t="shared" si="413"/>
        <v>0</v>
      </c>
      <c r="M1393" s="423">
        <f t="shared" si="414"/>
        <v>0</v>
      </c>
      <c r="N1393" s="424">
        <f t="shared" si="415"/>
        <v>0</v>
      </c>
      <c r="O1393" s="424">
        <f t="shared" si="416"/>
        <v>0</v>
      </c>
      <c r="P1393" s="420"/>
      <c r="Q1393" s="532"/>
      <c r="R1393" s="526" t="str">
        <f t="shared" si="408"/>
        <v/>
      </c>
      <c r="S1393" s="526" t="str">
        <f t="shared" si="409"/>
        <v/>
      </c>
      <c r="V1393" s="433">
        <f>VLOOKUP(A1393,[3]Cartilha!$A:$A,1,FALSE)</f>
        <v>102087</v>
      </c>
      <c r="W1393" s="367"/>
    </row>
    <row r="1394" spans="1:23" ht="22.5" hidden="1" x14ac:dyDescent="0.2">
      <c r="A1394" s="623">
        <v>102088</v>
      </c>
      <c r="B1394" s="612" t="s">
        <v>3171</v>
      </c>
      <c r="C1394" s="620" t="s">
        <v>5519</v>
      </c>
      <c r="D1394" s="612" t="s">
        <v>170</v>
      </c>
      <c r="E1394" s="621">
        <v>279.11</v>
      </c>
      <c r="F1394" s="614">
        <f t="shared" si="410"/>
        <v>336.5</v>
      </c>
      <c r="G1394" s="510"/>
      <c r="H1394" s="423"/>
      <c r="I1394" s="422">
        <f t="shared" si="411"/>
        <v>0</v>
      </c>
      <c r="J1394" s="422">
        <f t="shared" si="412"/>
        <v>0</v>
      </c>
      <c r="K1394" s="419"/>
      <c r="L1394" s="423">
        <f t="shared" si="413"/>
        <v>0</v>
      </c>
      <c r="M1394" s="423">
        <f t="shared" si="414"/>
        <v>0</v>
      </c>
      <c r="N1394" s="424">
        <f t="shared" si="415"/>
        <v>0</v>
      </c>
      <c r="O1394" s="424">
        <f t="shared" si="416"/>
        <v>0</v>
      </c>
      <c r="P1394" s="420"/>
      <c r="Q1394" s="532"/>
      <c r="R1394" s="526" t="str">
        <f t="shared" si="408"/>
        <v/>
      </c>
      <c r="S1394" s="526" t="str">
        <f t="shared" si="409"/>
        <v/>
      </c>
      <c r="V1394" s="433">
        <f>VLOOKUP(A1394,[3]Cartilha!$A:$A,1,FALSE)</f>
        <v>102088</v>
      </c>
      <c r="W1394" s="367"/>
    </row>
    <row r="1395" spans="1:23" ht="22.5" hidden="1" x14ac:dyDescent="0.2">
      <c r="A1395" s="623">
        <v>102089</v>
      </c>
      <c r="B1395" s="612" t="s">
        <v>3171</v>
      </c>
      <c r="C1395" s="620" t="s">
        <v>5520</v>
      </c>
      <c r="D1395" s="612" t="s">
        <v>170</v>
      </c>
      <c r="E1395" s="621">
        <v>169.14</v>
      </c>
      <c r="F1395" s="614">
        <f t="shared" si="410"/>
        <v>203.92</v>
      </c>
      <c r="G1395" s="510"/>
      <c r="H1395" s="423"/>
      <c r="I1395" s="422">
        <f t="shared" si="411"/>
        <v>0</v>
      </c>
      <c r="J1395" s="422">
        <f t="shared" si="412"/>
        <v>0</v>
      </c>
      <c r="K1395" s="419"/>
      <c r="L1395" s="423">
        <f t="shared" si="413"/>
        <v>0</v>
      </c>
      <c r="M1395" s="423">
        <f t="shared" si="414"/>
        <v>0</v>
      </c>
      <c r="N1395" s="424">
        <f t="shared" si="415"/>
        <v>0</v>
      </c>
      <c r="O1395" s="424">
        <f t="shared" si="416"/>
        <v>0</v>
      </c>
      <c r="P1395" s="420"/>
      <c r="Q1395" s="532"/>
      <c r="R1395" s="526" t="str">
        <f t="shared" si="408"/>
        <v/>
      </c>
      <c r="S1395" s="526" t="str">
        <f t="shared" si="409"/>
        <v/>
      </c>
      <c r="V1395" s="433">
        <f>VLOOKUP(A1395,[3]Cartilha!$A:$A,1,FALSE)</f>
        <v>102089</v>
      </c>
      <c r="W1395" s="367"/>
    </row>
    <row r="1396" spans="1:23" ht="22.5" hidden="1" x14ac:dyDescent="0.2">
      <c r="A1396" s="623">
        <v>102090</v>
      </c>
      <c r="B1396" s="612" t="s">
        <v>3171</v>
      </c>
      <c r="C1396" s="620" t="s">
        <v>5521</v>
      </c>
      <c r="D1396" s="612" t="s">
        <v>170</v>
      </c>
      <c r="E1396" s="621">
        <v>124.8</v>
      </c>
      <c r="F1396" s="614">
        <f t="shared" si="410"/>
        <v>150.46</v>
      </c>
      <c r="G1396" s="510"/>
      <c r="H1396" s="423"/>
      <c r="I1396" s="422">
        <f t="shared" si="411"/>
        <v>0</v>
      </c>
      <c r="J1396" s="422">
        <f t="shared" si="412"/>
        <v>0</v>
      </c>
      <c r="K1396" s="419"/>
      <c r="L1396" s="423">
        <f t="shared" si="413"/>
        <v>0</v>
      </c>
      <c r="M1396" s="423">
        <f t="shared" si="414"/>
        <v>0</v>
      </c>
      <c r="N1396" s="424">
        <f t="shared" si="415"/>
        <v>0</v>
      </c>
      <c r="O1396" s="424">
        <f t="shared" si="416"/>
        <v>0</v>
      </c>
      <c r="P1396" s="420"/>
      <c r="Q1396" s="532"/>
      <c r="R1396" s="526" t="str">
        <f t="shared" si="408"/>
        <v/>
      </c>
      <c r="S1396" s="526" t="str">
        <f t="shared" si="409"/>
        <v/>
      </c>
      <c r="V1396" s="433">
        <f>VLOOKUP(A1396,[3]Cartilha!$A:$A,1,FALSE)</f>
        <v>102090</v>
      </c>
      <c r="W1396" s="367"/>
    </row>
    <row r="1397" spans="1:23" ht="22.5" hidden="1" x14ac:dyDescent="0.2">
      <c r="A1397" s="623">
        <v>102091</v>
      </c>
      <c r="B1397" s="612" t="s">
        <v>3171</v>
      </c>
      <c r="C1397" s="620" t="s">
        <v>5522</v>
      </c>
      <c r="D1397" s="612" t="s">
        <v>170</v>
      </c>
      <c r="E1397" s="621">
        <v>332.2</v>
      </c>
      <c r="F1397" s="614">
        <f t="shared" si="410"/>
        <v>400.5</v>
      </c>
      <c r="G1397" s="510"/>
      <c r="H1397" s="423"/>
      <c r="I1397" s="422">
        <f t="shared" si="411"/>
        <v>0</v>
      </c>
      <c r="J1397" s="422">
        <f t="shared" si="412"/>
        <v>0</v>
      </c>
      <c r="K1397" s="419"/>
      <c r="L1397" s="423">
        <f t="shared" si="413"/>
        <v>0</v>
      </c>
      <c r="M1397" s="423">
        <f t="shared" si="414"/>
        <v>0</v>
      </c>
      <c r="N1397" s="424">
        <f t="shared" si="415"/>
        <v>0</v>
      </c>
      <c r="O1397" s="424">
        <f t="shared" si="416"/>
        <v>0</v>
      </c>
      <c r="P1397" s="420"/>
      <c r="Q1397" s="532"/>
      <c r="R1397" s="526" t="str">
        <f t="shared" si="408"/>
        <v/>
      </c>
      <c r="S1397" s="526" t="str">
        <f t="shared" si="409"/>
        <v/>
      </c>
      <c r="V1397" s="433">
        <f>VLOOKUP(A1397,[3]Cartilha!$A:$A,1,FALSE)</f>
        <v>102091</v>
      </c>
      <c r="W1397" s="367"/>
    </row>
    <row r="1398" spans="1:23" ht="22.5" hidden="1" x14ac:dyDescent="0.2">
      <c r="A1398" s="623">
        <v>101969</v>
      </c>
      <c r="B1398" s="612" t="s">
        <v>3171</v>
      </c>
      <c r="C1398" s="620" t="s">
        <v>5435</v>
      </c>
      <c r="D1398" s="612" t="s">
        <v>170</v>
      </c>
      <c r="E1398" s="621">
        <v>164.69</v>
      </c>
      <c r="F1398" s="614">
        <f t="shared" si="410"/>
        <v>198.55</v>
      </c>
      <c r="G1398" s="510"/>
      <c r="H1398" s="423"/>
      <c r="I1398" s="422">
        <f t="shared" si="411"/>
        <v>0</v>
      </c>
      <c r="J1398" s="422">
        <f t="shared" si="412"/>
        <v>0</v>
      </c>
      <c r="K1398" s="419"/>
      <c r="L1398" s="423">
        <f t="shared" si="413"/>
        <v>0</v>
      </c>
      <c r="M1398" s="423">
        <f t="shared" si="414"/>
        <v>0</v>
      </c>
      <c r="N1398" s="424">
        <f t="shared" si="415"/>
        <v>0</v>
      </c>
      <c r="O1398" s="424">
        <f t="shared" si="416"/>
        <v>0</v>
      </c>
      <c r="P1398" s="420"/>
      <c r="Q1398" s="532"/>
      <c r="R1398" s="526" t="str">
        <f t="shared" si="408"/>
        <v/>
      </c>
      <c r="S1398" s="526" t="str">
        <f t="shared" si="409"/>
        <v/>
      </c>
      <c r="V1398" s="433">
        <f>VLOOKUP(A1398,[3]Cartilha!$A:$A,1,FALSE)</f>
        <v>101969</v>
      </c>
      <c r="W1398" s="367"/>
    </row>
    <row r="1399" spans="1:23" ht="22.5" hidden="1" x14ac:dyDescent="0.2">
      <c r="A1399" s="623">
        <v>101971</v>
      </c>
      <c r="B1399" s="612" t="s">
        <v>3171</v>
      </c>
      <c r="C1399" s="620" t="s">
        <v>5436</v>
      </c>
      <c r="D1399" s="612" t="s">
        <v>170</v>
      </c>
      <c r="E1399" s="621">
        <v>126.99</v>
      </c>
      <c r="F1399" s="614">
        <f t="shared" si="410"/>
        <v>153.1</v>
      </c>
      <c r="G1399" s="510"/>
      <c r="H1399" s="423"/>
      <c r="I1399" s="422">
        <f t="shared" si="411"/>
        <v>0</v>
      </c>
      <c r="J1399" s="422">
        <f t="shared" si="412"/>
        <v>0</v>
      </c>
      <c r="K1399" s="419"/>
      <c r="L1399" s="423">
        <f t="shared" si="413"/>
        <v>0</v>
      </c>
      <c r="M1399" s="423">
        <f t="shared" si="414"/>
        <v>0</v>
      </c>
      <c r="N1399" s="424">
        <f t="shared" si="415"/>
        <v>0</v>
      </c>
      <c r="O1399" s="424">
        <f t="shared" si="416"/>
        <v>0</v>
      </c>
      <c r="P1399" s="420"/>
      <c r="Q1399" s="532"/>
      <c r="R1399" s="526" t="str">
        <f t="shared" si="408"/>
        <v/>
      </c>
      <c r="S1399" s="526" t="str">
        <f t="shared" si="409"/>
        <v/>
      </c>
      <c r="V1399" s="433">
        <f>VLOOKUP(A1399,[3]Cartilha!$A:$A,1,FALSE)</f>
        <v>101971</v>
      </c>
      <c r="W1399" s="367"/>
    </row>
    <row r="1400" spans="1:23" hidden="1" x14ac:dyDescent="0.2">
      <c r="A1400" s="623">
        <v>101973</v>
      </c>
      <c r="B1400" s="612" t="s">
        <v>3171</v>
      </c>
      <c r="C1400" s="620" t="s">
        <v>5437</v>
      </c>
      <c r="D1400" s="612" t="s">
        <v>170</v>
      </c>
      <c r="E1400" s="621">
        <v>258.98</v>
      </c>
      <c r="F1400" s="614">
        <f t="shared" si="410"/>
        <v>312.23</v>
      </c>
      <c r="G1400" s="510"/>
      <c r="H1400" s="423"/>
      <c r="I1400" s="422">
        <f t="shared" si="411"/>
        <v>0</v>
      </c>
      <c r="J1400" s="422">
        <f t="shared" si="412"/>
        <v>0</v>
      </c>
      <c r="K1400" s="419"/>
      <c r="L1400" s="423">
        <f t="shared" si="413"/>
        <v>0</v>
      </c>
      <c r="M1400" s="423">
        <f t="shared" si="414"/>
        <v>0</v>
      </c>
      <c r="N1400" s="424">
        <f t="shared" si="415"/>
        <v>0</v>
      </c>
      <c r="O1400" s="424">
        <f t="shared" si="416"/>
        <v>0</v>
      </c>
      <c r="P1400" s="420"/>
      <c r="Q1400" s="532"/>
      <c r="R1400" s="526" t="str">
        <f t="shared" si="408"/>
        <v/>
      </c>
      <c r="S1400" s="526" t="str">
        <f t="shared" si="409"/>
        <v/>
      </c>
      <c r="V1400" s="433">
        <f>VLOOKUP(A1400,[3]Cartilha!$A:$A,1,FALSE)</f>
        <v>101973</v>
      </c>
      <c r="W1400" s="367"/>
    </row>
    <row r="1401" spans="1:23" ht="22.5" hidden="1" x14ac:dyDescent="0.2">
      <c r="A1401" s="623">
        <v>101974</v>
      </c>
      <c r="B1401" s="612" t="s">
        <v>3171</v>
      </c>
      <c r="C1401" s="620" t="s">
        <v>5438</v>
      </c>
      <c r="D1401" s="612" t="s">
        <v>170</v>
      </c>
      <c r="E1401" s="621">
        <v>531.66999999999996</v>
      </c>
      <c r="F1401" s="614">
        <f t="shared" si="410"/>
        <v>640.98</v>
      </c>
      <c r="G1401" s="510"/>
      <c r="H1401" s="423"/>
      <c r="I1401" s="422">
        <f t="shared" si="411"/>
        <v>0</v>
      </c>
      <c r="J1401" s="422">
        <f t="shared" si="412"/>
        <v>0</v>
      </c>
      <c r="K1401" s="419"/>
      <c r="L1401" s="423">
        <f t="shared" si="413"/>
        <v>0</v>
      </c>
      <c r="M1401" s="423">
        <f t="shared" si="414"/>
        <v>0</v>
      </c>
      <c r="N1401" s="424">
        <f t="shared" si="415"/>
        <v>0</v>
      </c>
      <c r="O1401" s="424">
        <f t="shared" si="416"/>
        <v>0</v>
      </c>
      <c r="P1401" s="420"/>
      <c r="Q1401" s="532"/>
      <c r="R1401" s="526" t="str">
        <f t="shared" si="408"/>
        <v/>
      </c>
      <c r="S1401" s="526" t="str">
        <f t="shared" si="409"/>
        <v/>
      </c>
      <c r="V1401" s="433">
        <f>VLOOKUP(A1401,[3]Cartilha!$A:$A,1,FALSE)</f>
        <v>101974</v>
      </c>
      <c r="W1401" s="367"/>
    </row>
    <row r="1402" spans="1:23" ht="22.5" hidden="1" x14ac:dyDescent="0.2">
      <c r="A1402" s="623">
        <v>101975</v>
      </c>
      <c r="B1402" s="612" t="s">
        <v>3171</v>
      </c>
      <c r="C1402" s="620" t="s">
        <v>5439</v>
      </c>
      <c r="D1402" s="612" t="s">
        <v>170</v>
      </c>
      <c r="E1402" s="621">
        <v>453.44</v>
      </c>
      <c r="F1402" s="614">
        <f t="shared" si="410"/>
        <v>546.66999999999996</v>
      </c>
      <c r="G1402" s="510"/>
      <c r="H1402" s="423"/>
      <c r="I1402" s="422">
        <f t="shared" si="411"/>
        <v>0</v>
      </c>
      <c r="J1402" s="422">
        <f t="shared" si="412"/>
        <v>0</v>
      </c>
      <c r="K1402" s="419"/>
      <c r="L1402" s="423">
        <f t="shared" si="413"/>
        <v>0</v>
      </c>
      <c r="M1402" s="423">
        <f t="shared" si="414"/>
        <v>0</v>
      </c>
      <c r="N1402" s="424">
        <f t="shared" si="415"/>
        <v>0</v>
      </c>
      <c r="O1402" s="424">
        <f t="shared" si="416"/>
        <v>0</v>
      </c>
      <c r="P1402" s="420"/>
      <c r="Q1402" s="532"/>
      <c r="R1402" s="526" t="str">
        <f t="shared" si="408"/>
        <v/>
      </c>
      <c r="S1402" s="526" t="str">
        <f t="shared" si="409"/>
        <v/>
      </c>
      <c r="V1402" s="433">
        <f>VLOOKUP(A1402,[3]Cartilha!$A:$A,1,FALSE)</f>
        <v>101975</v>
      </c>
      <c r="W1402" s="367"/>
    </row>
    <row r="1403" spans="1:23" ht="22.5" hidden="1" x14ac:dyDescent="0.2">
      <c r="A1403" s="623">
        <v>101977</v>
      </c>
      <c r="B1403" s="612" t="s">
        <v>3171</v>
      </c>
      <c r="C1403" s="620" t="s">
        <v>5440</v>
      </c>
      <c r="D1403" s="612" t="s">
        <v>170</v>
      </c>
      <c r="E1403" s="621">
        <v>272.58999999999997</v>
      </c>
      <c r="F1403" s="614">
        <f t="shared" si="410"/>
        <v>328.63</v>
      </c>
      <c r="G1403" s="510"/>
      <c r="H1403" s="423"/>
      <c r="I1403" s="422">
        <f t="shared" si="411"/>
        <v>0</v>
      </c>
      <c r="J1403" s="422">
        <f t="shared" si="412"/>
        <v>0</v>
      </c>
      <c r="K1403" s="419"/>
      <c r="L1403" s="423">
        <f t="shared" si="413"/>
        <v>0</v>
      </c>
      <c r="M1403" s="423">
        <f t="shared" si="414"/>
        <v>0</v>
      </c>
      <c r="N1403" s="424">
        <f t="shared" si="415"/>
        <v>0</v>
      </c>
      <c r="O1403" s="424">
        <f t="shared" si="416"/>
        <v>0</v>
      </c>
      <c r="P1403" s="420"/>
      <c r="Q1403" s="532"/>
      <c r="R1403" s="526" t="str">
        <f t="shared" si="408"/>
        <v/>
      </c>
      <c r="S1403" s="526" t="str">
        <f t="shared" si="409"/>
        <v/>
      </c>
      <c r="V1403" s="433">
        <f>VLOOKUP(A1403,[3]Cartilha!$A:$A,1,FALSE)</f>
        <v>101977</v>
      </c>
      <c r="W1403" s="367"/>
    </row>
    <row r="1404" spans="1:23" ht="22.5" hidden="1" x14ac:dyDescent="0.2">
      <c r="A1404" s="623">
        <v>101980</v>
      </c>
      <c r="B1404" s="612" t="s">
        <v>3171</v>
      </c>
      <c r="C1404" s="620" t="s">
        <v>5441</v>
      </c>
      <c r="D1404" s="612" t="s">
        <v>170</v>
      </c>
      <c r="E1404" s="621">
        <v>242</v>
      </c>
      <c r="F1404" s="614">
        <f t="shared" si="410"/>
        <v>291.76</v>
      </c>
      <c r="G1404" s="510"/>
      <c r="H1404" s="423"/>
      <c r="I1404" s="422">
        <f t="shared" si="411"/>
        <v>0</v>
      </c>
      <c r="J1404" s="422">
        <f t="shared" si="412"/>
        <v>0</v>
      </c>
      <c r="K1404" s="419"/>
      <c r="L1404" s="423">
        <f t="shared" si="413"/>
        <v>0</v>
      </c>
      <c r="M1404" s="423">
        <f t="shared" si="414"/>
        <v>0</v>
      </c>
      <c r="N1404" s="424">
        <f t="shared" si="415"/>
        <v>0</v>
      </c>
      <c r="O1404" s="424">
        <f t="shared" si="416"/>
        <v>0</v>
      </c>
      <c r="P1404" s="420"/>
      <c r="Q1404" s="532"/>
      <c r="R1404" s="526" t="str">
        <f t="shared" si="408"/>
        <v/>
      </c>
      <c r="S1404" s="526" t="str">
        <f t="shared" si="409"/>
        <v/>
      </c>
      <c r="V1404" s="433">
        <f>VLOOKUP(A1404,[3]Cartilha!$A:$A,1,FALSE)</f>
        <v>101980</v>
      </c>
      <c r="W1404" s="367"/>
    </row>
    <row r="1405" spans="1:23" ht="22.5" hidden="1" x14ac:dyDescent="0.2">
      <c r="A1405" s="623">
        <v>101981</v>
      </c>
      <c r="B1405" s="612" t="s">
        <v>3171</v>
      </c>
      <c r="C1405" s="620" t="s">
        <v>5442</v>
      </c>
      <c r="D1405" s="612" t="s">
        <v>170</v>
      </c>
      <c r="E1405" s="621">
        <v>208.67</v>
      </c>
      <c r="F1405" s="614">
        <f t="shared" si="410"/>
        <v>251.57</v>
      </c>
      <c r="G1405" s="510"/>
      <c r="H1405" s="423"/>
      <c r="I1405" s="422">
        <f t="shared" si="411"/>
        <v>0</v>
      </c>
      <c r="J1405" s="422">
        <f t="shared" si="412"/>
        <v>0</v>
      </c>
      <c r="K1405" s="419"/>
      <c r="L1405" s="423">
        <f t="shared" si="413"/>
        <v>0</v>
      </c>
      <c r="M1405" s="423">
        <f t="shared" si="414"/>
        <v>0</v>
      </c>
      <c r="N1405" s="424">
        <f t="shared" si="415"/>
        <v>0</v>
      </c>
      <c r="O1405" s="424">
        <f t="shared" si="416"/>
        <v>0</v>
      </c>
      <c r="P1405" s="420"/>
      <c r="Q1405" s="532"/>
      <c r="R1405" s="526" t="str">
        <f t="shared" si="408"/>
        <v/>
      </c>
      <c r="S1405" s="526" t="str">
        <f t="shared" si="409"/>
        <v/>
      </c>
      <c r="V1405" s="433">
        <f>VLOOKUP(A1405,[3]Cartilha!$A:$A,1,FALSE)</f>
        <v>101981</v>
      </c>
      <c r="W1405" s="367"/>
    </row>
    <row r="1406" spans="1:23" ht="22.5" hidden="1" x14ac:dyDescent="0.2">
      <c r="A1406" s="623">
        <v>101982</v>
      </c>
      <c r="B1406" s="612" t="s">
        <v>3171</v>
      </c>
      <c r="C1406" s="620" t="s">
        <v>5443</v>
      </c>
      <c r="D1406" s="612" t="s">
        <v>170</v>
      </c>
      <c r="E1406" s="621">
        <v>184.95</v>
      </c>
      <c r="F1406" s="614">
        <f t="shared" si="410"/>
        <v>222.98</v>
      </c>
      <c r="G1406" s="510"/>
      <c r="H1406" s="423"/>
      <c r="I1406" s="422">
        <f t="shared" si="411"/>
        <v>0</v>
      </c>
      <c r="J1406" s="422">
        <f t="shared" si="412"/>
        <v>0</v>
      </c>
      <c r="K1406" s="419"/>
      <c r="L1406" s="423">
        <f t="shared" si="413"/>
        <v>0</v>
      </c>
      <c r="M1406" s="423">
        <f t="shared" si="414"/>
        <v>0</v>
      </c>
      <c r="N1406" s="424">
        <f t="shared" si="415"/>
        <v>0</v>
      </c>
      <c r="O1406" s="424">
        <f t="shared" si="416"/>
        <v>0</v>
      </c>
      <c r="P1406" s="420"/>
      <c r="Q1406" s="532"/>
      <c r="R1406" s="526" t="str">
        <f t="shared" si="408"/>
        <v/>
      </c>
      <c r="S1406" s="526" t="str">
        <f t="shared" si="409"/>
        <v/>
      </c>
      <c r="V1406" s="433">
        <f>VLOOKUP(A1406,[3]Cartilha!$A:$A,1,FALSE)</f>
        <v>101982</v>
      </c>
      <c r="W1406" s="367"/>
    </row>
    <row r="1407" spans="1:23" ht="22.5" hidden="1" x14ac:dyDescent="0.2">
      <c r="A1407" s="623">
        <v>101983</v>
      </c>
      <c r="B1407" s="612" t="s">
        <v>3171</v>
      </c>
      <c r="C1407" s="620" t="s">
        <v>5444</v>
      </c>
      <c r="D1407" s="612" t="s">
        <v>170</v>
      </c>
      <c r="E1407" s="621">
        <v>170.05</v>
      </c>
      <c r="F1407" s="614">
        <f t="shared" si="410"/>
        <v>205.01</v>
      </c>
      <c r="G1407" s="510"/>
      <c r="H1407" s="423"/>
      <c r="I1407" s="422">
        <f t="shared" si="411"/>
        <v>0</v>
      </c>
      <c r="J1407" s="422">
        <f t="shared" si="412"/>
        <v>0</v>
      </c>
      <c r="K1407" s="419"/>
      <c r="L1407" s="423">
        <f t="shared" si="413"/>
        <v>0</v>
      </c>
      <c r="M1407" s="423">
        <f t="shared" si="414"/>
        <v>0</v>
      </c>
      <c r="N1407" s="424">
        <f t="shared" si="415"/>
        <v>0</v>
      </c>
      <c r="O1407" s="424">
        <f t="shared" si="416"/>
        <v>0</v>
      </c>
      <c r="P1407" s="420"/>
      <c r="Q1407" s="532"/>
      <c r="R1407" s="526" t="str">
        <f t="shared" si="408"/>
        <v/>
      </c>
      <c r="S1407" s="526" t="str">
        <f t="shared" si="409"/>
        <v/>
      </c>
      <c r="V1407" s="433">
        <f>VLOOKUP(A1407,[3]Cartilha!$A:$A,1,FALSE)</f>
        <v>101983</v>
      </c>
      <c r="W1407" s="367"/>
    </row>
    <row r="1408" spans="1:23" ht="22.5" hidden="1" x14ac:dyDescent="0.2">
      <c r="A1408" s="623">
        <v>101985</v>
      </c>
      <c r="B1408" s="612" t="s">
        <v>3171</v>
      </c>
      <c r="C1408" s="620" t="s">
        <v>5445</v>
      </c>
      <c r="D1408" s="612" t="s">
        <v>170</v>
      </c>
      <c r="E1408" s="621">
        <v>177.73</v>
      </c>
      <c r="F1408" s="614">
        <f t="shared" si="410"/>
        <v>214.27</v>
      </c>
      <c r="G1408" s="510"/>
      <c r="H1408" s="423"/>
      <c r="I1408" s="422">
        <f t="shared" si="411"/>
        <v>0</v>
      </c>
      <c r="J1408" s="422">
        <f t="shared" si="412"/>
        <v>0</v>
      </c>
      <c r="K1408" s="419"/>
      <c r="L1408" s="423">
        <f t="shared" si="413"/>
        <v>0</v>
      </c>
      <c r="M1408" s="423">
        <f t="shared" si="414"/>
        <v>0</v>
      </c>
      <c r="N1408" s="424">
        <f t="shared" si="415"/>
        <v>0</v>
      </c>
      <c r="O1408" s="424">
        <f t="shared" si="416"/>
        <v>0</v>
      </c>
      <c r="P1408" s="420"/>
      <c r="Q1408" s="532"/>
      <c r="R1408" s="526" t="str">
        <f t="shared" si="408"/>
        <v/>
      </c>
      <c r="S1408" s="526" t="str">
        <f t="shared" si="409"/>
        <v/>
      </c>
      <c r="V1408" s="433">
        <f>VLOOKUP(A1408,[3]Cartilha!$A:$A,1,FALSE)</f>
        <v>101985</v>
      </c>
      <c r="W1408" s="367"/>
    </row>
    <row r="1409" spans="1:23" ht="22.5" hidden="1" x14ac:dyDescent="0.2">
      <c r="A1409" s="623">
        <v>101986</v>
      </c>
      <c r="B1409" s="612" t="s">
        <v>3171</v>
      </c>
      <c r="C1409" s="620" t="s">
        <v>5446</v>
      </c>
      <c r="D1409" s="612" t="s">
        <v>170</v>
      </c>
      <c r="E1409" s="621">
        <v>129.80000000000001</v>
      </c>
      <c r="F1409" s="614">
        <f t="shared" si="410"/>
        <v>156.49</v>
      </c>
      <c r="G1409" s="510"/>
      <c r="H1409" s="423"/>
      <c r="I1409" s="422">
        <f t="shared" si="411"/>
        <v>0</v>
      </c>
      <c r="J1409" s="422">
        <f t="shared" si="412"/>
        <v>0</v>
      </c>
      <c r="K1409" s="419"/>
      <c r="L1409" s="423">
        <f t="shared" si="413"/>
        <v>0</v>
      </c>
      <c r="M1409" s="423">
        <f t="shared" si="414"/>
        <v>0</v>
      </c>
      <c r="N1409" s="424">
        <f t="shared" si="415"/>
        <v>0</v>
      </c>
      <c r="O1409" s="424">
        <f t="shared" si="416"/>
        <v>0</v>
      </c>
      <c r="P1409" s="420"/>
      <c r="Q1409" s="532"/>
      <c r="R1409" s="526" t="str">
        <f t="shared" si="408"/>
        <v/>
      </c>
      <c r="S1409" s="526" t="str">
        <f t="shared" si="409"/>
        <v/>
      </c>
      <c r="V1409" s="433">
        <f>VLOOKUP(A1409,[3]Cartilha!$A:$A,1,FALSE)</f>
        <v>101986</v>
      </c>
      <c r="W1409" s="367"/>
    </row>
    <row r="1410" spans="1:23" ht="22.5" hidden="1" x14ac:dyDescent="0.2">
      <c r="A1410" s="623">
        <v>101987</v>
      </c>
      <c r="B1410" s="612" t="s">
        <v>3171</v>
      </c>
      <c r="C1410" s="620" t="s">
        <v>5447</v>
      </c>
      <c r="D1410" s="612" t="s">
        <v>170</v>
      </c>
      <c r="E1410" s="621">
        <v>311.74</v>
      </c>
      <c r="F1410" s="614">
        <f t="shared" si="410"/>
        <v>375.83</v>
      </c>
      <c r="G1410" s="510"/>
      <c r="H1410" s="423"/>
      <c r="I1410" s="422">
        <f t="shared" si="411"/>
        <v>0</v>
      </c>
      <c r="J1410" s="422">
        <f t="shared" si="412"/>
        <v>0</v>
      </c>
      <c r="K1410" s="419"/>
      <c r="L1410" s="423">
        <f t="shared" si="413"/>
        <v>0</v>
      </c>
      <c r="M1410" s="423">
        <f t="shared" si="414"/>
        <v>0</v>
      </c>
      <c r="N1410" s="424">
        <f t="shared" si="415"/>
        <v>0</v>
      </c>
      <c r="O1410" s="424">
        <f t="shared" si="416"/>
        <v>0</v>
      </c>
      <c r="P1410" s="420"/>
      <c r="Q1410" s="532"/>
      <c r="R1410" s="526" t="str">
        <f t="shared" si="408"/>
        <v/>
      </c>
      <c r="S1410" s="526" t="str">
        <f t="shared" si="409"/>
        <v/>
      </c>
      <c r="V1410" s="433">
        <f>VLOOKUP(A1410,[3]Cartilha!$A:$A,1,FALSE)</f>
        <v>101987</v>
      </c>
      <c r="W1410" s="367"/>
    </row>
    <row r="1411" spans="1:23" ht="22.5" hidden="1" x14ac:dyDescent="0.2">
      <c r="A1411" s="623">
        <v>101988</v>
      </c>
      <c r="B1411" s="612" t="s">
        <v>3171</v>
      </c>
      <c r="C1411" s="620" t="s">
        <v>5448</v>
      </c>
      <c r="D1411" s="612" t="s">
        <v>170</v>
      </c>
      <c r="E1411" s="621">
        <v>171.68</v>
      </c>
      <c r="F1411" s="614">
        <f t="shared" si="410"/>
        <v>206.98</v>
      </c>
      <c r="G1411" s="510"/>
      <c r="H1411" s="423"/>
      <c r="I1411" s="422">
        <f t="shared" si="411"/>
        <v>0</v>
      </c>
      <c r="J1411" s="422">
        <f t="shared" si="412"/>
        <v>0</v>
      </c>
      <c r="K1411" s="419"/>
      <c r="L1411" s="423">
        <f t="shared" si="413"/>
        <v>0</v>
      </c>
      <c r="M1411" s="423">
        <f t="shared" si="414"/>
        <v>0</v>
      </c>
      <c r="N1411" s="424">
        <f t="shared" si="415"/>
        <v>0</v>
      </c>
      <c r="O1411" s="424">
        <f t="shared" si="416"/>
        <v>0</v>
      </c>
      <c r="P1411" s="420"/>
      <c r="Q1411" s="532"/>
      <c r="R1411" s="526" t="str">
        <f t="shared" si="408"/>
        <v/>
      </c>
      <c r="S1411" s="526" t="str">
        <f t="shared" si="409"/>
        <v/>
      </c>
      <c r="V1411" s="433">
        <f>VLOOKUP(A1411,[3]Cartilha!$A:$A,1,FALSE)</f>
        <v>101988</v>
      </c>
      <c r="W1411" s="367"/>
    </row>
    <row r="1412" spans="1:23" ht="22.5" hidden="1" x14ac:dyDescent="0.2">
      <c r="A1412" s="623">
        <v>101989</v>
      </c>
      <c r="B1412" s="612" t="s">
        <v>3171</v>
      </c>
      <c r="C1412" s="620" t="s">
        <v>5449</v>
      </c>
      <c r="D1412" s="612" t="s">
        <v>170</v>
      </c>
      <c r="E1412" s="621">
        <v>134.44999999999999</v>
      </c>
      <c r="F1412" s="614">
        <f t="shared" si="410"/>
        <v>162.09</v>
      </c>
      <c r="G1412" s="510"/>
      <c r="H1412" s="423"/>
      <c r="I1412" s="422">
        <f t="shared" si="411"/>
        <v>0</v>
      </c>
      <c r="J1412" s="422">
        <f t="shared" si="412"/>
        <v>0</v>
      </c>
      <c r="K1412" s="419"/>
      <c r="L1412" s="423">
        <f t="shared" si="413"/>
        <v>0</v>
      </c>
      <c r="M1412" s="423">
        <f t="shared" si="414"/>
        <v>0</v>
      </c>
      <c r="N1412" s="424">
        <f t="shared" si="415"/>
        <v>0</v>
      </c>
      <c r="O1412" s="424">
        <f t="shared" si="416"/>
        <v>0</v>
      </c>
      <c r="P1412" s="420"/>
      <c r="Q1412" s="532"/>
      <c r="R1412" s="526" t="str">
        <f t="shared" si="408"/>
        <v/>
      </c>
      <c r="S1412" s="526" t="str">
        <f t="shared" si="409"/>
        <v/>
      </c>
      <c r="V1412" s="433">
        <f>VLOOKUP(A1412,[3]Cartilha!$A:$A,1,FALSE)</f>
        <v>101989</v>
      </c>
      <c r="W1412" s="367"/>
    </row>
    <row r="1413" spans="1:23" hidden="1" x14ac:dyDescent="0.2">
      <c r="A1413" s="623">
        <v>101990</v>
      </c>
      <c r="B1413" s="612" t="s">
        <v>3171</v>
      </c>
      <c r="C1413" s="620" t="s">
        <v>5450</v>
      </c>
      <c r="D1413" s="612" t="s">
        <v>170</v>
      </c>
      <c r="E1413" s="621">
        <v>278.97000000000003</v>
      </c>
      <c r="F1413" s="614">
        <f t="shared" si="410"/>
        <v>336.33</v>
      </c>
      <c r="G1413" s="510"/>
      <c r="H1413" s="423"/>
      <c r="I1413" s="422">
        <f t="shared" si="411"/>
        <v>0</v>
      </c>
      <c r="J1413" s="422">
        <f t="shared" si="412"/>
        <v>0</v>
      </c>
      <c r="K1413" s="419"/>
      <c r="L1413" s="423">
        <f t="shared" si="413"/>
        <v>0</v>
      </c>
      <c r="M1413" s="423">
        <f t="shared" si="414"/>
        <v>0</v>
      </c>
      <c r="N1413" s="424">
        <f t="shared" si="415"/>
        <v>0</v>
      </c>
      <c r="O1413" s="424">
        <f t="shared" si="416"/>
        <v>0</v>
      </c>
      <c r="P1413" s="420"/>
      <c r="Q1413" s="532"/>
      <c r="R1413" s="526" t="str">
        <f t="shared" si="408"/>
        <v/>
      </c>
      <c r="S1413" s="526" t="str">
        <f t="shared" si="409"/>
        <v/>
      </c>
      <c r="V1413" s="433">
        <f>VLOOKUP(A1413,[3]Cartilha!$A:$A,1,FALSE)</f>
        <v>101990</v>
      </c>
      <c r="W1413" s="367"/>
    </row>
    <row r="1414" spans="1:23" ht="22.5" hidden="1" x14ac:dyDescent="0.2">
      <c r="A1414" s="623">
        <v>101991</v>
      </c>
      <c r="B1414" s="612" t="s">
        <v>3171</v>
      </c>
      <c r="C1414" s="620" t="s">
        <v>5451</v>
      </c>
      <c r="D1414" s="612" t="s">
        <v>170</v>
      </c>
      <c r="E1414" s="621">
        <v>178.49</v>
      </c>
      <c r="F1414" s="614">
        <f t="shared" si="410"/>
        <v>215.19</v>
      </c>
      <c r="G1414" s="510"/>
      <c r="H1414" s="423"/>
      <c r="I1414" s="422">
        <f t="shared" si="411"/>
        <v>0</v>
      </c>
      <c r="J1414" s="422">
        <f t="shared" si="412"/>
        <v>0</v>
      </c>
      <c r="K1414" s="419"/>
      <c r="L1414" s="423">
        <f t="shared" si="413"/>
        <v>0</v>
      </c>
      <c r="M1414" s="423">
        <f t="shared" si="414"/>
        <v>0</v>
      </c>
      <c r="N1414" s="424">
        <f t="shared" si="415"/>
        <v>0</v>
      </c>
      <c r="O1414" s="424">
        <f t="shared" si="416"/>
        <v>0</v>
      </c>
      <c r="P1414" s="420"/>
      <c r="Q1414" s="532"/>
      <c r="R1414" s="526" t="str">
        <f t="shared" si="408"/>
        <v/>
      </c>
      <c r="S1414" s="526" t="str">
        <f t="shared" si="409"/>
        <v/>
      </c>
      <c r="V1414" s="433">
        <f>VLOOKUP(A1414,[3]Cartilha!$A:$A,1,FALSE)</f>
        <v>101991</v>
      </c>
      <c r="W1414" s="367"/>
    </row>
    <row r="1415" spans="1:23" ht="22.5" hidden="1" x14ac:dyDescent="0.2">
      <c r="A1415" s="623">
        <v>101992</v>
      </c>
      <c r="B1415" s="612" t="s">
        <v>3171</v>
      </c>
      <c r="C1415" s="620" t="s">
        <v>5452</v>
      </c>
      <c r="D1415" s="612" t="s">
        <v>170</v>
      </c>
      <c r="E1415" s="621">
        <v>132.66999999999999</v>
      </c>
      <c r="F1415" s="614">
        <f t="shared" si="410"/>
        <v>159.94999999999999</v>
      </c>
      <c r="G1415" s="510"/>
      <c r="H1415" s="423"/>
      <c r="I1415" s="422">
        <f t="shared" si="411"/>
        <v>0</v>
      </c>
      <c r="J1415" s="422">
        <f t="shared" si="412"/>
        <v>0</v>
      </c>
      <c r="K1415" s="419"/>
      <c r="L1415" s="423">
        <f t="shared" si="413"/>
        <v>0</v>
      </c>
      <c r="M1415" s="423">
        <f t="shared" si="414"/>
        <v>0</v>
      </c>
      <c r="N1415" s="424">
        <f t="shared" si="415"/>
        <v>0</v>
      </c>
      <c r="O1415" s="424">
        <f t="shared" si="416"/>
        <v>0</v>
      </c>
      <c r="P1415" s="420"/>
      <c r="Q1415" s="532"/>
      <c r="R1415" s="526" t="str">
        <f t="shared" si="408"/>
        <v/>
      </c>
      <c r="S1415" s="526" t="str">
        <f t="shared" si="409"/>
        <v/>
      </c>
      <c r="V1415" s="433">
        <f>VLOOKUP(A1415,[3]Cartilha!$A:$A,1,FALSE)</f>
        <v>101992</v>
      </c>
      <c r="W1415" s="367"/>
    </row>
    <row r="1416" spans="1:23" ht="22.5" hidden="1" x14ac:dyDescent="0.2">
      <c r="A1416" s="623">
        <v>101993</v>
      </c>
      <c r="B1416" s="612" t="s">
        <v>3171</v>
      </c>
      <c r="C1416" s="620" t="s">
        <v>5453</v>
      </c>
      <c r="D1416" s="612" t="s">
        <v>170</v>
      </c>
      <c r="E1416" s="621">
        <v>368.35</v>
      </c>
      <c r="F1416" s="614">
        <f t="shared" si="410"/>
        <v>444.08</v>
      </c>
      <c r="G1416" s="510"/>
      <c r="H1416" s="423"/>
      <c r="I1416" s="422">
        <f t="shared" si="411"/>
        <v>0</v>
      </c>
      <c r="J1416" s="422">
        <f t="shared" si="412"/>
        <v>0</v>
      </c>
      <c r="K1416" s="419"/>
      <c r="L1416" s="423">
        <f t="shared" si="413"/>
        <v>0</v>
      </c>
      <c r="M1416" s="423">
        <f t="shared" si="414"/>
        <v>0</v>
      </c>
      <c r="N1416" s="424">
        <f t="shared" si="415"/>
        <v>0</v>
      </c>
      <c r="O1416" s="424">
        <f t="shared" si="416"/>
        <v>0</v>
      </c>
      <c r="P1416" s="420"/>
      <c r="Q1416" s="532"/>
      <c r="R1416" s="526" t="str">
        <f t="shared" si="408"/>
        <v/>
      </c>
      <c r="S1416" s="526" t="str">
        <f t="shared" si="409"/>
        <v/>
      </c>
      <c r="V1416" s="433">
        <f>VLOOKUP(A1416,[3]Cartilha!$A:$A,1,FALSE)</f>
        <v>101993</v>
      </c>
      <c r="W1416" s="367"/>
    </row>
    <row r="1417" spans="1:23" ht="22.5" hidden="1" x14ac:dyDescent="0.2">
      <c r="A1417" s="623">
        <v>101994</v>
      </c>
      <c r="B1417" s="612" t="s">
        <v>3171</v>
      </c>
      <c r="C1417" s="620" t="s">
        <v>5454</v>
      </c>
      <c r="D1417" s="612" t="s">
        <v>170</v>
      </c>
      <c r="E1417" s="621">
        <v>181.84</v>
      </c>
      <c r="F1417" s="614">
        <f t="shared" si="410"/>
        <v>219.23</v>
      </c>
      <c r="G1417" s="510"/>
      <c r="H1417" s="423"/>
      <c r="I1417" s="422">
        <f t="shared" si="411"/>
        <v>0</v>
      </c>
      <c r="J1417" s="422">
        <f t="shared" si="412"/>
        <v>0</v>
      </c>
      <c r="K1417" s="419"/>
      <c r="L1417" s="423">
        <f t="shared" si="413"/>
        <v>0</v>
      </c>
      <c r="M1417" s="423">
        <f t="shared" si="414"/>
        <v>0</v>
      </c>
      <c r="N1417" s="424">
        <f t="shared" si="415"/>
        <v>0</v>
      </c>
      <c r="O1417" s="424">
        <f t="shared" si="416"/>
        <v>0</v>
      </c>
      <c r="P1417" s="420"/>
      <c r="Q1417" s="532"/>
      <c r="R1417" s="526" t="str">
        <f t="shared" si="408"/>
        <v/>
      </c>
      <c r="S1417" s="526" t="str">
        <f t="shared" si="409"/>
        <v/>
      </c>
      <c r="V1417" s="433">
        <f>VLOOKUP(A1417,[3]Cartilha!$A:$A,1,FALSE)</f>
        <v>101994</v>
      </c>
      <c r="W1417" s="367"/>
    </row>
    <row r="1418" spans="1:23" ht="22.5" hidden="1" x14ac:dyDescent="0.2">
      <c r="A1418" s="623">
        <v>101995</v>
      </c>
      <c r="B1418" s="612" t="s">
        <v>3171</v>
      </c>
      <c r="C1418" s="620" t="s">
        <v>5455</v>
      </c>
      <c r="D1418" s="612" t="s">
        <v>170</v>
      </c>
      <c r="E1418" s="621">
        <v>140.05000000000001</v>
      </c>
      <c r="F1418" s="614">
        <f t="shared" si="410"/>
        <v>168.84</v>
      </c>
      <c r="G1418" s="510"/>
      <c r="H1418" s="423"/>
      <c r="I1418" s="422">
        <f t="shared" si="411"/>
        <v>0</v>
      </c>
      <c r="J1418" s="422">
        <f t="shared" si="412"/>
        <v>0</v>
      </c>
      <c r="K1418" s="419"/>
      <c r="L1418" s="423">
        <f t="shared" si="413"/>
        <v>0</v>
      </c>
      <c r="M1418" s="423">
        <f t="shared" si="414"/>
        <v>0</v>
      </c>
      <c r="N1418" s="424">
        <f t="shared" si="415"/>
        <v>0</v>
      </c>
      <c r="O1418" s="424">
        <f t="shared" si="416"/>
        <v>0</v>
      </c>
      <c r="P1418" s="420"/>
      <c r="Q1418" s="532"/>
      <c r="R1418" s="526" t="str">
        <f t="shared" si="408"/>
        <v/>
      </c>
      <c r="S1418" s="526" t="str">
        <f t="shared" si="409"/>
        <v/>
      </c>
      <c r="V1418" s="433">
        <f>VLOOKUP(A1418,[3]Cartilha!$A:$A,1,FALSE)</f>
        <v>101995</v>
      </c>
      <c r="W1418" s="367"/>
    </row>
    <row r="1419" spans="1:23" hidden="1" x14ac:dyDescent="0.2">
      <c r="A1419" s="623">
        <v>101996</v>
      </c>
      <c r="B1419" s="612" t="s">
        <v>3171</v>
      </c>
      <c r="C1419" s="620" t="s">
        <v>5456</v>
      </c>
      <c r="D1419" s="612" t="s">
        <v>170</v>
      </c>
      <c r="E1419" s="621">
        <v>301.19</v>
      </c>
      <c r="F1419" s="614">
        <f t="shared" si="410"/>
        <v>363.11</v>
      </c>
      <c r="G1419" s="510"/>
      <c r="H1419" s="423"/>
      <c r="I1419" s="422">
        <f t="shared" si="411"/>
        <v>0</v>
      </c>
      <c r="J1419" s="422">
        <f t="shared" si="412"/>
        <v>0</v>
      </c>
      <c r="K1419" s="419"/>
      <c r="L1419" s="423">
        <f t="shared" si="413"/>
        <v>0</v>
      </c>
      <c r="M1419" s="423">
        <f t="shared" si="414"/>
        <v>0</v>
      </c>
      <c r="N1419" s="424">
        <f t="shared" si="415"/>
        <v>0</v>
      </c>
      <c r="O1419" s="424">
        <f t="shared" si="416"/>
        <v>0</v>
      </c>
      <c r="P1419" s="420"/>
      <c r="Q1419" s="532"/>
      <c r="R1419" s="526" t="str">
        <f t="shared" si="408"/>
        <v/>
      </c>
      <c r="S1419" s="526" t="str">
        <f t="shared" si="409"/>
        <v/>
      </c>
      <c r="V1419" s="433">
        <f>VLOOKUP(A1419,[3]Cartilha!$A:$A,1,FALSE)</f>
        <v>101996</v>
      </c>
      <c r="W1419" s="367"/>
    </row>
    <row r="1420" spans="1:23" ht="22.5" hidden="1" x14ac:dyDescent="0.2">
      <c r="A1420" s="623">
        <v>101997</v>
      </c>
      <c r="B1420" s="612" t="s">
        <v>3171</v>
      </c>
      <c r="C1420" s="620" t="s">
        <v>5457</v>
      </c>
      <c r="D1420" s="612" t="s">
        <v>170</v>
      </c>
      <c r="E1420" s="621">
        <v>178.72</v>
      </c>
      <c r="F1420" s="614">
        <f t="shared" si="410"/>
        <v>215.46</v>
      </c>
      <c r="G1420" s="510"/>
      <c r="H1420" s="423"/>
      <c r="I1420" s="422">
        <f t="shared" si="411"/>
        <v>0</v>
      </c>
      <c r="J1420" s="422">
        <f t="shared" si="412"/>
        <v>0</v>
      </c>
      <c r="K1420" s="419"/>
      <c r="L1420" s="423">
        <f t="shared" si="413"/>
        <v>0</v>
      </c>
      <c r="M1420" s="423">
        <f t="shared" si="414"/>
        <v>0</v>
      </c>
      <c r="N1420" s="424">
        <f t="shared" si="415"/>
        <v>0</v>
      </c>
      <c r="O1420" s="424">
        <f t="shared" si="416"/>
        <v>0</v>
      </c>
      <c r="P1420" s="420"/>
      <c r="Q1420" s="532"/>
      <c r="R1420" s="526" t="str">
        <f t="shared" si="408"/>
        <v/>
      </c>
      <c r="S1420" s="526" t="str">
        <f t="shared" si="409"/>
        <v/>
      </c>
      <c r="V1420" s="433">
        <f>VLOOKUP(A1420,[3]Cartilha!$A:$A,1,FALSE)</f>
        <v>101997</v>
      </c>
      <c r="W1420" s="367"/>
    </row>
    <row r="1421" spans="1:23" ht="22.5" hidden="1" x14ac:dyDescent="0.2">
      <c r="A1421" s="623">
        <v>101998</v>
      </c>
      <c r="B1421" s="612" t="s">
        <v>3171</v>
      </c>
      <c r="C1421" s="620" t="s">
        <v>5458</v>
      </c>
      <c r="D1421" s="612" t="s">
        <v>170</v>
      </c>
      <c r="E1421" s="621">
        <v>131.87</v>
      </c>
      <c r="F1421" s="614">
        <f t="shared" si="410"/>
        <v>158.97999999999999</v>
      </c>
      <c r="G1421" s="510"/>
      <c r="H1421" s="423"/>
      <c r="I1421" s="422">
        <f t="shared" si="411"/>
        <v>0</v>
      </c>
      <c r="J1421" s="422">
        <f t="shared" si="412"/>
        <v>0</v>
      </c>
      <c r="K1421" s="419"/>
      <c r="L1421" s="423">
        <f t="shared" si="413"/>
        <v>0</v>
      </c>
      <c r="M1421" s="423">
        <f t="shared" si="414"/>
        <v>0</v>
      </c>
      <c r="N1421" s="424">
        <f t="shared" si="415"/>
        <v>0</v>
      </c>
      <c r="O1421" s="424">
        <f t="shared" si="416"/>
        <v>0</v>
      </c>
      <c r="P1421" s="420"/>
      <c r="Q1421" s="532"/>
      <c r="R1421" s="526" t="str">
        <f t="shared" si="408"/>
        <v/>
      </c>
      <c r="S1421" s="526" t="str">
        <f t="shared" si="409"/>
        <v/>
      </c>
      <c r="V1421" s="433">
        <f>VLOOKUP(A1421,[3]Cartilha!$A:$A,1,FALSE)</f>
        <v>101998</v>
      </c>
      <c r="W1421" s="367"/>
    </row>
    <row r="1422" spans="1:23" hidden="1" x14ac:dyDescent="0.2">
      <c r="A1422" s="623">
        <v>101999</v>
      </c>
      <c r="B1422" s="612" t="s">
        <v>3171</v>
      </c>
      <c r="C1422" s="620" t="s">
        <v>5459</v>
      </c>
      <c r="D1422" s="612" t="s">
        <v>170</v>
      </c>
      <c r="E1422" s="621">
        <v>395.83</v>
      </c>
      <c r="F1422" s="614">
        <f t="shared" si="410"/>
        <v>477.21</v>
      </c>
      <c r="G1422" s="510"/>
      <c r="H1422" s="423"/>
      <c r="I1422" s="422">
        <f t="shared" si="411"/>
        <v>0</v>
      </c>
      <c r="J1422" s="422">
        <f t="shared" si="412"/>
        <v>0</v>
      </c>
      <c r="K1422" s="419"/>
      <c r="L1422" s="423">
        <f t="shared" si="413"/>
        <v>0</v>
      </c>
      <c r="M1422" s="423">
        <f t="shared" si="414"/>
        <v>0</v>
      </c>
      <c r="N1422" s="424">
        <f t="shared" si="415"/>
        <v>0</v>
      </c>
      <c r="O1422" s="424">
        <f t="shared" si="416"/>
        <v>0</v>
      </c>
      <c r="P1422" s="420"/>
      <c r="Q1422" s="532"/>
      <c r="R1422" s="526" t="str">
        <f t="shared" si="408"/>
        <v/>
      </c>
      <c r="S1422" s="526" t="str">
        <f t="shared" si="409"/>
        <v/>
      </c>
      <c r="V1422" s="433">
        <f>VLOOKUP(A1422,[3]Cartilha!$A:$A,1,FALSE)</f>
        <v>101999</v>
      </c>
      <c r="W1422" s="367"/>
    </row>
    <row r="1423" spans="1:23" ht="22.5" hidden="1" x14ac:dyDescent="0.2">
      <c r="A1423" s="623">
        <v>102000</v>
      </c>
      <c r="B1423" s="612" t="s">
        <v>3171</v>
      </c>
      <c r="C1423" s="620" t="s">
        <v>5460</v>
      </c>
      <c r="D1423" s="612" t="s">
        <v>170</v>
      </c>
      <c r="E1423" s="621">
        <v>564.36</v>
      </c>
      <c r="F1423" s="614">
        <f t="shared" si="410"/>
        <v>680.39</v>
      </c>
      <c r="G1423" s="510"/>
      <c r="H1423" s="423"/>
      <c r="I1423" s="422">
        <f t="shared" si="411"/>
        <v>0</v>
      </c>
      <c r="J1423" s="422">
        <f t="shared" si="412"/>
        <v>0</v>
      </c>
      <c r="K1423" s="419"/>
      <c r="L1423" s="423">
        <f t="shared" si="413"/>
        <v>0</v>
      </c>
      <c r="M1423" s="423">
        <f t="shared" si="414"/>
        <v>0</v>
      </c>
      <c r="N1423" s="424">
        <f t="shared" si="415"/>
        <v>0</v>
      </c>
      <c r="O1423" s="424">
        <f t="shared" si="416"/>
        <v>0</v>
      </c>
      <c r="P1423" s="420"/>
      <c r="Q1423" s="532"/>
      <c r="R1423" s="526" t="str">
        <f t="shared" si="408"/>
        <v/>
      </c>
      <c r="S1423" s="526" t="str">
        <f t="shared" si="409"/>
        <v/>
      </c>
      <c r="V1423" s="433">
        <f>VLOOKUP(A1423,[3]Cartilha!$A:$A,1,FALSE)</f>
        <v>102000</v>
      </c>
      <c r="W1423" s="367"/>
    </row>
    <row r="1424" spans="1:23" ht="22.5" hidden="1" x14ac:dyDescent="0.2">
      <c r="A1424" s="623">
        <v>102001</v>
      </c>
      <c r="B1424" s="612" t="s">
        <v>3171</v>
      </c>
      <c r="C1424" s="620" t="s">
        <v>5461</v>
      </c>
      <c r="D1424" s="612" t="s">
        <v>170</v>
      </c>
      <c r="E1424" s="621">
        <v>489.02</v>
      </c>
      <c r="F1424" s="614">
        <f t="shared" si="410"/>
        <v>589.55999999999995</v>
      </c>
      <c r="G1424" s="510"/>
      <c r="H1424" s="423"/>
      <c r="I1424" s="422">
        <f t="shared" si="411"/>
        <v>0</v>
      </c>
      <c r="J1424" s="422">
        <f t="shared" si="412"/>
        <v>0</v>
      </c>
      <c r="K1424" s="419"/>
      <c r="L1424" s="423">
        <f t="shared" si="413"/>
        <v>0</v>
      </c>
      <c r="M1424" s="423">
        <f t="shared" si="414"/>
        <v>0</v>
      </c>
      <c r="N1424" s="424">
        <f t="shared" si="415"/>
        <v>0</v>
      </c>
      <c r="O1424" s="424">
        <f t="shared" si="416"/>
        <v>0</v>
      </c>
      <c r="P1424" s="420"/>
      <c r="Q1424" s="532"/>
      <c r="R1424" s="526" t="str">
        <f t="shared" si="408"/>
        <v/>
      </c>
      <c r="S1424" s="526" t="str">
        <f t="shared" si="409"/>
        <v/>
      </c>
      <c r="V1424" s="433">
        <f>VLOOKUP(A1424,[3]Cartilha!$A:$A,1,FALSE)</f>
        <v>102001</v>
      </c>
      <c r="W1424" s="367"/>
    </row>
    <row r="1425" spans="1:23" ht="22.5" hidden="1" x14ac:dyDescent="0.2">
      <c r="A1425" s="623">
        <v>102002</v>
      </c>
      <c r="B1425" s="612" t="s">
        <v>3171</v>
      </c>
      <c r="C1425" s="620" t="s">
        <v>5462</v>
      </c>
      <c r="D1425" s="612" t="s">
        <v>170</v>
      </c>
      <c r="E1425" s="621">
        <v>274.58</v>
      </c>
      <c r="F1425" s="614">
        <f t="shared" si="410"/>
        <v>331.03</v>
      </c>
      <c r="G1425" s="510"/>
      <c r="H1425" s="423"/>
      <c r="I1425" s="422">
        <f t="shared" si="411"/>
        <v>0</v>
      </c>
      <c r="J1425" s="422">
        <f t="shared" si="412"/>
        <v>0</v>
      </c>
      <c r="K1425" s="419"/>
      <c r="L1425" s="423">
        <f t="shared" si="413"/>
        <v>0</v>
      </c>
      <c r="M1425" s="423">
        <f t="shared" si="414"/>
        <v>0</v>
      </c>
      <c r="N1425" s="424">
        <f t="shared" si="415"/>
        <v>0</v>
      </c>
      <c r="O1425" s="424">
        <f t="shared" si="416"/>
        <v>0</v>
      </c>
      <c r="P1425" s="420"/>
      <c r="Q1425" s="532"/>
      <c r="R1425" s="526" t="str">
        <f t="shared" si="408"/>
        <v/>
      </c>
      <c r="S1425" s="526" t="str">
        <f t="shared" si="409"/>
        <v/>
      </c>
      <c r="V1425" s="433">
        <f>VLOOKUP(A1425,[3]Cartilha!$A:$A,1,FALSE)</f>
        <v>102002</v>
      </c>
      <c r="W1425" s="367"/>
    </row>
    <row r="1426" spans="1:23" ht="22.5" hidden="1" x14ac:dyDescent="0.2">
      <c r="A1426" s="623">
        <v>102003</v>
      </c>
      <c r="B1426" s="612" t="s">
        <v>3171</v>
      </c>
      <c r="C1426" s="620" t="s">
        <v>5463</v>
      </c>
      <c r="D1426" s="612" t="s">
        <v>170</v>
      </c>
      <c r="E1426" s="621">
        <v>245.07</v>
      </c>
      <c r="F1426" s="614">
        <f t="shared" si="410"/>
        <v>295.45999999999998</v>
      </c>
      <c r="G1426" s="510"/>
      <c r="H1426" s="423"/>
      <c r="I1426" s="422">
        <f t="shared" si="411"/>
        <v>0</v>
      </c>
      <c r="J1426" s="422">
        <f t="shared" si="412"/>
        <v>0</v>
      </c>
      <c r="K1426" s="419"/>
      <c r="L1426" s="423">
        <f t="shared" si="413"/>
        <v>0</v>
      </c>
      <c r="M1426" s="423">
        <f t="shared" si="414"/>
        <v>0</v>
      </c>
      <c r="N1426" s="424">
        <f t="shared" si="415"/>
        <v>0</v>
      </c>
      <c r="O1426" s="424">
        <f t="shared" si="416"/>
        <v>0</v>
      </c>
      <c r="P1426" s="420"/>
      <c r="Q1426" s="532"/>
      <c r="R1426" s="526" t="str">
        <f t="shared" si="408"/>
        <v/>
      </c>
      <c r="S1426" s="526" t="str">
        <f t="shared" si="409"/>
        <v/>
      </c>
      <c r="V1426" s="433">
        <f>VLOOKUP(A1426,[3]Cartilha!$A:$A,1,FALSE)</f>
        <v>102003</v>
      </c>
      <c r="W1426" s="367"/>
    </row>
    <row r="1427" spans="1:23" ht="22.5" hidden="1" x14ac:dyDescent="0.2">
      <c r="A1427" s="623">
        <v>102004</v>
      </c>
      <c r="B1427" s="612" t="s">
        <v>3171</v>
      </c>
      <c r="C1427" s="620" t="s">
        <v>5464</v>
      </c>
      <c r="D1427" s="612" t="s">
        <v>170</v>
      </c>
      <c r="E1427" s="621">
        <v>214.88</v>
      </c>
      <c r="F1427" s="614">
        <f t="shared" si="410"/>
        <v>259.06</v>
      </c>
      <c r="G1427" s="510"/>
      <c r="H1427" s="423"/>
      <c r="I1427" s="422">
        <f t="shared" si="411"/>
        <v>0</v>
      </c>
      <c r="J1427" s="422">
        <f t="shared" si="412"/>
        <v>0</v>
      </c>
      <c r="K1427" s="419"/>
      <c r="L1427" s="423">
        <f t="shared" si="413"/>
        <v>0</v>
      </c>
      <c r="M1427" s="423">
        <f t="shared" si="414"/>
        <v>0</v>
      </c>
      <c r="N1427" s="424">
        <f t="shared" si="415"/>
        <v>0</v>
      </c>
      <c r="O1427" s="424">
        <f t="shared" si="416"/>
        <v>0</v>
      </c>
      <c r="P1427" s="420"/>
      <c r="Q1427" s="532"/>
      <c r="R1427" s="526" t="str">
        <f t="shared" si="408"/>
        <v/>
      </c>
      <c r="S1427" s="526" t="str">
        <f t="shared" si="409"/>
        <v/>
      </c>
      <c r="V1427" s="433">
        <f>VLOOKUP(A1427,[3]Cartilha!$A:$A,1,FALSE)</f>
        <v>102004</v>
      </c>
      <c r="W1427" s="367"/>
    </row>
    <row r="1428" spans="1:23" ht="22.5" hidden="1" x14ac:dyDescent="0.2">
      <c r="A1428" s="623">
        <v>102005</v>
      </c>
      <c r="B1428" s="612" t="s">
        <v>3171</v>
      </c>
      <c r="C1428" s="620" t="s">
        <v>5465</v>
      </c>
      <c r="D1428" s="612" t="s">
        <v>170</v>
      </c>
      <c r="E1428" s="621">
        <v>189.72</v>
      </c>
      <c r="F1428" s="614">
        <f t="shared" si="410"/>
        <v>228.73</v>
      </c>
      <c r="G1428" s="510"/>
      <c r="H1428" s="423"/>
      <c r="I1428" s="422">
        <f t="shared" si="411"/>
        <v>0</v>
      </c>
      <c r="J1428" s="422">
        <f t="shared" si="412"/>
        <v>0</v>
      </c>
      <c r="K1428" s="419"/>
      <c r="L1428" s="423">
        <f t="shared" si="413"/>
        <v>0</v>
      </c>
      <c r="M1428" s="423">
        <f t="shared" si="414"/>
        <v>0</v>
      </c>
      <c r="N1428" s="424">
        <f t="shared" si="415"/>
        <v>0</v>
      </c>
      <c r="O1428" s="424">
        <f t="shared" si="416"/>
        <v>0</v>
      </c>
      <c r="P1428" s="420"/>
      <c r="Q1428" s="532"/>
      <c r="R1428" s="526" t="str">
        <f t="shared" ref="R1428:R1491" si="417">IF(Q1428="X","x",IF(Q1428="xx","x",IF(O1428&gt;0,"x","")))</f>
        <v/>
      </c>
      <c r="S1428" s="526" t="str">
        <f t="shared" ref="S1428:S1491" si="418">IF(Q1428="X","x",IF(Q1428="xx","x",IF(OR(J1428&gt;0,O1428&gt;0),"x","")))</f>
        <v/>
      </c>
      <c r="V1428" s="433">
        <f>VLOOKUP(A1428,[3]Cartilha!$A:$A,1,FALSE)</f>
        <v>102005</v>
      </c>
      <c r="W1428" s="367"/>
    </row>
    <row r="1429" spans="1:23" ht="22.5" hidden="1" x14ac:dyDescent="0.2">
      <c r="A1429" s="623">
        <v>102006</v>
      </c>
      <c r="B1429" s="612" t="s">
        <v>3171</v>
      </c>
      <c r="C1429" s="620" t="s">
        <v>5466</v>
      </c>
      <c r="D1429" s="612" t="s">
        <v>170</v>
      </c>
      <c r="E1429" s="621">
        <v>173.91</v>
      </c>
      <c r="F1429" s="614">
        <f t="shared" si="410"/>
        <v>209.67</v>
      </c>
      <c r="G1429" s="510"/>
      <c r="H1429" s="423"/>
      <c r="I1429" s="422">
        <f t="shared" si="411"/>
        <v>0</v>
      </c>
      <c r="J1429" s="422">
        <f t="shared" si="412"/>
        <v>0</v>
      </c>
      <c r="K1429" s="419"/>
      <c r="L1429" s="423">
        <f t="shared" si="413"/>
        <v>0</v>
      </c>
      <c r="M1429" s="423">
        <f t="shared" si="414"/>
        <v>0</v>
      </c>
      <c r="N1429" s="424">
        <f t="shared" si="415"/>
        <v>0</v>
      </c>
      <c r="O1429" s="424">
        <f t="shared" si="416"/>
        <v>0</v>
      </c>
      <c r="P1429" s="420"/>
      <c r="Q1429" s="532"/>
      <c r="R1429" s="526" t="str">
        <f t="shared" si="417"/>
        <v/>
      </c>
      <c r="S1429" s="526" t="str">
        <f t="shared" si="418"/>
        <v/>
      </c>
      <c r="V1429" s="433">
        <f>VLOOKUP(A1429,[3]Cartilha!$A:$A,1,FALSE)</f>
        <v>102006</v>
      </c>
      <c r="W1429" s="367"/>
    </row>
    <row r="1430" spans="1:23" ht="22.5" hidden="1" x14ac:dyDescent="0.2">
      <c r="A1430" s="623">
        <v>102007</v>
      </c>
      <c r="B1430" s="612" t="s">
        <v>3171</v>
      </c>
      <c r="C1430" s="620" t="s">
        <v>5467</v>
      </c>
      <c r="D1430" s="612" t="s">
        <v>170</v>
      </c>
      <c r="E1430" s="621">
        <v>531.5</v>
      </c>
      <c r="F1430" s="614">
        <f t="shared" si="410"/>
        <v>640.78</v>
      </c>
      <c r="G1430" s="510"/>
      <c r="H1430" s="423"/>
      <c r="I1430" s="422">
        <f t="shared" si="411"/>
        <v>0</v>
      </c>
      <c r="J1430" s="422">
        <f t="shared" si="412"/>
        <v>0</v>
      </c>
      <c r="K1430" s="419"/>
      <c r="L1430" s="423">
        <f t="shared" si="413"/>
        <v>0</v>
      </c>
      <c r="M1430" s="423">
        <f t="shared" si="414"/>
        <v>0</v>
      </c>
      <c r="N1430" s="424">
        <f t="shared" si="415"/>
        <v>0</v>
      </c>
      <c r="O1430" s="424">
        <f t="shared" si="416"/>
        <v>0</v>
      </c>
      <c r="P1430" s="420"/>
      <c r="Q1430" s="532"/>
      <c r="R1430" s="526" t="str">
        <f t="shared" si="417"/>
        <v/>
      </c>
      <c r="S1430" s="526" t="str">
        <f t="shared" si="418"/>
        <v/>
      </c>
      <c r="V1430" s="433">
        <f>VLOOKUP(A1430,[3]Cartilha!$A:$A,1,FALSE)</f>
        <v>102007</v>
      </c>
      <c r="W1430" s="367"/>
    </row>
    <row r="1431" spans="1:23" ht="22.5" hidden="1" x14ac:dyDescent="0.2">
      <c r="A1431" s="623">
        <v>102008</v>
      </c>
      <c r="B1431" s="612" t="s">
        <v>3171</v>
      </c>
      <c r="C1431" s="620" t="s">
        <v>5468</v>
      </c>
      <c r="D1431" s="612" t="s">
        <v>170</v>
      </c>
      <c r="E1431" s="621">
        <v>444.79</v>
      </c>
      <c r="F1431" s="614">
        <f t="shared" ref="F1431:F1494" si="419">IF(E1431=0,0,ROUND(E1431*(1+E$13)*(1-E$14),2))</f>
        <v>536.24</v>
      </c>
      <c r="G1431" s="510"/>
      <c r="H1431" s="423"/>
      <c r="I1431" s="422">
        <f t="shared" si="411"/>
        <v>0</v>
      </c>
      <c r="J1431" s="422">
        <f t="shared" si="412"/>
        <v>0</v>
      </c>
      <c r="K1431" s="419"/>
      <c r="L1431" s="423">
        <f t="shared" si="413"/>
        <v>0</v>
      </c>
      <c r="M1431" s="423">
        <f t="shared" si="414"/>
        <v>0</v>
      </c>
      <c r="N1431" s="424">
        <f t="shared" si="415"/>
        <v>0</v>
      </c>
      <c r="O1431" s="424">
        <f t="shared" si="416"/>
        <v>0</v>
      </c>
      <c r="P1431" s="420"/>
      <c r="Q1431" s="532"/>
      <c r="R1431" s="526" t="str">
        <f t="shared" si="417"/>
        <v/>
      </c>
      <c r="S1431" s="526" t="str">
        <f t="shared" si="418"/>
        <v/>
      </c>
      <c r="V1431" s="433">
        <f>VLOOKUP(A1431,[3]Cartilha!$A:$A,1,FALSE)</f>
        <v>102008</v>
      </c>
      <c r="W1431" s="367"/>
    </row>
    <row r="1432" spans="1:23" ht="22.5" hidden="1" x14ac:dyDescent="0.2">
      <c r="A1432" s="623">
        <v>102009</v>
      </c>
      <c r="B1432" s="612" t="s">
        <v>3171</v>
      </c>
      <c r="C1432" s="620" t="s">
        <v>5469</v>
      </c>
      <c r="D1432" s="612" t="s">
        <v>170</v>
      </c>
      <c r="E1432" s="621">
        <v>275.89</v>
      </c>
      <c r="F1432" s="614">
        <f t="shared" si="419"/>
        <v>332.61</v>
      </c>
      <c r="G1432" s="510"/>
      <c r="H1432" s="423"/>
      <c r="I1432" s="422">
        <f t="shared" si="411"/>
        <v>0</v>
      </c>
      <c r="J1432" s="422">
        <f t="shared" si="412"/>
        <v>0</v>
      </c>
      <c r="K1432" s="419"/>
      <c r="L1432" s="423">
        <f t="shared" si="413"/>
        <v>0</v>
      </c>
      <c r="M1432" s="423">
        <f t="shared" si="414"/>
        <v>0</v>
      </c>
      <c r="N1432" s="424">
        <f t="shared" si="415"/>
        <v>0</v>
      </c>
      <c r="O1432" s="424">
        <f t="shared" si="416"/>
        <v>0</v>
      </c>
      <c r="P1432" s="420"/>
      <c r="Q1432" s="532"/>
      <c r="R1432" s="526" t="str">
        <f t="shared" si="417"/>
        <v/>
      </c>
      <c r="S1432" s="526" t="str">
        <f t="shared" si="418"/>
        <v/>
      </c>
      <c r="V1432" s="433">
        <f>VLOOKUP(A1432,[3]Cartilha!$A:$A,1,FALSE)</f>
        <v>102009</v>
      </c>
      <c r="W1432" s="367"/>
    </row>
    <row r="1433" spans="1:23" ht="22.5" hidden="1" x14ac:dyDescent="0.2">
      <c r="A1433" s="623">
        <v>102010</v>
      </c>
      <c r="B1433" s="612" t="s">
        <v>3171</v>
      </c>
      <c r="C1433" s="620" t="s">
        <v>5470</v>
      </c>
      <c r="D1433" s="612" t="s">
        <v>170</v>
      </c>
      <c r="E1433" s="621">
        <v>243.43</v>
      </c>
      <c r="F1433" s="614">
        <f t="shared" si="419"/>
        <v>293.48</v>
      </c>
      <c r="G1433" s="510"/>
      <c r="H1433" s="423"/>
      <c r="I1433" s="422">
        <f t="shared" si="411"/>
        <v>0</v>
      </c>
      <c r="J1433" s="422">
        <f t="shared" si="412"/>
        <v>0</v>
      </c>
      <c r="K1433" s="419"/>
      <c r="L1433" s="423">
        <f t="shared" si="413"/>
        <v>0</v>
      </c>
      <c r="M1433" s="423">
        <f t="shared" si="414"/>
        <v>0</v>
      </c>
      <c r="N1433" s="424">
        <f t="shared" si="415"/>
        <v>0</v>
      </c>
      <c r="O1433" s="424">
        <f t="shared" si="416"/>
        <v>0</v>
      </c>
      <c r="P1433" s="420"/>
      <c r="Q1433" s="532"/>
      <c r="R1433" s="526" t="str">
        <f t="shared" si="417"/>
        <v/>
      </c>
      <c r="S1433" s="526" t="str">
        <f t="shared" si="418"/>
        <v/>
      </c>
      <c r="V1433" s="433">
        <f>VLOOKUP(A1433,[3]Cartilha!$A:$A,1,FALSE)</f>
        <v>102010</v>
      </c>
      <c r="W1433" s="367"/>
    </row>
    <row r="1434" spans="1:23" ht="22.5" hidden="1" x14ac:dyDescent="0.2">
      <c r="A1434" s="623">
        <v>102011</v>
      </c>
      <c r="B1434" s="612" t="s">
        <v>3171</v>
      </c>
      <c r="C1434" s="620" t="s">
        <v>5471</v>
      </c>
      <c r="D1434" s="612" t="s">
        <v>170</v>
      </c>
      <c r="E1434" s="621">
        <v>207.9</v>
      </c>
      <c r="F1434" s="614">
        <f t="shared" si="419"/>
        <v>250.64</v>
      </c>
      <c r="G1434" s="510"/>
      <c r="H1434" s="423"/>
      <c r="I1434" s="422">
        <f t="shared" si="411"/>
        <v>0</v>
      </c>
      <c r="J1434" s="422">
        <f t="shared" si="412"/>
        <v>0</v>
      </c>
      <c r="K1434" s="419"/>
      <c r="L1434" s="423">
        <f t="shared" si="413"/>
        <v>0</v>
      </c>
      <c r="M1434" s="423">
        <f t="shared" si="414"/>
        <v>0</v>
      </c>
      <c r="N1434" s="424">
        <f t="shared" si="415"/>
        <v>0</v>
      </c>
      <c r="O1434" s="424">
        <f t="shared" si="416"/>
        <v>0</v>
      </c>
      <c r="P1434" s="420"/>
      <c r="Q1434" s="532"/>
      <c r="R1434" s="526" t="str">
        <f t="shared" si="417"/>
        <v/>
      </c>
      <c r="S1434" s="526" t="str">
        <f t="shared" si="418"/>
        <v/>
      </c>
      <c r="V1434" s="433">
        <f>VLOOKUP(A1434,[3]Cartilha!$A:$A,1,FALSE)</f>
        <v>102011</v>
      </c>
      <c r="W1434" s="367"/>
    </row>
    <row r="1435" spans="1:23" ht="22.5" hidden="1" x14ac:dyDescent="0.2">
      <c r="A1435" s="623">
        <v>102012</v>
      </c>
      <c r="B1435" s="612" t="s">
        <v>3171</v>
      </c>
      <c r="C1435" s="620" t="s">
        <v>5472</v>
      </c>
      <c r="D1435" s="612" t="s">
        <v>170</v>
      </c>
      <c r="E1435" s="621">
        <v>183.41</v>
      </c>
      <c r="F1435" s="614">
        <f t="shared" si="419"/>
        <v>221.12</v>
      </c>
      <c r="G1435" s="510"/>
      <c r="H1435" s="423"/>
      <c r="I1435" s="422">
        <f t="shared" si="411"/>
        <v>0</v>
      </c>
      <c r="J1435" s="422">
        <f t="shared" si="412"/>
        <v>0</v>
      </c>
      <c r="K1435" s="419"/>
      <c r="L1435" s="423">
        <f t="shared" si="413"/>
        <v>0</v>
      </c>
      <c r="M1435" s="423">
        <f t="shared" si="414"/>
        <v>0</v>
      </c>
      <c r="N1435" s="424">
        <f t="shared" si="415"/>
        <v>0</v>
      </c>
      <c r="O1435" s="424">
        <f t="shared" si="416"/>
        <v>0</v>
      </c>
      <c r="P1435" s="420"/>
      <c r="Q1435" s="532"/>
      <c r="R1435" s="526" t="str">
        <f t="shared" si="417"/>
        <v/>
      </c>
      <c r="S1435" s="526" t="str">
        <f t="shared" si="418"/>
        <v/>
      </c>
      <c r="V1435" s="433">
        <f>VLOOKUP(A1435,[3]Cartilha!$A:$A,1,FALSE)</f>
        <v>102012</v>
      </c>
      <c r="W1435" s="367"/>
    </row>
    <row r="1436" spans="1:23" ht="22.5" hidden="1" x14ac:dyDescent="0.2">
      <c r="A1436" s="623">
        <v>102013</v>
      </c>
      <c r="B1436" s="612" t="s">
        <v>3171</v>
      </c>
      <c r="C1436" s="620" t="s">
        <v>5473</v>
      </c>
      <c r="D1436" s="612" t="s">
        <v>170</v>
      </c>
      <c r="E1436" s="621">
        <v>169.74</v>
      </c>
      <c r="F1436" s="614">
        <f t="shared" si="419"/>
        <v>204.64</v>
      </c>
      <c r="G1436" s="510"/>
      <c r="H1436" s="423"/>
      <c r="I1436" s="422">
        <f t="shared" si="411"/>
        <v>0</v>
      </c>
      <c r="J1436" s="422">
        <f t="shared" si="412"/>
        <v>0</v>
      </c>
      <c r="K1436" s="419"/>
      <c r="L1436" s="423">
        <f t="shared" si="413"/>
        <v>0</v>
      </c>
      <c r="M1436" s="423">
        <f t="shared" si="414"/>
        <v>0</v>
      </c>
      <c r="N1436" s="424">
        <f t="shared" si="415"/>
        <v>0</v>
      </c>
      <c r="O1436" s="424">
        <f t="shared" si="416"/>
        <v>0</v>
      </c>
      <c r="P1436" s="420"/>
      <c r="Q1436" s="532"/>
      <c r="R1436" s="526" t="str">
        <f t="shared" si="417"/>
        <v/>
      </c>
      <c r="S1436" s="526" t="str">
        <f t="shared" si="418"/>
        <v/>
      </c>
      <c r="V1436" s="433">
        <f>VLOOKUP(A1436,[3]Cartilha!$A:$A,1,FALSE)</f>
        <v>102013</v>
      </c>
      <c r="W1436" s="367"/>
    </row>
    <row r="1437" spans="1:23" ht="22.5" hidden="1" x14ac:dyDescent="0.2">
      <c r="A1437" s="623">
        <v>102014</v>
      </c>
      <c r="B1437" s="612" t="s">
        <v>3171</v>
      </c>
      <c r="C1437" s="620" t="s">
        <v>5474</v>
      </c>
      <c r="D1437" s="612" t="s">
        <v>170</v>
      </c>
      <c r="E1437" s="621">
        <v>621.57000000000005</v>
      </c>
      <c r="F1437" s="614">
        <f t="shared" si="419"/>
        <v>749.36</v>
      </c>
      <c r="G1437" s="510"/>
      <c r="H1437" s="423"/>
      <c r="I1437" s="422">
        <f t="shared" si="411"/>
        <v>0</v>
      </c>
      <c r="J1437" s="422">
        <f t="shared" si="412"/>
        <v>0</v>
      </c>
      <c r="K1437" s="419"/>
      <c r="L1437" s="423">
        <f t="shared" si="413"/>
        <v>0</v>
      </c>
      <c r="M1437" s="423">
        <f t="shared" si="414"/>
        <v>0</v>
      </c>
      <c r="N1437" s="424">
        <f t="shared" si="415"/>
        <v>0</v>
      </c>
      <c r="O1437" s="424">
        <f t="shared" si="416"/>
        <v>0</v>
      </c>
      <c r="P1437" s="420"/>
      <c r="Q1437" s="532"/>
      <c r="R1437" s="526" t="str">
        <f t="shared" si="417"/>
        <v/>
      </c>
      <c r="S1437" s="526" t="str">
        <f t="shared" si="418"/>
        <v/>
      </c>
      <c r="V1437" s="433">
        <f>VLOOKUP(A1437,[3]Cartilha!$A:$A,1,FALSE)</f>
        <v>102014</v>
      </c>
      <c r="W1437" s="367"/>
    </row>
    <row r="1438" spans="1:23" ht="22.5" hidden="1" x14ac:dyDescent="0.2">
      <c r="A1438" s="623">
        <v>102015</v>
      </c>
      <c r="B1438" s="612" t="s">
        <v>3171</v>
      </c>
      <c r="C1438" s="620" t="s">
        <v>5475</v>
      </c>
      <c r="D1438" s="612" t="s">
        <v>170</v>
      </c>
      <c r="E1438" s="621">
        <v>521.91</v>
      </c>
      <c r="F1438" s="614">
        <f t="shared" si="419"/>
        <v>629.21</v>
      </c>
      <c r="G1438" s="510"/>
      <c r="H1438" s="423"/>
      <c r="I1438" s="422">
        <f t="shared" si="411"/>
        <v>0</v>
      </c>
      <c r="J1438" s="422">
        <f t="shared" si="412"/>
        <v>0</v>
      </c>
      <c r="K1438" s="419"/>
      <c r="L1438" s="423">
        <f t="shared" si="413"/>
        <v>0</v>
      </c>
      <c r="M1438" s="423">
        <f t="shared" si="414"/>
        <v>0</v>
      </c>
      <c r="N1438" s="424">
        <f t="shared" si="415"/>
        <v>0</v>
      </c>
      <c r="O1438" s="424">
        <f t="shared" si="416"/>
        <v>0</v>
      </c>
      <c r="P1438" s="420"/>
      <c r="Q1438" s="532"/>
      <c r="R1438" s="526" t="str">
        <f t="shared" si="417"/>
        <v/>
      </c>
      <c r="S1438" s="526" t="str">
        <f t="shared" si="418"/>
        <v/>
      </c>
      <c r="V1438" s="433">
        <f>VLOOKUP(A1438,[3]Cartilha!$A:$A,1,FALSE)</f>
        <v>102015</v>
      </c>
      <c r="W1438" s="367"/>
    </row>
    <row r="1439" spans="1:23" ht="22.5" hidden="1" x14ac:dyDescent="0.2">
      <c r="A1439" s="623">
        <v>102016</v>
      </c>
      <c r="B1439" s="612" t="s">
        <v>3171</v>
      </c>
      <c r="C1439" s="620" t="s">
        <v>5476</v>
      </c>
      <c r="D1439" s="612" t="s">
        <v>170</v>
      </c>
      <c r="E1439" s="621">
        <v>274.25</v>
      </c>
      <c r="F1439" s="614">
        <f t="shared" si="419"/>
        <v>330.64</v>
      </c>
      <c r="G1439" s="510"/>
      <c r="H1439" s="423"/>
      <c r="I1439" s="422">
        <f t="shared" si="411"/>
        <v>0</v>
      </c>
      <c r="J1439" s="422">
        <f t="shared" si="412"/>
        <v>0</v>
      </c>
      <c r="K1439" s="419"/>
      <c r="L1439" s="423">
        <f t="shared" si="413"/>
        <v>0</v>
      </c>
      <c r="M1439" s="423">
        <f t="shared" si="414"/>
        <v>0</v>
      </c>
      <c r="N1439" s="424">
        <f t="shared" si="415"/>
        <v>0</v>
      </c>
      <c r="O1439" s="424">
        <f t="shared" si="416"/>
        <v>0</v>
      </c>
      <c r="P1439" s="420"/>
      <c r="Q1439" s="532"/>
      <c r="R1439" s="526" t="str">
        <f t="shared" si="417"/>
        <v/>
      </c>
      <c r="S1439" s="526" t="str">
        <f t="shared" si="418"/>
        <v/>
      </c>
      <c r="V1439" s="433">
        <f>VLOOKUP(A1439,[3]Cartilha!$A:$A,1,FALSE)</f>
        <v>102016</v>
      </c>
      <c r="W1439" s="367"/>
    </row>
    <row r="1440" spans="1:23" ht="22.5" hidden="1" x14ac:dyDescent="0.2">
      <c r="A1440" s="623">
        <v>102017</v>
      </c>
      <c r="B1440" s="612" t="s">
        <v>3171</v>
      </c>
      <c r="C1440" s="620" t="s">
        <v>5477</v>
      </c>
      <c r="D1440" s="612" t="s">
        <v>170</v>
      </c>
      <c r="E1440" s="621">
        <v>243.2</v>
      </c>
      <c r="F1440" s="614">
        <f t="shared" si="419"/>
        <v>293.2</v>
      </c>
      <c r="G1440" s="510"/>
      <c r="H1440" s="423"/>
      <c r="I1440" s="422">
        <f t="shared" si="411"/>
        <v>0</v>
      </c>
      <c r="J1440" s="422">
        <f t="shared" si="412"/>
        <v>0</v>
      </c>
      <c r="K1440" s="419"/>
      <c r="L1440" s="423">
        <f t="shared" si="413"/>
        <v>0</v>
      </c>
      <c r="M1440" s="423">
        <f t="shared" si="414"/>
        <v>0</v>
      </c>
      <c r="N1440" s="424">
        <f t="shared" si="415"/>
        <v>0</v>
      </c>
      <c r="O1440" s="424">
        <f t="shared" si="416"/>
        <v>0</v>
      </c>
      <c r="P1440" s="420"/>
      <c r="Q1440" s="532"/>
      <c r="R1440" s="526" t="str">
        <f t="shared" si="417"/>
        <v/>
      </c>
      <c r="S1440" s="526" t="str">
        <f t="shared" si="418"/>
        <v/>
      </c>
      <c r="V1440" s="433">
        <f>VLOOKUP(A1440,[3]Cartilha!$A:$A,1,FALSE)</f>
        <v>102017</v>
      </c>
      <c r="W1440" s="367"/>
    </row>
    <row r="1441" spans="1:23" ht="22.5" hidden="1" x14ac:dyDescent="0.2">
      <c r="A1441" s="623">
        <v>102036</v>
      </c>
      <c r="B1441" s="612" t="s">
        <v>3171</v>
      </c>
      <c r="C1441" s="620" t="s">
        <v>5478</v>
      </c>
      <c r="D1441" s="612" t="s">
        <v>170</v>
      </c>
      <c r="E1441" s="621">
        <v>211.17</v>
      </c>
      <c r="F1441" s="614">
        <f t="shared" si="419"/>
        <v>254.59</v>
      </c>
      <c r="G1441" s="510"/>
      <c r="H1441" s="423"/>
      <c r="I1441" s="422">
        <f t="shared" si="411"/>
        <v>0</v>
      </c>
      <c r="J1441" s="422">
        <f t="shared" si="412"/>
        <v>0</v>
      </c>
      <c r="K1441" s="419"/>
      <c r="L1441" s="423">
        <f t="shared" si="413"/>
        <v>0</v>
      </c>
      <c r="M1441" s="423">
        <f t="shared" si="414"/>
        <v>0</v>
      </c>
      <c r="N1441" s="424">
        <f t="shared" si="415"/>
        <v>0</v>
      </c>
      <c r="O1441" s="424">
        <f t="shared" si="416"/>
        <v>0</v>
      </c>
      <c r="P1441" s="420"/>
      <c r="Q1441" s="532"/>
      <c r="R1441" s="526" t="str">
        <f t="shared" si="417"/>
        <v/>
      </c>
      <c r="S1441" s="526" t="str">
        <f t="shared" si="418"/>
        <v/>
      </c>
      <c r="V1441" s="433">
        <f>VLOOKUP(A1441,[3]Cartilha!$A:$A,1,FALSE)</f>
        <v>102036</v>
      </c>
      <c r="W1441" s="367"/>
    </row>
    <row r="1442" spans="1:23" ht="22.5" hidden="1" x14ac:dyDescent="0.2">
      <c r="A1442" s="623">
        <v>102037</v>
      </c>
      <c r="B1442" s="612" t="s">
        <v>3171</v>
      </c>
      <c r="C1442" s="620" t="s">
        <v>5479</v>
      </c>
      <c r="D1442" s="612" t="s">
        <v>170</v>
      </c>
      <c r="E1442" s="621">
        <v>185.93</v>
      </c>
      <c r="F1442" s="614">
        <f t="shared" si="419"/>
        <v>224.16</v>
      </c>
      <c r="G1442" s="510"/>
      <c r="H1442" s="423"/>
      <c r="I1442" s="422">
        <f t="shared" si="411"/>
        <v>0</v>
      </c>
      <c r="J1442" s="422">
        <f t="shared" si="412"/>
        <v>0</v>
      </c>
      <c r="K1442" s="419"/>
      <c r="L1442" s="423">
        <f t="shared" si="413"/>
        <v>0</v>
      </c>
      <c r="M1442" s="423">
        <f t="shared" si="414"/>
        <v>0</v>
      </c>
      <c r="N1442" s="424">
        <f t="shared" si="415"/>
        <v>0</v>
      </c>
      <c r="O1442" s="424">
        <f t="shared" si="416"/>
        <v>0</v>
      </c>
      <c r="P1442" s="420"/>
      <c r="Q1442" s="532"/>
      <c r="R1442" s="526" t="str">
        <f t="shared" si="417"/>
        <v/>
      </c>
      <c r="S1442" s="526" t="str">
        <f t="shared" si="418"/>
        <v/>
      </c>
      <c r="V1442" s="433">
        <f>VLOOKUP(A1442,[3]Cartilha!$A:$A,1,FALSE)</f>
        <v>102037</v>
      </c>
      <c r="W1442" s="367"/>
    </row>
    <row r="1443" spans="1:23" ht="22.5" hidden="1" x14ac:dyDescent="0.2">
      <c r="A1443" s="623">
        <v>102038</v>
      </c>
      <c r="B1443" s="612" t="s">
        <v>3171</v>
      </c>
      <c r="C1443" s="620" t="s">
        <v>5480</v>
      </c>
      <c r="D1443" s="612" t="s">
        <v>170</v>
      </c>
      <c r="E1443" s="621">
        <v>171.85</v>
      </c>
      <c r="F1443" s="614">
        <f t="shared" si="419"/>
        <v>207.18</v>
      </c>
      <c r="G1443" s="510"/>
      <c r="H1443" s="423"/>
      <c r="I1443" s="422">
        <f t="shared" si="411"/>
        <v>0</v>
      </c>
      <c r="J1443" s="422">
        <f t="shared" si="412"/>
        <v>0</v>
      </c>
      <c r="K1443" s="419"/>
      <c r="L1443" s="423">
        <f t="shared" si="413"/>
        <v>0</v>
      </c>
      <c r="M1443" s="423">
        <f t="shared" si="414"/>
        <v>0</v>
      </c>
      <c r="N1443" s="424">
        <f t="shared" si="415"/>
        <v>0</v>
      </c>
      <c r="O1443" s="424">
        <f t="shared" si="416"/>
        <v>0</v>
      </c>
      <c r="P1443" s="420"/>
      <c r="Q1443" s="532"/>
      <c r="R1443" s="526" t="str">
        <f t="shared" si="417"/>
        <v/>
      </c>
      <c r="S1443" s="526" t="str">
        <f t="shared" si="418"/>
        <v/>
      </c>
      <c r="V1443" s="433">
        <f>VLOOKUP(A1443,[3]Cartilha!$A:$A,1,FALSE)</f>
        <v>102038</v>
      </c>
      <c r="W1443" s="367"/>
    </row>
    <row r="1444" spans="1:23" ht="22.5" hidden="1" x14ac:dyDescent="0.2">
      <c r="A1444" s="623">
        <v>102039</v>
      </c>
      <c r="B1444" s="612" t="s">
        <v>3171</v>
      </c>
      <c r="C1444" s="620" t="s">
        <v>5481</v>
      </c>
      <c r="D1444" s="612" t="s">
        <v>170</v>
      </c>
      <c r="E1444" s="621">
        <v>559.71</v>
      </c>
      <c r="F1444" s="614">
        <f t="shared" si="419"/>
        <v>674.79</v>
      </c>
      <c r="G1444" s="510"/>
      <c r="H1444" s="423"/>
      <c r="I1444" s="422">
        <f t="shared" si="411"/>
        <v>0</v>
      </c>
      <c r="J1444" s="422">
        <f t="shared" si="412"/>
        <v>0</v>
      </c>
      <c r="K1444" s="419"/>
      <c r="L1444" s="423">
        <f t="shared" si="413"/>
        <v>0</v>
      </c>
      <c r="M1444" s="423">
        <f t="shared" si="414"/>
        <v>0</v>
      </c>
      <c r="N1444" s="424">
        <f t="shared" si="415"/>
        <v>0</v>
      </c>
      <c r="O1444" s="424">
        <f t="shared" si="416"/>
        <v>0</v>
      </c>
      <c r="P1444" s="420"/>
      <c r="Q1444" s="532"/>
      <c r="R1444" s="526" t="str">
        <f t="shared" si="417"/>
        <v/>
      </c>
      <c r="S1444" s="526" t="str">
        <f t="shared" si="418"/>
        <v/>
      </c>
      <c r="V1444" s="433">
        <f>VLOOKUP(A1444,[3]Cartilha!$A:$A,1,FALSE)</f>
        <v>102039</v>
      </c>
      <c r="W1444" s="367"/>
    </row>
    <row r="1445" spans="1:23" ht="22.5" hidden="1" x14ac:dyDescent="0.2">
      <c r="A1445" s="623">
        <v>102040</v>
      </c>
      <c r="B1445" s="612" t="s">
        <v>3171</v>
      </c>
      <c r="C1445" s="620" t="s">
        <v>5482</v>
      </c>
      <c r="D1445" s="612" t="s">
        <v>170</v>
      </c>
      <c r="E1445" s="621">
        <v>466.8</v>
      </c>
      <c r="F1445" s="614">
        <f t="shared" si="419"/>
        <v>562.77</v>
      </c>
      <c r="G1445" s="510"/>
      <c r="H1445" s="423"/>
      <c r="I1445" s="422">
        <f t="shared" si="411"/>
        <v>0</v>
      </c>
      <c r="J1445" s="422">
        <f t="shared" si="412"/>
        <v>0</v>
      </c>
      <c r="K1445" s="419"/>
      <c r="L1445" s="423">
        <f t="shared" si="413"/>
        <v>0</v>
      </c>
      <c r="M1445" s="423">
        <f t="shared" si="414"/>
        <v>0</v>
      </c>
      <c r="N1445" s="424">
        <f t="shared" si="415"/>
        <v>0</v>
      </c>
      <c r="O1445" s="424">
        <f t="shared" si="416"/>
        <v>0</v>
      </c>
      <c r="P1445" s="420"/>
      <c r="Q1445" s="532"/>
      <c r="R1445" s="526" t="str">
        <f t="shared" si="417"/>
        <v/>
      </c>
      <c r="S1445" s="526" t="str">
        <f t="shared" si="418"/>
        <v/>
      </c>
      <c r="V1445" s="433">
        <f>VLOOKUP(A1445,[3]Cartilha!$A:$A,1,FALSE)</f>
        <v>102040</v>
      </c>
      <c r="W1445" s="367"/>
    </row>
    <row r="1446" spans="1:23" ht="22.5" hidden="1" x14ac:dyDescent="0.2">
      <c r="A1446" s="623">
        <v>102041</v>
      </c>
      <c r="B1446" s="612" t="s">
        <v>3171</v>
      </c>
      <c r="C1446" s="620" t="s">
        <v>5483</v>
      </c>
      <c r="D1446" s="612" t="s">
        <v>170</v>
      </c>
      <c r="E1446" s="621">
        <v>277.3</v>
      </c>
      <c r="F1446" s="614">
        <f t="shared" si="419"/>
        <v>334.31</v>
      </c>
      <c r="G1446" s="510"/>
      <c r="H1446" s="423"/>
      <c r="I1446" s="422">
        <f t="shared" si="411"/>
        <v>0</v>
      </c>
      <c r="J1446" s="422">
        <f t="shared" si="412"/>
        <v>0</v>
      </c>
      <c r="K1446" s="419"/>
      <c r="L1446" s="423">
        <f t="shared" si="413"/>
        <v>0</v>
      </c>
      <c r="M1446" s="423">
        <f t="shared" si="414"/>
        <v>0</v>
      </c>
      <c r="N1446" s="424">
        <f t="shared" si="415"/>
        <v>0</v>
      </c>
      <c r="O1446" s="424">
        <f t="shared" si="416"/>
        <v>0</v>
      </c>
      <c r="P1446" s="420"/>
      <c r="Q1446" s="532"/>
      <c r="R1446" s="526" t="str">
        <f t="shared" si="417"/>
        <v/>
      </c>
      <c r="S1446" s="526" t="str">
        <f t="shared" si="418"/>
        <v/>
      </c>
      <c r="V1446" s="433">
        <f>VLOOKUP(A1446,[3]Cartilha!$A:$A,1,FALSE)</f>
        <v>102041</v>
      </c>
      <c r="W1446" s="367"/>
    </row>
    <row r="1447" spans="1:23" ht="22.5" hidden="1" x14ac:dyDescent="0.2">
      <c r="A1447" s="623">
        <v>102042</v>
      </c>
      <c r="B1447" s="612" t="s">
        <v>3171</v>
      </c>
      <c r="C1447" s="620" t="s">
        <v>5484</v>
      </c>
      <c r="D1447" s="612" t="s">
        <v>170</v>
      </c>
      <c r="E1447" s="621">
        <v>242.88</v>
      </c>
      <c r="F1447" s="614">
        <f t="shared" si="419"/>
        <v>292.82</v>
      </c>
      <c r="G1447" s="510"/>
      <c r="H1447" s="423"/>
      <c r="I1447" s="422">
        <f t="shared" si="411"/>
        <v>0</v>
      </c>
      <c r="J1447" s="422">
        <f t="shared" si="412"/>
        <v>0</v>
      </c>
      <c r="K1447" s="419"/>
      <c r="L1447" s="423">
        <f t="shared" si="413"/>
        <v>0</v>
      </c>
      <c r="M1447" s="423">
        <f t="shared" si="414"/>
        <v>0</v>
      </c>
      <c r="N1447" s="424">
        <f t="shared" si="415"/>
        <v>0</v>
      </c>
      <c r="O1447" s="424">
        <f t="shared" si="416"/>
        <v>0</v>
      </c>
      <c r="P1447" s="420"/>
      <c r="Q1447" s="532"/>
      <c r="R1447" s="526" t="str">
        <f t="shared" si="417"/>
        <v/>
      </c>
      <c r="S1447" s="526" t="str">
        <f t="shared" si="418"/>
        <v/>
      </c>
      <c r="V1447" s="433">
        <f>VLOOKUP(A1447,[3]Cartilha!$A:$A,1,FALSE)</f>
        <v>102042</v>
      </c>
      <c r="W1447" s="367"/>
    </row>
    <row r="1448" spans="1:23" ht="22.5" hidden="1" x14ac:dyDescent="0.2">
      <c r="A1448" s="623">
        <v>102043</v>
      </c>
      <c r="B1448" s="612" t="s">
        <v>3171</v>
      </c>
      <c r="C1448" s="620" t="s">
        <v>5485</v>
      </c>
      <c r="D1448" s="612" t="s">
        <v>170</v>
      </c>
      <c r="E1448" s="621">
        <v>208.53</v>
      </c>
      <c r="F1448" s="614">
        <f t="shared" si="419"/>
        <v>251.4</v>
      </c>
      <c r="G1448" s="510"/>
      <c r="H1448" s="423"/>
      <c r="I1448" s="422">
        <f t="shared" si="411"/>
        <v>0</v>
      </c>
      <c r="J1448" s="422">
        <f t="shared" si="412"/>
        <v>0</v>
      </c>
      <c r="K1448" s="419"/>
      <c r="L1448" s="423">
        <f t="shared" si="413"/>
        <v>0</v>
      </c>
      <c r="M1448" s="423">
        <f t="shared" si="414"/>
        <v>0</v>
      </c>
      <c r="N1448" s="424">
        <f t="shared" si="415"/>
        <v>0</v>
      </c>
      <c r="O1448" s="424">
        <f t="shared" si="416"/>
        <v>0</v>
      </c>
      <c r="P1448" s="420"/>
      <c r="Q1448" s="532"/>
      <c r="R1448" s="526" t="str">
        <f t="shared" si="417"/>
        <v/>
      </c>
      <c r="S1448" s="526" t="str">
        <f t="shared" si="418"/>
        <v/>
      </c>
      <c r="V1448" s="433">
        <f>VLOOKUP(A1448,[3]Cartilha!$A:$A,1,FALSE)</f>
        <v>102043</v>
      </c>
      <c r="W1448" s="367"/>
    </row>
    <row r="1449" spans="1:23" ht="22.5" hidden="1" x14ac:dyDescent="0.2">
      <c r="A1449" s="623">
        <v>102044</v>
      </c>
      <c r="B1449" s="612" t="s">
        <v>3171</v>
      </c>
      <c r="C1449" s="620" t="s">
        <v>5486</v>
      </c>
      <c r="D1449" s="612" t="s">
        <v>170</v>
      </c>
      <c r="E1449" s="621">
        <v>184.74</v>
      </c>
      <c r="F1449" s="614">
        <f t="shared" si="419"/>
        <v>222.72</v>
      </c>
      <c r="G1449" s="510"/>
      <c r="H1449" s="423"/>
      <c r="I1449" s="422">
        <f t="shared" si="411"/>
        <v>0</v>
      </c>
      <c r="J1449" s="422">
        <f t="shared" si="412"/>
        <v>0</v>
      </c>
      <c r="K1449" s="419"/>
      <c r="L1449" s="423">
        <f t="shared" si="413"/>
        <v>0</v>
      </c>
      <c r="M1449" s="423">
        <f t="shared" si="414"/>
        <v>0</v>
      </c>
      <c r="N1449" s="424">
        <f t="shared" si="415"/>
        <v>0</v>
      </c>
      <c r="O1449" s="424">
        <f t="shared" si="416"/>
        <v>0</v>
      </c>
      <c r="P1449" s="420"/>
      <c r="Q1449" s="532"/>
      <c r="R1449" s="526" t="str">
        <f t="shared" si="417"/>
        <v/>
      </c>
      <c r="S1449" s="526" t="str">
        <f t="shared" si="418"/>
        <v/>
      </c>
      <c r="V1449" s="433">
        <f>VLOOKUP(A1449,[3]Cartilha!$A:$A,1,FALSE)</f>
        <v>102044</v>
      </c>
      <c r="W1449" s="367"/>
    </row>
    <row r="1450" spans="1:23" ht="22.5" hidden="1" x14ac:dyDescent="0.2">
      <c r="A1450" s="623">
        <v>102045</v>
      </c>
      <c r="B1450" s="612" t="s">
        <v>3171</v>
      </c>
      <c r="C1450" s="620" t="s">
        <v>5487</v>
      </c>
      <c r="D1450" s="612" t="s">
        <v>170</v>
      </c>
      <c r="E1450" s="621">
        <v>170.46</v>
      </c>
      <c r="F1450" s="614">
        <f t="shared" si="419"/>
        <v>205.51</v>
      </c>
      <c r="G1450" s="510"/>
      <c r="H1450" s="423"/>
      <c r="I1450" s="422">
        <f t="shared" si="411"/>
        <v>0</v>
      </c>
      <c r="J1450" s="422">
        <f t="shared" si="412"/>
        <v>0</v>
      </c>
      <c r="K1450" s="419"/>
      <c r="L1450" s="423">
        <f t="shared" si="413"/>
        <v>0</v>
      </c>
      <c r="M1450" s="423">
        <f t="shared" si="414"/>
        <v>0</v>
      </c>
      <c r="N1450" s="424">
        <f t="shared" si="415"/>
        <v>0</v>
      </c>
      <c r="O1450" s="424">
        <f t="shared" si="416"/>
        <v>0</v>
      </c>
      <c r="P1450" s="420"/>
      <c r="Q1450" s="532"/>
      <c r="R1450" s="526" t="str">
        <f t="shared" si="417"/>
        <v/>
      </c>
      <c r="S1450" s="526" t="str">
        <f t="shared" si="418"/>
        <v/>
      </c>
      <c r="V1450" s="433">
        <f>VLOOKUP(A1450,[3]Cartilha!$A:$A,1,FALSE)</f>
        <v>102045</v>
      </c>
      <c r="W1450" s="367"/>
    </row>
    <row r="1451" spans="1:23" ht="22.5" hidden="1" x14ac:dyDescent="0.2">
      <c r="A1451" s="623">
        <v>102046</v>
      </c>
      <c r="B1451" s="612" t="s">
        <v>3171</v>
      </c>
      <c r="C1451" s="620" t="s">
        <v>5488</v>
      </c>
      <c r="D1451" s="612" t="s">
        <v>170</v>
      </c>
      <c r="E1451" s="621">
        <v>639.87</v>
      </c>
      <c r="F1451" s="614">
        <f t="shared" si="419"/>
        <v>771.43</v>
      </c>
      <c r="G1451" s="510"/>
      <c r="H1451" s="423"/>
      <c r="I1451" s="422">
        <f t="shared" si="411"/>
        <v>0</v>
      </c>
      <c r="J1451" s="422">
        <f t="shared" si="412"/>
        <v>0</v>
      </c>
      <c r="K1451" s="419"/>
      <c r="L1451" s="423">
        <f t="shared" si="413"/>
        <v>0</v>
      </c>
      <c r="M1451" s="423">
        <f t="shared" si="414"/>
        <v>0</v>
      </c>
      <c r="N1451" s="424">
        <f t="shared" si="415"/>
        <v>0</v>
      </c>
      <c r="O1451" s="424">
        <f t="shared" si="416"/>
        <v>0</v>
      </c>
      <c r="P1451" s="420"/>
      <c r="Q1451" s="532"/>
      <c r="R1451" s="526" t="str">
        <f t="shared" si="417"/>
        <v/>
      </c>
      <c r="S1451" s="526" t="str">
        <f t="shared" si="418"/>
        <v/>
      </c>
      <c r="V1451" s="433">
        <f>VLOOKUP(A1451,[3]Cartilha!$A:$A,1,FALSE)</f>
        <v>102046</v>
      </c>
      <c r="W1451" s="367"/>
    </row>
    <row r="1452" spans="1:23" ht="22.5" hidden="1" x14ac:dyDescent="0.2">
      <c r="A1452" s="623">
        <v>102047</v>
      </c>
      <c r="B1452" s="612" t="s">
        <v>3171</v>
      </c>
      <c r="C1452" s="620" t="s">
        <v>5489</v>
      </c>
      <c r="D1452" s="612" t="s">
        <v>170</v>
      </c>
      <c r="E1452" s="621">
        <v>548.05999999999995</v>
      </c>
      <c r="F1452" s="614">
        <f t="shared" si="419"/>
        <v>660.74</v>
      </c>
      <c r="G1452" s="510"/>
      <c r="H1452" s="423"/>
      <c r="I1452" s="422">
        <f t="shared" si="411"/>
        <v>0</v>
      </c>
      <c r="J1452" s="422">
        <f t="shared" si="412"/>
        <v>0</v>
      </c>
      <c r="K1452" s="419"/>
      <c r="L1452" s="423">
        <f t="shared" si="413"/>
        <v>0</v>
      </c>
      <c r="M1452" s="423">
        <f t="shared" si="414"/>
        <v>0</v>
      </c>
      <c r="N1452" s="424">
        <f t="shared" si="415"/>
        <v>0</v>
      </c>
      <c r="O1452" s="424">
        <f t="shared" si="416"/>
        <v>0</v>
      </c>
      <c r="P1452" s="420"/>
      <c r="Q1452" s="532"/>
      <c r="R1452" s="526" t="str">
        <f t="shared" si="417"/>
        <v/>
      </c>
      <c r="S1452" s="526" t="str">
        <f t="shared" si="418"/>
        <v/>
      </c>
      <c r="V1452" s="433">
        <f>VLOOKUP(A1452,[3]Cartilha!$A:$A,1,FALSE)</f>
        <v>102047</v>
      </c>
      <c r="W1452" s="367"/>
    </row>
    <row r="1453" spans="1:23" ht="22.5" hidden="1" x14ac:dyDescent="0.2">
      <c r="A1453" s="623">
        <v>102048</v>
      </c>
      <c r="B1453" s="612" t="s">
        <v>3171</v>
      </c>
      <c r="C1453" s="620" t="s">
        <v>5490</v>
      </c>
      <c r="D1453" s="612" t="s">
        <v>170</v>
      </c>
      <c r="E1453" s="621">
        <v>270.51</v>
      </c>
      <c r="F1453" s="614">
        <f t="shared" si="419"/>
        <v>326.13</v>
      </c>
      <c r="G1453" s="510"/>
      <c r="H1453" s="423"/>
      <c r="I1453" s="422">
        <f t="shared" si="411"/>
        <v>0</v>
      </c>
      <c r="J1453" s="422">
        <f t="shared" si="412"/>
        <v>0</v>
      </c>
      <c r="K1453" s="419"/>
      <c r="L1453" s="423">
        <f t="shared" si="413"/>
        <v>0</v>
      </c>
      <c r="M1453" s="423">
        <f t="shared" si="414"/>
        <v>0</v>
      </c>
      <c r="N1453" s="424">
        <f t="shared" si="415"/>
        <v>0</v>
      </c>
      <c r="O1453" s="424">
        <f t="shared" si="416"/>
        <v>0</v>
      </c>
      <c r="P1453" s="420"/>
      <c r="Q1453" s="532"/>
      <c r="R1453" s="526" t="str">
        <f t="shared" si="417"/>
        <v/>
      </c>
      <c r="S1453" s="526" t="str">
        <f t="shared" si="418"/>
        <v/>
      </c>
      <c r="V1453" s="433">
        <f>VLOOKUP(A1453,[3]Cartilha!$A:$A,1,FALSE)</f>
        <v>102048</v>
      </c>
      <c r="W1453" s="367"/>
    </row>
    <row r="1454" spans="1:23" ht="22.5" hidden="1" x14ac:dyDescent="0.2">
      <c r="A1454" s="623">
        <v>102049</v>
      </c>
      <c r="B1454" s="612" t="s">
        <v>3171</v>
      </c>
      <c r="C1454" s="620" t="s">
        <v>5491</v>
      </c>
      <c r="D1454" s="612" t="s">
        <v>170</v>
      </c>
      <c r="E1454" s="621">
        <v>237.29</v>
      </c>
      <c r="F1454" s="614">
        <f t="shared" si="419"/>
        <v>286.08</v>
      </c>
      <c r="G1454" s="510"/>
      <c r="H1454" s="423"/>
      <c r="I1454" s="422">
        <f t="shared" si="411"/>
        <v>0</v>
      </c>
      <c r="J1454" s="422">
        <f t="shared" si="412"/>
        <v>0</v>
      </c>
      <c r="K1454" s="419"/>
      <c r="L1454" s="423">
        <f t="shared" si="413"/>
        <v>0</v>
      </c>
      <c r="M1454" s="423">
        <f t="shared" si="414"/>
        <v>0</v>
      </c>
      <c r="N1454" s="424">
        <f t="shared" si="415"/>
        <v>0</v>
      </c>
      <c r="O1454" s="424">
        <f t="shared" si="416"/>
        <v>0</v>
      </c>
      <c r="P1454" s="420"/>
      <c r="Q1454" s="532"/>
      <c r="R1454" s="526" t="str">
        <f t="shared" si="417"/>
        <v/>
      </c>
      <c r="S1454" s="526" t="str">
        <f t="shared" si="418"/>
        <v/>
      </c>
      <c r="V1454" s="433">
        <f>VLOOKUP(A1454,[3]Cartilha!$A:$A,1,FALSE)</f>
        <v>102049</v>
      </c>
      <c r="W1454" s="367"/>
    </row>
    <row r="1455" spans="1:23" ht="22.5" hidden="1" x14ac:dyDescent="0.2">
      <c r="A1455" s="623">
        <v>102050</v>
      </c>
      <c r="B1455" s="612" t="s">
        <v>3171</v>
      </c>
      <c r="C1455" s="620" t="s">
        <v>5492</v>
      </c>
      <c r="D1455" s="612" t="s">
        <v>170</v>
      </c>
      <c r="E1455" s="621">
        <v>206.96</v>
      </c>
      <c r="F1455" s="614">
        <f t="shared" si="419"/>
        <v>249.51</v>
      </c>
      <c r="G1455" s="510"/>
      <c r="H1455" s="423"/>
      <c r="I1455" s="422">
        <f t="shared" si="411"/>
        <v>0</v>
      </c>
      <c r="J1455" s="422">
        <f t="shared" si="412"/>
        <v>0</v>
      </c>
      <c r="K1455" s="419"/>
      <c r="L1455" s="423">
        <f t="shared" si="413"/>
        <v>0</v>
      </c>
      <c r="M1455" s="423">
        <f t="shared" si="414"/>
        <v>0</v>
      </c>
      <c r="N1455" s="424">
        <f t="shared" si="415"/>
        <v>0</v>
      </c>
      <c r="O1455" s="424">
        <f t="shared" si="416"/>
        <v>0</v>
      </c>
      <c r="P1455" s="420"/>
      <c r="Q1455" s="532"/>
      <c r="R1455" s="526" t="str">
        <f t="shared" si="417"/>
        <v/>
      </c>
      <c r="S1455" s="526" t="str">
        <f t="shared" si="418"/>
        <v/>
      </c>
      <c r="V1455" s="433">
        <f>VLOOKUP(A1455,[3]Cartilha!$A:$A,1,FALSE)</f>
        <v>102050</v>
      </c>
      <c r="W1455" s="367"/>
    </row>
    <row r="1456" spans="1:23" ht="22.5" hidden="1" x14ac:dyDescent="0.2">
      <c r="A1456" s="623">
        <v>102051</v>
      </c>
      <c r="B1456" s="612" t="s">
        <v>3171</v>
      </c>
      <c r="C1456" s="620" t="s">
        <v>5493</v>
      </c>
      <c r="D1456" s="612" t="s">
        <v>170</v>
      </c>
      <c r="E1456" s="621">
        <v>181.69</v>
      </c>
      <c r="F1456" s="614">
        <f t="shared" si="419"/>
        <v>219.05</v>
      </c>
      <c r="G1456" s="510"/>
      <c r="H1456" s="423"/>
      <c r="I1456" s="422">
        <f t="shared" ref="I1456:I1519" si="420">IF(ISBLANK(E1456),0,ROUND(F1456*G1456,2))</f>
        <v>0</v>
      </c>
      <c r="J1456" s="422">
        <f t="shared" ref="J1456:J1519" si="421">IF(ISBLANK(G1456),0,ROUND(G1456*H1456,2))</f>
        <v>0</v>
      </c>
      <c r="K1456" s="419"/>
      <c r="L1456" s="423">
        <f t="shared" ref="L1456:L1519" si="422">G1456</f>
        <v>0</v>
      </c>
      <c r="M1456" s="423">
        <f t="shared" ref="M1456:M1519" si="423">H1456</f>
        <v>0</v>
      </c>
      <c r="N1456" s="424">
        <f t="shared" ref="N1456:N1519" si="424">IF(ISBLANK(E1456),0,ROUND(F1456*L1456,2))</f>
        <v>0</v>
      </c>
      <c r="O1456" s="424">
        <f t="shared" ref="O1456:O1519" si="425">IF(ISBLANK(L1456),0,ROUND(L1456*M1456,2))</f>
        <v>0</v>
      </c>
      <c r="P1456" s="420"/>
      <c r="Q1456" s="532"/>
      <c r="R1456" s="526" t="str">
        <f t="shared" si="417"/>
        <v/>
      </c>
      <c r="S1456" s="526" t="str">
        <f t="shared" si="418"/>
        <v/>
      </c>
      <c r="V1456" s="433">
        <f>VLOOKUP(A1456,[3]Cartilha!$A:$A,1,FALSE)</f>
        <v>102051</v>
      </c>
      <c r="W1456" s="367"/>
    </row>
    <row r="1457" spans="1:23" ht="22.5" hidden="1" x14ac:dyDescent="0.2">
      <c r="A1457" s="623">
        <v>102052</v>
      </c>
      <c r="B1457" s="612" t="s">
        <v>3171</v>
      </c>
      <c r="C1457" s="620" t="s">
        <v>5494</v>
      </c>
      <c r="D1457" s="612" t="s">
        <v>170</v>
      </c>
      <c r="E1457" s="621">
        <v>167.6</v>
      </c>
      <c r="F1457" s="614">
        <f t="shared" si="419"/>
        <v>202.06</v>
      </c>
      <c r="G1457" s="510"/>
      <c r="H1457" s="423"/>
      <c r="I1457" s="422">
        <f t="shared" si="420"/>
        <v>0</v>
      </c>
      <c r="J1457" s="422">
        <f t="shared" si="421"/>
        <v>0</v>
      </c>
      <c r="K1457" s="419"/>
      <c r="L1457" s="423">
        <f t="shared" si="422"/>
        <v>0</v>
      </c>
      <c r="M1457" s="423">
        <f t="shared" si="423"/>
        <v>0</v>
      </c>
      <c r="N1457" s="424">
        <f t="shared" si="424"/>
        <v>0</v>
      </c>
      <c r="O1457" s="424">
        <f t="shared" si="425"/>
        <v>0</v>
      </c>
      <c r="P1457" s="420"/>
      <c r="Q1457" s="532"/>
      <c r="R1457" s="526" t="str">
        <f t="shared" si="417"/>
        <v/>
      </c>
      <c r="S1457" s="526" t="str">
        <f t="shared" si="418"/>
        <v/>
      </c>
      <c r="V1457" s="433">
        <f>VLOOKUP(A1457,[3]Cartilha!$A:$A,1,FALSE)</f>
        <v>102052</v>
      </c>
      <c r="W1457" s="367"/>
    </row>
    <row r="1458" spans="1:23" ht="22.5" hidden="1" x14ac:dyDescent="0.2">
      <c r="A1458" s="623">
        <v>102059</v>
      </c>
      <c r="B1458" s="612" t="s">
        <v>3171</v>
      </c>
      <c r="C1458" s="620" t="s">
        <v>5495</v>
      </c>
      <c r="D1458" s="612" t="s">
        <v>170</v>
      </c>
      <c r="E1458" s="621">
        <v>519.54999999999995</v>
      </c>
      <c r="F1458" s="614">
        <f t="shared" si="419"/>
        <v>626.37</v>
      </c>
      <c r="G1458" s="510"/>
      <c r="H1458" s="423"/>
      <c r="I1458" s="422">
        <f t="shared" si="420"/>
        <v>0</v>
      </c>
      <c r="J1458" s="422">
        <f t="shared" si="421"/>
        <v>0</v>
      </c>
      <c r="K1458" s="419"/>
      <c r="L1458" s="423">
        <f t="shared" si="422"/>
        <v>0</v>
      </c>
      <c r="M1458" s="423">
        <f t="shared" si="423"/>
        <v>0</v>
      </c>
      <c r="N1458" s="424">
        <f t="shared" si="424"/>
        <v>0</v>
      </c>
      <c r="O1458" s="424">
        <f t="shared" si="425"/>
        <v>0</v>
      </c>
      <c r="P1458" s="420"/>
      <c r="Q1458" s="532"/>
      <c r="R1458" s="526" t="str">
        <f t="shared" si="417"/>
        <v/>
      </c>
      <c r="S1458" s="526" t="str">
        <f t="shared" si="418"/>
        <v/>
      </c>
      <c r="V1458" s="433">
        <f>VLOOKUP(A1458,[3]Cartilha!$A:$A,1,FALSE)</f>
        <v>102059</v>
      </c>
      <c r="W1458" s="367"/>
    </row>
    <row r="1459" spans="1:23" ht="22.5" hidden="1" x14ac:dyDescent="0.2">
      <c r="A1459" s="623">
        <v>102060</v>
      </c>
      <c r="B1459" s="612" t="s">
        <v>3171</v>
      </c>
      <c r="C1459" s="620" t="s">
        <v>5496</v>
      </c>
      <c r="D1459" s="612" t="s">
        <v>170</v>
      </c>
      <c r="E1459" s="621">
        <v>437.22</v>
      </c>
      <c r="F1459" s="614">
        <f t="shared" si="419"/>
        <v>527.11</v>
      </c>
      <c r="G1459" s="510"/>
      <c r="H1459" s="423"/>
      <c r="I1459" s="422">
        <f t="shared" si="420"/>
        <v>0</v>
      </c>
      <c r="J1459" s="422">
        <f t="shared" si="421"/>
        <v>0</v>
      </c>
      <c r="K1459" s="419"/>
      <c r="L1459" s="423">
        <f t="shared" si="422"/>
        <v>0</v>
      </c>
      <c r="M1459" s="423">
        <f t="shared" si="423"/>
        <v>0</v>
      </c>
      <c r="N1459" s="424">
        <f t="shared" si="424"/>
        <v>0</v>
      </c>
      <c r="O1459" s="424">
        <f t="shared" si="425"/>
        <v>0</v>
      </c>
      <c r="P1459" s="420"/>
      <c r="Q1459" s="532"/>
      <c r="R1459" s="526" t="str">
        <f t="shared" si="417"/>
        <v/>
      </c>
      <c r="S1459" s="526" t="str">
        <f t="shared" si="418"/>
        <v/>
      </c>
      <c r="V1459" s="433">
        <f>VLOOKUP(A1459,[3]Cartilha!$A:$A,1,FALSE)</f>
        <v>102060</v>
      </c>
      <c r="W1459" s="367"/>
    </row>
    <row r="1460" spans="1:23" ht="22.5" hidden="1" x14ac:dyDescent="0.2">
      <c r="A1460" s="623">
        <v>102061</v>
      </c>
      <c r="B1460" s="612" t="s">
        <v>3171</v>
      </c>
      <c r="C1460" s="620" t="s">
        <v>5497</v>
      </c>
      <c r="D1460" s="612" t="s">
        <v>170</v>
      </c>
      <c r="E1460" s="621">
        <v>253.03</v>
      </c>
      <c r="F1460" s="614">
        <f t="shared" si="419"/>
        <v>305.05</v>
      </c>
      <c r="G1460" s="510"/>
      <c r="H1460" s="423"/>
      <c r="I1460" s="422">
        <f t="shared" si="420"/>
        <v>0</v>
      </c>
      <c r="J1460" s="422">
        <f t="shared" si="421"/>
        <v>0</v>
      </c>
      <c r="K1460" s="419"/>
      <c r="L1460" s="423">
        <f t="shared" si="422"/>
        <v>0</v>
      </c>
      <c r="M1460" s="423">
        <f t="shared" si="423"/>
        <v>0</v>
      </c>
      <c r="N1460" s="424">
        <f t="shared" si="424"/>
        <v>0</v>
      </c>
      <c r="O1460" s="424">
        <f t="shared" si="425"/>
        <v>0</v>
      </c>
      <c r="P1460" s="420"/>
      <c r="Q1460" s="532"/>
      <c r="R1460" s="526" t="str">
        <f t="shared" si="417"/>
        <v/>
      </c>
      <c r="S1460" s="526" t="str">
        <f t="shared" si="418"/>
        <v/>
      </c>
      <c r="V1460" s="433">
        <f>VLOOKUP(A1460,[3]Cartilha!$A:$A,1,FALSE)</f>
        <v>102061</v>
      </c>
      <c r="W1460" s="367"/>
    </row>
    <row r="1461" spans="1:23" ht="22.5" hidden="1" x14ac:dyDescent="0.2">
      <c r="A1461" s="623">
        <v>102062</v>
      </c>
      <c r="B1461" s="612" t="s">
        <v>3171</v>
      </c>
      <c r="C1461" s="620" t="s">
        <v>5498</v>
      </c>
      <c r="D1461" s="612" t="s">
        <v>170</v>
      </c>
      <c r="E1461" s="621">
        <v>226.03</v>
      </c>
      <c r="F1461" s="614">
        <f t="shared" si="419"/>
        <v>272.5</v>
      </c>
      <c r="G1461" s="510"/>
      <c r="H1461" s="423"/>
      <c r="I1461" s="422">
        <f t="shared" si="420"/>
        <v>0</v>
      </c>
      <c r="J1461" s="422">
        <f t="shared" si="421"/>
        <v>0</v>
      </c>
      <c r="K1461" s="419"/>
      <c r="L1461" s="423">
        <f t="shared" si="422"/>
        <v>0</v>
      </c>
      <c r="M1461" s="423">
        <f t="shared" si="423"/>
        <v>0</v>
      </c>
      <c r="N1461" s="424">
        <f t="shared" si="424"/>
        <v>0</v>
      </c>
      <c r="O1461" s="424">
        <f t="shared" si="425"/>
        <v>0</v>
      </c>
      <c r="P1461" s="420"/>
      <c r="Q1461" s="532"/>
      <c r="R1461" s="526" t="str">
        <f t="shared" si="417"/>
        <v/>
      </c>
      <c r="S1461" s="526" t="str">
        <f t="shared" si="418"/>
        <v/>
      </c>
      <c r="V1461" s="433">
        <f>VLOOKUP(A1461,[3]Cartilha!$A:$A,1,FALSE)</f>
        <v>102062</v>
      </c>
      <c r="W1461" s="367"/>
    </row>
    <row r="1462" spans="1:23" ht="22.5" hidden="1" x14ac:dyDescent="0.2">
      <c r="A1462" s="623">
        <v>102063</v>
      </c>
      <c r="B1462" s="612" t="s">
        <v>3171</v>
      </c>
      <c r="C1462" s="620" t="s">
        <v>5499</v>
      </c>
      <c r="D1462" s="612" t="s">
        <v>170</v>
      </c>
      <c r="E1462" s="621">
        <v>193.07</v>
      </c>
      <c r="F1462" s="614">
        <f t="shared" si="419"/>
        <v>232.77</v>
      </c>
      <c r="G1462" s="510"/>
      <c r="H1462" s="423"/>
      <c r="I1462" s="422">
        <f t="shared" si="420"/>
        <v>0</v>
      </c>
      <c r="J1462" s="422">
        <f t="shared" si="421"/>
        <v>0</v>
      </c>
      <c r="K1462" s="419"/>
      <c r="L1462" s="423">
        <f t="shared" si="422"/>
        <v>0</v>
      </c>
      <c r="M1462" s="423">
        <f t="shared" si="423"/>
        <v>0</v>
      </c>
      <c r="N1462" s="424">
        <f t="shared" si="424"/>
        <v>0</v>
      </c>
      <c r="O1462" s="424">
        <f t="shared" si="425"/>
        <v>0</v>
      </c>
      <c r="P1462" s="420"/>
      <c r="Q1462" s="532"/>
      <c r="R1462" s="526" t="str">
        <f t="shared" si="417"/>
        <v/>
      </c>
      <c r="S1462" s="526" t="str">
        <f t="shared" si="418"/>
        <v/>
      </c>
      <c r="V1462" s="433">
        <f>VLOOKUP(A1462,[3]Cartilha!$A:$A,1,FALSE)</f>
        <v>102063</v>
      </c>
      <c r="W1462" s="367"/>
    </row>
    <row r="1463" spans="1:23" ht="22.5" hidden="1" x14ac:dyDescent="0.2">
      <c r="A1463" s="623">
        <v>102064</v>
      </c>
      <c r="B1463" s="612" t="s">
        <v>3171</v>
      </c>
      <c r="C1463" s="620" t="s">
        <v>5500</v>
      </c>
      <c r="D1463" s="612" t="s">
        <v>170</v>
      </c>
      <c r="E1463" s="621">
        <v>169.19</v>
      </c>
      <c r="F1463" s="614">
        <f t="shared" si="419"/>
        <v>203.98</v>
      </c>
      <c r="G1463" s="510"/>
      <c r="H1463" s="423"/>
      <c r="I1463" s="422">
        <f t="shared" si="420"/>
        <v>0</v>
      </c>
      <c r="J1463" s="422">
        <f t="shared" si="421"/>
        <v>0</v>
      </c>
      <c r="K1463" s="419"/>
      <c r="L1463" s="423">
        <f t="shared" si="422"/>
        <v>0</v>
      </c>
      <c r="M1463" s="423">
        <f t="shared" si="423"/>
        <v>0</v>
      </c>
      <c r="N1463" s="424">
        <f t="shared" si="424"/>
        <v>0</v>
      </c>
      <c r="O1463" s="424">
        <f t="shared" si="425"/>
        <v>0</v>
      </c>
      <c r="P1463" s="420"/>
      <c r="Q1463" s="532"/>
      <c r="R1463" s="526" t="str">
        <f t="shared" si="417"/>
        <v/>
      </c>
      <c r="S1463" s="526" t="str">
        <f t="shared" si="418"/>
        <v/>
      </c>
      <c r="V1463" s="433">
        <f>VLOOKUP(A1463,[3]Cartilha!$A:$A,1,FALSE)</f>
        <v>102064</v>
      </c>
      <c r="W1463" s="367"/>
    </row>
    <row r="1464" spans="1:23" ht="22.5" hidden="1" x14ac:dyDescent="0.2">
      <c r="A1464" s="623">
        <v>102065</v>
      </c>
      <c r="B1464" s="612" t="s">
        <v>3171</v>
      </c>
      <c r="C1464" s="620" t="s">
        <v>5501</v>
      </c>
      <c r="D1464" s="612" t="s">
        <v>170</v>
      </c>
      <c r="E1464" s="621">
        <v>155.91</v>
      </c>
      <c r="F1464" s="614">
        <f t="shared" si="419"/>
        <v>187.97</v>
      </c>
      <c r="G1464" s="510"/>
      <c r="H1464" s="423"/>
      <c r="I1464" s="422">
        <f t="shared" si="420"/>
        <v>0</v>
      </c>
      <c r="J1464" s="422">
        <f t="shared" si="421"/>
        <v>0</v>
      </c>
      <c r="K1464" s="419"/>
      <c r="L1464" s="423">
        <f t="shared" si="422"/>
        <v>0</v>
      </c>
      <c r="M1464" s="423">
        <f t="shared" si="423"/>
        <v>0</v>
      </c>
      <c r="N1464" s="424">
        <f t="shared" si="424"/>
        <v>0</v>
      </c>
      <c r="O1464" s="424">
        <f t="shared" si="425"/>
        <v>0</v>
      </c>
      <c r="P1464" s="420"/>
      <c r="Q1464" s="532"/>
      <c r="R1464" s="526" t="str">
        <f t="shared" si="417"/>
        <v/>
      </c>
      <c r="S1464" s="526" t="str">
        <f t="shared" si="418"/>
        <v/>
      </c>
      <c r="V1464" s="433">
        <f>VLOOKUP(A1464,[3]Cartilha!$A:$A,1,FALSE)</f>
        <v>102065</v>
      </c>
      <c r="W1464" s="367"/>
    </row>
    <row r="1465" spans="1:23" ht="22.5" hidden="1" x14ac:dyDescent="0.2">
      <c r="A1465" s="623">
        <v>102066</v>
      </c>
      <c r="B1465" s="612" t="s">
        <v>3171</v>
      </c>
      <c r="C1465" s="620" t="s">
        <v>5502</v>
      </c>
      <c r="D1465" s="612" t="s">
        <v>170</v>
      </c>
      <c r="E1465" s="621">
        <v>561.02</v>
      </c>
      <c r="F1465" s="614">
        <f t="shared" si="419"/>
        <v>676.37</v>
      </c>
      <c r="G1465" s="510"/>
      <c r="H1465" s="423"/>
      <c r="I1465" s="422">
        <f t="shared" si="420"/>
        <v>0</v>
      </c>
      <c r="J1465" s="422">
        <f t="shared" si="421"/>
        <v>0</v>
      </c>
      <c r="K1465" s="419"/>
      <c r="L1465" s="423">
        <f t="shared" si="422"/>
        <v>0</v>
      </c>
      <c r="M1465" s="423">
        <f t="shared" si="423"/>
        <v>0</v>
      </c>
      <c r="N1465" s="424">
        <f t="shared" si="424"/>
        <v>0</v>
      </c>
      <c r="O1465" s="424">
        <f t="shared" si="425"/>
        <v>0</v>
      </c>
      <c r="P1465" s="420"/>
      <c r="Q1465" s="532"/>
      <c r="R1465" s="526" t="str">
        <f t="shared" si="417"/>
        <v/>
      </c>
      <c r="S1465" s="526" t="str">
        <f t="shared" si="418"/>
        <v/>
      </c>
      <c r="V1465" s="433">
        <f>VLOOKUP(A1465,[3]Cartilha!$A:$A,1,FALSE)</f>
        <v>102066</v>
      </c>
      <c r="W1465" s="367"/>
    </row>
    <row r="1466" spans="1:23" ht="22.5" hidden="1" x14ac:dyDescent="0.2">
      <c r="A1466" s="623">
        <v>102067</v>
      </c>
      <c r="B1466" s="612" t="s">
        <v>3171</v>
      </c>
      <c r="C1466" s="620" t="s">
        <v>5503</v>
      </c>
      <c r="D1466" s="612" t="s">
        <v>170</v>
      </c>
      <c r="E1466" s="621">
        <v>482.94</v>
      </c>
      <c r="F1466" s="614">
        <f t="shared" si="419"/>
        <v>582.23</v>
      </c>
      <c r="G1466" s="510"/>
      <c r="H1466" s="423"/>
      <c r="I1466" s="422">
        <f t="shared" si="420"/>
        <v>0</v>
      </c>
      <c r="J1466" s="422">
        <f t="shared" si="421"/>
        <v>0</v>
      </c>
      <c r="K1466" s="419"/>
      <c r="L1466" s="423">
        <f t="shared" si="422"/>
        <v>0</v>
      </c>
      <c r="M1466" s="423">
        <f t="shared" si="423"/>
        <v>0</v>
      </c>
      <c r="N1466" s="424">
        <f t="shared" si="424"/>
        <v>0</v>
      </c>
      <c r="O1466" s="424">
        <f t="shared" si="425"/>
        <v>0</v>
      </c>
      <c r="P1466" s="420"/>
      <c r="Q1466" s="532"/>
      <c r="R1466" s="526" t="str">
        <f t="shared" si="417"/>
        <v/>
      </c>
      <c r="S1466" s="526" t="str">
        <f t="shared" si="418"/>
        <v/>
      </c>
      <c r="V1466" s="433">
        <f>VLOOKUP(A1466,[3]Cartilha!$A:$A,1,FALSE)</f>
        <v>102067</v>
      </c>
      <c r="W1466" s="367"/>
    </row>
    <row r="1467" spans="1:23" ht="22.5" hidden="1" x14ac:dyDescent="0.2">
      <c r="A1467" s="623">
        <v>102068</v>
      </c>
      <c r="B1467" s="612" t="s">
        <v>3171</v>
      </c>
      <c r="C1467" s="620" t="s">
        <v>5504</v>
      </c>
      <c r="D1467" s="612" t="s">
        <v>170</v>
      </c>
      <c r="E1467" s="621">
        <v>243.53</v>
      </c>
      <c r="F1467" s="614">
        <f t="shared" si="419"/>
        <v>293.60000000000002</v>
      </c>
      <c r="G1467" s="510"/>
      <c r="H1467" s="423"/>
      <c r="I1467" s="422">
        <f t="shared" si="420"/>
        <v>0</v>
      </c>
      <c r="J1467" s="422">
        <f t="shared" si="421"/>
        <v>0</v>
      </c>
      <c r="K1467" s="419"/>
      <c r="L1467" s="423">
        <f t="shared" si="422"/>
        <v>0</v>
      </c>
      <c r="M1467" s="423">
        <f t="shared" si="423"/>
        <v>0</v>
      </c>
      <c r="N1467" s="424">
        <f t="shared" si="424"/>
        <v>0</v>
      </c>
      <c r="O1467" s="424">
        <f t="shared" si="425"/>
        <v>0</v>
      </c>
      <c r="P1467" s="420"/>
      <c r="Q1467" s="532"/>
      <c r="R1467" s="526" t="str">
        <f t="shared" si="417"/>
        <v/>
      </c>
      <c r="S1467" s="526" t="str">
        <f t="shared" si="418"/>
        <v/>
      </c>
      <c r="V1467" s="433">
        <f>VLOOKUP(A1467,[3]Cartilha!$A:$A,1,FALSE)</f>
        <v>102068</v>
      </c>
      <c r="W1467" s="367"/>
    </row>
    <row r="1468" spans="1:23" ht="22.5" hidden="1" x14ac:dyDescent="0.2">
      <c r="A1468" s="623">
        <v>102069</v>
      </c>
      <c r="B1468" s="612" t="s">
        <v>3171</v>
      </c>
      <c r="C1468" s="620" t="s">
        <v>5505</v>
      </c>
      <c r="D1468" s="612" t="s">
        <v>170</v>
      </c>
      <c r="E1468" s="621">
        <v>217.95</v>
      </c>
      <c r="F1468" s="614">
        <f t="shared" si="419"/>
        <v>262.76</v>
      </c>
      <c r="G1468" s="510"/>
      <c r="H1468" s="423"/>
      <c r="I1468" s="422">
        <f t="shared" si="420"/>
        <v>0</v>
      </c>
      <c r="J1468" s="422">
        <f t="shared" si="421"/>
        <v>0</v>
      </c>
      <c r="K1468" s="419"/>
      <c r="L1468" s="423">
        <f t="shared" si="422"/>
        <v>0</v>
      </c>
      <c r="M1468" s="423">
        <f t="shared" si="423"/>
        <v>0</v>
      </c>
      <c r="N1468" s="424">
        <f t="shared" si="424"/>
        <v>0</v>
      </c>
      <c r="O1468" s="424">
        <f t="shared" si="425"/>
        <v>0</v>
      </c>
      <c r="P1468" s="420"/>
      <c r="Q1468" s="532"/>
      <c r="R1468" s="526" t="str">
        <f t="shared" si="417"/>
        <v/>
      </c>
      <c r="S1468" s="526" t="str">
        <f t="shared" si="418"/>
        <v/>
      </c>
      <c r="V1468" s="433">
        <f>VLOOKUP(A1468,[3]Cartilha!$A:$A,1,FALSE)</f>
        <v>102069</v>
      </c>
      <c r="W1468" s="367"/>
    </row>
    <row r="1469" spans="1:23" ht="22.5" hidden="1" x14ac:dyDescent="0.2">
      <c r="A1469" s="623">
        <v>102070</v>
      </c>
      <c r="B1469" s="612" t="s">
        <v>3171</v>
      </c>
      <c r="C1469" s="620" t="s">
        <v>5506</v>
      </c>
      <c r="D1469" s="612" t="s">
        <v>170</v>
      </c>
      <c r="E1469" s="621">
        <v>189.67</v>
      </c>
      <c r="F1469" s="614">
        <f t="shared" si="419"/>
        <v>228.67</v>
      </c>
      <c r="G1469" s="510"/>
      <c r="H1469" s="423"/>
      <c r="I1469" s="422">
        <f t="shared" si="420"/>
        <v>0</v>
      </c>
      <c r="J1469" s="422">
        <f t="shared" si="421"/>
        <v>0</v>
      </c>
      <c r="K1469" s="419"/>
      <c r="L1469" s="423">
        <f t="shared" si="422"/>
        <v>0</v>
      </c>
      <c r="M1469" s="423">
        <f t="shared" si="423"/>
        <v>0</v>
      </c>
      <c r="N1469" s="424">
        <f t="shared" si="424"/>
        <v>0</v>
      </c>
      <c r="O1469" s="424">
        <f t="shared" si="425"/>
        <v>0</v>
      </c>
      <c r="P1469" s="420"/>
      <c r="Q1469" s="532"/>
      <c r="R1469" s="526" t="str">
        <f t="shared" si="417"/>
        <v/>
      </c>
      <c r="S1469" s="526" t="str">
        <f t="shared" si="418"/>
        <v/>
      </c>
      <c r="V1469" s="433">
        <f>VLOOKUP(A1469,[3]Cartilha!$A:$A,1,FALSE)</f>
        <v>102070</v>
      </c>
      <c r="W1469" s="367"/>
    </row>
    <row r="1470" spans="1:23" ht="22.5" hidden="1" x14ac:dyDescent="0.2">
      <c r="A1470" s="623">
        <v>102071</v>
      </c>
      <c r="B1470" s="612" t="s">
        <v>3171</v>
      </c>
      <c r="C1470" s="620" t="s">
        <v>5507</v>
      </c>
      <c r="D1470" s="612" t="s">
        <v>170</v>
      </c>
      <c r="E1470" s="621">
        <v>166.36</v>
      </c>
      <c r="F1470" s="614">
        <f t="shared" si="419"/>
        <v>200.56</v>
      </c>
      <c r="G1470" s="510"/>
      <c r="H1470" s="423"/>
      <c r="I1470" s="422">
        <f t="shared" si="420"/>
        <v>0</v>
      </c>
      <c r="J1470" s="422">
        <f t="shared" si="421"/>
        <v>0</v>
      </c>
      <c r="K1470" s="419"/>
      <c r="L1470" s="423">
        <f t="shared" si="422"/>
        <v>0</v>
      </c>
      <c r="M1470" s="423">
        <f t="shared" si="423"/>
        <v>0</v>
      </c>
      <c r="N1470" s="424">
        <f t="shared" si="424"/>
        <v>0</v>
      </c>
      <c r="O1470" s="424">
        <f t="shared" si="425"/>
        <v>0</v>
      </c>
      <c r="P1470" s="420"/>
      <c r="Q1470" s="532"/>
      <c r="R1470" s="526" t="str">
        <f t="shared" si="417"/>
        <v/>
      </c>
      <c r="S1470" s="526" t="str">
        <f t="shared" si="418"/>
        <v/>
      </c>
      <c r="V1470" s="433">
        <f>VLOOKUP(A1470,[3]Cartilha!$A:$A,1,FALSE)</f>
        <v>102071</v>
      </c>
      <c r="W1470" s="367"/>
    </row>
    <row r="1471" spans="1:23" ht="22.5" hidden="1" x14ac:dyDescent="0.2">
      <c r="A1471" s="623">
        <v>102072</v>
      </c>
      <c r="B1471" s="612" t="s">
        <v>3171</v>
      </c>
      <c r="C1471" s="620" t="s">
        <v>5508</v>
      </c>
      <c r="D1471" s="612" t="s">
        <v>170</v>
      </c>
      <c r="E1471" s="621">
        <v>155.16</v>
      </c>
      <c r="F1471" s="614">
        <f t="shared" si="419"/>
        <v>187.06</v>
      </c>
      <c r="G1471" s="510"/>
      <c r="H1471" s="423"/>
      <c r="I1471" s="422">
        <f t="shared" si="420"/>
        <v>0</v>
      </c>
      <c r="J1471" s="422">
        <f t="shared" si="421"/>
        <v>0</v>
      </c>
      <c r="K1471" s="419"/>
      <c r="L1471" s="423">
        <f t="shared" si="422"/>
        <v>0</v>
      </c>
      <c r="M1471" s="423">
        <f t="shared" si="423"/>
        <v>0</v>
      </c>
      <c r="N1471" s="424">
        <f t="shared" si="424"/>
        <v>0</v>
      </c>
      <c r="O1471" s="424">
        <f t="shared" si="425"/>
        <v>0</v>
      </c>
      <c r="P1471" s="420"/>
      <c r="Q1471" s="532"/>
      <c r="R1471" s="526" t="str">
        <f t="shared" si="417"/>
        <v/>
      </c>
      <c r="S1471" s="526" t="str">
        <f t="shared" si="418"/>
        <v/>
      </c>
      <c r="V1471" s="433">
        <f>VLOOKUP(A1471,[3]Cartilha!$A:$A,1,FALSE)</f>
        <v>102072</v>
      </c>
      <c r="W1471" s="367"/>
    </row>
    <row r="1472" spans="1:23" ht="22.5" hidden="1" x14ac:dyDescent="0.2">
      <c r="A1472" s="623">
        <v>101792</v>
      </c>
      <c r="B1472" s="612" t="s">
        <v>3171</v>
      </c>
      <c r="C1472" s="620" t="s">
        <v>5001</v>
      </c>
      <c r="D1472" s="612" t="s">
        <v>171</v>
      </c>
      <c r="E1472" s="621">
        <v>16.14</v>
      </c>
      <c r="F1472" s="614">
        <f t="shared" si="419"/>
        <v>19.46</v>
      </c>
      <c r="G1472" s="510"/>
      <c r="H1472" s="423"/>
      <c r="I1472" s="422">
        <f t="shared" si="420"/>
        <v>0</v>
      </c>
      <c r="J1472" s="422">
        <f t="shared" si="421"/>
        <v>0</v>
      </c>
      <c r="K1472" s="419"/>
      <c r="L1472" s="423">
        <f t="shared" si="422"/>
        <v>0</v>
      </c>
      <c r="M1472" s="423">
        <f t="shared" si="423"/>
        <v>0</v>
      </c>
      <c r="N1472" s="424">
        <f t="shared" si="424"/>
        <v>0</v>
      </c>
      <c r="O1472" s="424">
        <f t="shared" si="425"/>
        <v>0</v>
      </c>
      <c r="P1472" s="420"/>
      <c r="Q1472" s="532"/>
      <c r="R1472" s="526" t="str">
        <f t="shared" si="417"/>
        <v/>
      </c>
      <c r="S1472" s="526" t="str">
        <f t="shared" si="418"/>
        <v/>
      </c>
      <c r="V1472" s="433">
        <f>VLOOKUP(A1472,[3]Cartilha!$A:$A,1,FALSE)</f>
        <v>101792</v>
      </c>
      <c r="W1472" s="367"/>
    </row>
    <row r="1473" spans="1:23" ht="22.5" hidden="1" x14ac:dyDescent="0.2">
      <c r="A1473" s="623">
        <v>101793</v>
      </c>
      <c r="B1473" s="612" t="s">
        <v>3171</v>
      </c>
      <c r="C1473" s="620" t="s">
        <v>5689</v>
      </c>
      <c r="D1473" s="612" t="s">
        <v>171</v>
      </c>
      <c r="E1473" s="621">
        <v>22.81</v>
      </c>
      <c r="F1473" s="614">
        <f t="shared" si="419"/>
        <v>27.5</v>
      </c>
      <c r="G1473" s="510"/>
      <c r="H1473" s="423"/>
      <c r="I1473" s="422">
        <f t="shared" si="420"/>
        <v>0</v>
      </c>
      <c r="J1473" s="422">
        <f t="shared" si="421"/>
        <v>0</v>
      </c>
      <c r="K1473" s="419"/>
      <c r="L1473" s="423">
        <f t="shared" si="422"/>
        <v>0</v>
      </c>
      <c r="M1473" s="423">
        <f t="shared" si="423"/>
        <v>0</v>
      </c>
      <c r="N1473" s="424">
        <f t="shared" si="424"/>
        <v>0</v>
      </c>
      <c r="O1473" s="424">
        <f t="shared" si="425"/>
        <v>0</v>
      </c>
      <c r="P1473" s="420"/>
      <c r="Q1473" s="532"/>
      <c r="R1473" s="526" t="str">
        <f t="shared" si="417"/>
        <v/>
      </c>
      <c r="S1473" s="526" t="str">
        <f t="shared" si="418"/>
        <v/>
      </c>
      <c r="V1473" s="433">
        <f>VLOOKUP(A1473,[3]Cartilha!$A:$A,1,FALSE)</f>
        <v>101793</v>
      </c>
      <c r="W1473" s="367"/>
    </row>
    <row r="1474" spans="1:23" hidden="1" x14ac:dyDescent="0.2">
      <c r="A1474" s="623">
        <v>96252</v>
      </c>
      <c r="B1474" s="612" t="s">
        <v>3171</v>
      </c>
      <c r="C1474" s="620" t="s">
        <v>2453</v>
      </c>
      <c r="D1474" s="612" t="s">
        <v>170</v>
      </c>
      <c r="E1474" s="621">
        <v>239.44</v>
      </c>
      <c r="F1474" s="614">
        <f t="shared" si="419"/>
        <v>288.67</v>
      </c>
      <c r="G1474" s="510"/>
      <c r="H1474" s="423"/>
      <c r="I1474" s="422">
        <f t="shared" si="420"/>
        <v>0</v>
      </c>
      <c r="J1474" s="422">
        <f t="shared" si="421"/>
        <v>0</v>
      </c>
      <c r="K1474" s="419"/>
      <c r="L1474" s="423">
        <f t="shared" si="422"/>
        <v>0</v>
      </c>
      <c r="M1474" s="423">
        <f t="shared" si="423"/>
        <v>0</v>
      </c>
      <c r="N1474" s="424">
        <f t="shared" si="424"/>
        <v>0</v>
      </c>
      <c r="O1474" s="424">
        <f t="shared" si="425"/>
        <v>0</v>
      </c>
      <c r="P1474" s="420"/>
      <c r="Q1474" s="532"/>
      <c r="R1474" s="526" t="str">
        <f t="shared" si="417"/>
        <v/>
      </c>
      <c r="S1474" s="526" t="str">
        <f t="shared" si="418"/>
        <v/>
      </c>
      <c r="V1474" s="433">
        <f>VLOOKUP(A1474,[3]Cartilha!$A:$A,1,FALSE)</f>
        <v>96252</v>
      </c>
      <c r="W1474" s="367"/>
    </row>
    <row r="1475" spans="1:23" ht="22.5" hidden="1" x14ac:dyDescent="0.2">
      <c r="A1475" s="623">
        <v>92446</v>
      </c>
      <c r="B1475" s="612" t="s">
        <v>3171</v>
      </c>
      <c r="C1475" s="620" t="s">
        <v>5377</v>
      </c>
      <c r="D1475" s="612" t="s">
        <v>170</v>
      </c>
      <c r="E1475" s="621">
        <v>342.2</v>
      </c>
      <c r="F1475" s="614">
        <f t="shared" si="419"/>
        <v>412.56</v>
      </c>
      <c r="G1475" s="510"/>
      <c r="H1475" s="423"/>
      <c r="I1475" s="422">
        <f t="shared" si="420"/>
        <v>0</v>
      </c>
      <c r="J1475" s="422">
        <f t="shared" si="421"/>
        <v>0</v>
      </c>
      <c r="K1475" s="419"/>
      <c r="L1475" s="423">
        <f t="shared" si="422"/>
        <v>0</v>
      </c>
      <c r="M1475" s="423">
        <f t="shared" si="423"/>
        <v>0</v>
      </c>
      <c r="N1475" s="424">
        <f t="shared" si="424"/>
        <v>0</v>
      </c>
      <c r="O1475" s="424">
        <f t="shared" si="425"/>
        <v>0</v>
      </c>
      <c r="P1475" s="420"/>
      <c r="Q1475" s="532"/>
      <c r="R1475" s="526" t="str">
        <f t="shared" si="417"/>
        <v/>
      </c>
      <c r="S1475" s="526" t="str">
        <f t="shared" si="418"/>
        <v/>
      </c>
      <c r="V1475" s="433">
        <f>VLOOKUP(A1475,[3]Cartilha!$A:$A,1,FALSE)</f>
        <v>92446</v>
      </c>
      <c r="W1475" s="367"/>
    </row>
    <row r="1476" spans="1:23" ht="22.5" hidden="1" x14ac:dyDescent="0.2">
      <c r="A1476" s="623">
        <v>92447</v>
      </c>
      <c r="B1476" s="612" t="s">
        <v>3171</v>
      </c>
      <c r="C1476" s="620" t="s">
        <v>4556</v>
      </c>
      <c r="D1476" s="612" t="s">
        <v>170</v>
      </c>
      <c r="E1476" s="621">
        <v>232.64</v>
      </c>
      <c r="F1476" s="614">
        <f t="shared" si="419"/>
        <v>280.47000000000003</v>
      </c>
      <c r="G1476" s="510"/>
      <c r="H1476" s="423"/>
      <c r="I1476" s="422">
        <f t="shared" si="420"/>
        <v>0</v>
      </c>
      <c r="J1476" s="422">
        <f t="shared" si="421"/>
        <v>0</v>
      </c>
      <c r="K1476" s="419"/>
      <c r="L1476" s="423">
        <f t="shared" si="422"/>
        <v>0</v>
      </c>
      <c r="M1476" s="423">
        <f t="shared" si="423"/>
        <v>0</v>
      </c>
      <c r="N1476" s="424">
        <f t="shared" si="424"/>
        <v>0</v>
      </c>
      <c r="O1476" s="424">
        <f t="shared" si="425"/>
        <v>0</v>
      </c>
      <c r="P1476" s="420"/>
      <c r="Q1476" s="532"/>
      <c r="R1476" s="526" t="str">
        <f t="shared" si="417"/>
        <v/>
      </c>
      <c r="S1476" s="526" t="str">
        <f t="shared" si="418"/>
        <v/>
      </c>
      <c r="V1476" s="433">
        <f>VLOOKUP(A1476,[3]Cartilha!$A:$A,1,FALSE)</f>
        <v>92447</v>
      </c>
      <c r="W1476" s="367"/>
    </row>
    <row r="1477" spans="1:23" ht="22.5" hidden="1" x14ac:dyDescent="0.2">
      <c r="A1477" s="623">
        <v>92448</v>
      </c>
      <c r="B1477" s="612" t="s">
        <v>3171</v>
      </c>
      <c r="C1477" s="620" t="s">
        <v>4557</v>
      </c>
      <c r="D1477" s="612" t="s">
        <v>170</v>
      </c>
      <c r="E1477" s="621">
        <v>176.25</v>
      </c>
      <c r="F1477" s="614">
        <f t="shared" si="419"/>
        <v>212.49</v>
      </c>
      <c r="G1477" s="510"/>
      <c r="H1477" s="423"/>
      <c r="I1477" s="422">
        <f t="shared" si="420"/>
        <v>0</v>
      </c>
      <c r="J1477" s="422">
        <f t="shared" si="421"/>
        <v>0</v>
      </c>
      <c r="K1477" s="419"/>
      <c r="L1477" s="423">
        <f t="shared" si="422"/>
        <v>0</v>
      </c>
      <c r="M1477" s="423">
        <f t="shared" si="423"/>
        <v>0</v>
      </c>
      <c r="N1477" s="424">
        <f t="shared" si="424"/>
        <v>0</v>
      </c>
      <c r="O1477" s="424">
        <f t="shared" si="425"/>
        <v>0</v>
      </c>
      <c r="P1477" s="420"/>
      <c r="Q1477" s="532"/>
      <c r="R1477" s="526" t="str">
        <f t="shared" si="417"/>
        <v/>
      </c>
      <c r="S1477" s="526" t="str">
        <f t="shared" si="418"/>
        <v/>
      </c>
      <c r="V1477" s="433">
        <f>VLOOKUP(A1477,[3]Cartilha!$A:$A,1,FALSE)</f>
        <v>92448</v>
      </c>
      <c r="W1477" s="367"/>
    </row>
    <row r="1478" spans="1:23" ht="22.5" hidden="1" x14ac:dyDescent="0.2">
      <c r="A1478" s="623">
        <v>92449</v>
      </c>
      <c r="B1478" s="612" t="s">
        <v>3171</v>
      </c>
      <c r="C1478" s="620" t="s">
        <v>4558</v>
      </c>
      <c r="D1478" s="612" t="s">
        <v>170</v>
      </c>
      <c r="E1478" s="621">
        <v>250.8</v>
      </c>
      <c r="F1478" s="614">
        <f t="shared" si="419"/>
        <v>302.36</v>
      </c>
      <c r="G1478" s="510"/>
      <c r="H1478" s="423"/>
      <c r="I1478" s="422">
        <f t="shared" si="420"/>
        <v>0</v>
      </c>
      <c r="J1478" s="422">
        <f t="shared" si="421"/>
        <v>0</v>
      </c>
      <c r="K1478" s="419"/>
      <c r="L1478" s="423">
        <f t="shared" si="422"/>
        <v>0</v>
      </c>
      <c r="M1478" s="423">
        <f t="shared" si="423"/>
        <v>0</v>
      </c>
      <c r="N1478" s="424">
        <f t="shared" si="424"/>
        <v>0</v>
      </c>
      <c r="O1478" s="424">
        <f t="shared" si="425"/>
        <v>0</v>
      </c>
      <c r="P1478" s="420"/>
      <c r="Q1478" s="532"/>
      <c r="R1478" s="526" t="str">
        <f t="shared" si="417"/>
        <v/>
      </c>
      <c r="S1478" s="526" t="str">
        <f t="shared" si="418"/>
        <v/>
      </c>
      <c r="V1478" s="433">
        <f>VLOOKUP(A1478,[3]Cartilha!$A:$A,1,FALSE)</f>
        <v>92449</v>
      </c>
      <c r="W1478" s="367"/>
    </row>
    <row r="1479" spans="1:23" ht="22.5" hidden="1" x14ac:dyDescent="0.2">
      <c r="A1479" s="623">
        <v>92450</v>
      </c>
      <c r="B1479" s="612" t="s">
        <v>3171</v>
      </c>
      <c r="C1479" s="620" t="s">
        <v>4559</v>
      </c>
      <c r="D1479" s="612" t="s">
        <v>170</v>
      </c>
      <c r="E1479" s="621">
        <v>293.63</v>
      </c>
      <c r="F1479" s="614">
        <f t="shared" si="419"/>
        <v>354</v>
      </c>
      <c r="G1479" s="510"/>
      <c r="H1479" s="423"/>
      <c r="I1479" s="422">
        <f t="shared" si="420"/>
        <v>0</v>
      </c>
      <c r="J1479" s="422">
        <f t="shared" si="421"/>
        <v>0</v>
      </c>
      <c r="K1479" s="419"/>
      <c r="L1479" s="423">
        <f t="shared" si="422"/>
        <v>0</v>
      </c>
      <c r="M1479" s="423">
        <f t="shared" si="423"/>
        <v>0</v>
      </c>
      <c r="N1479" s="424">
        <f t="shared" si="424"/>
        <v>0</v>
      </c>
      <c r="O1479" s="424">
        <f t="shared" si="425"/>
        <v>0</v>
      </c>
      <c r="P1479" s="420"/>
      <c r="Q1479" s="532"/>
      <c r="R1479" s="526" t="str">
        <f t="shared" si="417"/>
        <v/>
      </c>
      <c r="S1479" s="526" t="str">
        <f t="shared" si="418"/>
        <v/>
      </c>
      <c r="V1479" s="433">
        <f>VLOOKUP(A1479,[3]Cartilha!$A:$A,1,FALSE)</f>
        <v>92450</v>
      </c>
      <c r="W1479" s="367"/>
    </row>
    <row r="1480" spans="1:23" ht="22.5" hidden="1" x14ac:dyDescent="0.2">
      <c r="A1480" s="623">
        <v>92451</v>
      </c>
      <c r="B1480" s="612" t="s">
        <v>3171</v>
      </c>
      <c r="C1480" s="620" t="s">
        <v>4560</v>
      </c>
      <c r="D1480" s="612" t="s">
        <v>170</v>
      </c>
      <c r="E1480" s="621">
        <v>172.44</v>
      </c>
      <c r="F1480" s="614">
        <f t="shared" si="419"/>
        <v>207.89</v>
      </c>
      <c r="G1480" s="510"/>
      <c r="H1480" s="423"/>
      <c r="I1480" s="422">
        <f t="shared" si="420"/>
        <v>0</v>
      </c>
      <c r="J1480" s="422">
        <f t="shared" si="421"/>
        <v>0</v>
      </c>
      <c r="K1480" s="419"/>
      <c r="L1480" s="423">
        <f t="shared" si="422"/>
        <v>0</v>
      </c>
      <c r="M1480" s="423">
        <f t="shared" si="423"/>
        <v>0</v>
      </c>
      <c r="N1480" s="424">
        <f t="shared" si="424"/>
        <v>0</v>
      </c>
      <c r="O1480" s="424">
        <f t="shared" si="425"/>
        <v>0</v>
      </c>
      <c r="P1480" s="420"/>
      <c r="Q1480" s="532"/>
      <c r="R1480" s="526" t="str">
        <f t="shared" si="417"/>
        <v/>
      </c>
      <c r="S1480" s="526" t="str">
        <f t="shared" si="418"/>
        <v/>
      </c>
      <c r="V1480" s="433">
        <f>VLOOKUP(A1480,[3]Cartilha!$A:$A,1,FALSE)</f>
        <v>92451</v>
      </c>
      <c r="W1480" s="367"/>
    </row>
    <row r="1481" spans="1:23" ht="22.5" hidden="1" x14ac:dyDescent="0.2">
      <c r="A1481" s="623">
        <v>92452</v>
      </c>
      <c r="B1481" s="612" t="s">
        <v>3171</v>
      </c>
      <c r="C1481" s="620" t="s">
        <v>4561</v>
      </c>
      <c r="D1481" s="612" t="s">
        <v>170</v>
      </c>
      <c r="E1481" s="621">
        <v>152.16</v>
      </c>
      <c r="F1481" s="614">
        <f t="shared" si="419"/>
        <v>183.44</v>
      </c>
      <c r="G1481" s="510"/>
      <c r="H1481" s="423"/>
      <c r="I1481" s="422">
        <f t="shared" si="420"/>
        <v>0</v>
      </c>
      <c r="J1481" s="422">
        <f t="shared" si="421"/>
        <v>0</v>
      </c>
      <c r="K1481" s="419"/>
      <c r="L1481" s="423">
        <f t="shared" si="422"/>
        <v>0</v>
      </c>
      <c r="M1481" s="423">
        <f t="shared" si="423"/>
        <v>0</v>
      </c>
      <c r="N1481" s="424">
        <f t="shared" si="424"/>
        <v>0</v>
      </c>
      <c r="O1481" s="424">
        <f t="shared" si="425"/>
        <v>0</v>
      </c>
      <c r="P1481" s="420"/>
      <c r="Q1481" s="532"/>
      <c r="R1481" s="526" t="str">
        <f t="shared" si="417"/>
        <v/>
      </c>
      <c r="S1481" s="526" t="str">
        <f t="shared" si="418"/>
        <v/>
      </c>
      <c r="V1481" s="433">
        <f>VLOOKUP(A1481,[3]Cartilha!$A:$A,1,FALSE)</f>
        <v>92452</v>
      </c>
      <c r="W1481" s="367"/>
    </row>
    <row r="1482" spans="1:23" ht="22.5" hidden="1" x14ac:dyDescent="0.2">
      <c r="A1482" s="623">
        <v>92453</v>
      </c>
      <c r="B1482" s="612" t="s">
        <v>3171</v>
      </c>
      <c r="C1482" s="620" t="s">
        <v>4562</v>
      </c>
      <c r="D1482" s="612" t="s">
        <v>170</v>
      </c>
      <c r="E1482" s="621">
        <v>213.42</v>
      </c>
      <c r="F1482" s="614">
        <f t="shared" si="419"/>
        <v>257.3</v>
      </c>
      <c r="G1482" s="510"/>
      <c r="H1482" s="423"/>
      <c r="I1482" s="422">
        <f t="shared" si="420"/>
        <v>0</v>
      </c>
      <c r="J1482" s="422">
        <f t="shared" si="421"/>
        <v>0</v>
      </c>
      <c r="K1482" s="419"/>
      <c r="L1482" s="423">
        <f t="shared" si="422"/>
        <v>0</v>
      </c>
      <c r="M1482" s="423">
        <f t="shared" si="423"/>
        <v>0</v>
      </c>
      <c r="N1482" s="424">
        <f t="shared" si="424"/>
        <v>0</v>
      </c>
      <c r="O1482" s="424">
        <f t="shared" si="425"/>
        <v>0</v>
      </c>
      <c r="P1482" s="420"/>
      <c r="Q1482" s="532"/>
      <c r="R1482" s="526" t="str">
        <f t="shared" si="417"/>
        <v/>
      </c>
      <c r="S1482" s="526" t="str">
        <f t="shared" si="418"/>
        <v/>
      </c>
      <c r="V1482" s="433">
        <f>VLOOKUP(A1482,[3]Cartilha!$A:$A,1,FALSE)</f>
        <v>92453</v>
      </c>
      <c r="W1482" s="367"/>
    </row>
    <row r="1483" spans="1:23" ht="22.5" hidden="1" x14ac:dyDescent="0.2">
      <c r="A1483" s="623">
        <v>92454</v>
      </c>
      <c r="B1483" s="612" t="s">
        <v>3171</v>
      </c>
      <c r="C1483" s="620" t="s">
        <v>4563</v>
      </c>
      <c r="D1483" s="612" t="s">
        <v>170</v>
      </c>
      <c r="E1483" s="621">
        <v>265.35000000000002</v>
      </c>
      <c r="F1483" s="614">
        <f t="shared" si="419"/>
        <v>319.91000000000003</v>
      </c>
      <c r="G1483" s="510"/>
      <c r="H1483" s="423"/>
      <c r="I1483" s="422">
        <f t="shared" si="420"/>
        <v>0</v>
      </c>
      <c r="J1483" s="422">
        <f t="shared" si="421"/>
        <v>0</v>
      </c>
      <c r="K1483" s="419"/>
      <c r="L1483" s="423">
        <f t="shared" si="422"/>
        <v>0</v>
      </c>
      <c r="M1483" s="423">
        <f t="shared" si="423"/>
        <v>0</v>
      </c>
      <c r="N1483" s="424">
        <f t="shared" si="424"/>
        <v>0</v>
      </c>
      <c r="O1483" s="424">
        <f t="shared" si="425"/>
        <v>0</v>
      </c>
      <c r="P1483" s="420"/>
      <c r="Q1483" s="532"/>
      <c r="R1483" s="526" t="str">
        <f t="shared" si="417"/>
        <v/>
      </c>
      <c r="S1483" s="526" t="str">
        <f t="shared" si="418"/>
        <v/>
      </c>
      <c r="V1483" s="433">
        <f>VLOOKUP(A1483,[3]Cartilha!$A:$A,1,FALSE)</f>
        <v>92454</v>
      </c>
      <c r="W1483" s="367"/>
    </row>
    <row r="1484" spans="1:23" ht="22.5" hidden="1" x14ac:dyDescent="0.2">
      <c r="A1484" s="623">
        <v>92455</v>
      </c>
      <c r="B1484" s="612" t="s">
        <v>3171</v>
      </c>
      <c r="C1484" s="620" t="s">
        <v>4564</v>
      </c>
      <c r="D1484" s="612" t="s">
        <v>170</v>
      </c>
      <c r="E1484" s="621">
        <v>140.78</v>
      </c>
      <c r="F1484" s="614">
        <f t="shared" si="419"/>
        <v>169.72</v>
      </c>
      <c r="G1484" s="510"/>
      <c r="H1484" s="423"/>
      <c r="I1484" s="422">
        <f t="shared" si="420"/>
        <v>0</v>
      </c>
      <c r="J1484" s="422">
        <f t="shared" si="421"/>
        <v>0</v>
      </c>
      <c r="K1484" s="419"/>
      <c r="L1484" s="423">
        <f t="shared" si="422"/>
        <v>0</v>
      </c>
      <c r="M1484" s="423">
        <f t="shared" si="423"/>
        <v>0</v>
      </c>
      <c r="N1484" s="424">
        <f t="shared" si="424"/>
        <v>0</v>
      </c>
      <c r="O1484" s="424">
        <f t="shared" si="425"/>
        <v>0</v>
      </c>
      <c r="P1484" s="420"/>
      <c r="Q1484" s="532"/>
      <c r="R1484" s="526" t="str">
        <f t="shared" si="417"/>
        <v/>
      </c>
      <c r="S1484" s="526" t="str">
        <f t="shared" si="418"/>
        <v/>
      </c>
      <c r="V1484" s="433">
        <f>VLOOKUP(A1484,[3]Cartilha!$A:$A,1,FALSE)</f>
        <v>92455</v>
      </c>
      <c r="W1484" s="367"/>
    </row>
    <row r="1485" spans="1:23" ht="22.5" hidden="1" x14ac:dyDescent="0.2">
      <c r="A1485" s="623">
        <v>96257</v>
      </c>
      <c r="B1485" s="612" t="s">
        <v>3171</v>
      </c>
      <c r="C1485" s="620" t="s">
        <v>2454</v>
      </c>
      <c r="D1485" s="612" t="s">
        <v>170</v>
      </c>
      <c r="E1485" s="621">
        <v>199.27</v>
      </c>
      <c r="F1485" s="614">
        <f t="shared" si="419"/>
        <v>240.24</v>
      </c>
      <c r="G1485" s="510"/>
      <c r="H1485" s="423"/>
      <c r="I1485" s="422">
        <f t="shared" si="420"/>
        <v>0</v>
      </c>
      <c r="J1485" s="422">
        <f t="shared" si="421"/>
        <v>0</v>
      </c>
      <c r="K1485" s="419"/>
      <c r="L1485" s="423">
        <f t="shared" si="422"/>
        <v>0</v>
      </c>
      <c r="M1485" s="423">
        <f t="shared" si="423"/>
        <v>0</v>
      </c>
      <c r="N1485" s="424">
        <f t="shared" si="424"/>
        <v>0</v>
      </c>
      <c r="O1485" s="424">
        <f t="shared" si="425"/>
        <v>0</v>
      </c>
      <c r="P1485" s="420"/>
      <c r="Q1485" s="532"/>
      <c r="R1485" s="526" t="str">
        <f t="shared" si="417"/>
        <v/>
      </c>
      <c r="S1485" s="526" t="str">
        <f t="shared" si="418"/>
        <v/>
      </c>
      <c r="V1485" s="433">
        <f>VLOOKUP(A1485,[3]Cartilha!$A:$A,1,FALSE)</f>
        <v>96257</v>
      </c>
      <c r="W1485" s="367"/>
    </row>
    <row r="1486" spans="1:23" ht="22.5" hidden="1" x14ac:dyDescent="0.2">
      <c r="A1486" s="623">
        <v>96258</v>
      </c>
      <c r="B1486" s="612" t="s">
        <v>3171</v>
      </c>
      <c r="C1486" s="620" t="s">
        <v>2455</v>
      </c>
      <c r="D1486" s="612" t="s">
        <v>170</v>
      </c>
      <c r="E1486" s="621">
        <v>186.82</v>
      </c>
      <c r="F1486" s="614">
        <f t="shared" si="419"/>
        <v>225.23</v>
      </c>
      <c r="G1486" s="510"/>
      <c r="H1486" s="423"/>
      <c r="I1486" s="422">
        <f t="shared" si="420"/>
        <v>0</v>
      </c>
      <c r="J1486" s="422">
        <f t="shared" si="421"/>
        <v>0</v>
      </c>
      <c r="K1486" s="419"/>
      <c r="L1486" s="423">
        <f t="shared" si="422"/>
        <v>0</v>
      </c>
      <c r="M1486" s="423">
        <f t="shared" si="423"/>
        <v>0</v>
      </c>
      <c r="N1486" s="424">
        <f t="shared" si="424"/>
        <v>0</v>
      </c>
      <c r="O1486" s="424">
        <f t="shared" si="425"/>
        <v>0</v>
      </c>
      <c r="P1486" s="420"/>
      <c r="Q1486" s="532"/>
      <c r="R1486" s="526" t="str">
        <f t="shared" si="417"/>
        <v/>
      </c>
      <c r="S1486" s="526" t="str">
        <f t="shared" si="418"/>
        <v/>
      </c>
      <c r="V1486" s="433">
        <f>VLOOKUP(A1486,[3]Cartilha!$A:$A,1,FALSE)</f>
        <v>96258</v>
      </c>
      <c r="W1486" s="367"/>
    </row>
    <row r="1487" spans="1:23" ht="22.5" hidden="1" x14ac:dyDescent="0.2">
      <c r="A1487" s="623">
        <v>96259</v>
      </c>
      <c r="B1487" s="612" t="s">
        <v>3171</v>
      </c>
      <c r="C1487" s="620" t="s">
        <v>2456</v>
      </c>
      <c r="D1487" s="612" t="s">
        <v>170</v>
      </c>
      <c r="E1487" s="621">
        <v>224.65</v>
      </c>
      <c r="F1487" s="614">
        <f t="shared" si="419"/>
        <v>270.83999999999997</v>
      </c>
      <c r="G1487" s="510"/>
      <c r="H1487" s="423"/>
      <c r="I1487" s="422">
        <f t="shared" si="420"/>
        <v>0</v>
      </c>
      <c r="J1487" s="422">
        <f t="shared" si="421"/>
        <v>0</v>
      </c>
      <c r="K1487" s="419"/>
      <c r="L1487" s="423">
        <f t="shared" si="422"/>
        <v>0</v>
      </c>
      <c r="M1487" s="423">
        <f t="shared" si="423"/>
        <v>0</v>
      </c>
      <c r="N1487" s="424">
        <f t="shared" si="424"/>
        <v>0</v>
      </c>
      <c r="O1487" s="424">
        <f t="shared" si="425"/>
        <v>0</v>
      </c>
      <c r="P1487" s="420"/>
      <c r="Q1487" s="532"/>
      <c r="R1487" s="526" t="str">
        <f t="shared" si="417"/>
        <v/>
      </c>
      <c r="S1487" s="526" t="str">
        <f t="shared" si="418"/>
        <v/>
      </c>
      <c r="V1487" s="433">
        <f>VLOOKUP(A1487,[3]Cartilha!$A:$A,1,FALSE)</f>
        <v>96259</v>
      </c>
      <c r="W1487" s="367"/>
    </row>
    <row r="1488" spans="1:23" hidden="1" x14ac:dyDescent="0.2">
      <c r="A1488" s="623">
        <v>96543</v>
      </c>
      <c r="B1488" s="612" t="s">
        <v>3171</v>
      </c>
      <c r="C1488" s="620" t="s">
        <v>2457</v>
      </c>
      <c r="D1488" s="612" t="s">
        <v>7037</v>
      </c>
      <c r="E1488" s="621">
        <v>19.420000000000002</v>
      </c>
      <c r="F1488" s="614">
        <f t="shared" si="419"/>
        <v>23.41</v>
      </c>
      <c r="G1488" s="510"/>
      <c r="H1488" s="423"/>
      <c r="I1488" s="422">
        <f t="shared" si="420"/>
        <v>0</v>
      </c>
      <c r="J1488" s="422">
        <f t="shared" si="421"/>
        <v>0</v>
      </c>
      <c r="K1488" s="419"/>
      <c r="L1488" s="423">
        <f t="shared" si="422"/>
        <v>0</v>
      </c>
      <c r="M1488" s="423">
        <f t="shared" si="423"/>
        <v>0</v>
      </c>
      <c r="N1488" s="424">
        <f t="shared" si="424"/>
        <v>0</v>
      </c>
      <c r="O1488" s="424">
        <f t="shared" si="425"/>
        <v>0</v>
      </c>
      <c r="P1488" s="420"/>
      <c r="Q1488" s="532"/>
      <c r="R1488" s="526" t="str">
        <f t="shared" si="417"/>
        <v/>
      </c>
      <c r="S1488" s="526" t="str">
        <f t="shared" si="418"/>
        <v/>
      </c>
      <c r="V1488" s="433">
        <f>VLOOKUP(A1488,[3]Cartilha!$A:$A,1,FALSE)</f>
        <v>96543</v>
      </c>
      <c r="W1488" s="367"/>
    </row>
    <row r="1489" spans="1:23" ht="22.5" hidden="1" x14ac:dyDescent="0.2">
      <c r="A1489" s="623">
        <v>97747</v>
      </c>
      <c r="B1489" s="612" t="s">
        <v>3171</v>
      </c>
      <c r="C1489" s="620" t="s">
        <v>2458</v>
      </c>
      <c r="D1489" s="612" t="s">
        <v>170</v>
      </c>
      <c r="E1489" s="621">
        <v>208.58</v>
      </c>
      <c r="F1489" s="614">
        <f t="shared" si="419"/>
        <v>251.46</v>
      </c>
      <c r="G1489" s="510"/>
      <c r="H1489" s="423"/>
      <c r="I1489" s="422">
        <f t="shared" si="420"/>
        <v>0</v>
      </c>
      <c r="J1489" s="422">
        <f t="shared" si="421"/>
        <v>0</v>
      </c>
      <c r="K1489" s="419"/>
      <c r="L1489" s="423">
        <f t="shared" si="422"/>
        <v>0</v>
      </c>
      <c r="M1489" s="423">
        <f t="shared" si="423"/>
        <v>0</v>
      </c>
      <c r="N1489" s="424">
        <f t="shared" si="424"/>
        <v>0</v>
      </c>
      <c r="O1489" s="424">
        <f t="shared" si="425"/>
        <v>0</v>
      </c>
      <c r="P1489" s="420"/>
      <c r="Q1489" s="532"/>
      <c r="R1489" s="526" t="str">
        <f t="shared" si="417"/>
        <v/>
      </c>
      <c r="S1489" s="526" t="str">
        <f t="shared" si="418"/>
        <v/>
      </c>
      <c r="V1489" s="433">
        <f>VLOOKUP(A1489,[3]Cartilha!$A:$A,1,FALSE)</f>
        <v>97747</v>
      </c>
      <c r="W1489" s="367"/>
    </row>
    <row r="1490" spans="1:23" ht="22.5" hidden="1" x14ac:dyDescent="0.2">
      <c r="A1490" s="623">
        <v>92409</v>
      </c>
      <c r="B1490" s="612" t="s">
        <v>3171</v>
      </c>
      <c r="C1490" s="620" t="s">
        <v>4537</v>
      </c>
      <c r="D1490" s="612" t="s">
        <v>170</v>
      </c>
      <c r="E1490" s="621">
        <v>387.3</v>
      </c>
      <c r="F1490" s="614">
        <f t="shared" si="419"/>
        <v>466.93</v>
      </c>
      <c r="G1490" s="510"/>
      <c r="H1490" s="423"/>
      <c r="I1490" s="422">
        <f t="shared" si="420"/>
        <v>0</v>
      </c>
      <c r="J1490" s="422">
        <f t="shared" si="421"/>
        <v>0</v>
      </c>
      <c r="K1490" s="419"/>
      <c r="L1490" s="423">
        <f t="shared" si="422"/>
        <v>0</v>
      </c>
      <c r="M1490" s="423">
        <f t="shared" si="423"/>
        <v>0</v>
      </c>
      <c r="N1490" s="424">
        <f t="shared" si="424"/>
        <v>0</v>
      </c>
      <c r="O1490" s="424">
        <f t="shared" si="425"/>
        <v>0</v>
      </c>
      <c r="P1490" s="420"/>
      <c r="Q1490" s="532"/>
      <c r="R1490" s="526" t="str">
        <f t="shared" si="417"/>
        <v/>
      </c>
      <c r="S1490" s="526" t="str">
        <f t="shared" si="418"/>
        <v/>
      </c>
      <c r="V1490" s="433">
        <f>VLOOKUP(A1490,[3]Cartilha!$A:$A,1,FALSE)</f>
        <v>92409</v>
      </c>
      <c r="W1490" s="367"/>
    </row>
    <row r="1491" spans="1:23" ht="22.5" hidden="1" x14ac:dyDescent="0.2">
      <c r="A1491" s="623">
        <v>92411</v>
      </c>
      <c r="B1491" s="612" t="s">
        <v>3171</v>
      </c>
      <c r="C1491" s="620" t="s">
        <v>4538</v>
      </c>
      <c r="D1491" s="612" t="s">
        <v>170</v>
      </c>
      <c r="E1491" s="621">
        <v>237.08</v>
      </c>
      <c r="F1491" s="614">
        <f t="shared" si="419"/>
        <v>285.82</v>
      </c>
      <c r="G1491" s="510"/>
      <c r="H1491" s="423"/>
      <c r="I1491" s="422">
        <f t="shared" si="420"/>
        <v>0</v>
      </c>
      <c r="J1491" s="422">
        <f t="shared" si="421"/>
        <v>0</v>
      </c>
      <c r="K1491" s="419"/>
      <c r="L1491" s="423">
        <f t="shared" si="422"/>
        <v>0</v>
      </c>
      <c r="M1491" s="423">
        <f t="shared" si="423"/>
        <v>0</v>
      </c>
      <c r="N1491" s="424">
        <f t="shared" si="424"/>
        <v>0</v>
      </c>
      <c r="O1491" s="424">
        <f t="shared" si="425"/>
        <v>0</v>
      </c>
      <c r="P1491" s="420"/>
      <c r="Q1491" s="532"/>
      <c r="R1491" s="526" t="str">
        <f t="shared" si="417"/>
        <v/>
      </c>
      <c r="S1491" s="526" t="str">
        <f t="shared" si="418"/>
        <v/>
      </c>
      <c r="V1491" s="433">
        <f>VLOOKUP(A1491,[3]Cartilha!$A:$A,1,FALSE)</f>
        <v>92411</v>
      </c>
      <c r="W1491" s="367"/>
    </row>
    <row r="1492" spans="1:23" ht="22.5" hidden="1" x14ac:dyDescent="0.2">
      <c r="A1492" s="623">
        <v>92413</v>
      </c>
      <c r="B1492" s="612" t="s">
        <v>3171</v>
      </c>
      <c r="C1492" s="620" t="s">
        <v>4539</v>
      </c>
      <c r="D1492" s="612" t="s">
        <v>170</v>
      </c>
      <c r="E1492" s="621">
        <v>144.94999999999999</v>
      </c>
      <c r="F1492" s="614">
        <f t="shared" si="419"/>
        <v>174.75</v>
      </c>
      <c r="G1492" s="510"/>
      <c r="H1492" s="423"/>
      <c r="I1492" s="422">
        <f t="shared" si="420"/>
        <v>0</v>
      </c>
      <c r="J1492" s="422">
        <f t="shared" si="421"/>
        <v>0</v>
      </c>
      <c r="K1492" s="419"/>
      <c r="L1492" s="423">
        <f t="shared" si="422"/>
        <v>0</v>
      </c>
      <c r="M1492" s="423">
        <f t="shared" si="423"/>
        <v>0</v>
      </c>
      <c r="N1492" s="424">
        <f t="shared" si="424"/>
        <v>0</v>
      </c>
      <c r="O1492" s="424">
        <f t="shared" si="425"/>
        <v>0</v>
      </c>
      <c r="P1492" s="420"/>
      <c r="Q1492" s="532"/>
      <c r="R1492" s="526" t="str">
        <f t="shared" ref="R1492:R1555" si="426">IF(Q1492="X","x",IF(Q1492="xx","x",IF(O1492&gt;0,"x","")))</f>
        <v/>
      </c>
      <c r="S1492" s="526" t="str">
        <f t="shared" ref="S1492:S1555" si="427">IF(Q1492="X","x",IF(Q1492="xx","x",IF(OR(J1492&gt;0,O1492&gt;0),"x","")))</f>
        <v/>
      </c>
      <c r="V1492" s="433">
        <f>VLOOKUP(A1492,[3]Cartilha!$A:$A,1,FALSE)</f>
        <v>92413</v>
      </c>
      <c r="W1492" s="367"/>
    </row>
    <row r="1493" spans="1:23" ht="22.5" hidden="1" x14ac:dyDescent="0.2">
      <c r="A1493" s="623">
        <v>92415</v>
      </c>
      <c r="B1493" s="612" t="s">
        <v>3171</v>
      </c>
      <c r="C1493" s="620" t="s">
        <v>4540</v>
      </c>
      <c r="D1493" s="612" t="s">
        <v>170</v>
      </c>
      <c r="E1493" s="621">
        <v>124.9</v>
      </c>
      <c r="F1493" s="614">
        <f t="shared" si="419"/>
        <v>150.58000000000001</v>
      </c>
      <c r="G1493" s="510"/>
      <c r="H1493" s="423"/>
      <c r="I1493" s="422">
        <f t="shared" si="420"/>
        <v>0</v>
      </c>
      <c r="J1493" s="422">
        <f t="shared" si="421"/>
        <v>0</v>
      </c>
      <c r="K1493" s="419"/>
      <c r="L1493" s="423">
        <f t="shared" si="422"/>
        <v>0</v>
      </c>
      <c r="M1493" s="423">
        <f t="shared" si="423"/>
        <v>0</v>
      </c>
      <c r="N1493" s="424">
        <f t="shared" si="424"/>
        <v>0</v>
      </c>
      <c r="O1493" s="424">
        <f t="shared" si="425"/>
        <v>0</v>
      </c>
      <c r="P1493" s="420"/>
      <c r="Q1493" s="532"/>
      <c r="R1493" s="526" t="str">
        <f t="shared" si="426"/>
        <v/>
      </c>
      <c r="S1493" s="526" t="str">
        <f t="shared" si="427"/>
        <v/>
      </c>
      <c r="V1493" s="433">
        <f>VLOOKUP(A1493,[3]Cartilha!$A:$A,1,FALSE)</f>
        <v>92415</v>
      </c>
      <c r="W1493" s="367"/>
    </row>
    <row r="1494" spans="1:23" ht="22.5" hidden="1" x14ac:dyDescent="0.2">
      <c r="A1494" s="623">
        <v>92417</v>
      </c>
      <c r="B1494" s="612" t="s">
        <v>3171</v>
      </c>
      <c r="C1494" s="620" t="s">
        <v>4541</v>
      </c>
      <c r="D1494" s="612" t="s">
        <v>170</v>
      </c>
      <c r="E1494" s="621">
        <v>148.41999999999999</v>
      </c>
      <c r="F1494" s="614">
        <f t="shared" si="419"/>
        <v>178.94</v>
      </c>
      <c r="G1494" s="510"/>
      <c r="H1494" s="423"/>
      <c r="I1494" s="422">
        <f t="shared" si="420"/>
        <v>0</v>
      </c>
      <c r="J1494" s="422">
        <f t="shared" si="421"/>
        <v>0</v>
      </c>
      <c r="K1494" s="419"/>
      <c r="L1494" s="423">
        <f t="shared" si="422"/>
        <v>0</v>
      </c>
      <c r="M1494" s="423">
        <f t="shared" si="423"/>
        <v>0</v>
      </c>
      <c r="N1494" s="424">
        <f t="shared" si="424"/>
        <v>0</v>
      </c>
      <c r="O1494" s="424">
        <f t="shared" si="425"/>
        <v>0</v>
      </c>
      <c r="P1494" s="420"/>
      <c r="Q1494" s="532"/>
      <c r="R1494" s="526" t="str">
        <f t="shared" si="426"/>
        <v/>
      </c>
      <c r="S1494" s="526" t="str">
        <f t="shared" si="427"/>
        <v/>
      </c>
      <c r="V1494" s="433">
        <f>VLOOKUP(A1494,[3]Cartilha!$A:$A,1,FALSE)</f>
        <v>92417</v>
      </c>
      <c r="W1494" s="367"/>
    </row>
    <row r="1495" spans="1:23" ht="22.5" hidden="1" x14ac:dyDescent="0.2">
      <c r="A1495" s="623">
        <v>92419</v>
      </c>
      <c r="B1495" s="612" t="s">
        <v>3171</v>
      </c>
      <c r="C1495" s="620" t="s">
        <v>4542</v>
      </c>
      <c r="D1495" s="612" t="s">
        <v>170</v>
      </c>
      <c r="E1495" s="621">
        <v>78.67</v>
      </c>
      <c r="F1495" s="614">
        <f t="shared" ref="F1495:F1558" si="428">IF(E1495=0,0,ROUND(E1495*(1+E$13)*(1-E$14),2))</f>
        <v>94.84</v>
      </c>
      <c r="G1495" s="510"/>
      <c r="H1495" s="423"/>
      <c r="I1495" s="422">
        <f t="shared" si="420"/>
        <v>0</v>
      </c>
      <c r="J1495" s="422">
        <f t="shared" si="421"/>
        <v>0</v>
      </c>
      <c r="K1495" s="419"/>
      <c r="L1495" s="423">
        <f t="shared" si="422"/>
        <v>0</v>
      </c>
      <c r="M1495" s="423">
        <f t="shared" si="423"/>
        <v>0</v>
      </c>
      <c r="N1495" s="424">
        <f t="shared" si="424"/>
        <v>0</v>
      </c>
      <c r="O1495" s="424">
        <f t="shared" si="425"/>
        <v>0</v>
      </c>
      <c r="P1495" s="420"/>
      <c r="Q1495" s="532"/>
      <c r="R1495" s="526" t="str">
        <f t="shared" si="426"/>
        <v/>
      </c>
      <c r="S1495" s="526" t="str">
        <f t="shared" si="427"/>
        <v/>
      </c>
      <c r="V1495" s="433">
        <f>VLOOKUP(A1495,[3]Cartilha!$A:$A,1,FALSE)</f>
        <v>92419</v>
      </c>
      <c r="W1495" s="367"/>
    </row>
    <row r="1496" spans="1:23" ht="22.5" hidden="1" x14ac:dyDescent="0.2">
      <c r="A1496" s="623">
        <v>92421</v>
      </c>
      <c r="B1496" s="612" t="s">
        <v>3171</v>
      </c>
      <c r="C1496" s="620" t="s">
        <v>4543</v>
      </c>
      <c r="D1496" s="612" t="s">
        <v>170</v>
      </c>
      <c r="E1496" s="621">
        <v>96.71</v>
      </c>
      <c r="F1496" s="614">
        <f t="shared" si="428"/>
        <v>116.59</v>
      </c>
      <c r="G1496" s="510"/>
      <c r="H1496" s="423"/>
      <c r="I1496" s="422">
        <f t="shared" si="420"/>
        <v>0</v>
      </c>
      <c r="J1496" s="422">
        <f t="shared" si="421"/>
        <v>0</v>
      </c>
      <c r="K1496" s="419"/>
      <c r="L1496" s="423">
        <f t="shared" si="422"/>
        <v>0</v>
      </c>
      <c r="M1496" s="423">
        <f t="shared" si="423"/>
        <v>0</v>
      </c>
      <c r="N1496" s="424">
        <f t="shared" si="424"/>
        <v>0</v>
      </c>
      <c r="O1496" s="424">
        <f t="shared" si="425"/>
        <v>0</v>
      </c>
      <c r="P1496" s="420"/>
      <c r="Q1496" s="532"/>
      <c r="R1496" s="526" t="str">
        <f t="shared" si="426"/>
        <v/>
      </c>
      <c r="S1496" s="526" t="str">
        <f t="shared" si="427"/>
        <v/>
      </c>
      <c r="V1496" s="433">
        <f>VLOOKUP(A1496,[3]Cartilha!$A:$A,1,FALSE)</f>
        <v>92421</v>
      </c>
      <c r="W1496" s="367"/>
    </row>
    <row r="1497" spans="1:23" ht="22.5" hidden="1" x14ac:dyDescent="0.2">
      <c r="A1497" s="623">
        <v>92423</v>
      </c>
      <c r="B1497" s="612" t="s">
        <v>3171</v>
      </c>
      <c r="C1497" s="620" t="s">
        <v>4544</v>
      </c>
      <c r="D1497" s="612" t="s">
        <v>170</v>
      </c>
      <c r="E1497" s="621">
        <v>64.150000000000006</v>
      </c>
      <c r="F1497" s="614">
        <f t="shared" si="428"/>
        <v>77.34</v>
      </c>
      <c r="G1497" s="510"/>
      <c r="H1497" s="423"/>
      <c r="I1497" s="422">
        <f t="shared" si="420"/>
        <v>0</v>
      </c>
      <c r="J1497" s="422">
        <f t="shared" si="421"/>
        <v>0</v>
      </c>
      <c r="K1497" s="419"/>
      <c r="L1497" s="423">
        <f t="shared" si="422"/>
        <v>0</v>
      </c>
      <c r="M1497" s="423">
        <f t="shared" si="423"/>
        <v>0</v>
      </c>
      <c r="N1497" s="424">
        <f t="shared" si="424"/>
        <v>0</v>
      </c>
      <c r="O1497" s="424">
        <f t="shared" si="425"/>
        <v>0</v>
      </c>
      <c r="P1497" s="420"/>
      <c r="Q1497" s="532"/>
      <c r="R1497" s="526" t="str">
        <f t="shared" si="426"/>
        <v/>
      </c>
      <c r="S1497" s="526" t="str">
        <f t="shared" si="427"/>
        <v/>
      </c>
      <c r="V1497" s="433">
        <f>VLOOKUP(A1497,[3]Cartilha!$A:$A,1,FALSE)</f>
        <v>92423</v>
      </c>
      <c r="W1497" s="367"/>
    </row>
    <row r="1498" spans="1:23" ht="22.5" hidden="1" x14ac:dyDescent="0.2">
      <c r="A1498" s="623">
        <v>92425</v>
      </c>
      <c r="B1498" s="612" t="s">
        <v>3171</v>
      </c>
      <c r="C1498" s="620" t="s">
        <v>4545</v>
      </c>
      <c r="D1498" s="612" t="s">
        <v>170</v>
      </c>
      <c r="E1498" s="621">
        <v>79.819999999999993</v>
      </c>
      <c r="F1498" s="614">
        <f t="shared" si="428"/>
        <v>96.23</v>
      </c>
      <c r="G1498" s="510"/>
      <c r="H1498" s="423"/>
      <c r="I1498" s="422">
        <f t="shared" si="420"/>
        <v>0</v>
      </c>
      <c r="J1498" s="422">
        <f t="shared" si="421"/>
        <v>0</v>
      </c>
      <c r="K1498" s="419"/>
      <c r="L1498" s="423">
        <f t="shared" si="422"/>
        <v>0</v>
      </c>
      <c r="M1498" s="423">
        <f t="shared" si="423"/>
        <v>0</v>
      </c>
      <c r="N1498" s="424">
        <f t="shared" si="424"/>
        <v>0</v>
      </c>
      <c r="O1498" s="424">
        <f t="shared" si="425"/>
        <v>0</v>
      </c>
      <c r="P1498" s="420"/>
      <c r="Q1498" s="532"/>
      <c r="R1498" s="526" t="str">
        <f t="shared" si="426"/>
        <v/>
      </c>
      <c r="S1498" s="526" t="str">
        <f t="shared" si="427"/>
        <v/>
      </c>
      <c r="V1498" s="433">
        <f>VLOOKUP(A1498,[3]Cartilha!$A:$A,1,FALSE)</f>
        <v>92425</v>
      </c>
      <c r="W1498" s="367"/>
    </row>
    <row r="1499" spans="1:23" ht="22.5" hidden="1" x14ac:dyDescent="0.2">
      <c r="A1499" s="623">
        <v>92427</v>
      </c>
      <c r="B1499" s="612" t="s">
        <v>3171</v>
      </c>
      <c r="C1499" s="620" t="s">
        <v>4546</v>
      </c>
      <c r="D1499" s="612" t="s">
        <v>170</v>
      </c>
      <c r="E1499" s="621">
        <v>56.79</v>
      </c>
      <c r="F1499" s="614">
        <f t="shared" si="428"/>
        <v>68.47</v>
      </c>
      <c r="G1499" s="510"/>
      <c r="H1499" s="423"/>
      <c r="I1499" s="422">
        <f t="shared" si="420"/>
        <v>0</v>
      </c>
      <c r="J1499" s="422">
        <f t="shared" si="421"/>
        <v>0</v>
      </c>
      <c r="K1499" s="419"/>
      <c r="L1499" s="423">
        <f t="shared" si="422"/>
        <v>0</v>
      </c>
      <c r="M1499" s="423">
        <f t="shared" si="423"/>
        <v>0</v>
      </c>
      <c r="N1499" s="424">
        <f t="shared" si="424"/>
        <v>0</v>
      </c>
      <c r="O1499" s="424">
        <f t="shared" si="425"/>
        <v>0</v>
      </c>
      <c r="P1499" s="420"/>
      <c r="Q1499" s="532"/>
      <c r="R1499" s="526" t="str">
        <f t="shared" si="426"/>
        <v/>
      </c>
      <c r="S1499" s="526" t="str">
        <f t="shared" si="427"/>
        <v/>
      </c>
      <c r="V1499" s="433">
        <f>VLOOKUP(A1499,[3]Cartilha!$A:$A,1,FALSE)</f>
        <v>92427</v>
      </c>
      <c r="W1499" s="367"/>
    </row>
    <row r="1500" spans="1:23" ht="22.5" hidden="1" x14ac:dyDescent="0.2">
      <c r="A1500" s="623">
        <v>92429</v>
      </c>
      <c r="B1500" s="612" t="s">
        <v>3171</v>
      </c>
      <c r="C1500" s="620" t="s">
        <v>4547</v>
      </c>
      <c r="D1500" s="612" t="s">
        <v>170</v>
      </c>
      <c r="E1500" s="621">
        <v>71.33</v>
      </c>
      <c r="F1500" s="614">
        <f t="shared" si="428"/>
        <v>86</v>
      </c>
      <c r="G1500" s="510"/>
      <c r="H1500" s="423"/>
      <c r="I1500" s="422">
        <f t="shared" si="420"/>
        <v>0</v>
      </c>
      <c r="J1500" s="422">
        <f t="shared" si="421"/>
        <v>0</v>
      </c>
      <c r="K1500" s="419"/>
      <c r="L1500" s="423">
        <f t="shared" si="422"/>
        <v>0</v>
      </c>
      <c r="M1500" s="423">
        <f t="shared" si="423"/>
        <v>0</v>
      </c>
      <c r="N1500" s="424">
        <f t="shared" si="424"/>
        <v>0</v>
      </c>
      <c r="O1500" s="424">
        <f t="shared" si="425"/>
        <v>0</v>
      </c>
      <c r="P1500" s="420"/>
      <c r="Q1500" s="532"/>
      <c r="R1500" s="526" t="str">
        <f t="shared" si="426"/>
        <v/>
      </c>
      <c r="S1500" s="526" t="str">
        <f t="shared" si="427"/>
        <v/>
      </c>
      <c r="V1500" s="433">
        <f>VLOOKUP(A1500,[3]Cartilha!$A:$A,1,FALSE)</f>
        <v>92429</v>
      </c>
      <c r="W1500" s="367"/>
    </row>
    <row r="1501" spans="1:23" ht="22.5" hidden="1" x14ac:dyDescent="0.2">
      <c r="A1501" s="623">
        <v>92431</v>
      </c>
      <c r="B1501" s="612" t="s">
        <v>3171</v>
      </c>
      <c r="C1501" s="620" t="s">
        <v>4548</v>
      </c>
      <c r="D1501" s="612" t="s">
        <v>170</v>
      </c>
      <c r="E1501" s="621">
        <v>53.59</v>
      </c>
      <c r="F1501" s="614">
        <f t="shared" si="428"/>
        <v>64.61</v>
      </c>
      <c r="G1501" s="510"/>
      <c r="H1501" s="423"/>
      <c r="I1501" s="422">
        <f t="shared" si="420"/>
        <v>0</v>
      </c>
      <c r="J1501" s="422">
        <f t="shared" si="421"/>
        <v>0</v>
      </c>
      <c r="K1501" s="419"/>
      <c r="L1501" s="423">
        <f t="shared" si="422"/>
        <v>0</v>
      </c>
      <c r="M1501" s="423">
        <f t="shared" si="423"/>
        <v>0</v>
      </c>
      <c r="N1501" s="424">
        <f t="shared" si="424"/>
        <v>0</v>
      </c>
      <c r="O1501" s="424">
        <f t="shared" si="425"/>
        <v>0</v>
      </c>
      <c r="P1501" s="420"/>
      <c r="Q1501" s="532"/>
      <c r="R1501" s="526" t="str">
        <f t="shared" si="426"/>
        <v/>
      </c>
      <c r="S1501" s="526" t="str">
        <f t="shared" si="427"/>
        <v/>
      </c>
      <c r="V1501" s="433">
        <f>VLOOKUP(A1501,[3]Cartilha!$A:$A,1,FALSE)</f>
        <v>92431</v>
      </c>
      <c r="W1501" s="367"/>
    </row>
    <row r="1502" spans="1:23" ht="22.5" hidden="1" x14ac:dyDescent="0.2">
      <c r="A1502" s="623">
        <v>92433</v>
      </c>
      <c r="B1502" s="612" t="s">
        <v>3171</v>
      </c>
      <c r="C1502" s="620" t="s">
        <v>4549</v>
      </c>
      <c r="D1502" s="612" t="s">
        <v>170</v>
      </c>
      <c r="E1502" s="621">
        <v>67.39</v>
      </c>
      <c r="F1502" s="614">
        <f t="shared" si="428"/>
        <v>81.25</v>
      </c>
      <c r="G1502" s="510"/>
      <c r="H1502" s="423"/>
      <c r="I1502" s="422">
        <f t="shared" si="420"/>
        <v>0</v>
      </c>
      <c r="J1502" s="422">
        <f t="shared" si="421"/>
        <v>0</v>
      </c>
      <c r="K1502" s="419"/>
      <c r="L1502" s="423">
        <f t="shared" si="422"/>
        <v>0</v>
      </c>
      <c r="M1502" s="423">
        <f t="shared" si="423"/>
        <v>0</v>
      </c>
      <c r="N1502" s="424">
        <f t="shared" si="424"/>
        <v>0</v>
      </c>
      <c r="O1502" s="424">
        <f t="shared" si="425"/>
        <v>0</v>
      </c>
      <c r="P1502" s="420"/>
      <c r="Q1502" s="532"/>
      <c r="R1502" s="526" t="str">
        <f t="shared" si="426"/>
        <v/>
      </c>
      <c r="S1502" s="526" t="str">
        <f t="shared" si="427"/>
        <v/>
      </c>
      <c r="V1502" s="433">
        <f>VLOOKUP(A1502,[3]Cartilha!$A:$A,1,FALSE)</f>
        <v>92433</v>
      </c>
      <c r="W1502" s="367"/>
    </row>
    <row r="1503" spans="1:23" ht="22.5" hidden="1" x14ac:dyDescent="0.2">
      <c r="A1503" s="623">
        <v>92435</v>
      </c>
      <c r="B1503" s="612" t="s">
        <v>3171</v>
      </c>
      <c r="C1503" s="620" t="s">
        <v>4550</v>
      </c>
      <c r="D1503" s="612" t="s">
        <v>170</v>
      </c>
      <c r="E1503" s="621">
        <v>50.79</v>
      </c>
      <c r="F1503" s="614">
        <f t="shared" si="428"/>
        <v>61.23</v>
      </c>
      <c r="G1503" s="510"/>
      <c r="H1503" s="423"/>
      <c r="I1503" s="422">
        <f t="shared" si="420"/>
        <v>0</v>
      </c>
      <c r="J1503" s="422">
        <f t="shared" si="421"/>
        <v>0</v>
      </c>
      <c r="K1503" s="419"/>
      <c r="L1503" s="423">
        <f t="shared" si="422"/>
        <v>0</v>
      </c>
      <c r="M1503" s="423">
        <f t="shared" si="423"/>
        <v>0</v>
      </c>
      <c r="N1503" s="424">
        <f t="shared" si="424"/>
        <v>0</v>
      </c>
      <c r="O1503" s="424">
        <f t="shared" si="425"/>
        <v>0</v>
      </c>
      <c r="P1503" s="420"/>
      <c r="Q1503" s="532"/>
      <c r="R1503" s="526" t="str">
        <f t="shared" si="426"/>
        <v/>
      </c>
      <c r="S1503" s="526" t="str">
        <f t="shared" si="427"/>
        <v/>
      </c>
      <c r="V1503" s="433">
        <f>VLOOKUP(A1503,[3]Cartilha!$A:$A,1,FALSE)</f>
        <v>92435</v>
      </c>
      <c r="W1503" s="367"/>
    </row>
    <row r="1504" spans="1:23" ht="22.5" hidden="1" x14ac:dyDescent="0.2">
      <c r="A1504" s="623">
        <v>92437</v>
      </c>
      <c r="B1504" s="612" t="s">
        <v>3171</v>
      </c>
      <c r="C1504" s="620" t="s">
        <v>4551</v>
      </c>
      <c r="D1504" s="612" t="s">
        <v>170</v>
      </c>
      <c r="E1504" s="621">
        <v>64.13</v>
      </c>
      <c r="F1504" s="614">
        <f t="shared" si="428"/>
        <v>77.319999999999993</v>
      </c>
      <c r="G1504" s="510"/>
      <c r="H1504" s="423"/>
      <c r="I1504" s="422">
        <f t="shared" si="420"/>
        <v>0</v>
      </c>
      <c r="J1504" s="422">
        <f t="shared" si="421"/>
        <v>0</v>
      </c>
      <c r="K1504" s="419"/>
      <c r="L1504" s="423">
        <f t="shared" si="422"/>
        <v>0</v>
      </c>
      <c r="M1504" s="423">
        <f t="shared" si="423"/>
        <v>0</v>
      </c>
      <c r="N1504" s="424">
        <f t="shared" si="424"/>
        <v>0</v>
      </c>
      <c r="O1504" s="424">
        <f t="shared" si="425"/>
        <v>0</v>
      </c>
      <c r="P1504" s="420"/>
      <c r="Q1504" s="532"/>
      <c r="R1504" s="526" t="str">
        <f t="shared" si="426"/>
        <v/>
      </c>
      <c r="S1504" s="526" t="str">
        <f t="shared" si="427"/>
        <v/>
      </c>
      <c r="V1504" s="433">
        <f>VLOOKUP(A1504,[3]Cartilha!$A:$A,1,FALSE)</f>
        <v>92437</v>
      </c>
      <c r="W1504" s="367"/>
    </row>
    <row r="1505" spans="1:23" ht="22.5" hidden="1" x14ac:dyDescent="0.2">
      <c r="A1505" s="623">
        <v>92439</v>
      </c>
      <c r="B1505" s="612" t="s">
        <v>3171</v>
      </c>
      <c r="C1505" s="620" t="s">
        <v>4552</v>
      </c>
      <c r="D1505" s="612" t="s">
        <v>170</v>
      </c>
      <c r="E1505" s="621">
        <v>48.78</v>
      </c>
      <c r="F1505" s="614">
        <f t="shared" si="428"/>
        <v>58.81</v>
      </c>
      <c r="G1505" s="510"/>
      <c r="H1505" s="423"/>
      <c r="I1505" s="422">
        <f t="shared" si="420"/>
        <v>0</v>
      </c>
      <c r="J1505" s="422">
        <f t="shared" si="421"/>
        <v>0</v>
      </c>
      <c r="K1505" s="419"/>
      <c r="L1505" s="423">
        <f t="shared" si="422"/>
        <v>0</v>
      </c>
      <c r="M1505" s="423">
        <f t="shared" si="423"/>
        <v>0</v>
      </c>
      <c r="N1505" s="424">
        <f t="shared" si="424"/>
        <v>0</v>
      </c>
      <c r="O1505" s="424">
        <f t="shared" si="425"/>
        <v>0</v>
      </c>
      <c r="P1505" s="420"/>
      <c r="Q1505" s="532"/>
      <c r="R1505" s="526" t="str">
        <f t="shared" si="426"/>
        <v/>
      </c>
      <c r="S1505" s="526" t="str">
        <f t="shared" si="427"/>
        <v/>
      </c>
      <c r="V1505" s="433">
        <f>VLOOKUP(A1505,[3]Cartilha!$A:$A,1,FALSE)</f>
        <v>92439</v>
      </c>
      <c r="W1505" s="367"/>
    </row>
    <row r="1506" spans="1:23" ht="22.5" hidden="1" x14ac:dyDescent="0.2">
      <c r="A1506" s="623">
        <v>92441</v>
      </c>
      <c r="B1506" s="612" t="s">
        <v>3171</v>
      </c>
      <c r="C1506" s="620" t="s">
        <v>4553</v>
      </c>
      <c r="D1506" s="612" t="s">
        <v>170</v>
      </c>
      <c r="E1506" s="621">
        <v>61.79</v>
      </c>
      <c r="F1506" s="614">
        <f t="shared" si="428"/>
        <v>74.489999999999995</v>
      </c>
      <c r="G1506" s="510"/>
      <c r="H1506" s="423"/>
      <c r="I1506" s="422">
        <f t="shared" si="420"/>
        <v>0</v>
      </c>
      <c r="J1506" s="422">
        <f t="shared" si="421"/>
        <v>0</v>
      </c>
      <c r="K1506" s="419"/>
      <c r="L1506" s="423">
        <f t="shared" si="422"/>
        <v>0</v>
      </c>
      <c r="M1506" s="423">
        <f t="shared" si="423"/>
        <v>0</v>
      </c>
      <c r="N1506" s="424">
        <f t="shared" si="424"/>
        <v>0</v>
      </c>
      <c r="O1506" s="424">
        <f t="shared" si="425"/>
        <v>0</v>
      </c>
      <c r="P1506" s="420"/>
      <c r="Q1506" s="532"/>
      <c r="R1506" s="526" t="str">
        <f t="shared" si="426"/>
        <v/>
      </c>
      <c r="S1506" s="526" t="str">
        <f t="shared" si="427"/>
        <v/>
      </c>
      <c r="V1506" s="433">
        <f>VLOOKUP(A1506,[3]Cartilha!$A:$A,1,FALSE)</f>
        <v>92441</v>
      </c>
      <c r="W1506" s="367"/>
    </row>
    <row r="1507" spans="1:23" ht="22.5" hidden="1" x14ac:dyDescent="0.2">
      <c r="A1507" s="623">
        <v>92443</v>
      </c>
      <c r="B1507" s="612" t="s">
        <v>3171</v>
      </c>
      <c r="C1507" s="620" t="s">
        <v>4554</v>
      </c>
      <c r="D1507" s="612" t="s">
        <v>170</v>
      </c>
      <c r="E1507" s="621">
        <v>44.53</v>
      </c>
      <c r="F1507" s="614">
        <f t="shared" si="428"/>
        <v>53.69</v>
      </c>
      <c r="G1507" s="510"/>
      <c r="H1507" s="423"/>
      <c r="I1507" s="422">
        <f t="shared" si="420"/>
        <v>0</v>
      </c>
      <c r="J1507" s="422">
        <f t="shared" si="421"/>
        <v>0</v>
      </c>
      <c r="K1507" s="419"/>
      <c r="L1507" s="423">
        <f t="shared" si="422"/>
        <v>0</v>
      </c>
      <c r="M1507" s="423">
        <f t="shared" si="423"/>
        <v>0</v>
      </c>
      <c r="N1507" s="424">
        <f t="shared" si="424"/>
        <v>0</v>
      </c>
      <c r="O1507" s="424">
        <f t="shared" si="425"/>
        <v>0</v>
      </c>
      <c r="P1507" s="420"/>
      <c r="Q1507" s="532"/>
      <c r="R1507" s="526" t="str">
        <f t="shared" si="426"/>
        <v/>
      </c>
      <c r="S1507" s="526" t="str">
        <f t="shared" si="427"/>
        <v/>
      </c>
      <c r="V1507" s="433">
        <f>VLOOKUP(A1507,[3]Cartilha!$A:$A,1,FALSE)</f>
        <v>92443</v>
      </c>
      <c r="W1507" s="367"/>
    </row>
    <row r="1508" spans="1:23" ht="22.5" hidden="1" x14ac:dyDescent="0.2">
      <c r="A1508" s="623">
        <v>92445</v>
      </c>
      <c r="B1508" s="612" t="s">
        <v>3171</v>
      </c>
      <c r="C1508" s="620" t="s">
        <v>4555</v>
      </c>
      <c r="D1508" s="612" t="s">
        <v>170</v>
      </c>
      <c r="E1508" s="621">
        <v>57.07</v>
      </c>
      <c r="F1508" s="614">
        <f t="shared" si="428"/>
        <v>68.8</v>
      </c>
      <c r="G1508" s="510"/>
      <c r="H1508" s="423"/>
      <c r="I1508" s="422">
        <f t="shared" si="420"/>
        <v>0</v>
      </c>
      <c r="J1508" s="422">
        <f t="shared" si="421"/>
        <v>0</v>
      </c>
      <c r="K1508" s="419"/>
      <c r="L1508" s="423">
        <f t="shared" si="422"/>
        <v>0</v>
      </c>
      <c r="M1508" s="423">
        <f t="shared" si="423"/>
        <v>0</v>
      </c>
      <c r="N1508" s="424">
        <f t="shared" si="424"/>
        <v>0</v>
      </c>
      <c r="O1508" s="424">
        <f t="shared" si="425"/>
        <v>0</v>
      </c>
      <c r="P1508" s="420"/>
      <c r="Q1508" s="532"/>
      <c r="R1508" s="526" t="str">
        <f t="shared" si="426"/>
        <v/>
      </c>
      <c r="S1508" s="526" t="str">
        <f t="shared" si="427"/>
        <v/>
      </c>
      <c r="V1508" s="433">
        <f>VLOOKUP(A1508,[3]Cartilha!$A:$A,1,FALSE)</f>
        <v>92445</v>
      </c>
      <c r="W1508" s="367"/>
    </row>
    <row r="1509" spans="1:23" ht="22.5" hidden="1" x14ac:dyDescent="0.2">
      <c r="A1509" s="623">
        <v>101570</v>
      </c>
      <c r="B1509" s="612" t="s">
        <v>3171</v>
      </c>
      <c r="C1509" s="620" t="s">
        <v>4963</v>
      </c>
      <c r="D1509" s="612" t="s">
        <v>170</v>
      </c>
      <c r="E1509" s="621">
        <v>26.03</v>
      </c>
      <c r="F1509" s="614">
        <f t="shared" si="428"/>
        <v>31.38</v>
      </c>
      <c r="G1509" s="510"/>
      <c r="H1509" s="423"/>
      <c r="I1509" s="422">
        <f t="shared" si="420"/>
        <v>0</v>
      </c>
      <c r="J1509" s="422">
        <f t="shared" si="421"/>
        <v>0</v>
      </c>
      <c r="K1509" s="419"/>
      <c r="L1509" s="423">
        <f t="shared" si="422"/>
        <v>0</v>
      </c>
      <c r="M1509" s="423">
        <f t="shared" si="423"/>
        <v>0</v>
      </c>
      <c r="N1509" s="424">
        <f t="shared" si="424"/>
        <v>0</v>
      </c>
      <c r="O1509" s="424">
        <f t="shared" si="425"/>
        <v>0</v>
      </c>
      <c r="P1509" s="420"/>
      <c r="Q1509" s="532"/>
      <c r="R1509" s="526" t="str">
        <f t="shared" si="426"/>
        <v/>
      </c>
      <c r="S1509" s="526" t="str">
        <f t="shared" si="427"/>
        <v/>
      </c>
      <c r="V1509" s="433">
        <f>VLOOKUP(A1509,[3]Cartilha!$A:$A,1,FALSE)</f>
        <v>101570</v>
      </c>
      <c r="W1509" s="367"/>
    </row>
    <row r="1510" spans="1:23" ht="22.5" hidden="1" x14ac:dyDescent="0.2">
      <c r="A1510" s="623">
        <v>101571</v>
      </c>
      <c r="B1510" s="612" t="s">
        <v>3171</v>
      </c>
      <c r="C1510" s="620" t="s">
        <v>4964</v>
      </c>
      <c r="D1510" s="612" t="s">
        <v>170</v>
      </c>
      <c r="E1510" s="621">
        <v>34.79</v>
      </c>
      <c r="F1510" s="614">
        <f t="shared" si="428"/>
        <v>41.94</v>
      </c>
      <c r="G1510" s="510"/>
      <c r="H1510" s="423"/>
      <c r="I1510" s="422">
        <f t="shared" si="420"/>
        <v>0</v>
      </c>
      <c r="J1510" s="422">
        <f t="shared" si="421"/>
        <v>0</v>
      </c>
      <c r="K1510" s="419"/>
      <c r="L1510" s="423">
        <f t="shared" si="422"/>
        <v>0</v>
      </c>
      <c r="M1510" s="423">
        <f t="shared" si="423"/>
        <v>0</v>
      </c>
      <c r="N1510" s="424">
        <f t="shared" si="424"/>
        <v>0</v>
      </c>
      <c r="O1510" s="424">
        <f t="shared" si="425"/>
        <v>0</v>
      </c>
      <c r="P1510" s="420"/>
      <c r="Q1510" s="532"/>
      <c r="R1510" s="526" t="str">
        <f t="shared" si="426"/>
        <v/>
      </c>
      <c r="S1510" s="526" t="str">
        <f t="shared" si="427"/>
        <v/>
      </c>
      <c r="V1510" s="433">
        <f>VLOOKUP(A1510,[3]Cartilha!$A:$A,1,FALSE)</f>
        <v>101571</v>
      </c>
      <c r="W1510" s="367"/>
    </row>
    <row r="1511" spans="1:23" ht="22.5" hidden="1" x14ac:dyDescent="0.2">
      <c r="A1511" s="623">
        <v>101572</v>
      </c>
      <c r="B1511" s="612" t="s">
        <v>3171</v>
      </c>
      <c r="C1511" s="620" t="s">
        <v>4965</v>
      </c>
      <c r="D1511" s="612" t="s">
        <v>170</v>
      </c>
      <c r="E1511" s="621">
        <v>20.58</v>
      </c>
      <c r="F1511" s="614">
        <f t="shared" si="428"/>
        <v>24.81</v>
      </c>
      <c r="G1511" s="510"/>
      <c r="H1511" s="423"/>
      <c r="I1511" s="422">
        <f t="shared" si="420"/>
        <v>0</v>
      </c>
      <c r="J1511" s="422">
        <f t="shared" si="421"/>
        <v>0</v>
      </c>
      <c r="K1511" s="419"/>
      <c r="L1511" s="423">
        <f t="shared" si="422"/>
        <v>0</v>
      </c>
      <c r="M1511" s="423">
        <f t="shared" si="423"/>
        <v>0</v>
      </c>
      <c r="N1511" s="424">
        <f t="shared" si="424"/>
        <v>0</v>
      </c>
      <c r="O1511" s="424">
        <f t="shared" si="425"/>
        <v>0</v>
      </c>
      <c r="P1511" s="420"/>
      <c r="Q1511" s="532"/>
      <c r="R1511" s="526" t="str">
        <f t="shared" si="426"/>
        <v/>
      </c>
      <c r="S1511" s="526" t="str">
        <f t="shared" si="427"/>
        <v/>
      </c>
      <c r="V1511" s="433">
        <f>VLOOKUP(A1511,[3]Cartilha!$A:$A,1,FALSE)</f>
        <v>101572</v>
      </c>
      <c r="W1511" s="367"/>
    </row>
    <row r="1512" spans="1:23" ht="22.5" hidden="1" x14ac:dyDescent="0.2">
      <c r="A1512" s="623">
        <v>101573</v>
      </c>
      <c r="B1512" s="612" t="s">
        <v>3171</v>
      </c>
      <c r="C1512" s="620" t="s">
        <v>4966</v>
      </c>
      <c r="D1512" s="612" t="s">
        <v>170</v>
      </c>
      <c r="E1512" s="621">
        <v>29.35</v>
      </c>
      <c r="F1512" s="614">
        <f t="shared" si="428"/>
        <v>35.380000000000003</v>
      </c>
      <c r="G1512" s="510"/>
      <c r="H1512" s="423"/>
      <c r="I1512" s="422">
        <f t="shared" si="420"/>
        <v>0</v>
      </c>
      <c r="J1512" s="422">
        <f t="shared" si="421"/>
        <v>0</v>
      </c>
      <c r="K1512" s="419"/>
      <c r="L1512" s="423">
        <f t="shared" si="422"/>
        <v>0</v>
      </c>
      <c r="M1512" s="423">
        <f t="shared" si="423"/>
        <v>0</v>
      </c>
      <c r="N1512" s="424">
        <f t="shared" si="424"/>
        <v>0</v>
      </c>
      <c r="O1512" s="424">
        <f t="shared" si="425"/>
        <v>0</v>
      </c>
      <c r="P1512" s="420"/>
      <c r="Q1512" s="532"/>
      <c r="R1512" s="526" t="str">
        <f t="shared" si="426"/>
        <v/>
      </c>
      <c r="S1512" s="526" t="str">
        <f t="shared" si="427"/>
        <v/>
      </c>
      <c r="V1512" s="433">
        <f>VLOOKUP(A1512,[3]Cartilha!$A:$A,1,FALSE)</f>
        <v>101573</v>
      </c>
      <c r="W1512" s="367"/>
    </row>
    <row r="1513" spans="1:23" ht="22.5" hidden="1" x14ac:dyDescent="0.2">
      <c r="A1513" s="623">
        <v>101574</v>
      </c>
      <c r="B1513" s="612" t="s">
        <v>3171</v>
      </c>
      <c r="C1513" s="620" t="s">
        <v>4967</v>
      </c>
      <c r="D1513" s="612" t="s">
        <v>170</v>
      </c>
      <c r="E1513" s="621">
        <v>16.05</v>
      </c>
      <c r="F1513" s="614">
        <f t="shared" si="428"/>
        <v>19.350000000000001</v>
      </c>
      <c r="G1513" s="510"/>
      <c r="H1513" s="423"/>
      <c r="I1513" s="422">
        <f t="shared" si="420"/>
        <v>0</v>
      </c>
      <c r="J1513" s="422">
        <f t="shared" si="421"/>
        <v>0</v>
      </c>
      <c r="K1513" s="419"/>
      <c r="L1513" s="423">
        <f t="shared" si="422"/>
        <v>0</v>
      </c>
      <c r="M1513" s="423">
        <f t="shared" si="423"/>
        <v>0</v>
      </c>
      <c r="N1513" s="424">
        <f t="shared" si="424"/>
        <v>0</v>
      </c>
      <c r="O1513" s="424">
        <f t="shared" si="425"/>
        <v>0</v>
      </c>
      <c r="P1513" s="420"/>
      <c r="Q1513" s="532"/>
      <c r="R1513" s="526" t="str">
        <f t="shared" si="426"/>
        <v/>
      </c>
      <c r="S1513" s="526" t="str">
        <f t="shared" si="427"/>
        <v/>
      </c>
      <c r="V1513" s="433">
        <f>VLOOKUP(A1513,[3]Cartilha!$A:$A,1,FALSE)</f>
        <v>101574</v>
      </c>
      <c r="W1513" s="367"/>
    </row>
    <row r="1514" spans="1:23" ht="22.5" hidden="1" x14ac:dyDescent="0.2">
      <c r="A1514" s="623">
        <v>101575</v>
      </c>
      <c r="B1514" s="612" t="s">
        <v>3171</v>
      </c>
      <c r="C1514" s="620" t="s">
        <v>4968</v>
      </c>
      <c r="D1514" s="612" t="s">
        <v>170</v>
      </c>
      <c r="E1514" s="621">
        <v>24.99</v>
      </c>
      <c r="F1514" s="614">
        <f t="shared" si="428"/>
        <v>30.13</v>
      </c>
      <c r="G1514" s="510"/>
      <c r="H1514" s="423"/>
      <c r="I1514" s="422">
        <f t="shared" si="420"/>
        <v>0</v>
      </c>
      <c r="J1514" s="422">
        <f t="shared" si="421"/>
        <v>0</v>
      </c>
      <c r="K1514" s="419"/>
      <c r="L1514" s="423">
        <f t="shared" si="422"/>
        <v>0</v>
      </c>
      <c r="M1514" s="423">
        <f t="shared" si="423"/>
        <v>0</v>
      </c>
      <c r="N1514" s="424">
        <f t="shared" si="424"/>
        <v>0</v>
      </c>
      <c r="O1514" s="424">
        <f t="shared" si="425"/>
        <v>0</v>
      </c>
      <c r="P1514" s="420"/>
      <c r="Q1514" s="532"/>
      <c r="R1514" s="526" t="str">
        <f t="shared" si="426"/>
        <v/>
      </c>
      <c r="S1514" s="526" t="str">
        <f t="shared" si="427"/>
        <v/>
      </c>
      <c r="V1514" s="433">
        <f>VLOOKUP(A1514,[3]Cartilha!$A:$A,1,FALSE)</f>
        <v>101575</v>
      </c>
      <c r="W1514" s="367"/>
    </row>
    <row r="1515" spans="1:23" hidden="1" x14ac:dyDescent="0.2">
      <c r="A1515" s="623">
        <v>101576</v>
      </c>
      <c r="B1515" s="612" t="s">
        <v>3171</v>
      </c>
      <c r="C1515" s="620" t="s">
        <v>4969</v>
      </c>
      <c r="D1515" s="612" t="s">
        <v>170</v>
      </c>
      <c r="E1515" s="621">
        <v>48.71</v>
      </c>
      <c r="F1515" s="614">
        <f t="shared" si="428"/>
        <v>58.72</v>
      </c>
      <c r="G1515" s="510"/>
      <c r="H1515" s="423"/>
      <c r="I1515" s="422">
        <f t="shared" si="420"/>
        <v>0</v>
      </c>
      <c r="J1515" s="422">
        <f t="shared" si="421"/>
        <v>0</v>
      </c>
      <c r="K1515" s="419"/>
      <c r="L1515" s="423">
        <f t="shared" si="422"/>
        <v>0</v>
      </c>
      <c r="M1515" s="423">
        <f t="shared" si="423"/>
        <v>0</v>
      </c>
      <c r="N1515" s="424">
        <f t="shared" si="424"/>
        <v>0</v>
      </c>
      <c r="O1515" s="424">
        <f t="shared" si="425"/>
        <v>0</v>
      </c>
      <c r="P1515" s="420"/>
      <c r="Q1515" s="532"/>
      <c r="R1515" s="526" t="str">
        <f t="shared" si="426"/>
        <v/>
      </c>
      <c r="S1515" s="526" t="str">
        <f t="shared" si="427"/>
        <v/>
      </c>
      <c r="V1515" s="433">
        <f>VLOOKUP(A1515,[3]Cartilha!$A:$A,1,FALSE)</f>
        <v>101576</v>
      </c>
      <c r="W1515" s="367"/>
    </row>
    <row r="1516" spans="1:23" ht="22.5" hidden="1" x14ac:dyDescent="0.2">
      <c r="A1516" s="623">
        <v>101577</v>
      </c>
      <c r="B1516" s="612" t="s">
        <v>3171</v>
      </c>
      <c r="C1516" s="620" t="s">
        <v>4970</v>
      </c>
      <c r="D1516" s="612" t="s">
        <v>170</v>
      </c>
      <c r="E1516" s="621">
        <v>59.93</v>
      </c>
      <c r="F1516" s="614">
        <f t="shared" si="428"/>
        <v>72.25</v>
      </c>
      <c r="G1516" s="510"/>
      <c r="H1516" s="423"/>
      <c r="I1516" s="422">
        <f t="shared" si="420"/>
        <v>0</v>
      </c>
      <c r="J1516" s="422">
        <f t="shared" si="421"/>
        <v>0</v>
      </c>
      <c r="K1516" s="419"/>
      <c r="L1516" s="423">
        <f t="shared" si="422"/>
        <v>0</v>
      </c>
      <c r="M1516" s="423">
        <f t="shared" si="423"/>
        <v>0</v>
      </c>
      <c r="N1516" s="424">
        <f t="shared" si="424"/>
        <v>0</v>
      </c>
      <c r="O1516" s="424">
        <f t="shared" si="425"/>
        <v>0</v>
      </c>
      <c r="P1516" s="420"/>
      <c r="Q1516" s="532"/>
      <c r="R1516" s="526" t="str">
        <f t="shared" si="426"/>
        <v/>
      </c>
      <c r="S1516" s="526" t="str">
        <f t="shared" si="427"/>
        <v/>
      </c>
      <c r="V1516" s="433">
        <f>VLOOKUP(A1516,[3]Cartilha!$A:$A,1,FALSE)</f>
        <v>101577</v>
      </c>
      <c r="W1516" s="367"/>
    </row>
    <row r="1517" spans="1:23" hidden="1" x14ac:dyDescent="0.2">
      <c r="A1517" s="623">
        <v>101578</v>
      </c>
      <c r="B1517" s="612" t="s">
        <v>3171</v>
      </c>
      <c r="C1517" s="620" t="s">
        <v>4971</v>
      </c>
      <c r="D1517" s="612" t="s">
        <v>170</v>
      </c>
      <c r="E1517" s="621">
        <v>40.659999999999997</v>
      </c>
      <c r="F1517" s="614">
        <f t="shared" si="428"/>
        <v>49.02</v>
      </c>
      <c r="G1517" s="510"/>
      <c r="H1517" s="423"/>
      <c r="I1517" s="422">
        <f t="shared" si="420"/>
        <v>0</v>
      </c>
      <c r="J1517" s="422">
        <f t="shared" si="421"/>
        <v>0</v>
      </c>
      <c r="K1517" s="419"/>
      <c r="L1517" s="423">
        <f t="shared" si="422"/>
        <v>0</v>
      </c>
      <c r="M1517" s="423">
        <f t="shared" si="423"/>
        <v>0</v>
      </c>
      <c r="N1517" s="424">
        <f t="shared" si="424"/>
        <v>0</v>
      </c>
      <c r="O1517" s="424">
        <f t="shared" si="425"/>
        <v>0</v>
      </c>
      <c r="P1517" s="420"/>
      <c r="Q1517" s="532"/>
      <c r="R1517" s="526" t="str">
        <f t="shared" si="426"/>
        <v/>
      </c>
      <c r="S1517" s="526" t="str">
        <f t="shared" si="427"/>
        <v/>
      </c>
      <c r="V1517" s="433">
        <f>VLOOKUP(A1517,[3]Cartilha!$A:$A,1,FALSE)</f>
        <v>101578</v>
      </c>
      <c r="W1517" s="367"/>
    </row>
    <row r="1518" spans="1:23" ht="22.5" hidden="1" x14ac:dyDescent="0.2">
      <c r="A1518" s="623">
        <v>101579</v>
      </c>
      <c r="B1518" s="612" t="s">
        <v>3171</v>
      </c>
      <c r="C1518" s="620" t="s">
        <v>4972</v>
      </c>
      <c r="D1518" s="612" t="s">
        <v>170</v>
      </c>
      <c r="E1518" s="621">
        <v>51.88</v>
      </c>
      <c r="F1518" s="614">
        <f t="shared" si="428"/>
        <v>62.55</v>
      </c>
      <c r="G1518" s="510"/>
      <c r="H1518" s="423"/>
      <c r="I1518" s="422">
        <f t="shared" si="420"/>
        <v>0</v>
      </c>
      <c r="J1518" s="422">
        <f t="shared" si="421"/>
        <v>0</v>
      </c>
      <c r="K1518" s="419"/>
      <c r="L1518" s="423">
        <f t="shared" si="422"/>
        <v>0</v>
      </c>
      <c r="M1518" s="423">
        <f t="shared" si="423"/>
        <v>0</v>
      </c>
      <c r="N1518" s="424">
        <f t="shared" si="424"/>
        <v>0</v>
      </c>
      <c r="O1518" s="424">
        <f t="shared" si="425"/>
        <v>0</v>
      </c>
      <c r="P1518" s="420"/>
      <c r="Q1518" s="532"/>
      <c r="R1518" s="526" t="str">
        <f t="shared" si="426"/>
        <v/>
      </c>
      <c r="S1518" s="526" t="str">
        <f t="shared" si="427"/>
        <v/>
      </c>
      <c r="V1518" s="433">
        <f>VLOOKUP(A1518,[3]Cartilha!$A:$A,1,FALSE)</f>
        <v>101579</v>
      </c>
      <c r="W1518" s="367"/>
    </row>
    <row r="1519" spans="1:23" hidden="1" x14ac:dyDescent="0.2">
      <c r="A1519" s="623">
        <v>101580</v>
      </c>
      <c r="B1519" s="612" t="s">
        <v>3171</v>
      </c>
      <c r="C1519" s="620" t="s">
        <v>4973</v>
      </c>
      <c r="D1519" s="612" t="s">
        <v>170</v>
      </c>
      <c r="E1519" s="621">
        <v>36.85</v>
      </c>
      <c r="F1519" s="614">
        <f t="shared" si="428"/>
        <v>44.43</v>
      </c>
      <c r="G1519" s="510"/>
      <c r="H1519" s="423"/>
      <c r="I1519" s="422">
        <f t="shared" si="420"/>
        <v>0</v>
      </c>
      <c r="J1519" s="422">
        <f t="shared" si="421"/>
        <v>0</v>
      </c>
      <c r="K1519" s="419"/>
      <c r="L1519" s="423">
        <f t="shared" si="422"/>
        <v>0</v>
      </c>
      <c r="M1519" s="423">
        <f t="shared" si="423"/>
        <v>0</v>
      </c>
      <c r="N1519" s="424">
        <f t="shared" si="424"/>
        <v>0</v>
      </c>
      <c r="O1519" s="424">
        <f t="shared" si="425"/>
        <v>0</v>
      </c>
      <c r="P1519" s="420"/>
      <c r="Q1519" s="532"/>
      <c r="R1519" s="526" t="str">
        <f t="shared" si="426"/>
        <v/>
      </c>
      <c r="S1519" s="526" t="str">
        <f t="shared" si="427"/>
        <v/>
      </c>
      <c r="V1519" s="433">
        <f>VLOOKUP(A1519,[3]Cartilha!$A:$A,1,FALSE)</f>
        <v>101580</v>
      </c>
      <c r="W1519" s="367"/>
    </row>
    <row r="1520" spans="1:23" ht="22.5" hidden="1" x14ac:dyDescent="0.2">
      <c r="A1520" s="623">
        <v>101581</v>
      </c>
      <c r="B1520" s="612" t="s">
        <v>3171</v>
      </c>
      <c r="C1520" s="620" t="s">
        <v>4974</v>
      </c>
      <c r="D1520" s="612" t="s">
        <v>170</v>
      </c>
      <c r="E1520" s="621">
        <v>48.24</v>
      </c>
      <c r="F1520" s="614">
        <f t="shared" si="428"/>
        <v>58.16</v>
      </c>
      <c r="G1520" s="510"/>
      <c r="H1520" s="423"/>
      <c r="I1520" s="422">
        <f t="shared" ref="I1520:I1583" si="429">IF(ISBLANK(E1520),0,ROUND(F1520*G1520,2))</f>
        <v>0</v>
      </c>
      <c r="J1520" s="422">
        <f t="shared" ref="J1520:J1583" si="430">IF(ISBLANK(G1520),0,ROUND(G1520*H1520,2))</f>
        <v>0</v>
      </c>
      <c r="K1520" s="419"/>
      <c r="L1520" s="423">
        <f t="shared" ref="L1520:L1583" si="431">G1520</f>
        <v>0</v>
      </c>
      <c r="M1520" s="423">
        <f t="shared" ref="M1520:M1583" si="432">H1520</f>
        <v>0</v>
      </c>
      <c r="N1520" s="424">
        <f t="shared" ref="N1520:N1583" si="433">IF(ISBLANK(E1520),0,ROUND(F1520*L1520,2))</f>
        <v>0</v>
      </c>
      <c r="O1520" s="424">
        <f t="shared" ref="O1520:O1583" si="434">IF(ISBLANK(L1520),0,ROUND(L1520*M1520,2))</f>
        <v>0</v>
      </c>
      <c r="P1520" s="420"/>
      <c r="Q1520" s="532"/>
      <c r="R1520" s="526" t="str">
        <f t="shared" si="426"/>
        <v/>
      </c>
      <c r="S1520" s="526" t="str">
        <f t="shared" si="427"/>
        <v/>
      </c>
      <c r="V1520" s="433">
        <f>VLOOKUP(A1520,[3]Cartilha!$A:$A,1,FALSE)</f>
        <v>101581</v>
      </c>
      <c r="W1520" s="367"/>
    </row>
    <row r="1521" spans="1:23" hidden="1" x14ac:dyDescent="0.2">
      <c r="A1521" s="623">
        <v>101582</v>
      </c>
      <c r="B1521" s="612" t="s">
        <v>3171</v>
      </c>
      <c r="C1521" s="620" t="s">
        <v>4975</v>
      </c>
      <c r="D1521" s="612" t="s">
        <v>170</v>
      </c>
      <c r="E1521" s="621">
        <v>80.39</v>
      </c>
      <c r="F1521" s="614">
        <f t="shared" si="428"/>
        <v>96.92</v>
      </c>
      <c r="G1521" s="510"/>
      <c r="H1521" s="423"/>
      <c r="I1521" s="422">
        <f t="shared" si="429"/>
        <v>0</v>
      </c>
      <c r="J1521" s="422">
        <f t="shared" si="430"/>
        <v>0</v>
      </c>
      <c r="K1521" s="419"/>
      <c r="L1521" s="423">
        <f t="shared" si="431"/>
        <v>0</v>
      </c>
      <c r="M1521" s="423">
        <f t="shared" si="432"/>
        <v>0</v>
      </c>
      <c r="N1521" s="424">
        <f t="shared" si="433"/>
        <v>0</v>
      </c>
      <c r="O1521" s="424">
        <f t="shared" si="434"/>
        <v>0</v>
      </c>
      <c r="P1521" s="420"/>
      <c r="Q1521" s="532"/>
      <c r="R1521" s="526" t="str">
        <f t="shared" si="426"/>
        <v/>
      </c>
      <c r="S1521" s="526" t="str">
        <f t="shared" si="427"/>
        <v/>
      </c>
      <c r="V1521" s="433">
        <f>VLOOKUP(A1521,[3]Cartilha!$A:$A,1,FALSE)</f>
        <v>101582</v>
      </c>
      <c r="W1521" s="367"/>
    </row>
    <row r="1522" spans="1:23" ht="22.5" hidden="1" x14ac:dyDescent="0.2">
      <c r="A1522" s="623">
        <v>101583</v>
      </c>
      <c r="B1522" s="612" t="s">
        <v>3171</v>
      </c>
      <c r="C1522" s="620" t="s">
        <v>4976</v>
      </c>
      <c r="D1522" s="612" t="s">
        <v>170</v>
      </c>
      <c r="E1522" s="621">
        <v>97.85</v>
      </c>
      <c r="F1522" s="614">
        <f t="shared" si="428"/>
        <v>117.97</v>
      </c>
      <c r="G1522" s="510"/>
      <c r="H1522" s="423"/>
      <c r="I1522" s="422">
        <f t="shared" si="429"/>
        <v>0</v>
      </c>
      <c r="J1522" s="422">
        <f t="shared" si="430"/>
        <v>0</v>
      </c>
      <c r="K1522" s="419"/>
      <c r="L1522" s="423">
        <f t="shared" si="431"/>
        <v>0</v>
      </c>
      <c r="M1522" s="423">
        <f t="shared" si="432"/>
        <v>0</v>
      </c>
      <c r="N1522" s="424">
        <f t="shared" si="433"/>
        <v>0</v>
      </c>
      <c r="O1522" s="424">
        <f t="shared" si="434"/>
        <v>0</v>
      </c>
      <c r="P1522" s="420"/>
      <c r="Q1522" s="532"/>
      <c r="R1522" s="526" t="str">
        <f t="shared" si="426"/>
        <v/>
      </c>
      <c r="S1522" s="526" t="str">
        <f t="shared" si="427"/>
        <v/>
      </c>
      <c r="V1522" s="433">
        <f>VLOOKUP(A1522,[3]Cartilha!$A:$A,1,FALSE)</f>
        <v>101583</v>
      </c>
      <c r="W1522" s="367"/>
    </row>
    <row r="1523" spans="1:23" hidden="1" x14ac:dyDescent="0.2">
      <c r="A1523" s="623">
        <v>101584</v>
      </c>
      <c r="B1523" s="612" t="s">
        <v>3171</v>
      </c>
      <c r="C1523" s="620" t="s">
        <v>4977</v>
      </c>
      <c r="D1523" s="612" t="s">
        <v>170</v>
      </c>
      <c r="E1523" s="621">
        <v>66.709999999999994</v>
      </c>
      <c r="F1523" s="614">
        <f t="shared" si="428"/>
        <v>80.430000000000007</v>
      </c>
      <c r="G1523" s="510"/>
      <c r="H1523" s="423"/>
      <c r="I1523" s="422">
        <f t="shared" si="429"/>
        <v>0</v>
      </c>
      <c r="J1523" s="422">
        <f t="shared" si="430"/>
        <v>0</v>
      </c>
      <c r="K1523" s="419"/>
      <c r="L1523" s="423">
        <f t="shared" si="431"/>
        <v>0</v>
      </c>
      <c r="M1523" s="423">
        <f t="shared" si="432"/>
        <v>0</v>
      </c>
      <c r="N1523" s="424">
        <f t="shared" si="433"/>
        <v>0</v>
      </c>
      <c r="O1523" s="424">
        <f t="shared" si="434"/>
        <v>0</v>
      </c>
      <c r="P1523" s="420"/>
      <c r="Q1523" s="532"/>
      <c r="R1523" s="526" t="str">
        <f t="shared" si="426"/>
        <v/>
      </c>
      <c r="S1523" s="526" t="str">
        <f t="shared" si="427"/>
        <v/>
      </c>
      <c r="V1523" s="433">
        <f>VLOOKUP(A1523,[3]Cartilha!$A:$A,1,FALSE)</f>
        <v>101584</v>
      </c>
      <c r="W1523" s="367"/>
    </row>
    <row r="1524" spans="1:23" ht="22.5" hidden="1" x14ac:dyDescent="0.2">
      <c r="A1524" s="623">
        <v>101585</v>
      </c>
      <c r="B1524" s="612" t="s">
        <v>3171</v>
      </c>
      <c r="C1524" s="620" t="s">
        <v>4978</v>
      </c>
      <c r="D1524" s="612" t="s">
        <v>170</v>
      </c>
      <c r="E1524" s="621">
        <v>84.18</v>
      </c>
      <c r="F1524" s="614">
        <f t="shared" si="428"/>
        <v>101.49</v>
      </c>
      <c r="G1524" s="510"/>
      <c r="H1524" s="423"/>
      <c r="I1524" s="422">
        <f t="shared" si="429"/>
        <v>0</v>
      </c>
      <c r="J1524" s="422">
        <f t="shared" si="430"/>
        <v>0</v>
      </c>
      <c r="K1524" s="419"/>
      <c r="L1524" s="423">
        <f t="shared" si="431"/>
        <v>0</v>
      </c>
      <c r="M1524" s="423">
        <f t="shared" si="432"/>
        <v>0</v>
      </c>
      <c r="N1524" s="424">
        <f t="shared" si="433"/>
        <v>0</v>
      </c>
      <c r="O1524" s="424">
        <f t="shared" si="434"/>
        <v>0</v>
      </c>
      <c r="P1524" s="420"/>
      <c r="Q1524" s="532"/>
      <c r="R1524" s="526" t="str">
        <f t="shared" si="426"/>
        <v/>
      </c>
      <c r="S1524" s="526" t="str">
        <f t="shared" si="427"/>
        <v/>
      </c>
      <c r="V1524" s="433">
        <f>VLOOKUP(A1524,[3]Cartilha!$A:$A,1,FALSE)</f>
        <v>101585</v>
      </c>
      <c r="W1524" s="367"/>
    </row>
    <row r="1525" spans="1:23" hidden="1" x14ac:dyDescent="0.2">
      <c r="A1525" s="623">
        <v>101586</v>
      </c>
      <c r="B1525" s="612" t="s">
        <v>3171</v>
      </c>
      <c r="C1525" s="620" t="s">
        <v>4979</v>
      </c>
      <c r="D1525" s="612" t="s">
        <v>170</v>
      </c>
      <c r="E1525" s="621">
        <v>58.89</v>
      </c>
      <c r="F1525" s="614">
        <f t="shared" si="428"/>
        <v>71</v>
      </c>
      <c r="G1525" s="510"/>
      <c r="H1525" s="423"/>
      <c r="I1525" s="422">
        <f t="shared" si="429"/>
        <v>0</v>
      </c>
      <c r="J1525" s="422">
        <f t="shared" si="430"/>
        <v>0</v>
      </c>
      <c r="K1525" s="419"/>
      <c r="L1525" s="423">
        <f t="shared" si="431"/>
        <v>0</v>
      </c>
      <c r="M1525" s="423">
        <f t="shared" si="432"/>
        <v>0</v>
      </c>
      <c r="N1525" s="424">
        <f t="shared" si="433"/>
        <v>0</v>
      </c>
      <c r="O1525" s="424">
        <f t="shared" si="434"/>
        <v>0</v>
      </c>
      <c r="P1525" s="420"/>
      <c r="Q1525" s="532"/>
      <c r="R1525" s="526" t="str">
        <f t="shared" si="426"/>
        <v/>
      </c>
      <c r="S1525" s="526" t="str">
        <f t="shared" si="427"/>
        <v/>
      </c>
      <c r="V1525" s="433">
        <f>VLOOKUP(A1525,[3]Cartilha!$A:$A,1,FALSE)</f>
        <v>101586</v>
      </c>
      <c r="W1525" s="367"/>
    </row>
    <row r="1526" spans="1:23" ht="22.5" hidden="1" x14ac:dyDescent="0.2">
      <c r="A1526" s="623">
        <v>101587</v>
      </c>
      <c r="B1526" s="612" t="s">
        <v>3171</v>
      </c>
      <c r="C1526" s="620" t="s">
        <v>4980</v>
      </c>
      <c r="D1526" s="612" t="s">
        <v>170</v>
      </c>
      <c r="E1526" s="621">
        <v>76.53</v>
      </c>
      <c r="F1526" s="614">
        <f t="shared" si="428"/>
        <v>92.26</v>
      </c>
      <c r="G1526" s="510"/>
      <c r="H1526" s="423"/>
      <c r="I1526" s="422">
        <f t="shared" si="429"/>
        <v>0</v>
      </c>
      <c r="J1526" s="422">
        <f t="shared" si="430"/>
        <v>0</v>
      </c>
      <c r="K1526" s="419"/>
      <c r="L1526" s="423">
        <f t="shared" si="431"/>
        <v>0</v>
      </c>
      <c r="M1526" s="423">
        <f t="shared" si="432"/>
        <v>0</v>
      </c>
      <c r="N1526" s="424">
        <f t="shared" si="433"/>
        <v>0</v>
      </c>
      <c r="O1526" s="424">
        <f t="shared" si="434"/>
        <v>0</v>
      </c>
      <c r="P1526" s="420"/>
      <c r="Q1526" s="532"/>
      <c r="R1526" s="526" t="str">
        <f t="shared" si="426"/>
        <v/>
      </c>
      <c r="S1526" s="526" t="str">
        <f t="shared" si="427"/>
        <v/>
      </c>
      <c r="V1526" s="433">
        <f>VLOOKUP(A1526,[3]Cartilha!$A:$A,1,FALSE)</f>
        <v>101587</v>
      </c>
      <c r="W1526" s="367"/>
    </row>
    <row r="1527" spans="1:23" ht="22.5" hidden="1" x14ac:dyDescent="0.2">
      <c r="A1527" s="623">
        <v>101588</v>
      </c>
      <c r="B1527" s="612" t="s">
        <v>3171</v>
      </c>
      <c r="C1527" s="620" t="s">
        <v>4981</v>
      </c>
      <c r="D1527" s="612" t="s">
        <v>170</v>
      </c>
      <c r="E1527" s="621">
        <v>93.27</v>
      </c>
      <c r="F1527" s="614">
        <f t="shared" si="428"/>
        <v>112.45</v>
      </c>
      <c r="G1527" s="510"/>
      <c r="H1527" s="423"/>
      <c r="I1527" s="422">
        <f t="shared" si="429"/>
        <v>0</v>
      </c>
      <c r="J1527" s="422">
        <f t="shared" si="430"/>
        <v>0</v>
      </c>
      <c r="K1527" s="419"/>
      <c r="L1527" s="423">
        <f t="shared" si="431"/>
        <v>0</v>
      </c>
      <c r="M1527" s="423">
        <f t="shared" si="432"/>
        <v>0</v>
      </c>
      <c r="N1527" s="424">
        <f t="shared" si="433"/>
        <v>0</v>
      </c>
      <c r="O1527" s="424">
        <f t="shared" si="434"/>
        <v>0</v>
      </c>
      <c r="P1527" s="420"/>
      <c r="Q1527" s="532"/>
      <c r="R1527" s="526" t="str">
        <f t="shared" si="426"/>
        <v/>
      </c>
      <c r="S1527" s="526" t="str">
        <f t="shared" si="427"/>
        <v/>
      </c>
      <c r="V1527" s="433">
        <f>VLOOKUP(A1527,[3]Cartilha!$A:$A,1,FALSE)</f>
        <v>101588</v>
      </c>
      <c r="W1527" s="367"/>
    </row>
    <row r="1528" spans="1:23" ht="22.5" hidden="1" x14ac:dyDescent="0.2">
      <c r="A1528" s="623">
        <v>101589</v>
      </c>
      <c r="B1528" s="612" t="s">
        <v>3171</v>
      </c>
      <c r="C1528" s="620" t="s">
        <v>4982</v>
      </c>
      <c r="D1528" s="612" t="s">
        <v>170</v>
      </c>
      <c r="E1528" s="621">
        <v>135.16999999999999</v>
      </c>
      <c r="F1528" s="614">
        <f t="shared" si="428"/>
        <v>162.96</v>
      </c>
      <c r="G1528" s="510"/>
      <c r="H1528" s="423"/>
      <c r="I1528" s="422">
        <f t="shared" si="429"/>
        <v>0</v>
      </c>
      <c r="J1528" s="422">
        <f t="shared" si="430"/>
        <v>0</v>
      </c>
      <c r="K1528" s="419"/>
      <c r="L1528" s="423">
        <f t="shared" si="431"/>
        <v>0</v>
      </c>
      <c r="M1528" s="423">
        <f t="shared" si="432"/>
        <v>0</v>
      </c>
      <c r="N1528" s="424">
        <f t="shared" si="433"/>
        <v>0</v>
      </c>
      <c r="O1528" s="424">
        <f t="shared" si="434"/>
        <v>0</v>
      </c>
      <c r="P1528" s="420"/>
      <c r="Q1528" s="532"/>
      <c r="R1528" s="526" t="str">
        <f t="shared" si="426"/>
        <v/>
      </c>
      <c r="S1528" s="526" t="str">
        <f t="shared" si="427"/>
        <v/>
      </c>
      <c r="V1528" s="433">
        <f>VLOOKUP(A1528,[3]Cartilha!$A:$A,1,FALSE)</f>
        <v>101589</v>
      </c>
      <c r="W1528" s="367"/>
    </row>
    <row r="1529" spans="1:23" ht="22.5" hidden="1" x14ac:dyDescent="0.2">
      <c r="A1529" s="623">
        <v>101590</v>
      </c>
      <c r="B1529" s="612" t="s">
        <v>3171</v>
      </c>
      <c r="C1529" s="620" t="s">
        <v>4983</v>
      </c>
      <c r="D1529" s="612" t="s">
        <v>170</v>
      </c>
      <c r="E1529" s="621">
        <v>71</v>
      </c>
      <c r="F1529" s="614">
        <f t="shared" si="428"/>
        <v>85.6</v>
      </c>
      <c r="G1529" s="510"/>
      <c r="H1529" s="423"/>
      <c r="I1529" s="422">
        <f t="shared" si="429"/>
        <v>0</v>
      </c>
      <c r="J1529" s="422">
        <f t="shared" si="430"/>
        <v>0</v>
      </c>
      <c r="K1529" s="419"/>
      <c r="L1529" s="423">
        <f t="shared" si="431"/>
        <v>0</v>
      </c>
      <c r="M1529" s="423">
        <f t="shared" si="432"/>
        <v>0</v>
      </c>
      <c r="N1529" s="424">
        <f t="shared" si="433"/>
        <v>0</v>
      </c>
      <c r="O1529" s="424">
        <f t="shared" si="434"/>
        <v>0</v>
      </c>
      <c r="P1529" s="420"/>
      <c r="Q1529" s="532"/>
      <c r="R1529" s="526" t="str">
        <f t="shared" si="426"/>
        <v/>
      </c>
      <c r="S1529" s="526" t="str">
        <f t="shared" si="427"/>
        <v/>
      </c>
      <c r="V1529" s="433">
        <f>VLOOKUP(A1529,[3]Cartilha!$A:$A,1,FALSE)</f>
        <v>101590</v>
      </c>
      <c r="W1529" s="367"/>
    </row>
    <row r="1530" spans="1:23" ht="22.5" hidden="1" x14ac:dyDescent="0.2">
      <c r="A1530" s="623">
        <v>101591</v>
      </c>
      <c r="B1530" s="612" t="s">
        <v>3171</v>
      </c>
      <c r="C1530" s="620" t="s">
        <v>4984</v>
      </c>
      <c r="D1530" s="612" t="s">
        <v>170</v>
      </c>
      <c r="E1530" s="621">
        <v>112.9</v>
      </c>
      <c r="F1530" s="614">
        <f t="shared" si="428"/>
        <v>136.11000000000001</v>
      </c>
      <c r="G1530" s="510"/>
      <c r="H1530" s="423"/>
      <c r="I1530" s="422">
        <f t="shared" si="429"/>
        <v>0</v>
      </c>
      <c r="J1530" s="422">
        <f t="shared" si="430"/>
        <v>0</v>
      </c>
      <c r="K1530" s="419"/>
      <c r="L1530" s="423">
        <f t="shared" si="431"/>
        <v>0</v>
      </c>
      <c r="M1530" s="423">
        <f t="shared" si="432"/>
        <v>0</v>
      </c>
      <c r="N1530" s="424">
        <f t="shared" si="433"/>
        <v>0</v>
      </c>
      <c r="O1530" s="424">
        <f t="shared" si="434"/>
        <v>0</v>
      </c>
      <c r="P1530" s="420"/>
      <c r="Q1530" s="532"/>
      <c r="R1530" s="526" t="str">
        <f t="shared" si="426"/>
        <v/>
      </c>
      <c r="S1530" s="526" t="str">
        <f t="shared" si="427"/>
        <v/>
      </c>
      <c r="V1530" s="433">
        <f>VLOOKUP(A1530,[3]Cartilha!$A:$A,1,FALSE)</f>
        <v>101591</v>
      </c>
      <c r="W1530" s="367"/>
    </row>
    <row r="1531" spans="1:23" ht="22.5" hidden="1" x14ac:dyDescent="0.2">
      <c r="A1531" s="623">
        <v>101592</v>
      </c>
      <c r="B1531" s="612" t="s">
        <v>3171</v>
      </c>
      <c r="C1531" s="620" t="s">
        <v>4985</v>
      </c>
      <c r="D1531" s="612" t="s">
        <v>170</v>
      </c>
      <c r="E1531" s="621">
        <v>50.88</v>
      </c>
      <c r="F1531" s="614">
        <f t="shared" si="428"/>
        <v>61.34</v>
      </c>
      <c r="G1531" s="510"/>
      <c r="H1531" s="423"/>
      <c r="I1531" s="422">
        <f t="shared" si="429"/>
        <v>0</v>
      </c>
      <c r="J1531" s="422">
        <f t="shared" si="430"/>
        <v>0</v>
      </c>
      <c r="K1531" s="419"/>
      <c r="L1531" s="423">
        <f t="shared" si="431"/>
        <v>0</v>
      </c>
      <c r="M1531" s="423">
        <f t="shared" si="432"/>
        <v>0</v>
      </c>
      <c r="N1531" s="424">
        <f t="shared" si="433"/>
        <v>0</v>
      </c>
      <c r="O1531" s="424">
        <f t="shared" si="434"/>
        <v>0</v>
      </c>
      <c r="P1531" s="420"/>
      <c r="Q1531" s="532"/>
      <c r="R1531" s="526" t="str">
        <f t="shared" si="426"/>
        <v/>
      </c>
      <c r="S1531" s="526" t="str">
        <f t="shared" si="427"/>
        <v/>
      </c>
      <c r="V1531" s="433">
        <f>VLOOKUP(A1531,[3]Cartilha!$A:$A,1,FALSE)</f>
        <v>101592</v>
      </c>
      <c r="W1531" s="367"/>
    </row>
    <row r="1532" spans="1:23" ht="22.5" hidden="1" x14ac:dyDescent="0.2">
      <c r="A1532" s="623">
        <v>101593</v>
      </c>
      <c r="B1532" s="612" t="s">
        <v>3171</v>
      </c>
      <c r="C1532" s="620" t="s">
        <v>4986</v>
      </c>
      <c r="D1532" s="612" t="s">
        <v>170</v>
      </c>
      <c r="E1532" s="621">
        <v>92.92</v>
      </c>
      <c r="F1532" s="614">
        <f t="shared" si="428"/>
        <v>112.02</v>
      </c>
      <c r="G1532" s="510"/>
      <c r="H1532" s="423"/>
      <c r="I1532" s="422">
        <f t="shared" si="429"/>
        <v>0</v>
      </c>
      <c r="J1532" s="422">
        <f t="shared" si="430"/>
        <v>0</v>
      </c>
      <c r="K1532" s="419"/>
      <c r="L1532" s="423">
        <f t="shared" si="431"/>
        <v>0</v>
      </c>
      <c r="M1532" s="423">
        <f t="shared" si="432"/>
        <v>0</v>
      </c>
      <c r="N1532" s="424">
        <f t="shared" si="433"/>
        <v>0</v>
      </c>
      <c r="O1532" s="424">
        <f t="shared" si="434"/>
        <v>0</v>
      </c>
      <c r="P1532" s="420"/>
      <c r="Q1532" s="532"/>
      <c r="R1532" s="526" t="str">
        <f t="shared" si="426"/>
        <v/>
      </c>
      <c r="S1532" s="526" t="str">
        <f t="shared" si="427"/>
        <v/>
      </c>
      <c r="V1532" s="433">
        <f>VLOOKUP(A1532,[3]Cartilha!$A:$A,1,FALSE)</f>
        <v>101593</v>
      </c>
      <c r="W1532" s="367"/>
    </row>
    <row r="1533" spans="1:23" ht="22.5" hidden="1" x14ac:dyDescent="0.2">
      <c r="A1533" s="623">
        <v>101600</v>
      </c>
      <c r="B1533" s="612" t="s">
        <v>3171</v>
      </c>
      <c r="C1533" s="620" t="s">
        <v>4987</v>
      </c>
      <c r="D1533" s="612" t="s">
        <v>170</v>
      </c>
      <c r="E1533" s="621">
        <v>17.16</v>
      </c>
      <c r="F1533" s="614">
        <f t="shared" si="428"/>
        <v>20.69</v>
      </c>
      <c r="G1533" s="510"/>
      <c r="H1533" s="423"/>
      <c r="I1533" s="422">
        <f t="shared" si="429"/>
        <v>0</v>
      </c>
      <c r="J1533" s="422">
        <f t="shared" si="430"/>
        <v>0</v>
      </c>
      <c r="K1533" s="419"/>
      <c r="L1533" s="423">
        <f t="shared" si="431"/>
        <v>0</v>
      </c>
      <c r="M1533" s="423">
        <f t="shared" si="432"/>
        <v>0</v>
      </c>
      <c r="N1533" s="424">
        <f t="shared" si="433"/>
        <v>0</v>
      </c>
      <c r="O1533" s="424">
        <f t="shared" si="434"/>
        <v>0</v>
      </c>
      <c r="P1533" s="420"/>
      <c r="Q1533" s="532"/>
      <c r="R1533" s="526" t="str">
        <f t="shared" si="426"/>
        <v/>
      </c>
      <c r="S1533" s="526" t="str">
        <f t="shared" si="427"/>
        <v/>
      </c>
      <c r="V1533" s="433">
        <f>VLOOKUP(A1533,[3]Cartilha!$A:$A,1,FALSE)</f>
        <v>101600</v>
      </c>
      <c r="W1533" s="367"/>
    </row>
    <row r="1534" spans="1:23" ht="22.5" hidden="1" x14ac:dyDescent="0.2">
      <c r="A1534" s="623">
        <v>101601</v>
      </c>
      <c r="B1534" s="612" t="s">
        <v>3171</v>
      </c>
      <c r="C1534" s="620" t="s">
        <v>4988</v>
      </c>
      <c r="D1534" s="612" t="s">
        <v>170</v>
      </c>
      <c r="E1534" s="621">
        <v>25.4</v>
      </c>
      <c r="F1534" s="614">
        <f t="shared" si="428"/>
        <v>30.62</v>
      </c>
      <c r="G1534" s="510"/>
      <c r="H1534" s="423"/>
      <c r="I1534" s="422">
        <f t="shared" si="429"/>
        <v>0</v>
      </c>
      <c r="J1534" s="422">
        <f t="shared" si="430"/>
        <v>0</v>
      </c>
      <c r="K1534" s="419"/>
      <c r="L1534" s="423">
        <f t="shared" si="431"/>
        <v>0</v>
      </c>
      <c r="M1534" s="423">
        <f t="shared" si="432"/>
        <v>0</v>
      </c>
      <c r="N1534" s="424">
        <f t="shared" si="433"/>
        <v>0</v>
      </c>
      <c r="O1534" s="424">
        <f t="shared" si="434"/>
        <v>0</v>
      </c>
      <c r="P1534" s="420"/>
      <c r="Q1534" s="532"/>
      <c r="R1534" s="526" t="str">
        <f t="shared" si="426"/>
        <v/>
      </c>
      <c r="S1534" s="526" t="str">
        <f t="shared" si="427"/>
        <v/>
      </c>
      <c r="V1534" s="433">
        <f>VLOOKUP(A1534,[3]Cartilha!$A:$A,1,FALSE)</f>
        <v>101601</v>
      </c>
      <c r="W1534" s="367"/>
    </row>
    <row r="1535" spans="1:23" ht="22.5" hidden="1" x14ac:dyDescent="0.2">
      <c r="A1535" s="623">
        <v>101602</v>
      </c>
      <c r="B1535" s="612" t="s">
        <v>3171</v>
      </c>
      <c r="C1535" s="620" t="s">
        <v>4989</v>
      </c>
      <c r="D1535" s="612" t="s">
        <v>170</v>
      </c>
      <c r="E1535" s="621">
        <v>12.72</v>
      </c>
      <c r="F1535" s="614">
        <f t="shared" si="428"/>
        <v>15.34</v>
      </c>
      <c r="G1535" s="510"/>
      <c r="H1535" s="423"/>
      <c r="I1535" s="422">
        <f t="shared" si="429"/>
        <v>0</v>
      </c>
      <c r="J1535" s="422">
        <f t="shared" si="430"/>
        <v>0</v>
      </c>
      <c r="K1535" s="419"/>
      <c r="L1535" s="423">
        <f t="shared" si="431"/>
        <v>0</v>
      </c>
      <c r="M1535" s="423">
        <f t="shared" si="432"/>
        <v>0</v>
      </c>
      <c r="N1535" s="424">
        <f t="shared" si="433"/>
        <v>0</v>
      </c>
      <c r="O1535" s="424">
        <f t="shared" si="434"/>
        <v>0</v>
      </c>
      <c r="P1535" s="420"/>
      <c r="Q1535" s="532"/>
      <c r="R1535" s="526" t="str">
        <f t="shared" si="426"/>
        <v/>
      </c>
      <c r="S1535" s="526" t="str">
        <f t="shared" si="427"/>
        <v/>
      </c>
      <c r="V1535" s="433">
        <f>VLOOKUP(A1535,[3]Cartilha!$A:$A,1,FALSE)</f>
        <v>101602</v>
      </c>
      <c r="W1535" s="367"/>
    </row>
    <row r="1536" spans="1:23" ht="22.5" hidden="1" x14ac:dyDescent="0.2">
      <c r="A1536" s="623">
        <v>101603</v>
      </c>
      <c r="B1536" s="612" t="s">
        <v>3171</v>
      </c>
      <c r="C1536" s="620" t="s">
        <v>4990</v>
      </c>
      <c r="D1536" s="612" t="s">
        <v>170</v>
      </c>
      <c r="E1536" s="621">
        <v>20.96</v>
      </c>
      <c r="F1536" s="614">
        <f t="shared" si="428"/>
        <v>25.27</v>
      </c>
      <c r="G1536" s="510"/>
      <c r="H1536" s="423"/>
      <c r="I1536" s="422">
        <f t="shared" si="429"/>
        <v>0</v>
      </c>
      <c r="J1536" s="422">
        <f t="shared" si="430"/>
        <v>0</v>
      </c>
      <c r="K1536" s="419"/>
      <c r="L1536" s="423">
        <f t="shared" si="431"/>
        <v>0</v>
      </c>
      <c r="M1536" s="423">
        <f t="shared" si="432"/>
        <v>0</v>
      </c>
      <c r="N1536" s="424">
        <f t="shared" si="433"/>
        <v>0</v>
      </c>
      <c r="O1536" s="424">
        <f t="shared" si="434"/>
        <v>0</v>
      </c>
      <c r="P1536" s="420"/>
      <c r="Q1536" s="532"/>
      <c r="R1536" s="526" t="str">
        <f t="shared" si="426"/>
        <v/>
      </c>
      <c r="S1536" s="526" t="str">
        <f t="shared" si="427"/>
        <v/>
      </c>
      <c r="V1536" s="433">
        <f>VLOOKUP(A1536,[3]Cartilha!$A:$A,1,FALSE)</f>
        <v>101603</v>
      </c>
      <c r="W1536" s="367"/>
    </row>
    <row r="1537" spans="1:23" ht="22.5" hidden="1" x14ac:dyDescent="0.2">
      <c r="A1537" s="623">
        <v>101604</v>
      </c>
      <c r="B1537" s="612" t="s">
        <v>3171</v>
      </c>
      <c r="C1537" s="620" t="s">
        <v>4991</v>
      </c>
      <c r="D1537" s="612" t="s">
        <v>170</v>
      </c>
      <c r="E1537" s="621">
        <v>8.33</v>
      </c>
      <c r="F1537" s="614">
        <f t="shared" si="428"/>
        <v>10.039999999999999</v>
      </c>
      <c r="G1537" s="510"/>
      <c r="H1537" s="423"/>
      <c r="I1537" s="422">
        <f t="shared" si="429"/>
        <v>0</v>
      </c>
      <c r="J1537" s="422">
        <f t="shared" si="430"/>
        <v>0</v>
      </c>
      <c r="K1537" s="419"/>
      <c r="L1537" s="423">
        <f t="shared" si="431"/>
        <v>0</v>
      </c>
      <c r="M1537" s="423">
        <f t="shared" si="432"/>
        <v>0</v>
      </c>
      <c r="N1537" s="424">
        <f t="shared" si="433"/>
        <v>0</v>
      </c>
      <c r="O1537" s="424">
        <f t="shared" si="434"/>
        <v>0</v>
      </c>
      <c r="P1537" s="420"/>
      <c r="Q1537" s="532"/>
      <c r="R1537" s="526" t="str">
        <f t="shared" si="426"/>
        <v/>
      </c>
      <c r="S1537" s="526" t="str">
        <f t="shared" si="427"/>
        <v/>
      </c>
      <c r="V1537" s="433">
        <f>VLOOKUP(A1537,[3]Cartilha!$A:$A,1,FALSE)</f>
        <v>101604</v>
      </c>
      <c r="W1537" s="367"/>
    </row>
    <row r="1538" spans="1:23" ht="22.5" hidden="1" x14ac:dyDescent="0.2">
      <c r="A1538" s="623">
        <v>101605</v>
      </c>
      <c r="B1538" s="612" t="s">
        <v>3171</v>
      </c>
      <c r="C1538" s="620" t="s">
        <v>4992</v>
      </c>
      <c r="D1538" s="612" t="s">
        <v>170</v>
      </c>
      <c r="E1538" s="621">
        <v>16.57</v>
      </c>
      <c r="F1538" s="614">
        <f t="shared" si="428"/>
        <v>19.98</v>
      </c>
      <c r="G1538" s="510"/>
      <c r="H1538" s="423"/>
      <c r="I1538" s="422">
        <f t="shared" si="429"/>
        <v>0</v>
      </c>
      <c r="J1538" s="422">
        <f t="shared" si="430"/>
        <v>0</v>
      </c>
      <c r="K1538" s="419"/>
      <c r="L1538" s="423">
        <f t="shared" si="431"/>
        <v>0</v>
      </c>
      <c r="M1538" s="423">
        <f t="shared" si="432"/>
        <v>0</v>
      </c>
      <c r="N1538" s="424">
        <f t="shared" si="433"/>
        <v>0</v>
      </c>
      <c r="O1538" s="424">
        <f t="shared" si="434"/>
        <v>0</v>
      </c>
      <c r="P1538" s="420"/>
      <c r="Q1538" s="532"/>
      <c r="R1538" s="526" t="str">
        <f t="shared" si="426"/>
        <v/>
      </c>
      <c r="S1538" s="526" t="str">
        <f t="shared" si="427"/>
        <v/>
      </c>
      <c r="V1538" s="433">
        <f>VLOOKUP(A1538,[3]Cartilha!$A:$A,1,FALSE)</f>
        <v>101605</v>
      </c>
      <c r="W1538" s="367"/>
    </row>
    <row r="1539" spans="1:23" ht="22.5" hidden="1" x14ac:dyDescent="0.2">
      <c r="A1539" s="623">
        <v>101590</v>
      </c>
      <c r="B1539" s="612" t="s">
        <v>3171</v>
      </c>
      <c r="C1539" s="620" t="s">
        <v>4983</v>
      </c>
      <c r="D1539" s="612" t="s">
        <v>170</v>
      </c>
      <c r="E1539" s="621">
        <v>71</v>
      </c>
      <c r="F1539" s="614">
        <f t="shared" si="428"/>
        <v>85.6</v>
      </c>
      <c r="G1539" s="510"/>
      <c r="H1539" s="423"/>
      <c r="I1539" s="422">
        <f t="shared" si="429"/>
        <v>0</v>
      </c>
      <c r="J1539" s="422">
        <f t="shared" si="430"/>
        <v>0</v>
      </c>
      <c r="K1539" s="419"/>
      <c r="L1539" s="423">
        <f t="shared" si="431"/>
        <v>0</v>
      </c>
      <c r="M1539" s="423">
        <f t="shared" si="432"/>
        <v>0</v>
      </c>
      <c r="N1539" s="424">
        <f t="shared" si="433"/>
        <v>0</v>
      </c>
      <c r="O1539" s="424">
        <f t="shared" si="434"/>
        <v>0</v>
      </c>
      <c r="P1539" s="420"/>
      <c r="Q1539" s="532"/>
      <c r="R1539" s="526" t="str">
        <f t="shared" si="426"/>
        <v/>
      </c>
      <c r="S1539" s="526" t="str">
        <f t="shared" si="427"/>
        <v/>
      </c>
      <c r="V1539" s="433">
        <f>VLOOKUP(A1539,[3]Cartilha!$A:$A,1,FALSE)</f>
        <v>101590</v>
      </c>
      <c r="W1539" s="367"/>
    </row>
    <row r="1540" spans="1:23" ht="22.5" hidden="1" x14ac:dyDescent="0.2">
      <c r="A1540" s="623">
        <v>101591</v>
      </c>
      <c r="B1540" s="612" t="s">
        <v>3171</v>
      </c>
      <c r="C1540" s="620" t="s">
        <v>4984</v>
      </c>
      <c r="D1540" s="612" t="s">
        <v>170</v>
      </c>
      <c r="E1540" s="621">
        <v>112.9</v>
      </c>
      <c r="F1540" s="614">
        <f t="shared" si="428"/>
        <v>136.11000000000001</v>
      </c>
      <c r="G1540" s="510"/>
      <c r="H1540" s="423"/>
      <c r="I1540" s="422">
        <f t="shared" si="429"/>
        <v>0</v>
      </c>
      <c r="J1540" s="422">
        <f t="shared" si="430"/>
        <v>0</v>
      </c>
      <c r="K1540" s="419"/>
      <c r="L1540" s="423">
        <f t="shared" si="431"/>
        <v>0</v>
      </c>
      <c r="M1540" s="423">
        <f t="shared" si="432"/>
        <v>0</v>
      </c>
      <c r="N1540" s="424">
        <f t="shared" si="433"/>
        <v>0</v>
      </c>
      <c r="O1540" s="424">
        <f t="shared" si="434"/>
        <v>0</v>
      </c>
      <c r="P1540" s="420"/>
      <c r="Q1540" s="532"/>
      <c r="R1540" s="526" t="str">
        <f t="shared" si="426"/>
        <v/>
      </c>
      <c r="S1540" s="526" t="str">
        <f t="shared" si="427"/>
        <v/>
      </c>
      <c r="V1540" s="433">
        <f>VLOOKUP(A1540,[3]Cartilha!$A:$A,1,FALSE)</f>
        <v>101591</v>
      </c>
      <c r="W1540" s="367"/>
    </row>
    <row r="1541" spans="1:23" ht="22.5" hidden="1" x14ac:dyDescent="0.2">
      <c r="A1541" s="623">
        <v>101592</v>
      </c>
      <c r="B1541" s="612" t="s">
        <v>3171</v>
      </c>
      <c r="C1541" s="620" t="s">
        <v>4985</v>
      </c>
      <c r="D1541" s="612" t="s">
        <v>170</v>
      </c>
      <c r="E1541" s="621">
        <v>50.88</v>
      </c>
      <c r="F1541" s="614">
        <f t="shared" si="428"/>
        <v>61.34</v>
      </c>
      <c r="G1541" s="510"/>
      <c r="H1541" s="423"/>
      <c r="I1541" s="422">
        <f t="shared" si="429"/>
        <v>0</v>
      </c>
      <c r="J1541" s="422">
        <f t="shared" si="430"/>
        <v>0</v>
      </c>
      <c r="K1541" s="419"/>
      <c r="L1541" s="423">
        <f t="shared" si="431"/>
        <v>0</v>
      </c>
      <c r="M1541" s="423">
        <f t="shared" si="432"/>
        <v>0</v>
      </c>
      <c r="N1541" s="424">
        <f t="shared" si="433"/>
        <v>0</v>
      </c>
      <c r="O1541" s="424">
        <f t="shared" si="434"/>
        <v>0</v>
      </c>
      <c r="P1541" s="420"/>
      <c r="Q1541" s="532"/>
      <c r="R1541" s="526" t="str">
        <f t="shared" si="426"/>
        <v/>
      </c>
      <c r="S1541" s="526" t="str">
        <f t="shared" si="427"/>
        <v/>
      </c>
      <c r="V1541" s="433">
        <f>VLOOKUP(A1541,[3]Cartilha!$A:$A,1,FALSE)</f>
        <v>101592</v>
      </c>
      <c r="W1541" s="367"/>
    </row>
    <row r="1542" spans="1:23" ht="22.5" hidden="1" x14ac:dyDescent="0.2">
      <c r="A1542" s="623">
        <v>101593</v>
      </c>
      <c r="B1542" s="612" t="s">
        <v>3171</v>
      </c>
      <c r="C1542" s="620" t="s">
        <v>4986</v>
      </c>
      <c r="D1542" s="612" t="s">
        <v>170</v>
      </c>
      <c r="E1542" s="621">
        <v>92.92</v>
      </c>
      <c r="F1542" s="614">
        <f t="shared" si="428"/>
        <v>112.02</v>
      </c>
      <c r="G1542" s="510"/>
      <c r="H1542" s="423"/>
      <c r="I1542" s="422">
        <f t="shared" si="429"/>
        <v>0</v>
      </c>
      <c r="J1542" s="422">
        <f t="shared" si="430"/>
        <v>0</v>
      </c>
      <c r="K1542" s="419"/>
      <c r="L1542" s="423">
        <f t="shared" si="431"/>
        <v>0</v>
      </c>
      <c r="M1542" s="423">
        <f t="shared" si="432"/>
        <v>0</v>
      </c>
      <c r="N1542" s="424">
        <f t="shared" si="433"/>
        <v>0</v>
      </c>
      <c r="O1542" s="424">
        <f t="shared" si="434"/>
        <v>0</v>
      </c>
      <c r="P1542" s="420"/>
      <c r="Q1542" s="532"/>
      <c r="R1542" s="526" t="str">
        <f t="shared" si="426"/>
        <v/>
      </c>
      <c r="S1542" s="526" t="str">
        <f t="shared" si="427"/>
        <v/>
      </c>
      <c r="V1542" s="433">
        <f>VLOOKUP(A1542,[3]Cartilha!$A:$A,1,FALSE)</f>
        <v>101593</v>
      </c>
      <c r="W1542" s="367"/>
    </row>
    <row r="1543" spans="1:23" ht="22.5" hidden="1" x14ac:dyDescent="0.2">
      <c r="A1543" s="623">
        <v>101600</v>
      </c>
      <c r="B1543" s="612" t="s">
        <v>3171</v>
      </c>
      <c r="C1543" s="620" t="s">
        <v>4987</v>
      </c>
      <c r="D1543" s="612" t="s">
        <v>170</v>
      </c>
      <c r="E1543" s="621">
        <v>17.16</v>
      </c>
      <c r="F1543" s="614">
        <f t="shared" si="428"/>
        <v>20.69</v>
      </c>
      <c r="G1543" s="510"/>
      <c r="H1543" s="423"/>
      <c r="I1543" s="422">
        <f t="shared" si="429"/>
        <v>0</v>
      </c>
      <c r="J1543" s="422">
        <f t="shared" si="430"/>
        <v>0</v>
      </c>
      <c r="K1543" s="419"/>
      <c r="L1543" s="423">
        <f t="shared" si="431"/>
        <v>0</v>
      </c>
      <c r="M1543" s="423">
        <f t="shared" si="432"/>
        <v>0</v>
      </c>
      <c r="N1543" s="424">
        <f t="shared" si="433"/>
        <v>0</v>
      </c>
      <c r="O1543" s="424">
        <f t="shared" si="434"/>
        <v>0</v>
      </c>
      <c r="P1543" s="420"/>
      <c r="Q1543" s="532"/>
      <c r="R1543" s="526" t="str">
        <f t="shared" si="426"/>
        <v/>
      </c>
      <c r="S1543" s="526" t="str">
        <f t="shared" si="427"/>
        <v/>
      </c>
      <c r="V1543" s="433">
        <f>VLOOKUP(A1543,[3]Cartilha!$A:$A,1,FALSE)</f>
        <v>101600</v>
      </c>
      <c r="W1543" s="367"/>
    </row>
    <row r="1544" spans="1:23" ht="22.5" hidden="1" x14ac:dyDescent="0.2">
      <c r="A1544" s="623">
        <v>101601</v>
      </c>
      <c r="B1544" s="612" t="s">
        <v>3171</v>
      </c>
      <c r="C1544" s="620" t="s">
        <v>4988</v>
      </c>
      <c r="D1544" s="612" t="s">
        <v>170</v>
      </c>
      <c r="E1544" s="621">
        <v>25.4</v>
      </c>
      <c r="F1544" s="614">
        <f t="shared" si="428"/>
        <v>30.62</v>
      </c>
      <c r="G1544" s="510"/>
      <c r="H1544" s="423"/>
      <c r="I1544" s="422">
        <f t="shared" si="429"/>
        <v>0</v>
      </c>
      <c r="J1544" s="422">
        <f t="shared" si="430"/>
        <v>0</v>
      </c>
      <c r="K1544" s="419"/>
      <c r="L1544" s="423">
        <f t="shared" si="431"/>
        <v>0</v>
      </c>
      <c r="M1544" s="423">
        <f t="shared" si="432"/>
        <v>0</v>
      </c>
      <c r="N1544" s="424">
        <f t="shared" si="433"/>
        <v>0</v>
      </c>
      <c r="O1544" s="424">
        <f t="shared" si="434"/>
        <v>0</v>
      </c>
      <c r="P1544" s="420"/>
      <c r="Q1544" s="532"/>
      <c r="R1544" s="526" t="str">
        <f t="shared" si="426"/>
        <v/>
      </c>
      <c r="S1544" s="526" t="str">
        <f t="shared" si="427"/>
        <v/>
      </c>
      <c r="V1544" s="433">
        <f>VLOOKUP(A1544,[3]Cartilha!$A:$A,1,FALSE)</f>
        <v>101601</v>
      </c>
      <c r="W1544" s="367"/>
    </row>
    <row r="1545" spans="1:23" ht="22.5" hidden="1" x14ac:dyDescent="0.2">
      <c r="A1545" s="623">
        <v>101602</v>
      </c>
      <c r="B1545" s="612" t="s">
        <v>3171</v>
      </c>
      <c r="C1545" s="620" t="s">
        <v>4989</v>
      </c>
      <c r="D1545" s="612" t="s">
        <v>170</v>
      </c>
      <c r="E1545" s="621">
        <v>12.72</v>
      </c>
      <c r="F1545" s="614">
        <f t="shared" si="428"/>
        <v>15.34</v>
      </c>
      <c r="G1545" s="510"/>
      <c r="H1545" s="423"/>
      <c r="I1545" s="422">
        <f t="shared" si="429"/>
        <v>0</v>
      </c>
      <c r="J1545" s="422">
        <f t="shared" si="430"/>
        <v>0</v>
      </c>
      <c r="K1545" s="419"/>
      <c r="L1545" s="423">
        <f t="shared" si="431"/>
        <v>0</v>
      </c>
      <c r="M1545" s="423">
        <f t="shared" si="432"/>
        <v>0</v>
      </c>
      <c r="N1545" s="424">
        <f t="shared" si="433"/>
        <v>0</v>
      </c>
      <c r="O1545" s="424">
        <f t="shared" si="434"/>
        <v>0</v>
      </c>
      <c r="P1545" s="420"/>
      <c r="Q1545" s="532"/>
      <c r="R1545" s="526" t="str">
        <f t="shared" si="426"/>
        <v/>
      </c>
      <c r="S1545" s="526" t="str">
        <f t="shared" si="427"/>
        <v/>
      </c>
      <c r="V1545" s="433">
        <f>VLOOKUP(A1545,[3]Cartilha!$A:$A,1,FALSE)</f>
        <v>101602</v>
      </c>
      <c r="W1545" s="367"/>
    </row>
    <row r="1546" spans="1:23" ht="22.5" hidden="1" x14ac:dyDescent="0.2">
      <c r="A1546" s="623">
        <v>101603</v>
      </c>
      <c r="B1546" s="612" t="s">
        <v>3171</v>
      </c>
      <c r="C1546" s="620" t="s">
        <v>4990</v>
      </c>
      <c r="D1546" s="612" t="s">
        <v>170</v>
      </c>
      <c r="E1546" s="621">
        <v>20.96</v>
      </c>
      <c r="F1546" s="614">
        <f t="shared" si="428"/>
        <v>25.27</v>
      </c>
      <c r="G1546" s="510"/>
      <c r="H1546" s="423"/>
      <c r="I1546" s="422">
        <f t="shared" si="429"/>
        <v>0</v>
      </c>
      <c r="J1546" s="422">
        <f t="shared" si="430"/>
        <v>0</v>
      </c>
      <c r="K1546" s="419"/>
      <c r="L1546" s="423">
        <f t="shared" si="431"/>
        <v>0</v>
      </c>
      <c r="M1546" s="423">
        <f t="shared" si="432"/>
        <v>0</v>
      </c>
      <c r="N1546" s="424">
        <f t="shared" si="433"/>
        <v>0</v>
      </c>
      <c r="O1546" s="424">
        <f t="shared" si="434"/>
        <v>0</v>
      </c>
      <c r="P1546" s="420"/>
      <c r="Q1546" s="532"/>
      <c r="R1546" s="526" t="str">
        <f t="shared" si="426"/>
        <v/>
      </c>
      <c r="S1546" s="526" t="str">
        <f t="shared" si="427"/>
        <v/>
      </c>
      <c r="V1546" s="433">
        <f>VLOOKUP(A1546,[3]Cartilha!$A:$A,1,FALSE)</f>
        <v>101603</v>
      </c>
      <c r="W1546" s="367"/>
    </row>
    <row r="1547" spans="1:23" ht="22.5" hidden="1" x14ac:dyDescent="0.2">
      <c r="A1547" s="623">
        <v>101604</v>
      </c>
      <c r="B1547" s="612" t="s">
        <v>3171</v>
      </c>
      <c r="C1547" s="620" t="s">
        <v>4991</v>
      </c>
      <c r="D1547" s="612" t="s">
        <v>170</v>
      </c>
      <c r="E1547" s="621">
        <v>8.33</v>
      </c>
      <c r="F1547" s="614">
        <f t="shared" si="428"/>
        <v>10.039999999999999</v>
      </c>
      <c r="G1547" s="510"/>
      <c r="H1547" s="423"/>
      <c r="I1547" s="422">
        <f t="shared" si="429"/>
        <v>0</v>
      </c>
      <c r="J1547" s="422">
        <f t="shared" si="430"/>
        <v>0</v>
      </c>
      <c r="K1547" s="419"/>
      <c r="L1547" s="423">
        <f t="shared" si="431"/>
        <v>0</v>
      </c>
      <c r="M1547" s="423">
        <f t="shared" si="432"/>
        <v>0</v>
      </c>
      <c r="N1547" s="424">
        <f t="shared" si="433"/>
        <v>0</v>
      </c>
      <c r="O1547" s="424">
        <f t="shared" si="434"/>
        <v>0</v>
      </c>
      <c r="P1547" s="420"/>
      <c r="Q1547" s="532"/>
      <c r="R1547" s="526" t="str">
        <f t="shared" si="426"/>
        <v/>
      </c>
      <c r="S1547" s="526" t="str">
        <f t="shared" si="427"/>
        <v/>
      </c>
      <c r="V1547" s="433">
        <f>VLOOKUP(A1547,[3]Cartilha!$A:$A,1,FALSE)</f>
        <v>101604</v>
      </c>
      <c r="W1547" s="367"/>
    </row>
    <row r="1548" spans="1:23" ht="22.5" hidden="1" x14ac:dyDescent="0.2">
      <c r="A1548" s="623">
        <v>101605</v>
      </c>
      <c r="B1548" s="612" t="s">
        <v>3171</v>
      </c>
      <c r="C1548" s="620" t="s">
        <v>4992</v>
      </c>
      <c r="D1548" s="612" t="s">
        <v>170</v>
      </c>
      <c r="E1548" s="621">
        <v>16.57</v>
      </c>
      <c r="F1548" s="614">
        <f t="shared" si="428"/>
        <v>19.98</v>
      </c>
      <c r="G1548" s="510"/>
      <c r="H1548" s="423"/>
      <c r="I1548" s="422">
        <f t="shared" si="429"/>
        <v>0</v>
      </c>
      <c r="J1548" s="422">
        <f t="shared" si="430"/>
        <v>0</v>
      </c>
      <c r="K1548" s="419"/>
      <c r="L1548" s="423">
        <f t="shared" si="431"/>
        <v>0</v>
      </c>
      <c r="M1548" s="423">
        <f t="shared" si="432"/>
        <v>0</v>
      </c>
      <c r="N1548" s="424">
        <f t="shared" si="433"/>
        <v>0</v>
      </c>
      <c r="O1548" s="424">
        <f t="shared" si="434"/>
        <v>0</v>
      </c>
      <c r="P1548" s="420"/>
      <c r="Q1548" s="532"/>
      <c r="R1548" s="526" t="str">
        <f t="shared" si="426"/>
        <v/>
      </c>
      <c r="S1548" s="526" t="str">
        <f t="shared" si="427"/>
        <v/>
      </c>
      <c r="V1548" s="433">
        <f>VLOOKUP(A1548,[3]Cartilha!$A:$A,1,FALSE)</f>
        <v>101605</v>
      </c>
      <c r="W1548" s="367"/>
    </row>
    <row r="1549" spans="1:23" ht="22.5" hidden="1" x14ac:dyDescent="0.2">
      <c r="A1549" s="623">
        <v>92456</v>
      </c>
      <c r="B1549" s="612" t="s">
        <v>3171</v>
      </c>
      <c r="C1549" s="620" t="s">
        <v>4565</v>
      </c>
      <c r="D1549" s="612" t="s">
        <v>170</v>
      </c>
      <c r="E1549" s="621">
        <v>124.12</v>
      </c>
      <c r="F1549" s="614">
        <f t="shared" si="428"/>
        <v>149.63999999999999</v>
      </c>
      <c r="G1549" s="510"/>
      <c r="H1549" s="423"/>
      <c r="I1549" s="422">
        <f t="shared" si="429"/>
        <v>0</v>
      </c>
      <c r="J1549" s="422">
        <f t="shared" si="430"/>
        <v>0</v>
      </c>
      <c r="K1549" s="419"/>
      <c r="L1549" s="423">
        <f t="shared" si="431"/>
        <v>0</v>
      </c>
      <c r="M1549" s="423">
        <f t="shared" si="432"/>
        <v>0</v>
      </c>
      <c r="N1549" s="424">
        <f t="shared" si="433"/>
        <v>0</v>
      </c>
      <c r="O1549" s="424">
        <f t="shared" si="434"/>
        <v>0</v>
      </c>
      <c r="P1549" s="420"/>
      <c r="Q1549" s="532"/>
      <c r="R1549" s="526" t="str">
        <f t="shared" si="426"/>
        <v/>
      </c>
      <c r="S1549" s="526" t="str">
        <f t="shared" si="427"/>
        <v/>
      </c>
      <c r="V1549" s="433">
        <f>VLOOKUP(A1549,[3]Cartilha!$A:$A,1,FALSE)</f>
        <v>92456</v>
      </c>
      <c r="W1549" s="367"/>
    </row>
    <row r="1550" spans="1:23" ht="22.5" hidden="1" x14ac:dyDescent="0.2">
      <c r="A1550" s="623">
        <v>92457</v>
      </c>
      <c r="B1550" s="612" t="s">
        <v>3171</v>
      </c>
      <c r="C1550" s="620" t="s">
        <v>4566</v>
      </c>
      <c r="D1550" s="612" t="s">
        <v>170</v>
      </c>
      <c r="E1550" s="621">
        <v>186.09</v>
      </c>
      <c r="F1550" s="614">
        <f t="shared" si="428"/>
        <v>224.35</v>
      </c>
      <c r="G1550" s="510"/>
      <c r="H1550" s="423"/>
      <c r="I1550" s="422">
        <f t="shared" si="429"/>
        <v>0</v>
      </c>
      <c r="J1550" s="422">
        <f t="shared" si="430"/>
        <v>0</v>
      </c>
      <c r="K1550" s="419"/>
      <c r="L1550" s="423">
        <f t="shared" si="431"/>
        <v>0</v>
      </c>
      <c r="M1550" s="423">
        <f t="shared" si="432"/>
        <v>0</v>
      </c>
      <c r="N1550" s="424">
        <f t="shared" si="433"/>
        <v>0</v>
      </c>
      <c r="O1550" s="424">
        <f t="shared" si="434"/>
        <v>0</v>
      </c>
      <c r="P1550" s="420"/>
      <c r="Q1550" s="532"/>
      <c r="R1550" s="526" t="str">
        <f t="shared" si="426"/>
        <v/>
      </c>
      <c r="S1550" s="526" t="str">
        <f t="shared" si="427"/>
        <v/>
      </c>
      <c r="V1550" s="433">
        <f>VLOOKUP(A1550,[3]Cartilha!$A:$A,1,FALSE)</f>
        <v>92457</v>
      </c>
      <c r="W1550" s="367"/>
    </row>
    <row r="1551" spans="1:23" ht="22.5" hidden="1" x14ac:dyDescent="0.2">
      <c r="A1551" s="623">
        <v>92458</v>
      </c>
      <c r="B1551" s="612" t="s">
        <v>3171</v>
      </c>
      <c r="C1551" s="620" t="s">
        <v>629</v>
      </c>
      <c r="D1551" s="612" t="s">
        <v>170</v>
      </c>
      <c r="E1551" s="621">
        <v>247.27</v>
      </c>
      <c r="F1551" s="614">
        <f t="shared" si="428"/>
        <v>298.11</v>
      </c>
      <c r="G1551" s="510"/>
      <c r="H1551" s="423"/>
      <c r="I1551" s="422">
        <f t="shared" si="429"/>
        <v>0</v>
      </c>
      <c r="J1551" s="422">
        <f t="shared" si="430"/>
        <v>0</v>
      </c>
      <c r="K1551" s="419"/>
      <c r="L1551" s="423">
        <f t="shared" si="431"/>
        <v>0</v>
      </c>
      <c r="M1551" s="423">
        <f t="shared" si="432"/>
        <v>0</v>
      </c>
      <c r="N1551" s="424">
        <f t="shared" si="433"/>
        <v>0</v>
      </c>
      <c r="O1551" s="424">
        <f t="shared" si="434"/>
        <v>0</v>
      </c>
      <c r="P1551" s="420"/>
      <c r="Q1551" s="532"/>
      <c r="R1551" s="526" t="str">
        <f t="shared" si="426"/>
        <v/>
      </c>
      <c r="S1551" s="526" t="str">
        <f t="shared" si="427"/>
        <v/>
      </c>
      <c r="V1551" s="433">
        <f>VLOOKUP(A1551,[3]Cartilha!$A:$A,1,FALSE)</f>
        <v>92458</v>
      </c>
      <c r="W1551" s="367"/>
    </row>
    <row r="1552" spans="1:23" ht="22.5" hidden="1" x14ac:dyDescent="0.2">
      <c r="A1552" s="623">
        <v>92459</v>
      </c>
      <c r="B1552" s="612" t="s">
        <v>3171</v>
      </c>
      <c r="C1552" s="620" t="s">
        <v>4567</v>
      </c>
      <c r="D1552" s="612" t="s">
        <v>170</v>
      </c>
      <c r="E1552" s="621">
        <v>120.09</v>
      </c>
      <c r="F1552" s="614">
        <f t="shared" si="428"/>
        <v>144.78</v>
      </c>
      <c r="G1552" s="510"/>
      <c r="H1552" s="423"/>
      <c r="I1552" s="422">
        <f t="shared" si="429"/>
        <v>0</v>
      </c>
      <c r="J1552" s="422">
        <f t="shared" si="430"/>
        <v>0</v>
      </c>
      <c r="K1552" s="419"/>
      <c r="L1552" s="423">
        <f t="shared" si="431"/>
        <v>0</v>
      </c>
      <c r="M1552" s="423">
        <f t="shared" si="432"/>
        <v>0</v>
      </c>
      <c r="N1552" s="424">
        <f t="shared" si="433"/>
        <v>0</v>
      </c>
      <c r="O1552" s="424">
        <f t="shared" si="434"/>
        <v>0</v>
      </c>
      <c r="P1552" s="420"/>
      <c r="Q1552" s="532"/>
      <c r="R1552" s="526" t="str">
        <f t="shared" si="426"/>
        <v/>
      </c>
      <c r="S1552" s="526" t="str">
        <f t="shared" si="427"/>
        <v/>
      </c>
      <c r="V1552" s="433">
        <f>VLOOKUP(A1552,[3]Cartilha!$A:$A,1,FALSE)</f>
        <v>92459</v>
      </c>
      <c r="W1552" s="367"/>
    </row>
    <row r="1553" spans="1:23" ht="22.5" hidden="1" x14ac:dyDescent="0.2">
      <c r="A1553" s="623">
        <v>92460</v>
      </c>
      <c r="B1553" s="612" t="s">
        <v>3171</v>
      </c>
      <c r="C1553" s="620" t="s">
        <v>4568</v>
      </c>
      <c r="D1553" s="612" t="s">
        <v>170</v>
      </c>
      <c r="E1553" s="621">
        <v>101.99</v>
      </c>
      <c r="F1553" s="614">
        <f t="shared" si="428"/>
        <v>122.96</v>
      </c>
      <c r="G1553" s="510"/>
      <c r="H1553" s="423"/>
      <c r="I1553" s="422">
        <f t="shared" si="429"/>
        <v>0</v>
      </c>
      <c r="J1553" s="422">
        <f t="shared" si="430"/>
        <v>0</v>
      </c>
      <c r="K1553" s="419"/>
      <c r="L1553" s="423">
        <f t="shared" si="431"/>
        <v>0</v>
      </c>
      <c r="M1553" s="423">
        <f t="shared" si="432"/>
        <v>0</v>
      </c>
      <c r="N1553" s="424">
        <f t="shared" si="433"/>
        <v>0</v>
      </c>
      <c r="O1553" s="424">
        <f t="shared" si="434"/>
        <v>0</v>
      </c>
      <c r="P1553" s="420"/>
      <c r="Q1553" s="532"/>
      <c r="R1553" s="526" t="str">
        <f t="shared" si="426"/>
        <v/>
      </c>
      <c r="S1553" s="526" t="str">
        <f t="shared" si="427"/>
        <v/>
      </c>
      <c r="V1553" s="433">
        <f>VLOOKUP(A1553,[3]Cartilha!$A:$A,1,FALSE)</f>
        <v>92460</v>
      </c>
      <c r="W1553" s="367"/>
    </row>
    <row r="1554" spans="1:23" ht="22.5" hidden="1" x14ac:dyDescent="0.2">
      <c r="A1554" s="623">
        <v>92461</v>
      </c>
      <c r="B1554" s="612" t="s">
        <v>3171</v>
      </c>
      <c r="C1554" s="620" t="s">
        <v>4569</v>
      </c>
      <c r="D1554" s="612" t="s">
        <v>170</v>
      </c>
      <c r="E1554" s="621">
        <v>171.8</v>
      </c>
      <c r="F1554" s="614">
        <f t="shared" si="428"/>
        <v>207.12</v>
      </c>
      <c r="G1554" s="510"/>
      <c r="H1554" s="423"/>
      <c r="I1554" s="422">
        <f t="shared" si="429"/>
        <v>0</v>
      </c>
      <c r="J1554" s="422">
        <f t="shared" si="430"/>
        <v>0</v>
      </c>
      <c r="K1554" s="419"/>
      <c r="L1554" s="423">
        <f t="shared" si="431"/>
        <v>0</v>
      </c>
      <c r="M1554" s="423">
        <f t="shared" si="432"/>
        <v>0</v>
      </c>
      <c r="N1554" s="424">
        <f t="shared" si="433"/>
        <v>0</v>
      </c>
      <c r="O1554" s="424">
        <f t="shared" si="434"/>
        <v>0</v>
      </c>
      <c r="P1554" s="420"/>
      <c r="Q1554" s="532"/>
      <c r="R1554" s="526" t="str">
        <f t="shared" si="426"/>
        <v/>
      </c>
      <c r="S1554" s="526" t="str">
        <f t="shared" si="427"/>
        <v/>
      </c>
      <c r="V1554" s="433">
        <f>VLOOKUP(A1554,[3]Cartilha!$A:$A,1,FALSE)</f>
        <v>92461</v>
      </c>
      <c r="W1554" s="367"/>
    </row>
    <row r="1555" spans="1:23" ht="22.5" hidden="1" x14ac:dyDescent="0.2">
      <c r="A1555" s="623">
        <v>92462</v>
      </c>
      <c r="B1555" s="612" t="s">
        <v>3171</v>
      </c>
      <c r="C1555" s="620" t="s">
        <v>4570</v>
      </c>
      <c r="D1555" s="612" t="s">
        <v>170</v>
      </c>
      <c r="E1555" s="621">
        <v>235.68</v>
      </c>
      <c r="F1555" s="614">
        <f t="shared" si="428"/>
        <v>284.14</v>
      </c>
      <c r="G1555" s="510"/>
      <c r="H1555" s="423"/>
      <c r="I1555" s="422">
        <f t="shared" si="429"/>
        <v>0</v>
      </c>
      <c r="J1555" s="422">
        <f t="shared" si="430"/>
        <v>0</v>
      </c>
      <c r="K1555" s="419"/>
      <c r="L1555" s="423">
        <f t="shared" si="431"/>
        <v>0</v>
      </c>
      <c r="M1555" s="423">
        <f t="shared" si="432"/>
        <v>0</v>
      </c>
      <c r="N1555" s="424">
        <f t="shared" si="433"/>
        <v>0</v>
      </c>
      <c r="O1555" s="424">
        <f t="shared" si="434"/>
        <v>0</v>
      </c>
      <c r="P1555" s="420"/>
      <c r="Q1555" s="532"/>
      <c r="R1555" s="526" t="str">
        <f t="shared" si="426"/>
        <v/>
      </c>
      <c r="S1555" s="526" t="str">
        <f t="shared" si="427"/>
        <v/>
      </c>
      <c r="V1555" s="433">
        <f>VLOOKUP(A1555,[3]Cartilha!$A:$A,1,FALSE)</f>
        <v>92462</v>
      </c>
      <c r="W1555" s="367"/>
    </row>
    <row r="1556" spans="1:23" ht="22.5" hidden="1" x14ac:dyDescent="0.2">
      <c r="A1556" s="623">
        <v>92463</v>
      </c>
      <c r="B1556" s="612" t="s">
        <v>3171</v>
      </c>
      <c r="C1556" s="620" t="s">
        <v>4571</v>
      </c>
      <c r="D1556" s="612" t="s">
        <v>170</v>
      </c>
      <c r="E1556" s="621">
        <v>109</v>
      </c>
      <c r="F1556" s="614">
        <f t="shared" si="428"/>
        <v>131.41</v>
      </c>
      <c r="G1556" s="510"/>
      <c r="H1556" s="423"/>
      <c r="I1556" s="422">
        <f t="shared" si="429"/>
        <v>0</v>
      </c>
      <c r="J1556" s="422">
        <f t="shared" si="430"/>
        <v>0</v>
      </c>
      <c r="K1556" s="419"/>
      <c r="L1556" s="423">
        <f t="shared" si="431"/>
        <v>0</v>
      </c>
      <c r="M1556" s="423">
        <f t="shared" si="432"/>
        <v>0</v>
      </c>
      <c r="N1556" s="424">
        <f t="shared" si="433"/>
        <v>0</v>
      </c>
      <c r="O1556" s="424">
        <f t="shared" si="434"/>
        <v>0</v>
      </c>
      <c r="P1556" s="420"/>
      <c r="Q1556" s="532"/>
      <c r="R1556" s="526" t="str">
        <f t="shared" ref="R1556:R1619" si="435">IF(Q1556="X","x",IF(Q1556="xx","x",IF(O1556&gt;0,"x","")))</f>
        <v/>
      </c>
      <c r="S1556" s="526" t="str">
        <f t="shared" ref="S1556:S1619" si="436">IF(Q1556="X","x",IF(Q1556="xx","x",IF(OR(J1556&gt;0,O1556&gt;0),"x","")))</f>
        <v/>
      </c>
      <c r="V1556" s="433">
        <f>VLOOKUP(A1556,[3]Cartilha!$A:$A,1,FALSE)</f>
        <v>92463</v>
      </c>
      <c r="W1556" s="367"/>
    </row>
    <row r="1557" spans="1:23" ht="22.5" hidden="1" x14ac:dyDescent="0.2">
      <c r="A1557" s="623">
        <v>92464</v>
      </c>
      <c r="B1557" s="612" t="s">
        <v>3171</v>
      </c>
      <c r="C1557" s="620" t="s">
        <v>4572</v>
      </c>
      <c r="D1557" s="612" t="s">
        <v>170</v>
      </c>
      <c r="E1557" s="621">
        <v>95.74</v>
      </c>
      <c r="F1557" s="614">
        <f t="shared" si="428"/>
        <v>115.42</v>
      </c>
      <c r="G1557" s="510"/>
      <c r="H1557" s="423"/>
      <c r="I1557" s="422">
        <f t="shared" si="429"/>
        <v>0</v>
      </c>
      <c r="J1557" s="422">
        <f t="shared" si="430"/>
        <v>0</v>
      </c>
      <c r="K1557" s="419"/>
      <c r="L1557" s="423">
        <f t="shared" si="431"/>
        <v>0</v>
      </c>
      <c r="M1557" s="423">
        <f t="shared" si="432"/>
        <v>0</v>
      </c>
      <c r="N1557" s="424">
        <f t="shared" si="433"/>
        <v>0</v>
      </c>
      <c r="O1557" s="424">
        <f t="shared" si="434"/>
        <v>0</v>
      </c>
      <c r="P1557" s="420"/>
      <c r="Q1557" s="532"/>
      <c r="R1557" s="526" t="str">
        <f t="shared" si="435"/>
        <v/>
      </c>
      <c r="S1557" s="526" t="str">
        <f t="shared" si="436"/>
        <v/>
      </c>
      <c r="V1557" s="433">
        <f>VLOOKUP(A1557,[3]Cartilha!$A:$A,1,FALSE)</f>
        <v>92464</v>
      </c>
      <c r="W1557" s="367"/>
    </row>
    <row r="1558" spans="1:23" ht="22.5" hidden="1" x14ac:dyDescent="0.2">
      <c r="A1558" s="623">
        <v>92465</v>
      </c>
      <c r="B1558" s="612" t="s">
        <v>3171</v>
      </c>
      <c r="C1558" s="620" t="s">
        <v>4573</v>
      </c>
      <c r="D1558" s="612" t="s">
        <v>170</v>
      </c>
      <c r="E1558" s="621">
        <v>139.78</v>
      </c>
      <c r="F1558" s="614">
        <f t="shared" si="428"/>
        <v>168.52</v>
      </c>
      <c r="G1558" s="510"/>
      <c r="H1558" s="423"/>
      <c r="I1558" s="422">
        <f t="shared" si="429"/>
        <v>0</v>
      </c>
      <c r="J1558" s="422">
        <f t="shared" si="430"/>
        <v>0</v>
      </c>
      <c r="K1558" s="419"/>
      <c r="L1558" s="423">
        <f t="shared" si="431"/>
        <v>0</v>
      </c>
      <c r="M1558" s="423">
        <f t="shared" si="432"/>
        <v>0</v>
      </c>
      <c r="N1558" s="424">
        <f t="shared" si="433"/>
        <v>0</v>
      </c>
      <c r="O1558" s="424">
        <f t="shared" si="434"/>
        <v>0</v>
      </c>
      <c r="P1558" s="420"/>
      <c r="Q1558" s="532"/>
      <c r="R1558" s="526" t="str">
        <f t="shared" si="435"/>
        <v/>
      </c>
      <c r="S1558" s="526" t="str">
        <f t="shared" si="436"/>
        <v/>
      </c>
      <c r="V1558" s="433">
        <f>VLOOKUP(A1558,[3]Cartilha!$A:$A,1,FALSE)</f>
        <v>92465</v>
      </c>
      <c r="W1558" s="367"/>
    </row>
    <row r="1559" spans="1:23" ht="22.5" hidden="1" x14ac:dyDescent="0.2">
      <c r="A1559" s="623">
        <v>92466</v>
      </c>
      <c r="B1559" s="612" t="s">
        <v>3171</v>
      </c>
      <c r="C1559" s="620" t="s">
        <v>4574</v>
      </c>
      <c r="D1559" s="612" t="s">
        <v>170</v>
      </c>
      <c r="E1559" s="621">
        <v>229.34</v>
      </c>
      <c r="F1559" s="614">
        <f t="shared" ref="F1559:F1622" si="437">IF(E1559=0,0,ROUND(E1559*(1+E$13)*(1-E$14),2))</f>
        <v>276.49</v>
      </c>
      <c r="G1559" s="510"/>
      <c r="H1559" s="423"/>
      <c r="I1559" s="422">
        <f t="shared" si="429"/>
        <v>0</v>
      </c>
      <c r="J1559" s="422">
        <f t="shared" si="430"/>
        <v>0</v>
      </c>
      <c r="K1559" s="419"/>
      <c r="L1559" s="423">
        <f t="shared" si="431"/>
        <v>0</v>
      </c>
      <c r="M1559" s="423">
        <f t="shared" si="432"/>
        <v>0</v>
      </c>
      <c r="N1559" s="424">
        <f t="shared" si="433"/>
        <v>0</v>
      </c>
      <c r="O1559" s="424">
        <f t="shared" si="434"/>
        <v>0</v>
      </c>
      <c r="P1559" s="420"/>
      <c r="Q1559" s="532"/>
      <c r="R1559" s="526" t="str">
        <f t="shared" si="435"/>
        <v/>
      </c>
      <c r="S1559" s="526" t="str">
        <f t="shared" si="436"/>
        <v/>
      </c>
      <c r="V1559" s="433">
        <f>VLOOKUP(A1559,[3]Cartilha!$A:$A,1,FALSE)</f>
        <v>92466</v>
      </c>
      <c r="W1559" s="367"/>
    </row>
    <row r="1560" spans="1:23" ht="22.5" hidden="1" x14ac:dyDescent="0.2">
      <c r="A1560" s="623">
        <v>92467</v>
      </c>
      <c r="B1560" s="612" t="s">
        <v>3171</v>
      </c>
      <c r="C1560" s="620" t="s">
        <v>4575</v>
      </c>
      <c r="D1560" s="612" t="s">
        <v>170</v>
      </c>
      <c r="E1560" s="621">
        <v>91.53</v>
      </c>
      <c r="F1560" s="614">
        <f t="shared" si="437"/>
        <v>110.35</v>
      </c>
      <c r="G1560" s="510"/>
      <c r="H1560" s="423"/>
      <c r="I1560" s="422">
        <f t="shared" si="429"/>
        <v>0</v>
      </c>
      <c r="J1560" s="422">
        <f t="shared" si="430"/>
        <v>0</v>
      </c>
      <c r="K1560" s="419"/>
      <c r="L1560" s="423">
        <f t="shared" si="431"/>
        <v>0</v>
      </c>
      <c r="M1560" s="423">
        <f t="shared" si="432"/>
        <v>0</v>
      </c>
      <c r="N1560" s="424">
        <f t="shared" si="433"/>
        <v>0</v>
      </c>
      <c r="O1560" s="424">
        <f t="shared" si="434"/>
        <v>0</v>
      </c>
      <c r="P1560" s="420"/>
      <c r="Q1560" s="532"/>
      <c r="R1560" s="526" t="str">
        <f t="shared" si="435"/>
        <v/>
      </c>
      <c r="S1560" s="526" t="str">
        <f t="shared" si="436"/>
        <v/>
      </c>
      <c r="V1560" s="433">
        <f>VLOOKUP(A1560,[3]Cartilha!$A:$A,1,FALSE)</f>
        <v>92467</v>
      </c>
      <c r="W1560" s="367"/>
    </row>
    <row r="1561" spans="1:23" ht="22.5" hidden="1" x14ac:dyDescent="0.2">
      <c r="A1561" s="623">
        <v>92468</v>
      </c>
      <c r="B1561" s="612" t="s">
        <v>3171</v>
      </c>
      <c r="C1561" s="620" t="s">
        <v>4576</v>
      </c>
      <c r="D1561" s="612" t="s">
        <v>170</v>
      </c>
      <c r="E1561" s="621">
        <v>90</v>
      </c>
      <c r="F1561" s="614">
        <f t="shared" si="437"/>
        <v>108.5</v>
      </c>
      <c r="G1561" s="510"/>
      <c r="H1561" s="423"/>
      <c r="I1561" s="422">
        <f t="shared" si="429"/>
        <v>0</v>
      </c>
      <c r="J1561" s="422">
        <f t="shared" si="430"/>
        <v>0</v>
      </c>
      <c r="K1561" s="419"/>
      <c r="L1561" s="423">
        <f t="shared" si="431"/>
        <v>0</v>
      </c>
      <c r="M1561" s="423">
        <f t="shared" si="432"/>
        <v>0</v>
      </c>
      <c r="N1561" s="424">
        <f t="shared" si="433"/>
        <v>0</v>
      </c>
      <c r="O1561" s="424">
        <f t="shared" si="434"/>
        <v>0</v>
      </c>
      <c r="P1561" s="420"/>
      <c r="Q1561" s="532"/>
      <c r="R1561" s="526" t="str">
        <f t="shared" si="435"/>
        <v/>
      </c>
      <c r="S1561" s="526" t="str">
        <f t="shared" si="436"/>
        <v/>
      </c>
      <c r="V1561" s="433">
        <f>VLOOKUP(A1561,[3]Cartilha!$A:$A,1,FALSE)</f>
        <v>92468</v>
      </c>
      <c r="W1561" s="367"/>
    </row>
    <row r="1562" spans="1:23" ht="22.5" hidden="1" x14ac:dyDescent="0.2">
      <c r="A1562" s="623">
        <v>92469</v>
      </c>
      <c r="B1562" s="612" t="s">
        <v>3171</v>
      </c>
      <c r="C1562" s="620" t="s">
        <v>4577</v>
      </c>
      <c r="D1562" s="612" t="s">
        <v>170</v>
      </c>
      <c r="E1562" s="621">
        <v>127.82</v>
      </c>
      <c r="F1562" s="614">
        <f t="shared" si="437"/>
        <v>154.1</v>
      </c>
      <c r="G1562" s="510"/>
      <c r="H1562" s="423"/>
      <c r="I1562" s="422">
        <f t="shared" si="429"/>
        <v>0</v>
      </c>
      <c r="J1562" s="422">
        <f t="shared" si="430"/>
        <v>0</v>
      </c>
      <c r="K1562" s="419"/>
      <c r="L1562" s="423">
        <f t="shared" si="431"/>
        <v>0</v>
      </c>
      <c r="M1562" s="423">
        <f t="shared" si="432"/>
        <v>0</v>
      </c>
      <c r="N1562" s="424">
        <f t="shared" si="433"/>
        <v>0</v>
      </c>
      <c r="O1562" s="424">
        <f t="shared" si="434"/>
        <v>0</v>
      </c>
      <c r="P1562" s="420"/>
      <c r="Q1562" s="532"/>
      <c r="R1562" s="526" t="str">
        <f t="shared" si="435"/>
        <v/>
      </c>
      <c r="S1562" s="526" t="str">
        <f t="shared" si="436"/>
        <v/>
      </c>
      <c r="V1562" s="433">
        <f>VLOOKUP(A1562,[3]Cartilha!$A:$A,1,FALSE)</f>
        <v>92469</v>
      </c>
      <c r="W1562" s="367"/>
    </row>
    <row r="1563" spans="1:23" ht="22.5" hidden="1" x14ac:dyDescent="0.2">
      <c r="A1563" s="623">
        <v>92470</v>
      </c>
      <c r="B1563" s="612" t="s">
        <v>3171</v>
      </c>
      <c r="C1563" s="620" t="s">
        <v>4578</v>
      </c>
      <c r="D1563" s="612" t="s">
        <v>170</v>
      </c>
      <c r="E1563" s="621">
        <v>222.66</v>
      </c>
      <c r="F1563" s="614">
        <f t="shared" si="437"/>
        <v>268.44</v>
      </c>
      <c r="G1563" s="510"/>
      <c r="H1563" s="423"/>
      <c r="I1563" s="422">
        <f t="shared" si="429"/>
        <v>0</v>
      </c>
      <c r="J1563" s="422">
        <f t="shared" si="430"/>
        <v>0</v>
      </c>
      <c r="K1563" s="419"/>
      <c r="L1563" s="423">
        <f t="shared" si="431"/>
        <v>0</v>
      </c>
      <c r="M1563" s="423">
        <f t="shared" si="432"/>
        <v>0</v>
      </c>
      <c r="N1563" s="424">
        <f t="shared" si="433"/>
        <v>0</v>
      </c>
      <c r="O1563" s="424">
        <f t="shared" si="434"/>
        <v>0</v>
      </c>
      <c r="P1563" s="420"/>
      <c r="Q1563" s="532"/>
      <c r="R1563" s="526" t="str">
        <f t="shared" si="435"/>
        <v/>
      </c>
      <c r="S1563" s="526" t="str">
        <f t="shared" si="436"/>
        <v/>
      </c>
      <c r="V1563" s="433">
        <f>VLOOKUP(A1563,[3]Cartilha!$A:$A,1,FALSE)</f>
        <v>92470</v>
      </c>
      <c r="W1563" s="367"/>
    </row>
    <row r="1564" spans="1:23" ht="22.5" hidden="1" x14ac:dyDescent="0.2">
      <c r="A1564" s="623">
        <v>92471</v>
      </c>
      <c r="B1564" s="612" t="s">
        <v>3171</v>
      </c>
      <c r="C1564" s="620" t="s">
        <v>4579</v>
      </c>
      <c r="D1564" s="612" t="s">
        <v>170</v>
      </c>
      <c r="E1564" s="621">
        <v>83.82</v>
      </c>
      <c r="F1564" s="614">
        <f t="shared" si="437"/>
        <v>101.05</v>
      </c>
      <c r="G1564" s="510"/>
      <c r="H1564" s="423"/>
      <c r="I1564" s="422">
        <f t="shared" si="429"/>
        <v>0</v>
      </c>
      <c r="J1564" s="422">
        <f t="shared" si="430"/>
        <v>0</v>
      </c>
      <c r="K1564" s="419"/>
      <c r="L1564" s="423">
        <f t="shared" si="431"/>
        <v>0</v>
      </c>
      <c r="M1564" s="423">
        <f t="shared" si="432"/>
        <v>0</v>
      </c>
      <c r="N1564" s="424">
        <f t="shared" si="433"/>
        <v>0</v>
      </c>
      <c r="O1564" s="424">
        <f t="shared" si="434"/>
        <v>0</v>
      </c>
      <c r="P1564" s="420"/>
      <c r="Q1564" s="532"/>
      <c r="R1564" s="526" t="str">
        <f t="shared" si="435"/>
        <v/>
      </c>
      <c r="S1564" s="526" t="str">
        <f t="shared" si="436"/>
        <v/>
      </c>
      <c r="V1564" s="433">
        <f>VLOOKUP(A1564,[3]Cartilha!$A:$A,1,FALSE)</f>
        <v>92471</v>
      </c>
      <c r="W1564" s="367"/>
    </row>
    <row r="1565" spans="1:23" ht="22.5" hidden="1" x14ac:dyDescent="0.2">
      <c r="A1565" s="623">
        <v>92472</v>
      </c>
      <c r="B1565" s="612" t="s">
        <v>3171</v>
      </c>
      <c r="C1565" s="620" t="s">
        <v>4580</v>
      </c>
      <c r="D1565" s="612" t="s">
        <v>170</v>
      </c>
      <c r="E1565" s="621">
        <v>84.25</v>
      </c>
      <c r="F1565" s="614">
        <f t="shared" si="437"/>
        <v>101.57</v>
      </c>
      <c r="G1565" s="510"/>
      <c r="H1565" s="423"/>
      <c r="I1565" s="422">
        <f t="shared" si="429"/>
        <v>0</v>
      </c>
      <c r="J1565" s="422">
        <f t="shared" si="430"/>
        <v>0</v>
      </c>
      <c r="K1565" s="419"/>
      <c r="L1565" s="423">
        <f t="shared" si="431"/>
        <v>0</v>
      </c>
      <c r="M1565" s="423">
        <f t="shared" si="432"/>
        <v>0</v>
      </c>
      <c r="N1565" s="424">
        <f t="shared" si="433"/>
        <v>0</v>
      </c>
      <c r="O1565" s="424">
        <f t="shared" si="434"/>
        <v>0</v>
      </c>
      <c r="P1565" s="420"/>
      <c r="Q1565" s="532"/>
      <c r="R1565" s="526" t="str">
        <f t="shared" si="435"/>
        <v/>
      </c>
      <c r="S1565" s="526" t="str">
        <f t="shared" si="436"/>
        <v/>
      </c>
      <c r="V1565" s="433">
        <f>VLOOKUP(A1565,[3]Cartilha!$A:$A,1,FALSE)</f>
        <v>92472</v>
      </c>
      <c r="W1565" s="367"/>
    </row>
    <row r="1566" spans="1:23" ht="22.5" hidden="1" x14ac:dyDescent="0.2">
      <c r="A1566" s="623">
        <v>92473</v>
      </c>
      <c r="B1566" s="612" t="s">
        <v>3171</v>
      </c>
      <c r="C1566" s="620" t="s">
        <v>4581</v>
      </c>
      <c r="D1566" s="612" t="s">
        <v>170</v>
      </c>
      <c r="E1566" s="621">
        <v>118.1</v>
      </c>
      <c r="F1566" s="614">
        <f t="shared" si="437"/>
        <v>142.38</v>
      </c>
      <c r="G1566" s="510"/>
      <c r="H1566" s="423"/>
      <c r="I1566" s="422">
        <f t="shared" si="429"/>
        <v>0</v>
      </c>
      <c r="J1566" s="422">
        <f t="shared" si="430"/>
        <v>0</v>
      </c>
      <c r="K1566" s="419"/>
      <c r="L1566" s="423">
        <f t="shared" si="431"/>
        <v>0</v>
      </c>
      <c r="M1566" s="423">
        <f t="shared" si="432"/>
        <v>0</v>
      </c>
      <c r="N1566" s="424">
        <f t="shared" si="433"/>
        <v>0</v>
      </c>
      <c r="O1566" s="424">
        <f t="shared" si="434"/>
        <v>0</v>
      </c>
      <c r="P1566" s="420"/>
      <c r="Q1566" s="532"/>
      <c r="R1566" s="526" t="str">
        <f t="shared" si="435"/>
        <v/>
      </c>
      <c r="S1566" s="526" t="str">
        <f t="shared" si="436"/>
        <v/>
      </c>
      <c r="V1566" s="433">
        <f>VLOOKUP(A1566,[3]Cartilha!$A:$A,1,FALSE)</f>
        <v>92473</v>
      </c>
      <c r="W1566" s="367"/>
    </row>
    <row r="1567" spans="1:23" ht="22.5" hidden="1" x14ac:dyDescent="0.2">
      <c r="A1567" s="623">
        <v>92474</v>
      </c>
      <c r="B1567" s="612" t="s">
        <v>3171</v>
      </c>
      <c r="C1567" s="620" t="s">
        <v>4582</v>
      </c>
      <c r="D1567" s="612" t="s">
        <v>170</v>
      </c>
      <c r="E1567" s="621">
        <v>216.89</v>
      </c>
      <c r="F1567" s="614">
        <f t="shared" si="437"/>
        <v>261.48</v>
      </c>
      <c r="G1567" s="510"/>
      <c r="H1567" s="423"/>
      <c r="I1567" s="422">
        <f t="shared" si="429"/>
        <v>0</v>
      </c>
      <c r="J1567" s="422">
        <f t="shared" si="430"/>
        <v>0</v>
      </c>
      <c r="K1567" s="419"/>
      <c r="L1567" s="423">
        <f t="shared" si="431"/>
        <v>0</v>
      </c>
      <c r="M1567" s="423">
        <f t="shared" si="432"/>
        <v>0</v>
      </c>
      <c r="N1567" s="424">
        <f t="shared" si="433"/>
        <v>0</v>
      </c>
      <c r="O1567" s="424">
        <f t="shared" si="434"/>
        <v>0</v>
      </c>
      <c r="P1567" s="420"/>
      <c r="Q1567" s="532"/>
      <c r="R1567" s="526" t="str">
        <f t="shared" si="435"/>
        <v/>
      </c>
      <c r="S1567" s="526" t="str">
        <f t="shared" si="436"/>
        <v/>
      </c>
      <c r="V1567" s="433">
        <f>VLOOKUP(A1567,[3]Cartilha!$A:$A,1,FALSE)</f>
        <v>92474</v>
      </c>
      <c r="W1567" s="367"/>
    </row>
    <row r="1568" spans="1:23" ht="22.5" hidden="1" x14ac:dyDescent="0.2">
      <c r="A1568" s="623">
        <v>92475</v>
      </c>
      <c r="B1568" s="612" t="s">
        <v>3171</v>
      </c>
      <c r="C1568" s="620" t="s">
        <v>4583</v>
      </c>
      <c r="D1568" s="612" t="s">
        <v>170</v>
      </c>
      <c r="E1568" s="621">
        <v>77.52</v>
      </c>
      <c r="F1568" s="614">
        <f t="shared" si="437"/>
        <v>93.46</v>
      </c>
      <c r="G1568" s="510"/>
      <c r="H1568" s="423"/>
      <c r="I1568" s="422">
        <f t="shared" si="429"/>
        <v>0</v>
      </c>
      <c r="J1568" s="422">
        <f t="shared" si="430"/>
        <v>0</v>
      </c>
      <c r="K1568" s="419"/>
      <c r="L1568" s="423">
        <f t="shared" si="431"/>
        <v>0</v>
      </c>
      <c r="M1568" s="423">
        <f t="shared" si="432"/>
        <v>0</v>
      </c>
      <c r="N1568" s="424">
        <f t="shared" si="433"/>
        <v>0</v>
      </c>
      <c r="O1568" s="424">
        <f t="shared" si="434"/>
        <v>0</v>
      </c>
      <c r="P1568" s="420"/>
      <c r="Q1568" s="532"/>
      <c r="R1568" s="526" t="str">
        <f t="shared" si="435"/>
        <v/>
      </c>
      <c r="S1568" s="526" t="str">
        <f t="shared" si="436"/>
        <v/>
      </c>
      <c r="V1568" s="433">
        <f>VLOOKUP(A1568,[3]Cartilha!$A:$A,1,FALSE)</f>
        <v>92475</v>
      </c>
      <c r="W1568" s="367"/>
    </row>
    <row r="1569" spans="1:23" ht="22.5" hidden="1" x14ac:dyDescent="0.2">
      <c r="A1569" s="623">
        <v>92476</v>
      </c>
      <c r="B1569" s="612" t="s">
        <v>3171</v>
      </c>
      <c r="C1569" s="620" t="s">
        <v>4584</v>
      </c>
      <c r="D1569" s="612" t="s">
        <v>170</v>
      </c>
      <c r="E1569" s="621">
        <v>79.34</v>
      </c>
      <c r="F1569" s="614">
        <f t="shared" si="437"/>
        <v>95.65</v>
      </c>
      <c r="G1569" s="510"/>
      <c r="H1569" s="423"/>
      <c r="I1569" s="422">
        <f t="shared" si="429"/>
        <v>0</v>
      </c>
      <c r="J1569" s="422">
        <f t="shared" si="430"/>
        <v>0</v>
      </c>
      <c r="K1569" s="419"/>
      <c r="L1569" s="423">
        <f t="shared" si="431"/>
        <v>0</v>
      </c>
      <c r="M1569" s="423">
        <f t="shared" si="432"/>
        <v>0</v>
      </c>
      <c r="N1569" s="424">
        <f t="shared" si="433"/>
        <v>0</v>
      </c>
      <c r="O1569" s="424">
        <f t="shared" si="434"/>
        <v>0</v>
      </c>
      <c r="P1569" s="420"/>
      <c r="Q1569" s="532"/>
      <c r="R1569" s="526" t="str">
        <f t="shared" si="435"/>
        <v/>
      </c>
      <c r="S1569" s="526" t="str">
        <f t="shared" si="436"/>
        <v/>
      </c>
      <c r="V1569" s="433">
        <f>VLOOKUP(A1569,[3]Cartilha!$A:$A,1,FALSE)</f>
        <v>92476</v>
      </c>
      <c r="W1569" s="367"/>
    </row>
    <row r="1570" spans="1:23" ht="22.5" hidden="1" x14ac:dyDescent="0.2">
      <c r="A1570" s="623">
        <v>92477</v>
      </c>
      <c r="B1570" s="612" t="s">
        <v>3171</v>
      </c>
      <c r="C1570" s="620" t="s">
        <v>4585</v>
      </c>
      <c r="D1570" s="612" t="s">
        <v>170</v>
      </c>
      <c r="E1570" s="621">
        <v>97.48</v>
      </c>
      <c r="F1570" s="614">
        <f t="shared" si="437"/>
        <v>117.52</v>
      </c>
      <c r="G1570" s="510"/>
      <c r="H1570" s="423"/>
      <c r="I1570" s="422">
        <f t="shared" si="429"/>
        <v>0</v>
      </c>
      <c r="J1570" s="422">
        <f t="shared" si="430"/>
        <v>0</v>
      </c>
      <c r="K1570" s="419"/>
      <c r="L1570" s="423">
        <f t="shared" si="431"/>
        <v>0</v>
      </c>
      <c r="M1570" s="423">
        <f t="shared" si="432"/>
        <v>0</v>
      </c>
      <c r="N1570" s="424">
        <f t="shared" si="433"/>
        <v>0</v>
      </c>
      <c r="O1570" s="424">
        <f t="shared" si="434"/>
        <v>0</v>
      </c>
      <c r="P1570" s="420"/>
      <c r="Q1570" s="532"/>
      <c r="R1570" s="526" t="str">
        <f t="shared" si="435"/>
        <v/>
      </c>
      <c r="S1570" s="526" t="str">
        <f t="shared" si="436"/>
        <v/>
      </c>
      <c r="V1570" s="433">
        <f>VLOOKUP(A1570,[3]Cartilha!$A:$A,1,FALSE)</f>
        <v>92477</v>
      </c>
      <c r="W1570" s="367"/>
    </row>
    <row r="1571" spans="1:23" ht="22.5" hidden="1" x14ac:dyDescent="0.2">
      <c r="A1571" s="623">
        <v>92478</v>
      </c>
      <c r="B1571" s="612" t="s">
        <v>3171</v>
      </c>
      <c r="C1571" s="620" t="s">
        <v>4586</v>
      </c>
      <c r="D1571" s="612" t="s">
        <v>170</v>
      </c>
      <c r="E1571" s="621">
        <v>205.58</v>
      </c>
      <c r="F1571" s="614">
        <f t="shared" si="437"/>
        <v>247.85</v>
      </c>
      <c r="G1571" s="510"/>
      <c r="H1571" s="423"/>
      <c r="I1571" s="422">
        <f t="shared" si="429"/>
        <v>0</v>
      </c>
      <c r="J1571" s="422">
        <f t="shared" si="430"/>
        <v>0</v>
      </c>
      <c r="K1571" s="419"/>
      <c r="L1571" s="423">
        <f t="shared" si="431"/>
        <v>0</v>
      </c>
      <c r="M1571" s="423">
        <f t="shared" si="432"/>
        <v>0</v>
      </c>
      <c r="N1571" s="424">
        <f t="shared" si="433"/>
        <v>0</v>
      </c>
      <c r="O1571" s="424">
        <f t="shared" si="434"/>
        <v>0</v>
      </c>
      <c r="P1571" s="420"/>
      <c r="Q1571" s="532"/>
      <c r="R1571" s="526" t="str">
        <f t="shared" si="435"/>
        <v/>
      </c>
      <c r="S1571" s="526" t="str">
        <f t="shared" si="436"/>
        <v/>
      </c>
      <c r="V1571" s="433">
        <f>VLOOKUP(A1571,[3]Cartilha!$A:$A,1,FALSE)</f>
        <v>92478</v>
      </c>
      <c r="W1571" s="367"/>
    </row>
    <row r="1572" spans="1:23" ht="22.5" hidden="1" x14ac:dyDescent="0.2">
      <c r="A1572" s="623">
        <v>92479</v>
      </c>
      <c r="B1572" s="612" t="s">
        <v>3171</v>
      </c>
      <c r="C1572" s="620" t="s">
        <v>4587</v>
      </c>
      <c r="D1572" s="612" t="s">
        <v>170</v>
      </c>
      <c r="E1572" s="621">
        <v>64.150000000000006</v>
      </c>
      <c r="F1572" s="614">
        <f t="shared" si="437"/>
        <v>77.34</v>
      </c>
      <c r="G1572" s="510"/>
      <c r="H1572" s="423"/>
      <c r="I1572" s="422">
        <f t="shared" si="429"/>
        <v>0</v>
      </c>
      <c r="J1572" s="422">
        <f t="shared" si="430"/>
        <v>0</v>
      </c>
      <c r="K1572" s="419"/>
      <c r="L1572" s="423">
        <f t="shared" si="431"/>
        <v>0</v>
      </c>
      <c r="M1572" s="423">
        <f t="shared" si="432"/>
        <v>0</v>
      </c>
      <c r="N1572" s="424">
        <f t="shared" si="433"/>
        <v>0</v>
      </c>
      <c r="O1572" s="424">
        <f t="shared" si="434"/>
        <v>0</v>
      </c>
      <c r="P1572" s="420"/>
      <c r="Q1572" s="532"/>
      <c r="R1572" s="526" t="str">
        <f t="shared" si="435"/>
        <v/>
      </c>
      <c r="S1572" s="526" t="str">
        <f t="shared" si="436"/>
        <v/>
      </c>
      <c r="V1572" s="433">
        <f>VLOOKUP(A1572,[3]Cartilha!$A:$A,1,FALSE)</f>
        <v>92479</v>
      </c>
      <c r="W1572" s="367"/>
    </row>
    <row r="1573" spans="1:23" ht="22.5" hidden="1" x14ac:dyDescent="0.2">
      <c r="A1573" s="623">
        <v>92480</v>
      </c>
      <c r="B1573" s="612" t="s">
        <v>3171</v>
      </c>
      <c r="C1573" s="620" t="s">
        <v>4588</v>
      </c>
      <c r="D1573" s="612" t="s">
        <v>170</v>
      </c>
      <c r="E1573" s="621">
        <v>69.59</v>
      </c>
      <c r="F1573" s="614">
        <f t="shared" si="437"/>
        <v>83.9</v>
      </c>
      <c r="G1573" s="510"/>
      <c r="H1573" s="423"/>
      <c r="I1573" s="422">
        <f t="shared" si="429"/>
        <v>0</v>
      </c>
      <c r="J1573" s="422">
        <f t="shared" si="430"/>
        <v>0</v>
      </c>
      <c r="K1573" s="419"/>
      <c r="L1573" s="423">
        <f t="shared" si="431"/>
        <v>0</v>
      </c>
      <c r="M1573" s="423">
        <f t="shared" si="432"/>
        <v>0</v>
      </c>
      <c r="N1573" s="424">
        <f t="shared" si="433"/>
        <v>0</v>
      </c>
      <c r="O1573" s="424">
        <f t="shared" si="434"/>
        <v>0</v>
      </c>
      <c r="P1573" s="420"/>
      <c r="Q1573" s="532"/>
      <c r="R1573" s="526" t="str">
        <f t="shared" si="435"/>
        <v/>
      </c>
      <c r="S1573" s="526" t="str">
        <f t="shared" si="436"/>
        <v/>
      </c>
      <c r="V1573" s="433">
        <f>VLOOKUP(A1573,[3]Cartilha!$A:$A,1,FALSE)</f>
        <v>92480</v>
      </c>
      <c r="W1573" s="367"/>
    </row>
    <row r="1574" spans="1:23" ht="22.5" hidden="1" x14ac:dyDescent="0.2">
      <c r="A1574" s="623">
        <v>92482</v>
      </c>
      <c r="B1574" s="612" t="s">
        <v>3171</v>
      </c>
      <c r="C1574" s="620" t="s">
        <v>4589</v>
      </c>
      <c r="D1574" s="612" t="s">
        <v>170</v>
      </c>
      <c r="E1574" s="621">
        <v>393.52</v>
      </c>
      <c r="F1574" s="614">
        <f t="shared" si="437"/>
        <v>474.43</v>
      </c>
      <c r="G1574" s="510"/>
      <c r="H1574" s="423"/>
      <c r="I1574" s="422">
        <f t="shared" si="429"/>
        <v>0</v>
      </c>
      <c r="J1574" s="422">
        <f t="shared" si="430"/>
        <v>0</v>
      </c>
      <c r="K1574" s="419"/>
      <c r="L1574" s="423">
        <f t="shared" si="431"/>
        <v>0</v>
      </c>
      <c r="M1574" s="423">
        <f t="shared" si="432"/>
        <v>0</v>
      </c>
      <c r="N1574" s="424">
        <f t="shared" si="433"/>
        <v>0</v>
      </c>
      <c r="O1574" s="424">
        <f t="shared" si="434"/>
        <v>0</v>
      </c>
      <c r="P1574" s="420"/>
      <c r="Q1574" s="532"/>
      <c r="R1574" s="526" t="str">
        <f t="shared" si="435"/>
        <v/>
      </c>
      <c r="S1574" s="526" t="str">
        <f t="shared" si="436"/>
        <v/>
      </c>
      <c r="V1574" s="433">
        <f>VLOOKUP(A1574,[3]Cartilha!$A:$A,1,FALSE)</f>
        <v>92482</v>
      </c>
      <c r="W1574" s="367"/>
    </row>
    <row r="1575" spans="1:23" ht="22.5" hidden="1" x14ac:dyDescent="0.2">
      <c r="A1575" s="623">
        <v>92484</v>
      </c>
      <c r="B1575" s="612" t="s">
        <v>3171</v>
      </c>
      <c r="C1575" s="620" t="s">
        <v>4590</v>
      </c>
      <c r="D1575" s="612" t="s">
        <v>170</v>
      </c>
      <c r="E1575" s="621">
        <v>271.31</v>
      </c>
      <c r="F1575" s="614">
        <f t="shared" si="437"/>
        <v>327.08999999999997</v>
      </c>
      <c r="G1575" s="510"/>
      <c r="H1575" s="423"/>
      <c r="I1575" s="422">
        <f t="shared" si="429"/>
        <v>0</v>
      </c>
      <c r="J1575" s="422">
        <f t="shared" si="430"/>
        <v>0</v>
      </c>
      <c r="K1575" s="419"/>
      <c r="L1575" s="423">
        <f t="shared" si="431"/>
        <v>0</v>
      </c>
      <c r="M1575" s="423">
        <f t="shared" si="432"/>
        <v>0</v>
      </c>
      <c r="N1575" s="424">
        <f t="shared" si="433"/>
        <v>0</v>
      </c>
      <c r="O1575" s="424">
        <f t="shared" si="434"/>
        <v>0</v>
      </c>
      <c r="P1575" s="420"/>
      <c r="Q1575" s="532"/>
      <c r="R1575" s="526" t="str">
        <f t="shared" si="435"/>
        <v/>
      </c>
      <c r="S1575" s="526" t="str">
        <f t="shared" si="436"/>
        <v/>
      </c>
      <c r="V1575" s="433">
        <f>VLOOKUP(A1575,[3]Cartilha!$A:$A,1,FALSE)</f>
        <v>92484</v>
      </c>
      <c r="W1575" s="367"/>
    </row>
    <row r="1576" spans="1:23" ht="22.5" hidden="1" x14ac:dyDescent="0.2">
      <c r="A1576" s="623">
        <v>92486</v>
      </c>
      <c r="B1576" s="612" t="s">
        <v>3171</v>
      </c>
      <c r="C1576" s="620" t="s">
        <v>4591</v>
      </c>
      <c r="D1576" s="612" t="s">
        <v>170</v>
      </c>
      <c r="E1576" s="621">
        <v>182.73</v>
      </c>
      <c r="F1576" s="614">
        <f t="shared" si="437"/>
        <v>220.3</v>
      </c>
      <c r="G1576" s="510"/>
      <c r="H1576" s="423"/>
      <c r="I1576" s="422">
        <f t="shared" si="429"/>
        <v>0</v>
      </c>
      <c r="J1576" s="422">
        <f t="shared" si="430"/>
        <v>0</v>
      </c>
      <c r="K1576" s="419"/>
      <c r="L1576" s="423">
        <f t="shared" si="431"/>
        <v>0</v>
      </c>
      <c r="M1576" s="423">
        <f t="shared" si="432"/>
        <v>0</v>
      </c>
      <c r="N1576" s="424">
        <f t="shared" si="433"/>
        <v>0</v>
      </c>
      <c r="O1576" s="424">
        <f t="shared" si="434"/>
        <v>0</v>
      </c>
      <c r="P1576" s="420"/>
      <c r="Q1576" s="532"/>
      <c r="R1576" s="526" t="str">
        <f t="shared" si="435"/>
        <v/>
      </c>
      <c r="S1576" s="526" t="str">
        <f t="shared" si="436"/>
        <v/>
      </c>
      <c r="V1576" s="433">
        <f>VLOOKUP(A1576,[3]Cartilha!$A:$A,1,FALSE)</f>
        <v>92486</v>
      </c>
      <c r="W1576" s="367"/>
    </row>
    <row r="1577" spans="1:23" ht="22.5" hidden="1" x14ac:dyDescent="0.2">
      <c r="A1577" s="623">
        <v>92488</v>
      </c>
      <c r="B1577" s="612" t="s">
        <v>3171</v>
      </c>
      <c r="C1577" s="620" t="s">
        <v>4592</v>
      </c>
      <c r="D1577" s="612" t="s">
        <v>170</v>
      </c>
      <c r="E1577" s="621">
        <v>92.44</v>
      </c>
      <c r="F1577" s="614">
        <f t="shared" si="437"/>
        <v>111.45</v>
      </c>
      <c r="G1577" s="510"/>
      <c r="H1577" s="423"/>
      <c r="I1577" s="422">
        <f t="shared" si="429"/>
        <v>0</v>
      </c>
      <c r="J1577" s="422">
        <f t="shared" si="430"/>
        <v>0</v>
      </c>
      <c r="K1577" s="419"/>
      <c r="L1577" s="423">
        <f t="shared" si="431"/>
        <v>0</v>
      </c>
      <c r="M1577" s="423">
        <f t="shared" si="432"/>
        <v>0</v>
      </c>
      <c r="N1577" s="424">
        <f t="shared" si="433"/>
        <v>0</v>
      </c>
      <c r="O1577" s="424">
        <f t="shared" si="434"/>
        <v>0</v>
      </c>
      <c r="P1577" s="420"/>
      <c r="Q1577" s="532"/>
      <c r="R1577" s="526" t="str">
        <f t="shared" si="435"/>
        <v/>
      </c>
      <c r="S1577" s="526" t="str">
        <f t="shared" si="436"/>
        <v/>
      </c>
      <c r="V1577" s="433">
        <f>VLOOKUP(A1577,[3]Cartilha!$A:$A,1,FALSE)</f>
        <v>92488</v>
      </c>
      <c r="W1577" s="367"/>
    </row>
    <row r="1578" spans="1:23" ht="22.5" hidden="1" x14ac:dyDescent="0.2">
      <c r="A1578" s="623">
        <v>92490</v>
      </c>
      <c r="B1578" s="612" t="s">
        <v>3171</v>
      </c>
      <c r="C1578" s="620" t="s">
        <v>4593</v>
      </c>
      <c r="D1578" s="612" t="s">
        <v>170</v>
      </c>
      <c r="E1578" s="621">
        <v>54.76</v>
      </c>
      <c r="F1578" s="614">
        <f t="shared" si="437"/>
        <v>66.02</v>
      </c>
      <c r="G1578" s="510"/>
      <c r="H1578" s="423"/>
      <c r="I1578" s="422">
        <f t="shared" si="429"/>
        <v>0</v>
      </c>
      <c r="J1578" s="422">
        <f t="shared" si="430"/>
        <v>0</v>
      </c>
      <c r="K1578" s="419"/>
      <c r="L1578" s="423">
        <f t="shared" si="431"/>
        <v>0</v>
      </c>
      <c r="M1578" s="423">
        <f t="shared" si="432"/>
        <v>0</v>
      </c>
      <c r="N1578" s="424">
        <f t="shared" si="433"/>
        <v>0</v>
      </c>
      <c r="O1578" s="424">
        <f t="shared" si="434"/>
        <v>0</v>
      </c>
      <c r="P1578" s="420"/>
      <c r="Q1578" s="532"/>
      <c r="R1578" s="526" t="str">
        <f t="shared" si="435"/>
        <v/>
      </c>
      <c r="S1578" s="526" t="str">
        <f t="shared" si="436"/>
        <v/>
      </c>
      <c r="V1578" s="433">
        <f>VLOOKUP(A1578,[3]Cartilha!$A:$A,1,FALSE)</f>
        <v>92490</v>
      </c>
      <c r="W1578" s="367"/>
    </row>
    <row r="1579" spans="1:23" ht="22.5" hidden="1" x14ac:dyDescent="0.2">
      <c r="A1579" s="623">
        <v>92492</v>
      </c>
      <c r="B1579" s="612" t="s">
        <v>3171</v>
      </c>
      <c r="C1579" s="620" t="s">
        <v>4594</v>
      </c>
      <c r="D1579" s="612" t="s">
        <v>170</v>
      </c>
      <c r="E1579" s="621">
        <v>88.78</v>
      </c>
      <c r="F1579" s="614">
        <f t="shared" si="437"/>
        <v>107.03</v>
      </c>
      <c r="G1579" s="510"/>
      <c r="H1579" s="423"/>
      <c r="I1579" s="422">
        <f t="shared" si="429"/>
        <v>0</v>
      </c>
      <c r="J1579" s="422">
        <f t="shared" si="430"/>
        <v>0</v>
      </c>
      <c r="K1579" s="419"/>
      <c r="L1579" s="423">
        <f t="shared" si="431"/>
        <v>0</v>
      </c>
      <c r="M1579" s="423">
        <f t="shared" si="432"/>
        <v>0</v>
      </c>
      <c r="N1579" s="424">
        <f t="shared" si="433"/>
        <v>0</v>
      </c>
      <c r="O1579" s="424">
        <f t="shared" si="434"/>
        <v>0</v>
      </c>
      <c r="P1579" s="420"/>
      <c r="Q1579" s="532"/>
      <c r="R1579" s="526" t="str">
        <f t="shared" si="435"/>
        <v/>
      </c>
      <c r="S1579" s="526" t="str">
        <f t="shared" si="436"/>
        <v/>
      </c>
      <c r="V1579" s="433">
        <f>VLOOKUP(A1579,[3]Cartilha!$A:$A,1,FALSE)</f>
        <v>92492</v>
      </c>
      <c r="W1579" s="367"/>
    </row>
    <row r="1580" spans="1:23" ht="22.5" hidden="1" x14ac:dyDescent="0.2">
      <c r="A1580" s="623">
        <v>92494</v>
      </c>
      <c r="B1580" s="612" t="s">
        <v>3171</v>
      </c>
      <c r="C1580" s="620" t="s">
        <v>4595</v>
      </c>
      <c r="D1580" s="612" t="s">
        <v>170</v>
      </c>
      <c r="E1580" s="621">
        <v>51.62</v>
      </c>
      <c r="F1580" s="614">
        <f t="shared" si="437"/>
        <v>62.23</v>
      </c>
      <c r="G1580" s="510"/>
      <c r="H1580" s="423"/>
      <c r="I1580" s="422">
        <f t="shared" si="429"/>
        <v>0</v>
      </c>
      <c r="J1580" s="422">
        <f t="shared" si="430"/>
        <v>0</v>
      </c>
      <c r="K1580" s="419"/>
      <c r="L1580" s="423">
        <f t="shared" si="431"/>
        <v>0</v>
      </c>
      <c r="M1580" s="423">
        <f t="shared" si="432"/>
        <v>0</v>
      </c>
      <c r="N1580" s="424">
        <f t="shared" si="433"/>
        <v>0</v>
      </c>
      <c r="O1580" s="424">
        <f t="shared" si="434"/>
        <v>0</v>
      </c>
      <c r="P1580" s="420"/>
      <c r="Q1580" s="532"/>
      <c r="R1580" s="526" t="str">
        <f t="shared" si="435"/>
        <v/>
      </c>
      <c r="S1580" s="526" t="str">
        <f t="shared" si="436"/>
        <v/>
      </c>
      <c r="V1580" s="433">
        <f>VLOOKUP(A1580,[3]Cartilha!$A:$A,1,FALSE)</f>
        <v>92494</v>
      </c>
      <c r="W1580" s="367"/>
    </row>
    <row r="1581" spans="1:23" ht="22.5" hidden="1" x14ac:dyDescent="0.2">
      <c r="A1581" s="623">
        <v>92496</v>
      </c>
      <c r="B1581" s="612" t="s">
        <v>3171</v>
      </c>
      <c r="C1581" s="620" t="s">
        <v>4596</v>
      </c>
      <c r="D1581" s="612" t="s">
        <v>170</v>
      </c>
      <c r="E1581" s="621">
        <v>86.3</v>
      </c>
      <c r="F1581" s="614">
        <f t="shared" si="437"/>
        <v>104.04</v>
      </c>
      <c r="G1581" s="510"/>
      <c r="H1581" s="423"/>
      <c r="I1581" s="422">
        <f t="shared" si="429"/>
        <v>0</v>
      </c>
      <c r="J1581" s="422">
        <f t="shared" si="430"/>
        <v>0</v>
      </c>
      <c r="K1581" s="419"/>
      <c r="L1581" s="423">
        <f t="shared" si="431"/>
        <v>0</v>
      </c>
      <c r="M1581" s="423">
        <f t="shared" si="432"/>
        <v>0</v>
      </c>
      <c r="N1581" s="424">
        <f t="shared" si="433"/>
        <v>0</v>
      </c>
      <c r="O1581" s="424">
        <f t="shared" si="434"/>
        <v>0</v>
      </c>
      <c r="P1581" s="420"/>
      <c r="Q1581" s="532"/>
      <c r="R1581" s="526" t="str">
        <f t="shared" si="435"/>
        <v/>
      </c>
      <c r="S1581" s="526" t="str">
        <f t="shared" si="436"/>
        <v/>
      </c>
      <c r="V1581" s="433">
        <f>VLOOKUP(A1581,[3]Cartilha!$A:$A,1,FALSE)</f>
        <v>92496</v>
      </c>
      <c r="W1581" s="367"/>
    </row>
    <row r="1582" spans="1:23" ht="22.5" hidden="1" x14ac:dyDescent="0.2">
      <c r="A1582" s="623">
        <v>92498</v>
      </c>
      <c r="B1582" s="612" t="s">
        <v>3171</v>
      </c>
      <c r="C1582" s="620" t="s">
        <v>4597</v>
      </c>
      <c r="D1582" s="612" t="s">
        <v>170</v>
      </c>
      <c r="E1582" s="621">
        <v>49.49</v>
      </c>
      <c r="F1582" s="614">
        <f t="shared" si="437"/>
        <v>59.67</v>
      </c>
      <c r="G1582" s="510"/>
      <c r="H1582" s="423"/>
      <c r="I1582" s="422">
        <f t="shared" si="429"/>
        <v>0</v>
      </c>
      <c r="J1582" s="422">
        <f t="shared" si="430"/>
        <v>0</v>
      </c>
      <c r="K1582" s="419"/>
      <c r="L1582" s="423">
        <f t="shared" si="431"/>
        <v>0</v>
      </c>
      <c r="M1582" s="423">
        <f t="shared" si="432"/>
        <v>0</v>
      </c>
      <c r="N1582" s="424">
        <f t="shared" si="433"/>
        <v>0</v>
      </c>
      <c r="O1582" s="424">
        <f t="shared" si="434"/>
        <v>0</v>
      </c>
      <c r="P1582" s="420"/>
      <c r="Q1582" s="532"/>
      <c r="R1582" s="526" t="str">
        <f t="shared" si="435"/>
        <v/>
      </c>
      <c r="S1582" s="526" t="str">
        <f t="shared" si="436"/>
        <v/>
      </c>
      <c r="V1582" s="433">
        <f>VLOOKUP(A1582,[3]Cartilha!$A:$A,1,FALSE)</f>
        <v>92498</v>
      </c>
      <c r="W1582" s="367"/>
    </row>
    <row r="1583" spans="1:23" ht="22.5" hidden="1" x14ac:dyDescent="0.2">
      <c r="A1583" s="623">
        <v>92500</v>
      </c>
      <c r="B1583" s="612" t="s">
        <v>3171</v>
      </c>
      <c r="C1583" s="620" t="s">
        <v>4598</v>
      </c>
      <c r="D1583" s="612" t="s">
        <v>170</v>
      </c>
      <c r="E1583" s="621">
        <v>84.86</v>
      </c>
      <c r="F1583" s="614">
        <f t="shared" si="437"/>
        <v>102.31</v>
      </c>
      <c r="G1583" s="510"/>
      <c r="H1583" s="423"/>
      <c r="I1583" s="422">
        <f t="shared" si="429"/>
        <v>0</v>
      </c>
      <c r="J1583" s="422">
        <f t="shared" si="430"/>
        <v>0</v>
      </c>
      <c r="K1583" s="419"/>
      <c r="L1583" s="423">
        <f t="shared" si="431"/>
        <v>0</v>
      </c>
      <c r="M1583" s="423">
        <f t="shared" si="432"/>
        <v>0</v>
      </c>
      <c r="N1583" s="424">
        <f t="shared" si="433"/>
        <v>0</v>
      </c>
      <c r="O1583" s="424">
        <f t="shared" si="434"/>
        <v>0</v>
      </c>
      <c r="P1583" s="420"/>
      <c r="Q1583" s="532"/>
      <c r="R1583" s="526" t="str">
        <f t="shared" si="435"/>
        <v/>
      </c>
      <c r="S1583" s="526" t="str">
        <f t="shared" si="436"/>
        <v/>
      </c>
      <c r="V1583" s="433">
        <f>VLOOKUP(A1583,[3]Cartilha!$A:$A,1,FALSE)</f>
        <v>92500</v>
      </c>
      <c r="W1583" s="367"/>
    </row>
    <row r="1584" spans="1:23" ht="22.5" hidden="1" x14ac:dyDescent="0.2">
      <c r="A1584" s="623">
        <v>92502</v>
      </c>
      <c r="B1584" s="612" t="s">
        <v>3171</v>
      </c>
      <c r="C1584" s="620" t="s">
        <v>4599</v>
      </c>
      <c r="D1584" s="612" t="s">
        <v>170</v>
      </c>
      <c r="E1584" s="621">
        <v>48.31</v>
      </c>
      <c r="F1584" s="614">
        <f t="shared" si="437"/>
        <v>58.24</v>
      </c>
      <c r="G1584" s="510"/>
      <c r="H1584" s="423"/>
      <c r="I1584" s="422">
        <f t="shared" ref="I1584:I1625" si="438">IF(ISBLANK(E1584),0,ROUND(F1584*G1584,2))</f>
        <v>0</v>
      </c>
      <c r="J1584" s="422">
        <f t="shared" ref="J1584:J1625" si="439">IF(ISBLANK(G1584),0,ROUND(G1584*H1584,2))</f>
        <v>0</v>
      </c>
      <c r="K1584" s="419"/>
      <c r="L1584" s="423">
        <f t="shared" ref="L1584:L1625" si="440">G1584</f>
        <v>0</v>
      </c>
      <c r="M1584" s="423">
        <f t="shared" ref="M1584:M1625" si="441">H1584</f>
        <v>0</v>
      </c>
      <c r="N1584" s="424">
        <f t="shared" ref="N1584:N1625" si="442">IF(ISBLANK(E1584),0,ROUND(F1584*L1584,2))</f>
        <v>0</v>
      </c>
      <c r="O1584" s="424">
        <f t="shared" ref="O1584:O1625" si="443">IF(ISBLANK(L1584),0,ROUND(L1584*M1584,2))</f>
        <v>0</v>
      </c>
      <c r="P1584" s="420"/>
      <c r="Q1584" s="532"/>
      <c r="R1584" s="526" t="str">
        <f t="shared" si="435"/>
        <v/>
      </c>
      <c r="S1584" s="526" t="str">
        <f t="shared" si="436"/>
        <v/>
      </c>
      <c r="V1584" s="433">
        <f>VLOOKUP(A1584,[3]Cartilha!$A:$A,1,FALSE)</f>
        <v>92502</v>
      </c>
      <c r="W1584" s="367"/>
    </row>
    <row r="1585" spans="1:23" ht="22.5" hidden="1" x14ac:dyDescent="0.2">
      <c r="A1585" s="623">
        <v>92504</v>
      </c>
      <c r="B1585" s="612" t="s">
        <v>3171</v>
      </c>
      <c r="C1585" s="620" t="s">
        <v>4600</v>
      </c>
      <c r="D1585" s="612" t="s">
        <v>170</v>
      </c>
      <c r="E1585" s="621">
        <v>55.78</v>
      </c>
      <c r="F1585" s="614">
        <f t="shared" si="437"/>
        <v>67.25</v>
      </c>
      <c r="G1585" s="510"/>
      <c r="H1585" s="423"/>
      <c r="I1585" s="422">
        <f t="shared" si="438"/>
        <v>0</v>
      </c>
      <c r="J1585" s="422">
        <f t="shared" si="439"/>
        <v>0</v>
      </c>
      <c r="K1585" s="419"/>
      <c r="L1585" s="423">
        <f t="shared" si="440"/>
        <v>0</v>
      </c>
      <c r="M1585" s="423">
        <f t="shared" si="441"/>
        <v>0</v>
      </c>
      <c r="N1585" s="424">
        <f t="shared" si="442"/>
        <v>0</v>
      </c>
      <c r="O1585" s="424">
        <f t="shared" si="443"/>
        <v>0</v>
      </c>
      <c r="P1585" s="420"/>
      <c r="Q1585" s="532"/>
      <c r="R1585" s="526" t="str">
        <f t="shared" si="435"/>
        <v/>
      </c>
      <c r="S1585" s="526" t="str">
        <f t="shared" si="436"/>
        <v/>
      </c>
      <c r="V1585" s="433">
        <f>VLOOKUP(A1585,[3]Cartilha!$A:$A,1,FALSE)</f>
        <v>92504</v>
      </c>
      <c r="W1585" s="367"/>
    </row>
    <row r="1586" spans="1:23" ht="22.5" hidden="1" x14ac:dyDescent="0.2">
      <c r="A1586" s="623">
        <v>92506</v>
      </c>
      <c r="B1586" s="612" t="s">
        <v>3171</v>
      </c>
      <c r="C1586" s="620" t="s">
        <v>4601</v>
      </c>
      <c r="D1586" s="612" t="s">
        <v>170</v>
      </c>
      <c r="E1586" s="621">
        <v>46.26</v>
      </c>
      <c r="F1586" s="614">
        <f t="shared" si="437"/>
        <v>55.77</v>
      </c>
      <c r="G1586" s="510"/>
      <c r="H1586" s="423"/>
      <c r="I1586" s="422">
        <f t="shared" si="438"/>
        <v>0</v>
      </c>
      <c r="J1586" s="422">
        <f t="shared" si="439"/>
        <v>0</v>
      </c>
      <c r="K1586" s="419"/>
      <c r="L1586" s="423">
        <f t="shared" si="440"/>
        <v>0</v>
      </c>
      <c r="M1586" s="423">
        <f t="shared" si="441"/>
        <v>0</v>
      </c>
      <c r="N1586" s="424">
        <f t="shared" si="442"/>
        <v>0</v>
      </c>
      <c r="O1586" s="424">
        <f t="shared" si="443"/>
        <v>0</v>
      </c>
      <c r="P1586" s="420"/>
      <c r="Q1586" s="532"/>
      <c r="R1586" s="526" t="str">
        <f t="shared" si="435"/>
        <v/>
      </c>
      <c r="S1586" s="526" t="str">
        <f t="shared" si="436"/>
        <v/>
      </c>
      <c r="V1586" s="433">
        <f>VLOOKUP(A1586,[3]Cartilha!$A:$A,1,FALSE)</f>
        <v>92506</v>
      </c>
      <c r="W1586" s="367"/>
    </row>
    <row r="1587" spans="1:23" ht="22.5" hidden="1" x14ac:dyDescent="0.2">
      <c r="A1587" s="623">
        <v>92508</v>
      </c>
      <c r="B1587" s="612" t="s">
        <v>3171</v>
      </c>
      <c r="C1587" s="620" t="s">
        <v>4602</v>
      </c>
      <c r="D1587" s="612" t="s">
        <v>170</v>
      </c>
      <c r="E1587" s="621">
        <v>99.52</v>
      </c>
      <c r="F1587" s="614">
        <f t="shared" si="437"/>
        <v>119.98</v>
      </c>
      <c r="G1587" s="510"/>
      <c r="H1587" s="423"/>
      <c r="I1587" s="422">
        <f t="shared" si="438"/>
        <v>0</v>
      </c>
      <c r="J1587" s="422">
        <f t="shared" si="439"/>
        <v>0</v>
      </c>
      <c r="K1587" s="419"/>
      <c r="L1587" s="423">
        <f t="shared" si="440"/>
        <v>0</v>
      </c>
      <c r="M1587" s="423">
        <f t="shared" si="441"/>
        <v>0</v>
      </c>
      <c r="N1587" s="424">
        <f t="shared" si="442"/>
        <v>0</v>
      </c>
      <c r="O1587" s="424">
        <f t="shared" si="443"/>
        <v>0</v>
      </c>
      <c r="P1587" s="420"/>
      <c r="Q1587" s="532"/>
      <c r="R1587" s="526" t="str">
        <f t="shared" si="435"/>
        <v/>
      </c>
      <c r="S1587" s="526" t="str">
        <f t="shared" si="436"/>
        <v/>
      </c>
      <c r="V1587" s="433">
        <f>VLOOKUP(A1587,[3]Cartilha!$A:$A,1,FALSE)</f>
        <v>92508</v>
      </c>
      <c r="W1587" s="367"/>
    </row>
    <row r="1588" spans="1:23" ht="22.5" hidden="1" x14ac:dyDescent="0.2">
      <c r="A1588" s="623">
        <v>92510</v>
      </c>
      <c r="B1588" s="612" t="s">
        <v>3171</v>
      </c>
      <c r="C1588" s="620" t="s">
        <v>4603</v>
      </c>
      <c r="D1588" s="612" t="s">
        <v>170</v>
      </c>
      <c r="E1588" s="621">
        <v>56.76</v>
      </c>
      <c r="F1588" s="614">
        <f t="shared" si="437"/>
        <v>68.430000000000007</v>
      </c>
      <c r="G1588" s="510"/>
      <c r="H1588" s="423"/>
      <c r="I1588" s="422">
        <f t="shared" si="438"/>
        <v>0</v>
      </c>
      <c r="J1588" s="422">
        <f t="shared" si="439"/>
        <v>0</v>
      </c>
      <c r="K1588" s="419"/>
      <c r="L1588" s="423">
        <f t="shared" si="440"/>
        <v>0</v>
      </c>
      <c r="M1588" s="423">
        <f t="shared" si="441"/>
        <v>0</v>
      </c>
      <c r="N1588" s="424">
        <f t="shared" si="442"/>
        <v>0</v>
      </c>
      <c r="O1588" s="424">
        <f t="shared" si="443"/>
        <v>0</v>
      </c>
      <c r="P1588" s="420"/>
      <c r="Q1588" s="532"/>
      <c r="R1588" s="526" t="str">
        <f t="shared" si="435"/>
        <v/>
      </c>
      <c r="S1588" s="526" t="str">
        <f t="shared" si="436"/>
        <v/>
      </c>
      <c r="V1588" s="433">
        <f>VLOOKUP(A1588,[3]Cartilha!$A:$A,1,FALSE)</f>
        <v>92510</v>
      </c>
      <c r="W1588" s="367"/>
    </row>
    <row r="1589" spans="1:23" ht="22.5" hidden="1" x14ac:dyDescent="0.2">
      <c r="A1589" s="623">
        <v>92512</v>
      </c>
      <c r="B1589" s="612" t="s">
        <v>3171</v>
      </c>
      <c r="C1589" s="620" t="s">
        <v>4604</v>
      </c>
      <c r="D1589" s="612" t="s">
        <v>170</v>
      </c>
      <c r="E1589" s="621">
        <v>79.19</v>
      </c>
      <c r="F1589" s="614">
        <f t="shared" si="437"/>
        <v>95.47</v>
      </c>
      <c r="G1589" s="510"/>
      <c r="H1589" s="423"/>
      <c r="I1589" s="422">
        <f t="shared" si="438"/>
        <v>0</v>
      </c>
      <c r="J1589" s="422">
        <f t="shared" si="439"/>
        <v>0</v>
      </c>
      <c r="K1589" s="419"/>
      <c r="L1589" s="423">
        <f t="shared" si="440"/>
        <v>0</v>
      </c>
      <c r="M1589" s="423">
        <f t="shared" si="441"/>
        <v>0</v>
      </c>
      <c r="N1589" s="424">
        <f t="shared" si="442"/>
        <v>0</v>
      </c>
      <c r="O1589" s="424">
        <f t="shared" si="443"/>
        <v>0</v>
      </c>
      <c r="P1589" s="420"/>
      <c r="Q1589" s="532"/>
      <c r="R1589" s="526" t="str">
        <f t="shared" si="435"/>
        <v/>
      </c>
      <c r="S1589" s="526" t="str">
        <f t="shared" si="436"/>
        <v/>
      </c>
      <c r="V1589" s="433">
        <f>VLOOKUP(A1589,[3]Cartilha!$A:$A,1,FALSE)</f>
        <v>92512</v>
      </c>
      <c r="W1589" s="367"/>
    </row>
    <row r="1590" spans="1:23" ht="22.5" hidden="1" x14ac:dyDescent="0.2">
      <c r="A1590" s="623">
        <v>92514</v>
      </c>
      <c r="B1590" s="612" t="s">
        <v>3171</v>
      </c>
      <c r="C1590" s="620" t="s">
        <v>4605</v>
      </c>
      <c r="D1590" s="612" t="s">
        <v>170</v>
      </c>
      <c r="E1590" s="621">
        <v>40.14</v>
      </c>
      <c r="F1590" s="614">
        <f t="shared" si="437"/>
        <v>48.39</v>
      </c>
      <c r="G1590" s="510"/>
      <c r="H1590" s="423"/>
      <c r="I1590" s="422">
        <f t="shared" si="438"/>
        <v>0</v>
      </c>
      <c r="J1590" s="422">
        <f t="shared" si="439"/>
        <v>0</v>
      </c>
      <c r="K1590" s="419"/>
      <c r="L1590" s="423">
        <f t="shared" si="440"/>
        <v>0</v>
      </c>
      <c r="M1590" s="423">
        <f t="shared" si="441"/>
        <v>0</v>
      </c>
      <c r="N1590" s="424">
        <f t="shared" si="442"/>
        <v>0</v>
      </c>
      <c r="O1590" s="424">
        <f t="shared" si="443"/>
        <v>0</v>
      </c>
      <c r="P1590" s="420"/>
      <c r="Q1590" s="532"/>
      <c r="R1590" s="526" t="str">
        <f t="shared" si="435"/>
        <v/>
      </c>
      <c r="S1590" s="526" t="str">
        <f t="shared" si="436"/>
        <v/>
      </c>
      <c r="V1590" s="433">
        <f>VLOOKUP(A1590,[3]Cartilha!$A:$A,1,FALSE)</f>
        <v>92514</v>
      </c>
      <c r="W1590" s="367"/>
    </row>
    <row r="1591" spans="1:23" ht="22.5" hidden="1" x14ac:dyDescent="0.2">
      <c r="A1591" s="623">
        <v>92515</v>
      </c>
      <c r="B1591" s="612" t="s">
        <v>3171</v>
      </c>
      <c r="C1591" s="620" t="s">
        <v>4606</v>
      </c>
      <c r="D1591" s="612" t="s">
        <v>170</v>
      </c>
      <c r="E1591" s="621">
        <v>70.64</v>
      </c>
      <c r="F1591" s="614">
        <f t="shared" si="437"/>
        <v>85.16</v>
      </c>
      <c r="G1591" s="510"/>
      <c r="H1591" s="423"/>
      <c r="I1591" s="422">
        <f t="shared" si="438"/>
        <v>0</v>
      </c>
      <c r="J1591" s="422">
        <f t="shared" si="439"/>
        <v>0</v>
      </c>
      <c r="K1591" s="419"/>
      <c r="L1591" s="423">
        <f t="shared" si="440"/>
        <v>0</v>
      </c>
      <c r="M1591" s="423">
        <f t="shared" si="441"/>
        <v>0</v>
      </c>
      <c r="N1591" s="424">
        <f t="shared" si="442"/>
        <v>0</v>
      </c>
      <c r="O1591" s="424">
        <f t="shared" si="443"/>
        <v>0</v>
      </c>
      <c r="P1591" s="420"/>
      <c r="Q1591" s="532"/>
      <c r="R1591" s="526" t="str">
        <f t="shared" si="435"/>
        <v/>
      </c>
      <c r="S1591" s="526" t="str">
        <f t="shared" si="436"/>
        <v/>
      </c>
      <c r="V1591" s="433">
        <f>VLOOKUP(A1591,[3]Cartilha!$A:$A,1,FALSE)</f>
        <v>92515</v>
      </c>
      <c r="W1591" s="367"/>
    </row>
    <row r="1592" spans="1:23" ht="22.5" hidden="1" x14ac:dyDescent="0.2">
      <c r="A1592" s="623">
        <v>92518</v>
      </c>
      <c r="B1592" s="612" t="s">
        <v>3171</v>
      </c>
      <c r="C1592" s="620" t="s">
        <v>4607</v>
      </c>
      <c r="D1592" s="612" t="s">
        <v>170</v>
      </c>
      <c r="E1592" s="621">
        <v>33.229999999999997</v>
      </c>
      <c r="F1592" s="614">
        <f t="shared" si="437"/>
        <v>40.06</v>
      </c>
      <c r="G1592" s="510"/>
      <c r="H1592" s="423"/>
      <c r="I1592" s="422">
        <f t="shared" si="438"/>
        <v>0</v>
      </c>
      <c r="J1592" s="422">
        <f t="shared" si="439"/>
        <v>0</v>
      </c>
      <c r="K1592" s="419"/>
      <c r="L1592" s="423">
        <f t="shared" si="440"/>
        <v>0</v>
      </c>
      <c r="M1592" s="423">
        <f t="shared" si="441"/>
        <v>0</v>
      </c>
      <c r="N1592" s="424">
        <f t="shared" si="442"/>
        <v>0</v>
      </c>
      <c r="O1592" s="424">
        <f t="shared" si="443"/>
        <v>0</v>
      </c>
      <c r="P1592" s="420"/>
      <c r="Q1592" s="532"/>
      <c r="R1592" s="526" t="str">
        <f t="shared" si="435"/>
        <v/>
      </c>
      <c r="S1592" s="526" t="str">
        <f t="shared" si="436"/>
        <v/>
      </c>
      <c r="V1592" s="433">
        <f>VLOOKUP(A1592,[3]Cartilha!$A:$A,1,FALSE)</f>
        <v>92518</v>
      </c>
      <c r="W1592" s="367"/>
    </row>
    <row r="1593" spans="1:23" ht="22.5" hidden="1" x14ac:dyDescent="0.2">
      <c r="A1593" s="623">
        <v>92520</v>
      </c>
      <c r="B1593" s="612" t="s">
        <v>3171</v>
      </c>
      <c r="C1593" s="620" t="s">
        <v>4608</v>
      </c>
      <c r="D1593" s="612" t="s">
        <v>170</v>
      </c>
      <c r="E1593" s="621">
        <v>66.260000000000005</v>
      </c>
      <c r="F1593" s="614">
        <f t="shared" si="437"/>
        <v>79.88</v>
      </c>
      <c r="G1593" s="510"/>
      <c r="H1593" s="423"/>
      <c r="I1593" s="422">
        <f t="shared" si="438"/>
        <v>0</v>
      </c>
      <c r="J1593" s="422">
        <f t="shared" si="439"/>
        <v>0</v>
      </c>
      <c r="K1593" s="419"/>
      <c r="L1593" s="423">
        <f t="shared" si="440"/>
        <v>0</v>
      </c>
      <c r="M1593" s="423">
        <f t="shared" si="441"/>
        <v>0</v>
      </c>
      <c r="N1593" s="424">
        <f t="shared" si="442"/>
        <v>0</v>
      </c>
      <c r="O1593" s="424">
        <f t="shared" si="443"/>
        <v>0</v>
      </c>
      <c r="P1593" s="420"/>
      <c r="Q1593" s="532"/>
      <c r="R1593" s="526" t="str">
        <f t="shared" si="435"/>
        <v/>
      </c>
      <c r="S1593" s="526" t="str">
        <f t="shared" si="436"/>
        <v/>
      </c>
      <c r="V1593" s="433">
        <f>VLOOKUP(A1593,[3]Cartilha!$A:$A,1,FALSE)</f>
        <v>92520</v>
      </c>
      <c r="W1593" s="367"/>
    </row>
    <row r="1594" spans="1:23" ht="22.5" hidden="1" x14ac:dyDescent="0.2">
      <c r="A1594" s="623">
        <v>92522</v>
      </c>
      <c r="B1594" s="612" t="s">
        <v>3171</v>
      </c>
      <c r="C1594" s="620" t="s">
        <v>4609</v>
      </c>
      <c r="D1594" s="612" t="s">
        <v>170</v>
      </c>
      <c r="E1594" s="621">
        <v>29.67</v>
      </c>
      <c r="F1594" s="614">
        <f t="shared" si="437"/>
        <v>35.770000000000003</v>
      </c>
      <c r="G1594" s="510"/>
      <c r="H1594" s="423"/>
      <c r="I1594" s="422">
        <f t="shared" si="438"/>
        <v>0</v>
      </c>
      <c r="J1594" s="422">
        <f t="shared" si="439"/>
        <v>0</v>
      </c>
      <c r="K1594" s="419"/>
      <c r="L1594" s="423">
        <f t="shared" si="440"/>
        <v>0</v>
      </c>
      <c r="M1594" s="423">
        <f t="shared" si="441"/>
        <v>0</v>
      </c>
      <c r="N1594" s="424">
        <f t="shared" si="442"/>
        <v>0</v>
      </c>
      <c r="O1594" s="424">
        <f t="shared" si="443"/>
        <v>0</v>
      </c>
      <c r="P1594" s="420"/>
      <c r="Q1594" s="532"/>
      <c r="R1594" s="526" t="str">
        <f t="shared" si="435"/>
        <v/>
      </c>
      <c r="S1594" s="526" t="str">
        <f t="shared" si="436"/>
        <v/>
      </c>
      <c r="V1594" s="433">
        <f>VLOOKUP(A1594,[3]Cartilha!$A:$A,1,FALSE)</f>
        <v>92522</v>
      </c>
      <c r="W1594" s="367"/>
    </row>
    <row r="1595" spans="1:23" ht="22.5" hidden="1" x14ac:dyDescent="0.2">
      <c r="A1595" s="623">
        <v>92524</v>
      </c>
      <c r="B1595" s="612" t="s">
        <v>3171</v>
      </c>
      <c r="C1595" s="620" t="s">
        <v>4610</v>
      </c>
      <c r="D1595" s="612" t="s">
        <v>170</v>
      </c>
      <c r="E1595" s="621">
        <v>66.69</v>
      </c>
      <c r="F1595" s="614">
        <f t="shared" si="437"/>
        <v>80.400000000000006</v>
      </c>
      <c r="G1595" s="510"/>
      <c r="H1595" s="423"/>
      <c r="I1595" s="422">
        <f t="shared" si="438"/>
        <v>0</v>
      </c>
      <c r="J1595" s="422">
        <f t="shared" si="439"/>
        <v>0</v>
      </c>
      <c r="K1595" s="419"/>
      <c r="L1595" s="423">
        <f t="shared" si="440"/>
        <v>0</v>
      </c>
      <c r="M1595" s="423">
        <f t="shared" si="441"/>
        <v>0</v>
      </c>
      <c r="N1595" s="424">
        <f t="shared" si="442"/>
        <v>0</v>
      </c>
      <c r="O1595" s="424">
        <f t="shared" si="443"/>
        <v>0</v>
      </c>
      <c r="P1595" s="420"/>
      <c r="Q1595" s="532"/>
      <c r="R1595" s="526" t="str">
        <f t="shared" si="435"/>
        <v/>
      </c>
      <c r="S1595" s="526" t="str">
        <f t="shared" si="436"/>
        <v/>
      </c>
      <c r="V1595" s="433">
        <f>VLOOKUP(A1595,[3]Cartilha!$A:$A,1,FALSE)</f>
        <v>92524</v>
      </c>
      <c r="W1595" s="367"/>
    </row>
    <row r="1596" spans="1:23" ht="22.5" hidden="1" x14ac:dyDescent="0.2">
      <c r="A1596" s="623">
        <v>92526</v>
      </c>
      <c r="B1596" s="612" t="s">
        <v>3171</v>
      </c>
      <c r="C1596" s="620" t="s">
        <v>4611</v>
      </c>
      <c r="D1596" s="612" t="s">
        <v>170</v>
      </c>
      <c r="E1596" s="621">
        <v>30.59</v>
      </c>
      <c r="F1596" s="614">
        <f t="shared" si="437"/>
        <v>36.880000000000003</v>
      </c>
      <c r="G1596" s="510"/>
      <c r="H1596" s="423"/>
      <c r="I1596" s="422">
        <f t="shared" si="438"/>
        <v>0</v>
      </c>
      <c r="J1596" s="422">
        <f t="shared" si="439"/>
        <v>0</v>
      </c>
      <c r="K1596" s="419"/>
      <c r="L1596" s="423">
        <f t="shared" si="440"/>
        <v>0</v>
      </c>
      <c r="M1596" s="423">
        <f t="shared" si="441"/>
        <v>0</v>
      </c>
      <c r="N1596" s="424">
        <f t="shared" si="442"/>
        <v>0</v>
      </c>
      <c r="O1596" s="424">
        <f t="shared" si="443"/>
        <v>0</v>
      </c>
      <c r="P1596" s="420"/>
      <c r="Q1596" s="532"/>
      <c r="R1596" s="526" t="str">
        <f t="shared" si="435"/>
        <v/>
      </c>
      <c r="S1596" s="526" t="str">
        <f t="shared" si="436"/>
        <v/>
      </c>
      <c r="V1596" s="433">
        <f>VLOOKUP(A1596,[3]Cartilha!$A:$A,1,FALSE)</f>
        <v>92526</v>
      </c>
      <c r="W1596" s="367"/>
    </row>
    <row r="1597" spans="1:23" ht="22.5" hidden="1" x14ac:dyDescent="0.2">
      <c r="A1597" s="623">
        <v>92528</v>
      </c>
      <c r="B1597" s="612" t="s">
        <v>3171</v>
      </c>
      <c r="C1597" s="620" t="s">
        <v>4612</v>
      </c>
      <c r="D1597" s="612" t="s">
        <v>170</v>
      </c>
      <c r="E1597" s="621">
        <v>64.77</v>
      </c>
      <c r="F1597" s="614">
        <f t="shared" si="437"/>
        <v>78.09</v>
      </c>
      <c r="G1597" s="510"/>
      <c r="H1597" s="423"/>
      <c r="I1597" s="422">
        <f t="shared" si="438"/>
        <v>0</v>
      </c>
      <c r="J1597" s="422">
        <f t="shared" si="439"/>
        <v>0</v>
      </c>
      <c r="K1597" s="419"/>
      <c r="L1597" s="423">
        <f t="shared" si="440"/>
        <v>0</v>
      </c>
      <c r="M1597" s="423">
        <f t="shared" si="441"/>
        <v>0</v>
      </c>
      <c r="N1597" s="424">
        <f t="shared" si="442"/>
        <v>0</v>
      </c>
      <c r="O1597" s="424">
        <f t="shared" si="443"/>
        <v>0</v>
      </c>
      <c r="P1597" s="420"/>
      <c r="Q1597" s="532"/>
      <c r="R1597" s="526" t="str">
        <f t="shared" si="435"/>
        <v/>
      </c>
      <c r="S1597" s="526" t="str">
        <f t="shared" si="436"/>
        <v/>
      </c>
      <c r="V1597" s="433">
        <f>VLOOKUP(A1597,[3]Cartilha!$A:$A,1,FALSE)</f>
        <v>92528</v>
      </c>
      <c r="W1597" s="367"/>
    </row>
    <row r="1598" spans="1:23" ht="22.5" hidden="1" x14ac:dyDescent="0.2">
      <c r="A1598" s="623">
        <v>92530</v>
      </c>
      <c r="B1598" s="612" t="s">
        <v>3171</v>
      </c>
      <c r="C1598" s="620" t="s">
        <v>4613</v>
      </c>
      <c r="D1598" s="612" t="s">
        <v>170</v>
      </c>
      <c r="E1598" s="621">
        <v>28.98</v>
      </c>
      <c r="F1598" s="614">
        <f t="shared" si="437"/>
        <v>34.94</v>
      </c>
      <c r="G1598" s="510"/>
      <c r="H1598" s="423"/>
      <c r="I1598" s="422">
        <f t="shared" si="438"/>
        <v>0</v>
      </c>
      <c r="J1598" s="422">
        <f t="shared" si="439"/>
        <v>0</v>
      </c>
      <c r="K1598" s="419"/>
      <c r="L1598" s="423">
        <f t="shared" si="440"/>
        <v>0</v>
      </c>
      <c r="M1598" s="423">
        <f t="shared" si="441"/>
        <v>0</v>
      </c>
      <c r="N1598" s="424">
        <f t="shared" si="442"/>
        <v>0</v>
      </c>
      <c r="O1598" s="424">
        <f t="shared" si="443"/>
        <v>0</v>
      </c>
      <c r="P1598" s="420"/>
      <c r="Q1598" s="532"/>
      <c r="R1598" s="526" t="str">
        <f t="shared" si="435"/>
        <v/>
      </c>
      <c r="S1598" s="526" t="str">
        <f t="shared" si="436"/>
        <v/>
      </c>
      <c r="V1598" s="433">
        <f>VLOOKUP(A1598,[3]Cartilha!$A:$A,1,FALSE)</f>
        <v>92530</v>
      </c>
      <c r="W1598" s="367"/>
    </row>
    <row r="1599" spans="1:23" ht="22.5" hidden="1" x14ac:dyDescent="0.2">
      <c r="A1599" s="623">
        <v>92532</v>
      </c>
      <c r="B1599" s="612" t="s">
        <v>3171</v>
      </c>
      <c r="C1599" s="620" t="s">
        <v>4614</v>
      </c>
      <c r="D1599" s="612" t="s">
        <v>170</v>
      </c>
      <c r="E1599" s="621">
        <v>63.3</v>
      </c>
      <c r="F1599" s="614">
        <f t="shared" si="437"/>
        <v>76.31</v>
      </c>
      <c r="G1599" s="510"/>
      <c r="H1599" s="423"/>
      <c r="I1599" s="422">
        <f t="shared" si="438"/>
        <v>0</v>
      </c>
      <c r="J1599" s="422">
        <f t="shared" si="439"/>
        <v>0</v>
      </c>
      <c r="K1599" s="419"/>
      <c r="L1599" s="423">
        <f t="shared" si="440"/>
        <v>0</v>
      </c>
      <c r="M1599" s="423">
        <f t="shared" si="441"/>
        <v>0</v>
      </c>
      <c r="N1599" s="424">
        <f t="shared" si="442"/>
        <v>0</v>
      </c>
      <c r="O1599" s="424">
        <f t="shared" si="443"/>
        <v>0</v>
      </c>
      <c r="P1599" s="420"/>
      <c r="Q1599" s="532"/>
      <c r="R1599" s="526" t="str">
        <f t="shared" si="435"/>
        <v/>
      </c>
      <c r="S1599" s="526" t="str">
        <f t="shared" si="436"/>
        <v/>
      </c>
      <c r="V1599" s="433">
        <f>VLOOKUP(A1599,[3]Cartilha!$A:$A,1,FALSE)</f>
        <v>92532</v>
      </c>
      <c r="W1599" s="367"/>
    </row>
    <row r="1600" spans="1:23" ht="22.5" hidden="1" x14ac:dyDescent="0.2">
      <c r="A1600" s="623">
        <v>92534</v>
      </c>
      <c r="B1600" s="612" t="s">
        <v>3171</v>
      </c>
      <c r="C1600" s="620" t="s">
        <v>4615</v>
      </c>
      <c r="D1600" s="612" t="s">
        <v>170</v>
      </c>
      <c r="E1600" s="621">
        <v>27.8</v>
      </c>
      <c r="F1600" s="614">
        <f t="shared" si="437"/>
        <v>33.520000000000003</v>
      </c>
      <c r="G1600" s="510"/>
      <c r="H1600" s="423"/>
      <c r="I1600" s="422">
        <f t="shared" si="438"/>
        <v>0</v>
      </c>
      <c r="J1600" s="422">
        <f t="shared" si="439"/>
        <v>0</v>
      </c>
      <c r="K1600" s="419"/>
      <c r="L1600" s="423">
        <f t="shared" si="440"/>
        <v>0</v>
      </c>
      <c r="M1600" s="423">
        <f t="shared" si="441"/>
        <v>0</v>
      </c>
      <c r="N1600" s="424">
        <f t="shared" si="442"/>
        <v>0</v>
      </c>
      <c r="O1600" s="424">
        <f t="shared" si="443"/>
        <v>0</v>
      </c>
      <c r="P1600" s="420"/>
      <c r="Q1600" s="532"/>
      <c r="R1600" s="526" t="str">
        <f t="shared" si="435"/>
        <v/>
      </c>
      <c r="S1600" s="526" t="str">
        <f t="shared" si="436"/>
        <v/>
      </c>
      <c r="V1600" s="433">
        <f>VLOOKUP(A1600,[3]Cartilha!$A:$A,1,FALSE)</f>
        <v>92534</v>
      </c>
      <c r="W1600" s="367"/>
    </row>
    <row r="1601" spans="1:23" ht="22.5" hidden="1" x14ac:dyDescent="0.2">
      <c r="A1601" s="623">
        <v>92536</v>
      </c>
      <c r="B1601" s="612" t="s">
        <v>3171</v>
      </c>
      <c r="C1601" s="620" t="s">
        <v>4616</v>
      </c>
      <c r="D1601" s="612" t="s">
        <v>170</v>
      </c>
      <c r="E1601" s="621">
        <v>60.6</v>
      </c>
      <c r="F1601" s="614">
        <f t="shared" si="437"/>
        <v>73.06</v>
      </c>
      <c r="G1601" s="510"/>
      <c r="H1601" s="423"/>
      <c r="I1601" s="422">
        <f t="shared" si="438"/>
        <v>0</v>
      </c>
      <c r="J1601" s="422">
        <f t="shared" si="439"/>
        <v>0</v>
      </c>
      <c r="K1601" s="419"/>
      <c r="L1601" s="423">
        <f t="shared" si="440"/>
        <v>0</v>
      </c>
      <c r="M1601" s="423">
        <f t="shared" si="441"/>
        <v>0</v>
      </c>
      <c r="N1601" s="424">
        <f t="shared" si="442"/>
        <v>0</v>
      </c>
      <c r="O1601" s="424">
        <f t="shared" si="443"/>
        <v>0</v>
      </c>
      <c r="P1601" s="420"/>
      <c r="Q1601" s="532"/>
      <c r="R1601" s="526" t="str">
        <f t="shared" si="435"/>
        <v/>
      </c>
      <c r="S1601" s="526" t="str">
        <f t="shared" si="436"/>
        <v/>
      </c>
      <c r="V1601" s="433">
        <f>VLOOKUP(A1601,[3]Cartilha!$A:$A,1,FALSE)</f>
        <v>92536</v>
      </c>
      <c r="W1601" s="367"/>
    </row>
    <row r="1602" spans="1:23" ht="22.5" hidden="1" x14ac:dyDescent="0.2">
      <c r="A1602" s="623">
        <v>92538</v>
      </c>
      <c r="B1602" s="612" t="s">
        <v>3171</v>
      </c>
      <c r="C1602" s="620" t="s">
        <v>4617</v>
      </c>
      <c r="D1602" s="612" t="s">
        <v>170</v>
      </c>
      <c r="E1602" s="621">
        <v>25.38</v>
      </c>
      <c r="F1602" s="614">
        <f t="shared" si="437"/>
        <v>30.6</v>
      </c>
      <c r="G1602" s="510"/>
      <c r="H1602" s="423"/>
      <c r="I1602" s="422">
        <f t="shared" si="438"/>
        <v>0</v>
      </c>
      <c r="J1602" s="422">
        <f t="shared" si="439"/>
        <v>0</v>
      </c>
      <c r="K1602" s="419"/>
      <c r="L1602" s="423">
        <f t="shared" si="440"/>
        <v>0</v>
      </c>
      <c r="M1602" s="423">
        <f t="shared" si="441"/>
        <v>0</v>
      </c>
      <c r="N1602" s="424">
        <f t="shared" si="442"/>
        <v>0</v>
      </c>
      <c r="O1602" s="424">
        <f t="shared" si="443"/>
        <v>0</v>
      </c>
      <c r="P1602" s="420"/>
      <c r="Q1602" s="532"/>
      <c r="R1602" s="526" t="str">
        <f t="shared" si="435"/>
        <v/>
      </c>
      <c r="S1602" s="526" t="str">
        <f t="shared" si="436"/>
        <v/>
      </c>
      <c r="V1602" s="433">
        <f>VLOOKUP(A1602,[3]Cartilha!$A:$A,1,FALSE)</f>
        <v>92538</v>
      </c>
      <c r="W1602" s="367"/>
    </row>
    <row r="1603" spans="1:23" ht="22.5" hidden="1" x14ac:dyDescent="0.2">
      <c r="A1603" s="623">
        <v>96529</v>
      </c>
      <c r="B1603" s="612" t="s">
        <v>3171</v>
      </c>
      <c r="C1603" s="620" t="s">
        <v>2439</v>
      </c>
      <c r="D1603" s="612" t="s">
        <v>170</v>
      </c>
      <c r="E1603" s="621">
        <v>385.4</v>
      </c>
      <c r="F1603" s="614">
        <f t="shared" si="437"/>
        <v>464.64</v>
      </c>
      <c r="G1603" s="510"/>
      <c r="H1603" s="423"/>
      <c r="I1603" s="422">
        <f t="shared" si="438"/>
        <v>0</v>
      </c>
      <c r="J1603" s="422">
        <f t="shared" si="439"/>
        <v>0</v>
      </c>
      <c r="K1603" s="419"/>
      <c r="L1603" s="423">
        <f t="shared" si="440"/>
        <v>0</v>
      </c>
      <c r="M1603" s="423">
        <f t="shared" si="441"/>
        <v>0</v>
      </c>
      <c r="N1603" s="424">
        <f t="shared" si="442"/>
        <v>0</v>
      </c>
      <c r="O1603" s="424">
        <f t="shared" si="443"/>
        <v>0</v>
      </c>
      <c r="P1603" s="420"/>
      <c r="Q1603" s="532"/>
      <c r="R1603" s="526" t="str">
        <f t="shared" si="435"/>
        <v/>
      </c>
      <c r="S1603" s="526" t="str">
        <f t="shared" si="436"/>
        <v/>
      </c>
      <c r="V1603" s="433">
        <f>VLOOKUP(A1603,[3]Cartilha!$A:$A,1,FALSE)</f>
        <v>96529</v>
      </c>
      <c r="W1603" s="367"/>
    </row>
    <row r="1604" spans="1:23" ht="22.5" hidden="1" x14ac:dyDescent="0.2">
      <c r="A1604" s="623">
        <v>96530</v>
      </c>
      <c r="B1604" s="612" t="s">
        <v>3171</v>
      </c>
      <c r="C1604" s="620" t="s">
        <v>2440</v>
      </c>
      <c r="D1604" s="612" t="s">
        <v>170</v>
      </c>
      <c r="E1604" s="621">
        <v>220.52</v>
      </c>
      <c r="F1604" s="614">
        <f t="shared" si="437"/>
        <v>265.86</v>
      </c>
      <c r="G1604" s="510"/>
      <c r="H1604" s="423"/>
      <c r="I1604" s="422">
        <f t="shared" si="438"/>
        <v>0</v>
      </c>
      <c r="J1604" s="422">
        <f t="shared" si="439"/>
        <v>0</v>
      </c>
      <c r="K1604" s="419"/>
      <c r="L1604" s="423">
        <f t="shared" si="440"/>
        <v>0</v>
      </c>
      <c r="M1604" s="423">
        <f t="shared" si="441"/>
        <v>0</v>
      </c>
      <c r="N1604" s="424">
        <f t="shared" si="442"/>
        <v>0</v>
      </c>
      <c r="O1604" s="424">
        <f t="shared" si="443"/>
        <v>0</v>
      </c>
      <c r="P1604" s="420"/>
      <c r="Q1604" s="532"/>
      <c r="R1604" s="526" t="str">
        <f t="shared" si="435"/>
        <v/>
      </c>
      <c r="S1604" s="526" t="str">
        <f t="shared" si="436"/>
        <v/>
      </c>
      <c r="V1604" s="433">
        <f>VLOOKUP(A1604,[3]Cartilha!$A:$A,1,FALSE)</f>
        <v>96530</v>
      </c>
      <c r="W1604" s="367"/>
    </row>
    <row r="1605" spans="1:23" ht="22.5" hidden="1" x14ac:dyDescent="0.2">
      <c r="A1605" s="623">
        <v>96531</v>
      </c>
      <c r="B1605" s="612" t="s">
        <v>3171</v>
      </c>
      <c r="C1605" s="620" t="s">
        <v>2441</v>
      </c>
      <c r="D1605" s="612" t="s">
        <v>170</v>
      </c>
      <c r="E1605" s="621">
        <v>148.80000000000001</v>
      </c>
      <c r="F1605" s="614">
        <f t="shared" si="437"/>
        <v>179.39</v>
      </c>
      <c r="G1605" s="510"/>
      <c r="H1605" s="423"/>
      <c r="I1605" s="422">
        <f t="shared" si="438"/>
        <v>0</v>
      </c>
      <c r="J1605" s="422">
        <f t="shared" si="439"/>
        <v>0</v>
      </c>
      <c r="K1605" s="419"/>
      <c r="L1605" s="423">
        <f t="shared" si="440"/>
        <v>0</v>
      </c>
      <c r="M1605" s="423">
        <f t="shared" si="441"/>
        <v>0</v>
      </c>
      <c r="N1605" s="424">
        <f t="shared" si="442"/>
        <v>0</v>
      </c>
      <c r="O1605" s="424">
        <f t="shared" si="443"/>
        <v>0</v>
      </c>
      <c r="P1605" s="420"/>
      <c r="Q1605" s="532"/>
      <c r="R1605" s="526" t="str">
        <f t="shared" si="435"/>
        <v/>
      </c>
      <c r="S1605" s="526" t="str">
        <f t="shared" si="436"/>
        <v/>
      </c>
      <c r="V1605" s="433">
        <f>VLOOKUP(A1605,[3]Cartilha!$A:$A,1,FALSE)</f>
        <v>96531</v>
      </c>
      <c r="W1605" s="367"/>
    </row>
    <row r="1606" spans="1:23" ht="22.5" hidden="1" x14ac:dyDescent="0.2">
      <c r="A1606" s="623">
        <v>96532</v>
      </c>
      <c r="B1606" s="612" t="s">
        <v>3171</v>
      </c>
      <c r="C1606" s="620" t="s">
        <v>2442</v>
      </c>
      <c r="D1606" s="612" t="s">
        <v>170</v>
      </c>
      <c r="E1606" s="621">
        <v>240.55</v>
      </c>
      <c r="F1606" s="614">
        <f t="shared" si="437"/>
        <v>290.01</v>
      </c>
      <c r="G1606" s="510"/>
      <c r="H1606" s="423"/>
      <c r="I1606" s="422">
        <f t="shared" si="438"/>
        <v>0</v>
      </c>
      <c r="J1606" s="422">
        <f t="shared" si="439"/>
        <v>0</v>
      </c>
      <c r="K1606" s="419"/>
      <c r="L1606" s="423">
        <f t="shared" si="440"/>
        <v>0</v>
      </c>
      <c r="M1606" s="423">
        <f t="shared" si="441"/>
        <v>0</v>
      </c>
      <c r="N1606" s="424">
        <f t="shared" si="442"/>
        <v>0</v>
      </c>
      <c r="O1606" s="424">
        <f t="shared" si="443"/>
        <v>0</v>
      </c>
      <c r="P1606" s="420"/>
      <c r="Q1606" s="532"/>
      <c r="R1606" s="526" t="str">
        <f t="shared" si="435"/>
        <v/>
      </c>
      <c r="S1606" s="526" t="str">
        <f t="shared" si="436"/>
        <v/>
      </c>
      <c r="V1606" s="433">
        <f>VLOOKUP(A1606,[3]Cartilha!$A:$A,1,FALSE)</f>
        <v>96532</v>
      </c>
      <c r="W1606" s="367"/>
    </row>
    <row r="1607" spans="1:23" ht="22.5" hidden="1" x14ac:dyDescent="0.2">
      <c r="A1607" s="623">
        <v>96533</v>
      </c>
      <c r="B1607" s="612" t="s">
        <v>3171</v>
      </c>
      <c r="C1607" s="620" t="s">
        <v>2443</v>
      </c>
      <c r="D1607" s="612" t="s">
        <v>170</v>
      </c>
      <c r="E1607" s="621">
        <v>133.25</v>
      </c>
      <c r="F1607" s="614">
        <f t="shared" si="437"/>
        <v>160.65</v>
      </c>
      <c r="G1607" s="510"/>
      <c r="H1607" s="423"/>
      <c r="I1607" s="422">
        <f t="shared" si="438"/>
        <v>0</v>
      </c>
      <c r="J1607" s="422">
        <f t="shared" si="439"/>
        <v>0</v>
      </c>
      <c r="K1607" s="419"/>
      <c r="L1607" s="423">
        <f t="shared" si="440"/>
        <v>0</v>
      </c>
      <c r="M1607" s="423">
        <f t="shared" si="441"/>
        <v>0</v>
      </c>
      <c r="N1607" s="424">
        <f t="shared" si="442"/>
        <v>0</v>
      </c>
      <c r="O1607" s="424">
        <f t="shared" si="443"/>
        <v>0</v>
      </c>
      <c r="P1607" s="420"/>
      <c r="Q1607" s="532"/>
      <c r="R1607" s="526" t="str">
        <f t="shared" si="435"/>
        <v/>
      </c>
      <c r="S1607" s="526" t="str">
        <f t="shared" si="436"/>
        <v/>
      </c>
      <c r="V1607" s="433">
        <f>VLOOKUP(A1607,[3]Cartilha!$A:$A,1,FALSE)</f>
        <v>96533</v>
      </c>
      <c r="W1607" s="367"/>
    </row>
    <row r="1608" spans="1:23" ht="22.5" hidden="1" x14ac:dyDescent="0.2">
      <c r="A1608" s="623">
        <v>96534</v>
      </c>
      <c r="B1608" s="612" t="s">
        <v>3171</v>
      </c>
      <c r="C1608" s="620" t="s">
        <v>2444</v>
      </c>
      <c r="D1608" s="612" t="s">
        <v>170</v>
      </c>
      <c r="E1608" s="621">
        <v>100.81</v>
      </c>
      <c r="F1608" s="614">
        <f t="shared" si="437"/>
        <v>121.54</v>
      </c>
      <c r="G1608" s="510"/>
      <c r="H1608" s="423"/>
      <c r="I1608" s="422">
        <f t="shared" si="438"/>
        <v>0</v>
      </c>
      <c r="J1608" s="422">
        <f t="shared" si="439"/>
        <v>0</v>
      </c>
      <c r="K1608" s="419"/>
      <c r="L1608" s="423">
        <f t="shared" si="440"/>
        <v>0</v>
      </c>
      <c r="M1608" s="423">
        <f t="shared" si="441"/>
        <v>0</v>
      </c>
      <c r="N1608" s="424">
        <f t="shared" si="442"/>
        <v>0</v>
      </c>
      <c r="O1608" s="424">
        <f t="shared" si="443"/>
        <v>0</v>
      </c>
      <c r="P1608" s="420"/>
      <c r="Q1608" s="532"/>
      <c r="R1608" s="526" t="str">
        <f t="shared" si="435"/>
        <v/>
      </c>
      <c r="S1608" s="526" t="str">
        <f t="shared" si="436"/>
        <v/>
      </c>
      <c r="V1608" s="433">
        <f>VLOOKUP(A1608,[3]Cartilha!$A:$A,1,FALSE)</f>
        <v>96534</v>
      </c>
      <c r="W1608" s="367"/>
    </row>
    <row r="1609" spans="1:23" ht="22.5" hidden="1" x14ac:dyDescent="0.2">
      <c r="A1609" s="623">
        <v>96535</v>
      </c>
      <c r="B1609" s="612" t="s">
        <v>3171</v>
      </c>
      <c r="C1609" s="620" t="s">
        <v>2445</v>
      </c>
      <c r="D1609" s="612" t="s">
        <v>170</v>
      </c>
      <c r="E1609" s="621">
        <v>165.1</v>
      </c>
      <c r="F1609" s="614">
        <f t="shared" si="437"/>
        <v>199.04</v>
      </c>
      <c r="G1609" s="510"/>
      <c r="H1609" s="423"/>
      <c r="I1609" s="422">
        <f t="shared" si="438"/>
        <v>0</v>
      </c>
      <c r="J1609" s="422">
        <f t="shared" si="439"/>
        <v>0</v>
      </c>
      <c r="K1609" s="419"/>
      <c r="L1609" s="423">
        <f t="shared" si="440"/>
        <v>0</v>
      </c>
      <c r="M1609" s="423">
        <f t="shared" si="441"/>
        <v>0</v>
      </c>
      <c r="N1609" s="424">
        <f t="shared" si="442"/>
        <v>0</v>
      </c>
      <c r="O1609" s="424">
        <f t="shared" si="443"/>
        <v>0</v>
      </c>
      <c r="P1609" s="420"/>
      <c r="Q1609" s="532"/>
      <c r="R1609" s="526" t="str">
        <f t="shared" si="435"/>
        <v/>
      </c>
      <c r="S1609" s="526" t="str">
        <f t="shared" si="436"/>
        <v/>
      </c>
      <c r="V1609" s="433">
        <f>VLOOKUP(A1609,[3]Cartilha!$A:$A,1,FALSE)</f>
        <v>96535</v>
      </c>
      <c r="W1609" s="367"/>
    </row>
    <row r="1610" spans="1:23" ht="22.5" x14ac:dyDescent="0.2">
      <c r="A1610" s="623">
        <v>96536</v>
      </c>
      <c r="B1610" s="612" t="s">
        <v>3171</v>
      </c>
      <c r="C1610" s="620" t="s">
        <v>2446</v>
      </c>
      <c r="D1610" s="612" t="s">
        <v>170</v>
      </c>
      <c r="E1610" s="621">
        <v>87.84</v>
      </c>
      <c r="F1610" s="614">
        <f t="shared" si="437"/>
        <v>105.9</v>
      </c>
      <c r="G1610" s="510">
        <v>43.2</v>
      </c>
      <c r="H1610" s="423">
        <f>F1610</f>
        <v>105.9</v>
      </c>
      <c r="I1610" s="422">
        <f t="shared" si="438"/>
        <v>4574.88</v>
      </c>
      <c r="J1610" s="422">
        <f t="shared" si="439"/>
        <v>4574.88</v>
      </c>
      <c r="K1610" s="419"/>
      <c r="L1610" s="423">
        <f t="shared" si="440"/>
        <v>43.2</v>
      </c>
      <c r="M1610" s="423">
        <f t="shared" si="441"/>
        <v>105.9</v>
      </c>
      <c r="N1610" s="424">
        <f t="shared" si="442"/>
        <v>4574.88</v>
      </c>
      <c r="O1610" s="424">
        <f t="shared" si="443"/>
        <v>4574.88</v>
      </c>
      <c r="P1610" s="420"/>
      <c r="Q1610" s="532"/>
      <c r="R1610" s="526" t="str">
        <f t="shared" si="435"/>
        <v>x</v>
      </c>
      <c r="S1610" s="526" t="str">
        <f t="shared" si="436"/>
        <v>x</v>
      </c>
      <c r="V1610" s="433">
        <f>VLOOKUP(A1610,[3]Cartilha!$A:$A,1,FALSE)</f>
        <v>96536</v>
      </c>
      <c r="W1610" s="367"/>
    </row>
    <row r="1611" spans="1:23" ht="22.5" hidden="1" x14ac:dyDescent="0.2">
      <c r="A1611" s="623">
        <v>96537</v>
      </c>
      <c r="B1611" s="612" t="s">
        <v>3171</v>
      </c>
      <c r="C1611" s="620" t="s">
        <v>2447</v>
      </c>
      <c r="D1611" s="612" t="s">
        <v>170</v>
      </c>
      <c r="E1611" s="621">
        <v>195.61</v>
      </c>
      <c r="F1611" s="614">
        <f t="shared" si="437"/>
        <v>235.83</v>
      </c>
      <c r="G1611" s="510"/>
      <c r="H1611" s="423"/>
      <c r="I1611" s="422">
        <f t="shared" si="438"/>
        <v>0</v>
      </c>
      <c r="J1611" s="422">
        <f t="shared" si="439"/>
        <v>0</v>
      </c>
      <c r="K1611" s="419"/>
      <c r="L1611" s="423">
        <f t="shared" si="440"/>
        <v>0</v>
      </c>
      <c r="M1611" s="423">
        <f t="shared" si="441"/>
        <v>0</v>
      </c>
      <c r="N1611" s="424">
        <f t="shared" si="442"/>
        <v>0</v>
      </c>
      <c r="O1611" s="424">
        <f t="shared" si="443"/>
        <v>0</v>
      </c>
      <c r="P1611" s="420"/>
      <c r="Q1611" s="532"/>
      <c r="R1611" s="526" t="str">
        <f t="shared" si="435"/>
        <v/>
      </c>
      <c r="S1611" s="526" t="str">
        <f t="shared" si="436"/>
        <v/>
      </c>
      <c r="V1611" s="433">
        <f>VLOOKUP(A1611,[3]Cartilha!$A:$A,1,FALSE)</f>
        <v>96537</v>
      </c>
      <c r="W1611" s="367"/>
    </row>
    <row r="1612" spans="1:23" ht="22.5" hidden="1" x14ac:dyDescent="0.2">
      <c r="A1612" s="623">
        <v>96538</v>
      </c>
      <c r="B1612" s="612" t="s">
        <v>3171</v>
      </c>
      <c r="C1612" s="620" t="s">
        <v>2448</v>
      </c>
      <c r="D1612" s="612" t="s">
        <v>170</v>
      </c>
      <c r="E1612" s="621">
        <v>260.52999999999997</v>
      </c>
      <c r="F1612" s="614">
        <f t="shared" si="437"/>
        <v>314.08999999999997</v>
      </c>
      <c r="G1612" s="510"/>
      <c r="H1612" s="423"/>
      <c r="I1612" s="422">
        <f t="shared" si="438"/>
        <v>0</v>
      </c>
      <c r="J1612" s="422">
        <f t="shared" si="439"/>
        <v>0</v>
      </c>
      <c r="K1612" s="419"/>
      <c r="L1612" s="423">
        <f t="shared" si="440"/>
        <v>0</v>
      </c>
      <c r="M1612" s="423">
        <f t="shared" si="441"/>
        <v>0</v>
      </c>
      <c r="N1612" s="424">
        <f t="shared" si="442"/>
        <v>0</v>
      </c>
      <c r="O1612" s="424">
        <f t="shared" si="443"/>
        <v>0</v>
      </c>
      <c r="P1612" s="420"/>
      <c r="Q1612" s="532"/>
      <c r="R1612" s="526" t="str">
        <f t="shared" si="435"/>
        <v/>
      </c>
      <c r="S1612" s="526" t="str">
        <f t="shared" si="436"/>
        <v/>
      </c>
      <c r="V1612" s="433">
        <f>VLOOKUP(A1612,[3]Cartilha!$A:$A,1,FALSE)</f>
        <v>96538</v>
      </c>
      <c r="W1612" s="367"/>
    </row>
    <row r="1613" spans="1:23" ht="22.5" hidden="1" x14ac:dyDescent="0.2">
      <c r="A1613" s="623">
        <v>96539</v>
      </c>
      <c r="B1613" s="612" t="s">
        <v>3171</v>
      </c>
      <c r="C1613" s="620" t="s">
        <v>2449</v>
      </c>
      <c r="D1613" s="612" t="s">
        <v>170</v>
      </c>
      <c r="E1613" s="621">
        <v>118.38</v>
      </c>
      <c r="F1613" s="614">
        <f t="shared" si="437"/>
        <v>142.72</v>
      </c>
      <c r="G1613" s="510"/>
      <c r="H1613" s="423"/>
      <c r="I1613" s="422">
        <f t="shared" si="438"/>
        <v>0</v>
      </c>
      <c r="J1613" s="422">
        <f t="shared" si="439"/>
        <v>0</v>
      </c>
      <c r="K1613" s="419"/>
      <c r="L1613" s="423">
        <f t="shared" si="440"/>
        <v>0</v>
      </c>
      <c r="M1613" s="423">
        <f t="shared" si="441"/>
        <v>0</v>
      </c>
      <c r="N1613" s="424">
        <f t="shared" si="442"/>
        <v>0</v>
      </c>
      <c r="O1613" s="424">
        <f t="shared" si="443"/>
        <v>0</v>
      </c>
      <c r="P1613" s="420"/>
      <c r="Q1613" s="532"/>
      <c r="R1613" s="526" t="str">
        <f t="shared" si="435"/>
        <v/>
      </c>
      <c r="S1613" s="526" t="str">
        <f t="shared" si="436"/>
        <v/>
      </c>
      <c r="V1613" s="433">
        <f>VLOOKUP(A1613,[3]Cartilha!$A:$A,1,FALSE)</f>
        <v>96539</v>
      </c>
      <c r="W1613" s="367"/>
    </row>
    <row r="1614" spans="1:23" ht="22.5" hidden="1" x14ac:dyDescent="0.2">
      <c r="A1614" s="623">
        <v>96540</v>
      </c>
      <c r="B1614" s="612" t="s">
        <v>3171</v>
      </c>
      <c r="C1614" s="620" t="s">
        <v>2450</v>
      </c>
      <c r="D1614" s="612" t="s">
        <v>170</v>
      </c>
      <c r="E1614" s="621">
        <v>136.46</v>
      </c>
      <c r="F1614" s="614">
        <f t="shared" si="437"/>
        <v>164.52</v>
      </c>
      <c r="G1614" s="510"/>
      <c r="H1614" s="423"/>
      <c r="I1614" s="422">
        <f t="shared" si="438"/>
        <v>0</v>
      </c>
      <c r="J1614" s="422">
        <f t="shared" si="439"/>
        <v>0</v>
      </c>
      <c r="K1614" s="419"/>
      <c r="L1614" s="423">
        <f t="shared" si="440"/>
        <v>0</v>
      </c>
      <c r="M1614" s="423">
        <f t="shared" si="441"/>
        <v>0</v>
      </c>
      <c r="N1614" s="424">
        <f t="shared" si="442"/>
        <v>0</v>
      </c>
      <c r="O1614" s="424">
        <f t="shared" si="443"/>
        <v>0</v>
      </c>
      <c r="P1614" s="420"/>
      <c r="Q1614" s="532"/>
      <c r="R1614" s="526" t="str">
        <f t="shared" si="435"/>
        <v/>
      </c>
      <c r="S1614" s="526" t="str">
        <f t="shared" si="436"/>
        <v/>
      </c>
      <c r="V1614" s="433">
        <f>VLOOKUP(A1614,[3]Cartilha!$A:$A,1,FALSE)</f>
        <v>96540</v>
      </c>
      <c r="W1614" s="367"/>
    </row>
    <row r="1615" spans="1:23" ht="22.5" hidden="1" x14ac:dyDescent="0.2">
      <c r="A1615" s="623">
        <v>96541</v>
      </c>
      <c r="B1615" s="612" t="s">
        <v>3171</v>
      </c>
      <c r="C1615" s="620" t="s">
        <v>2451</v>
      </c>
      <c r="D1615" s="612" t="s">
        <v>170</v>
      </c>
      <c r="E1615" s="621">
        <v>187.61</v>
      </c>
      <c r="F1615" s="614">
        <f t="shared" si="437"/>
        <v>226.18</v>
      </c>
      <c r="G1615" s="510"/>
      <c r="H1615" s="423"/>
      <c r="I1615" s="422">
        <f t="shared" si="438"/>
        <v>0</v>
      </c>
      <c r="J1615" s="422">
        <f t="shared" si="439"/>
        <v>0</v>
      </c>
      <c r="K1615" s="419"/>
      <c r="L1615" s="423">
        <f t="shared" si="440"/>
        <v>0</v>
      </c>
      <c r="M1615" s="423">
        <f t="shared" si="441"/>
        <v>0</v>
      </c>
      <c r="N1615" s="424">
        <f t="shared" si="442"/>
        <v>0</v>
      </c>
      <c r="O1615" s="424">
        <f t="shared" si="443"/>
        <v>0</v>
      </c>
      <c r="P1615" s="420"/>
      <c r="Q1615" s="532"/>
      <c r="R1615" s="526" t="str">
        <f t="shared" si="435"/>
        <v/>
      </c>
      <c r="S1615" s="526" t="str">
        <f t="shared" si="436"/>
        <v/>
      </c>
      <c r="V1615" s="433">
        <f>VLOOKUP(A1615,[3]Cartilha!$A:$A,1,FALSE)</f>
        <v>96541</v>
      </c>
      <c r="W1615" s="367"/>
    </row>
    <row r="1616" spans="1:23" ht="22.5" hidden="1" x14ac:dyDescent="0.2">
      <c r="A1616" s="623">
        <v>96542</v>
      </c>
      <c r="B1616" s="612" t="s">
        <v>3171</v>
      </c>
      <c r="C1616" s="620" t="s">
        <v>2452</v>
      </c>
      <c r="D1616" s="612" t="s">
        <v>170</v>
      </c>
      <c r="E1616" s="621">
        <v>90.59</v>
      </c>
      <c r="F1616" s="614">
        <f t="shared" si="437"/>
        <v>109.22</v>
      </c>
      <c r="G1616" s="510"/>
      <c r="H1616" s="423"/>
      <c r="I1616" s="422">
        <f t="shared" si="438"/>
        <v>0</v>
      </c>
      <c r="J1616" s="422">
        <f t="shared" si="439"/>
        <v>0</v>
      </c>
      <c r="K1616" s="419"/>
      <c r="L1616" s="423">
        <f t="shared" si="440"/>
        <v>0</v>
      </c>
      <c r="M1616" s="423">
        <f t="shared" si="441"/>
        <v>0</v>
      </c>
      <c r="N1616" s="424">
        <f t="shared" si="442"/>
        <v>0</v>
      </c>
      <c r="O1616" s="424">
        <f t="shared" si="443"/>
        <v>0</v>
      </c>
      <c r="P1616" s="420"/>
      <c r="Q1616" s="532"/>
      <c r="R1616" s="526" t="str">
        <f t="shared" si="435"/>
        <v/>
      </c>
      <c r="S1616" s="526" t="str">
        <f t="shared" si="436"/>
        <v/>
      </c>
      <c r="V1616" s="433">
        <f>VLOOKUP(A1616,[3]Cartilha!$A:$A,1,FALSE)</f>
        <v>96542</v>
      </c>
      <c r="W1616" s="367"/>
    </row>
    <row r="1617" spans="1:23" ht="22.5" hidden="1" x14ac:dyDescent="0.2">
      <c r="A1617" s="623">
        <v>92263</v>
      </c>
      <c r="B1617" s="612" t="s">
        <v>3171</v>
      </c>
      <c r="C1617" s="620" t="s">
        <v>4618</v>
      </c>
      <c r="D1617" s="612" t="s">
        <v>170</v>
      </c>
      <c r="E1617" s="621">
        <v>144.51</v>
      </c>
      <c r="F1617" s="614">
        <f t="shared" si="437"/>
        <v>174.22</v>
      </c>
      <c r="G1617" s="510"/>
      <c r="H1617" s="423"/>
      <c r="I1617" s="422">
        <f t="shared" si="438"/>
        <v>0</v>
      </c>
      <c r="J1617" s="422">
        <f t="shared" si="439"/>
        <v>0</v>
      </c>
      <c r="K1617" s="419"/>
      <c r="L1617" s="423">
        <f t="shared" si="440"/>
        <v>0</v>
      </c>
      <c r="M1617" s="423">
        <f t="shared" si="441"/>
        <v>0</v>
      </c>
      <c r="N1617" s="424">
        <f t="shared" si="442"/>
        <v>0</v>
      </c>
      <c r="O1617" s="424">
        <f t="shared" si="443"/>
        <v>0</v>
      </c>
      <c r="P1617" s="420"/>
      <c r="Q1617" s="532"/>
      <c r="R1617" s="526" t="str">
        <f t="shared" si="435"/>
        <v/>
      </c>
      <c r="S1617" s="526" t="str">
        <f t="shared" si="436"/>
        <v/>
      </c>
      <c r="V1617" s="433">
        <f>VLOOKUP(A1617,[3]Cartilha!$A:$A,1,FALSE)</f>
        <v>92263</v>
      </c>
      <c r="W1617" s="367"/>
    </row>
    <row r="1618" spans="1:23" ht="22.5" hidden="1" x14ac:dyDescent="0.2">
      <c r="A1618" s="623">
        <v>92264</v>
      </c>
      <c r="B1618" s="612" t="s">
        <v>3171</v>
      </c>
      <c r="C1618" s="620" t="s">
        <v>4619</v>
      </c>
      <c r="D1618" s="612" t="s">
        <v>170</v>
      </c>
      <c r="E1618" s="621">
        <v>186.56</v>
      </c>
      <c r="F1618" s="614">
        <f t="shared" si="437"/>
        <v>224.92</v>
      </c>
      <c r="G1618" s="510"/>
      <c r="H1618" s="423"/>
      <c r="I1618" s="422">
        <f t="shared" si="438"/>
        <v>0</v>
      </c>
      <c r="J1618" s="422">
        <f t="shared" si="439"/>
        <v>0</v>
      </c>
      <c r="K1618" s="419"/>
      <c r="L1618" s="423">
        <f t="shared" si="440"/>
        <v>0</v>
      </c>
      <c r="M1618" s="423">
        <f t="shared" si="441"/>
        <v>0</v>
      </c>
      <c r="N1618" s="424">
        <f t="shared" si="442"/>
        <v>0</v>
      </c>
      <c r="O1618" s="424">
        <f t="shared" si="443"/>
        <v>0</v>
      </c>
      <c r="P1618" s="420"/>
      <c r="Q1618" s="532"/>
      <c r="R1618" s="526" t="str">
        <f t="shared" si="435"/>
        <v/>
      </c>
      <c r="S1618" s="526" t="str">
        <f t="shared" si="436"/>
        <v/>
      </c>
      <c r="V1618" s="433">
        <f>VLOOKUP(A1618,[3]Cartilha!$A:$A,1,FALSE)</f>
        <v>92264</v>
      </c>
      <c r="W1618" s="367"/>
    </row>
    <row r="1619" spans="1:23" hidden="1" x14ac:dyDescent="0.2">
      <c r="A1619" s="623">
        <v>92265</v>
      </c>
      <c r="B1619" s="612" t="s">
        <v>3171</v>
      </c>
      <c r="C1619" s="620" t="s">
        <v>4620</v>
      </c>
      <c r="D1619" s="612" t="s">
        <v>170</v>
      </c>
      <c r="E1619" s="621">
        <v>108.87</v>
      </c>
      <c r="F1619" s="614">
        <f t="shared" si="437"/>
        <v>131.25</v>
      </c>
      <c r="G1619" s="510"/>
      <c r="H1619" s="423"/>
      <c r="I1619" s="422">
        <f t="shared" si="438"/>
        <v>0</v>
      </c>
      <c r="J1619" s="422">
        <f t="shared" si="439"/>
        <v>0</v>
      </c>
      <c r="K1619" s="419"/>
      <c r="L1619" s="423">
        <f t="shared" si="440"/>
        <v>0</v>
      </c>
      <c r="M1619" s="423">
        <f t="shared" si="441"/>
        <v>0</v>
      </c>
      <c r="N1619" s="424">
        <f t="shared" si="442"/>
        <v>0</v>
      </c>
      <c r="O1619" s="424">
        <f t="shared" si="443"/>
        <v>0</v>
      </c>
      <c r="P1619" s="420"/>
      <c r="Q1619" s="532"/>
      <c r="R1619" s="526" t="str">
        <f t="shared" si="435"/>
        <v/>
      </c>
      <c r="S1619" s="526" t="str">
        <f t="shared" si="436"/>
        <v/>
      </c>
      <c r="V1619" s="433">
        <f>VLOOKUP(A1619,[3]Cartilha!$A:$A,1,FALSE)</f>
        <v>92265</v>
      </c>
      <c r="W1619" s="367"/>
    </row>
    <row r="1620" spans="1:23" hidden="1" x14ac:dyDescent="0.2">
      <c r="A1620" s="623">
        <v>92266</v>
      </c>
      <c r="B1620" s="612" t="s">
        <v>3171</v>
      </c>
      <c r="C1620" s="620" t="s">
        <v>4621</v>
      </c>
      <c r="D1620" s="612" t="s">
        <v>170</v>
      </c>
      <c r="E1620" s="621">
        <v>144.94</v>
      </c>
      <c r="F1620" s="614">
        <f t="shared" si="437"/>
        <v>174.74</v>
      </c>
      <c r="G1620" s="510"/>
      <c r="H1620" s="423"/>
      <c r="I1620" s="422">
        <f t="shared" si="438"/>
        <v>0</v>
      </c>
      <c r="J1620" s="422">
        <f t="shared" si="439"/>
        <v>0</v>
      </c>
      <c r="K1620" s="419"/>
      <c r="L1620" s="423">
        <f t="shared" si="440"/>
        <v>0</v>
      </c>
      <c r="M1620" s="423">
        <f t="shared" si="441"/>
        <v>0</v>
      </c>
      <c r="N1620" s="424">
        <f t="shared" si="442"/>
        <v>0</v>
      </c>
      <c r="O1620" s="424">
        <f t="shared" si="443"/>
        <v>0</v>
      </c>
      <c r="P1620" s="420"/>
      <c r="Q1620" s="532"/>
      <c r="R1620" s="526" t="str">
        <f t="shared" ref="R1620:R1683" si="444">IF(Q1620="X","x",IF(Q1620="xx","x",IF(O1620&gt;0,"x","")))</f>
        <v/>
      </c>
      <c r="S1620" s="526" t="str">
        <f t="shared" ref="S1620:S1683" si="445">IF(Q1620="X","x",IF(Q1620="xx","x",IF(OR(J1620&gt;0,O1620&gt;0),"x","")))</f>
        <v/>
      </c>
      <c r="V1620" s="433">
        <f>VLOOKUP(A1620,[3]Cartilha!$A:$A,1,FALSE)</f>
        <v>92266</v>
      </c>
      <c r="W1620" s="367"/>
    </row>
    <row r="1621" spans="1:23" hidden="1" x14ac:dyDescent="0.2">
      <c r="A1621" s="623">
        <v>92267</v>
      </c>
      <c r="B1621" s="612" t="s">
        <v>3171</v>
      </c>
      <c r="C1621" s="620" t="s">
        <v>4622</v>
      </c>
      <c r="D1621" s="612" t="s">
        <v>170</v>
      </c>
      <c r="E1621" s="621">
        <v>48.66</v>
      </c>
      <c r="F1621" s="614">
        <f t="shared" si="437"/>
        <v>58.66</v>
      </c>
      <c r="G1621" s="510"/>
      <c r="H1621" s="423"/>
      <c r="I1621" s="422">
        <f t="shared" si="438"/>
        <v>0</v>
      </c>
      <c r="J1621" s="422">
        <f t="shared" si="439"/>
        <v>0</v>
      </c>
      <c r="K1621" s="419"/>
      <c r="L1621" s="423">
        <f t="shared" si="440"/>
        <v>0</v>
      </c>
      <c r="M1621" s="423">
        <f t="shared" si="441"/>
        <v>0</v>
      </c>
      <c r="N1621" s="424">
        <f t="shared" si="442"/>
        <v>0</v>
      </c>
      <c r="O1621" s="424">
        <f t="shared" si="443"/>
        <v>0</v>
      </c>
      <c r="P1621" s="420"/>
      <c r="Q1621" s="532"/>
      <c r="R1621" s="526" t="str">
        <f t="shared" si="444"/>
        <v/>
      </c>
      <c r="S1621" s="526" t="str">
        <f t="shared" si="445"/>
        <v/>
      </c>
      <c r="V1621" s="433">
        <f>VLOOKUP(A1621,[3]Cartilha!$A:$A,1,FALSE)</f>
        <v>92267</v>
      </c>
      <c r="W1621" s="367"/>
    </row>
    <row r="1622" spans="1:23" hidden="1" x14ac:dyDescent="0.2">
      <c r="A1622" s="623">
        <v>92268</v>
      </c>
      <c r="B1622" s="612" t="s">
        <v>3171</v>
      </c>
      <c r="C1622" s="620" t="s">
        <v>4623</v>
      </c>
      <c r="D1622" s="612" t="s">
        <v>170</v>
      </c>
      <c r="E1622" s="621">
        <v>81.709999999999994</v>
      </c>
      <c r="F1622" s="614">
        <f t="shared" si="437"/>
        <v>98.51</v>
      </c>
      <c r="G1622" s="510"/>
      <c r="H1622" s="423"/>
      <c r="I1622" s="422">
        <f t="shared" si="438"/>
        <v>0</v>
      </c>
      <c r="J1622" s="422">
        <f t="shared" si="439"/>
        <v>0</v>
      </c>
      <c r="K1622" s="419"/>
      <c r="L1622" s="423">
        <f t="shared" si="440"/>
        <v>0</v>
      </c>
      <c r="M1622" s="423">
        <f t="shared" si="441"/>
        <v>0</v>
      </c>
      <c r="N1622" s="424">
        <f t="shared" si="442"/>
        <v>0</v>
      </c>
      <c r="O1622" s="424">
        <f t="shared" si="443"/>
        <v>0</v>
      </c>
      <c r="P1622" s="420"/>
      <c r="Q1622" s="532"/>
      <c r="R1622" s="526" t="str">
        <f t="shared" si="444"/>
        <v/>
      </c>
      <c r="S1622" s="526" t="str">
        <f t="shared" si="445"/>
        <v/>
      </c>
      <c r="V1622" s="433">
        <f>VLOOKUP(A1622,[3]Cartilha!$A:$A,1,FALSE)</f>
        <v>92268</v>
      </c>
      <c r="W1622" s="367"/>
    </row>
    <row r="1623" spans="1:23" hidden="1" x14ac:dyDescent="0.2">
      <c r="A1623" s="623">
        <v>92269</v>
      </c>
      <c r="B1623" s="612" t="s">
        <v>3171</v>
      </c>
      <c r="C1623" s="620" t="s">
        <v>4624</v>
      </c>
      <c r="D1623" s="612" t="s">
        <v>170</v>
      </c>
      <c r="E1623" s="621">
        <v>283.16000000000003</v>
      </c>
      <c r="F1623" s="614">
        <f t="shared" ref="F1623:F1686" si="446">IF(E1623=0,0,ROUND(E1623*(1+E$13)*(1-E$14),2))</f>
        <v>341.38</v>
      </c>
      <c r="G1623" s="510"/>
      <c r="H1623" s="423"/>
      <c r="I1623" s="422">
        <f t="shared" si="438"/>
        <v>0</v>
      </c>
      <c r="J1623" s="422">
        <f t="shared" si="439"/>
        <v>0</v>
      </c>
      <c r="K1623" s="419"/>
      <c r="L1623" s="423">
        <f t="shared" si="440"/>
        <v>0</v>
      </c>
      <c r="M1623" s="423">
        <f t="shared" si="441"/>
        <v>0</v>
      </c>
      <c r="N1623" s="424">
        <f t="shared" si="442"/>
        <v>0</v>
      </c>
      <c r="O1623" s="424">
        <f t="shared" si="443"/>
        <v>0</v>
      </c>
      <c r="P1623" s="420"/>
      <c r="Q1623" s="532"/>
      <c r="R1623" s="526" t="str">
        <f t="shared" si="444"/>
        <v/>
      </c>
      <c r="S1623" s="526" t="str">
        <f t="shared" si="445"/>
        <v/>
      </c>
      <c r="V1623" s="433">
        <f>VLOOKUP(A1623,[3]Cartilha!$A:$A,1,FALSE)</f>
        <v>92269</v>
      </c>
      <c r="W1623" s="367"/>
    </row>
    <row r="1624" spans="1:23" hidden="1" x14ac:dyDescent="0.2">
      <c r="A1624" s="623">
        <v>92270</v>
      </c>
      <c r="B1624" s="612" t="s">
        <v>3171</v>
      </c>
      <c r="C1624" s="620" t="s">
        <v>4625</v>
      </c>
      <c r="D1624" s="612" t="s">
        <v>170</v>
      </c>
      <c r="E1624" s="621">
        <v>212.25</v>
      </c>
      <c r="F1624" s="614">
        <f t="shared" si="446"/>
        <v>255.89</v>
      </c>
      <c r="G1624" s="510"/>
      <c r="H1624" s="423"/>
      <c r="I1624" s="422">
        <f t="shared" si="438"/>
        <v>0</v>
      </c>
      <c r="J1624" s="422">
        <f t="shared" si="439"/>
        <v>0</v>
      </c>
      <c r="K1624" s="419"/>
      <c r="L1624" s="423">
        <f t="shared" si="440"/>
        <v>0</v>
      </c>
      <c r="M1624" s="423">
        <f t="shared" si="441"/>
        <v>0</v>
      </c>
      <c r="N1624" s="424">
        <f t="shared" si="442"/>
        <v>0</v>
      </c>
      <c r="O1624" s="424">
        <f t="shared" si="443"/>
        <v>0</v>
      </c>
      <c r="P1624" s="420"/>
      <c r="Q1624" s="532"/>
      <c r="R1624" s="526" t="str">
        <f t="shared" si="444"/>
        <v/>
      </c>
      <c r="S1624" s="526" t="str">
        <f t="shared" si="445"/>
        <v/>
      </c>
      <c r="V1624" s="433">
        <f>VLOOKUP(A1624,[3]Cartilha!$A:$A,1,FALSE)</f>
        <v>92270</v>
      </c>
      <c r="W1624" s="367"/>
    </row>
    <row r="1625" spans="1:23" hidden="1" x14ac:dyDescent="0.2">
      <c r="A1625" s="623">
        <v>92271</v>
      </c>
      <c r="B1625" s="612" t="s">
        <v>3171</v>
      </c>
      <c r="C1625" s="620" t="s">
        <v>4626</v>
      </c>
      <c r="D1625" s="612" t="s">
        <v>170</v>
      </c>
      <c r="E1625" s="621">
        <v>145.21</v>
      </c>
      <c r="F1625" s="614">
        <f t="shared" si="446"/>
        <v>175.07</v>
      </c>
      <c r="G1625" s="510"/>
      <c r="H1625" s="423"/>
      <c r="I1625" s="422">
        <f t="shared" si="438"/>
        <v>0</v>
      </c>
      <c r="J1625" s="422">
        <f t="shared" si="439"/>
        <v>0</v>
      </c>
      <c r="K1625" s="419"/>
      <c r="L1625" s="423">
        <f t="shared" si="440"/>
        <v>0</v>
      </c>
      <c r="M1625" s="423">
        <f t="shared" si="441"/>
        <v>0</v>
      </c>
      <c r="N1625" s="424">
        <f t="shared" si="442"/>
        <v>0</v>
      </c>
      <c r="O1625" s="424">
        <f t="shared" si="443"/>
        <v>0</v>
      </c>
      <c r="P1625" s="420"/>
      <c r="Q1625" s="532"/>
      <c r="R1625" s="526" t="str">
        <f t="shared" si="444"/>
        <v/>
      </c>
      <c r="S1625" s="526" t="str">
        <f t="shared" si="445"/>
        <v/>
      </c>
      <c r="V1625" s="433">
        <f>VLOOKUP(A1625,[3]Cartilha!$A:$A,1,FALSE)</f>
        <v>92271</v>
      </c>
      <c r="W1625" s="367"/>
    </row>
    <row r="1626" spans="1:23" hidden="1" x14ac:dyDescent="0.2">
      <c r="A1626" s="623" t="s">
        <v>621</v>
      </c>
      <c r="B1626" s="612"/>
      <c r="C1626" s="691" t="s">
        <v>166</v>
      </c>
      <c r="D1626" s="612">
        <v>0</v>
      </c>
      <c r="E1626" s="621">
        <v>0</v>
      </c>
      <c r="F1626" s="614">
        <f t="shared" si="446"/>
        <v>0</v>
      </c>
      <c r="G1626" s="515"/>
      <c r="H1626" s="443"/>
      <c r="I1626" s="444"/>
      <c r="J1626" s="445"/>
      <c r="K1626" s="419"/>
      <c r="L1626" s="516"/>
      <c r="M1626" s="517"/>
      <c r="N1626" s="444"/>
      <c r="O1626" s="445"/>
      <c r="P1626" s="420"/>
      <c r="Q1626" s="525" t="str">
        <f>IF(OR(SUM(J1627:J1629)&gt;0,SUM(O1627:O1629)&gt;0),"xx","")</f>
        <v/>
      </c>
      <c r="R1626" s="526" t="str">
        <f t="shared" si="444"/>
        <v/>
      </c>
      <c r="S1626" s="526" t="str">
        <f t="shared" si="445"/>
        <v/>
      </c>
      <c r="V1626" s="433" t="str">
        <f>VLOOKUP(A1626,[3]Cartilha!$A:$A,1,FALSE)</f>
        <v>4.1.3</v>
      </c>
      <c r="W1626" s="367"/>
    </row>
    <row r="1627" spans="1:23" hidden="1" x14ac:dyDescent="0.2">
      <c r="A1627" s="623">
        <v>92272</v>
      </c>
      <c r="B1627" s="612" t="s">
        <v>3171</v>
      </c>
      <c r="C1627" s="620" t="s">
        <v>4627</v>
      </c>
      <c r="D1627" s="612" t="s">
        <v>7029</v>
      </c>
      <c r="E1627" s="621">
        <v>30.4</v>
      </c>
      <c r="F1627" s="614">
        <f t="shared" si="446"/>
        <v>36.65</v>
      </c>
      <c r="G1627" s="510"/>
      <c r="H1627" s="423"/>
      <c r="I1627" s="422">
        <f>IF(ISBLANK(E1627),0,ROUND(F1627*G1627,2))</f>
        <v>0</v>
      </c>
      <c r="J1627" s="422">
        <f>IF(ISBLANK(G1627),0,ROUND(G1627*H1627,2))</f>
        <v>0</v>
      </c>
      <c r="K1627" s="419"/>
      <c r="L1627" s="423">
        <f t="shared" ref="L1627:M1629" si="447">G1627</f>
        <v>0</v>
      </c>
      <c r="M1627" s="423">
        <f t="shared" si="447"/>
        <v>0</v>
      </c>
      <c r="N1627" s="424">
        <f>IF(ISBLANK(E1627),0,ROUND(F1627*L1627,2))</f>
        <v>0</v>
      </c>
      <c r="O1627" s="424">
        <f>IF(ISBLANK(L1627),0,ROUND(L1627*M1627,2))</f>
        <v>0</v>
      </c>
      <c r="P1627" s="420"/>
      <c r="Q1627" s="532"/>
      <c r="R1627" s="526" t="str">
        <f t="shared" si="444"/>
        <v/>
      </c>
      <c r="S1627" s="526" t="str">
        <f t="shared" si="445"/>
        <v/>
      </c>
      <c r="V1627" s="433">
        <f>VLOOKUP(A1627,[3]Cartilha!$A:$A,1,FALSE)</f>
        <v>92272</v>
      </c>
      <c r="W1627" s="367"/>
    </row>
    <row r="1628" spans="1:23" hidden="1" x14ac:dyDescent="0.2">
      <c r="A1628" s="623">
        <v>92273</v>
      </c>
      <c r="B1628" s="612" t="s">
        <v>3171</v>
      </c>
      <c r="C1628" s="620" t="s">
        <v>4628</v>
      </c>
      <c r="D1628" s="612" t="s">
        <v>7029</v>
      </c>
      <c r="E1628" s="621">
        <v>12.07</v>
      </c>
      <c r="F1628" s="614">
        <f t="shared" si="446"/>
        <v>14.55</v>
      </c>
      <c r="G1628" s="510"/>
      <c r="H1628" s="423"/>
      <c r="I1628" s="422">
        <f>IF(ISBLANK(E1628),0,ROUND(F1628*G1628,2))</f>
        <v>0</v>
      </c>
      <c r="J1628" s="422">
        <f>IF(ISBLANK(G1628),0,ROUND(G1628*H1628,2))</f>
        <v>0</v>
      </c>
      <c r="K1628" s="419"/>
      <c r="L1628" s="423">
        <f t="shared" si="447"/>
        <v>0</v>
      </c>
      <c r="M1628" s="423">
        <f t="shared" si="447"/>
        <v>0</v>
      </c>
      <c r="N1628" s="424">
        <f>IF(ISBLANK(E1628),0,ROUND(F1628*L1628,2))</f>
        <v>0</v>
      </c>
      <c r="O1628" s="424">
        <f>IF(ISBLANK(L1628),0,ROUND(L1628*M1628,2))</f>
        <v>0</v>
      </c>
      <c r="P1628" s="420"/>
      <c r="Q1628" s="525"/>
      <c r="R1628" s="526" t="str">
        <f t="shared" si="444"/>
        <v/>
      </c>
      <c r="S1628" s="526" t="str">
        <f t="shared" si="445"/>
        <v/>
      </c>
      <c r="V1628" s="433">
        <f>VLOOKUP(A1628,[3]Cartilha!$A:$A,1,FALSE)</f>
        <v>92273</v>
      </c>
      <c r="W1628" s="367"/>
    </row>
    <row r="1629" spans="1:23" hidden="1" x14ac:dyDescent="0.2">
      <c r="A1629" s="623">
        <v>101791</v>
      </c>
      <c r="B1629" s="612" t="s">
        <v>3171</v>
      </c>
      <c r="C1629" s="620" t="s">
        <v>5000</v>
      </c>
      <c r="D1629" s="612" t="s">
        <v>7029</v>
      </c>
      <c r="E1629" s="621">
        <v>19.11</v>
      </c>
      <c r="F1629" s="614">
        <f t="shared" si="446"/>
        <v>23.04</v>
      </c>
      <c r="G1629" s="510"/>
      <c r="H1629" s="423"/>
      <c r="I1629" s="422">
        <f>IF(ISBLANK(E1629),0,ROUND(F1629*G1629,2))</f>
        <v>0</v>
      </c>
      <c r="J1629" s="422">
        <f>IF(ISBLANK(G1629),0,ROUND(G1629*H1629,2))</f>
        <v>0</v>
      </c>
      <c r="K1629" s="419"/>
      <c r="L1629" s="423">
        <f t="shared" si="447"/>
        <v>0</v>
      </c>
      <c r="M1629" s="423">
        <f t="shared" si="447"/>
        <v>0</v>
      </c>
      <c r="N1629" s="424">
        <f>IF(ISBLANK(E1629),0,ROUND(F1629*L1629,2))</f>
        <v>0</v>
      </c>
      <c r="O1629" s="424">
        <f>IF(ISBLANK(L1629),0,ROUND(L1629*M1629,2))</f>
        <v>0</v>
      </c>
      <c r="P1629" s="420"/>
      <c r="Q1629" s="525"/>
      <c r="R1629" s="526" t="str">
        <f t="shared" si="444"/>
        <v/>
      </c>
      <c r="S1629" s="526" t="str">
        <f t="shared" si="445"/>
        <v/>
      </c>
      <c r="V1629" s="433">
        <f>VLOOKUP(A1629,[3]Cartilha!$A:$A,1,FALSE)</f>
        <v>101791</v>
      </c>
      <c r="W1629" s="367"/>
    </row>
    <row r="1630" spans="1:23" hidden="1" x14ac:dyDescent="0.2">
      <c r="A1630" s="623" t="s">
        <v>6099</v>
      </c>
      <c r="B1630" s="612"/>
      <c r="C1630" s="691" t="s">
        <v>6100</v>
      </c>
      <c r="D1630" s="612">
        <v>0</v>
      </c>
      <c r="E1630" s="621">
        <v>0</v>
      </c>
      <c r="F1630" s="614">
        <f t="shared" si="446"/>
        <v>0</v>
      </c>
      <c r="G1630" s="515"/>
      <c r="H1630" s="443"/>
      <c r="I1630" s="444"/>
      <c r="J1630" s="445"/>
      <c r="K1630" s="419"/>
      <c r="L1630" s="516"/>
      <c r="M1630" s="517"/>
      <c r="N1630" s="444"/>
      <c r="O1630" s="445"/>
      <c r="P1630" s="420"/>
      <c r="Q1630" s="525" t="str">
        <f>IF(OR(SUM(J1630)&gt;0,SUM(O1630)&gt;0),"xx","")</f>
        <v/>
      </c>
      <c r="R1630" s="526" t="str">
        <f t="shared" si="444"/>
        <v/>
      </c>
      <c r="S1630" s="526" t="str">
        <f t="shared" si="445"/>
        <v/>
      </c>
      <c r="V1630" s="433" t="str">
        <f>VLOOKUP(A1630,[3]Cartilha!$A:$A,1,FALSE)</f>
        <v>4.1.4</v>
      </c>
      <c r="W1630" s="367"/>
    </row>
    <row r="1631" spans="1:23" x14ac:dyDescent="0.2">
      <c r="A1631" s="623" t="s">
        <v>204</v>
      </c>
      <c r="B1631" s="612"/>
      <c r="C1631" s="620" t="s">
        <v>149</v>
      </c>
      <c r="D1631" s="612">
        <v>0</v>
      </c>
      <c r="E1631" s="621">
        <v>0</v>
      </c>
      <c r="F1631" s="614">
        <f t="shared" si="446"/>
        <v>0</v>
      </c>
      <c r="G1631" s="515"/>
      <c r="H1631" s="443"/>
      <c r="I1631" s="444"/>
      <c r="J1631" s="445"/>
      <c r="K1631" s="419"/>
      <c r="L1631" s="516"/>
      <c r="M1631" s="517"/>
      <c r="N1631" s="444"/>
      <c r="O1631" s="445"/>
      <c r="P1631" s="420"/>
      <c r="Q1631" s="525" t="str">
        <f>IF(OR(SUM(J1634:J1764)&gt;0,SUM(O1634:O1764)&gt;0),"xx","")</f>
        <v>xx</v>
      </c>
      <c r="R1631" s="526" t="str">
        <f t="shared" si="444"/>
        <v>x</v>
      </c>
      <c r="S1631" s="526" t="str">
        <f t="shared" si="445"/>
        <v>x</v>
      </c>
      <c r="V1631" s="433" t="str">
        <f>VLOOKUP(A1631,[3]Cartilha!$A:$A,1,FALSE)</f>
        <v>4.2</v>
      </c>
      <c r="W1631" s="367"/>
    </row>
    <row r="1632" spans="1:23" hidden="1" x14ac:dyDescent="0.2">
      <c r="A1632" s="623" t="s">
        <v>6101</v>
      </c>
      <c r="B1632" s="612"/>
      <c r="C1632" s="620" t="s">
        <v>6102</v>
      </c>
      <c r="D1632" s="612">
        <v>0</v>
      </c>
      <c r="E1632" s="621">
        <v>0</v>
      </c>
      <c r="F1632" s="614">
        <f t="shared" si="446"/>
        <v>0</v>
      </c>
      <c r="G1632" s="515"/>
      <c r="H1632" s="443"/>
      <c r="I1632" s="444"/>
      <c r="J1632" s="445"/>
      <c r="K1632" s="419"/>
      <c r="L1632" s="516"/>
      <c r="M1632" s="517"/>
      <c r="N1632" s="444"/>
      <c r="O1632" s="445"/>
      <c r="P1632" s="420"/>
      <c r="Q1632" s="525" t="str">
        <f>IF(OR(SUM(J1632)&gt;0,SUM(O1632)&gt;0),"xx","")</f>
        <v/>
      </c>
      <c r="R1632" s="526" t="str">
        <f t="shared" si="444"/>
        <v/>
      </c>
      <c r="S1632" s="526" t="str">
        <f t="shared" si="445"/>
        <v/>
      </c>
      <c r="V1632" s="433" t="str">
        <f>VLOOKUP(A1632,[3]Cartilha!$A:$A,1,FALSE)</f>
        <v>4.2.1</v>
      </c>
      <c r="W1632" s="367"/>
    </row>
    <row r="1633" spans="1:23" hidden="1" x14ac:dyDescent="0.2">
      <c r="A1633" s="623" t="s">
        <v>1863</v>
      </c>
      <c r="B1633" s="612"/>
      <c r="C1633" s="620" t="s">
        <v>631</v>
      </c>
      <c r="D1633" s="612">
        <v>0</v>
      </c>
      <c r="E1633" s="621">
        <v>0</v>
      </c>
      <c r="F1633" s="614">
        <f t="shared" si="446"/>
        <v>0</v>
      </c>
      <c r="G1633" s="515"/>
      <c r="H1633" s="443"/>
      <c r="I1633" s="444"/>
      <c r="J1633" s="445"/>
      <c r="K1633" s="419"/>
      <c r="L1633" s="516"/>
      <c r="M1633" s="517"/>
      <c r="N1633" s="444"/>
      <c r="O1633" s="445"/>
      <c r="P1633" s="420"/>
      <c r="Q1633" s="525" t="str">
        <f>IF(OR(SUM(J1634:J1645)&gt;0,SUM(O1634:O1645)&gt;0),"xx","")</f>
        <v/>
      </c>
      <c r="R1633" s="526" t="str">
        <f t="shared" si="444"/>
        <v/>
      </c>
      <c r="S1633" s="526" t="str">
        <f t="shared" si="445"/>
        <v/>
      </c>
      <c r="V1633" s="433" t="str">
        <f>VLOOKUP(A1633,[3]Cartilha!$A:$A,1,FALSE)</f>
        <v>4.2.2</v>
      </c>
      <c r="W1633" s="367"/>
    </row>
    <row r="1634" spans="1:23" hidden="1" x14ac:dyDescent="0.2">
      <c r="A1634" s="623">
        <v>92882</v>
      </c>
      <c r="B1634" s="612" t="s">
        <v>3171</v>
      </c>
      <c r="C1634" s="620" t="s">
        <v>3229</v>
      </c>
      <c r="D1634" s="612" t="s">
        <v>7037</v>
      </c>
      <c r="E1634" s="621">
        <v>14.46</v>
      </c>
      <c r="F1634" s="614">
        <f t="shared" si="446"/>
        <v>17.43</v>
      </c>
      <c r="G1634" s="510"/>
      <c r="H1634" s="423"/>
      <c r="I1634" s="422">
        <f t="shared" ref="I1634:I1645" si="448">IF(ISBLANK(E1634),0,ROUND(F1634*G1634,2))</f>
        <v>0</v>
      </c>
      <c r="J1634" s="422">
        <f t="shared" ref="J1634:J1645" si="449">IF(ISBLANK(G1634),0,ROUND(G1634*H1634,2))</f>
        <v>0</v>
      </c>
      <c r="K1634" s="419"/>
      <c r="L1634" s="423">
        <f t="shared" ref="L1634:L1645" si="450">G1634</f>
        <v>0</v>
      </c>
      <c r="M1634" s="423">
        <f t="shared" ref="M1634:M1645" si="451">H1634</f>
        <v>0</v>
      </c>
      <c r="N1634" s="424">
        <f t="shared" ref="N1634:N1645" si="452">IF(ISBLANK(E1634),0,ROUND(F1634*L1634,2))</f>
        <v>0</v>
      </c>
      <c r="O1634" s="424">
        <f t="shared" ref="O1634:O1645" si="453">IF(ISBLANK(L1634),0,ROUND(L1634*M1634,2))</f>
        <v>0</v>
      </c>
      <c r="P1634" s="420"/>
      <c r="Q1634" s="532"/>
      <c r="R1634" s="526" t="str">
        <f t="shared" si="444"/>
        <v/>
      </c>
      <c r="S1634" s="526" t="str">
        <f t="shared" si="445"/>
        <v/>
      </c>
      <c r="V1634" s="433">
        <f>VLOOKUP(A1634,[3]Cartilha!$A:$A,1,FALSE)</f>
        <v>92882</v>
      </c>
      <c r="W1634" s="367"/>
    </row>
    <row r="1635" spans="1:23" hidden="1" x14ac:dyDescent="0.2">
      <c r="A1635" s="623">
        <v>92883</v>
      </c>
      <c r="B1635" s="612" t="s">
        <v>3171</v>
      </c>
      <c r="C1635" s="620" t="s">
        <v>3230</v>
      </c>
      <c r="D1635" s="612" t="s">
        <v>7037</v>
      </c>
      <c r="E1635" s="621">
        <v>13.4</v>
      </c>
      <c r="F1635" s="614">
        <f t="shared" si="446"/>
        <v>16.16</v>
      </c>
      <c r="G1635" s="510"/>
      <c r="H1635" s="423"/>
      <c r="I1635" s="422">
        <f t="shared" si="448"/>
        <v>0</v>
      </c>
      <c r="J1635" s="422">
        <f t="shared" si="449"/>
        <v>0</v>
      </c>
      <c r="K1635" s="419"/>
      <c r="L1635" s="423">
        <f t="shared" si="450"/>
        <v>0</v>
      </c>
      <c r="M1635" s="423">
        <f t="shared" si="451"/>
        <v>0</v>
      </c>
      <c r="N1635" s="424">
        <f t="shared" si="452"/>
        <v>0</v>
      </c>
      <c r="O1635" s="424">
        <f t="shared" si="453"/>
        <v>0</v>
      </c>
      <c r="P1635" s="420"/>
      <c r="Q1635" s="532"/>
      <c r="R1635" s="526" t="str">
        <f t="shared" si="444"/>
        <v/>
      </c>
      <c r="S1635" s="526" t="str">
        <f t="shared" si="445"/>
        <v/>
      </c>
      <c r="V1635" s="433">
        <f>VLOOKUP(A1635,[3]Cartilha!$A:$A,1,FALSE)</f>
        <v>92883</v>
      </c>
      <c r="W1635" s="367"/>
    </row>
    <row r="1636" spans="1:23" hidden="1" x14ac:dyDescent="0.2">
      <c r="A1636" s="623">
        <v>92884</v>
      </c>
      <c r="B1636" s="612" t="s">
        <v>3171</v>
      </c>
      <c r="C1636" s="620" t="s">
        <v>3231</v>
      </c>
      <c r="D1636" s="612" t="s">
        <v>7037</v>
      </c>
      <c r="E1636" s="621">
        <v>13.66</v>
      </c>
      <c r="F1636" s="614">
        <f t="shared" si="446"/>
        <v>16.47</v>
      </c>
      <c r="G1636" s="510"/>
      <c r="H1636" s="423"/>
      <c r="I1636" s="422">
        <f t="shared" si="448"/>
        <v>0</v>
      </c>
      <c r="J1636" s="422">
        <f t="shared" si="449"/>
        <v>0</v>
      </c>
      <c r="K1636" s="419"/>
      <c r="L1636" s="423">
        <f t="shared" si="450"/>
        <v>0</v>
      </c>
      <c r="M1636" s="423">
        <f t="shared" si="451"/>
        <v>0</v>
      </c>
      <c r="N1636" s="424">
        <f t="shared" si="452"/>
        <v>0</v>
      </c>
      <c r="O1636" s="424">
        <f t="shared" si="453"/>
        <v>0</v>
      </c>
      <c r="P1636" s="420"/>
      <c r="Q1636" s="532"/>
      <c r="R1636" s="526" t="str">
        <f t="shared" si="444"/>
        <v/>
      </c>
      <c r="S1636" s="526" t="str">
        <f t="shared" si="445"/>
        <v/>
      </c>
      <c r="V1636" s="433">
        <f>VLOOKUP(A1636,[3]Cartilha!$A:$A,1,FALSE)</f>
        <v>92884</v>
      </c>
      <c r="W1636" s="367"/>
    </row>
    <row r="1637" spans="1:23" hidden="1" x14ac:dyDescent="0.2">
      <c r="A1637" s="623">
        <v>92885</v>
      </c>
      <c r="B1637" s="612" t="s">
        <v>3171</v>
      </c>
      <c r="C1637" s="620" t="s">
        <v>3232</v>
      </c>
      <c r="D1637" s="612" t="s">
        <v>7037</v>
      </c>
      <c r="E1637" s="621">
        <v>13</v>
      </c>
      <c r="F1637" s="614">
        <f t="shared" si="446"/>
        <v>15.67</v>
      </c>
      <c r="G1637" s="510"/>
      <c r="H1637" s="423"/>
      <c r="I1637" s="422">
        <f t="shared" si="448"/>
        <v>0</v>
      </c>
      <c r="J1637" s="422">
        <f t="shared" si="449"/>
        <v>0</v>
      </c>
      <c r="K1637" s="419"/>
      <c r="L1637" s="423">
        <f t="shared" si="450"/>
        <v>0</v>
      </c>
      <c r="M1637" s="423">
        <f t="shared" si="451"/>
        <v>0</v>
      </c>
      <c r="N1637" s="424">
        <f t="shared" si="452"/>
        <v>0</v>
      </c>
      <c r="O1637" s="424">
        <f t="shared" si="453"/>
        <v>0</v>
      </c>
      <c r="P1637" s="420"/>
      <c r="Q1637" s="532"/>
      <c r="R1637" s="526" t="str">
        <f t="shared" si="444"/>
        <v/>
      </c>
      <c r="S1637" s="526" t="str">
        <f t="shared" si="445"/>
        <v/>
      </c>
      <c r="V1637" s="433">
        <f>VLOOKUP(A1637,[3]Cartilha!$A:$A,1,FALSE)</f>
        <v>92885</v>
      </c>
      <c r="W1637" s="367"/>
    </row>
    <row r="1638" spans="1:23" hidden="1" x14ac:dyDescent="0.2">
      <c r="A1638" s="623">
        <v>92886</v>
      </c>
      <c r="B1638" s="612" t="s">
        <v>3171</v>
      </c>
      <c r="C1638" s="620" t="s">
        <v>3050</v>
      </c>
      <c r="D1638" s="612" t="s">
        <v>7037</v>
      </c>
      <c r="E1638" s="621">
        <v>12.48</v>
      </c>
      <c r="F1638" s="614">
        <f t="shared" si="446"/>
        <v>15.05</v>
      </c>
      <c r="G1638" s="510"/>
      <c r="H1638" s="423"/>
      <c r="I1638" s="422">
        <f t="shared" si="448"/>
        <v>0</v>
      </c>
      <c r="J1638" s="422">
        <f t="shared" si="449"/>
        <v>0</v>
      </c>
      <c r="K1638" s="419"/>
      <c r="L1638" s="423">
        <f t="shared" si="450"/>
        <v>0</v>
      </c>
      <c r="M1638" s="423">
        <f t="shared" si="451"/>
        <v>0</v>
      </c>
      <c r="N1638" s="424">
        <f t="shared" si="452"/>
        <v>0</v>
      </c>
      <c r="O1638" s="424">
        <f t="shared" si="453"/>
        <v>0</v>
      </c>
      <c r="P1638" s="420"/>
      <c r="Q1638" s="532"/>
      <c r="R1638" s="526" t="str">
        <f t="shared" si="444"/>
        <v/>
      </c>
      <c r="S1638" s="526" t="str">
        <f t="shared" si="445"/>
        <v/>
      </c>
      <c r="V1638" s="433">
        <f>VLOOKUP(A1638,[3]Cartilha!$A:$A,1,FALSE)</f>
        <v>92886</v>
      </c>
      <c r="W1638" s="367"/>
    </row>
    <row r="1639" spans="1:23" hidden="1" x14ac:dyDescent="0.2">
      <c r="A1639" s="623">
        <v>92887</v>
      </c>
      <c r="B1639" s="612" t="s">
        <v>3171</v>
      </c>
      <c r="C1639" s="620" t="s">
        <v>3051</v>
      </c>
      <c r="D1639" s="612" t="s">
        <v>7037</v>
      </c>
      <c r="E1639" s="621">
        <v>12.43</v>
      </c>
      <c r="F1639" s="614">
        <f t="shared" si="446"/>
        <v>14.99</v>
      </c>
      <c r="G1639" s="510"/>
      <c r="H1639" s="423"/>
      <c r="I1639" s="422">
        <f t="shared" si="448"/>
        <v>0</v>
      </c>
      <c r="J1639" s="422">
        <f t="shared" si="449"/>
        <v>0</v>
      </c>
      <c r="K1639" s="419"/>
      <c r="L1639" s="423">
        <f t="shared" si="450"/>
        <v>0</v>
      </c>
      <c r="M1639" s="423">
        <f t="shared" si="451"/>
        <v>0</v>
      </c>
      <c r="N1639" s="424">
        <f t="shared" si="452"/>
        <v>0</v>
      </c>
      <c r="O1639" s="424">
        <f t="shared" si="453"/>
        <v>0</v>
      </c>
      <c r="P1639" s="420"/>
      <c r="Q1639" s="532"/>
      <c r="R1639" s="526" t="str">
        <f t="shared" si="444"/>
        <v/>
      </c>
      <c r="S1639" s="526" t="str">
        <f t="shared" si="445"/>
        <v/>
      </c>
      <c r="V1639" s="433">
        <f>VLOOKUP(A1639,[3]Cartilha!$A:$A,1,FALSE)</f>
        <v>92887</v>
      </c>
      <c r="W1639" s="367"/>
    </row>
    <row r="1640" spans="1:23" hidden="1" x14ac:dyDescent="0.2">
      <c r="A1640" s="623">
        <v>92888</v>
      </c>
      <c r="B1640" s="612" t="s">
        <v>3171</v>
      </c>
      <c r="C1640" s="620" t="s">
        <v>3052</v>
      </c>
      <c r="D1640" s="612" t="s">
        <v>7037</v>
      </c>
      <c r="E1640" s="621">
        <v>12.17</v>
      </c>
      <c r="F1640" s="614">
        <f t="shared" si="446"/>
        <v>14.67</v>
      </c>
      <c r="G1640" s="510"/>
      <c r="H1640" s="423"/>
      <c r="I1640" s="422">
        <f t="shared" si="448"/>
        <v>0</v>
      </c>
      <c r="J1640" s="422">
        <f t="shared" si="449"/>
        <v>0</v>
      </c>
      <c r="K1640" s="419"/>
      <c r="L1640" s="423">
        <f t="shared" si="450"/>
        <v>0</v>
      </c>
      <c r="M1640" s="423">
        <f t="shared" si="451"/>
        <v>0</v>
      </c>
      <c r="N1640" s="424">
        <f t="shared" si="452"/>
        <v>0</v>
      </c>
      <c r="O1640" s="424">
        <f t="shared" si="453"/>
        <v>0</v>
      </c>
      <c r="P1640" s="420"/>
      <c r="Q1640" s="532"/>
      <c r="R1640" s="526" t="str">
        <f t="shared" si="444"/>
        <v/>
      </c>
      <c r="S1640" s="526" t="str">
        <f t="shared" si="445"/>
        <v/>
      </c>
      <c r="V1640" s="433">
        <f>VLOOKUP(A1640,[3]Cartilha!$A:$A,1,FALSE)</f>
        <v>92888</v>
      </c>
      <c r="W1640" s="367"/>
    </row>
    <row r="1641" spans="1:23" hidden="1" x14ac:dyDescent="0.2">
      <c r="A1641" s="623">
        <v>102920</v>
      </c>
      <c r="B1641" s="612" t="s">
        <v>3171</v>
      </c>
      <c r="C1641" s="620" t="s">
        <v>6803</v>
      </c>
      <c r="D1641" s="612" t="s">
        <v>7037</v>
      </c>
      <c r="E1641" s="621">
        <v>9.1999999999999993</v>
      </c>
      <c r="F1641" s="614">
        <f t="shared" si="446"/>
        <v>11.09</v>
      </c>
      <c r="G1641" s="510"/>
      <c r="H1641" s="423"/>
      <c r="I1641" s="422">
        <f t="shared" si="448"/>
        <v>0</v>
      </c>
      <c r="J1641" s="422">
        <f t="shared" si="449"/>
        <v>0</v>
      </c>
      <c r="K1641" s="419"/>
      <c r="L1641" s="423">
        <f t="shared" si="450"/>
        <v>0</v>
      </c>
      <c r="M1641" s="423">
        <f t="shared" si="451"/>
        <v>0</v>
      </c>
      <c r="N1641" s="424">
        <f t="shared" si="452"/>
        <v>0</v>
      </c>
      <c r="O1641" s="424">
        <f t="shared" si="453"/>
        <v>0</v>
      </c>
      <c r="P1641" s="420"/>
      <c r="Q1641" s="532"/>
      <c r="R1641" s="526" t="str">
        <f t="shared" si="444"/>
        <v/>
      </c>
      <c r="S1641" s="526" t="str">
        <f t="shared" si="445"/>
        <v/>
      </c>
      <c r="V1641" s="433">
        <f>VLOOKUP(A1641,[3]Cartilha!$A:$A,1,FALSE)</f>
        <v>102920</v>
      </c>
      <c r="W1641" s="367"/>
    </row>
    <row r="1642" spans="1:23" hidden="1" x14ac:dyDescent="0.2">
      <c r="A1642" s="623">
        <v>102921</v>
      </c>
      <c r="B1642" s="612" t="s">
        <v>3171</v>
      </c>
      <c r="C1642" s="620" t="s">
        <v>6804</v>
      </c>
      <c r="D1642" s="612" t="s">
        <v>7037</v>
      </c>
      <c r="E1642" s="621">
        <v>8.89</v>
      </c>
      <c r="F1642" s="614">
        <f t="shared" si="446"/>
        <v>10.72</v>
      </c>
      <c r="G1642" s="510"/>
      <c r="H1642" s="423"/>
      <c r="I1642" s="422">
        <f t="shared" si="448"/>
        <v>0</v>
      </c>
      <c r="J1642" s="422">
        <f t="shared" si="449"/>
        <v>0</v>
      </c>
      <c r="K1642" s="419"/>
      <c r="L1642" s="423">
        <f t="shared" si="450"/>
        <v>0</v>
      </c>
      <c r="M1642" s="423">
        <f t="shared" si="451"/>
        <v>0</v>
      </c>
      <c r="N1642" s="424">
        <f t="shared" si="452"/>
        <v>0</v>
      </c>
      <c r="O1642" s="424">
        <f t="shared" si="453"/>
        <v>0</v>
      </c>
      <c r="P1642" s="420"/>
      <c r="Q1642" s="532"/>
      <c r="R1642" s="526" t="str">
        <f t="shared" si="444"/>
        <v/>
      </c>
      <c r="S1642" s="526" t="str">
        <f t="shared" si="445"/>
        <v/>
      </c>
      <c r="V1642" s="433">
        <f>VLOOKUP(A1642,[3]Cartilha!$A:$A,1,FALSE)</f>
        <v>102921</v>
      </c>
      <c r="W1642" s="367"/>
    </row>
    <row r="1643" spans="1:23" hidden="1" x14ac:dyDescent="0.2">
      <c r="A1643" s="623">
        <v>102922</v>
      </c>
      <c r="B1643" s="612" t="s">
        <v>3171</v>
      </c>
      <c r="C1643" s="620" t="s">
        <v>6805</v>
      </c>
      <c r="D1643" s="612" t="s">
        <v>7037</v>
      </c>
      <c r="E1643" s="621">
        <v>9.7799999999999994</v>
      </c>
      <c r="F1643" s="614">
        <f t="shared" si="446"/>
        <v>11.79</v>
      </c>
      <c r="G1643" s="510"/>
      <c r="H1643" s="423"/>
      <c r="I1643" s="422">
        <f t="shared" si="448"/>
        <v>0</v>
      </c>
      <c r="J1643" s="422">
        <f t="shared" si="449"/>
        <v>0</v>
      </c>
      <c r="K1643" s="419"/>
      <c r="L1643" s="423">
        <f t="shared" si="450"/>
        <v>0</v>
      </c>
      <c r="M1643" s="423">
        <f t="shared" si="451"/>
        <v>0</v>
      </c>
      <c r="N1643" s="424">
        <f t="shared" si="452"/>
        <v>0</v>
      </c>
      <c r="O1643" s="424">
        <f t="shared" si="453"/>
        <v>0</v>
      </c>
      <c r="P1643" s="420"/>
      <c r="Q1643" s="532"/>
      <c r="R1643" s="526" t="str">
        <f t="shared" si="444"/>
        <v/>
      </c>
      <c r="S1643" s="526" t="str">
        <f t="shared" si="445"/>
        <v/>
      </c>
      <c r="V1643" s="433">
        <f>VLOOKUP(A1643,[3]Cartilha!$A:$A,1,FALSE)</f>
        <v>102922</v>
      </c>
      <c r="W1643" s="367"/>
    </row>
    <row r="1644" spans="1:23" hidden="1" x14ac:dyDescent="0.2">
      <c r="A1644" s="623">
        <v>102923</v>
      </c>
      <c r="B1644" s="612" t="s">
        <v>3171</v>
      </c>
      <c r="C1644" s="620" t="s">
        <v>6806</v>
      </c>
      <c r="D1644" s="612" t="s">
        <v>7037</v>
      </c>
      <c r="E1644" s="621">
        <v>8.67</v>
      </c>
      <c r="F1644" s="614">
        <f t="shared" si="446"/>
        <v>10.45</v>
      </c>
      <c r="G1644" s="510"/>
      <c r="H1644" s="423"/>
      <c r="I1644" s="422">
        <f t="shared" si="448"/>
        <v>0</v>
      </c>
      <c r="J1644" s="422">
        <f t="shared" si="449"/>
        <v>0</v>
      </c>
      <c r="K1644" s="419"/>
      <c r="L1644" s="423">
        <f t="shared" si="450"/>
        <v>0</v>
      </c>
      <c r="M1644" s="423">
        <f t="shared" si="451"/>
        <v>0</v>
      </c>
      <c r="N1644" s="424">
        <f t="shared" si="452"/>
        <v>0</v>
      </c>
      <c r="O1644" s="424">
        <f t="shared" si="453"/>
        <v>0</v>
      </c>
      <c r="P1644" s="420"/>
      <c r="Q1644" s="532"/>
      <c r="R1644" s="526" t="str">
        <f t="shared" si="444"/>
        <v/>
      </c>
      <c r="S1644" s="526" t="str">
        <f t="shared" si="445"/>
        <v/>
      </c>
      <c r="V1644" s="433">
        <f>VLOOKUP(A1644,[3]Cartilha!$A:$A,1,FALSE)</f>
        <v>102923</v>
      </c>
      <c r="W1644" s="367"/>
    </row>
    <row r="1645" spans="1:23" hidden="1" x14ac:dyDescent="0.2">
      <c r="A1645" s="623">
        <v>103088</v>
      </c>
      <c r="B1645" s="612" t="s">
        <v>3171</v>
      </c>
      <c r="C1645" s="620" t="s">
        <v>6807</v>
      </c>
      <c r="D1645" s="612" t="s">
        <v>7037</v>
      </c>
      <c r="E1645" s="621">
        <v>11.01</v>
      </c>
      <c r="F1645" s="614">
        <f t="shared" si="446"/>
        <v>13.27</v>
      </c>
      <c r="G1645" s="510"/>
      <c r="H1645" s="423"/>
      <c r="I1645" s="422">
        <f t="shared" si="448"/>
        <v>0</v>
      </c>
      <c r="J1645" s="422">
        <f t="shared" si="449"/>
        <v>0</v>
      </c>
      <c r="K1645" s="419"/>
      <c r="L1645" s="423">
        <f t="shared" si="450"/>
        <v>0</v>
      </c>
      <c r="M1645" s="423">
        <f t="shared" si="451"/>
        <v>0</v>
      </c>
      <c r="N1645" s="424">
        <f t="shared" si="452"/>
        <v>0</v>
      </c>
      <c r="O1645" s="424">
        <f t="shared" si="453"/>
        <v>0</v>
      </c>
      <c r="P1645" s="420"/>
      <c r="Q1645" s="532"/>
      <c r="R1645" s="526" t="str">
        <f t="shared" si="444"/>
        <v/>
      </c>
      <c r="S1645" s="526" t="str">
        <f t="shared" si="445"/>
        <v/>
      </c>
      <c r="V1645" s="433">
        <f>VLOOKUP(A1645,[3]Cartilha!$A:$A,1,FALSE)</f>
        <v>103088</v>
      </c>
      <c r="W1645" s="367"/>
    </row>
    <row r="1646" spans="1:23" x14ac:dyDescent="0.2">
      <c r="A1646" s="623" t="s">
        <v>1864</v>
      </c>
      <c r="B1646" s="612"/>
      <c r="C1646" s="620" t="s">
        <v>2459</v>
      </c>
      <c r="D1646" s="612">
        <v>0</v>
      </c>
      <c r="E1646" s="621">
        <v>0</v>
      </c>
      <c r="F1646" s="614">
        <f t="shared" si="446"/>
        <v>0</v>
      </c>
      <c r="G1646" s="515"/>
      <c r="H1646" s="443"/>
      <c r="I1646" s="444"/>
      <c r="J1646" s="445"/>
      <c r="K1646" s="419"/>
      <c r="L1646" s="516"/>
      <c r="M1646" s="517"/>
      <c r="N1646" s="444"/>
      <c r="O1646" s="445"/>
      <c r="P1646" s="420"/>
      <c r="Q1646" s="525" t="str">
        <f>IF(OR(SUM(J1647:J1699)&gt;0,SUM(O1647:O1699)&gt;0),"xx","")</f>
        <v>xx</v>
      </c>
      <c r="R1646" s="526" t="str">
        <f t="shared" si="444"/>
        <v>x</v>
      </c>
      <c r="S1646" s="526" t="str">
        <f t="shared" si="445"/>
        <v>x</v>
      </c>
      <c r="V1646" s="433" t="str">
        <f>VLOOKUP(A1646,[3]Cartilha!$A:$A,1,FALSE)</f>
        <v>4.2.3</v>
      </c>
      <c r="W1646" s="367"/>
    </row>
    <row r="1647" spans="1:23" ht="22.5" hidden="1" x14ac:dyDescent="0.2">
      <c r="A1647" s="623">
        <v>95943</v>
      </c>
      <c r="B1647" s="612" t="s">
        <v>3171</v>
      </c>
      <c r="C1647" s="620" t="s">
        <v>5690</v>
      </c>
      <c r="D1647" s="612" t="s">
        <v>7037</v>
      </c>
      <c r="E1647" s="621">
        <v>23.42</v>
      </c>
      <c r="F1647" s="614">
        <f t="shared" si="446"/>
        <v>28.24</v>
      </c>
      <c r="G1647" s="510"/>
      <c r="H1647" s="423"/>
      <c r="I1647" s="422">
        <f t="shared" ref="I1647:I1678" si="454">IF(ISBLANK(E1647),0,ROUND(F1647*G1647,2))</f>
        <v>0</v>
      </c>
      <c r="J1647" s="422">
        <f t="shared" ref="J1647:J1678" si="455">IF(ISBLANK(G1647),0,ROUND(G1647*H1647,2))</f>
        <v>0</v>
      </c>
      <c r="K1647" s="419"/>
      <c r="L1647" s="423">
        <f t="shared" ref="L1647:L1678" si="456">G1647</f>
        <v>0</v>
      </c>
      <c r="M1647" s="423">
        <f t="shared" ref="M1647:M1678" si="457">H1647</f>
        <v>0</v>
      </c>
      <c r="N1647" s="424">
        <f t="shared" ref="N1647:N1678" si="458">IF(ISBLANK(E1647),0,ROUND(F1647*L1647,2))</f>
        <v>0</v>
      </c>
      <c r="O1647" s="424">
        <f t="shared" ref="O1647:O1678" si="459">IF(ISBLANK(L1647),0,ROUND(L1647*M1647,2))</f>
        <v>0</v>
      </c>
      <c r="P1647" s="420"/>
      <c r="Q1647" s="532"/>
      <c r="R1647" s="526" t="str">
        <f t="shared" si="444"/>
        <v/>
      </c>
      <c r="S1647" s="526" t="str">
        <f t="shared" si="445"/>
        <v/>
      </c>
      <c r="V1647" s="433">
        <f>VLOOKUP(A1647,[3]Cartilha!$A:$A,1,FALSE)</f>
        <v>95943</v>
      </c>
      <c r="W1647" s="367"/>
    </row>
    <row r="1648" spans="1:23" ht="22.5" hidden="1" x14ac:dyDescent="0.2">
      <c r="A1648" s="623">
        <v>95944</v>
      </c>
      <c r="B1648" s="612" t="s">
        <v>3171</v>
      </c>
      <c r="C1648" s="620" t="s">
        <v>5691</v>
      </c>
      <c r="D1648" s="612" t="s">
        <v>7037</v>
      </c>
      <c r="E1648" s="621">
        <v>21.42</v>
      </c>
      <c r="F1648" s="614">
        <f t="shared" si="446"/>
        <v>25.82</v>
      </c>
      <c r="G1648" s="510"/>
      <c r="H1648" s="423"/>
      <c r="I1648" s="422">
        <f t="shared" si="454"/>
        <v>0</v>
      </c>
      <c r="J1648" s="422">
        <f t="shared" si="455"/>
        <v>0</v>
      </c>
      <c r="K1648" s="419"/>
      <c r="L1648" s="423">
        <f t="shared" si="456"/>
        <v>0</v>
      </c>
      <c r="M1648" s="423">
        <f t="shared" si="457"/>
        <v>0</v>
      </c>
      <c r="N1648" s="424">
        <f t="shared" si="458"/>
        <v>0</v>
      </c>
      <c r="O1648" s="424">
        <f t="shared" si="459"/>
        <v>0</v>
      </c>
      <c r="P1648" s="420"/>
      <c r="Q1648" s="532"/>
      <c r="R1648" s="526" t="str">
        <f t="shared" si="444"/>
        <v/>
      </c>
      <c r="S1648" s="526" t="str">
        <f t="shared" si="445"/>
        <v/>
      </c>
      <c r="V1648" s="433">
        <f>VLOOKUP(A1648,[3]Cartilha!$A:$A,1,FALSE)</f>
        <v>95944</v>
      </c>
      <c r="W1648" s="367"/>
    </row>
    <row r="1649" spans="1:23" ht="22.5" hidden="1" x14ac:dyDescent="0.2">
      <c r="A1649" s="623">
        <v>95945</v>
      </c>
      <c r="B1649" s="612" t="s">
        <v>3171</v>
      </c>
      <c r="C1649" s="620" t="s">
        <v>5692</v>
      </c>
      <c r="D1649" s="612" t="s">
        <v>7037</v>
      </c>
      <c r="E1649" s="621">
        <v>17.52</v>
      </c>
      <c r="F1649" s="614">
        <f t="shared" si="446"/>
        <v>21.12</v>
      </c>
      <c r="G1649" s="510"/>
      <c r="H1649" s="423"/>
      <c r="I1649" s="422">
        <f t="shared" si="454"/>
        <v>0</v>
      </c>
      <c r="J1649" s="422">
        <f t="shared" si="455"/>
        <v>0</v>
      </c>
      <c r="K1649" s="419"/>
      <c r="L1649" s="423">
        <f t="shared" si="456"/>
        <v>0</v>
      </c>
      <c r="M1649" s="423">
        <f t="shared" si="457"/>
        <v>0</v>
      </c>
      <c r="N1649" s="424">
        <f t="shared" si="458"/>
        <v>0</v>
      </c>
      <c r="O1649" s="424">
        <f t="shared" si="459"/>
        <v>0</v>
      </c>
      <c r="P1649" s="420"/>
      <c r="Q1649" s="532"/>
      <c r="R1649" s="526" t="str">
        <f t="shared" si="444"/>
        <v/>
      </c>
      <c r="S1649" s="526" t="str">
        <f t="shared" si="445"/>
        <v/>
      </c>
      <c r="V1649" s="433">
        <f>VLOOKUP(A1649,[3]Cartilha!$A:$A,1,FALSE)</f>
        <v>95945</v>
      </c>
      <c r="W1649" s="367"/>
    </row>
    <row r="1650" spans="1:23" ht="22.5" hidden="1" x14ac:dyDescent="0.2">
      <c r="A1650" s="623">
        <v>95946</v>
      </c>
      <c r="B1650" s="612" t="s">
        <v>3171</v>
      </c>
      <c r="C1650" s="620" t="s">
        <v>5693</v>
      </c>
      <c r="D1650" s="612" t="s">
        <v>7037</v>
      </c>
      <c r="E1650" s="621">
        <v>14.06</v>
      </c>
      <c r="F1650" s="614">
        <f t="shared" si="446"/>
        <v>16.95</v>
      </c>
      <c r="G1650" s="510"/>
      <c r="H1650" s="423"/>
      <c r="I1650" s="422">
        <f t="shared" si="454"/>
        <v>0</v>
      </c>
      <c r="J1650" s="422">
        <f t="shared" si="455"/>
        <v>0</v>
      </c>
      <c r="K1650" s="419"/>
      <c r="L1650" s="423">
        <f t="shared" si="456"/>
        <v>0</v>
      </c>
      <c r="M1650" s="423">
        <f t="shared" si="457"/>
        <v>0</v>
      </c>
      <c r="N1650" s="424">
        <f t="shared" si="458"/>
        <v>0</v>
      </c>
      <c r="O1650" s="424">
        <f t="shared" si="459"/>
        <v>0</v>
      </c>
      <c r="P1650" s="420"/>
      <c r="Q1650" s="532"/>
      <c r="R1650" s="526" t="str">
        <f t="shared" si="444"/>
        <v/>
      </c>
      <c r="S1650" s="526" t="str">
        <f t="shared" si="445"/>
        <v/>
      </c>
      <c r="V1650" s="433">
        <f>VLOOKUP(A1650,[3]Cartilha!$A:$A,1,FALSE)</f>
        <v>95946</v>
      </c>
      <c r="W1650" s="367"/>
    </row>
    <row r="1651" spans="1:23" ht="22.5" hidden="1" x14ac:dyDescent="0.2">
      <c r="A1651" s="623">
        <v>95947</v>
      </c>
      <c r="B1651" s="612" t="s">
        <v>3171</v>
      </c>
      <c r="C1651" s="620" t="s">
        <v>5694</v>
      </c>
      <c r="D1651" s="612" t="s">
        <v>7037</v>
      </c>
      <c r="E1651" s="621">
        <v>10.94</v>
      </c>
      <c r="F1651" s="614">
        <f t="shared" si="446"/>
        <v>13.19</v>
      </c>
      <c r="G1651" s="510"/>
      <c r="H1651" s="423"/>
      <c r="I1651" s="422">
        <f t="shared" si="454"/>
        <v>0</v>
      </c>
      <c r="J1651" s="422">
        <f t="shared" si="455"/>
        <v>0</v>
      </c>
      <c r="K1651" s="419"/>
      <c r="L1651" s="423">
        <f t="shared" si="456"/>
        <v>0</v>
      </c>
      <c r="M1651" s="423">
        <f t="shared" si="457"/>
        <v>0</v>
      </c>
      <c r="N1651" s="424">
        <f t="shared" si="458"/>
        <v>0</v>
      </c>
      <c r="O1651" s="424">
        <f t="shared" si="459"/>
        <v>0</v>
      </c>
      <c r="P1651" s="420"/>
      <c r="Q1651" s="532"/>
      <c r="R1651" s="526" t="str">
        <f t="shared" si="444"/>
        <v/>
      </c>
      <c r="S1651" s="526" t="str">
        <f t="shared" si="445"/>
        <v/>
      </c>
      <c r="V1651" s="433">
        <f>VLOOKUP(A1651,[3]Cartilha!$A:$A,1,FALSE)</f>
        <v>95947</v>
      </c>
      <c r="W1651" s="367"/>
    </row>
    <row r="1652" spans="1:23" ht="22.5" hidden="1" x14ac:dyDescent="0.2">
      <c r="A1652" s="623">
        <v>95948</v>
      </c>
      <c r="B1652" s="612" t="s">
        <v>3171</v>
      </c>
      <c r="C1652" s="620" t="s">
        <v>5695</v>
      </c>
      <c r="D1652" s="612" t="s">
        <v>7037</v>
      </c>
      <c r="E1652" s="621">
        <v>9.73</v>
      </c>
      <c r="F1652" s="614">
        <f t="shared" si="446"/>
        <v>11.73</v>
      </c>
      <c r="G1652" s="510"/>
      <c r="H1652" s="423"/>
      <c r="I1652" s="422">
        <f t="shared" si="454"/>
        <v>0</v>
      </c>
      <c r="J1652" s="422">
        <f t="shared" si="455"/>
        <v>0</v>
      </c>
      <c r="K1652" s="419"/>
      <c r="L1652" s="423">
        <f t="shared" si="456"/>
        <v>0</v>
      </c>
      <c r="M1652" s="423">
        <f t="shared" si="457"/>
        <v>0</v>
      </c>
      <c r="N1652" s="424">
        <f t="shared" si="458"/>
        <v>0</v>
      </c>
      <c r="O1652" s="424">
        <f t="shared" si="459"/>
        <v>0</v>
      </c>
      <c r="P1652" s="420"/>
      <c r="Q1652" s="532"/>
      <c r="R1652" s="526" t="str">
        <f t="shared" si="444"/>
        <v/>
      </c>
      <c r="S1652" s="526" t="str">
        <f t="shared" si="445"/>
        <v/>
      </c>
      <c r="V1652" s="433">
        <f>VLOOKUP(A1652,[3]Cartilha!$A:$A,1,FALSE)</f>
        <v>95948</v>
      </c>
      <c r="W1652" s="367"/>
    </row>
    <row r="1653" spans="1:23" hidden="1" x14ac:dyDescent="0.2">
      <c r="A1653" s="623">
        <v>96544</v>
      </c>
      <c r="B1653" s="612" t="s">
        <v>3171</v>
      </c>
      <c r="C1653" s="620" t="s">
        <v>2460</v>
      </c>
      <c r="D1653" s="612" t="s">
        <v>7037</v>
      </c>
      <c r="E1653" s="621">
        <v>17.739999999999998</v>
      </c>
      <c r="F1653" s="614">
        <f t="shared" si="446"/>
        <v>21.39</v>
      </c>
      <c r="G1653" s="510"/>
      <c r="H1653" s="423"/>
      <c r="I1653" s="422">
        <f t="shared" si="454"/>
        <v>0</v>
      </c>
      <c r="J1653" s="422">
        <f t="shared" si="455"/>
        <v>0</v>
      </c>
      <c r="K1653" s="419"/>
      <c r="L1653" s="423">
        <f t="shared" si="456"/>
        <v>0</v>
      </c>
      <c r="M1653" s="423">
        <f t="shared" si="457"/>
        <v>0</v>
      </c>
      <c r="N1653" s="424">
        <f t="shared" si="458"/>
        <v>0</v>
      </c>
      <c r="O1653" s="424">
        <f t="shared" si="459"/>
        <v>0</v>
      </c>
      <c r="P1653" s="420"/>
      <c r="Q1653" s="532"/>
      <c r="R1653" s="526" t="str">
        <f t="shared" si="444"/>
        <v/>
      </c>
      <c r="S1653" s="526" t="str">
        <f t="shared" si="445"/>
        <v/>
      </c>
      <c r="V1653" s="433">
        <f>VLOOKUP(A1653,[3]Cartilha!$A:$A,1,FALSE)</f>
        <v>96544</v>
      </c>
      <c r="W1653" s="367"/>
    </row>
    <row r="1654" spans="1:23" x14ac:dyDescent="0.2">
      <c r="A1654" s="623">
        <v>96545</v>
      </c>
      <c r="B1654" s="612" t="s">
        <v>3171</v>
      </c>
      <c r="C1654" s="620" t="s">
        <v>2461</v>
      </c>
      <c r="D1654" s="612" t="s">
        <v>7037</v>
      </c>
      <c r="E1654" s="621">
        <v>16.25</v>
      </c>
      <c r="F1654" s="614">
        <f t="shared" si="446"/>
        <v>19.59</v>
      </c>
      <c r="G1654" s="510">
        <v>166.32</v>
      </c>
      <c r="H1654" s="423">
        <f>F1654</f>
        <v>19.59</v>
      </c>
      <c r="I1654" s="422">
        <f t="shared" si="454"/>
        <v>3258.21</v>
      </c>
      <c r="J1654" s="422">
        <f t="shared" si="455"/>
        <v>3258.21</v>
      </c>
      <c r="K1654" s="419"/>
      <c r="L1654" s="423">
        <f t="shared" si="456"/>
        <v>166.32</v>
      </c>
      <c r="M1654" s="423">
        <f t="shared" si="457"/>
        <v>19.59</v>
      </c>
      <c r="N1654" s="424">
        <f t="shared" si="458"/>
        <v>3258.21</v>
      </c>
      <c r="O1654" s="424">
        <f t="shared" si="459"/>
        <v>3258.21</v>
      </c>
      <c r="P1654" s="420"/>
      <c r="Q1654" s="532"/>
      <c r="R1654" s="526" t="str">
        <f t="shared" si="444"/>
        <v>x</v>
      </c>
      <c r="S1654" s="526" t="str">
        <f t="shared" si="445"/>
        <v>x</v>
      </c>
      <c r="V1654" s="433">
        <f>VLOOKUP(A1654,[3]Cartilha!$A:$A,1,FALSE)</f>
        <v>96545</v>
      </c>
      <c r="W1654" s="367"/>
    </row>
    <row r="1655" spans="1:23" hidden="1" x14ac:dyDescent="0.2">
      <c r="A1655" s="623">
        <v>96546</v>
      </c>
      <c r="B1655" s="612" t="s">
        <v>3171</v>
      </c>
      <c r="C1655" s="620" t="s">
        <v>2462</v>
      </c>
      <c r="D1655" s="612" t="s">
        <v>7037</v>
      </c>
      <c r="E1655" s="621">
        <v>14.36</v>
      </c>
      <c r="F1655" s="614">
        <f t="shared" si="446"/>
        <v>17.309999999999999</v>
      </c>
      <c r="G1655" s="510"/>
      <c r="H1655" s="423"/>
      <c r="I1655" s="422">
        <f t="shared" si="454"/>
        <v>0</v>
      </c>
      <c r="J1655" s="422">
        <f t="shared" si="455"/>
        <v>0</v>
      </c>
      <c r="K1655" s="419"/>
      <c r="L1655" s="423">
        <f t="shared" si="456"/>
        <v>0</v>
      </c>
      <c r="M1655" s="423">
        <f t="shared" si="457"/>
        <v>0</v>
      </c>
      <c r="N1655" s="424">
        <f t="shared" si="458"/>
        <v>0</v>
      </c>
      <c r="O1655" s="424">
        <f t="shared" si="459"/>
        <v>0</v>
      </c>
      <c r="P1655" s="420"/>
      <c r="Q1655" s="532"/>
      <c r="R1655" s="526" t="str">
        <f t="shared" si="444"/>
        <v/>
      </c>
      <c r="S1655" s="526" t="str">
        <f t="shared" si="445"/>
        <v/>
      </c>
      <c r="V1655" s="433">
        <f>VLOOKUP(A1655,[3]Cartilha!$A:$A,1,FALSE)</f>
        <v>96546</v>
      </c>
      <c r="W1655" s="367"/>
    </row>
    <row r="1656" spans="1:23" hidden="1" x14ac:dyDescent="0.2">
      <c r="A1656" s="623">
        <v>96547</v>
      </c>
      <c r="B1656" s="612" t="s">
        <v>3171</v>
      </c>
      <c r="C1656" s="620" t="s">
        <v>2463</v>
      </c>
      <c r="D1656" s="612" t="s">
        <v>7037</v>
      </c>
      <c r="E1656" s="621">
        <v>12.07</v>
      </c>
      <c r="F1656" s="614">
        <f t="shared" si="446"/>
        <v>14.55</v>
      </c>
      <c r="G1656" s="510"/>
      <c r="H1656" s="423"/>
      <c r="I1656" s="422">
        <f t="shared" si="454"/>
        <v>0</v>
      </c>
      <c r="J1656" s="422">
        <f t="shared" si="455"/>
        <v>0</v>
      </c>
      <c r="K1656" s="419"/>
      <c r="L1656" s="423">
        <f t="shared" si="456"/>
        <v>0</v>
      </c>
      <c r="M1656" s="423">
        <f t="shared" si="457"/>
        <v>0</v>
      </c>
      <c r="N1656" s="424">
        <f t="shared" si="458"/>
        <v>0</v>
      </c>
      <c r="O1656" s="424">
        <f t="shared" si="459"/>
        <v>0</v>
      </c>
      <c r="P1656" s="420"/>
      <c r="Q1656" s="532"/>
      <c r="R1656" s="526" t="str">
        <f t="shared" si="444"/>
        <v/>
      </c>
      <c r="S1656" s="526" t="str">
        <f t="shared" si="445"/>
        <v/>
      </c>
      <c r="V1656" s="433">
        <f>VLOOKUP(A1656,[3]Cartilha!$A:$A,1,FALSE)</f>
        <v>96547</v>
      </c>
      <c r="W1656" s="367"/>
    </row>
    <row r="1657" spans="1:23" hidden="1" x14ac:dyDescent="0.2">
      <c r="A1657" s="623">
        <v>96548</v>
      </c>
      <c r="B1657" s="612" t="s">
        <v>3171</v>
      </c>
      <c r="C1657" s="620" t="s">
        <v>2464</v>
      </c>
      <c r="D1657" s="612" t="s">
        <v>7037</v>
      </c>
      <c r="E1657" s="621">
        <v>11.29</v>
      </c>
      <c r="F1657" s="614">
        <f t="shared" si="446"/>
        <v>13.61</v>
      </c>
      <c r="G1657" s="510"/>
      <c r="H1657" s="423"/>
      <c r="I1657" s="422">
        <f t="shared" si="454"/>
        <v>0</v>
      </c>
      <c r="J1657" s="422">
        <f t="shared" si="455"/>
        <v>0</v>
      </c>
      <c r="K1657" s="419"/>
      <c r="L1657" s="423">
        <f t="shared" si="456"/>
        <v>0</v>
      </c>
      <c r="M1657" s="423">
        <f t="shared" si="457"/>
        <v>0</v>
      </c>
      <c r="N1657" s="424">
        <f t="shared" si="458"/>
        <v>0</v>
      </c>
      <c r="O1657" s="424">
        <f t="shared" si="459"/>
        <v>0</v>
      </c>
      <c r="P1657" s="420"/>
      <c r="Q1657" s="532"/>
      <c r="R1657" s="526" t="str">
        <f t="shared" si="444"/>
        <v/>
      </c>
      <c r="S1657" s="526" t="str">
        <f t="shared" si="445"/>
        <v/>
      </c>
      <c r="V1657" s="433">
        <f>VLOOKUP(A1657,[3]Cartilha!$A:$A,1,FALSE)</f>
        <v>96548</v>
      </c>
      <c r="W1657" s="367"/>
    </row>
    <row r="1658" spans="1:23" hidden="1" x14ac:dyDescent="0.2">
      <c r="A1658" s="623">
        <v>96549</v>
      </c>
      <c r="B1658" s="612" t="s">
        <v>3171</v>
      </c>
      <c r="C1658" s="620" t="s">
        <v>2465</v>
      </c>
      <c r="D1658" s="612" t="s">
        <v>7037</v>
      </c>
      <c r="E1658" s="621">
        <v>12.39</v>
      </c>
      <c r="F1658" s="614">
        <f t="shared" si="446"/>
        <v>14.94</v>
      </c>
      <c r="G1658" s="510"/>
      <c r="H1658" s="423"/>
      <c r="I1658" s="422">
        <f t="shared" si="454"/>
        <v>0</v>
      </c>
      <c r="J1658" s="422">
        <f t="shared" si="455"/>
        <v>0</v>
      </c>
      <c r="K1658" s="419"/>
      <c r="L1658" s="423">
        <f t="shared" si="456"/>
        <v>0</v>
      </c>
      <c r="M1658" s="423">
        <f t="shared" si="457"/>
        <v>0</v>
      </c>
      <c r="N1658" s="424">
        <f t="shared" si="458"/>
        <v>0</v>
      </c>
      <c r="O1658" s="424">
        <f t="shared" si="459"/>
        <v>0</v>
      </c>
      <c r="P1658" s="420"/>
      <c r="Q1658" s="532"/>
      <c r="R1658" s="526" t="str">
        <f t="shared" si="444"/>
        <v/>
      </c>
      <c r="S1658" s="526" t="str">
        <f t="shared" si="445"/>
        <v/>
      </c>
      <c r="V1658" s="433">
        <f>VLOOKUP(A1658,[3]Cartilha!$A:$A,1,FALSE)</f>
        <v>96549</v>
      </c>
      <c r="W1658" s="367"/>
    </row>
    <row r="1659" spans="1:23" hidden="1" x14ac:dyDescent="0.2">
      <c r="A1659" s="623">
        <v>96550</v>
      </c>
      <c r="B1659" s="612" t="s">
        <v>3171</v>
      </c>
      <c r="C1659" s="620" t="s">
        <v>2466</v>
      </c>
      <c r="D1659" s="612" t="s">
        <v>7037</v>
      </c>
      <c r="E1659" s="621">
        <v>11.99</v>
      </c>
      <c r="F1659" s="614">
        <f t="shared" si="446"/>
        <v>14.46</v>
      </c>
      <c r="G1659" s="510"/>
      <c r="H1659" s="423"/>
      <c r="I1659" s="422">
        <f t="shared" si="454"/>
        <v>0</v>
      </c>
      <c r="J1659" s="422">
        <f t="shared" si="455"/>
        <v>0</v>
      </c>
      <c r="K1659" s="419"/>
      <c r="L1659" s="423">
        <f t="shared" si="456"/>
        <v>0</v>
      </c>
      <c r="M1659" s="423">
        <f t="shared" si="457"/>
        <v>0</v>
      </c>
      <c r="N1659" s="424">
        <f t="shared" si="458"/>
        <v>0</v>
      </c>
      <c r="O1659" s="424">
        <f t="shared" si="459"/>
        <v>0</v>
      </c>
      <c r="P1659" s="420"/>
      <c r="Q1659" s="532"/>
      <c r="R1659" s="526" t="str">
        <f t="shared" si="444"/>
        <v/>
      </c>
      <c r="S1659" s="526" t="str">
        <f t="shared" si="445"/>
        <v/>
      </c>
      <c r="V1659" s="433">
        <f>VLOOKUP(A1659,[3]Cartilha!$A:$A,1,FALSE)</f>
        <v>96550</v>
      </c>
      <c r="W1659" s="367"/>
    </row>
    <row r="1660" spans="1:23" ht="22.5" x14ac:dyDescent="0.2">
      <c r="A1660" s="623">
        <v>92759</v>
      </c>
      <c r="B1660" s="612" t="s">
        <v>3171</v>
      </c>
      <c r="C1660" s="620" t="s">
        <v>3233</v>
      </c>
      <c r="D1660" s="612" t="s">
        <v>7037</v>
      </c>
      <c r="E1660" s="621">
        <v>16.399999999999999</v>
      </c>
      <c r="F1660" s="614">
        <f t="shared" si="446"/>
        <v>19.77</v>
      </c>
      <c r="G1660" s="510">
        <v>74.84</v>
      </c>
      <c r="H1660" s="423">
        <f>F1660</f>
        <v>19.77</v>
      </c>
      <c r="I1660" s="422">
        <f t="shared" si="454"/>
        <v>1479.59</v>
      </c>
      <c r="J1660" s="422">
        <f t="shared" si="455"/>
        <v>1479.59</v>
      </c>
      <c r="K1660" s="419"/>
      <c r="L1660" s="423">
        <f t="shared" si="456"/>
        <v>74.84</v>
      </c>
      <c r="M1660" s="423">
        <f t="shared" si="457"/>
        <v>19.77</v>
      </c>
      <c r="N1660" s="424">
        <f t="shared" si="458"/>
        <v>1479.59</v>
      </c>
      <c r="O1660" s="424">
        <f t="shared" si="459"/>
        <v>1479.59</v>
      </c>
      <c r="P1660" s="420"/>
      <c r="Q1660" s="532"/>
      <c r="R1660" s="526" t="str">
        <f t="shared" si="444"/>
        <v>x</v>
      </c>
      <c r="S1660" s="526" t="str">
        <f t="shared" si="445"/>
        <v>x</v>
      </c>
      <c r="V1660" s="433">
        <f>VLOOKUP(A1660,[3]Cartilha!$A:$A,1,FALSE)</f>
        <v>92759</v>
      </c>
      <c r="W1660" s="367"/>
    </row>
    <row r="1661" spans="1:23" ht="22.5" hidden="1" x14ac:dyDescent="0.2">
      <c r="A1661" s="623">
        <v>92760</v>
      </c>
      <c r="B1661" s="612" t="s">
        <v>3171</v>
      </c>
      <c r="C1661" s="620" t="s">
        <v>3234</v>
      </c>
      <c r="D1661" s="612" t="s">
        <v>7037</v>
      </c>
      <c r="E1661" s="621">
        <v>15.38</v>
      </c>
      <c r="F1661" s="614">
        <f t="shared" si="446"/>
        <v>18.54</v>
      </c>
      <c r="G1661" s="510"/>
      <c r="H1661" s="423"/>
      <c r="I1661" s="422">
        <f t="shared" si="454"/>
        <v>0</v>
      </c>
      <c r="J1661" s="422">
        <f t="shared" si="455"/>
        <v>0</v>
      </c>
      <c r="K1661" s="419"/>
      <c r="L1661" s="423">
        <f t="shared" si="456"/>
        <v>0</v>
      </c>
      <c r="M1661" s="423">
        <f t="shared" si="457"/>
        <v>0</v>
      </c>
      <c r="N1661" s="424">
        <f t="shared" si="458"/>
        <v>0</v>
      </c>
      <c r="O1661" s="424">
        <f t="shared" si="459"/>
        <v>0</v>
      </c>
      <c r="P1661" s="420"/>
      <c r="Q1661" s="532"/>
      <c r="R1661" s="526" t="str">
        <f t="shared" si="444"/>
        <v/>
      </c>
      <c r="S1661" s="526" t="str">
        <f t="shared" si="445"/>
        <v/>
      </c>
      <c r="V1661" s="433">
        <f>VLOOKUP(A1661,[3]Cartilha!$A:$A,1,FALSE)</f>
        <v>92760</v>
      </c>
      <c r="W1661" s="367"/>
    </row>
    <row r="1662" spans="1:23" ht="22.5" hidden="1" x14ac:dyDescent="0.2">
      <c r="A1662" s="623">
        <v>92761</v>
      </c>
      <c r="B1662" s="612" t="s">
        <v>3171</v>
      </c>
      <c r="C1662" s="620" t="s">
        <v>3235</v>
      </c>
      <c r="D1662" s="612" t="s">
        <v>7037</v>
      </c>
      <c r="E1662" s="621">
        <v>14.43</v>
      </c>
      <c r="F1662" s="614">
        <f t="shared" si="446"/>
        <v>17.399999999999999</v>
      </c>
      <c r="G1662" s="510"/>
      <c r="H1662" s="423"/>
      <c r="I1662" s="422">
        <f t="shared" si="454"/>
        <v>0</v>
      </c>
      <c r="J1662" s="422">
        <f t="shared" si="455"/>
        <v>0</v>
      </c>
      <c r="K1662" s="419"/>
      <c r="L1662" s="423">
        <f t="shared" si="456"/>
        <v>0</v>
      </c>
      <c r="M1662" s="423">
        <f t="shared" si="457"/>
        <v>0</v>
      </c>
      <c r="N1662" s="424">
        <f t="shared" si="458"/>
        <v>0</v>
      </c>
      <c r="O1662" s="424">
        <f t="shared" si="459"/>
        <v>0</v>
      </c>
      <c r="P1662" s="420"/>
      <c r="Q1662" s="532"/>
      <c r="R1662" s="526" t="str">
        <f t="shared" si="444"/>
        <v/>
      </c>
      <c r="S1662" s="526" t="str">
        <f t="shared" si="445"/>
        <v/>
      </c>
      <c r="V1662" s="433">
        <f>VLOOKUP(A1662,[3]Cartilha!$A:$A,1,FALSE)</f>
        <v>92761</v>
      </c>
      <c r="W1662" s="367"/>
    </row>
    <row r="1663" spans="1:23" ht="22.5" hidden="1" x14ac:dyDescent="0.2">
      <c r="A1663" s="623">
        <v>92762</v>
      </c>
      <c r="B1663" s="612" t="s">
        <v>3171</v>
      </c>
      <c r="C1663" s="620" t="s">
        <v>3236</v>
      </c>
      <c r="D1663" s="612" t="s">
        <v>7037</v>
      </c>
      <c r="E1663" s="621">
        <v>12.9</v>
      </c>
      <c r="F1663" s="614">
        <f t="shared" si="446"/>
        <v>15.55</v>
      </c>
      <c r="G1663" s="510"/>
      <c r="H1663" s="423"/>
      <c r="I1663" s="422">
        <f t="shared" si="454"/>
        <v>0</v>
      </c>
      <c r="J1663" s="422">
        <f t="shared" si="455"/>
        <v>0</v>
      </c>
      <c r="K1663" s="419"/>
      <c r="L1663" s="423">
        <f t="shared" si="456"/>
        <v>0</v>
      </c>
      <c r="M1663" s="423">
        <f t="shared" si="457"/>
        <v>0</v>
      </c>
      <c r="N1663" s="424">
        <f t="shared" si="458"/>
        <v>0</v>
      </c>
      <c r="O1663" s="424">
        <f t="shared" si="459"/>
        <v>0</v>
      </c>
      <c r="P1663" s="420"/>
      <c r="Q1663" s="532"/>
      <c r="R1663" s="526" t="str">
        <f t="shared" si="444"/>
        <v/>
      </c>
      <c r="S1663" s="526" t="str">
        <f t="shared" si="445"/>
        <v/>
      </c>
      <c r="V1663" s="433">
        <f>VLOOKUP(A1663,[3]Cartilha!$A:$A,1,FALSE)</f>
        <v>92762</v>
      </c>
      <c r="W1663" s="367"/>
    </row>
    <row r="1664" spans="1:23" ht="22.5" hidden="1" x14ac:dyDescent="0.2">
      <c r="A1664" s="623">
        <v>92763</v>
      </c>
      <c r="B1664" s="612" t="s">
        <v>3171</v>
      </c>
      <c r="C1664" s="620" t="s">
        <v>3237</v>
      </c>
      <c r="D1664" s="612" t="s">
        <v>7037</v>
      </c>
      <c r="E1664" s="621">
        <v>10.9</v>
      </c>
      <c r="F1664" s="614">
        <f t="shared" si="446"/>
        <v>13.14</v>
      </c>
      <c r="G1664" s="510"/>
      <c r="H1664" s="423"/>
      <c r="I1664" s="422">
        <f t="shared" si="454"/>
        <v>0</v>
      </c>
      <c r="J1664" s="422">
        <f t="shared" si="455"/>
        <v>0</v>
      </c>
      <c r="K1664" s="419"/>
      <c r="L1664" s="423">
        <f t="shared" si="456"/>
        <v>0</v>
      </c>
      <c r="M1664" s="423">
        <f t="shared" si="457"/>
        <v>0</v>
      </c>
      <c r="N1664" s="424">
        <f t="shared" si="458"/>
        <v>0</v>
      </c>
      <c r="O1664" s="424">
        <f t="shared" si="459"/>
        <v>0</v>
      </c>
      <c r="P1664" s="420"/>
      <c r="Q1664" s="532"/>
      <c r="R1664" s="526" t="str">
        <f t="shared" si="444"/>
        <v/>
      </c>
      <c r="S1664" s="526" t="str">
        <f t="shared" si="445"/>
        <v/>
      </c>
      <c r="V1664" s="433">
        <f>VLOOKUP(A1664,[3]Cartilha!$A:$A,1,FALSE)</f>
        <v>92763</v>
      </c>
      <c r="W1664" s="367"/>
    </row>
    <row r="1665" spans="1:23" ht="22.5" hidden="1" x14ac:dyDescent="0.2">
      <c r="A1665" s="623">
        <v>92764</v>
      </c>
      <c r="B1665" s="612" t="s">
        <v>3171</v>
      </c>
      <c r="C1665" s="620" t="s">
        <v>3053</v>
      </c>
      <c r="D1665" s="612" t="s">
        <v>7037</v>
      </c>
      <c r="E1665" s="621">
        <v>10.38</v>
      </c>
      <c r="F1665" s="614">
        <f t="shared" si="446"/>
        <v>12.51</v>
      </c>
      <c r="G1665" s="510"/>
      <c r="H1665" s="423"/>
      <c r="I1665" s="422">
        <f t="shared" si="454"/>
        <v>0</v>
      </c>
      <c r="J1665" s="422">
        <f t="shared" si="455"/>
        <v>0</v>
      </c>
      <c r="K1665" s="419"/>
      <c r="L1665" s="423">
        <f t="shared" si="456"/>
        <v>0</v>
      </c>
      <c r="M1665" s="423">
        <f t="shared" si="457"/>
        <v>0</v>
      </c>
      <c r="N1665" s="424">
        <f t="shared" si="458"/>
        <v>0</v>
      </c>
      <c r="O1665" s="424">
        <f t="shared" si="459"/>
        <v>0</v>
      </c>
      <c r="P1665" s="420"/>
      <c r="Q1665" s="532"/>
      <c r="R1665" s="526" t="str">
        <f t="shared" si="444"/>
        <v/>
      </c>
      <c r="S1665" s="526" t="str">
        <f t="shared" si="445"/>
        <v/>
      </c>
      <c r="V1665" s="433">
        <f>VLOOKUP(A1665,[3]Cartilha!$A:$A,1,FALSE)</f>
        <v>92764</v>
      </c>
      <c r="W1665" s="367"/>
    </row>
    <row r="1666" spans="1:23" ht="22.5" hidden="1" x14ac:dyDescent="0.2">
      <c r="A1666" s="623">
        <v>92765</v>
      </c>
      <c r="B1666" s="612" t="s">
        <v>3171</v>
      </c>
      <c r="C1666" s="620" t="s">
        <v>3054</v>
      </c>
      <c r="D1666" s="612" t="s">
        <v>7037</v>
      </c>
      <c r="E1666" s="621">
        <v>11.64</v>
      </c>
      <c r="F1666" s="614">
        <f t="shared" si="446"/>
        <v>14.03</v>
      </c>
      <c r="G1666" s="510"/>
      <c r="H1666" s="423"/>
      <c r="I1666" s="422">
        <f t="shared" si="454"/>
        <v>0</v>
      </c>
      <c r="J1666" s="422">
        <f t="shared" si="455"/>
        <v>0</v>
      </c>
      <c r="K1666" s="419"/>
      <c r="L1666" s="423">
        <f t="shared" si="456"/>
        <v>0</v>
      </c>
      <c r="M1666" s="423">
        <f t="shared" si="457"/>
        <v>0</v>
      </c>
      <c r="N1666" s="424">
        <f t="shared" si="458"/>
        <v>0</v>
      </c>
      <c r="O1666" s="424">
        <f t="shared" si="459"/>
        <v>0</v>
      </c>
      <c r="P1666" s="420"/>
      <c r="Q1666" s="532"/>
      <c r="R1666" s="526" t="str">
        <f t="shared" si="444"/>
        <v/>
      </c>
      <c r="S1666" s="526" t="str">
        <f t="shared" si="445"/>
        <v/>
      </c>
      <c r="V1666" s="433">
        <f>VLOOKUP(A1666,[3]Cartilha!$A:$A,1,FALSE)</f>
        <v>92765</v>
      </c>
      <c r="W1666" s="367"/>
    </row>
    <row r="1667" spans="1:23" ht="22.5" hidden="1" x14ac:dyDescent="0.2">
      <c r="A1667" s="623">
        <v>92766</v>
      </c>
      <c r="B1667" s="612" t="s">
        <v>3171</v>
      </c>
      <c r="C1667" s="620" t="s">
        <v>3055</v>
      </c>
      <c r="D1667" s="612" t="s">
        <v>7037</v>
      </c>
      <c r="E1667" s="621">
        <v>11.38</v>
      </c>
      <c r="F1667" s="614">
        <f t="shared" si="446"/>
        <v>13.72</v>
      </c>
      <c r="G1667" s="510"/>
      <c r="H1667" s="423"/>
      <c r="I1667" s="422">
        <f t="shared" si="454"/>
        <v>0</v>
      </c>
      <c r="J1667" s="422">
        <f t="shared" si="455"/>
        <v>0</v>
      </c>
      <c r="K1667" s="419"/>
      <c r="L1667" s="423">
        <f t="shared" si="456"/>
        <v>0</v>
      </c>
      <c r="M1667" s="423">
        <f t="shared" si="457"/>
        <v>0</v>
      </c>
      <c r="N1667" s="424">
        <f t="shared" si="458"/>
        <v>0</v>
      </c>
      <c r="O1667" s="424">
        <f t="shared" si="459"/>
        <v>0</v>
      </c>
      <c r="P1667" s="420"/>
      <c r="Q1667" s="532"/>
      <c r="R1667" s="526" t="str">
        <f t="shared" si="444"/>
        <v/>
      </c>
      <c r="S1667" s="526" t="str">
        <f t="shared" si="445"/>
        <v/>
      </c>
      <c r="V1667" s="433">
        <f>VLOOKUP(A1667,[3]Cartilha!$A:$A,1,FALSE)</f>
        <v>92766</v>
      </c>
      <c r="W1667" s="367"/>
    </row>
    <row r="1668" spans="1:23" ht="22.5" hidden="1" x14ac:dyDescent="0.2">
      <c r="A1668" s="623">
        <v>92767</v>
      </c>
      <c r="B1668" s="612" t="s">
        <v>3171</v>
      </c>
      <c r="C1668" s="620" t="s">
        <v>3238</v>
      </c>
      <c r="D1668" s="612" t="s">
        <v>7037</v>
      </c>
      <c r="E1668" s="621">
        <v>16.5</v>
      </c>
      <c r="F1668" s="614">
        <f t="shared" si="446"/>
        <v>19.89</v>
      </c>
      <c r="G1668" s="510"/>
      <c r="H1668" s="423"/>
      <c r="I1668" s="422">
        <f t="shared" si="454"/>
        <v>0</v>
      </c>
      <c r="J1668" s="422">
        <f t="shared" si="455"/>
        <v>0</v>
      </c>
      <c r="K1668" s="419"/>
      <c r="L1668" s="423">
        <f t="shared" si="456"/>
        <v>0</v>
      </c>
      <c r="M1668" s="423">
        <f t="shared" si="457"/>
        <v>0</v>
      </c>
      <c r="N1668" s="424">
        <f t="shared" si="458"/>
        <v>0</v>
      </c>
      <c r="O1668" s="424">
        <f t="shared" si="459"/>
        <v>0</v>
      </c>
      <c r="P1668" s="420"/>
      <c r="Q1668" s="532"/>
      <c r="R1668" s="526" t="str">
        <f t="shared" si="444"/>
        <v/>
      </c>
      <c r="S1668" s="526" t="str">
        <f t="shared" si="445"/>
        <v/>
      </c>
      <c r="V1668" s="433">
        <f>VLOOKUP(A1668,[3]Cartilha!$A:$A,1,FALSE)</f>
        <v>92767</v>
      </c>
      <c r="W1668" s="367"/>
    </row>
    <row r="1669" spans="1:23" ht="22.5" hidden="1" x14ac:dyDescent="0.2">
      <c r="A1669" s="623">
        <v>92768</v>
      </c>
      <c r="B1669" s="612" t="s">
        <v>3171</v>
      </c>
      <c r="C1669" s="620" t="s">
        <v>3239</v>
      </c>
      <c r="D1669" s="612" t="s">
        <v>7037</v>
      </c>
      <c r="E1669" s="621">
        <v>14.69</v>
      </c>
      <c r="F1669" s="614">
        <f t="shared" si="446"/>
        <v>17.71</v>
      </c>
      <c r="G1669" s="510"/>
      <c r="H1669" s="423"/>
      <c r="I1669" s="422">
        <f t="shared" si="454"/>
        <v>0</v>
      </c>
      <c r="J1669" s="422">
        <f t="shared" si="455"/>
        <v>0</v>
      </c>
      <c r="K1669" s="419"/>
      <c r="L1669" s="423">
        <f t="shared" si="456"/>
        <v>0</v>
      </c>
      <c r="M1669" s="423">
        <f t="shared" si="457"/>
        <v>0</v>
      </c>
      <c r="N1669" s="424">
        <f t="shared" si="458"/>
        <v>0</v>
      </c>
      <c r="O1669" s="424">
        <f t="shared" si="459"/>
        <v>0</v>
      </c>
      <c r="P1669" s="420"/>
      <c r="Q1669" s="532"/>
      <c r="R1669" s="526" t="str">
        <f t="shared" si="444"/>
        <v/>
      </c>
      <c r="S1669" s="526" t="str">
        <f t="shared" si="445"/>
        <v/>
      </c>
      <c r="V1669" s="433">
        <f>VLOOKUP(A1669,[3]Cartilha!$A:$A,1,FALSE)</f>
        <v>92768</v>
      </c>
      <c r="W1669" s="367"/>
    </row>
    <row r="1670" spans="1:23" ht="22.5" hidden="1" x14ac:dyDescent="0.2">
      <c r="A1670" s="623">
        <v>92769</v>
      </c>
      <c r="B1670" s="612" t="s">
        <v>3171</v>
      </c>
      <c r="C1670" s="620" t="s">
        <v>3240</v>
      </c>
      <c r="D1670" s="612" t="s">
        <v>7037</v>
      </c>
      <c r="E1670" s="621">
        <v>14.13</v>
      </c>
      <c r="F1670" s="614">
        <f t="shared" si="446"/>
        <v>17.04</v>
      </c>
      <c r="G1670" s="510"/>
      <c r="H1670" s="423"/>
      <c r="I1670" s="422">
        <f t="shared" si="454"/>
        <v>0</v>
      </c>
      <c r="J1670" s="422">
        <f t="shared" si="455"/>
        <v>0</v>
      </c>
      <c r="K1670" s="419"/>
      <c r="L1670" s="423">
        <f t="shared" si="456"/>
        <v>0</v>
      </c>
      <c r="M1670" s="423">
        <f t="shared" si="457"/>
        <v>0</v>
      </c>
      <c r="N1670" s="424">
        <f t="shared" si="458"/>
        <v>0</v>
      </c>
      <c r="O1670" s="424">
        <f t="shared" si="459"/>
        <v>0</v>
      </c>
      <c r="P1670" s="420"/>
      <c r="Q1670" s="532"/>
      <c r="R1670" s="526" t="str">
        <f t="shared" si="444"/>
        <v/>
      </c>
      <c r="S1670" s="526" t="str">
        <f t="shared" si="445"/>
        <v/>
      </c>
      <c r="V1670" s="433">
        <f>VLOOKUP(A1670,[3]Cartilha!$A:$A,1,FALSE)</f>
        <v>92769</v>
      </c>
      <c r="W1670" s="367"/>
    </row>
    <row r="1671" spans="1:23" ht="22.5" hidden="1" x14ac:dyDescent="0.2">
      <c r="A1671" s="623">
        <v>92770</v>
      </c>
      <c r="B1671" s="612" t="s">
        <v>3171</v>
      </c>
      <c r="C1671" s="620" t="s">
        <v>3056</v>
      </c>
      <c r="D1671" s="612" t="s">
        <v>7037</v>
      </c>
      <c r="E1671" s="621">
        <v>13.51</v>
      </c>
      <c r="F1671" s="614">
        <f t="shared" si="446"/>
        <v>16.29</v>
      </c>
      <c r="G1671" s="510"/>
      <c r="H1671" s="423"/>
      <c r="I1671" s="422">
        <f t="shared" si="454"/>
        <v>0</v>
      </c>
      <c r="J1671" s="422">
        <f t="shared" si="455"/>
        <v>0</v>
      </c>
      <c r="K1671" s="419"/>
      <c r="L1671" s="423">
        <f t="shared" si="456"/>
        <v>0</v>
      </c>
      <c r="M1671" s="423">
        <f t="shared" si="457"/>
        <v>0</v>
      </c>
      <c r="N1671" s="424">
        <f t="shared" si="458"/>
        <v>0</v>
      </c>
      <c r="O1671" s="424">
        <f t="shared" si="459"/>
        <v>0</v>
      </c>
      <c r="P1671" s="420"/>
      <c r="Q1671" s="532"/>
      <c r="R1671" s="526" t="str">
        <f t="shared" si="444"/>
        <v/>
      </c>
      <c r="S1671" s="526" t="str">
        <f t="shared" si="445"/>
        <v/>
      </c>
      <c r="V1671" s="433">
        <f>VLOOKUP(A1671,[3]Cartilha!$A:$A,1,FALSE)</f>
        <v>92770</v>
      </c>
      <c r="W1671" s="367"/>
    </row>
    <row r="1672" spans="1:23" ht="22.5" hidden="1" x14ac:dyDescent="0.2">
      <c r="A1672" s="623">
        <v>92771</v>
      </c>
      <c r="B1672" s="612" t="s">
        <v>3171</v>
      </c>
      <c r="C1672" s="620" t="s">
        <v>3057</v>
      </c>
      <c r="D1672" s="612" t="s">
        <v>7037</v>
      </c>
      <c r="E1672" s="621">
        <v>12.18</v>
      </c>
      <c r="F1672" s="614">
        <f t="shared" si="446"/>
        <v>14.68</v>
      </c>
      <c r="G1672" s="510"/>
      <c r="H1672" s="423"/>
      <c r="I1672" s="422">
        <f t="shared" si="454"/>
        <v>0</v>
      </c>
      <c r="J1672" s="422">
        <f t="shared" si="455"/>
        <v>0</v>
      </c>
      <c r="K1672" s="419"/>
      <c r="L1672" s="423">
        <f t="shared" si="456"/>
        <v>0</v>
      </c>
      <c r="M1672" s="423">
        <f t="shared" si="457"/>
        <v>0</v>
      </c>
      <c r="N1672" s="424">
        <f t="shared" si="458"/>
        <v>0</v>
      </c>
      <c r="O1672" s="424">
        <f t="shared" si="459"/>
        <v>0</v>
      </c>
      <c r="P1672" s="420"/>
      <c r="Q1672" s="532"/>
      <c r="R1672" s="526" t="str">
        <f t="shared" si="444"/>
        <v/>
      </c>
      <c r="S1672" s="526" t="str">
        <f t="shared" si="445"/>
        <v/>
      </c>
      <c r="V1672" s="433">
        <f>VLOOKUP(A1672,[3]Cartilha!$A:$A,1,FALSE)</f>
        <v>92771</v>
      </c>
      <c r="W1672" s="367"/>
    </row>
    <row r="1673" spans="1:23" ht="22.5" hidden="1" x14ac:dyDescent="0.2">
      <c r="A1673" s="623">
        <v>92772</v>
      </c>
      <c r="B1673" s="612" t="s">
        <v>3171</v>
      </c>
      <c r="C1673" s="620" t="s">
        <v>3058</v>
      </c>
      <c r="D1673" s="612" t="s">
        <v>7037</v>
      </c>
      <c r="E1673" s="621">
        <v>10.36</v>
      </c>
      <c r="F1673" s="614">
        <f t="shared" si="446"/>
        <v>12.49</v>
      </c>
      <c r="G1673" s="510"/>
      <c r="H1673" s="423"/>
      <c r="I1673" s="422">
        <f t="shared" si="454"/>
        <v>0</v>
      </c>
      <c r="J1673" s="422">
        <f t="shared" si="455"/>
        <v>0</v>
      </c>
      <c r="K1673" s="419"/>
      <c r="L1673" s="423">
        <f t="shared" si="456"/>
        <v>0</v>
      </c>
      <c r="M1673" s="423">
        <f t="shared" si="457"/>
        <v>0</v>
      </c>
      <c r="N1673" s="424">
        <f t="shared" si="458"/>
        <v>0</v>
      </c>
      <c r="O1673" s="424">
        <f t="shared" si="459"/>
        <v>0</v>
      </c>
      <c r="P1673" s="420"/>
      <c r="Q1673" s="532"/>
      <c r="R1673" s="526" t="str">
        <f t="shared" si="444"/>
        <v/>
      </c>
      <c r="S1673" s="526" t="str">
        <f t="shared" si="445"/>
        <v/>
      </c>
      <c r="V1673" s="433">
        <f>VLOOKUP(A1673,[3]Cartilha!$A:$A,1,FALSE)</f>
        <v>92772</v>
      </c>
      <c r="W1673" s="367"/>
    </row>
    <row r="1674" spans="1:23" ht="22.5" hidden="1" x14ac:dyDescent="0.2">
      <c r="A1674" s="623">
        <v>92773</v>
      </c>
      <c r="B1674" s="612" t="s">
        <v>3171</v>
      </c>
      <c r="C1674" s="620" t="s">
        <v>3059</v>
      </c>
      <c r="D1674" s="612" t="s">
        <v>7037</v>
      </c>
      <c r="E1674" s="621">
        <v>10</v>
      </c>
      <c r="F1674" s="614">
        <f t="shared" si="446"/>
        <v>12.06</v>
      </c>
      <c r="G1674" s="510"/>
      <c r="H1674" s="423"/>
      <c r="I1674" s="422">
        <f t="shared" si="454"/>
        <v>0</v>
      </c>
      <c r="J1674" s="422">
        <f t="shared" si="455"/>
        <v>0</v>
      </c>
      <c r="K1674" s="419"/>
      <c r="L1674" s="423">
        <f t="shared" si="456"/>
        <v>0</v>
      </c>
      <c r="M1674" s="423">
        <f t="shared" si="457"/>
        <v>0</v>
      </c>
      <c r="N1674" s="424">
        <f t="shared" si="458"/>
        <v>0</v>
      </c>
      <c r="O1674" s="424">
        <f t="shared" si="459"/>
        <v>0</v>
      </c>
      <c r="P1674" s="420"/>
      <c r="Q1674" s="532"/>
      <c r="R1674" s="526" t="str">
        <f t="shared" si="444"/>
        <v/>
      </c>
      <c r="S1674" s="526" t="str">
        <f t="shared" si="445"/>
        <v/>
      </c>
      <c r="V1674" s="433">
        <f>VLOOKUP(A1674,[3]Cartilha!$A:$A,1,FALSE)</f>
        <v>92773</v>
      </c>
      <c r="W1674" s="367"/>
    </row>
    <row r="1675" spans="1:23" ht="22.5" hidden="1" x14ac:dyDescent="0.2">
      <c r="A1675" s="623">
        <v>92774</v>
      </c>
      <c r="B1675" s="612" t="s">
        <v>3171</v>
      </c>
      <c r="C1675" s="620" t="s">
        <v>3060</v>
      </c>
      <c r="D1675" s="612" t="s">
        <v>7037</v>
      </c>
      <c r="E1675" s="621">
        <v>11.36</v>
      </c>
      <c r="F1675" s="614">
        <f t="shared" si="446"/>
        <v>13.7</v>
      </c>
      <c r="G1675" s="510"/>
      <c r="H1675" s="423"/>
      <c r="I1675" s="422">
        <f t="shared" si="454"/>
        <v>0</v>
      </c>
      <c r="J1675" s="422">
        <f t="shared" si="455"/>
        <v>0</v>
      </c>
      <c r="K1675" s="419"/>
      <c r="L1675" s="423">
        <f t="shared" si="456"/>
        <v>0</v>
      </c>
      <c r="M1675" s="423">
        <f t="shared" si="457"/>
        <v>0</v>
      </c>
      <c r="N1675" s="424">
        <f t="shared" si="458"/>
        <v>0</v>
      </c>
      <c r="O1675" s="424">
        <f t="shared" si="459"/>
        <v>0</v>
      </c>
      <c r="P1675" s="420"/>
      <c r="Q1675" s="532"/>
      <c r="R1675" s="526" t="str">
        <f t="shared" si="444"/>
        <v/>
      </c>
      <c r="S1675" s="526" t="str">
        <f t="shared" si="445"/>
        <v/>
      </c>
      <c r="V1675" s="433">
        <f>VLOOKUP(A1675,[3]Cartilha!$A:$A,1,FALSE)</f>
        <v>92774</v>
      </c>
      <c r="W1675" s="367"/>
    </row>
    <row r="1676" spans="1:23" ht="22.5" hidden="1" x14ac:dyDescent="0.2">
      <c r="A1676" s="623">
        <v>92775</v>
      </c>
      <c r="B1676" s="612" t="s">
        <v>3171</v>
      </c>
      <c r="C1676" s="620" t="s">
        <v>3241</v>
      </c>
      <c r="D1676" s="612" t="s">
        <v>7037</v>
      </c>
      <c r="E1676" s="621">
        <v>19.59</v>
      </c>
      <c r="F1676" s="614">
        <f t="shared" si="446"/>
        <v>23.62</v>
      </c>
      <c r="G1676" s="510"/>
      <c r="H1676" s="423"/>
      <c r="I1676" s="422">
        <f t="shared" si="454"/>
        <v>0</v>
      </c>
      <c r="J1676" s="422">
        <f t="shared" si="455"/>
        <v>0</v>
      </c>
      <c r="K1676" s="419"/>
      <c r="L1676" s="423">
        <f t="shared" si="456"/>
        <v>0</v>
      </c>
      <c r="M1676" s="423">
        <f t="shared" si="457"/>
        <v>0</v>
      </c>
      <c r="N1676" s="424">
        <f t="shared" si="458"/>
        <v>0</v>
      </c>
      <c r="O1676" s="424">
        <f t="shared" si="459"/>
        <v>0</v>
      </c>
      <c r="P1676" s="420"/>
      <c r="Q1676" s="532"/>
      <c r="R1676" s="526" t="str">
        <f t="shared" si="444"/>
        <v/>
      </c>
      <c r="S1676" s="526" t="str">
        <f t="shared" si="445"/>
        <v/>
      </c>
      <c r="V1676" s="433">
        <f>VLOOKUP(A1676,[3]Cartilha!$A:$A,1,FALSE)</f>
        <v>92775</v>
      </c>
      <c r="W1676" s="367"/>
    </row>
    <row r="1677" spans="1:23" ht="22.5" hidden="1" x14ac:dyDescent="0.2">
      <c r="A1677" s="623">
        <v>92776</v>
      </c>
      <c r="B1677" s="612" t="s">
        <v>3171</v>
      </c>
      <c r="C1677" s="620" t="s">
        <v>3242</v>
      </c>
      <c r="D1677" s="612" t="s">
        <v>7037</v>
      </c>
      <c r="E1677" s="621">
        <v>17.82</v>
      </c>
      <c r="F1677" s="614">
        <f t="shared" si="446"/>
        <v>21.48</v>
      </c>
      <c r="G1677" s="510"/>
      <c r="H1677" s="423"/>
      <c r="I1677" s="422">
        <f t="shared" si="454"/>
        <v>0</v>
      </c>
      <c r="J1677" s="422">
        <f t="shared" si="455"/>
        <v>0</v>
      </c>
      <c r="K1677" s="419"/>
      <c r="L1677" s="423">
        <f t="shared" si="456"/>
        <v>0</v>
      </c>
      <c r="M1677" s="423">
        <f t="shared" si="457"/>
        <v>0</v>
      </c>
      <c r="N1677" s="424">
        <f t="shared" si="458"/>
        <v>0</v>
      </c>
      <c r="O1677" s="424">
        <f t="shared" si="459"/>
        <v>0</v>
      </c>
      <c r="P1677" s="420"/>
      <c r="Q1677" s="532"/>
      <c r="R1677" s="526" t="str">
        <f t="shared" si="444"/>
        <v/>
      </c>
      <c r="S1677" s="526" t="str">
        <f t="shared" si="445"/>
        <v/>
      </c>
      <c r="V1677" s="433">
        <f>VLOOKUP(A1677,[3]Cartilha!$A:$A,1,FALSE)</f>
        <v>92776</v>
      </c>
      <c r="W1677" s="367"/>
    </row>
    <row r="1678" spans="1:23" ht="22.5" hidden="1" x14ac:dyDescent="0.2">
      <c r="A1678" s="623">
        <v>92777</v>
      </c>
      <c r="B1678" s="612" t="s">
        <v>3171</v>
      </c>
      <c r="C1678" s="620" t="s">
        <v>3243</v>
      </c>
      <c r="D1678" s="612" t="s">
        <v>7037</v>
      </c>
      <c r="E1678" s="621">
        <v>16.239999999999998</v>
      </c>
      <c r="F1678" s="614">
        <f t="shared" si="446"/>
        <v>19.579999999999998</v>
      </c>
      <c r="G1678" s="510"/>
      <c r="H1678" s="423"/>
      <c r="I1678" s="422">
        <f t="shared" si="454"/>
        <v>0</v>
      </c>
      <c r="J1678" s="422">
        <f t="shared" si="455"/>
        <v>0</v>
      </c>
      <c r="K1678" s="419"/>
      <c r="L1678" s="423">
        <f t="shared" si="456"/>
        <v>0</v>
      </c>
      <c r="M1678" s="423">
        <f t="shared" si="457"/>
        <v>0</v>
      </c>
      <c r="N1678" s="424">
        <f t="shared" si="458"/>
        <v>0</v>
      </c>
      <c r="O1678" s="424">
        <f t="shared" si="459"/>
        <v>0</v>
      </c>
      <c r="P1678" s="420"/>
      <c r="Q1678" s="532"/>
      <c r="R1678" s="526" t="str">
        <f t="shared" si="444"/>
        <v/>
      </c>
      <c r="S1678" s="526" t="str">
        <f t="shared" si="445"/>
        <v/>
      </c>
      <c r="V1678" s="433">
        <f>VLOOKUP(A1678,[3]Cartilha!$A:$A,1,FALSE)</f>
        <v>92777</v>
      </c>
      <c r="W1678" s="367"/>
    </row>
    <row r="1679" spans="1:23" ht="22.5" hidden="1" x14ac:dyDescent="0.2">
      <c r="A1679" s="623">
        <v>92778</v>
      </c>
      <c r="B1679" s="612" t="s">
        <v>3171</v>
      </c>
      <c r="C1679" s="620" t="s">
        <v>3244</v>
      </c>
      <c r="D1679" s="612" t="s">
        <v>7037</v>
      </c>
      <c r="E1679" s="621">
        <v>14.26</v>
      </c>
      <c r="F1679" s="614">
        <f t="shared" si="446"/>
        <v>17.190000000000001</v>
      </c>
      <c r="G1679" s="510"/>
      <c r="H1679" s="423"/>
      <c r="I1679" s="422">
        <f t="shared" ref="I1679:I1699" si="460">IF(ISBLANK(E1679),0,ROUND(F1679*G1679,2))</f>
        <v>0</v>
      </c>
      <c r="J1679" s="422">
        <f t="shared" ref="J1679:J1699" si="461">IF(ISBLANK(G1679),0,ROUND(G1679*H1679,2))</f>
        <v>0</v>
      </c>
      <c r="K1679" s="419"/>
      <c r="L1679" s="423">
        <f t="shared" ref="L1679:L1699" si="462">G1679</f>
        <v>0</v>
      </c>
      <c r="M1679" s="423">
        <f t="shared" ref="M1679:M1699" si="463">H1679</f>
        <v>0</v>
      </c>
      <c r="N1679" s="424">
        <f t="shared" ref="N1679:N1699" si="464">IF(ISBLANK(E1679),0,ROUND(F1679*L1679,2))</f>
        <v>0</v>
      </c>
      <c r="O1679" s="424">
        <f t="shared" ref="O1679:O1699" si="465">IF(ISBLANK(L1679),0,ROUND(L1679*M1679,2))</f>
        <v>0</v>
      </c>
      <c r="P1679" s="420"/>
      <c r="Q1679" s="532"/>
      <c r="R1679" s="526" t="str">
        <f t="shared" si="444"/>
        <v/>
      </c>
      <c r="S1679" s="526" t="str">
        <f t="shared" si="445"/>
        <v/>
      </c>
      <c r="V1679" s="433">
        <f>VLOOKUP(A1679,[3]Cartilha!$A:$A,1,FALSE)</f>
        <v>92778</v>
      </c>
      <c r="W1679" s="367"/>
    </row>
    <row r="1680" spans="1:23" ht="22.5" hidden="1" x14ac:dyDescent="0.2">
      <c r="A1680" s="623">
        <v>92779</v>
      </c>
      <c r="B1680" s="612" t="s">
        <v>3171</v>
      </c>
      <c r="C1680" s="620" t="s">
        <v>3245</v>
      </c>
      <c r="D1680" s="612" t="s">
        <v>7037</v>
      </c>
      <c r="E1680" s="621">
        <v>11.89</v>
      </c>
      <c r="F1680" s="614">
        <f t="shared" si="446"/>
        <v>14.33</v>
      </c>
      <c r="G1680" s="510"/>
      <c r="H1680" s="423"/>
      <c r="I1680" s="422">
        <f t="shared" si="460"/>
        <v>0</v>
      </c>
      <c r="J1680" s="422">
        <f t="shared" si="461"/>
        <v>0</v>
      </c>
      <c r="K1680" s="419"/>
      <c r="L1680" s="423">
        <f t="shared" si="462"/>
        <v>0</v>
      </c>
      <c r="M1680" s="423">
        <f t="shared" si="463"/>
        <v>0</v>
      </c>
      <c r="N1680" s="424">
        <f t="shared" si="464"/>
        <v>0</v>
      </c>
      <c r="O1680" s="424">
        <f t="shared" si="465"/>
        <v>0</v>
      </c>
      <c r="P1680" s="420"/>
      <c r="Q1680" s="532"/>
      <c r="R1680" s="526" t="str">
        <f t="shared" si="444"/>
        <v/>
      </c>
      <c r="S1680" s="526" t="str">
        <f t="shared" si="445"/>
        <v/>
      </c>
      <c r="V1680" s="433">
        <f>VLOOKUP(A1680,[3]Cartilha!$A:$A,1,FALSE)</f>
        <v>92779</v>
      </c>
      <c r="W1680" s="367"/>
    </row>
    <row r="1681" spans="1:23" ht="22.5" hidden="1" x14ac:dyDescent="0.2">
      <c r="A1681" s="623">
        <v>92780</v>
      </c>
      <c r="B1681" s="612" t="s">
        <v>3171</v>
      </c>
      <c r="C1681" s="620" t="s">
        <v>3061</v>
      </c>
      <c r="D1681" s="612" t="s">
        <v>7037</v>
      </c>
      <c r="E1681" s="621">
        <v>11.05</v>
      </c>
      <c r="F1681" s="614">
        <f t="shared" si="446"/>
        <v>13.32</v>
      </c>
      <c r="G1681" s="510"/>
      <c r="H1681" s="423"/>
      <c r="I1681" s="422">
        <f t="shared" si="460"/>
        <v>0</v>
      </c>
      <c r="J1681" s="422">
        <f t="shared" si="461"/>
        <v>0</v>
      </c>
      <c r="K1681" s="419"/>
      <c r="L1681" s="423">
        <f t="shared" si="462"/>
        <v>0</v>
      </c>
      <c r="M1681" s="423">
        <f t="shared" si="463"/>
        <v>0</v>
      </c>
      <c r="N1681" s="424">
        <f t="shared" si="464"/>
        <v>0</v>
      </c>
      <c r="O1681" s="424">
        <f t="shared" si="465"/>
        <v>0</v>
      </c>
      <c r="P1681" s="420"/>
      <c r="Q1681" s="532"/>
      <c r="R1681" s="526" t="str">
        <f t="shared" si="444"/>
        <v/>
      </c>
      <c r="S1681" s="526" t="str">
        <f t="shared" si="445"/>
        <v/>
      </c>
      <c r="V1681" s="433">
        <f>VLOOKUP(A1681,[3]Cartilha!$A:$A,1,FALSE)</f>
        <v>92780</v>
      </c>
      <c r="W1681" s="367"/>
    </row>
    <row r="1682" spans="1:23" ht="22.5" hidden="1" x14ac:dyDescent="0.2">
      <c r="A1682" s="623">
        <v>92781</v>
      </c>
      <c r="B1682" s="612" t="s">
        <v>3171</v>
      </c>
      <c r="C1682" s="620" t="s">
        <v>3062</v>
      </c>
      <c r="D1682" s="612" t="s">
        <v>7037</v>
      </c>
      <c r="E1682" s="621">
        <v>12.09</v>
      </c>
      <c r="F1682" s="614">
        <f t="shared" si="446"/>
        <v>14.58</v>
      </c>
      <c r="G1682" s="510"/>
      <c r="H1682" s="423"/>
      <c r="I1682" s="422">
        <f t="shared" si="460"/>
        <v>0</v>
      </c>
      <c r="J1682" s="422">
        <f t="shared" si="461"/>
        <v>0</v>
      </c>
      <c r="K1682" s="419"/>
      <c r="L1682" s="423">
        <f t="shared" si="462"/>
        <v>0</v>
      </c>
      <c r="M1682" s="423">
        <f t="shared" si="463"/>
        <v>0</v>
      </c>
      <c r="N1682" s="424">
        <f t="shared" si="464"/>
        <v>0</v>
      </c>
      <c r="O1682" s="424">
        <f t="shared" si="465"/>
        <v>0</v>
      </c>
      <c r="P1682" s="420"/>
      <c r="Q1682" s="532"/>
      <c r="R1682" s="526" t="str">
        <f t="shared" si="444"/>
        <v/>
      </c>
      <c r="S1682" s="526" t="str">
        <f t="shared" si="445"/>
        <v/>
      </c>
      <c r="V1682" s="433">
        <f>VLOOKUP(A1682,[3]Cartilha!$A:$A,1,FALSE)</f>
        <v>92781</v>
      </c>
      <c r="W1682" s="367"/>
    </row>
    <row r="1683" spans="1:23" ht="22.5" hidden="1" x14ac:dyDescent="0.2">
      <c r="A1683" s="623">
        <v>92782</v>
      </c>
      <c r="B1683" s="612" t="s">
        <v>3171</v>
      </c>
      <c r="C1683" s="620" t="s">
        <v>3063</v>
      </c>
      <c r="D1683" s="612" t="s">
        <v>7037</v>
      </c>
      <c r="E1683" s="621">
        <v>11.64</v>
      </c>
      <c r="F1683" s="614">
        <f t="shared" si="446"/>
        <v>14.03</v>
      </c>
      <c r="G1683" s="510"/>
      <c r="H1683" s="423"/>
      <c r="I1683" s="422">
        <f t="shared" si="460"/>
        <v>0</v>
      </c>
      <c r="J1683" s="422">
        <f t="shared" si="461"/>
        <v>0</v>
      </c>
      <c r="K1683" s="419"/>
      <c r="L1683" s="423">
        <f t="shared" si="462"/>
        <v>0</v>
      </c>
      <c r="M1683" s="423">
        <f t="shared" si="463"/>
        <v>0</v>
      </c>
      <c r="N1683" s="424">
        <f t="shared" si="464"/>
        <v>0</v>
      </c>
      <c r="O1683" s="424">
        <f t="shared" si="465"/>
        <v>0</v>
      </c>
      <c r="P1683" s="420"/>
      <c r="Q1683" s="532"/>
      <c r="R1683" s="526" t="str">
        <f t="shared" si="444"/>
        <v/>
      </c>
      <c r="S1683" s="526" t="str">
        <f t="shared" si="445"/>
        <v/>
      </c>
      <c r="V1683" s="433">
        <f>VLOOKUP(A1683,[3]Cartilha!$A:$A,1,FALSE)</f>
        <v>92782</v>
      </c>
      <c r="W1683" s="367"/>
    </row>
    <row r="1684" spans="1:23" ht="22.5" hidden="1" x14ac:dyDescent="0.2">
      <c r="A1684" s="623">
        <v>92783</v>
      </c>
      <c r="B1684" s="612" t="s">
        <v>3171</v>
      </c>
      <c r="C1684" s="620" t="s">
        <v>3246</v>
      </c>
      <c r="D1684" s="612" t="s">
        <v>7037</v>
      </c>
      <c r="E1684" s="621">
        <v>19.2</v>
      </c>
      <c r="F1684" s="614">
        <f t="shared" si="446"/>
        <v>23.15</v>
      </c>
      <c r="G1684" s="510"/>
      <c r="H1684" s="423"/>
      <c r="I1684" s="422">
        <f t="shared" si="460"/>
        <v>0</v>
      </c>
      <c r="J1684" s="422">
        <f t="shared" si="461"/>
        <v>0</v>
      </c>
      <c r="K1684" s="419"/>
      <c r="L1684" s="423">
        <f t="shared" si="462"/>
        <v>0</v>
      </c>
      <c r="M1684" s="423">
        <f t="shared" si="463"/>
        <v>0</v>
      </c>
      <c r="N1684" s="424">
        <f t="shared" si="464"/>
        <v>0</v>
      </c>
      <c r="O1684" s="424">
        <f t="shared" si="465"/>
        <v>0</v>
      </c>
      <c r="P1684" s="420"/>
      <c r="Q1684" s="532"/>
      <c r="R1684" s="526" t="str">
        <f t="shared" ref="R1684:R1747" si="466">IF(Q1684="X","x",IF(Q1684="xx","x",IF(O1684&gt;0,"x","")))</f>
        <v/>
      </c>
      <c r="S1684" s="526" t="str">
        <f t="shared" ref="S1684:S1747" si="467">IF(Q1684="X","x",IF(Q1684="xx","x",IF(OR(J1684&gt;0,O1684&gt;0),"x","")))</f>
        <v/>
      </c>
      <c r="V1684" s="433">
        <f>VLOOKUP(A1684,[3]Cartilha!$A:$A,1,FALSE)</f>
        <v>92783</v>
      </c>
      <c r="W1684" s="367"/>
    </row>
    <row r="1685" spans="1:23" ht="22.5" hidden="1" x14ac:dyDescent="0.2">
      <c r="A1685" s="623">
        <v>92784</v>
      </c>
      <c r="B1685" s="612" t="s">
        <v>3171</v>
      </c>
      <c r="C1685" s="620" t="s">
        <v>3247</v>
      </c>
      <c r="D1685" s="612" t="s">
        <v>7037</v>
      </c>
      <c r="E1685" s="621">
        <v>16.89</v>
      </c>
      <c r="F1685" s="614">
        <f t="shared" si="446"/>
        <v>20.36</v>
      </c>
      <c r="G1685" s="510"/>
      <c r="H1685" s="423"/>
      <c r="I1685" s="422">
        <f t="shared" si="460"/>
        <v>0</v>
      </c>
      <c r="J1685" s="422">
        <f t="shared" si="461"/>
        <v>0</v>
      </c>
      <c r="K1685" s="419"/>
      <c r="L1685" s="423">
        <f t="shared" si="462"/>
        <v>0</v>
      </c>
      <c r="M1685" s="423">
        <f t="shared" si="463"/>
        <v>0</v>
      </c>
      <c r="N1685" s="424">
        <f t="shared" si="464"/>
        <v>0</v>
      </c>
      <c r="O1685" s="424">
        <f t="shared" si="465"/>
        <v>0</v>
      </c>
      <c r="P1685" s="420"/>
      <c r="Q1685" s="532"/>
      <c r="R1685" s="526" t="str">
        <f t="shared" si="466"/>
        <v/>
      </c>
      <c r="S1685" s="526" t="str">
        <f t="shared" si="467"/>
        <v/>
      </c>
      <c r="V1685" s="433">
        <f>VLOOKUP(A1685,[3]Cartilha!$A:$A,1,FALSE)</f>
        <v>92784</v>
      </c>
      <c r="W1685" s="367"/>
    </row>
    <row r="1686" spans="1:23" ht="22.5" hidden="1" x14ac:dyDescent="0.2">
      <c r="A1686" s="623">
        <v>92785</v>
      </c>
      <c r="B1686" s="612" t="s">
        <v>3171</v>
      </c>
      <c r="C1686" s="620" t="s">
        <v>3248</v>
      </c>
      <c r="D1686" s="612" t="s">
        <v>7037</v>
      </c>
      <c r="E1686" s="621">
        <v>15.79</v>
      </c>
      <c r="F1686" s="614">
        <f t="shared" si="446"/>
        <v>19.04</v>
      </c>
      <c r="G1686" s="510"/>
      <c r="H1686" s="423"/>
      <c r="I1686" s="422">
        <f t="shared" si="460"/>
        <v>0</v>
      </c>
      <c r="J1686" s="422">
        <f t="shared" si="461"/>
        <v>0</v>
      </c>
      <c r="K1686" s="419"/>
      <c r="L1686" s="423">
        <f t="shared" si="462"/>
        <v>0</v>
      </c>
      <c r="M1686" s="423">
        <f t="shared" si="463"/>
        <v>0</v>
      </c>
      <c r="N1686" s="424">
        <f t="shared" si="464"/>
        <v>0</v>
      </c>
      <c r="O1686" s="424">
        <f t="shared" si="465"/>
        <v>0</v>
      </c>
      <c r="P1686" s="420"/>
      <c r="Q1686" s="532"/>
      <c r="R1686" s="526" t="str">
        <f t="shared" si="466"/>
        <v/>
      </c>
      <c r="S1686" s="526" t="str">
        <f t="shared" si="467"/>
        <v/>
      </c>
      <c r="V1686" s="433">
        <f>VLOOKUP(A1686,[3]Cartilha!$A:$A,1,FALSE)</f>
        <v>92785</v>
      </c>
      <c r="W1686" s="367"/>
    </row>
    <row r="1687" spans="1:23" ht="22.5" hidden="1" x14ac:dyDescent="0.2">
      <c r="A1687" s="623">
        <v>92786</v>
      </c>
      <c r="B1687" s="612" t="s">
        <v>3171</v>
      </c>
      <c r="C1687" s="620" t="s">
        <v>3064</v>
      </c>
      <c r="D1687" s="612" t="s">
        <v>7037</v>
      </c>
      <c r="E1687" s="621">
        <v>14.72</v>
      </c>
      <c r="F1687" s="614">
        <f t="shared" ref="F1687:F1750" si="468">IF(E1687=0,0,ROUND(E1687*(1+E$13)*(1-E$14),2))</f>
        <v>17.75</v>
      </c>
      <c r="G1687" s="510"/>
      <c r="H1687" s="423"/>
      <c r="I1687" s="422">
        <f t="shared" si="460"/>
        <v>0</v>
      </c>
      <c r="J1687" s="422">
        <f t="shared" si="461"/>
        <v>0</v>
      </c>
      <c r="K1687" s="419"/>
      <c r="L1687" s="423">
        <f t="shared" si="462"/>
        <v>0</v>
      </c>
      <c r="M1687" s="423">
        <f t="shared" si="463"/>
        <v>0</v>
      </c>
      <c r="N1687" s="424">
        <f t="shared" si="464"/>
        <v>0</v>
      </c>
      <c r="O1687" s="424">
        <f t="shared" si="465"/>
        <v>0</v>
      </c>
      <c r="P1687" s="420"/>
      <c r="Q1687" s="532"/>
      <c r="R1687" s="526" t="str">
        <f t="shared" si="466"/>
        <v/>
      </c>
      <c r="S1687" s="526" t="str">
        <f t="shared" si="467"/>
        <v/>
      </c>
      <c r="V1687" s="433">
        <f>VLOOKUP(A1687,[3]Cartilha!$A:$A,1,FALSE)</f>
        <v>92786</v>
      </c>
      <c r="W1687" s="367"/>
    </row>
    <row r="1688" spans="1:23" ht="22.5" hidden="1" x14ac:dyDescent="0.2">
      <c r="A1688" s="623">
        <v>92787</v>
      </c>
      <c r="B1688" s="612" t="s">
        <v>3171</v>
      </c>
      <c r="C1688" s="620" t="s">
        <v>3065</v>
      </c>
      <c r="D1688" s="612" t="s">
        <v>7037</v>
      </c>
      <c r="E1688" s="621">
        <v>13.07</v>
      </c>
      <c r="F1688" s="614">
        <f t="shared" si="468"/>
        <v>15.76</v>
      </c>
      <c r="G1688" s="510"/>
      <c r="H1688" s="423"/>
      <c r="I1688" s="422">
        <f t="shared" si="460"/>
        <v>0</v>
      </c>
      <c r="J1688" s="422">
        <f t="shared" si="461"/>
        <v>0</v>
      </c>
      <c r="K1688" s="419"/>
      <c r="L1688" s="423">
        <f t="shared" si="462"/>
        <v>0</v>
      </c>
      <c r="M1688" s="423">
        <f t="shared" si="463"/>
        <v>0</v>
      </c>
      <c r="N1688" s="424">
        <f t="shared" si="464"/>
        <v>0</v>
      </c>
      <c r="O1688" s="424">
        <f t="shared" si="465"/>
        <v>0</v>
      </c>
      <c r="P1688" s="420"/>
      <c r="Q1688" s="532"/>
      <c r="R1688" s="526" t="str">
        <f t="shared" si="466"/>
        <v/>
      </c>
      <c r="S1688" s="526" t="str">
        <f t="shared" si="467"/>
        <v/>
      </c>
      <c r="V1688" s="433">
        <f>VLOOKUP(A1688,[3]Cartilha!$A:$A,1,FALSE)</f>
        <v>92787</v>
      </c>
      <c r="W1688" s="367"/>
    </row>
    <row r="1689" spans="1:23" ht="22.5" hidden="1" x14ac:dyDescent="0.2">
      <c r="A1689" s="623">
        <v>92788</v>
      </c>
      <c r="B1689" s="612" t="s">
        <v>3171</v>
      </c>
      <c r="C1689" s="620" t="s">
        <v>3066</v>
      </c>
      <c r="D1689" s="612" t="s">
        <v>7037</v>
      </c>
      <c r="E1689" s="621">
        <v>10.99</v>
      </c>
      <c r="F1689" s="614">
        <f t="shared" si="468"/>
        <v>13.25</v>
      </c>
      <c r="G1689" s="510"/>
      <c r="H1689" s="423"/>
      <c r="I1689" s="422">
        <f t="shared" si="460"/>
        <v>0</v>
      </c>
      <c r="J1689" s="422">
        <f t="shared" si="461"/>
        <v>0</v>
      </c>
      <c r="K1689" s="419"/>
      <c r="L1689" s="423">
        <f t="shared" si="462"/>
        <v>0</v>
      </c>
      <c r="M1689" s="423">
        <f t="shared" si="463"/>
        <v>0</v>
      </c>
      <c r="N1689" s="424">
        <f t="shared" si="464"/>
        <v>0</v>
      </c>
      <c r="O1689" s="424">
        <f t="shared" si="465"/>
        <v>0</v>
      </c>
      <c r="P1689" s="420"/>
      <c r="Q1689" s="532"/>
      <c r="R1689" s="526" t="str">
        <f t="shared" si="466"/>
        <v/>
      </c>
      <c r="S1689" s="526" t="str">
        <f t="shared" si="467"/>
        <v/>
      </c>
      <c r="V1689" s="433">
        <f>VLOOKUP(A1689,[3]Cartilha!$A:$A,1,FALSE)</f>
        <v>92788</v>
      </c>
      <c r="W1689" s="367"/>
    </row>
    <row r="1690" spans="1:23" ht="22.5" hidden="1" x14ac:dyDescent="0.2">
      <c r="A1690" s="623">
        <v>92789</v>
      </c>
      <c r="B1690" s="612" t="s">
        <v>3171</v>
      </c>
      <c r="C1690" s="620" t="s">
        <v>3067</v>
      </c>
      <c r="D1690" s="612" t="s">
        <v>7037</v>
      </c>
      <c r="E1690" s="621">
        <v>10.41</v>
      </c>
      <c r="F1690" s="614">
        <f t="shared" si="468"/>
        <v>12.55</v>
      </c>
      <c r="G1690" s="510"/>
      <c r="H1690" s="423"/>
      <c r="I1690" s="422">
        <f t="shared" si="460"/>
        <v>0</v>
      </c>
      <c r="J1690" s="422">
        <f t="shared" si="461"/>
        <v>0</v>
      </c>
      <c r="K1690" s="419"/>
      <c r="L1690" s="423">
        <f t="shared" si="462"/>
        <v>0</v>
      </c>
      <c r="M1690" s="423">
        <f t="shared" si="463"/>
        <v>0</v>
      </c>
      <c r="N1690" s="424">
        <f t="shared" si="464"/>
        <v>0</v>
      </c>
      <c r="O1690" s="424">
        <f t="shared" si="465"/>
        <v>0</v>
      </c>
      <c r="P1690" s="420"/>
      <c r="Q1690" s="532"/>
      <c r="R1690" s="526" t="str">
        <f t="shared" si="466"/>
        <v/>
      </c>
      <c r="S1690" s="526" t="str">
        <f t="shared" si="467"/>
        <v/>
      </c>
      <c r="V1690" s="433">
        <f>VLOOKUP(A1690,[3]Cartilha!$A:$A,1,FALSE)</f>
        <v>92789</v>
      </c>
      <c r="W1690" s="367"/>
    </row>
    <row r="1691" spans="1:23" ht="22.5" hidden="1" x14ac:dyDescent="0.2">
      <c r="A1691" s="623">
        <v>92790</v>
      </c>
      <c r="B1691" s="612" t="s">
        <v>3171</v>
      </c>
      <c r="C1691" s="620" t="s">
        <v>3068</v>
      </c>
      <c r="D1691" s="612" t="s">
        <v>7037</v>
      </c>
      <c r="E1691" s="621">
        <v>11.61</v>
      </c>
      <c r="F1691" s="614">
        <f t="shared" si="468"/>
        <v>14</v>
      </c>
      <c r="G1691" s="510"/>
      <c r="H1691" s="423"/>
      <c r="I1691" s="422">
        <f t="shared" si="460"/>
        <v>0</v>
      </c>
      <c r="J1691" s="422">
        <f t="shared" si="461"/>
        <v>0</v>
      </c>
      <c r="K1691" s="419"/>
      <c r="L1691" s="423">
        <f t="shared" si="462"/>
        <v>0</v>
      </c>
      <c r="M1691" s="423">
        <f t="shared" si="463"/>
        <v>0</v>
      </c>
      <c r="N1691" s="424">
        <f t="shared" si="464"/>
        <v>0</v>
      </c>
      <c r="O1691" s="424">
        <f t="shared" si="465"/>
        <v>0</v>
      </c>
      <c r="P1691" s="420"/>
      <c r="Q1691" s="532"/>
      <c r="R1691" s="526" t="str">
        <f t="shared" si="466"/>
        <v/>
      </c>
      <c r="S1691" s="526" t="str">
        <f t="shared" si="467"/>
        <v/>
      </c>
      <c r="V1691" s="433">
        <f>VLOOKUP(A1691,[3]Cartilha!$A:$A,1,FALSE)</f>
        <v>92790</v>
      </c>
      <c r="W1691" s="367"/>
    </row>
    <row r="1692" spans="1:23" ht="22.5" hidden="1" x14ac:dyDescent="0.2">
      <c r="A1692" s="623">
        <v>92915</v>
      </c>
      <c r="B1692" s="612" t="s">
        <v>3171</v>
      </c>
      <c r="C1692" s="620" t="s">
        <v>3249</v>
      </c>
      <c r="D1692" s="612" t="s">
        <v>7037</v>
      </c>
      <c r="E1692" s="621">
        <v>17.989999999999998</v>
      </c>
      <c r="F1692" s="614">
        <f t="shared" si="468"/>
        <v>21.69</v>
      </c>
      <c r="G1692" s="510"/>
      <c r="H1692" s="423"/>
      <c r="I1692" s="422">
        <f t="shared" si="460"/>
        <v>0</v>
      </c>
      <c r="J1692" s="422">
        <f t="shared" si="461"/>
        <v>0</v>
      </c>
      <c r="K1692" s="419"/>
      <c r="L1692" s="423">
        <f t="shared" si="462"/>
        <v>0</v>
      </c>
      <c r="M1692" s="423">
        <f t="shared" si="463"/>
        <v>0</v>
      </c>
      <c r="N1692" s="424">
        <f t="shared" si="464"/>
        <v>0</v>
      </c>
      <c r="O1692" s="424">
        <f t="shared" si="465"/>
        <v>0</v>
      </c>
      <c r="P1692" s="420"/>
      <c r="Q1692" s="532"/>
      <c r="R1692" s="526" t="str">
        <f t="shared" si="466"/>
        <v/>
      </c>
      <c r="S1692" s="526" t="str">
        <f t="shared" si="467"/>
        <v/>
      </c>
      <c r="V1692" s="433">
        <f>VLOOKUP(A1692,[3]Cartilha!$A:$A,1,FALSE)</f>
        <v>92915</v>
      </c>
      <c r="W1692" s="367"/>
    </row>
    <row r="1693" spans="1:23" ht="22.5" hidden="1" x14ac:dyDescent="0.2">
      <c r="A1693" s="623">
        <v>92916</v>
      </c>
      <c r="B1693" s="612" t="s">
        <v>3171</v>
      </c>
      <c r="C1693" s="620" t="s">
        <v>3250</v>
      </c>
      <c r="D1693" s="612" t="s">
        <v>7037</v>
      </c>
      <c r="E1693" s="621">
        <v>16.600000000000001</v>
      </c>
      <c r="F1693" s="614">
        <f t="shared" si="468"/>
        <v>20.010000000000002</v>
      </c>
      <c r="G1693" s="510"/>
      <c r="H1693" s="423"/>
      <c r="I1693" s="422">
        <f t="shared" si="460"/>
        <v>0</v>
      </c>
      <c r="J1693" s="422">
        <f t="shared" si="461"/>
        <v>0</v>
      </c>
      <c r="K1693" s="419"/>
      <c r="L1693" s="423">
        <f t="shared" si="462"/>
        <v>0</v>
      </c>
      <c r="M1693" s="423">
        <f t="shared" si="463"/>
        <v>0</v>
      </c>
      <c r="N1693" s="424">
        <f t="shared" si="464"/>
        <v>0</v>
      </c>
      <c r="O1693" s="424">
        <f t="shared" si="465"/>
        <v>0</v>
      </c>
      <c r="P1693" s="420"/>
      <c r="Q1693" s="532"/>
      <c r="R1693" s="526" t="str">
        <f t="shared" si="466"/>
        <v/>
      </c>
      <c r="S1693" s="526" t="str">
        <f t="shared" si="467"/>
        <v/>
      </c>
      <c r="V1693" s="433">
        <f>VLOOKUP(A1693,[3]Cartilha!$A:$A,1,FALSE)</f>
        <v>92916</v>
      </c>
      <c r="W1693" s="367"/>
    </row>
    <row r="1694" spans="1:23" ht="22.5" hidden="1" x14ac:dyDescent="0.2">
      <c r="A1694" s="623">
        <v>92917</v>
      </c>
      <c r="B1694" s="612" t="s">
        <v>3171</v>
      </c>
      <c r="C1694" s="620" t="s">
        <v>3251</v>
      </c>
      <c r="D1694" s="612" t="s">
        <v>7037</v>
      </c>
      <c r="E1694" s="621">
        <v>15.34</v>
      </c>
      <c r="F1694" s="614">
        <f t="shared" si="468"/>
        <v>18.489999999999998</v>
      </c>
      <c r="G1694" s="510"/>
      <c r="H1694" s="423"/>
      <c r="I1694" s="422">
        <f t="shared" si="460"/>
        <v>0</v>
      </c>
      <c r="J1694" s="422">
        <f t="shared" si="461"/>
        <v>0</v>
      </c>
      <c r="K1694" s="419"/>
      <c r="L1694" s="423">
        <f t="shared" si="462"/>
        <v>0</v>
      </c>
      <c r="M1694" s="423">
        <f t="shared" si="463"/>
        <v>0</v>
      </c>
      <c r="N1694" s="424">
        <f t="shared" si="464"/>
        <v>0</v>
      </c>
      <c r="O1694" s="424">
        <f t="shared" si="465"/>
        <v>0</v>
      </c>
      <c r="P1694" s="420"/>
      <c r="Q1694" s="532"/>
      <c r="R1694" s="526" t="str">
        <f t="shared" si="466"/>
        <v/>
      </c>
      <c r="S1694" s="526" t="str">
        <f t="shared" si="467"/>
        <v/>
      </c>
      <c r="V1694" s="433">
        <f>VLOOKUP(A1694,[3]Cartilha!$A:$A,1,FALSE)</f>
        <v>92917</v>
      </c>
      <c r="W1694" s="367"/>
    </row>
    <row r="1695" spans="1:23" ht="22.5" hidden="1" x14ac:dyDescent="0.2">
      <c r="A1695" s="623">
        <v>92919</v>
      </c>
      <c r="B1695" s="612" t="s">
        <v>3171</v>
      </c>
      <c r="C1695" s="620" t="s">
        <v>3252</v>
      </c>
      <c r="D1695" s="612" t="s">
        <v>7037</v>
      </c>
      <c r="E1695" s="621">
        <v>13.58</v>
      </c>
      <c r="F1695" s="614">
        <f t="shared" si="468"/>
        <v>16.37</v>
      </c>
      <c r="G1695" s="510"/>
      <c r="H1695" s="423"/>
      <c r="I1695" s="422">
        <f t="shared" si="460"/>
        <v>0</v>
      </c>
      <c r="J1695" s="422">
        <f t="shared" si="461"/>
        <v>0</v>
      </c>
      <c r="K1695" s="419"/>
      <c r="L1695" s="423">
        <f t="shared" si="462"/>
        <v>0</v>
      </c>
      <c r="M1695" s="423">
        <f t="shared" si="463"/>
        <v>0</v>
      </c>
      <c r="N1695" s="424">
        <f t="shared" si="464"/>
        <v>0</v>
      </c>
      <c r="O1695" s="424">
        <f t="shared" si="465"/>
        <v>0</v>
      </c>
      <c r="P1695" s="420"/>
      <c r="Q1695" s="532"/>
      <c r="R1695" s="526" t="str">
        <f t="shared" si="466"/>
        <v/>
      </c>
      <c r="S1695" s="526" t="str">
        <f t="shared" si="467"/>
        <v/>
      </c>
      <c r="V1695" s="433">
        <f>VLOOKUP(A1695,[3]Cartilha!$A:$A,1,FALSE)</f>
        <v>92919</v>
      </c>
      <c r="W1695" s="367"/>
    </row>
    <row r="1696" spans="1:23" ht="22.5" hidden="1" x14ac:dyDescent="0.2">
      <c r="A1696" s="623">
        <v>92921</v>
      </c>
      <c r="B1696" s="612" t="s">
        <v>3171</v>
      </c>
      <c r="C1696" s="620" t="s">
        <v>3253</v>
      </c>
      <c r="D1696" s="612" t="s">
        <v>7037</v>
      </c>
      <c r="E1696" s="621">
        <v>11.4</v>
      </c>
      <c r="F1696" s="614">
        <f t="shared" si="468"/>
        <v>13.74</v>
      </c>
      <c r="G1696" s="510"/>
      <c r="H1696" s="423"/>
      <c r="I1696" s="422">
        <f t="shared" si="460"/>
        <v>0</v>
      </c>
      <c r="J1696" s="422">
        <f t="shared" si="461"/>
        <v>0</v>
      </c>
      <c r="K1696" s="419"/>
      <c r="L1696" s="423">
        <f t="shared" si="462"/>
        <v>0</v>
      </c>
      <c r="M1696" s="423">
        <f t="shared" si="463"/>
        <v>0</v>
      </c>
      <c r="N1696" s="424">
        <f t="shared" si="464"/>
        <v>0</v>
      </c>
      <c r="O1696" s="424">
        <f t="shared" si="465"/>
        <v>0</v>
      </c>
      <c r="P1696" s="420"/>
      <c r="Q1696" s="532"/>
      <c r="R1696" s="526" t="str">
        <f t="shared" si="466"/>
        <v/>
      </c>
      <c r="S1696" s="526" t="str">
        <f t="shared" si="467"/>
        <v/>
      </c>
      <c r="V1696" s="433">
        <f>VLOOKUP(A1696,[3]Cartilha!$A:$A,1,FALSE)</f>
        <v>92921</v>
      </c>
      <c r="W1696" s="367"/>
    </row>
    <row r="1697" spans="1:23" ht="22.5" hidden="1" x14ac:dyDescent="0.2">
      <c r="A1697" s="623">
        <v>92922</v>
      </c>
      <c r="B1697" s="612" t="s">
        <v>3171</v>
      </c>
      <c r="C1697" s="620" t="s">
        <v>3069</v>
      </c>
      <c r="D1697" s="612" t="s">
        <v>7037</v>
      </c>
      <c r="E1697" s="621">
        <v>10.72</v>
      </c>
      <c r="F1697" s="614">
        <f t="shared" si="468"/>
        <v>12.92</v>
      </c>
      <c r="G1697" s="510"/>
      <c r="H1697" s="423"/>
      <c r="I1697" s="422">
        <f t="shared" si="460"/>
        <v>0</v>
      </c>
      <c r="J1697" s="422">
        <f t="shared" si="461"/>
        <v>0</v>
      </c>
      <c r="K1697" s="419"/>
      <c r="L1697" s="423">
        <f t="shared" si="462"/>
        <v>0</v>
      </c>
      <c r="M1697" s="423">
        <f t="shared" si="463"/>
        <v>0</v>
      </c>
      <c r="N1697" s="424">
        <f t="shared" si="464"/>
        <v>0</v>
      </c>
      <c r="O1697" s="424">
        <f t="shared" si="465"/>
        <v>0</v>
      </c>
      <c r="P1697" s="420"/>
      <c r="Q1697" s="532"/>
      <c r="R1697" s="526" t="str">
        <f t="shared" si="466"/>
        <v/>
      </c>
      <c r="S1697" s="526" t="str">
        <f t="shared" si="467"/>
        <v/>
      </c>
      <c r="V1697" s="433">
        <f>VLOOKUP(A1697,[3]Cartilha!$A:$A,1,FALSE)</f>
        <v>92922</v>
      </c>
      <c r="W1697" s="367"/>
    </row>
    <row r="1698" spans="1:23" ht="22.5" hidden="1" x14ac:dyDescent="0.2">
      <c r="A1698" s="623">
        <v>92923</v>
      </c>
      <c r="B1698" s="612" t="s">
        <v>3171</v>
      </c>
      <c r="C1698" s="620" t="s">
        <v>3070</v>
      </c>
      <c r="D1698" s="612" t="s">
        <v>7037</v>
      </c>
      <c r="E1698" s="621">
        <v>11.86</v>
      </c>
      <c r="F1698" s="614">
        <f t="shared" si="468"/>
        <v>14.3</v>
      </c>
      <c r="G1698" s="510"/>
      <c r="H1698" s="423"/>
      <c r="I1698" s="422">
        <f t="shared" si="460"/>
        <v>0</v>
      </c>
      <c r="J1698" s="422">
        <f t="shared" si="461"/>
        <v>0</v>
      </c>
      <c r="K1698" s="419"/>
      <c r="L1698" s="423">
        <f t="shared" si="462"/>
        <v>0</v>
      </c>
      <c r="M1698" s="423">
        <f t="shared" si="463"/>
        <v>0</v>
      </c>
      <c r="N1698" s="424">
        <f t="shared" si="464"/>
        <v>0</v>
      </c>
      <c r="O1698" s="424">
        <f t="shared" si="465"/>
        <v>0</v>
      </c>
      <c r="P1698" s="420"/>
      <c r="Q1698" s="532"/>
      <c r="R1698" s="526" t="str">
        <f t="shared" si="466"/>
        <v/>
      </c>
      <c r="S1698" s="526" t="str">
        <f t="shared" si="467"/>
        <v/>
      </c>
      <c r="V1698" s="433">
        <f>VLOOKUP(A1698,[3]Cartilha!$A:$A,1,FALSE)</f>
        <v>92923</v>
      </c>
      <c r="W1698" s="367"/>
    </row>
    <row r="1699" spans="1:23" ht="22.5" hidden="1" x14ac:dyDescent="0.2">
      <c r="A1699" s="623">
        <v>92924</v>
      </c>
      <c r="B1699" s="612" t="s">
        <v>3171</v>
      </c>
      <c r="C1699" s="620" t="s">
        <v>3071</v>
      </c>
      <c r="D1699" s="612" t="s">
        <v>7037</v>
      </c>
      <c r="E1699" s="621">
        <v>11.52</v>
      </c>
      <c r="F1699" s="614">
        <f t="shared" si="468"/>
        <v>13.89</v>
      </c>
      <c r="G1699" s="510"/>
      <c r="H1699" s="423"/>
      <c r="I1699" s="422">
        <f t="shared" si="460"/>
        <v>0</v>
      </c>
      <c r="J1699" s="422">
        <f t="shared" si="461"/>
        <v>0</v>
      </c>
      <c r="K1699" s="419"/>
      <c r="L1699" s="423">
        <f t="shared" si="462"/>
        <v>0</v>
      </c>
      <c r="M1699" s="423">
        <f t="shared" si="463"/>
        <v>0</v>
      </c>
      <c r="N1699" s="424">
        <f t="shared" si="464"/>
        <v>0</v>
      </c>
      <c r="O1699" s="424">
        <f t="shared" si="465"/>
        <v>0</v>
      </c>
      <c r="P1699" s="420"/>
      <c r="Q1699" s="532"/>
      <c r="R1699" s="526" t="str">
        <f t="shared" si="466"/>
        <v/>
      </c>
      <c r="S1699" s="526" t="str">
        <f t="shared" si="467"/>
        <v/>
      </c>
      <c r="V1699" s="433">
        <f>VLOOKUP(A1699,[3]Cartilha!$A:$A,1,FALSE)</f>
        <v>92924</v>
      </c>
      <c r="W1699" s="367"/>
    </row>
    <row r="1700" spans="1:23" hidden="1" x14ac:dyDescent="0.2">
      <c r="A1700" s="623" t="s">
        <v>6103</v>
      </c>
      <c r="B1700" s="612"/>
      <c r="C1700" s="620" t="s">
        <v>6104</v>
      </c>
      <c r="D1700" s="612">
        <v>0</v>
      </c>
      <c r="E1700" s="621">
        <v>0</v>
      </c>
      <c r="F1700" s="614">
        <f t="shared" si="468"/>
        <v>0</v>
      </c>
      <c r="G1700" s="515"/>
      <c r="H1700" s="443"/>
      <c r="I1700" s="444"/>
      <c r="J1700" s="445"/>
      <c r="K1700" s="419"/>
      <c r="L1700" s="516"/>
      <c r="M1700" s="517"/>
      <c r="N1700" s="444"/>
      <c r="O1700" s="445"/>
      <c r="P1700" s="420"/>
      <c r="Q1700" s="525" t="str">
        <f>IF(OR(SUM(J1700)&gt;0,SUM(O1700)&gt;0),"xx","")</f>
        <v/>
      </c>
      <c r="R1700" s="526" t="str">
        <f t="shared" si="466"/>
        <v/>
      </c>
      <c r="S1700" s="526" t="str">
        <f t="shared" si="467"/>
        <v/>
      </c>
      <c r="V1700" s="433" t="str">
        <f>VLOOKUP(A1700,[3]Cartilha!$A:$A,1,FALSE)</f>
        <v>4.2.4</v>
      </c>
      <c r="W1700" s="367"/>
    </row>
    <row r="1701" spans="1:23" hidden="1" x14ac:dyDescent="0.2">
      <c r="A1701" s="623" t="s">
        <v>6105</v>
      </c>
      <c r="B1701" s="612"/>
      <c r="C1701" s="691" t="s">
        <v>6106</v>
      </c>
      <c r="D1701" s="612">
        <v>0</v>
      </c>
      <c r="E1701" s="621">
        <v>0</v>
      </c>
      <c r="F1701" s="614">
        <f t="shared" si="468"/>
        <v>0</v>
      </c>
      <c r="G1701" s="515"/>
      <c r="H1701" s="443"/>
      <c r="I1701" s="444"/>
      <c r="J1701" s="445"/>
      <c r="K1701" s="419"/>
      <c r="L1701" s="516"/>
      <c r="M1701" s="517"/>
      <c r="N1701" s="444"/>
      <c r="O1701" s="445"/>
      <c r="P1701" s="420"/>
      <c r="Q1701" s="525" t="str">
        <f>IF(OR(SUM(J1701)&gt;0,SUM(O1701)&gt;0),"xx","")</f>
        <v/>
      </c>
      <c r="R1701" s="526" t="str">
        <f t="shared" si="466"/>
        <v/>
      </c>
      <c r="S1701" s="526" t="str">
        <f t="shared" si="467"/>
        <v/>
      </c>
      <c r="V1701" s="433" t="str">
        <f>VLOOKUP(A1701,[3]Cartilha!$A:$A,1,FALSE)</f>
        <v>4.2.5</v>
      </c>
      <c r="W1701" s="367"/>
    </row>
    <row r="1702" spans="1:23" hidden="1" x14ac:dyDescent="0.2">
      <c r="A1702" s="623" t="s">
        <v>1865</v>
      </c>
      <c r="B1702" s="612"/>
      <c r="C1702" s="620" t="s">
        <v>371</v>
      </c>
      <c r="D1702" s="612">
        <v>0</v>
      </c>
      <c r="E1702" s="621">
        <v>0</v>
      </c>
      <c r="F1702" s="614">
        <f t="shared" si="468"/>
        <v>0</v>
      </c>
      <c r="G1702" s="515"/>
      <c r="H1702" s="443"/>
      <c r="I1702" s="444"/>
      <c r="J1702" s="445"/>
      <c r="K1702" s="419"/>
      <c r="L1702" s="516"/>
      <c r="M1702" s="517"/>
      <c r="N1702" s="444"/>
      <c r="O1702" s="445"/>
      <c r="P1702" s="420"/>
      <c r="Q1702" s="525" t="str">
        <f>IF(OR(SUM(J1703:J1707)&gt;0,SUM(O1703:O1707)&gt;0),"xx","")</f>
        <v/>
      </c>
      <c r="R1702" s="526" t="str">
        <f t="shared" si="466"/>
        <v/>
      </c>
      <c r="S1702" s="526" t="str">
        <f t="shared" si="467"/>
        <v/>
      </c>
      <c r="V1702" s="433" t="str">
        <f>VLOOKUP(A1702,[3]Cartilha!$A:$A,1,FALSE)</f>
        <v>4.2.6</v>
      </c>
      <c r="W1702" s="367"/>
    </row>
    <row r="1703" spans="1:23" hidden="1" x14ac:dyDescent="0.2">
      <c r="A1703" s="623">
        <v>89996</v>
      </c>
      <c r="B1703" s="612" t="s">
        <v>3171</v>
      </c>
      <c r="C1703" s="620" t="s">
        <v>372</v>
      </c>
      <c r="D1703" s="612" t="s">
        <v>7037</v>
      </c>
      <c r="E1703" s="621">
        <v>11.7</v>
      </c>
      <c r="F1703" s="614">
        <f t="shared" si="468"/>
        <v>14.11</v>
      </c>
      <c r="G1703" s="510"/>
      <c r="H1703" s="423"/>
      <c r="I1703" s="422">
        <f>IF(ISBLANK(E1703),0,ROUND(F1703*G1703,2))</f>
        <v>0</v>
      </c>
      <c r="J1703" s="422">
        <f>IF(ISBLANK(G1703),0,ROUND(G1703*H1703,2))</f>
        <v>0</v>
      </c>
      <c r="K1703" s="419"/>
      <c r="L1703" s="423">
        <f t="shared" ref="L1703:M1707" si="469">G1703</f>
        <v>0</v>
      </c>
      <c r="M1703" s="423">
        <f t="shared" si="469"/>
        <v>0</v>
      </c>
      <c r="N1703" s="424">
        <f>IF(ISBLANK(E1703),0,ROUND(F1703*L1703,2))</f>
        <v>0</v>
      </c>
      <c r="O1703" s="424">
        <f>IF(ISBLANK(L1703),0,ROUND(L1703*M1703,2))</f>
        <v>0</v>
      </c>
      <c r="P1703" s="420"/>
      <c r="Q1703" s="532"/>
      <c r="R1703" s="526" t="str">
        <f t="shared" si="466"/>
        <v/>
      </c>
      <c r="S1703" s="526" t="str">
        <f t="shared" si="467"/>
        <v/>
      </c>
      <c r="V1703" s="433">
        <f>VLOOKUP(A1703,[3]Cartilha!$A:$A,1,FALSE)</f>
        <v>89996</v>
      </c>
      <c r="W1703" s="367"/>
    </row>
    <row r="1704" spans="1:23" hidden="1" x14ac:dyDescent="0.2">
      <c r="A1704" s="623">
        <v>89997</v>
      </c>
      <c r="B1704" s="612" t="s">
        <v>3171</v>
      </c>
      <c r="C1704" s="620" t="s">
        <v>373</v>
      </c>
      <c r="D1704" s="612" t="s">
        <v>7037</v>
      </c>
      <c r="E1704" s="621">
        <v>9.5500000000000007</v>
      </c>
      <c r="F1704" s="614">
        <f t="shared" si="468"/>
        <v>11.51</v>
      </c>
      <c r="G1704" s="510"/>
      <c r="H1704" s="423"/>
      <c r="I1704" s="422">
        <f>IF(ISBLANK(E1704),0,ROUND(F1704*G1704,2))</f>
        <v>0</v>
      </c>
      <c r="J1704" s="422">
        <f>IF(ISBLANK(G1704),0,ROUND(G1704*H1704,2))</f>
        <v>0</v>
      </c>
      <c r="K1704" s="419"/>
      <c r="L1704" s="423">
        <f t="shared" si="469"/>
        <v>0</v>
      </c>
      <c r="M1704" s="423">
        <f t="shared" si="469"/>
        <v>0</v>
      </c>
      <c r="N1704" s="424">
        <f>IF(ISBLANK(E1704),0,ROUND(F1704*L1704,2))</f>
        <v>0</v>
      </c>
      <c r="O1704" s="424">
        <f>IF(ISBLANK(L1704),0,ROUND(L1704*M1704,2))</f>
        <v>0</v>
      </c>
      <c r="P1704" s="420"/>
      <c r="Q1704" s="532"/>
      <c r="R1704" s="526" t="str">
        <f t="shared" si="466"/>
        <v/>
      </c>
      <c r="S1704" s="526" t="str">
        <f t="shared" si="467"/>
        <v/>
      </c>
      <c r="V1704" s="433">
        <f>VLOOKUP(A1704,[3]Cartilha!$A:$A,1,FALSE)</f>
        <v>89997</v>
      </c>
      <c r="W1704" s="367"/>
    </row>
    <row r="1705" spans="1:23" hidden="1" x14ac:dyDescent="0.2">
      <c r="A1705" s="623">
        <v>89998</v>
      </c>
      <c r="B1705" s="612" t="s">
        <v>3171</v>
      </c>
      <c r="C1705" s="620" t="s">
        <v>374</v>
      </c>
      <c r="D1705" s="612" t="s">
        <v>7037</v>
      </c>
      <c r="E1705" s="621">
        <v>11.16</v>
      </c>
      <c r="F1705" s="614">
        <f t="shared" si="468"/>
        <v>13.45</v>
      </c>
      <c r="G1705" s="510"/>
      <c r="H1705" s="423"/>
      <c r="I1705" s="422">
        <f>IF(ISBLANK(E1705),0,ROUND(F1705*G1705,2))</f>
        <v>0</v>
      </c>
      <c r="J1705" s="422">
        <f>IF(ISBLANK(G1705),0,ROUND(G1705*H1705,2))</f>
        <v>0</v>
      </c>
      <c r="K1705" s="419"/>
      <c r="L1705" s="423">
        <f t="shared" si="469"/>
        <v>0</v>
      </c>
      <c r="M1705" s="423">
        <f t="shared" si="469"/>
        <v>0</v>
      </c>
      <c r="N1705" s="424">
        <f>IF(ISBLANK(E1705),0,ROUND(F1705*L1705,2))</f>
        <v>0</v>
      </c>
      <c r="O1705" s="424">
        <f>IF(ISBLANK(L1705),0,ROUND(L1705*M1705,2))</f>
        <v>0</v>
      </c>
      <c r="P1705" s="420"/>
      <c r="Q1705" s="532"/>
      <c r="R1705" s="526" t="str">
        <f t="shared" si="466"/>
        <v/>
      </c>
      <c r="S1705" s="526" t="str">
        <f t="shared" si="467"/>
        <v/>
      </c>
      <c r="V1705" s="433">
        <f>VLOOKUP(A1705,[3]Cartilha!$A:$A,1,FALSE)</f>
        <v>89998</v>
      </c>
      <c r="W1705" s="367"/>
    </row>
    <row r="1706" spans="1:23" hidden="1" x14ac:dyDescent="0.2">
      <c r="A1706" s="623">
        <v>89999</v>
      </c>
      <c r="B1706" s="612" t="s">
        <v>3171</v>
      </c>
      <c r="C1706" s="620" t="s">
        <v>375</v>
      </c>
      <c r="D1706" s="612" t="s">
        <v>7037</v>
      </c>
      <c r="E1706" s="621">
        <v>17.3</v>
      </c>
      <c r="F1706" s="614">
        <f t="shared" si="468"/>
        <v>20.86</v>
      </c>
      <c r="G1706" s="510"/>
      <c r="H1706" s="423"/>
      <c r="I1706" s="422">
        <f>IF(ISBLANK(E1706),0,ROUND(F1706*G1706,2))</f>
        <v>0</v>
      </c>
      <c r="J1706" s="422">
        <f>IF(ISBLANK(G1706),0,ROUND(G1706*H1706,2))</f>
        <v>0</v>
      </c>
      <c r="K1706" s="419"/>
      <c r="L1706" s="423">
        <f t="shared" si="469"/>
        <v>0</v>
      </c>
      <c r="M1706" s="423">
        <f t="shared" si="469"/>
        <v>0</v>
      </c>
      <c r="N1706" s="424">
        <f>IF(ISBLANK(E1706),0,ROUND(F1706*L1706,2))</f>
        <v>0</v>
      </c>
      <c r="O1706" s="424">
        <f>IF(ISBLANK(L1706),0,ROUND(L1706*M1706,2))</f>
        <v>0</v>
      </c>
      <c r="P1706" s="420"/>
      <c r="Q1706" s="532"/>
      <c r="R1706" s="526" t="str">
        <f t="shared" si="466"/>
        <v/>
      </c>
      <c r="S1706" s="526" t="str">
        <f t="shared" si="467"/>
        <v/>
      </c>
      <c r="V1706" s="433">
        <f>VLOOKUP(A1706,[3]Cartilha!$A:$A,1,FALSE)</f>
        <v>89999</v>
      </c>
      <c r="W1706" s="367"/>
    </row>
    <row r="1707" spans="1:23" hidden="1" x14ac:dyDescent="0.2">
      <c r="A1707" s="623">
        <v>90000</v>
      </c>
      <c r="B1707" s="612" t="s">
        <v>3171</v>
      </c>
      <c r="C1707" s="620" t="s">
        <v>376</v>
      </c>
      <c r="D1707" s="612" t="s">
        <v>7037</v>
      </c>
      <c r="E1707" s="621">
        <v>13.98</v>
      </c>
      <c r="F1707" s="614">
        <f t="shared" si="468"/>
        <v>16.850000000000001</v>
      </c>
      <c r="G1707" s="510"/>
      <c r="H1707" s="423"/>
      <c r="I1707" s="422">
        <f>IF(ISBLANK(E1707),0,ROUND(F1707*G1707,2))</f>
        <v>0</v>
      </c>
      <c r="J1707" s="422">
        <f>IF(ISBLANK(G1707),0,ROUND(G1707*H1707,2))</f>
        <v>0</v>
      </c>
      <c r="K1707" s="419"/>
      <c r="L1707" s="423">
        <f t="shared" si="469"/>
        <v>0</v>
      </c>
      <c r="M1707" s="423">
        <f t="shared" si="469"/>
        <v>0</v>
      </c>
      <c r="N1707" s="424">
        <f>IF(ISBLANK(E1707),0,ROUND(F1707*L1707,2))</f>
        <v>0</v>
      </c>
      <c r="O1707" s="424">
        <f>IF(ISBLANK(L1707),0,ROUND(L1707*M1707,2))</f>
        <v>0</v>
      </c>
      <c r="P1707" s="420"/>
      <c r="Q1707" s="532"/>
      <c r="R1707" s="526" t="str">
        <f t="shared" si="466"/>
        <v/>
      </c>
      <c r="S1707" s="526" t="str">
        <f t="shared" si="467"/>
        <v/>
      </c>
      <c r="V1707" s="433">
        <f>VLOOKUP(A1707,[3]Cartilha!$A:$A,1,FALSE)</f>
        <v>90000</v>
      </c>
      <c r="W1707" s="367"/>
    </row>
    <row r="1708" spans="1:23" hidden="1" x14ac:dyDescent="0.2">
      <c r="A1708" s="623" t="s">
        <v>1866</v>
      </c>
      <c r="B1708" s="612"/>
      <c r="C1708" s="620" t="s">
        <v>377</v>
      </c>
      <c r="D1708" s="612">
        <v>0</v>
      </c>
      <c r="E1708" s="621">
        <v>0</v>
      </c>
      <c r="F1708" s="614">
        <f t="shared" si="468"/>
        <v>0</v>
      </c>
      <c r="G1708" s="515"/>
      <c r="H1708" s="443"/>
      <c r="I1708" s="444"/>
      <c r="J1708" s="445"/>
      <c r="K1708" s="419"/>
      <c r="L1708" s="516"/>
      <c r="M1708" s="517"/>
      <c r="N1708" s="444"/>
      <c r="O1708" s="445"/>
      <c r="P1708" s="420"/>
      <c r="Q1708" s="525" t="str">
        <f>IF(OR(SUM(J1709:J1722)&gt;0,SUM(O1709:O1722)&gt;0),"xx","")</f>
        <v/>
      </c>
      <c r="R1708" s="526" t="str">
        <f t="shared" si="466"/>
        <v/>
      </c>
      <c r="S1708" s="526" t="str">
        <f t="shared" si="467"/>
        <v/>
      </c>
      <c r="V1708" s="433" t="str">
        <f>VLOOKUP(A1708,[3]Cartilha!$A:$A,1,FALSE)</f>
        <v>4.2.7</v>
      </c>
      <c r="W1708" s="367"/>
    </row>
    <row r="1709" spans="1:23" ht="22.5" hidden="1" x14ac:dyDescent="0.2">
      <c r="A1709" s="623">
        <v>100066</v>
      </c>
      <c r="B1709" s="612" t="s">
        <v>3171</v>
      </c>
      <c r="C1709" s="620" t="s">
        <v>3555</v>
      </c>
      <c r="D1709" s="612" t="s">
        <v>7037</v>
      </c>
      <c r="E1709" s="621">
        <v>15.58</v>
      </c>
      <c r="F1709" s="614">
        <f t="shared" si="468"/>
        <v>18.78</v>
      </c>
      <c r="G1709" s="510"/>
      <c r="H1709" s="423"/>
      <c r="I1709" s="422">
        <f t="shared" ref="I1709:I1722" si="470">IF(ISBLANK(E1709),0,ROUND(F1709*G1709,2))</f>
        <v>0</v>
      </c>
      <c r="J1709" s="422">
        <f t="shared" ref="J1709:J1722" si="471">IF(ISBLANK(G1709),0,ROUND(G1709*H1709,2))</f>
        <v>0</v>
      </c>
      <c r="K1709" s="419"/>
      <c r="L1709" s="423">
        <f t="shared" ref="L1709:L1722" si="472">G1709</f>
        <v>0</v>
      </c>
      <c r="M1709" s="423">
        <f t="shared" ref="M1709:M1722" si="473">H1709</f>
        <v>0</v>
      </c>
      <c r="N1709" s="424">
        <f t="shared" ref="N1709:N1722" si="474">IF(ISBLANK(E1709),0,ROUND(F1709*L1709,2))</f>
        <v>0</v>
      </c>
      <c r="O1709" s="424">
        <f t="shared" ref="O1709:O1722" si="475">IF(ISBLANK(L1709),0,ROUND(L1709*M1709,2))</f>
        <v>0</v>
      </c>
      <c r="P1709" s="420"/>
      <c r="Q1709" s="532"/>
      <c r="R1709" s="526" t="str">
        <f t="shared" si="466"/>
        <v/>
      </c>
      <c r="S1709" s="526" t="str">
        <f t="shared" si="467"/>
        <v/>
      </c>
      <c r="V1709" s="433">
        <f>VLOOKUP(A1709,[3]Cartilha!$A:$A,1,FALSE)</f>
        <v>100066</v>
      </c>
      <c r="W1709" s="367"/>
    </row>
    <row r="1710" spans="1:23" ht="22.5" hidden="1" x14ac:dyDescent="0.2">
      <c r="A1710" s="623">
        <v>100067</v>
      </c>
      <c r="B1710" s="612" t="s">
        <v>3171</v>
      </c>
      <c r="C1710" s="620" t="s">
        <v>3556</v>
      </c>
      <c r="D1710" s="612" t="s">
        <v>7037</v>
      </c>
      <c r="E1710" s="621">
        <v>13.26</v>
      </c>
      <c r="F1710" s="614">
        <f t="shared" si="468"/>
        <v>15.99</v>
      </c>
      <c r="G1710" s="510"/>
      <c r="H1710" s="423"/>
      <c r="I1710" s="422">
        <f t="shared" si="470"/>
        <v>0</v>
      </c>
      <c r="J1710" s="422">
        <f t="shared" si="471"/>
        <v>0</v>
      </c>
      <c r="K1710" s="419"/>
      <c r="L1710" s="423">
        <f t="shared" si="472"/>
        <v>0</v>
      </c>
      <c r="M1710" s="423">
        <f t="shared" si="473"/>
        <v>0</v>
      </c>
      <c r="N1710" s="424">
        <f t="shared" si="474"/>
        <v>0</v>
      </c>
      <c r="O1710" s="424">
        <f t="shared" si="475"/>
        <v>0</v>
      </c>
      <c r="P1710" s="420"/>
      <c r="Q1710" s="532"/>
      <c r="R1710" s="526" t="str">
        <f t="shared" si="466"/>
        <v/>
      </c>
      <c r="S1710" s="526" t="str">
        <f t="shared" si="467"/>
        <v/>
      </c>
      <c r="V1710" s="433">
        <f>VLOOKUP(A1710,[3]Cartilha!$A:$A,1,FALSE)</f>
        <v>100067</v>
      </c>
      <c r="W1710" s="367"/>
    </row>
    <row r="1711" spans="1:23" ht="22.5" hidden="1" x14ac:dyDescent="0.2">
      <c r="A1711" s="623">
        <v>100068</v>
      </c>
      <c r="B1711" s="612" t="s">
        <v>3171</v>
      </c>
      <c r="C1711" s="620" t="s">
        <v>3557</v>
      </c>
      <c r="D1711" s="612" t="s">
        <v>7037</v>
      </c>
      <c r="E1711" s="621">
        <v>10.24</v>
      </c>
      <c r="F1711" s="614">
        <f t="shared" si="468"/>
        <v>12.35</v>
      </c>
      <c r="G1711" s="510"/>
      <c r="H1711" s="423"/>
      <c r="I1711" s="422">
        <f t="shared" si="470"/>
        <v>0</v>
      </c>
      <c r="J1711" s="422">
        <f t="shared" si="471"/>
        <v>0</v>
      </c>
      <c r="K1711" s="419"/>
      <c r="L1711" s="423">
        <f t="shared" si="472"/>
        <v>0</v>
      </c>
      <c r="M1711" s="423">
        <f t="shared" si="473"/>
        <v>0</v>
      </c>
      <c r="N1711" s="424">
        <f t="shared" si="474"/>
        <v>0</v>
      </c>
      <c r="O1711" s="424">
        <f t="shared" si="475"/>
        <v>0</v>
      </c>
      <c r="P1711" s="420"/>
      <c r="Q1711" s="532"/>
      <c r="R1711" s="526" t="str">
        <f t="shared" si="466"/>
        <v/>
      </c>
      <c r="S1711" s="526" t="str">
        <f t="shared" si="467"/>
        <v/>
      </c>
      <c r="V1711" s="433">
        <f>VLOOKUP(A1711,[3]Cartilha!$A:$A,1,FALSE)</f>
        <v>100068</v>
      </c>
      <c r="W1711" s="367"/>
    </row>
    <row r="1712" spans="1:23" ht="22.5" hidden="1" x14ac:dyDescent="0.2">
      <c r="A1712" s="623">
        <v>91593</v>
      </c>
      <c r="B1712" s="612" t="s">
        <v>3171</v>
      </c>
      <c r="C1712" s="620" t="s">
        <v>3742</v>
      </c>
      <c r="D1712" s="612" t="s">
        <v>7037</v>
      </c>
      <c r="E1712" s="621">
        <v>15.36</v>
      </c>
      <c r="F1712" s="614">
        <f t="shared" si="468"/>
        <v>18.52</v>
      </c>
      <c r="G1712" s="510"/>
      <c r="H1712" s="423"/>
      <c r="I1712" s="422">
        <f t="shared" si="470"/>
        <v>0</v>
      </c>
      <c r="J1712" s="422">
        <f t="shared" si="471"/>
        <v>0</v>
      </c>
      <c r="K1712" s="419"/>
      <c r="L1712" s="423">
        <f t="shared" si="472"/>
        <v>0</v>
      </c>
      <c r="M1712" s="423">
        <f t="shared" si="473"/>
        <v>0</v>
      </c>
      <c r="N1712" s="424">
        <f t="shared" si="474"/>
        <v>0</v>
      </c>
      <c r="O1712" s="424">
        <f t="shared" si="475"/>
        <v>0</v>
      </c>
      <c r="P1712" s="420"/>
      <c r="Q1712" s="532"/>
      <c r="R1712" s="526" t="str">
        <f t="shared" si="466"/>
        <v/>
      </c>
      <c r="S1712" s="526" t="str">
        <f t="shared" si="467"/>
        <v/>
      </c>
      <c r="V1712" s="433">
        <f>VLOOKUP(A1712,[3]Cartilha!$A:$A,1,FALSE)</f>
        <v>91593</v>
      </c>
      <c r="W1712" s="367"/>
    </row>
    <row r="1713" spans="1:23" ht="22.5" hidden="1" x14ac:dyDescent="0.2">
      <c r="A1713" s="623">
        <v>91594</v>
      </c>
      <c r="B1713" s="612" t="s">
        <v>3171</v>
      </c>
      <c r="C1713" s="620" t="s">
        <v>3743</v>
      </c>
      <c r="D1713" s="612" t="s">
        <v>7037</v>
      </c>
      <c r="E1713" s="621">
        <v>15.76</v>
      </c>
      <c r="F1713" s="614">
        <f t="shared" si="468"/>
        <v>19</v>
      </c>
      <c r="G1713" s="510"/>
      <c r="H1713" s="423"/>
      <c r="I1713" s="422">
        <f t="shared" si="470"/>
        <v>0</v>
      </c>
      <c r="J1713" s="422">
        <f t="shared" si="471"/>
        <v>0</v>
      </c>
      <c r="K1713" s="419"/>
      <c r="L1713" s="423">
        <f t="shared" si="472"/>
        <v>0</v>
      </c>
      <c r="M1713" s="423">
        <f t="shared" si="473"/>
        <v>0</v>
      </c>
      <c r="N1713" s="424">
        <f t="shared" si="474"/>
        <v>0</v>
      </c>
      <c r="O1713" s="424">
        <f t="shared" si="475"/>
        <v>0</v>
      </c>
      <c r="P1713" s="420"/>
      <c r="Q1713" s="532"/>
      <c r="R1713" s="526" t="str">
        <f t="shared" si="466"/>
        <v/>
      </c>
      <c r="S1713" s="526" t="str">
        <f t="shared" si="467"/>
        <v/>
      </c>
      <c r="V1713" s="433">
        <f>VLOOKUP(A1713,[3]Cartilha!$A:$A,1,FALSE)</f>
        <v>91594</v>
      </c>
      <c r="W1713" s="367"/>
    </row>
    <row r="1714" spans="1:23" ht="22.5" hidden="1" x14ac:dyDescent="0.2">
      <c r="A1714" s="623">
        <v>91595</v>
      </c>
      <c r="B1714" s="612" t="s">
        <v>3171</v>
      </c>
      <c r="C1714" s="620" t="s">
        <v>3744</v>
      </c>
      <c r="D1714" s="612" t="s">
        <v>7037</v>
      </c>
      <c r="E1714" s="621">
        <v>16.37</v>
      </c>
      <c r="F1714" s="614">
        <f t="shared" si="468"/>
        <v>19.739999999999998</v>
      </c>
      <c r="G1714" s="510"/>
      <c r="H1714" s="423"/>
      <c r="I1714" s="422">
        <f t="shared" si="470"/>
        <v>0</v>
      </c>
      <c r="J1714" s="422">
        <f t="shared" si="471"/>
        <v>0</v>
      </c>
      <c r="K1714" s="419"/>
      <c r="L1714" s="423">
        <f t="shared" si="472"/>
        <v>0</v>
      </c>
      <c r="M1714" s="423">
        <f t="shared" si="473"/>
        <v>0</v>
      </c>
      <c r="N1714" s="424">
        <f t="shared" si="474"/>
        <v>0</v>
      </c>
      <c r="O1714" s="424">
        <f t="shared" si="475"/>
        <v>0</v>
      </c>
      <c r="P1714" s="420"/>
      <c r="Q1714" s="532"/>
      <c r="R1714" s="526" t="str">
        <f t="shared" si="466"/>
        <v/>
      </c>
      <c r="S1714" s="526" t="str">
        <f t="shared" si="467"/>
        <v/>
      </c>
      <c r="V1714" s="433">
        <f>VLOOKUP(A1714,[3]Cartilha!$A:$A,1,FALSE)</f>
        <v>91595</v>
      </c>
      <c r="W1714" s="367"/>
    </row>
    <row r="1715" spans="1:23" ht="22.5" hidden="1" x14ac:dyDescent="0.2">
      <c r="A1715" s="623">
        <v>91596</v>
      </c>
      <c r="B1715" s="612" t="s">
        <v>3171</v>
      </c>
      <c r="C1715" s="620" t="s">
        <v>3745</v>
      </c>
      <c r="D1715" s="612" t="s">
        <v>7037</v>
      </c>
      <c r="E1715" s="621">
        <v>15.69</v>
      </c>
      <c r="F1715" s="614">
        <f t="shared" si="468"/>
        <v>18.920000000000002</v>
      </c>
      <c r="G1715" s="510"/>
      <c r="H1715" s="423"/>
      <c r="I1715" s="422">
        <f t="shared" si="470"/>
        <v>0</v>
      </c>
      <c r="J1715" s="422">
        <f t="shared" si="471"/>
        <v>0</v>
      </c>
      <c r="K1715" s="419"/>
      <c r="L1715" s="423">
        <f t="shared" si="472"/>
        <v>0</v>
      </c>
      <c r="M1715" s="423">
        <f t="shared" si="473"/>
        <v>0</v>
      </c>
      <c r="N1715" s="424">
        <f t="shared" si="474"/>
        <v>0</v>
      </c>
      <c r="O1715" s="424">
        <f t="shared" si="475"/>
        <v>0</v>
      </c>
      <c r="P1715" s="420"/>
      <c r="Q1715" s="532"/>
      <c r="R1715" s="526" t="str">
        <f t="shared" si="466"/>
        <v/>
      </c>
      <c r="S1715" s="526" t="str">
        <f t="shared" si="467"/>
        <v/>
      </c>
      <c r="V1715" s="433">
        <f>VLOOKUP(A1715,[3]Cartilha!$A:$A,1,FALSE)</f>
        <v>91596</v>
      </c>
      <c r="W1715" s="367"/>
    </row>
    <row r="1716" spans="1:23" ht="22.5" hidden="1" x14ac:dyDescent="0.2">
      <c r="A1716" s="623">
        <v>91597</v>
      </c>
      <c r="B1716" s="612" t="s">
        <v>3171</v>
      </c>
      <c r="C1716" s="620" t="s">
        <v>3746</v>
      </c>
      <c r="D1716" s="612" t="s">
        <v>7037</v>
      </c>
      <c r="E1716" s="621">
        <v>11.07</v>
      </c>
      <c r="F1716" s="614">
        <f t="shared" si="468"/>
        <v>13.35</v>
      </c>
      <c r="G1716" s="510"/>
      <c r="H1716" s="423"/>
      <c r="I1716" s="422">
        <f t="shared" si="470"/>
        <v>0</v>
      </c>
      <c r="J1716" s="422">
        <f t="shared" si="471"/>
        <v>0</v>
      </c>
      <c r="K1716" s="419"/>
      <c r="L1716" s="423">
        <f t="shared" si="472"/>
        <v>0</v>
      </c>
      <c r="M1716" s="423">
        <f t="shared" si="473"/>
        <v>0</v>
      </c>
      <c r="N1716" s="424">
        <f t="shared" si="474"/>
        <v>0</v>
      </c>
      <c r="O1716" s="424">
        <f t="shared" si="475"/>
        <v>0</v>
      </c>
      <c r="P1716" s="420"/>
      <c r="Q1716" s="532"/>
      <c r="R1716" s="526" t="str">
        <f t="shared" si="466"/>
        <v/>
      </c>
      <c r="S1716" s="526" t="str">
        <f t="shared" si="467"/>
        <v/>
      </c>
      <c r="V1716" s="433">
        <f>VLOOKUP(A1716,[3]Cartilha!$A:$A,1,FALSE)</f>
        <v>91597</v>
      </c>
      <c r="W1716" s="367"/>
    </row>
    <row r="1717" spans="1:23" ht="22.5" hidden="1" x14ac:dyDescent="0.2">
      <c r="A1717" s="623">
        <v>91598</v>
      </c>
      <c r="B1717" s="612" t="s">
        <v>3171</v>
      </c>
      <c r="C1717" s="620" t="s">
        <v>3747</v>
      </c>
      <c r="D1717" s="612" t="s">
        <v>7037</v>
      </c>
      <c r="E1717" s="621">
        <v>15.27</v>
      </c>
      <c r="F1717" s="614">
        <f t="shared" si="468"/>
        <v>18.41</v>
      </c>
      <c r="G1717" s="510"/>
      <c r="H1717" s="423"/>
      <c r="I1717" s="422">
        <f t="shared" si="470"/>
        <v>0</v>
      </c>
      <c r="J1717" s="422">
        <f t="shared" si="471"/>
        <v>0</v>
      </c>
      <c r="K1717" s="419"/>
      <c r="L1717" s="423">
        <f t="shared" si="472"/>
        <v>0</v>
      </c>
      <c r="M1717" s="423">
        <f t="shared" si="473"/>
        <v>0</v>
      </c>
      <c r="N1717" s="424">
        <f t="shared" si="474"/>
        <v>0</v>
      </c>
      <c r="O1717" s="424">
        <f t="shared" si="475"/>
        <v>0</v>
      </c>
      <c r="P1717" s="420"/>
      <c r="Q1717" s="532"/>
      <c r="R1717" s="526" t="str">
        <f t="shared" si="466"/>
        <v/>
      </c>
      <c r="S1717" s="526" t="str">
        <f t="shared" si="467"/>
        <v/>
      </c>
      <c r="V1717" s="433">
        <f>VLOOKUP(A1717,[3]Cartilha!$A:$A,1,FALSE)</f>
        <v>91598</v>
      </c>
      <c r="W1717" s="367"/>
    </row>
    <row r="1718" spans="1:23" ht="22.5" hidden="1" x14ac:dyDescent="0.2">
      <c r="A1718" s="623">
        <v>91599</v>
      </c>
      <c r="B1718" s="612" t="s">
        <v>3171</v>
      </c>
      <c r="C1718" s="620" t="s">
        <v>3748</v>
      </c>
      <c r="D1718" s="612" t="s">
        <v>7037</v>
      </c>
      <c r="E1718" s="621">
        <v>11.48</v>
      </c>
      <c r="F1718" s="614">
        <f t="shared" si="468"/>
        <v>13.84</v>
      </c>
      <c r="G1718" s="510"/>
      <c r="H1718" s="423"/>
      <c r="I1718" s="422">
        <f t="shared" si="470"/>
        <v>0</v>
      </c>
      <c r="J1718" s="422">
        <f t="shared" si="471"/>
        <v>0</v>
      </c>
      <c r="K1718" s="419"/>
      <c r="L1718" s="423">
        <f t="shared" si="472"/>
        <v>0</v>
      </c>
      <c r="M1718" s="423">
        <f t="shared" si="473"/>
        <v>0</v>
      </c>
      <c r="N1718" s="424">
        <f t="shared" si="474"/>
        <v>0</v>
      </c>
      <c r="O1718" s="424">
        <f t="shared" si="475"/>
        <v>0</v>
      </c>
      <c r="P1718" s="420"/>
      <c r="Q1718" s="532"/>
      <c r="R1718" s="526" t="str">
        <f t="shared" si="466"/>
        <v/>
      </c>
      <c r="S1718" s="526" t="str">
        <f t="shared" si="467"/>
        <v/>
      </c>
      <c r="V1718" s="433">
        <f>VLOOKUP(A1718,[3]Cartilha!$A:$A,1,FALSE)</f>
        <v>91599</v>
      </c>
      <c r="W1718" s="367"/>
    </row>
    <row r="1719" spans="1:23" hidden="1" x14ac:dyDescent="0.2">
      <c r="A1719" s="623">
        <v>91600</v>
      </c>
      <c r="B1719" s="612" t="s">
        <v>3171</v>
      </c>
      <c r="C1719" s="620" t="s">
        <v>3749</v>
      </c>
      <c r="D1719" s="612" t="s">
        <v>7037</v>
      </c>
      <c r="E1719" s="621">
        <v>18.29</v>
      </c>
      <c r="F1719" s="614">
        <f t="shared" si="468"/>
        <v>22.05</v>
      </c>
      <c r="G1719" s="510"/>
      <c r="H1719" s="423"/>
      <c r="I1719" s="422">
        <f t="shared" si="470"/>
        <v>0</v>
      </c>
      <c r="J1719" s="422">
        <f t="shared" si="471"/>
        <v>0</v>
      </c>
      <c r="K1719" s="419"/>
      <c r="L1719" s="423">
        <f t="shared" si="472"/>
        <v>0</v>
      </c>
      <c r="M1719" s="423">
        <f t="shared" si="473"/>
        <v>0</v>
      </c>
      <c r="N1719" s="424">
        <f t="shared" si="474"/>
        <v>0</v>
      </c>
      <c r="O1719" s="424">
        <f t="shared" si="475"/>
        <v>0</v>
      </c>
      <c r="P1719" s="420"/>
      <c r="Q1719" s="532"/>
      <c r="R1719" s="526" t="str">
        <f t="shared" si="466"/>
        <v/>
      </c>
      <c r="S1719" s="526" t="str">
        <f t="shared" si="467"/>
        <v/>
      </c>
      <c r="V1719" s="433">
        <f>VLOOKUP(A1719,[3]Cartilha!$A:$A,1,FALSE)</f>
        <v>91600</v>
      </c>
      <c r="W1719" s="367"/>
    </row>
    <row r="1720" spans="1:23" ht="22.5" hidden="1" x14ac:dyDescent="0.2">
      <c r="A1720" s="623">
        <v>91601</v>
      </c>
      <c r="B1720" s="612" t="s">
        <v>3171</v>
      </c>
      <c r="C1720" s="620" t="s">
        <v>3750</v>
      </c>
      <c r="D1720" s="612" t="s">
        <v>7037</v>
      </c>
      <c r="E1720" s="621">
        <v>13.66</v>
      </c>
      <c r="F1720" s="614">
        <f t="shared" si="468"/>
        <v>16.47</v>
      </c>
      <c r="G1720" s="510"/>
      <c r="H1720" s="423"/>
      <c r="I1720" s="422">
        <f t="shared" si="470"/>
        <v>0</v>
      </c>
      <c r="J1720" s="422">
        <f t="shared" si="471"/>
        <v>0</v>
      </c>
      <c r="K1720" s="419"/>
      <c r="L1720" s="423">
        <f t="shared" si="472"/>
        <v>0</v>
      </c>
      <c r="M1720" s="423">
        <f t="shared" si="473"/>
        <v>0</v>
      </c>
      <c r="N1720" s="424">
        <f t="shared" si="474"/>
        <v>0</v>
      </c>
      <c r="O1720" s="424">
        <f t="shared" si="475"/>
        <v>0</v>
      </c>
      <c r="P1720" s="420"/>
      <c r="Q1720" s="532"/>
      <c r="R1720" s="526" t="str">
        <f t="shared" si="466"/>
        <v/>
      </c>
      <c r="S1720" s="526" t="str">
        <f t="shared" si="467"/>
        <v/>
      </c>
      <c r="V1720" s="433">
        <f>VLOOKUP(A1720,[3]Cartilha!$A:$A,1,FALSE)</f>
        <v>91601</v>
      </c>
      <c r="W1720" s="367"/>
    </row>
    <row r="1721" spans="1:23" ht="22.5" hidden="1" x14ac:dyDescent="0.2">
      <c r="A1721" s="623">
        <v>91602</v>
      </c>
      <c r="B1721" s="612" t="s">
        <v>3171</v>
      </c>
      <c r="C1721" s="620" t="s">
        <v>3751</v>
      </c>
      <c r="D1721" s="612" t="s">
        <v>7037</v>
      </c>
      <c r="E1721" s="621">
        <v>12.64</v>
      </c>
      <c r="F1721" s="614">
        <f t="shared" si="468"/>
        <v>15.24</v>
      </c>
      <c r="G1721" s="510"/>
      <c r="H1721" s="423"/>
      <c r="I1721" s="422">
        <f t="shared" si="470"/>
        <v>0</v>
      </c>
      <c r="J1721" s="422">
        <f t="shared" si="471"/>
        <v>0</v>
      </c>
      <c r="K1721" s="419"/>
      <c r="L1721" s="423">
        <f t="shared" si="472"/>
        <v>0</v>
      </c>
      <c r="M1721" s="423">
        <f t="shared" si="473"/>
        <v>0</v>
      </c>
      <c r="N1721" s="424">
        <f t="shared" si="474"/>
        <v>0</v>
      </c>
      <c r="O1721" s="424">
        <f t="shared" si="475"/>
        <v>0</v>
      </c>
      <c r="P1721" s="420"/>
      <c r="Q1721" s="532"/>
      <c r="R1721" s="526" t="str">
        <f t="shared" si="466"/>
        <v/>
      </c>
      <c r="S1721" s="526" t="str">
        <f t="shared" si="467"/>
        <v/>
      </c>
      <c r="V1721" s="433">
        <f>VLOOKUP(A1721,[3]Cartilha!$A:$A,1,FALSE)</f>
        <v>91602</v>
      </c>
      <c r="W1721" s="367"/>
    </row>
    <row r="1722" spans="1:23" ht="22.5" hidden="1" x14ac:dyDescent="0.2">
      <c r="A1722" s="623">
        <v>91603</v>
      </c>
      <c r="B1722" s="612" t="s">
        <v>3171</v>
      </c>
      <c r="C1722" s="620" t="s">
        <v>3752</v>
      </c>
      <c r="D1722" s="612" t="s">
        <v>7037</v>
      </c>
      <c r="E1722" s="621">
        <v>11.93</v>
      </c>
      <c r="F1722" s="614">
        <f t="shared" si="468"/>
        <v>14.38</v>
      </c>
      <c r="G1722" s="510"/>
      <c r="H1722" s="423"/>
      <c r="I1722" s="422">
        <f t="shared" si="470"/>
        <v>0</v>
      </c>
      <c r="J1722" s="422">
        <f t="shared" si="471"/>
        <v>0</v>
      </c>
      <c r="K1722" s="419"/>
      <c r="L1722" s="423">
        <f t="shared" si="472"/>
        <v>0</v>
      </c>
      <c r="M1722" s="423">
        <f t="shared" si="473"/>
        <v>0</v>
      </c>
      <c r="N1722" s="424">
        <f t="shared" si="474"/>
        <v>0</v>
      </c>
      <c r="O1722" s="424">
        <f t="shared" si="475"/>
        <v>0</v>
      </c>
      <c r="P1722" s="420"/>
      <c r="Q1722" s="532"/>
      <c r="R1722" s="526" t="str">
        <f t="shared" si="466"/>
        <v/>
      </c>
      <c r="S1722" s="526" t="str">
        <f t="shared" si="467"/>
        <v/>
      </c>
      <c r="V1722" s="433">
        <f>VLOOKUP(A1722,[3]Cartilha!$A:$A,1,FALSE)</f>
        <v>91603</v>
      </c>
      <c r="W1722" s="367"/>
    </row>
    <row r="1723" spans="1:23" hidden="1" x14ac:dyDescent="0.2">
      <c r="A1723" s="623" t="s">
        <v>1867</v>
      </c>
      <c r="B1723" s="612"/>
      <c r="C1723" s="620" t="s">
        <v>224</v>
      </c>
      <c r="D1723" s="612">
        <v>0</v>
      </c>
      <c r="E1723" s="621">
        <v>0</v>
      </c>
      <c r="F1723" s="614">
        <f t="shared" si="468"/>
        <v>0</v>
      </c>
      <c r="G1723" s="515"/>
      <c r="H1723" s="443"/>
      <c r="I1723" s="444"/>
      <c r="J1723" s="445"/>
      <c r="K1723" s="419"/>
      <c r="L1723" s="516"/>
      <c r="M1723" s="517"/>
      <c r="N1723" s="444"/>
      <c r="O1723" s="445"/>
      <c r="P1723" s="420"/>
      <c r="Q1723" s="525" t="str">
        <f>IF(OR(SUM(J1724:J1724)&gt;0,SUM(O1724:O1724)&gt;0),"xx","")</f>
        <v/>
      </c>
      <c r="R1723" s="526" t="str">
        <f t="shared" si="466"/>
        <v/>
      </c>
      <c r="S1723" s="526" t="str">
        <f t="shared" si="467"/>
        <v/>
      </c>
      <c r="V1723" s="433" t="str">
        <f>VLOOKUP(A1723,[3]Cartilha!$A:$A,1,FALSE)</f>
        <v>4.2.8</v>
      </c>
      <c r="W1723" s="367"/>
    </row>
    <row r="1724" spans="1:23" ht="22.5" hidden="1" x14ac:dyDescent="0.2">
      <c r="A1724" s="623">
        <v>95108</v>
      </c>
      <c r="B1724" s="612" t="s">
        <v>3171</v>
      </c>
      <c r="C1724" s="620" t="s">
        <v>632</v>
      </c>
      <c r="D1724" s="612" t="s">
        <v>169</v>
      </c>
      <c r="E1724" s="621">
        <v>31.83</v>
      </c>
      <c r="F1724" s="614">
        <f t="shared" si="468"/>
        <v>38.369999999999997</v>
      </c>
      <c r="G1724" s="510"/>
      <c r="H1724" s="423"/>
      <c r="I1724" s="422">
        <f>IF(ISBLANK(E1724),0,ROUND(F1724*G1724,2))</f>
        <v>0</v>
      </c>
      <c r="J1724" s="422">
        <f>IF(ISBLANK(G1724),0,ROUND(G1724*H1724,2))</f>
        <v>0</v>
      </c>
      <c r="K1724" s="419"/>
      <c r="L1724" s="423">
        <f>G1724</f>
        <v>0</v>
      </c>
      <c r="M1724" s="423">
        <f>H1724</f>
        <v>0</v>
      </c>
      <c r="N1724" s="424">
        <f>IF(ISBLANK(E1724),0,ROUND(F1724*L1724,2))</f>
        <v>0</v>
      </c>
      <c r="O1724" s="424">
        <f>IF(ISBLANK(L1724),0,ROUND(L1724*M1724,2))</f>
        <v>0</v>
      </c>
      <c r="P1724" s="420"/>
      <c r="Q1724" s="532"/>
      <c r="R1724" s="526" t="str">
        <f t="shared" si="466"/>
        <v/>
      </c>
      <c r="S1724" s="526" t="str">
        <f t="shared" si="467"/>
        <v/>
      </c>
      <c r="V1724" s="433">
        <f>VLOOKUP(A1724,[3]Cartilha!$A:$A,1,FALSE)</f>
        <v>95108</v>
      </c>
      <c r="W1724" s="367"/>
    </row>
    <row r="1725" spans="1:23" hidden="1" x14ac:dyDescent="0.2">
      <c r="A1725" s="623" t="s">
        <v>1868</v>
      </c>
      <c r="B1725" s="612"/>
      <c r="C1725" s="620" t="s">
        <v>225</v>
      </c>
      <c r="D1725" s="612">
        <v>0</v>
      </c>
      <c r="E1725" s="621">
        <v>0</v>
      </c>
      <c r="F1725" s="614">
        <f t="shared" si="468"/>
        <v>0</v>
      </c>
      <c r="G1725" s="515"/>
      <c r="H1725" s="443"/>
      <c r="I1725" s="444"/>
      <c r="J1725" s="445"/>
      <c r="K1725" s="419"/>
      <c r="L1725" s="516"/>
      <c r="M1725" s="517"/>
      <c r="N1725" s="444"/>
      <c r="O1725" s="445"/>
      <c r="P1725" s="420"/>
      <c r="Q1725" s="525" t="str">
        <f>IF(OR(SUM(J1727:J1764)&gt;0,SUM(O1727:O1764)&gt;0),"xx","")</f>
        <v/>
      </c>
      <c r="R1725" s="526" t="str">
        <f t="shared" si="466"/>
        <v/>
      </c>
      <c r="S1725" s="526" t="str">
        <f t="shared" si="467"/>
        <v/>
      </c>
      <c r="V1725" s="433" t="str">
        <f>VLOOKUP(A1725,[3]Cartilha!$A:$A,1,FALSE)</f>
        <v>4.2.9</v>
      </c>
      <c r="W1725" s="367"/>
    </row>
    <row r="1726" spans="1:23" hidden="1" x14ac:dyDescent="0.2">
      <c r="A1726" s="623" t="s">
        <v>1869</v>
      </c>
      <c r="B1726" s="612"/>
      <c r="C1726" s="620" t="s">
        <v>226</v>
      </c>
      <c r="D1726" s="612">
        <v>0</v>
      </c>
      <c r="E1726" s="621">
        <v>0</v>
      </c>
      <c r="F1726" s="614">
        <f t="shared" si="468"/>
        <v>0</v>
      </c>
      <c r="G1726" s="515"/>
      <c r="H1726" s="443"/>
      <c r="I1726" s="444"/>
      <c r="J1726" s="445"/>
      <c r="K1726" s="419"/>
      <c r="L1726" s="516"/>
      <c r="M1726" s="517"/>
      <c r="N1726" s="444"/>
      <c r="O1726" s="445"/>
      <c r="P1726" s="420"/>
      <c r="Q1726" s="525" t="str">
        <f>IF(OR(SUM(J1727:J1752)&gt;0,SUM(O1727:O1752)&gt;0),"xx","")</f>
        <v/>
      </c>
      <c r="R1726" s="526" t="str">
        <f t="shared" si="466"/>
        <v/>
      </c>
      <c r="S1726" s="526" t="str">
        <f t="shared" si="467"/>
        <v/>
      </c>
      <c r="V1726" s="433" t="str">
        <f>VLOOKUP(A1726,[3]Cartilha!$A:$A,1,FALSE)</f>
        <v>4.2.9.1</v>
      </c>
      <c r="W1726" s="367"/>
    </row>
    <row r="1727" spans="1:23" hidden="1" x14ac:dyDescent="0.2">
      <c r="A1727" s="623">
        <v>92791</v>
      </c>
      <c r="B1727" s="612" t="s">
        <v>3171</v>
      </c>
      <c r="C1727" s="620" t="s">
        <v>3254</v>
      </c>
      <c r="D1727" s="612" t="s">
        <v>7037</v>
      </c>
      <c r="E1727" s="621">
        <v>11.6</v>
      </c>
      <c r="F1727" s="614">
        <f t="shared" si="468"/>
        <v>13.98</v>
      </c>
      <c r="G1727" s="510"/>
      <c r="H1727" s="423"/>
      <c r="I1727" s="422">
        <f t="shared" ref="I1727:I1752" si="476">IF(ISBLANK(E1727),0,ROUND(F1727*G1727,2))</f>
        <v>0</v>
      </c>
      <c r="J1727" s="422">
        <f t="shared" ref="J1727:J1752" si="477">IF(ISBLANK(G1727),0,ROUND(G1727*H1727,2))</f>
        <v>0</v>
      </c>
      <c r="K1727" s="419"/>
      <c r="L1727" s="423">
        <f t="shared" ref="L1727:L1752" si="478">G1727</f>
        <v>0</v>
      </c>
      <c r="M1727" s="423">
        <f t="shared" ref="M1727:M1752" si="479">H1727</f>
        <v>0</v>
      </c>
      <c r="N1727" s="424">
        <f t="shared" ref="N1727:N1752" si="480">IF(ISBLANK(E1727),0,ROUND(F1727*L1727,2))</f>
        <v>0</v>
      </c>
      <c r="O1727" s="424">
        <f t="shared" ref="O1727:O1752" si="481">IF(ISBLANK(L1727),0,ROUND(L1727*M1727,2))</f>
        <v>0</v>
      </c>
      <c r="P1727" s="420"/>
      <c r="Q1727" s="532"/>
      <c r="R1727" s="526" t="str">
        <f t="shared" si="466"/>
        <v/>
      </c>
      <c r="S1727" s="526" t="str">
        <f t="shared" si="467"/>
        <v/>
      </c>
      <c r="V1727" s="433">
        <f>VLOOKUP(A1727,[3]Cartilha!$A:$A,1,FALSE)</f>
        <v>92791</v>
      </c>
      <c r="W1727" s="367"/>
    </row>
    <row r="1728" spans="1:23" hidden="1" x14ac:dyDescent="0.2">
      <c r="A1728" s="623">
        <v>92792</v>
      </c>
      <c r="B1728" s="612" t="s">
        <v>3171</v>
      </c>
      <c r="C1728" s="620" t="s">
        <v>3255</v>
      </c>
      <c r="D1728" s="612" t="s">
        <v>7037</v>
      </c>
      <c r="E1728" s="621">
        <v>11.55</v>
      </c>
      <c r="F1728" s="614">
        <f t="shared" si="468"/>
        <v>13.92</v>
      </c>
      <c r="G1728" s="510"/>
      <c r="H1728" s="423"/>
      <c r="I1728" s="422">
        <f t="shared" si="476"/>
        <v>0</v>
      </c>
      <c r="J1728" s="422">
        <f t="shared" si="477"/>
        <v>0</v>
      </c>
      <c r="K1728" s="419"/>
      <c r="L1728" s="423">
        <f t="shared" si="478"/>
        <v>0</v>
      </c>
      <c r="M1728" s="423">
        <f t="shared" si="479"/>
        <v>0</v>
      </c>
      <c r="N1728" s="424">
        <f t="shared" si="480"/>
        <v>0</v>
      </c>
      <c r="O1728" s="424">
        <f t="shared" si="481"/>
        <v>0</v>
      </c>
      <c r="P1728" s="420"/>
      <c r="Q1728" s="532"/>
      <c r="R1728" s="526" t="str">
        <f t="shared" si="466"/>
        <v/>
      </c>
      <c r="S1728" s="526" t="str">
        <f t="shared" si="467"/>
        <v/>
      </c>
      <c r="V1728" s="433">
        <f>VLOOKUP(A1728,[3]Cartilha!$A:$A,1,FALSE)</f>
        <v>92792</v>
      </c>
      <c r="W1728" s="367"/>
    </row>
    <row r="1729" spans="1:23" hidden="1" x14ac:dyDescent="0.2">
      <c r="A1729" s="623">
        <v>92793</v>
      </c>
      <c r="B1729" s="612" t="s">
        <v>3171</v>
      </c>
      <c r="C1729" s="620" t="s">
        <v>3256</v>
      </c>
      <c r="D1729" s="612" t="s">
        <v>7037</v>
      </c>
      <c r="E1729" s="621">
        <v>11.39</v>
      </c>
      <c r="F1729" s="614">
        <f t="shared" si="468"/>
        <v>13.73</v>
      </c>
      <c r="G1729" s="510"/>
      <c r="H1729" s="423"/>
      <c r="I1729" s="422">
        <f t="shared" si="476"/>
        <v>0</v>
      </c>
      <c r="J1729" s="422">
        <f t="shared" si="477"/>
        <v>0</v>
      </c>
      <c r="K1729" s="419"/>
      <c r="L1729" s="423">
        <f t="shared" si="478"/>
        <v>0</v>
      </c>
      <c r="M1729" s="423">
        <f t="shared" si="479"/>
        <v>0</v>
      </c>
      <c r="N1729" s="424">
        <f t="shared" si="480"/>
        <v>0</v>
      </c>
      <c r="O1729" s="424">
        <f t="shared" si="481"/>
        <v>0</v>
      </c>
      <c r="P1729" s="420"/>
      <c r="Q1729" s="532"/>
      <c r="R1729" s="526" t="str">
        <f t="shared" si="466"/>
        <v/>
      </c>
      <c r="S1729" s="526" t="str">
        <f t="shared" si="467"/>
        <v/>
      </c>
      <c r="V1729" s="433">
        <f>VLOOKUP(A1729,[3]Cartilha!$A:$A,1,FALSE)</f>
        <v>92793</v>
      </c>
      <c r="W1729" s="367"/>
    </row>
    <row r="1730" spans="1:23" hidden="1" x14ac:dyDescent="0.2">
      <c r="A1730" s="623">
        <v>92794</v>
      </c>
      <c r="B1730" s="612" t="s">
        <v>3171</v>
      </c>
      <c r="C1730" s="620" t="s">
        <v>3257</v>
      </c>
      <c r="D1730" s="612" t="s">
        <v>7037</v>
      </c>
      <c r="E1730" s="621">
        <v>10.45</v>
      </c>
      <c r="F1730" s="614">
        <f t="shared" si="468"/>
        <v>12.6</v>
      </c>
      <c r="G1730" s="510"/>
      <c r="H1730" s="423"/>
      <c r="I1730" s="422">
        <f t="shared" si="476"/>
        <v>0</v>
      </c>
      <c r="J1730" s="422">
        <f t="shared" si="477"/>
        <v>0</v>
      </c>
      <c r="K1730" s="419"/>
      <c r="L1730" s="423">
        <f t="shared" si="478"/>
        <v>0</v>
      </c>
      <c r="M1730" s="423">
        <f t="shared" si="479"/>
        <v>0</v>
      </c>
      <c r="N1730" s="424">
        <f t="shared" si="480"/>
        <v>0</v>
      </c>
      <c r="O1730" s="424">
        <f t="shared" si="481"/>
        <v>0</v>
      </c>
      <c r="P1730" s="420"/>
      <c r="Q1730" s="532"/>
      <c r="R1730" s="526" t="str">
        <f t="shared" si="466"/>
        <v/>
      </c>
      <c r="S1730" s="526" t="str">
        <f t="shared" si="467"/>
        <v/>
      </c>
      <c r="V1730" s="433">
        <f>VLOOKUP(A1730,[3]Cartilha!$A:$A,1,FALSE)</f>
        <v>92794</v>
      </c>
      <c r="W1730" s="367"/>
    </row>
    <row r="1731" spans="1:23" hidden="1" x14ac:dyDescent="0.2">
      <c r="A1731" s="623">
        <v>92795</v>
      </c>
      <c r="B1731" s="612" t="s">
        <v>3171</v>
      </c>
      <c r="C1731" s="620" t="s">
        <v>3258</v>
      </c>
      <c r="D1731" s="612" t="s">
        <v>7037</v>
      </c>
      <c r="E1731" s="621">
        <v>8.94</v>
      </c>
      <c r="F1731" s="614">
        <f t="shared" si="468"/>
        <v>10.78</v>
      </c>
      <c r="G1731" s="510"/>
      <c r="H1731" s="423"/>
      <c r="I1731" s="422">
        <f t="shared" si="476"/>
        <v>0</v>
      </c>
      <c r="J1731" s="422">
        <f t="shared" si="477"/>
        <v>0</v>
      </c>
      <c r="K1731" s="419"/>
      <c r="L1731" s="423">
        <f t="shared" si="478"/>
        <v>0</v>
      </c>
      <c r="M1731" s="423">
        <f t="shared" si="479"/>
        <v>0</v>
      </c>
      <c r="N1731" s="424">
        <f t="shared" si="480"/>
        <v>0</v>
      </c>
      <c r="O1731" s="424">
        <f t="shared" si="481"/>
        <v>0</v>
      </c>
      <c r="P1731" s="420"/>
      <c r="Q1731" s="532"/>
      <c r="R1731" s="526" t="str">
        <f t="shared" si="466"/>
        <v/>
      </c>
      <c r="S1731" s="526" t="str">
        <f t="shared" si="467"/>
        <v/>
      </c>
      <c r="V1731" s="433">
        <f>VLOOKUP(A1731,[3]Cartilha!$A:$A,1,FALSE)</f>
        <v>92795</v>
      </c>
      <c r="W1731" s="367"/>
    </row>
    <row r="1732" spans="1:23" hidden="1" x14ac:dyDescent="0.2">
      <c r="A1732" s="623">
        <v>92796</v>
      </c>
      <c r="B1732" s="612" t="s">
        <v>3171</v>
      </c>
      <c r="C1732" s="620" t="s">
        <v>3072</v>
      </c>
      <c r="D1732" s="612" t="s">
        <v>7037</v>
      </c>
      <c r="E1732" s="621">
        <v>8.83</v>
      </c>
      <c r="F1732" s="614">
        <f t="shared" si="468"/>
        <v>10.65</v>
      </c>
      <c r="G1732" s="510"/>
      <c r="H1732" s="423"/>
      <c r="I1732" s="422">
        <f t="shared" si="476"/>
        <v>0</v>
      </c>
      <c r="J1732" s="422">
        <f t="shared" si="477"/>
        <v>0</v>
      </c>
      <c r="K1732" s="419"/>
      <c r="L1732" s="423">
        <f t="shared" si="478"/>
        <v>0</v>
      </c>
      <c r="M1732" s="423">
        <f t="shared" si="479"/>
        <v>0</v>
      </c>
      <c r="N1732" s="424">
        <f t="shared" si="480"/>
        <v>0</v>
      </c>
      <c r="O1732" s="424">
        <f t="shared" si="481"/>
        <v>0</v>
      </c>
      <c r="P1732" s="420"/>
      <c r="Q1732" s="532"/>
      <c r="R1732" s="526" t="str">
        <f t="shared" si="466"/>
        <v/>
      </c>
      <c r="S1732" s="526" t="str">
        <f t="shared" si="467"/>
        <v/>
      </c>
      <c r="V1732" s="433">
        <f>VLOOKUP(A1732,[3]Cartilha!$A:$A,1,FALSE)</f>
        <v>92796</v>
      </c>
      <c r="W1732" s="367"/>
    </row>
    <row r="1733" spans="1:23" hidden="1" x14ac:dyDescent="0.2">
      <c r="A1733" s="623">
        <v>92797</v>
      </c>
      <c r="B1733" s="612" t="s">
        <v>3171</v>
      </c>
      <c r="C1733" s="620" t="s">
        <v>3073</v>
      </c>
      <c r="D1733" s="612" t="s">
        <v>7037</v>
      </c>
      <c r="E1733" s="621">
        <v>10.38</v>
      </c>
      <c r="F1733" s="614">
        <f t="shared" si="468"/>
        <v>12.51</v>
      </c>
      <c r="G1733" s="510"/>
      <c r="H1733" s="423"/>
      <c r="I1733" s="422">
        <f t="shared" si="476"/>
        <v>0</v>
      </c>
      <c r="J1733" s="422">
        <f t="shared" si="477"/>
        <v>0</v>
      </c>
      <c r="K1733" s="419"/>
      <c r="L1733" s="423">
        <f t="shared" si="478"/>
        <v>0</v>
      </c>
      <c r="M1733" s="423">
        <f t="shared" si="479"/>
        <v>0</v>
      </c>
      <c r="N1733" s="424">
        <f t="shared" si="480"/>
        <v>0</v>
      </c>
      <c r="O1733" s="424">
        <f t="shared" si="481"/>
        <v>0</v>
      </c>
      <c r="P1733" s="420"/>
      <c r="Q1733" s="532"/>
      <c r="R1733" s="526" t="str">
        <f t="shared" si="466"/>
        <v/>
      </c>
      <c r="S1733" s="526" t="str">
        <f t="shared" si="467"/>
        <v/>
      </c>
      <c r="V1733" s="433">
        <f>VLOOKUP(A1733,[3]Cartilha!$A:$A,1,FALSE)</f>
        <v>92797</v>
      </c>
      <c r="W1733" s="367"/>
    </row>
    <row r="1734" spans="1:23" hidden="1" x14ac:dyDescent="0.2">
      <c r="A1734" s="623">
        <v>92798</v>
      </c>
      <c r="B1734" s="612" t="s">
        <v>3171</v>
      </c>
      <c r="C1734" s="620" t="s">
        <v>3074</v>
      </c>
      <c r="D1734" s="612" t="s">
        <v>7037</v>
      </c>
      <c r="E1734" s="621">
        <v>10.36</v>
      </c>
      <c r="F1734" s="614">
        <f t="shared" si="468"/>
        <v>12.49</v>
      </c>
      <c r="G1734" s="510"/>
      <c r="H1734" s="423"/>
      <c r="I1734" s="422">
        <f t="shared" si="476"/>
        <v>0</v>
      </c>
      <c r="J1734" s="422">
        <f t="shared" si="477"/>
        <v>0</v>
      </c>
      <c r="K1734" s="419"/>
      <c r="L1734" s="423">
        <f t="shared" si="478"/>
        <v>0</v>
      </c>
      <c r="M1734" s="423">
        <f t="shared" si="479"/>
        <v>0</v>
      </c>
      <c r="N1734" s="424">
        <f t="shared" si="480"/>
        <v>0</v>
      </c>
      <c r="O1734" s="424">
        <f t="shared" si="481"/>
        <v>0</v>
      </c>
      <c r="P1734" s="420"/>
      <c r="Q1734" s="532"/>
      <c r="R1734" s="526" t="str">
        <f t="shared" si="466"/>
        <v/>
      </c>
      <c r="S1734" s="526" t="str">
        <f t="shared" si="467"/>
        <v/>
      </c>
      <c r="V1734" s="433">
        <f>VLOOKUP(A1734,[3]Cartilha!$A:$A,1,FALSE)</f>
        <v>92798</v>
      </c>
      <c r="W1734" s="367"/>
    </row>
    <row r="1735" spans="1:23" hidden="1" x14ac:dyDescent="0.2">
      <c r="A1735" s="623">
        <v>92799</v>
      </c>
      <c r="B1735" s="612" t="s">
        <v>3171</v>
      </c>
      <c r="C1735" s="620" t="s">
        <v>3075</v>
      </c>
      <c r="D1735" s="612" t="s">
        <v>7037</v>
      </c>
      <c r="E1735" s="621">
        <v>12.11</v>
      </c>
      <c r="F1735" s="614">
        <f t="shared" si="468"/>
        <v>14.6</v>
      </c>
      <c r="G1735" s="510"/>
      <c r="H1735" s="423"/>
      <c r="I1735" s="422">
        <f t="shared" si="476"/>
        <v>0</v>
      </c>
      <c r="J1735" s="422">
        <f t="shared" si="477"/>
        <v>0</v>
      </c>
      <c r="K1735" s="419"/>
      <c r="L1735" s="423">
        <f t="shared" si="478"/>
        <v>0</v>
      </c>
      <c r="M1735" s="423">
        <f t="shared" si="479"/>
        <v>0</v>
      </c>
      <c r="N1735" s="424">
        <f t="shared" si="480"/>
        <v>0</v>
      </c>
      <c r="O1735" s="424">
        <f t="shared" si="481"/>
        <v>0</v>
      </c>
      <c r="P1735" s="420"/>
      <c r="Q1735" s="532"/>
      <c r="R1735" s="526" t="str">
        <f t="shared" si="466"/>
        <v/>
      </c>
      <c r="S1735" s="526" t="str">
        <f t="shared" si="467"/>
        <v/>
      </c>
      <c r="V1735" s="433">
        <f>VLOOKUP(A1735,[3]Cartilha!$A:$A,1,FALSE)</f>
        <v>92799</v>
      </c>
      <c r="W1735" s="367"/>
    </row>
    <row r="1736" spans="1:23" hidden="1" x14ac:dyDescent="0.2">
      <c r="A1736" s="623">
        <v>92800</v>
      </c>
      <c r="B1736" s="612" t="s">
        <v>3171</v>
      </c>
      <c r="C1736" s="620" t="s">
        <v>3259</v>
      </c>
      <c r="D1736" s="612" t="s">
        <v>7037</v>
      </c>
      <c r="E1736" s="621">
        <v>11</v>
      </c>
      <c r="F1736" s="614">
        <f t="shared" si="468"/>
        <v>13.26</v>
      </c>
      <c r="G1736" s="510"/>
      <c r="H1736" s="423"/>
      <c r="I1736" s="422">
        <f t="shared" si="476"/>
        <v>0</v>
      </c>
      <c r="J1736" s="422">
        <f t="shared" si="477"/>
        <v>0</v>
      </c>
      <c r="K1736" s="419"/>
      <c r="L1736" s="423">
        <f t="shared" si="478"/>
        <v>0</v>
      </c>
      <c r="M1736" s="423">
        <f t="shared" si="479"/>
        <v>0</v>
      </c>
      <c r="N1736" s="424">
        <f t="shared" si="480"/>
        <v>0</v>
      </c>
      <c r="O1736" s="424">
        <f t="shared" si="481"/>
        <v>0</v>
      </c>
      <c r="P1736" s="420"/>
      <c r="Q1736" s="532"/>
      <c r="R1736" s="526" t="str">
        <f t="shared" si="466"/>
        <v/>
      </c>
      <c r="S1736" s="526" t="str">
        <f t="shared" si="467"/>
        <v/>
      </c>
      <c r="V1736" s="433">
        <f>VLOOKUP(A1736,[3]Cartilha!$A:$A,1,FALSE)</f>
        <v>92800</v>
      </c>
      <c r="W1736" s="367"/>
    </row>
    <row r="1737" spans="1:23" hidden="1" x14ac:dyDescent="0.2">
      <c r="A1737" s="623">
        <v>92801</v>
      </c>
      <c r="B1737" s="612" t="s">
        <v>3171</v>
      </c>
      <c r="C1737" s="620" t="s">
        <v>3076</v>
      </c>
      <c r="D1737" s="612" t="s">
        <v>7037</v>
      </c>
      <c r="E1737" s="621">
        <v>11.21</v>
      </c>
      <c r="F1737" s="614">
        <f t="shared" si="468"/>
        <v>13.51</v>
      </c>
      <c r="G1737" s="510"/>
      <c r="H1737" s="423"/>
      <c r="I1737" s="422">
        <f t="shared" si="476"/>
        <v>0</v>
      </c>
      <c r="J1737" s="422">
        <f t="shared" si="477"/>
        <v>0</v>
      </c>
      <c r="K1737" s="419"/>
      <c r="L1737" s="423">
        <f t="shared" si="478"/>
        <v>0</v>
      </c>
      <c r="M1737" s="423">
        <f t="shared" si="479"/>
        <v>0</v>
      </c>
      <c r="N1737" s="424">
        <f t="shared" si="480"/>
        <v>0</v>
      </c>
      <c r="O1737" s="424">
        <f t="shared" si="481"/>
        <v>0</v>
      </c>
      <c r="P1737" s="420"/>
      <c r="Q1737" s="532"/>
      <c r="R1737" s="526" t="str">
        <f t="shared" si="466"/>
        <v/>
      </c>
      <c r="S1737" s="526" t="str">
        <f t="shared" si="467"/>
        <v/>
      </c>
      <c r="V1737" s="433">
        <f>VLOOKUP(A1737,[3]Cartilha!$A:$A,1,FALSE)</f>
        <v>92801</v>
      </c>
      <c r="W1737" s="367"/>
    </row>
    <row r="1738" spans="1:23" hidden="1" x14ac:dyDescent="0.2">
      <c r="A1738" s="623">
        <v>92802</v>
      </c>
      <c r="B1738" s="612" t="s">
        <v>3171</v>
      </c>
      <c r="C1738" s="620" t="s">
        <v>3077</v>
      </c>
      <c r="D1738" s="612" t="s">
        <v>7037</v>
      </c>
      <c r="E1738" s="621">
        <v>11.2</v>
      </c>
      <c r="F1738" s="614">
        <f t="shared" si="468"/>
        <v>13.5</v>
      </c>
      <c r="G1738" s="510"/>
      <c r="H1738" s="423"/>
      <c r="I1738" s="422">
        <f t="shared" si="476"/>
        <v>0</v>
      </c>
      <c r="J1738" s="422">
        <f t="shared" si="477"/>
        <v>0</v>
      </c>
      <c r="K1738" s="419"/>
      <c r="L1738" s="423">
        <f t="shared" si="478"/>
        <v>0</v>
      </c>
      <c r="M1738" s="423">
        <f t="shared" si="479"/>
        <v>0</v>
      </c>
      <c r="N1738" s="424">
        <f t="shared" si="480"/>
        <v>0</v>
      </c>
      <c r="O1738" s="424">
        <f t="shared" si="481"/>
        <v>0</v>
      </c>
      <c r="P1738" s="420"/>
      <c r="Q1738" s="532"/>
      <c r="R1738" s="526" t="str">
        <f t="shared" si="466"/>
        <v/>
      </c>
      <c r="S1738" s="526" t="str">
        <f t="shared" si="467"/>
        <v/>
      </c>
      <c r="V1738" s="433">
        <f>VLOOKUP(A1738,[3]Cartilha!$A:$A,1,FALSE)</f>
        <v>92802</v>
      </c>
      <c r="W1738" s="367"/>
    </row>
    <row r="1739" spans="1:23" hidden="1" x14ac:dyDescent="0.2">
      <c r="A1739" s="623">
        <v>92803</v>
      </c>
      <c r="B1739" s="612" t="s">
        <v>3171</v>
      </c>
      <c r="C1739" s="620" t="s">
        <v>3078</v>
      </c>
      <c r="D1739" s="612" t="s">
        <v>7037</v>
      </c>
      <c r="E1739" s="621">
        <v>10.33</v>
      </c>
      <c r="F1739" s="614">
        <f t="shared" si="468"/>
        <v>12.45</v>
      </c>
      <c r="G1739" s="510"/>
      <c r="H1739" s="423"/>
      <c r="I1739" s="422">
        <f t="shared" si="476"/>
        <v>0</v>
      </c>
      <c r="J1739" s="422">
        <f t="shared" si="477"/>
        <v>0</v>
      </c>
      <c r="K1739" s="419"/>
      <c r="L1739" s="423">
        <f t="shared" si="478"/>
        <v>0</v>
      </c>
      <c r="M1739" s="423">
        <f t="shared" si="479"/>
        <v>0</v>
      </c>
      <c r="N1739" s="424">
        <f t="shared" si="480"/>
        <v>0</v>
      </c>
      <c r="O1739" s="424">
        <f t="shared" si="481"/>
        <v>0</v>
      </c>
      <c r="P1739" s="420"/>
      <c r="Q1739" s="532"/>
      <c r="R1739" s="526" t="str">
        <f t="shared" si="466"/>
        <v/>
      </c>
      <c r="S1739" s="526" t="str">
        <f t="shared" si="467"/>
        <v/>
      </c>
      <c r="V1739" s="433">
        <f>VLOOKUP(A1739,[3]Cartilha!$A:$A,1,FALSE)</f>
        <v>92803</v>
      </c>
      <c r="W1739" s="367"/>
    </row>
    <row r="1740" spans="1:23" hidden="1" x14ac:dyDescent="0.2">
      <c r="A1740" s="623">
        <v>92804</v>
      </c>
      <c r="B1740" s="612" t="s">
        <v>3171</v>
      </c>
      <c r="C1740" s="620" t="s">
        <v>3079</v>
      </c>
      <c r="D1740" s="612" t="s">
        <v>7037</v>
      </c>
      <c r="E1740" s="621">
        <v>8.8699999999999992</v>
      </c>
      <c r="F1740" s="614">
        <f t="shared" si="468"/>
        <v>10.69</v>
      </c>
      <c r="G1740" s="510"/>
      <c r="H1740" s="423"/>
      <c r="I1740" s="422">
        <f t="shared" si="476"/>
        <v>0</v>
      </c>
      <c r="J1740" s="422">
        <f t="shared" si="477"/>
        <v>0</v>
      </c>
      <c r="K1740" s="419"/>
      <c r="L1740" s="423">
        <f t="shared" si="478"/>
        <v>0</v>
      </c>
      <c r="M1740" s="423">
        <f t="shared" si="479"/>
        <v>0</v>
      </c>
      <c r="N1740" s="424">
        <f t="shared" si="480"/>
        <v>0</v>
      </c>
      <c r="O1740" s="424">
        <f t="shared" si="481"/>
        <v>0</v>
      </c>
      <c r="P1740" s="420"/>
      <c r="Q1740" s="532"/>
      <c r="R1740" s="526" t="str">
        <f t="shared" si="466"/>
        <v/>
      </c>
      <c r="S1740" s="526" t="str">
        <f t="shared" si="467"/>
        <v/>
      </c>
      <c r="V1740" s="433">
        <f>VLOOKUP(A1740,[3]Cartilha!$A:$A,1,FALSE)</f>
        <v>92804</v>
      </c>
      <c r="W1740" s="367"/>
    </row>
    <row r="1741" spans="1:23" hidden="1" x14ac:dyDescent="0.2">
      <c r="A1741" s="623">
        <v>92805</v>
      </c>
      <c r="B1741" s="612" t="s">
        <v>3171</v>
      </c>
      <c r="C1741" s="620" t="s">
        <v>3080</v>
      </c>
      <c r="D1741" s="612" t="s">
        <v>7037</v>
      </c>
      <c r="E1741" s="621">
        <v>8.8000000000000007</v>
      </c>
      <c r="F1741" s="614">
        <f t="shared" si="468"/>
        <v>10.61</v>
      </c>
      <c r="G1741" s="510"/>
      <c r="H1741" s="423"/>
      <c r="I1741" s="422">
        <f t="shared" si="476"/>
        <v>0</v>
      </c>
      <c r="J1741" s="422">
        <f t="shared" si="477"/>
        <v>0</v>
      </c>
      <c r="K1741" s="419"/>
      <c r="L1741" s="423">
        <f t="shared" si="478"/>
        <v>0</v>
      </c>
      <c r="M1741" s="423">
        <f t="shared" si="479"/>
        <v>0</v>
      </c>
      <c r="N1741" s="424">
        <f t="shared" si="480"/>
        <v>0</v>
      </c>
      <c r="O1741" s="424">
        <f t="shared" si="481"/>
        <v>0</v>
      </c>
      <c r="P1741" s="420"/>
      <c r="Q1741" s="532"/>
      <c r="R1741" s="526" t="str">
        <f t="shared" si="466"/>
        <v/>
      </c>
      <c r="S1741" s="526" t="str">
        <f t="shared" si="467"/>
        <v/>
      </c>
      <c r="V1741" s="433">
        <f>VLOOKUP(A1741,[3]Cartilha!$A:$A,1,FALSE)</f>
        <v>92805</v>
      </c>
      <c r="W1741" s="367"/>
    </row>
    <row r="1742" spans="1:23" hidden="1" x14ac:dyDescent="0.2">
      <c r="A1742" s="623">
        <v>92806</v>
      </c>
      <c r="B1742" s="612" t="s">
        <v>3171</v>
      </c>
      <c r="C1742" s="620" t="s">
        <v>3081</v>
      </c>
      <c r="D1742" s="612" t="s">
        <v>7037</v>
      </c>
      <c r="E1742" s="621">
        <v>10.36</v>
      </c>
      <c r="F1742" s="614">
        <f t="shared" si="468"/>
        <v>12.49</v>
      </c>
      <c r="G1742" s="510"/>
      <c r="H1742" s="423"/>
      <c r="I1742" s="422">
        <f t="shared" si="476"/>
        <v>0</v>
      </c>
      <c r="J1742" s="422">
        <f t="shared" si="477"/>
        <v>0</v>
      </c>
      <c r="K1742" s="419"/>
      <c r="L1742" s="423">
        <f t="shared" si="478"/>
        <v>0</v>
      </c>
      <c r="M1742" s="423">
        <f t="shared" si="479"/>
        <v>0</v>
      </c>
      <c r="N1742" s="424">
        <f t="shared" si="480"/>
        <v>0</v>
      </c>
      <c r="O1742" s="424">
        <f t="shared" si="481"/>
        <v>0</v>
      </c>
      <c r="P1742" s="420"/>
      <c r="Q1742" s="532"/>
      <c r="R1742" s="526" t="str">
        <f t="shared" si="466"/>
        <v/>
      </c>
      <c r="S1742" s="526" t="str">
        <f t="shared" si="467"/>
        <v/>
      </c>
      <c r="V1742" s="433">
        <f>VLOOKUP(A1742,[3]Cartilha!$A:$A,1,FALSE)</f>
        <v>92806</v>
      </c>
      <c r="W1742" s="367"/>
    </row>
    <row r="1743" spans="1:23" hidden="1" x14ac:dyDescent="0.2">
      <c r="A1743" s="623">
        <v>92875</v>
      </c>
      <c r="B1743" s="612" t="s">
        <v>3171</v>
      </c>
      <c r="C1743" s="620" t="s">
        <v>3260</v>
      </c>
      <c r="D1743" s="612" t="s">
        <v>7037</v>
      </c>
      <c r="E1743" s="621">
        <v>10.63</v>
      </c>
      <c r="F1743" s="614">
        <f t="shared" si="468"/>
        <v>12.82</v>
      </c>
      <c r="G1743" s="510"/>
      <c r="H1743" s="423"/>
      <c r="I1743" s="422">
        <f t="shared" si="476"/>
        <v>0</v>
      </c>
      <c r="J1743" s="422">
        <f t="shared" si="477"/>
        <v>0</v>
      </c>
      <c r="K1743" s="419"/>
      <c r="L1743" s="423">
        <f t="shared" si="478"/>
        <v>0</v>
      </c>
      <c r="M1743" s="423">
        <f t="shared" si="479"/>
        <v>0</v>
      </c>
      <c r="N1743" s="424">
        <f t="shared" si="480"/>
        <v>0</v>
      </c>
      <c r="O1743" s="424">
        <f t="shared" si="481"/>
        <v>0</v>
      </c>
      <c r="P1743" s="420"/>
      <c r="Q1743" s="532"/>
      <c r="R1743" s="526" t="str">
        <f t="shared" si="466"/>
        <v/>
      </c>
      <c r="S1743" s="526" t="str">
        <f t="shared" si="467"/>
        <v/>
      </c>
      <c r="V1743" s="433">
        <f>VLOOKUP(A1743,[3]Cartilha!$A:$A,1,FALSE)</f>
        <v>92875</v>
      </c>
      <c r="W1743" s="367"/>
    </row>
    <row r="1744" spans="1:23" hidden="1" x14ac:dyDescent="0.2">
      <c r="A1744" s="623">
        <v>92876</v>
      </c>
      <c r="B1744" s="612" t="s">
        <v>3171</v>
      </c>
      <c r="C1744" s="620" t="s">
        <v>3261</v>
      </c>
      <c r="D1744" s="612" t="s">
        <v>7037</v>
      </c>
      <c r="E1744" s="621">
        <v>10.36</v>
      </c>
      <c r="F1744" s="614">
        <f t="shared" si="468"/>
        <v>12.49</v>
      </c>
      <c r="G1744" s="510"/>
      <c r="H1744" s="423"/>
      <c r="I1744" s="422">
        <f t="shared" si="476"/>
        <v>0</v>
      </c>
      <c r="J1744" s="422">
        <f t="shared" si="477"/>
        <v>0</v>
      </c>
      <c r="K1744" s="419"/>
      <c r="L1744" s="423">
        <f t="shared" si="478"/>
        <v>0</v>
      </c>
      <c r="M1744" s="423">
        <f t="shared" si="479"/>
        <v>0</v>
      </c>
      <c r="N1744" s="424">
        <f t="shared" si="480"/>
        <v>0</v>
      </c>
      <c r="O1744" s="424">
        <f t="shared" si="481"/>
        <v>0</v>
      </c>
      <c r="P1744" s="420"/>
      <c r="Q1744" s="532"/>
      <c r="R1744" s="526" t="str">
        <f t="shared" si="466"/>
        <v/>
      </c>
      <c r="S1744" s="526" t="str">
        <f t="shared" si="467"/>
        <v/>
      </c>
      <c r="V1744" s="433">
        <f>VLOOKUP(A1744,[3]Cartilha!$A:$A,1,FALSE)</f>
        <v>92876</v>
      </c>
      <c r="W1744" s="367"/>
    </row>
    <row r="1745" spans="1:23" hidden="1" x14ac:dyDescent="0.2">
      <c r="A1745" s="623">
        <v>92877</v>
      </c>
      <c r="B1745" s="612" t="s">
        <v>3171</v>
      </c>
      <c r="C1745" s="620" t="s">
        <v>3262</v>
      </c>
      <c r="D1745" s="612" t="s">
        <v>7037</v>
      </c>
      <c r="E1745" s="621">
        <v>11.21</v>
      </c>
      <c r="F1745" s="614">
        <f t="shared" si="468"/>
        <v>13.51</v>
      </c>
      <c r="G1745" s="510"/>
      <c r="H1745" s="423"/>
      <c r="I1745" s="422">
        <f t="shared" si="476"/>
        <v>0</v>
      </c>
      <c r="J1745" s="422">
        <f t="shared" si="477"/>
        <v>0</v>
      </c>
      <c r="K1745" s="419"/>
      <c r="L1745" s="423">
        <f t="shared" si="478"/>
        <v>0</v>
      </c>
      <c r="M1745" s="423">
        <f t="shared" si="479"/>
        <v>0</v>
      </c>
      <c r="N1745" s="424">
        <f t="shared" si="480"/>
        <v>0</v>
      </c>
      <c r="O1745" s="424">
        <f t="shared" si="481"/>
        <v>0</v>
      </c>
      <c r="P1745" s="420"/>
      <c r="Q1745" s="532"/>
      <c r="R1745" s="526" t="str">
        <f t="shared" si="466"/>
        <v/>
      </c>
      <c r="S1745" s="526" t="str">
        <f t="shared" si="467"/>
        <v/>
      </c>
      <c r="V1745" s="433">
        <f>VLOOKUP(A1745,[3]Cartilha!$A:$A,1,FALSE)</f>
        <v>92877</v>
      </c>
      <c r="W1745" s="367"/>
    </row>
    <row r="1746" spans="1:23" hidden="1" x14ac:dyDescent="0.2">
      <c r="A1746" s="623">
        <v>92878</v>
      </c>
      <c r="B1746" s="612" t="s">
        <v>3171</v>
      </c>
      <c r="C1746" s="620" t="s">
        <v>3263</v>
      </c>
      <c r="D1746" s="612" t="s">
        <v>7037</v>
      </c>
      <c r="E1746" s="621">
        <v>11.04</v>
      </c>
      <c r="F1746" s="614">
        <f t="shared" si="468"/>
        <v>13.31</v>
      </c>
      <c r="G1746" s="510"/>
      <c r="H1746" s="423"/>
      <c r="I1746" s="422">
        <f t="shared" si="476"/>
        <v>0</v>
      </c>
      <c r="J1746" s="422">
        <f t="shared" si="477"/>
        <v>0</v>
      </c>
      <c r="K1746" s="419"/>
      <c r="L1746" s="423">
        <f t="shared" si="478"/>
        <v>0</v>
      </c>
      <c r="M1746" s="423">
        <f t="shared" si="479"/>
        <v>0</v>
      </c>
      <c r="N1746" s="424">
        <f t="shared" si="480"/>
        <v>0</v>
      </c>
      <c r="O1746" s="424">
        <f t="shared" si="481"/>
        <v>0</v>
      </c>
      <c r="P1746" s="420"/>
      <c r="Q1746" s="532"/>
      <c r="R1746" s="526" t="str">
        <f t="shared" si="466"/>
        <v/>
      </c>
      <c r="S1746" s="526" t="str">
        <f t="shared" si="467"/>
        <v/>
      </c>
      <c r="V1746" s="433">
        <f>VLOOKUP(A1746,[3]Cartilha!$A:$A,1,FALSE)</f>
        <v>92878</v>
      </c>
      <c r="W1746" s="367"/>
    </row>
    <row r="1747" spans="1:23" hidden="1" x14ac:dyDescent="0.2">
      <c r="A1747" s="623">
        <v>92879</v>
      </c>
      <c r="B1747" s="612" t="s">
        <v>3171</v>
      </c>
      <c r="C1747" s="620" t="s">
        <v>3082</v>
      </c>
      <c r="D1747" s="612" t="s">
        <v>7037</v>
      </c>
      <c r="E1747" s="621">
        <v>10.93</v>
      </c>
      <c r="F1747" s="614">
        <f t="shared" si="468"/>
        <v>13.18</v>
      </c>
      <c r="G1747" s="510"/>
      <c r="H1747" s="423"/>
      <c r="I1747" s="422">
        <f t="shared" si="476"/>
        <v>0</v>
      </c>
      <c r="J1747" s="422">
        <f t="shared" si="477"/>
        <v>0</v>
      </c>
      <c r="K1747" s="419"/>
      <c r="L1747" s="423">
        <f t="shared" si="478"/>
        <v>0</v>
      </c>
      <c r="M1747" s="423">
        <f t="shared" si="479"/>
        <v>0</v>
      </c>
      <c r="N1747" s="424">
        <f t="shared" si="480"/>
        <v>0</v>
      </c>
      <c r="O1747" s="424">
        <f t="shared" si="481"/>
        <v>0</v>
      </c>
      <c r="P1747" s="420"/>
      <c r="Q1747" s="532"/>
      <c r="R1747" s="526" t="str">
        <f t="shared" si="466"/>
        <v/>
      </c>
      <c r="S1747" s="526" t="str">
        <f t="shared" si="467"/>
        <v/>
      </c>
      <c r="V1747" s="433">
        <f>VLOOKUP(A1747,[3]Cartilha!$A:$A,1,FALSE)</f>
        <v>92879</v>
      </c>
      <c r="W1747" s="367"/>
    </row>
    <row r="1748" spans="1:23" hidden="1" x14ac:dyDescent="0.2">
      <c r="A1748" s="623">
        <v>92880</v>
      </c>
      <c r="B1748" s="612" t="s">
        <v>3171</v>
      </c>
      <c r="C1748" s="620" t="s">
        <v>3083</v>
      </c>
      <c r="D1748" s="612" t="s">
        <v>7037</v>
      </c>
      <c r="E1748" s="621">
        <v>11.17</v>
      </c>
      <c r="F1748" s="614">
        <f t="shared" si="468"/>
        <v>13.47</v>
      </c>
      <c r="G1748" s="510"/>
      <c r="H1748" s="423"/>
      <c r="I1748" s="422">
        <f t="shared" si="476"/>
        <v>0</v>
      </c>
      <c r="J1748" s="422">
        <f t="shared" si="477"/>
        <v>0</v>
      </c>
      <c r="K1748" s="419"/>
      <c r="L1748" s="423">
        <f t="shared" si="478"/>
        <v>0</v>
      </c>
      <c r="M1748" s="423">
        <f t="shared" si="479"/>
        <v>0</v>
      </c>
      <c r="N1748" s="424">
        <f t="shared" si="480"/>
        <v>0</v>
      </c>
      <c r="O1748" s="424">
        <f t="shared" si="481"/>
        <v>0</v>
      </c>
      <c r="P1748" s="420"/>
      <c r="Q1748" s="532"/>
      <c r="R1748" s="526" t="str">
        <f t="shared" ref="R1748:R1811" si="482">IF(Q1748="X","x",IF(Q1748="xx","x",IF(O1748&gt;0,"x","")))</f>
        <v/>
      </c>
      <c r="S1748" s="526" t="str">
        <f t="shared" ref="S1748:S1804" si="483">IF(Q1748="X","x",IF(Q1748="xx","x",IF(OR(J1748&gt;0,O1748&gt;0),"x","")))</f>
        <v/>
      </c>
      <c r="V1748" s="433">
        <f>VLOOKUP(A1748,[3]Cartilha!$A:$A,1,FALSE)</f>
        <v>92880</v>
      </c>
      <c r="W1748" s="367"/>
    </row>
    <row r="1749" spans="1:23" hidden="1" x14ac:dyDescent="0.2">
      <c r="A1749" s="623">
        <v>92881</v>
      </c>
      <c r="B1749" s="612" t="s">
        <v>3171</v>
      </c>
      <c r="C1749" s="620" t="s">
        <v>3084</v>
      </c>
      <c r="D1749" s="612" t="s">
        <v>7037</v>
      </c>
      <c r="E1749" s="621">
        <v>11.15</v>
      </c>
      <c r="F1749" s="614">
        <f t="shared" si="468"/>
        <v>13.44</v>
      </c>
      <c r="G1749" s="510"/>
      <c r="H1749" s="423"/>
      <c r="I1749" s="422">
        <f t="shared" si="476"/>
        <v>0</v>
      </c>
      <c r="J1749" s="422">
        <f t="shared" si="477"/>
        <v>0</v>
      </c>
      <c r="K1749" s="419"/>
      <c r="L1749" s="423">
        <f t="shared" si="478"/>
        <v>0</v>
      </c>
      <c r="M1749" s="423">
        <f t="shared" si="479"/>
        <v>0</v>
      </c>
      <c r="N1749" s="424">
        <f t="shared" si="480"/>
        <v>0</v>
      </c>
      <c r="O1749" s="424">
        <f t="shared" si="481"/>
        <v>0</v>
      </c>
      <c r="P1749" s="420"/>
      <c r="Q1749" s="532"/>
      <c r="R1749" s="526" t="str">
        <f t="shared" si="482"/>
        <v/>
      </c>
      <c r="S1749" s="526" t="str">
        <f t="shared" si="483"/>
        <v/>
      </c>
      <c r="V1749" s="433">
        <f>VLOOKUP(A1749,[3]Cartilha!$A:$A,1,FALSE)</f>
        <v>92881</v>
      </c>
      <c r="W1749" s="367"/>
    </row>
    <row r="1750" spans="1:23" hidden="1" x14ac:dyDescent="0.2">
      <c r="A1750" s="623">
        <v>95448</v>
      </c>
      <c r="B1750" s="612" t="s">
        <v>3171</v>
      </c>
      <c r="C1750" s="620" t="s">
        <v>4303</v>
      </c>
      <c r="D1750" s="612" t="s">
        <v>7037</v>
      </c>
      <c r="E1750" s="621">
        <v>11.39</v>
      </c>
      <c r="F1750" s="614">
        <f t="shared" si="468"/>
        <v>13.73</v>
      </c>
      <c r="G1750" s="510"/>
      <c r="H1750" s="423"/>
      <c r="I1750" s="422">
        <f t="shared" si="476"/>
        <v>0</v>
      </c>
      <c r="J1750" s="422">
        <f t="shared" si="477"/>
        <v>0</v>
      </c>
      <c r="K1750" s="419"/>
      <c r="L1750" s="423">
        <f t="shared" si="478"/>
        <v>0</v>
      </c>
      <c r="M1750" s="423">
        <f t="shared" si="479"/>
        <v>0</v>
      </c>
      <c r="N1750" s="424">
        <f t="shared" si="480"/>
        <v>0</v>
      </c>
      <c r="O1750" s="424">
        <f t="shared" si="481"/>
        <v>0</v>
      </c>
      <c r="P1750" s="420"/>
      <c r="Q1750" s="532"/>
      <c r="R1750" s="526" t="str">
        <f t="shared" si="482"/>
        <v/>
      </c>
      <c r="S1750" s="526" t="str">
        <f t="shared" si="483"/>
        <v/>
      </c>
      <c r="V1750" s="433">
        <f>VLOOKUP(A1750,[3]Cartilha!$A:$A,1,FALSE)</f>
        <v>95448</v>
      </c>
      <c r="W1750" s="367"/>
    </row>
    <row r="1751" spans="1:23" hidden="1" x14ac:dyDescent="0.2">
      <c r="A1751" s="623">
        <v>95445</v>
      </c>
      <c r="B1751" s="612" t="s">
        <v>3171</v>
      </c>
      <c r="C1751" s="620" t="s">
        <v>633</v>
      </c>
      <c r="D1751" s="612" t="s">
        <v>7037</v>
      </c>
      <c r="E1751" s="621">
        <v>9.91</v>
      </c>
      <c r="F1751" s="614">
        <f t="shared" ref="F1751:F1814" si="484">IF(E1751=0,0,ROUND(E1751*(1+E$13)*(1-E$14),2))</f>
        <v>11.95</v>
      </c>
      <c r="G1751" s="510"/>
      <c r="H1751" s="423"/>
      <c r="I1751" s="422">
        <f t="shared" si="476"/>
        <v>0</v>
      </c>
      <c r="J1751" s="422">
        <f t="shared" si="477"/>
        <v>0</v>
      </c>
      <c r="K1751" s="419"/>
      <c r="L1751" s="423">
        <f t="shared" si="478"/>
        <v>0</v>
      </c>
      <c r="M1751" s="423">
        <f t="shared" si="479"/>
        <v>0</v>
      </c>
      <c r="N1751" s="424">
        <f t="shared" si="480"/>
        <v>0</v>
      </c>
      <c r="O1751" s="424">
        <f t="shared" si="481"/>
        <v>0</v>
      </c>
      <c r="P1751" s="420"/>
      <c r="Q1751" s="532"/>
      <c r="R1751" s="526" t="str">
        <f t="shared" si="482"/>
        <v/>
      </c>
      <c r="S1751" s="526" t="str">
        <f t="shared" si="483"/>
        <v/>
      </c>
      <c r="V1751" s="433">
        <f>VLOOKUP(A1751,[3]Cartilha!$A:$A,1,FALSE)</f>
        <v>95445</v>
      </c>
      <c r="W1751" s="367"/>
    </row>
    <row r="1752" spans="1:23" hidden="1" x14ac:dyDescent="0.2">
      <c r="A1752" s="623">
        <v>95446</v>
      </c>
      <c r="B1752" s="612" t="s">
        <v>3171</v>
      </c>
      <c r="C1752" s="620" t="s">
        <v>634</v>
      </c>
      <c r="D1752" s="612" t="s">
        <v>7037</v>
      </c>
      <c r="E1752" s="621">
        <v>10.64</v>
      </c>
      <c r="F1752" s="614">
        <f t="shared" si="484"/>
        <v>12.83</v>
      </c>
      <c r="G1752" s="510"/>
      <c r="H1752" s="423"/>
      <c r="I1752" s="422">
        <f t="shared" si="476"/>
        <v>0</v>
      </c>
      <c r="J1752" s="422">
        <f t="shared" si="477"/>
        <v>0</v>
      </c>
      <c r="K1752" s="419"/>
      <c r="L1752" s="423">
        <f t="shared" si="478"/>
        <v>0</v>
      </c>
      <c r="M1752" s="423">
        <f t="shared" si="479"/>
        <v>0</v>
      </c>
      <c r="N1752" s="424">
        <f t="shared" si="480"/>
        <v>0</v>
      </c>
      <c r="O1752" s="424">
        <f t="shared" si="481"/>
        <v>0</v>
      </c>
      <c r="P1752" s="420"/>
      <c r="Q1752" s="532"/>
      <c r="R1752" s="526" t="str">
        <f t="shared" si="482"/>
        <v/>
      </c>
      <c r="S1752" s="526" t="str">
        <f t="shared" si="483"/>
        <v/>
      </c>
      <c r="V1752" s="433">
        <f>VLOOKUP(A1752,[3]Cartilha!$A:$A,1,FALSE)</f>
        <v>95446</v>
      </c>
      <c r="W1752" s="367"/>
    </row>
    <row r="1753" spans="1:23" hidden="1" x14ac:dyDescent="0.2">
      <c r="A1753" s="623" t="s">
        <v>1870</v>
      </c>
      <c r="B1753" s="612"/>
      <c r="C1753" s="620" t="s">
        <v>635</v>
      </c>
      <c r="D1753" s="612">
        <v>0</v>
      </c>
      <c r="E1753" s="621">
        <v>0</v>
      </c>
      <c r="F1753" s="614">
        <f t="shared" si="484"/>
        <v>0</v>
      </c>
      <c r="G1753" s="515"/>
      <c r="H1753" s="443"/>
      <c r="I1753" s="444"/>
      <c r="J1753" s="445"/>
      <c r="K1753" s="419"/>
      <c r="L1753" s="516"/>
      <c r="M1753" s="517"/>
      <c r="N1753" s="444"/>
      <c r="O1753" s="445"/>
      <c r="P1753" s="420"/>
      <c r="Q1753" s="525" t="str">
        <f>IF(OR(SUM(J1754:J1764)&gt;0,SUM(O1754:O1764)&gt;0),"xx","")</f>
        <v/>
      </c>
      <c r="R1753" s="526" t="str">
        <f t="shared" si="482"/>
        <v/>
      </c>
      <c r="S1753" s="526" t="str">
        <f t="shared" si="483"/>
        <v/>
      </c>
      <c r="V1753" s="433" t="str">
        <f>VLOOKUP(A1753,[3]Cartilha!$A:$A,1,FALSE)</f>
        <v>4.2.9.2</v>
      </c>
      <c r="W1753" s="367"/>
    </row>
    <row r="1754" spans="1:23" hidden="1" x14ac:dyDescent="0.2">
      <c r="A1754" s="623">
        <v>95576</v>
      </c>
      <c r="B1754" s="612" t="s">
        <v>3171</v>
      </c>
      <c r="C1754" s="620" t="s">
        <v>3264</v>
      </c>
      <c r="D1754" s="612" t="s">
        <v>7037</v>
      </c>
      <c r="E1754" s="621">
        <v>14.06</v>
      </c>
      <c r="F1754" s="614">
        <f t="shared" si="484"/>
        <v>16.95</v>
      </c>
      <c r="G1754" s="510"/>
      <c r="H1754" s="423"/>
      <c r="I1754" s="422">
        <f t="shared" ref="I1754:I1764" si="485">IF(ISBLANK(E1754),0,ROUND(F1754*G1754,2))</f>
        <v>0</v>
      </c>
      <c r="J1754" s="422">
        <f t="shared" ref="J1754:J1764" si="486">IF(ISBLANK(G1754),0,ROUND(G1754*H1754,2))</f>
        <v>0</v>
      </c>
      <c r="K1754" s="419"/>
      <c r="L1754" s="423">
        <f t="shared" ref="L1754:L1764" si="487">G1754</f>
        <v>0</v>
      </c>
      <c r="M1754" s="423">
        <f t="shared" ref="M1754:M1764" si="488">H1754</f>
        <v>0</v>
      </c>
      <c r="N1754" s="424">
        <f t="shared" ref="N1754:N1764" si="489">IF(ISBLANK(E1754),0,ROUND(F1754*L1754,2))</f>
        <v>0</v>
      </c>
      <c r="O1754" s="424">
        <f t="shared" ref="O1754:O1764" si="490">IF(ISBLANK(L1754),0,ROUND(L1754*M1754,2))</f>
        <v>0</v>
      </c>
      <c r="P1754" s="420"/>
      <c r="Q1754" s="532"/>
      <c r="R1754" s="526" t="str">
        <f t="shared" si="482"/>
        <v/>
      </c>
      <c r="S1754" s="526" t="str">
        <f t="shared" si="483"/>
        <v/>
      </c>
      <c r="V1754" s="433">
        <f>VLOOKUP(A1754,[3]Cartilha!$A:$A,1,FALSE)</f>
        <v>95576</v>
      </c>
      <c r="W1754" s="367"/>
    </row>
    <row r="1755" spans="1:23" hidden="1" x14ac:dyDescent="0.2">
      <c r="A1755" s="623">
        <v>95577</v>
      </c>
      <c r="B1755" s="612" t="s">
        <v>3171</v>
      </c>
      <c r="C1755" s="620" t="s">
        <v>636</v>
      </c>
      <c r="D1755" s="612" t="s">
        <v>7037</v>
      </c>
      <c r="E1755" s="621">
        <v>12.01</v>
      </c>
      <c r="F1755" s="614">
        <f t="shared" si="484"/>
        <v>14.48</v>
      </c>
      <c r="G1755" s="510"/>
      <c r="H1755" s="423"/>
      <c r="I1755" s="422">
        <f t="shared" si="485"/>
        <v>0</v>
      </c>
      <c r="J1755" s="422">
        <f t="shared" si="486"/>
        <v>0</v>
      </c>
      <c r="K1755" s="419"/>
      <c r="L1755" s="423">
        <f t="shared" si="487"/>
        <v>0</v>
      </c>
      <c r="M1755" s="423">
        <f t="shared" si="488"/>
        <v>0</v>
      </c>
      <c r="N1755" s="424">
        <f t="shared" si="489"/>
        <v>0</v>
      </c>
      <c r="O1755" s="424">
        <f t="shared" si="490"/>
        <v>0</v>
      </c>
      <c r="P1755" s="420"/>
      <c r="Q1755" s="532"/>
      <c r="R1755" s="526" t="str">
        <f t="shared" si="482"/>
        <v/>
      </c>
      <c r="S1755" s="526" t="str">
        <f t="shared" si="483"/>
        <v/>
      </c>
      <c r="V1755" s="433">
        <f>VLOOKUP(A1755,[3]Cartilha!$A:$A,1,FALSE)</f>
        <v>95577</v>
      </c>
      <c r="W1755" s="367"/>
    </row>
    <row r="1756" spans="1:23" hidden="1" x14ac:dyDescent="0.2">
      <c r="A1756" s="623">
        <v>95578</v>
      </c>
      <c r="B1756" s="612" t="s">
        <v>3171</v>
      </c>
      <c r="C1756" s="620" t="s">
        <v>3265</v>
      </c>
      <c r="D1756" s="612" t="s">
        <v>7037</v>
      </c>
      <c r="E1756" s="621">
        <v>10.050000000000001</v>
      </c>
      <c r="F1756" s="614">
        <f t="shared" si="484"/>
        <v>12.12</v>
      </c>
      <c r="G1756" s="510"/>
      <c r="H1756" s="423"/>
      <c r="I1756" s="422">
        <f t="shared" si="485"/>
        <v>0</v>
      </c>
      <c r="J1756" s="422">
        <f t="shared" si="486"/>
        <v>0</v>
      </c>
      <c r="K1756" s="419"/>
      <c r="L1756" s="423">
        <f t="shared" si="487"/>
        <v>0</v>
      </c>
      <c r="M1756" s="423">
        <f t="shared" si="488"/>
        <v>0</v>
      </c>
      <c r="N1756" s="424">
        <f t="shared" si="489"/>
        <v>0</v>
      </c>
      <c r="O1756" s="424">
        <f t="shared" si="490"/>
        <v>0</v>
      </c>
      <c r="P1756" s="420"/>
      <c r="Q1756" s="532"/>
      <c r="R1756" s="526" t="str">
        <f t="shared" si="482"/>
        <v/>
      </c>
      <c r="S1756" s="526" t="str">
        <f t="shared" si="483"/>
        <v/>
      </c>
      <c r="V1756" s="433">
        <f>VLOOKUP(A1756,[3]Cartilha!$A:$A,1,FALSE)</f>
        <v>95578</v>
      </c>
      <c r="W1756" s="367"/>
    </row>
    <row r="1757" spans="1:23" hidden="1" x14ac:dyDescent="0.2">
      <c r="A1757" s="623">
        <v>95579</v>
      </c>
      <c r="B1757" s="612" t="s">
        <v>3171</v>
      </c>
      <c r="C1757" s="620" t="s">
        <v>637</v>
      </c>
      <c r="D1757" s="612" t="s">
        <v>7037</v>
      </c>
      <c r="E1757" s="621">
        <v>9.73</v>
      </c>
      <c r="F1757" s="614">
        <f t="shared" si="484"/>
        <v>11.73</v>
      </c>
      <c r="G1757" s="510"/>
      <c r="H1757" s="423"/>
      <c r="I1757" s="422">
        <f t="shared" si="485"/>
        <v>0</v>
      </c>
      <c r="J1757" s="422">
        <f t="shared" si="486"/>
        <v>0</v>
      </c>
      <c r="K1757" s="419"/>
      <c r="L1757" s="423">
        <f t="shared" si="487"/>
        <v>0</v>
      </c>
      <c r="M1757" s="423">
        <f t="shared" si="488"/>
        <v>0</v>
      </c>
      <c r="N1757" s="424">
        <f t="shared" si="489"/>
        <v>0</v>
      </c>
      <c r="O1757" s="424">
        <f t="shared" si="490"/>
        <v>0</v>
      </c>
      <c r="P1757" s="420"/>
      <c r="Q1757" s="532"/>
      <c r="R1757" s="526" t="str">
        <f t="shared" si="482"/>
        <v/>
      </c>
      <c r="S1757" s="526" t="str">
        <f t="shared" si="483"/>
        <v/>
      </c>
      <c r="V1757" s="433">
        <f>VLOOKUP(A1757,[3]Cartilha!$A:$A,1,FALSE)</f>
        <v>95579</v>
      </c>
      <c r="W1757" s="367"/>
    </row>
    <row r="1758" spans="1:23" hidden="1" x14ac:dyDescent="0.2">
      <c r="A1758" s="623">
        <v>95580</v>
      </c>
      <c r="B1758" s="612" t="s">
        <v>3171</v>
      </c>
      <c r="C1758" s="620" t="s">
        <v>638</v>
      </c>
      <c r="D1758" s="612" t="s">
        <v>7037</v>
      </c>
      <c r="E1758" s="621">
        <v>11.21</v>
      </c>
      <c r="F1758" s="614">
        <f t="shared" si="484"/>
        <v>13.51</v>
      </c>
      <c r="G1758" s="510"/>
      <c r="H1758" s="423"/>
      <c r="I1758" s="422">
        <f t="shared" si="485"/>
        <v>0</v>
      </c>
      <c r="J1758" s="422">
        <f t="shared" si="486"/>
        <v>0</v>
      </c>
      <c r="K1758" s="419"/>
      <c r="L1758" s="423">
        <f t="shared" si="487"/>
        <v>0</v>
      </c>
      <c r="M1758" s="423">
        <f t="shared" si="488"/>
        <v>0</v>
      </c>
      <c r="N1758" s="424">
        <f t="shared" si="489"/>
        <v>0</v>
      </c>
      <c r="O1758" s="424">
        <f t="shared" si="490"/>
        <v>0</v>
      </c>
      <c r="P1758" s="420"/>
      <c r="Q1758" s="532"/>
      <c r="R1758" s="526" t="str">
        <f t="shared" si="482"/>
        <v/>
      </c>
      <c r="S1758" s="526" t="str">
        <f t="shared" si="483"/>
        <v/>
      </c>
      <c r="V1758" s="433">
        <f>VLOOKUP(A1758,[3]Cartilha!$A:$A,1,FALSE)</f>
        <v>95580</v>
      </c>
      <c r="W1758" s="367"/>
    </row>
    <row r="1759" spans="1:23" hidden="1" x14ac:dyDescent="0.2">
      <c r="A1759" s="623">
        <v>95581</v>
      </c>
      <c r="B1759" s="612" t="s">
        <v>3171</v>
      </c>
      <c r="C1759" s="620" t="s">
        <v>639</v>
      </c>
      <c r="D1759" s="612" t="s">
        <v>7037</v>
      </c>
      <c r="E1759" s="621">
        <v>11.17</v>
      </c>
      <c r="F1759" s="614">
        <f t="shared" si="484"/>
        <v>13.47</v>
      </c>
      <c r="G1759" s="510"/>
      <c r="H1759" s="423"/>
      <c r="I1759" s="422">
        <f t="shared" si="485"/>
        <v>0</v>
      </c>
      <c r="J1759" s="422">
        <f t="shared" si="486"/>
        <v>0</v>
      </c>
      <c r="K1759" s="419"/>
      <c r="L1759" s="423">
        <f t="shared" si="487"/>
        <v>0</v>
      </c>
      <c r="M1759" s="423">
        <f t="shared" si="488"/>
        <v>0</v>
      </c>
      <c r="N1759" s="424">
        <f t="shared" si="489"/>
        <v>0</v>
      </c>
      <c r="O1759" s="424">
        <f t="shared" si="490"/>
        <v>0</v>
      </c>
      <c r="P1759" s="420"/>
      <c r="Q1759" s="532"/>
      <c r="R1759" s="526" t="str">
        <f t="shared" si="482"/>
        <v/>
      </c>
      <c r="S1759" s="526" t="str">
        <f t="shared" si="483"/>
        <v/>
      </c>
      <c r="V1759" s="433">
        <f>VLOOKUP(A1759,[3]Cartilha!$A:$A,1,FALSE)</f>
        <v>95581</v>
      </c>
      <c r="W1759" s="367"/>
    </row>
    <row r="1760" spans="1:23" hidden="1" x14ac:dyDescent="0.2">
      <c r="A1760" s="623">
        <v>95582</v>
      </c>
      <c r="B1760" s="612" t="s">
        <v>3171</v>
      </c>
      <c r="C1760" s="620" t="s">
        <v>4304</v>
      </c>
      <c r="D1760" s="612" t="s">
        <v>7037</v>
      </c>
      <c r="E1760" s="621">
        <v>12.19</v>
      </c>
      <c r="F1760" s="614">
        <f t="shared" si="484"/>
        <v>14.7</v>
      </c>
      <c r="G1760" s="510"/>
      <c r="H1760" s="423"/>
      <c r="I1760" s="422">
        <f t="shared" si="485"/>
        <v>0</v>
      </c>
      <c r="J1760" s="422">
        <f t="shared" si="486"/>
        <v>0</v>
      </c>
      <c r="K1760" s="419"/>
      <c r="L1760" s="423">
        <f t="shared" si="487"/>
        <v>0</v>
      </c>
      <c r="M1760" s="423">
        <f t="shared" si="488"/>
        <v>0</v>
      </c>
      <c r="N1760" s="424">
        <f t="shared" si="489"/>
        <v>0</v>
      </c>
      <c r="O1760" s="424">
        <f t="shared" si="490"/>
        <v>0</v>
      </c>
      <c r="P1760" s="420"/>
      <c r="Q1760" s="532"/>
      <c r="R1760" s="526" t="str">
        <f t="shared" si="482"/>
        <v/>
      </c>
      <c r="S1760" s="526" t="str">
        <f t="shared" si="483"/>
        <v/>
      </c>
      <c r="V1760" s="433">
        <f>VLOOKUP(A1760,[3]Cartilha!$A:$A,1,FALSE)</f>
        <v>95582</v>
      </c>
      <c r="W1760" s="367"/>
    </row>
    <row r="1761" spans="1:23" hidden="1" x14ac:dyDescent="0.2">
      <c r="A1761" s="623">
        <v>95583</v>
      </c>
      <c r="B1761" s="612" t="s">
        <v>3171</v>
      </c>
      <c r="C1761" s="620" t="s">
        <v>640</v>
      </c>
      <c r="D1761" s="612" t="s">
        <v>7037</v>
      </c>
      <c r="E1761" s="621">
        <v>15.86</v>
      </c>
      <c r="F1761" s="614">
        <f t="shared" si="484"/>
        <v>19.12</v>
      </c>
      <c r="G1761" s="510"/>
      <c r="H1761" s="423"/>
      <c r="I1761" s="422">
        <f t="shared" si="485"/>
        <v>0</v>
      </c>
      <c r="J1761" s="422">
        <f t="shared" si="486"/>
        <v>0</v>
      </c>
      <c r="K1761" s="419"/>
      <c r="L1761" s="423">
        <f t="shared" si="487"/>
        <v>0</v>
      </c>
      <c r="M1761" s="423">
        <f t="shared" si="488"/>
        <v>0</v>
      </c>
      <c r="N1761" s="424">
        <f t="shared" si="489"/>
        <v>0</v>
      </c>
      <c r="O1761" s="424">
        <f t="shared" si="490"/>
        <v>0</v>
      </c>
      <c r="P1761" s="420"/>
      <c r="Q1761" s="532"/>
      <c r="R1761" s="526" t="str">
        <f t="shared" si="482"/>
        <v/>
      </c>
      <c r="S1761" s="526" t="str">
        <f t="shared" si="483"/>
        <v/>
      </c>
      <c r="V1761" s="433">
        <f>VLOOKUP(A1761,[3]Cartilha!$A:$A,1,FALSE)</f>
        <v>95583</v>
      </c>
      <c r="W1761" s="367"/>
    </row>
    <row r="1762" spans="1:23" hidden="1" x14ac:dyDescent="0.2">
      <c r="A1762" s="623">
        <v>95584</v>
      </c>
      <c r="B1762" s="612" t="s">
        <v>3171</v>
      </c>
      <c r="C1762" s="620" t="s">
        <v>641</v>
      </c>
      <c r="D1762" s="612" t="s">
        <v>7037</v>
      </c>
      <c r="E1762" s="621">
        <v>14.59</v>
      </c>
      <c r="F1762" s="614">
        <f t="shared" si="484"/>
        <v>17.59</v>
      </c>
      <c r="G1762" s="510"/>
      <c r="H1762" s="423"/>
      <c r="I1762" s="422">
        <f t="shared" si="485"/>
        <v>0</v>
      </c>
      <c r="J1762" s="422">
        <f t="shared" si="486"/>
        <v>0</v>
      </c>
      <c r="K1762" s="419"/>
      <c r="L1762" s="423">
        <f t="shared" si="487"/>
        <v>0</v>
      </c>
      <c r="M1762" s="423">
        <f t="shared" si="488"/>
        <v>0</v>
      </c>
      <c r="N1762" s="424">
        <f t="shared" si="489"/>
        <v>0</v>
      </c>
      <c r="O1762" s="424">
        <f t="shared" si="490"/>
        <v>0</v>
      </c>
      <c r="P1762" s="420"/>
      <c r="Q1762" s="532"/>
      <c r="R1762" s="526" t="str">
        <f t="shared" si="482"/>
        <v/>
      </c>
      <c r="S1762" s="526" t="str">
        <f t="shared" si="483"/>
        <v/>
      </c>
      <c r="V1762" s="433">
        <f>VLOOKUP(A1762,[3]Cartilha!$A:$A,1,FALSE)</f>
        <v>95584</v>
      </c>
      <c r="W1762" s="367"/>
    </row>
    <row r="1763" spans="1:23" hidden="1" x14ac:dyDescent="0.2">
      <c r="A1763" s="623">
        <v>95592</v>
      </c>
      <c r="B1763" s="612" t="s">
        <v>3171</v>
      </c>
      <c r="C1763" s="620" t="s">
        <v>642</v>
      </c>
      <c r="D1763" s="612" t="s">
        <v>7037</v>
      </c>
      <c r="E1763" s="621">
        <v>17.55</v>
      </c>
      <c r="F1763" s="614">
        <f t="shared" si="484"/>
        <v>21.16</v>
      </c>
      <c r="G1763" s="510"/>
      <c r="H1763" s="423"/>
      <c r="I1763" s="422">
        <f t="shared" si="485"/>
        <v>0</v>
      </c>
      <c r="J1763" s="422">
        <f t="shared" si="486"/>
        <v>0</v>
      </c>
      <c r="K1763" s="419"/>
      <c r="L1763" s="423">
        <f t="shared" si="487"/>
        <v>0</v>
      </c>
      <c r="M1763" s="423">
        <f t="shared" si="488"/>
        <v>0</v>
      </c>
      <c r="N1763" s="424">
        <f t="shared" si="489"/>
        <v>0</v>
      </c>
      <c r="O1763" s="424">
        <f t="shared" si="490"/>
        <v>0</v>
      </c>
      <c r="P1763" s="420"/>
      <c r="Q1763" s="532"/>
      <c r="R1763" s="526" t="str">
        <f t="shared" si="482"/>
        <v/>
      </c>
      <c r="S1763" s="526" t="str">
        <f t="shared" si="483"/>
        <v/>
      </c>
      <c r="V1763" s="433">
        <f>VLOOKUP(A1763,[3]Cartilha!$A:$A,1,FALSE)</f>
        <v>95592</v>
      </c>
      <c r="W1763" s="367"/>
    </row>
    <row r="1764" spans="1:23" hidden="1" x14ac:dyDescent="0.2">
      <c r="A1764" s="623">
        <v>95593</v>
      </c>
      <c r="B1764" s="612" t="s">
        <v>3171</v>
      </c>
      <c r="C1764" s="620" t="s">
        <v>643</v>
      </c>
      <c r="D1764" s="612" t="s">
        <v>7037</v>
      </c>
      <c r="E1764" s="621">
        <v>15.5</v>
      </c>
      <c r="F1764" s="614">
        <f t="shared" si="484"/>
        <v>18.690000000000001</v>
      </c>
      <c r="G1764" s="510"/>
      <c r="H1764" s="423"/>
      <c r="I1764" s="422">
        <f t="shared" si="485"/>
        <v>0</v>
      </c>
      <c r="J1764" s="422">
        <f t="shared" si="486"/>
        <v>0</v>
      </c>
      <c r="K1764" s="419"/>
      <c r="L1764" s="423">
        <f t="shared" si="487"/>
        <v>0</v>
      </c>
      <c r="M1764" s="423">
        <f t="shared" si="488"/>
        <v>0</v>
      </c>
      <c r="N1764" s="424">
        <f t="shared" si="489"/>
        <v>0</v>
      </c>
      <c r="O1764" s="424">
        <f t="shared" si="490"/>
        <v>0</v>
      </c>
      <c r="P1764" s="420"/>
      <c r="Q1764" s="532"/>
      <c r="R1764" s="526" t="str">
        <f t="shared" si="482"/>
        <v/>
      </c>
      <c r="S1764" s="526" t="str">
        <f t="shared" si="483"/>
        <v/>
      </c>
      <c r="V1764" s="433">
        <f>VLOOKUP(A1764,[3]Cartilha!$A:$A,1,FALSE)</f>
        <v>95593</v>
      </c>
      <c r="W1764" s="367"/>
    </row>
    <row r="1765" spans="1:23" x14ac:dyDescent="0.2">
      <c r="A1765" s="615" t="s">
        <v>1871</v>
      </c>
      <c r="B1765" s="612"/>
      <c r="C1765" s="691" t="s">
        <v>378</v>
      </c>
      <c r="D1765" s="617">
        <v>0</v>
      </c>
      <c r="E1765" s="624">
        <v>0</v>
      </c>
      <c r="F1765" s="618">
        <f t="shared" si="484"/>
        <v>0</v>
      </c>
      <c r="G1765" s="515"/>
      <c r="H1765" s="443"/>
      <c r="I1765" s="444"/>
      <c r="J1765" s="445"/>
      <c r="K1765" s="419"/>
      <c r="L1765" s="516"/>
      <c r="M1765" s="517"/>
      <c r="N1765" s="444"/>
      <c r="O1765" s="445"/>
      <c r="P1765" s="420"/>
      <c r="Q1765" s="525" t="str">
        <f>IF(OR(SUM(J1767:J1860)&gt;0,SUM(O1767:O1860)&gt;0),"xx","")</f>
        <v>xx</v>
      </c>
      <c r="R1765" s="526" t="str">
        <f t="shared" si="482"/>
        <v>x</v>
      </c>
      <c r="S1765" s="526" t="str">
        <f t="shared" si="483"/>
        <v>x</v>
      </c>
      <c r="V1765" s="433" t="str">
        <f>VLOOKUP(A1765,[3]Cartilha!$A:$A,1,FALSE)</f>
        <v>4,3</v>
      </c>
      <c r="W1765" s="367"/>
    </row>
    <row r="1766" spans="1:23" hidden="1" x14ac:dyDescent="0.2">
      <c r="A1766" s="615" t="s">
        <v>1872</v>
      </c>
      <c r="B1766" s="612"/>
      <c r="C1766" s="691" t="s">
        <v>227</v>
      </c>
      <c r="D1766" s="617">
        <v>0</v>
      </c>
      <c r="E1766" s="624">
        <v>0</v>
      </c>
      <c r="F1766" s="618">
        <f t="shared" si="484"/>
        <v>0</v>
      </c>
      <c r="G1766" s="515"/>
      <c r="H1766" s="443"/>
      <c r="I1766" s="444"/>
      <c r="J1766" s="445"/>
      <c r="K1766" s="419"/>
      <c r="L1766" s="516"/>
      <c r="M1766" s="517"/>
      <c r="N1766" s="444"/>
      <c r="O1766" s="445"/>
      <c r="P1766" s="420"/>
      <c r="Q1766" s="525" t="str">
        <f>IF(OR(SUM(J1767:J1774)&gt;0,SUM(O1767:O1774)&gt;0),"xx","")</f>
        <v/>
      </c>
      <c r="R1766" s="526" t="str">
        <f t="shared" si="482"/>
        <v/>
      </c>
      <c r="S1766" s="526" t="str">
        <f t="shared" si="483"/>
        <v/>
      </c>
      <c r="V1766" s="433" t="str">
        <f>VLOOKUP(A1766,[3]Cartilha!$A:$A,1,FALSE)</f>
        <v>4.3.1</v>
      </c>
      <c r="W1766" s="367"/>
    </row>
    <row r="1767" spans="1:23" hidden="1" x14ac:dyDescent="0.2">
      <c r="A1767" s="619" t="s">
        <v>3725</v>
      </c>
      <c r="B1767" s="612" t="s">
        <v>5878</v>
      </c>
      <c r="C1767" s="620" t="s">
        <v>7010</v>
      </c>
      <c r="D1767" s="612" t="s">
        <v>171</v>
      </c>
      <c r="E1767" s="508">
        <v>314.31</v>
      </c>
      <c r="F1767" s="614">
        <f t="shared" si="484"/>
        <v>378.93</v>
      </c>
      <c r="G1767" s="510"/>
      <c r="H1767" s="423"/>
      <c r="I1767" s="422">
        <f t="shared" ref="I1767:I1774" si="491">IF(ISBLANK(E1767),0,ROUND(F1767*G1767,2))</f>
        <v>0</v>
      </c>
      <c r="J1767" s="422">
        <f t="shared" ref="J1767:J1774" si="492">IF(ISBLANK(G1767),0,ROUND(G1767*H1767,2))</f>
        <v>0</v>
      </c>
      <c r="K1767" s="419"/>
      <c r="L1767" s="423">
        <f t="shared" ref="L1767:M1774" si="493">G1767</f>
        <v>0</v>
      </c>
      <c r="M1767" s="423">
        <f t="shared" si="493"/>
        <v>0</v>
      </c>
      <c r="N1767" s="424">
        <f t="shared" ref="N1767:N1774" si="494">IF(ISBLANK(E1767),0,ROUND(F1767*L1767,2))</f>
        <v>0</v>
      </c>
      <c r="O1767" s="424">
        <f t="shared" ref="O1767:O1774" si="495">IF(ISBLANK(L1767),0,ROUND(L1767*M1767,2))</f>
        <v>0</v>
      </c>
      <c r="P1767" s="420"/>
      <c r="Q1767" s="532"/>
      <c r="R1767" s="526" t="str">
        <f t="shared" si="482"/>
        <v/>
      </c>
      <c r="S1767" s="526" t="str">
        <f t="shared" si="483"/>
        <v/>
      </c>
      <c r="V1767" s="433" t="str">
        <f>VLOOKUP(A1767,[3]Cartilha!$A:$A,1,FALSE)</f>
        <v>030703</v>
      </c>
      <c r="W1767" s="367"/>
    </row>
    <row r="1768" spans="1:23" hidden="1" x14ac:dyDescent="0.2">
      <c r="A1768" s="619" t="s">
        <v>3726</v>
      </c>
      <c r="B1768" s="612" t="s">
        <v>5878</v>
      </c>
      <c r="C1768" s="620" t="s">
        <v>7011</v>
      </c>
      <c r="D1768" s="612" t="s">
        <v>171</v>
      </c>
      <c r="E1768" s="508">
        <v>352.53</v>
      </c>
      <c r="F1768" s="614">
        <f t="shared" si="484"/>
        <v>425.01</v>
      </c>
      <c r="G1768" s="510"/>
      <c r="H1768" s="423"/>
      <c r="I1768" s="422">
        <f t="shared" si="491"/>
        <v>0</v>
      </c>
      <c r="J1768" s="422">
        <f t="shared" si="492"/>
        <v>0</v>
      </c>
      <c r="K1768" s="419"/>
      <c r="L1768" s="423">
        <f t="shared" si="493"/>
        <v>0</v>
      </c>
      <c r="M1768" s="423">
        <f t="shared" si="493"/>
        <v>0</v>
      </c>
      <c r="N1768" s="424">
        <f t="shared" si="494"/>
        <v>0</v>
      </c>
      <c r="O1768" s="424">
        <f t="shared" si="495"/>
        <v>0</v>
      </c>
      <c r="P1768" s="420"/>
      <c r="Q1768" s="532"/>
      <c r="R1768" s="526" t="str">
        <f t="shared" si="482"/>
        <v/>
      </c>
      <c r="S1768" s="526" t="str">
        <f t="shared" si="483"/>
        <v/>
      </c>
      <c r="V1768" s="433" t="str">
        <f>VLOOKUP(A1768,[3]Cartilha!$A:$A,1,FALSE)</f>
        <v>030704</v>
      </c>
      <c r="W1768" s="367"/>
    </row>
    <row r="1769" spans="1:23" hidden="1" x14ac:dyDescent="0.2">
      <c r="A1769" s="619" t="s">
        <v>3727</v>
      </c>
      <c r="B1769" s="612" t="s">
        <v>5878</v>
      </c>
      <c r="C1769" s="620" t="s">
        <v>7012</v>
      </c>
      <c r="D1769" s="612" t="s">
        <v>171</v>
      </c>
      <c r="E1769" s="508">
        <v>471.45</v>
      </c>
      <c r="F1769" s="614">
        <f t="shared" si="484"/>
        <v>568.38</v>
      </c>
      <c r="G1769" s="510"/>
      <c r="H1769" s="423"/>
      <c r="I1769" s="422">
        <f t="shared" si="491"/>
        <v>0</v>
      </c>
      <c r="J1769" s="422">
        <f t="shared" si="492"/>
        <v>0</v>
      </c>
      <c r="K1769" s="419"/>
      <c r="L1769" s="423">
        <f t="shared" si="493"/>
        <v>0</v>
      </c>
      <c r="M1769" s="423">
        <f t="shared" si="493"/>
        <v>0</v>
      </c>
      <c r="N1769" s="424">
        <f t="shared" si="494"/>
        <v>0</v>
      </c>
      <c r="O1769" s="424">
        <f t="shared" si="495"/>
        <v>0</v>
      </c>
      <c r="P1769" s="420"/>
      <c r="Q1769" s="532"/>
      <c r="R1769" s="526" t="str">
        <f t="shared" si="482"/>
        <v/>
      </c>
      <c r="S1769" s="526" t="str">
        <f t="shared" si="483"/>
        <v/>
      </c>
      <c r="V1769" s="433" t="str">
        <f>VLOOKUP(A1769,[3]Cartilha!$A:$A,1,FALSE)</f>
        <v>030705</v>
      </c>
      <c r="W1769" s="367"/>
    </row>
    <row r="1770" spans="1:23" hidden="1" x14ac:dyDescent="0.2">
      <c r="A1770" s="619" t="s">
        <v>3728</v>
      </c>
      <c r="B1770" s="612" t="s">
        <v>5878</v>
      </c>
      <c r="C1770" s="620" t="s">
        <v>7013</v>
      </c>
      <c r="D1770" s="612" t="s">
        <v>171</v>
      </c>
      <c r="E1770" s="508">
        <v>528.79999999999995</v>
      </c>
      <c r="F1770" s="614">
        <f t="shared" si="484"/>
        <v>637.52</v>
      </c>
      <c r="G1770" s="510"/>
      <c r="H1770" s="423"/>
      <c r="I1770" s="422">
        <f t="shared" si="491"/>
        <v>0</v>
      </c>
      <c r="J1770" s="422">
        <f t="shared" si="492"/>
        <v>0</v>
      </c>
      <c r="K1770" s="419"/>
      <c r="L1770" s="423">
        <f t="shared" si="493"/>
        <v>0</v>
      </c>
      <c r="M1770" s="423">
        <f t="shared" si="493"/>
        <v>0</v>
      </c>
      <c r="N1770" s="424">
        <f t="shared" si="494"/>
        <v>0</v>
      </c>
      <c r="O1770" s="424">
        <f t="shared" si="495"/>
        <v>0</v>
      </c>
      <c r="P1770" s="420"/>
      <c r="Q1770" s="532"/>
      <c r="R1770" s="526" t="str">
        <f t="shared" si="482"/>
        <v/>
      </c>
      <c r="S1770" s="526" t="str">
        <f t="shared" si="483"/>
        <v/>
      </c>
      <c r="V1770" s="433" t="str">
        <f>VLOOKUP(A1770,[3]Cartilha!$A:$A,1,FALSE)</f>
        <v>030706</v>
      </c>
      <c r="W1770" s="367"/>
    </row>
    <row r="1771" spans="1:23" hidden="1" x14ac:dyDescent="0.2">
      <c r="A1771" s="615">
        <v>97626</v>
      </c>
      <c r="B1771" s="612" t="s">
        <v>3171</v>
      </c>
      <c r="C1771" s="620" t="s">
        <v>2327</v>
      </c>
      <c r="D1771" s="612" t="s">
        <v>171</v>
      </c>
      <c r="E1771" s="621">
        <v>615.72</v>
      </c>
      <c r="F1771" s="614">
        <f t="shared" si="484"/>
        <v>742.31</v>
      </c>
      <c r="G1771" s="510"/>
      <c r="H1771" s="423"/>
      <c r="I1771" s="422">
        <f t="shared" si="491"/>
        <v>0</v>
      </c>
      <c r="J1771" s="422">
        <f t="shared" si="492"/>
        <v>0</v>
      </c>
      <c r="K1771" s="419"/>
      <c r="L1771" s="423">
        <f t="shared" si="493"/>
        <v>0</v>
      </c>
      <c r="M1771" s="423">
        <f t="shared" si="493"/>
        <v>0</v>
      </c>
      <c r="N1771" s="424">
        <f t="shared" si="494"/>
        <v>0</v>
      </c>
      <c r="O1771" s="424">
        <f t="shared" si="495"/>
        <v>0</v>
      </c>
      <c r="P1771" s="420"/>
      <c r="Q1771" s="532"/>
      <c r="R1771" s="526" t="str">
        <f t="shared" si="482"/>
        <v/>
      </c>
      <c r="S1771" s="526" t="str">
        <f t="shared" si="483"/>
        <v/>
      </c>
      <c r="V1771" s="433">
        <f>VLOOKUP(A1771,[3]Cartilha!$A:$A,1,FALSE)</f>
        <v>97626</v>
      </c>
      <c r="W1771" s="367"/>
    </row>
    <row r="1772" spans="1:23" ht="22.5" hidden="1" x14ac:dyDescent="0.2">
      <c r="A1772" s="615">
        <v>97627</v>
      </c>
      <c r="B1772" s="612" t="s">
        <v>3171</v>
      </c>
      <c r="C1772" s="620" t="s">
        <v>2328</v>
      </c>
      <c r="D1772" s="612" t="s">
        <v>171</v>
      </c>
      <c r="E1772" s="621">
        <v>297.39999999999998</v>
      </c>
      <c r="F1772" s="614">
        <f t="shared" si="484"/>
        <v>358.55</v>
      </c>
      <c r="G1772" s="510"/>
      <c r="H1772" s="423"/>
      <c r="I1772" s="422">
        <f t="shared" si="491"/>
        <v>0</v>
      </c>
      <c r="J1772" s="422">
        <f t="shared" si="492"/>
        <v>0</v>
      </c>
      <c r="K1772" s="419"/>
      <c r="L1772" s="423">
        <f t="shared" si="493"/>
        <v>0</v>
      </c>
      <c r="M1772" s="423">
        <f t="shared" si="493"/>
        <v>0</v>
      </c>
      <c r="N1772" s="424">
        <f t="shared" si="494"/>
        <v>0</v>
      </c>
      <c r="O1772" s="424">
        <f t="shared" si="495"/>
        <v>0</v>
      </c>
      <c r="P1772" s="420"/>
      <c r="Q1772" s="532"/>
      <c r="R1772" s="526" t="str">
        <f t="shared" si="482"/>
        <v/>
      </c>
      <c r="S1772" s="526" t="str">
        <f t="shared" si="483"/>
        <v/>
      </c>
      <c r="V1772" s="433">
        <f>VLOOKUP(A1772,[3]Cartilha!$A:$A,1,FALSE)</f>
        <v>97627</v>
      </c>
      <c r="W1772" s="367"/>
    </row>
    <row r="1773" spans="1:23" hidden="1" x14ac:dyDescent="0.2">
      <c r="A1773" s="623">
        <v>97628</v>
      </c>
      <c r="B1773" s="612" t="s">
        <v>3171</v>
      </c>
      <c r="C1773" s="620" t="s">
        <v>2309</v>
      </c>
      <c r="D1773" s="612" t="s">
        <v>171</v>
      </c>
      <c r="E1773" s="621">
        <v>282.79000000000002</v>
      </c>
      <c r="F1773" s="614">
        <f t="shared" si="484"/>
        <v>340.93</v>
      </c>
      <c r="G1773" s="510"/>
      <c r="H1773" s="423"/>
      <c r="I1773" s="422">
        <f t="shared" si="491"/>
        <v>0</v>
      </c>
      <c r="J1773" s="422">
        <f t="shared" si="492"/>
        <v>0</v>
      </c>
      <c r="K1773" s="419"/>
      <c r="L1773" s="423">
        <f t="shared" si="493"/>
        <v>0</v>
      </c>
      <c r="M1773" s="423">
        <f t="shared" si="493"/>
        <v>0</v>
      </c>
      <c r="N1773" s="424">
        <f t="shared" si="494"/>
        <v>0</v>
      </c>
      <c r="O1773" s="424">
        <f t="shared" si="495"/>
        <v>0</v>
      </c>
      <c r="P1773" s="420"/>
      <c r="Q1773" s="532"/>
      <c r="R1773" s="526" t="str">
        <f t="shared" si="482"/>
        <v/>
      </c>
      <c r="S1773" s="526" t="str">
        <f t="shared" si="483"/>
        <v/>
      </c>
      <c r="V1773" s="433">
        <f>VLOOKUP(A1773,[3]Cartilha!$A:$A,1,FALSE)</f>
        <v>97628</v>
      </c>
      <c r="W1773" s="367"/>
    </row>
    <row r="1774" spans="1:23" hidden="1" x14ac:dyDescent="0.2">
      <c r="A1774" s="623">
        <v>97629</v>
      </c>
      <c r="B1774" s="612" t="s">
        <v>3171</v>
      </c>
      <c r="C1774" s="620" t="s">
        <v>2310</v>
      </c>
      <c r="D1774" s="612" t="s">
        <v>171</v>
      </c>
      <c r="E1774" s="621">
        <v>130.22</v>
      </c>
      <c r="F1774" s="614">
        <f t="shared" si="484"/>
        <v>156.99</v>
      </c>
      <c r="G1774" s="510"/>
      <c r="H1774" s="423"/>
      <c r="I1774" s="422">
        <f t="shared" si="491"/>
        <v>0</v>
      </c>
      <c r="J1774" s="422">
        <f t="shared" si="492"/>
        <v>0</v>
      </c>
      <c r="K1774" s="419"/>
      <c r="L1774" s="423">
        <f t="shared" si="493"/>
        <v>0</v>
      </c>
      <c r="M1774" s="423">
        <f t="shared" si="493"/>
        <v>0</v>
      </c>
      <c r="N1774" s="424">
        <f t="shared" si="494"/>
        <v>0</v>
      </c>
      <c r="O1774" s="424">
        <f t="shared" si="495"/>
        <v>0</v>
      </c>
      <c r="P1774" s="420"/>
      <c r="Q1774" s="532"/>
      <c r="R1774" s="526" t="str">
        <f t="shared" si="482"/>
        <v/>
      </c>
      <c r="S1774" s="526" t="str">
        <f t="shared" si="483"/>
        <v/>
      </c>
      <c r="V1774" s="433">
        <f>VLOOKUP(A1774,[3]Cartilha!$A:$A,1,FALSE)</f>
        <v>97629</v>
      </c>
      <c r="W1774" s="367"/>
    </row>
    <row r="1775" spans="1:23" hidden="1" x14ac:dyDescent="0.2">
      <c r="A1775" s="623" t="s">
        <v>1873</v>
      </c>
      <c r="B1775" s="612"/>
      <c r="C1775" s="691" t="s">
        <v>228</v>
      </c>
      <c r="D1775" s="612">
        <v>0</v>
      </c>
      <c r="E1775" s="621">
        <v>0</v>
      </c>
      <c r="F1775" s="614">
        <f t="shared" si="484"/>
        <v>0</v>
      </c>
      <c r="G1775" s="515"/>
      <c r="H1775" s="443"/>
      <c r="I1775" s="444"/>
      <c r="J1775" s="445"/>
      <c r="K1775" s="419"/>
      <c r="L1775" s="516"/>
      <c r="M1775" s="517"/>
      <c r="N1775" s="444"/>
      <c r="O1775" s="445"/>
      <c r="P1775" s="420"/>
      <c r="Q1775" s="525" t="str">
        <f>IF(OR(SUM(J1775)&gt;0,SUM(O1775)&gt;0),"xx","")</f>
        <v/>
      </c>
      <c r="R1775" s="526" t="str">
        <f t="shared" si="482"/>
        <v/>
      </c>
      <c r="S1775" s="526" t="str">
        <f t="shared" si="483"/>
        <v/>
      </c>
      <c r="V1775" s="433" t="str">
        <f>VLOOKUP(A1775,[3]Cartilha!$A:$A,1,FALSE)</f>
        <v>4.3.2</v>
      </c>
      <c r="W1775" s="367"/>
    </row>
    <row r="1776" spans="1:23" x14ac:dyDescent="0.2">
      <c r="A1776" s="623" t="s">
        <v>1874</v>
      </c>
      <c r="B1776" s="612"/>
      <c r="C1776" s="691" t="s">
        <v>232</v>
      </c>
      <c r="D1776" s="612">
        <v>0</v>
      </c>
      <c r="E1776" s="621">
        <v>0</v>
      </c>
      <c r="F1776" s="614">
        <f t="shared" si="484"/>
        <v>0</v>
      </c>
      <c r="G1776" s="515"/>
      <c r="H1776" s="443"/>
      <c r="I1776" s="444"/>
      <c r="J1776" s="445"/>
      <c r="K1776" s="419"/>
      <c r="L1776" s="516"/>
      <c r="M1776" s="517"/>
      <c r="N1776" s="444"/>
      <c r="O1776" s="445"/>
      <c r="P1776" s="420"/>
      <c r="Q1776" s="525" t="str">
        <f>IF(OR(SUM(J1777:J1802)&gt;0,SUM(O1777:O1802)&gt;0),"xx","")</f>
        <v>xx</v>
      </c>
      <c r="R1776" s="526" t="str">
        <f t="shared" si="482"/>
        <v>x</v>
      </c>
      <c r="S1776" s="526" t="str">
        <f t="shared" si="483"/>
        <v>x</v>
      </c>
      <c r="V1776" s="433" t="str">
        <f>VLOOKUP(A1776,[3]Cartilha!$A:$A,1,FALSE)</f>
        <v>4.3.3</v>
      </c>
      <c r="W1776" s="367"/>
    </row>
    <row r="1777" spans="1:23" ht="22.5" hidden="1" x14ac:dyDescent="0.2">
      <c r="A1777" s="623">
        <v>102473</v>
      </c>
      <c r="B1777" s="612" t="s">
        <v>3171</v>
      </c>
      <c r="C1777" s="620" t="s">
        <v>6107</v>
      </c>
      <c r="D1777" s="612" t="s">
        <v>171</v>
      </c>
      <c r="E1777" s="621">
        <v>398.2</v>
      </c>
      <c r="F1777" s="614">
        <f t="shared" si="484"/>
        <v>480.07</v>
      </c>
      <c r="G1777" s="510"/>
      <c r="H1777" s="423"/>
      <c r="I1777" s="422">
        <f t="shared" ref="I1777:I1802" si="496">IF(ISBLANK(E1777),0,ROUND(F1777*G1777,2))</f>
        <v>0</v>
      </c>
      <c r="J1777" s="422">
        <f t="shared" ref="J1777:J1802" si="497">IF(ISBLANK(G1777),0,ROUND(G1777*H1777,2))</f>
        <v>0</v>
      </c>
      <c r="K1777" s="419"/>
      <c r="L1777" s="423">
        <f t="shared" ref="L1777:L1802" si="498">G1777</f>
        <v>0</v>
      </c>
      <c r="M1777" s="423">
        <f t="shared" ref="M1777:M1802" si="499">H1777</f>
        <v>0</v>
      </c>
      <c r="N1777" s="424">
        <f t="shared" ref="N1777:N1802" si="500">IF(ISBLANK(E1777),0,ROUND(F1777*L1777,2))</f>
        <v>0</v>
      </c>
      <c r="O1777" s="424">
        <f t="shared" ref="O1777:O1802" si="501">IF(ISBLANK(L1777),0,ROUND(L1777*M1777,2))</f>
        <v>0</v>
      </c>
      <c r="P1777" s="420"/>
      <c r="Q1777" s="532"/>
      <c r="R1777" s="526" t="str">
        <f t="shared" si="482"/>
        <v/>
      </c>
      <c r="S1777" s="526" t="str">
        <f t="shared" si="483"/>
        <v/>
      </c>
      <c r="V1777" s="433">
        <f>VLOOKUP(A1777,[3]Cartilha!$A:$A,1,FALSE)</f>
        <v>102473</v>
      </c>
      <c r="W1777" s="367"/>
    </row>
    <row r="1778" spans="1:23" ht="22.5" hidden="1" x14ac:dyDescent="0.2">
      <c r="A1778" s="623">
        <v>102474</v>
      </c>
      <c r="B1778" s="612" t="s">
        <v>3171</v>
      </c>
      <c r="C1778" s="620" t="s">
        <v>6108</v>
      </c>
      <c r="D1778" s="612" t="s">
        <v>171</v>
      </c>
      <c r="E1778" s="621">
        <v>433.07</v>
      </c>
      <c r="F1778" s="614">
        <f t="shared" si="484"/>
        <v>522.11</v>
      </c>
      <c r="G1778" s="510"/>
      <c r="H1778" s="423"/>
      <c r="I1778" s="422">
        <f t="shared" si="496"/>
        <v>0</v>
      </c>
      <c r="J1778" s="422">
        <f t="shared" si="497"/>
        <v>0</v>
      </c>
      <c r="K1778" s="419"/>
      <c r="L1778" s="423">
        <f t="shared" si="498"/>
        <v>0</v>
      </c>
      <c r="M1778" s="423">
        <f t="shared" si="499"/>
        <v>0</v>
      </c>
      <c r="N1778" s="424">
        <f t="shared" si="500"/>
        <v>0</v>
      </c>
      <c r="O1778" s="424">
        <f t="shared" si="501"/>
        <v>0</v>
      </c>
      <c r="P1778" s="420"/>
      <c r="Q1778" s="532"/>
      <c r="R1778" s="526" t="str">
        <f t="shared" si="482"/>
        <v/>
      </c>
      <c r="S1778" s="526" t="str">
        <f t="shared" si="483"/>
        <v/>
      </c>
      <c r="V1778" s="433">
        <f>VLOOKUP(A1778,[3]Cartilha!$A:$A,1,FALSE)</f>
        <v>102474</v>
      </c>
      <c r="W1778" s="367"/>
    </row>
    <row r="1779" spans="1:23" ht="22.5" hidden="1" x14ac:dyDescent="0.2">
      <c r="A1779" s="623">
        <v>102475</v>
      </c>
      <c r="B1779" s="612" t="s">
        <v>3171</v>
      </c>
      <c r="C1779" s="620" t="s">
        <v>6109</v>
      </c>
      <c r="D1779" s="612" t="s">
        <v>171</v>
      </c>
      <c r="E1779" s="621">
        <v>472.63</v>
      </c>
      <c r="F1779" s="614">
        <f t="shared" si="484"/>
        <v>569.79999999999995</v>
      </c>
      <c r="G1779" s="510"/>
      <c r="H1779" s="423"/>
      <c r="I1779" s="422">
        <f t="shared" si="496"/>
        <v>0</v>
      </c>
      <c r="J1779" s="422">
        <f t="shared" si="497"/>
        <v>0</v>
      </c>
      <c r="K1779" s="419"/>
      <c r="L1779" s="423">
        <f t="shared" si="498"/>
        <v>0</v>
      </c>
      <c r="M1779" s="423">
        <f t="shared" si="499"/>
        <v>0</v>
      </c>
      <c r="N1779" s="424">
        <f t="shared" si="500"/>
        <v>0</v>
      </c>
      <c r="O1779" s="424">
        <f t="shared" si="501"/>
        <v>0</v>
      </c>
      <c r="P1779" s="420"/>
      <c r="Q1779" s="532"/>
      <c r="R1779" s="526" t="str">
        <f t="shared" si="482"/>
        <v/>
      </c>
      <c r="S1779" s="526" t="str">
        <f t="shared" si="483"/>
        <v/>
      </c>
      <c r="V1779" s="433">
        <f>VLOOKUP(A1779,[3]Cartilha!$A:$A,1,FALSE)</f>
        <v>102475</v>
      </c>
      <c r="W1779" s="367"/>
    </row>
    <row r="1780" spans="1:23" ht="22.5" hidden="1" x14ac:dyDescent="0.2">
      <c r="A1780" s="623">
        <v>102476</v>
      </c>
      <c r="B1780" s="612" t="s">
        <v>3171</v>
      </c>
      <c r="C1780" s="620" t="s">
        <v>6110</v>
      </c>
      <c r="D1780" s="612" t="s">
        <v>171</v>
      </c>
      <c r="E1780" s="621">
        <v>487.14</v>
      </c>
      <c r="F1780" s="614">
        <f t="shared" si="484"/>
        <v>587.29999999999995</v>
      </c>
      <c r="G1780" s="510"/>
      <c r="H1780" s="423"/>
      <c r="I1780" s="422">
        <f t="shared" si="496"/>
        <v>0</v>
      </c>
      <c r="J1780" s="422">
        <f t="shared" si="497"/>
        <v>0</v>
      </c>
      <c r="K1780" s="419"/>
      <c r="L1780" s="423">
        <f t="shared" si="498"/>
        <v>0</v>
      </c>
      <c r="M1780" s="423">
        <f t="shared" si="499"/>
        <v>0</v>
      </c>
      <c r="N1780" s="424">
        <f t="shared" si="500"/>
        <v>0</v>
      </c>
      <c r="O1780" s="424">
        <f t="shared" si="501"/>
        <v>0</v>
      </c>
      <c r="P1780" s="420"/>
      <c r="Q1780" s="532"/>
      <c r="R1780" s="526" t="str">
        <f t="shared" si="482"/>
        <v/>
      </c>
      <c r="S1780" s="526" t="str">
        <f t="shared" si="483"/>
        <v/>
      </c>
      <c r="V1780" s="433">
        <f>VLOOKUP(A1780,[3]Cartilha!$A:$A,1,FALSE)</f>
        <v>102476</v>
      </c>
      <c r="W1780" s="367"/>
    </row>
    <row r="1781" spans="1:23" ht="22.5" hidden="1" x14ac:dyDescent="0.2">
      <c r="A1781" s="623">
        <v>102477</v>
      </c>
      <c r="B1781" s="612" t="s">
        <v>3171</v>
      </c>
      <c r="C1781" s="620" t="s">
        <v>6111</v>
      </c>
      <c r="D1781" s="612" t="s">
        <v>171</v>
      </c>
      <c r="E1781" s="621">
        <v>518.33000000000004</v>
      </c>
      <c r="F1781" s="614">
        <f t="shared" si="484"/>
        <v>624.9</v>
      </c>
      <c r="G1781" s="510"/>
      <c r="H1781" s="423"/>
      <c r="I1781" s="422">
        <f t="shared" si="496"/>
        <v>0</v>
      </c>
      <c r="J1781" s="422">
        <f t="shared" si="497"/>
        <v>0</v>
      </c>
      <c r="K1781" s="419"/>
      <c r="L1781" s="423">
        <f t="shared" si="498"/>
        <v>0</v>
      </c>
      <c r="M1781" s="423">
        <f t="shared" si="499"/>
        <v>0</v>
      </c>
      <c r="N1781" s="424">
        <f t="shared" si="500"/>
        <v>0</v>
      </c>
      <c r="O1781" s="424">
        <f t="shared" si="501"/>
        <v>0</v>
      </c>
      <c r="P1781" s="420"/>
      <c r="Q1781" s="532"/>
      <c r="R1781" s="526" t="str">
        <f t="shared" si="482"/>
        <v/>
      </c>
      <c r="S1781" s="526" t="str">
        <f t="shared" si="483"/>
        <v/>
      </c>
      <c r="V1781" s="433">
        <f>VLOOKUP(A1781,[3]Cartilha!$A:$A,1,FALSE)</f>
        <v>102477</v>
      </c>
      <c r="W1781" s="367"/>
    </row>
    <row r="1782" spans="1:23" ht="22.5" hidden="1" x14ac:dyDescent="0.2">
      <c r="A1782" s="623">
        <v>102478</v>
      </c>
      <c r="B1782" s="612" t="s">
        <v>3171</v>
      </c>
      <c r="C1782" s="620" t="s">
        <v>6112</v>
      </c>
      <c r="D1782" s="612" t="s">
        <v>171</v>
      </c>
      <c r="E1782" s="621">
        <v>563.76</v>
      </c>
      <c r="F1782" s="614">
        <f t="shared" si="484"/>
        <v>679.67</v>
      </c>
      <c r="G1782" s="510"/>
      <c r="H1782" s="423"/>
      <c r="I1782" s="422">
        <f t="shared" si="496"/>
        <v>0</v>
      </c>
      <c r="J1782" s="422">
        <f t="shared" si="497"/>
        <v>0</v>
      </c>
      <c r="K1782" s="419"/>
      <c r="L1782" s="423">
        <f t="shared" si="498"/>
        <v>0</v>
      </c>
      <c r="M1782" s="423">
        <f t="shared" si="499"/>
        <v>0</v>
      </c>
      <c r="N1782" s="424">
        <f t="shared" si="500"/>
        <v>0</v>
      </c>
      <c r="O1782" s="424">
        <f t="shared" si="501"/>
        <v>0</v>
      </c>
      <c r="P1782" s="420"/>
      <c r="Q1782" s="532"/>
      <c r="R1782" s="526" t="str">
        <f t="shared" si="482"/>
        <v/>
      </c>
      <c r="S1782" s="526" t="str">
        <f t="shared" si="483"/>
        <v/>
      </c>
      <c r="V1782" s="433">
        <f>VLOOKUP(A1782,[3]Cartilha!$A:$A,1,FALSE)</f>
        <v>102478</v>
      </c>
      <c r="W1782" s="367"/>
    </row>
    <row r="1783" spans="1:23" ht="22.5" hidden="1" x14ac:dyDescent="0.2">
      <c r="A1783" s="623">
        <v>102479</v>
      </c>
      <c r="B1783" s="612" t="s">
        <v>3171</v>
      </c>
      <c r="C1783" s="620" t="s">
        <v>6113</v>
      </c>
      <c r="D1783" s="612" t="s">
        <v>171</v>
      </c>
      <c r="E1783" s="621">
        <v>394.21</v>
      </c>
      <c r="F1783" s="614">
        <f t="shared" si="484"/>
        <v>475.26</v>
      </c>
      <c r="G1783" s="510"/>
      <c r="H1783" s="423"/>
      <c r="I1783" s="422">
        <f t="shared" si="496"/>
        <v>0</v>
      </c>
      <c r="J1783" s="422">
        <f t="shared" si="497"/>
        <v>0</v>
      </c>
      <c r="K1783" s="419"/>
      <c r="L1783" s="423">
        <f t="shared" si="498"/>
        <v>0</v>
      </c>
      <c r="M1783" s="423">
        <f t="shared" si="499"/>
        <v>0</v>
      </c>
      <c r="N1783" s="424">
        <f t="shared" si="500"/>
        <v>0</v>
      </c>
      <c r="O1783" s="424">
        <f t="shared" si="501"/>
        <v>0</v>
      </c>
      <c r="P1783" s="420"/>
      <c r="Q1783" s="532"/>
      <c r="R1783" s="526" t="str">
        <f t="shared" si="482"/>
        <v/>
      </c>
      <c r="S1783" s="526" t="str">
        <f t="shared" si="483"/>
        <v/>
      </c>
      <c r="V1783" s="433">
        <f>VLOOKUP(A1783,[3]Cartilha!$A:$A,1,FALSE)</f>
        <v>102479</v>
      </c>
      <c r="W1783" s="367"/>
    </row>
    <row r="1784" spans="1:23" ht="22.5" hidden="1" x14ac:dyDescent="0.2">
      <c r="A1784" s="623">
        <v>102480</v>
      </c>
      <c r="B1784" s="612" t="s">
        <v>3171</v>
      </c>
      <c r="C1784" s="620" t="s">
        <v>6114</v>
      </c>
      <c r="D1784" s="612" t="s">
        <v>171</v>
      </c>
      <c r="E1784" s="621">
        <v>426.24</v>
      </c>
      <c r="F1784" s="614">
        <f t="shared" si="484"/>
        <v>513.87</v>
      </c>
      <c r="G1784" s="510"/>
      <c r="H1784" s="423"/>
      <c r="I1784" s="422">
        <f t="shared" si="496"/>
        <v>0</v>
      </c>
      <c r="J1784" s="422">
        <f t="shared" si="497"/>
        <v>0</v>
      </c>
      <c r="K1784" s="419"/>
      <c r="L1784" s="423">
        <f t="shared" si="498"/>
        <v>0</v>
      </c>
      <c r="M1784" s="423">
        <f t="shared" si="499"/>
        <v>0</v>
      </c>
      <c r="N1784" s="424">
        <f t="shared" si="500"/>
        <v>0</v>
      </c>
      <c r="O1784" s="424">
        <f t="shared" si="501"/>
        <v>0</v>
      </c>
      <c r="P1784" s="420"/>
      <c r="Q1784" s="532"/>
      <c r="R1784" s="526" t="str">
        <f t="shared" si="482"/>
        <v/>
      </c>
      <c r="S1784" s="526" t="str">
        <f t="shared" si="483"/>
        <v/>
      </c>
      <c r="V1784" s="433">
        <f>VLOOKUP(A1784,[3]Cartilha!$A:$A,1,FALSE)</f>
        <v>102480</v>
      </c>
      <c r="W1784" s="367"/>
    </row>
    <row r="1785" spans="1:23" ht="22.5" hidden="1" x14ac:dyDescent="0.2">
      <c r="A1785" s="623">
        <v>102481</v>
      </c>
      <c r="B1785" s="612" t="s">
        <v>3171</v>
      </c>
      <c r="C1785" s="620" t="s">
        <v>6115</v>
      </c>
      <c r="D1785" s="612" t="s">
        <v>171</v>
      </c>
      <c r="E1785" s="621">
        <v>458.98</v>
      </c>
      <c r="F1785" s="614">
        <f t="shared" si="484"/>
        <v>553.35</v>
      </c>
      <c r="G1785" s="510"/>
      <c r="H1785" s="423"/>
      <c r="I1785" s="422">
        <f t="shared" si="496"/>
        <v>0</v>
      </c>
      <c r="J1785" s="422">
        <f t="shared" si="497"/>
        <v>0</v>
      </c>
      <c r="K1785" s="419"/>
      <c r="L1785" s="423">
        <f t="shared" si="498"/>
        <v>0</v>
      </c>
      <c r="M1785" s="423">
        <f t="shared" si="499"/>
        <v>0</v>
      </c>
      <c r="N1785" s="424">
        <f t="shared" si="500"/>
        <v>0</v>
      </c>
      <c r="O1785" s="424">
        <f t="shared" si="501"/>
        <v>0</v>
      </c>
      <c r="P1785" s="420"/>
      <c r="Q1785" s="532"/>
      <c r="R1785" s="526" t="str">
        <f t="shared" si="482"/>
        <v/>
      </c>
      <c r="S1785" s="526" t="str">
        <f t="shared" si="483"/>
        <v/>
      </c>
      <c r="V1785" s="433">
        <f>VLOOKUP(A1785,[3]Cartilha!$A:$A,1,FALSE)</f>
        <v>102481</v>
      </c>
      <c r="W1785" s="367"/>
    </row>
    <row r="1786" spans="1:23" ht="22.5" hidden="1" x14ac:dyDescent="0.2">
      <c r="A1786" s="623">
        <v>102482</v>
      </c>
      <c r="B1786" s="612" t="s">
        <v>3171</v>
      </c>
      <c r="C1786" s="620" t="s">
        <v>6116</v>
      </c>
      <c r="D1786" s="612" t="s">
        <v>171</v>
      </c>
      <c r="E1786" s="621">
        <v>483.31</v>
      </c>
      <c r="F1786" s="614">
        <f t="shared" si="484"/>
        <v>582.67999999999995</v>
      </c>
      <c r="G1786" s="510"/>
      <c r="H1786" s="423"/>
      <c r="I1786" s="422">
        <f t="shared" si="496"/>
        <v>0</v>
      </c>
      <c r="J1786" s="422">
        <f t="shared" si="497"/>
        <v>0</v>
      </c>
      <c r="K1786" s="419"/>
      <c r="L1786" s="423">
        <f t="shared" si="498"/>
        <v>0</v>
      </c>
      <c r="M1786" s="423">
        <f t="shared" si="499"/>
        <v>0</v>
      </c>
      <c r="N1786" s="424">
        <f t="shared" si="500"/>
        <v>0</v>
      </c>
      <c r="O1786" s="424">
        <f t="shared" si="501"/>
        <v>0</v>
      </c>
      <c r="P1786" s="420"/>
      <c r="Q1786" s="532"/>
      <c r="R1786" s="526" t="str">
        <f t="shared" si="482"/>
        <v/>
      </c>
      <c r="S1786" s="526" t="str">
        <f t="shared" si="483"/>
        <v/>
      </c>
      <c r="V1786" s="433">
        <f>VLOOKUP(A1786,[3]Cartilha!$A:$A,1,FALSE)</f>
        <v>102482</v>
      </c>
      <c r="W1786" s="367"/>
    </row>
    <row r="1787" spans="1:23" ht="22.5" hidden="1" x14ac:dyDescent="0.2">
      <c r="A1787" s="623">
        <v>102483</v>
      </c>
      <c r="B1787" s="612" t="s">
        <v>3171</v>
      </c>
      <c r="C1787" s="620" t="s">
        <v>6117</v>
      </c>
      <c r="D1787" s="612" t="s">
        <v>171</v>
      </c>
      <c r="E1787" s="621">
        <v>509.81</v>
      </c>
      <c r="F1787" s="614">
        <f t="shared" si="484"/>
        <v>614.63</v>
      </c>
      <c r="G1787" s="510"/>
      <c r="H1787" s="423"/>
      <c r="I1787" s="422">
        <f t="shared" si="496"/>
        <v>0</v>
      </c>
      <c r="J1787" s="422">
        <f t="shared" si="497"/>
        <v>0</v>
      </c>
      <c r="K1787" s="419"/>
      <c r="L1787" s="423">
        <f t="shared" si="498"/>
        <v>0</v>
      </c>
      <c r="M1787" s="423">
        <f t="shared" si="499"/>
        <v>0</v>
      </c>
      <c r="N1787" s="424">
        <f t="shared" si="500"/>
        <v>0</v>
      </c>
      <c r="O1787" s="424">
        <f t="shared" si="501"/>
        <v>0</v>
      </c>
      <c r="P1787" s="420"/>
      <c r="Q1787" s="532"/>
      <c r="R1787" s="526" t="str">
        <f t="shared" si="482"/>
        <v/>
      </c>
      <c r="S1787" s="526" t="str">
        <f t="shared" si="483"/>
        <v/>
      </c>
      <c r="V1787" s="433">
        <f>VLOOKUP(A1787,[3]Cartilha!$A:$A,1,FALSE)</f>
        <v>102483</v>
      </c>
      <c r="W1787" s="367"/>
    </row>
    <row r="1788" spans="1:23" ht="22.5" hidden="1" x14ac:dyDescent="0.2">
      <c r="A1788" s="623">
        <v>102484</v>
      </c>
      <c r="B1788" s="612" t="s">
        <v>3171</v>
      </c>
      <c r="C1788" s="620" t="s">
        <v>6118</v>
      </c>
      <c r="D1788" s="612" t="s">
        <v>171</v>
      </c>
      <c r="E1788" s="621">
        <v>561.97</v>
      </c>
      <c r="F1788" s="614">
        <f t="shared" si="484"/>
        <v>677.51</v>
      </c>
      <c r="G1788" s="510"/>
      <c r="H1788" s="423"/>
      <c r="I1788" s="422">
        <f t="shared" si="496"/>
        <v>0</v>
      </c>
      <c r="J1788" s="422">
        <f t="shared" si="497"/>
        <v>0</v>
      </c>
      <c r="K1788" s="419"/>
      <c r="L1788" s="423">
        <f t="shared" si="498"/>
        <v>0</v>
      </c>
      <c r="M1788" s="423">
        <f t="shared" si="499"/>
        <v>0</v>
      </c>
      <c r="N1788" s="424">
        <f t="shared" si="500"/>
        <v>0</v>
      </c>
      <c r="O1788" s="424">
        <f t="shared" si="501"/>
        <v>0</v>
      </c>
      <c r="P1788" s="420"/>
      <c r="Q1788" s="532"/>
      <c r="R1788" s="526" t="str">
        <f t="shared" si="482"/>
        <v/>
      </c>
      <c r="S1788" s="526" t="str">
        <f t="shared" si="483"/>
        <v/>
      </c>
      <c r="V1788" s="433">
        <f>VLOOKUP(A1788,[3]Cartilha!$A:$A,1,FALSE)</f>
        <v>102484</v>
      </c>
      <c r="W1788" s="367"/>
    </row>
    <row r="1789" spans="1:23" ht="22.5" hidden="1" x14ac:dyDescent="0.2">
      <c r="A1789" s="623">
        <v>102485</v>
      </c>
      <c r="B1789" s="612" t="s">
        <v>3171</v>
      </c>
      <c r="C1789" s="620" t="s">
        <v>6119</v>
      </c>
      <c r="D1789" s="612" t="s">
        <v>171</v>
      </c>
      <c r="E1789" s="621">
        <v>459.9</v>
      </c>
      <c r="F1789" s="614">
        <f t="shared" si="484"/>
        <v>554.46</v>
      </c>
      <c r="G1789" s="510"/>
      <c r="H1789" s="423"/>
      <c r="I1789" s="422">
        <f t="shared" si="496"/>
        <v>0</v>
      </c>
      <c r="J1789" s="422">
        <f t="shared" si="497"/>
        <v>0</v>
      </c>
      <c r="K1789" s="419"/>
      <c r="L1789" s="423">
        <f t="shared" si="498"/>
        <v>0</v>
      </c>
      <c r="M1789" s="423">
        <f t="shared" si="499"/>
        <v>0</v>
      </c>
      <c r="N1789" s="424">
        <f t="shared" si="500"/>
        <v>0</v>
      </c>
      <c r="O1789" s="424">
        <f t="shared" si="501"/>
        <v>0</v>
      </c>
      <c r="P1789" s="420"/>
      <c r="Q1789" s="532"/>
      <c r="R1789" s="526" t="str">
        <f t="shared" si="482"/>
        <v/>
      </c>
      <c r="S1789" s="526" t="str">
        <f t="shared" si="483"/>
        <v/>
      </c>
      <c r="V1789" s="433">
        <f>VLOOKUP(A1789,[3]Cartilha!$A:$A,1,FALSE)</f>
        <v>102485</v>
      </c>
      <c r="W1789" s="367"/>
    </row>
    <row r="1790" spans="1:23" ht="22.5" hidden="1" x14ac:dyDescent="0.2">
      <c r="A1790" s="623">
        <v>102486</v>
      </c>
      <c r="B1790" s="612" t="s">
        <v>3171</v>
      </c>
      <c r="C1790" s="620" t="s">
        <v>6120</v>
      </c>
      <c r="D1790" s="612" t="s">
        <v>171</v>
      </c>
      <c r="E1790" s="621">
        <v>489.8</v>
      </c>
      <c r="F1790" s="614">
        <f t="shared" si="484"/>
        <v>590.5</v>
      </c>
      <c r="G1790" s="510"/>
      <c r="H1790" s="423"/>
      <c r="I1790" s="422">
        <f t="shared" si="496"/>
        <v>0</v>
      </c>
      <c r="J1790" s="422">
        <f t="shared" si="497"/>
        <v>0</v>
      </c>
      <c r="K1790" s="419"/>
      <c r="L1790" s="423">
        <f t="shared" si="498"/>
        <v>0</v>
      </c>
      <c r="M1790" s="423">
        <f t="shared" si="499"/>
        <v>0</v>
      </c>
      <c r="N1790" s="424">
        <f t="shared" si="500"/>
        <v>0</v>
      </c>
      <c r="O1790" s="424">
        <f t="shared" si="501"/>
        <v>0</v>
      </c>
      <c r="P1790" s="420"/>
      <c r="Q1790" s="532"/>
      <c r="R1790" s="526" t="str">
        <f t="shared" si="482"/>
        <v/>
      </c>
      <c r="S1790" s="526" t="str">
        <f t="shared" si="483"/>
        <v/>
      </c>
      <c r="V1790" s="433">
        <f>VLOOKUP(A1790,[3]Cartilha!$A:$A,1,FALSE)</f>
        <v>102486</v>
      </c>
      <c r="W1790" s="367"/>
    </row>
    <row r="1791" spans="1:23" hidden="1" x14ac:dyDescent="0.2">
      <c r="A1791" s="623">
        <v>102487</v>
      </c>
      <c r="B1791" s="612" t="s">
        <v>3171</v>
      </c>
      <c r="C1791" s="620" t="s">
        <v>6121</v>
      </c>
      <c r="D1791" s="612" t="s">
        <v>171</v>
      </c>
      <c r="E1791" s="621">
        <v>495.7</v>
      </c>
      <c r="F1791" s="614">
        <f t="shared" si="484"/>
        <v>597.62</v>
      </c>
      <c r="G1791" s="510"/>
      <c r="H1791" s="423"/>
      <c r="I1791" s="422">
        <f t="shared" si="496"/>
        <v>0</v>
      </c>
      <c r="J1791" s="422">
        <f t="shared" si="497"/>
        <v>0</v>
      </c>
      <c r="K1791" s="419"/>
      <c r="L1791" s="423">
        <f t="shared" si="498"/>
        <v>0</v>
      </c>
      <c r="M1791" s="423">
        <f t="shared" si="499"/>
        <v>0</v>
      </c>
      <c r="N1791" s="424">
        <f t="shared" si="500"/>
        <v>0</v>
      </c>
      <c r="O1791" s="424">
        <f t="shared" si="501"/>
        <v>0</v>
      </c>
      <c r="P1791" s="420"/>
      <c r="Q1791" s="532"/>
      <c r="R1791" s="526" t="str">
        <f t="shared" si="482"/>
        <v/>
      </c>
      <c r="S1791" s="526" t="str">
        <f t="shared" si="483"/>
        <v/>
      </c>
      <c r="V1791" s="433">
        <f>VLOOKUP(A1791,[3]Cartilha!$A:$A,1,FALSE)</f>
        <v>102487</v>
      </c>
      <c r="W1791" s="367"/>
    </row>
    <row r="1792" spans="1:23" ht="22.5" hidden="1" x14ac:dyDescent="0.2">
      <c r="A1792" s="623">
        <v>94963</v>
      </c>
      <c r="B1792" s="612" t="s">
        <v>3171</v>
      </c>
      <c r="C1792" s="620" t="s">
        <v>6122</v>
      </c>
      <c r="D1792" s="612" t="s">
        <v>171</v>
      </c>
      <c r="E1792" s="621">
        <v>350.45</v>
      </c>
      <c r="F1792" s="614">
        <f t="shared" si="484"/>
        <v>422.5</v>
      </c>
      <c r="G1792" s="510"/>
      <c r="H1792" s="423"/>
      <c r="I1792" s="422">
        <f t="shared" si="496"/>
        <v>0</v>
      </c>
      <c r="J1792" s="422">
        <f t="shared" si="497"/>
        <v>0</v>
      </c>
      <c r="K1792" s="419"/>
      <c r="L1792" s="423">
        <f t="shared" si="498"/>
        <v>0</v>
      </c>
      <c r="M1792" s="423">
        <f t="shared" si="499"/>
        <v>0</v>
      </c>
      <c r="N1792" s="424">
        <f t="shared" si="500"/>
        <v>0</v>
      </c>
      <c r="O1792" s="424">
        <f t="shared" si="501"/>
        <v>0</v>
      </c>
      <c r="P1792" s="420"/>
      <c r="Q1792" s="532"/>
      <c r="R1792" s="526" t="str">
        <f t="shared" si="482"/>
        <v/>
      </c>
      <c r="S1792" s="526" t="str">
        <f t="shared" si="483"/>
        <v/>
      </c>
      <c r="V1792" s="433">
        <f>VLOOKUP(A1792,[3]Cartilha!$A:$A,1,FALSE)</f>
        <v>94963</v>
      </c>
      <c r="W1792" s="367"/>
    </row>
    <row r="1793" spans="1:23" ht="22.5" x14ac:dyDescent="0.2">
      <c r="A1793" s="623">
        <v>94964</v>
      </c>
      <c r="B1793" s="612" t="s">
        <v>3171</v>
      </c>
      <c r="C1793" s="620" t="s">
        <v>6123</v>
      </c>
      <c r="D1793" s="612" t="s">
        <v>171</v>
      </c>
      <c r="E1793" s="621">
        <v>386.13</v>
      </c>
      <c r="F1793" s="614">
        <f t="shared" si="484"/>
        <v>465.52</v>
      </c>
      <c r="G1793" s="510">
        <v>2.59</v>
      </c>
      <c r="H1793" s="423">
        <f>F1793</f>
        <v>465.52</v>
      </c>
      <c r="I1793" s="422">
        <f t="shared" si="496"/>
        <v>1205.7</v>
      </c>
      <c r="J1793" s="422">
        <f t="shared" si="497"/>
        <v>1205.7</v>
      </c>
      <c r="K1793" s="419"/>
      <c r="L1793" s="423">
        <f t="shared" si="498"/>
        <v>2.59</v>
      </c>
      <c r="M1793" s="423">
        <f t="shared" si="499"/>
        <v>465.52</v>
      </c>
      <c r="N1793" s="424">
        <f t="shared" si="500"/>
        <v>1205.7</v>
      </c>
      <c r="O1793" s="424">
        <f t="shared" si="501"/>
        <v>1205.7</v>
      </c>
      <c r="P1793" s="420"/>
      <c r="Q1793" s="532"/>
      <c r="R1793" s="526" t="str">
        <f t="shared" si="482"/>
        <v>x</v>
      </c>
      <c r="S1793" s="526" t="str">
        <f t="shared" si="483"/>
        <v>x</v>
      </c>
      <c r="V1793" s="433">
        <f>VLOOKUP(A1793,[3]Cartilha!$A:$A,1,FALSE)</f>
        <v>94964</v>
      </c>
      <c r="W1793" s="367"/>
    </row>
    <row r="1794" spans="1:23" ht="22.5" hidden="1" x14ac:dyDescent="0.2">
      <c r="A1794" s="623">
        <v>94965</v>
      </c>
      <c r="B1794" s="612" t="s">
        <v>3171</v>
      </c>
      <c r="C1794" s="620" t="s">
        <v>6124</v>
      </c>
      <c r="D1794" s="612" t="s">
        <v>171</v>
      </c>
      <c r="E1794" s="621">
        <v>400.96</v>
      </c>
      <c r="F1794" s="614">
        <f t="shared" si="484"/>
        <v>483.4</v>
      </c>
      <c r="G1794" s="510"/>
      <c r="H1794" s="423"/>
      <c r="I1794" s="422">
        <f t="shared" si="496"/>
        <v>0</v>
      </c>
      <c r="J1794" s="422">
        <f t="shared" si="497"/>
        <v>0</v>
      </c>
      <c r="K1794" s="419"/>
      <c r="L1794" s="423">
        <f t="shared" si="498"/>
        <v>0</v>
      </c>
      <c r="M1794" s="423">
        <f t="shared" si="499"/>
        <v>0</v>
      </c>
      <c r="N1794" s="424">
        <f t="shared" si="500"/>
        <v>0</v>
      </c>
      <c r="O1794" s="424">
        <f t="shared" si="501"/>
        <v>0</v>
      </c>
      <c r="P1794" s="420"/>
      <c r="Q1794" s="532"/>
      <c r="R1794" s="526" t="str">
        <f t="shared" si="482"/>
        <v/>
      </c>
      <c r="S1794" s="526" t="str">
        <f t="shared" si="483"/>
        <v/>
      </c>
      <c r="V1794" s="433">
        <f>VLOOKUP(A1794,[3]Cartilha!$A:$A,1,FALSE)</f>
        <v>94965</v>
      </c>
      <c r="W1794" s="367"/>
    </row>
    <row r="1795" spans="1:23" ht="22.5" hidden="1" x14ac:dyDescent="0.2">
      <c r="A1795" s="623">
        <v>94966</v>
      </c>
      <c r="B1795" s="612" t="s">
        <v>3171</v>
      </c>
      <c r="C1795" s="620" t="s">
        <v>6125</v>
      </c>
      <c r="D1795" s="612" t="s">
        <v>171</v>
      </c>
      <c r="E1795" s="621">
        <v>415.4</v>
      </c>
      <c r="F1795" s="614">
        <f t="shared" si="484"/>
        <v>500.81</v>
      </c>
      <c r="G1795" s="510"/>
      <c r="H1795" s="423"/>
      <c r="I1795" s="422">
        <f t="shared" si="496"/>
        <v>0</v>
      </c>
      <c r="J1795" s="422">
        <f t="shared" si="497"/>
        <v>0</v>
      </c>
      <c r="K1795" s="419"/>
      <c r="L1795" s="423">
        <f t="shared" si="498"/>
        <v>0</v>
      </c>
      <c r="M1795" s="423">
        <f t="shared" si="499"/>
        <v>0</v>
      </c>
      <c r="N1795" s="424">
        <f t="shared" si="500"/>
        <v>0</v>
      </c>
      <c r="O1795" s="424">
        <f t="shared" si="501"/>
        <v>0</v>
      </c>
      <c r="P1795" s="420"/>
      <c r="Q1795" s="532"/>
      <c r="R1795" s="526" t="str">
        <f t="shared" si="482"/>
        <v/>
      </c>
      <c r="S1795" s="526" t="str">
        <f t="shared" si="483"/>
        <v/>
      </c>
      <c r="V1795" s="433">
        <f>VLOOKUP(A1795,[3]Cartilha!$A:$A,1,FALSE)</f>
        <v>94966</v>
      </c>
      <c r="W1795" s="367"/>
    </row>
    <row r="1796" spans="1:23" ht="22.5" hidden="1" x14ac:dyDescent="0.2">
      <c r="A1796" s="623">
        <v>94967</v>
      </c>
      <c r="B1796" s="612" t="s">
        <v>3171</v>
      </c>
      <c r="C1796" s="620" t="s">
        <v>6126</v>
      </c>
      <c r="D1796" s="612" t="s">
        <v>171</v>
      </c>
      <c r="E1796" s="621">
        <v>478.19</v>
      </c>
      <c r="F1796" s="614">
        <f t="shared" si="484"/>
        <v>576.51</v>
      </c>
      <c r="G1796" s="510"/>
      <c r="H1796" s="423"/>
      <c r="I1796" s="422">
        <f t="shared" si="496"/>
        <v>0</v>
      </c>
      <c r="J1796" s="422">
        <f t="shared" si="497"/>
        <v>0</v>
      </c>
      <c r="K1796" s="419"/>
      <c r="L1796" s="423">
        <f t="shared" si="498"/>
        <v>0</v>
      </c>
      <c r="M1796" s="423">
        <f t="shared" si="499"/>
        <v>0</v>
      </c>
      <c r="N1796" s="424">
        <f t="shared" si="500"/>
        <v>0</v>
      </c>
      <c r="O1796" s="424">
        <f t="shared" si="501"/>
        <v>0</v>
      </c>
      <c r="P1796" s="420"/>
      <c r="Q1796" s="532"/>
      <c r="R1796" s="526" t="str">
        <f t="shared" si="482"/>
        <v/>
      </c>
      <c r="S1796" s="526" t="str">
        <f t="shared" si="483"/>
        <v/>
      </c>
      <c r="V1796" s="433">
        <f>VLOOKUP(A1796,[3]Cartilha!$A:$A,1,FALSE)</f>
        <v>94967</v>
      </c>
      <c r="W1796" s="367"/>
    </row>
    <row r="1797" spans="1:23" ht="22.5" hidden="1" x14ac:dyDescent="0.2">
      <c r="A1797" s="623">
        <v>94969</v>
      </c>
      <c r="B1797" s="612" t="s">
        <v>3171</v>
      </c>
      <c r="C1797" s="620" t="s">
        <v>6127</v>
      </c>
      <c r="D1797" s="612" t="s">
        <v>171</v>
      </c>
      <c r="E1797" s="621">
        <v>343.36</v>
      </c>
      <c r="F1797" s="614">
        <f t="shared" si="484"/>
        <v>413.95</v>
      </c>
      <c r="G1797" s="510"/>
      <c r="H1797" s="423"/>
      <c r="I1797" s="422">
        <f t="shared" si="496"/>
        <v>0</v>
      </c>
      <c r="J1797" s="422">
        <f t="shared" si="497"/>
        <v>0</v>
      </c>
      <c r="K1797" s="419"/>
      <c r="L1797" s="423">
        <f t="shared" si="498"/>
        <v>0</v>
      </c>
      <c r="M1797" s="423">
        <f t="shared" si="499"/>
        <v>0</v>
      </c>
      <c r="N1797" s="424">
        <f t="shared" si="500"/>
        <v>0</v>
      </c>
      <c r="O1797" s="424">
        <f t="shared" si="501"/>
        <v>0</v>
      </c>
      <c r="P1797" s="420"/>
      <c r="Q1797" s="532"/>
      <c r="R1797" s="526" t="str">
        <f t="shared" si="482"/>
        <v/>
      </c>
      <c r="S1797" s="526" t="str">
        <f t="shared" si="483"/>
        <v/>
      </c>
      <c r="V1797" s="433">
        <f>VLOOKUP(A1797,[3]Cartilha!$A:$A,1,FALSE)</f>
        <v>94969</v>
      </c>
      <c r="W1797" s="367"/>
    </row>
    <row r="1798" spans="1:23" ht="22.5" hidden="1" x14ac:dyDescent="0.2">
      <c r="A1798" s="623">
        <v>94970</v>
      </c>
      <c r="B1798" s="612" t="s">
        <v>3171</v>
      </c>
      <c r="C1798" s="620" t="s">
        <v>6128</v>
      </c>
      <c r="D1798" s="612" t="s">
        <v>171</v>
      </c>
      <c r="E1798" s="621">
        <v>372.41</v>
      </c>
      <c r="F1798" s="614">
        <f t="shared" si="484"/>
        <v>448.98</v>
      </c>
      <c r="G1798" s="510"/>
      <c r="H1798" s="423"/>
      <c r="I1798" s="422">
        <f t="shared" si="496"/>
        <v>0</v>
      </c>
      <c r="J1798" s="422">
        <f t="shared" si="497"/>
        <v>0</v>
      </c>
      <c r="K1798" s="419"/>
      <c r="L1798" s="423">
        <f t="shared" si="498"/>
        <v>0</v>
      </c>
      <c r="M1798" s="423">
        <f t="shared" si="499"/>
        <v>0</v>
      </c>
      <c r="N1798" s="424">
        <f t="shared" si="500"/>
        <v>0</v>
      </c>
      <c r="O1798" s="424">
        <f t="shared" si="501"/>
        <v>0</v>
      </c>
      <c r="P1798" s="420"/>
      <c r="Q1798" s="532"/>
      <c r="R1798" s="526" t="str">
        <f t="shared" si="482"/>
        <v/>
      </c>
      <c r="S1798" s="526" t="str">
        <f t="shared" si="483"/>
        <v/>
      </c>
      <c r="V1798" s="433">
        <f>VLOOKUP(A1798,[3]Cartilha!$A:$A,1,FALSE)</f>
        <v>94970</v>
      </c>
      <c r="W1798" s="367"/>
    </row>
    <row r="1799" spans="1:23" ht="22.5" hidden="1" x14ac:dyDescent="0.2">
      <c r="A1799" s="623">
        <v>94971</v>
      </c>
      <c r="B1799" s="612" t="s">
        <v>3171</v>
      </c>
      <c r="C1799" s="620" t="s">
        <v>6129</v>
      </c>
      <c r="D1799" s="612" t="s">
        <v>171</v>
      </c>
      <c r="E1799" s="621">
        <v>393.55</v>
      </c>
      <c r="F1799" s="614">
        <f t="shared" si="484"/>
        <v>474.46</v>
      </c>
      <c r="G1799" s="510"/>
      <c r="H1799" s="423"/>
      <c r="I1799" s="422">
        <f t="shared" si="496"/>
        <v>0</v>
      </c>
      <c r="J1799" s="422">
        <f t="shared" si="497"/>
        <v>0</v>
      </c>
      <c r="K1799" s="419"/>
      <c r="L1799" s="423">
        <f t="shared" si="498"/>
        <v>0</v>
      </c>
      <c r="M1799" s="423">
        <f t="shared" si="499"/>
        <v>0</v>
      </c>
      <c r="N1799" s="424">
        <f t="shared" si="500"/>
        <v>0</v>
      </c>
      <c r="O1799" s="424">
        <f t="shared" si="501"/>
        <v>0</v>
      </c>
      <c r="P1799" s="420"/>
      <c r="Q1799" s="532"/>
      <c r="R1799" s="526" t="str">
        <f t="shared" si="482"/>
        <v/>
      </c>
      <c r="S1799" s="526" t="str">
        <f t="shared" si="483"/>
        <v/>
      </c>
      <c r="V1799" s="433">
        <f>VLOOKUP(A1799,[3]Cartilha!$A:$A,1,FALSE)</f>
        <v>94971</v>
      </c>
      <c r="W1799" s="367"/>
    </row>
    <row r="1800" spans="1:23" ht="22.5" hidden="1" x14ac:dyDescent="0.2">
      <c r="A1800" s="623">
        <v>94972</v>
      </c>
      <c r="B1800" s="612" t="s">
        <v>3171</v>
      </c>
      <c r="C1800" s="620" t="s">
        <v>6130</v>
      </c>
      <c r="D1800" s="612" t="s">
        <v>171</v>
      </c>
      <c r="E1800" s="621">
        <v>408.01</v>
      </c>
      <c r="F1800" s="614">
        <f t="shared" si="484"/>
        <v>491.9</v>
      </c>
      <c r="G1800" s="510"/>
      <c r="H1800" s="423"/>
      <c r="I1800" s="422">
        <f t="shared" si="496"/>
        <v>0</v>
      </c>
      <c r="J1800" s="422">
        <f t="shared" si="497"/>
        <v>0</v>
      </c>
      <c r="K1800" s="419"/>
      <c r="L1800" s="423">
        <f t="shared" si="498"/>
        <v>0</v>
      </c>
      <c r="M1800" s="423">
        <f t="shared" si="499"/>
        <v>0</v>
      </c>
      <c r="N1800" s="424">
        <f t="shared" si="500"/>
        <v>0</v>
      </c>
      <c r="O1800" s="424">
        <f t="shared" si="501"/>
        <v>0</v>
      </c>
      <c r="P1800" s="420"/>
      <c r="Q1800" s="532"/>
      <c r="R1800" s="526" t="str">
        <f t="shared" si="482"/>
        <v/>
      </c>
      <c r="S1800" s="526" t="str">
        <f t="shared" si="483"/>
        <v/>
      </c>
      <c r="V1800" s="433">
        <f>VLOOKUP(A1800,[3]Cartilha!$A:$A,1,FALSE)</f>
        <v>94972</v>
      </c>
      <c r="W1800" s="367"/>
    </row>
    <row r="1801" spans="1:23" ht="22.5" hidden="1" x14ac:dyDescent="0.2">
      <c r="A1801" s="623">
        <v>94973</v>
      </c>
      <c r="B1801" s="612" t="s">
        <v>3171</v>
      </c>
      <c r="C1801" s="620" t="s">
        <v>6131</v>
      </c>
      <c r="D1801" s="612" t="s">
        <v>171</v>
      </c>
      <c r="E1801" s="621">
        <v>468.78</v>
      </c>
      <c r="F1801" s="614">
        <f t="shared" si="484"/>
        <v>565.16</v>
      </c>
      <c r="G1801" s="510"/>
      <c r="H1801" s="423"/>
      <c r="I1801" s="422">
        <f t="shared" si="496"/>
        <v>0</v>
      </c>
      <c r="J1801" s="422">
        <f t="shared" si="497"/>
        <v>0</v>
      </c>
      <c r="K1801" s="419"/>
      <c r="L1801" s="423">
        <f t="shared" si="498"/>
        <v>0</v>
      </c>
      <c r="M1801" s="423">
        <f t="shared" si="499"/>
        <v>0</v>
      </c>
      <c r="N1801" s="424">
        <f t="shared" si="500"/>
        <v>0</v>
      </c>
      <c r="O1801" s="424">
        <f t="shared" si="501"/>
        <v>0</v>
      </c>
      <c r="P1801" s="420"/>
      <c r="Q1801" s="532"/>
      <c r="R1801" s="526" t="str">
        <f t="shared" si="482"/>
        <v/>
      </c>
      <c r="S1801" s="526" t="str">
        <f t="shared" si="483"/>
        <v/>
      </c>
      <c r="V1801" s="433">
        <f>VLOOKUP(A1801,[3]Cartilha!$A:$A,1,FALSE)</f>
        <v>94973</v>
      </c>
      <c r="W1801" s="367"/>
    </row>
    <row r="1802" spans="1:23" ht="22.5" hidden="1" x14ac:dyDescent="0.2">
      <c r="A1802" s="623">
        <v>94975</v>
      </c>
      <c r="B1802" s="612" t="s">
        <v>3171</v>
      </c>
      <c r="C1802" s="620" t="s">
        <v>6132</v>
      </c>
      <c r="D1802" s="612" t="s">
        <v>171</v>
      </c>
      <c r="E1802" s="621">
        <v>407.02</v>
      </c>
      <c r="F1802" s="614">
        <f t="shared" si="484"/>
        <v>490.7</v>
      </c>
      <c r="G1802" s="510"/>
      <c r="H1802" s="423"/>
      <c r="I1802" s="422">
        <f t="shared" si="496"/>
        <v>0</v>
      </c>
      <c r="J1802" s="422">
        <f t="shared" si="497"/>
        <v>0</v>
      </c>
      <c r="K1802" s="419"/>
      <c r="L1802" s="423">
        <f t="shared" si="498"/>
        <v>0</v>
      </c>
      <c r="M1802" s="423">
        <f t="shared" si="499"/>
        <v>0</v>
      </c>
      <c r="N1802" s="424">
        <f t="shared" si="500"/>
        <v>0</v>
      </c>
      <c r="O1802" s="424">
        <f t="shared" si="501"/>
        <v>0</v>
      </c>
      <c r="P1802" s="420"/>
      <c r="Q1802" s="525"/>
      <c r="R1802" s="526" t="str">
        <f t="shared" si="482"/>
        <v/>
      </c>
      <c r="S1802" s="526" t="str">
        <f t="shared" si="483"/>
        <v/>
      </c>
      <c r="V1802" s="433">
        <f>VLOOKUP(A1802,[3]Cartilha!$A:$A,1,FALSE)</f>
        <v>94975</v>
      </c>
      <c r="W1802" s="367"/>
    </row>
    <row r="1803" spans="1:23" hidden="1" x14ac:dyDescent="0.2">
      <c r="A1803" s="623" t="s">
        <v>1875</v>
      </c>
      <c r="B1803" s="612"/>
      <c r="C1803" s="691" t="s">
        <v>233</v>
      </c>
      <c r="D1803" s="612">
        <v>0</v>
      </c>
      <c r="E1803" s="621">
        <v>0</v>
      </c>
      <c r="F1803" s="614">
        <f t="shared" si="484"/>
        <v>0</v>
      </c>
      <c r="G1803" s="515"/>
      <c r="H1803" s="443"/>
      <c r="I1803" s="444"/>
      <c r="J1803" s="445"/>
      <c r="K1803" s="419"/>
      <c r="L1803" s="516"/>
      <c r="M1803" s="517"/>
      <c r="N1803" s="444"/>
      <c r="O1803" s="445"/>
      <c r="P1803" s="420"/>
      <c r="Q1803" s="525" t="str">
        <f>IF(OR(SUM(J1825:J1847)&gt;0,SUM(O1825:O1847)&gt;0),"xx","")</f>
        <v/>
      </c>
      <c r="R1803" s="526" t="str">
        <f t="shared" si="482"/>
        <v/>
      </c>
      <c r="S1803" s="526" t="str">
        <f t="shared" si="483"/>
        <v/>
      </c>
      <c r="V1803" s="433" t="str">
        <f>VLOOKUP(A1803,[3]Cartilha!$A:$A,1,FALSE)</f>
        <v>4.3.4</v>
      </c>
      <c r="W1803" s="367"/>
    </row>
    <row r="1804" spans="1:23" s="527" customFormat="1" x14ac:dyDescent="0.2">
      <c r="A1804" s="634" t="s">
        <v>1876</v>
      </c>
      <c r="B1804" s="635"/>
      <c r="C1804" s="687" t="s">
        <v>379</v>
      </c>
      <c r="D1804" s="635">
        <v>0</v>
      </c>
      <c r="E1804" s="621">
        <v>0</v>
      </c>
      <c r="F1804" s="636">
        <f t="shared" si="484"/>
        <v>0</v>
      </c>
      <c r="G1804" s="519"/>
      <c r="H1804" s="519"/>
      <c r="I1804" s="520"/>
      <c r="J1804" s="521"/>
      <c r="K1804" s="522"/>
      <c r="L1804" s="523"/>
      <c r="M1804" s="519"/>
      <c r="N1804" s="520"/>
      <c r="O1804" s="521"/>
      <c r="P1804" s="524"/>
      <c r="Q1804" s="525" t="str">
        <f>IF(OR(SUM(J1805:J1846)&gt;0,SUM(O1805:O1846)&gt;0),"xx","")</f>
        <v>xx</v>
      </c>
      <c r="R1804" s="526" t="str">
        <f t="shared" si="482"/>
        <v>x</v>
      </c>
      <c r="S1804" s="526" t="str">
        <f t="shared" si="483"/>
        <v>x</v>
      </c>
      <c r="V1804" s="433" t="str">
        <f>VLOOKUP(A1804,[3]Cartilha!$A:$A,1,FALSE)</f>
        <v>4.3.4.1</v>
      </c>
      <c r="W1804" s="367"/>
    </row>
    <row r="1805" spans="1:23" hidden="1" x14ac:dyDescent="0.2">
      <c r="A1805" s="623">
        <v>103669</v>
      </c>
      <c r="B1805" s="612" t="s">
        <v>3171</v>
      </c>
      <c r="C1805" s="620" t="s">
        <v>7042</v>
      </c>
      <c r="D1805" s="612" t="s">
        <v>171</v>
      </c>
      <c r="E1805" s="621">
        <v>748.53</v>
      </c>
      <c r="F1805" s="614">
        <f t="shared" si="484"/>
        <v>902.43</v>
      </c>
      <c r="G1805" s="510"/>
      <c r="H1805" s="423"/>
      <c r="I1805" s="422">
        <f t="shared" ref="I1805:I1846" si="502">IF(ISBLANK(E1805),0,ROUND(F1805*G1805,2))</f>
        <v>0</v>
      </c>
      <c r="J1805" s="422">
        <f t="shared" ref="J1805:J1846" si="503">IF(ISBLANK(G1805),0,ROUND(G1805*H1805,2))</f>
        <v>0</v>
      </c>
      <c r="K1805" s="419"/>
      <c r="L1805" s="423">
        <f t="shared" ref="L1805:L1846" si="504">G1805</f>
        <v>0</v>
      </c>
      <c r="M1805" s="423">
        <f t="shared" ref="M1805:M1846" si="505">H1805</f>
        <v>0</v>
      </c>
      <c r="N1805" s="424">
        <f t="shared" ref="N1805:N1846" si="506">IF(ISBLANK(E1805),0,ROUND(F1805*L1805,2))</f>
        <v>0</v>
      </c>
      <c r="O1805" s="424">
        <f t="shared" ref="O1805:O1846" si="507">IF(ISBLANK(L1805),0,ROUND(L1805*M1805,2))</f>
        <v>0</v>
      </c>
      <c r="P1805" s="420"/>
      <c r="Q1805" s="532"/>
      <c r="R1805" s="526" t="str">
        <f t="shared" si="482"/>
        <v/>
      </c>
      <c r="S1805" s="527"/>
      <c r="V1805" s="433">
        <f>VLOOKUP(A1805,[3]Cartilha!$A:$A,1,FALSE)</f>
        <v>103669</v>
      </c>
      <c r="W1805" s="367"/>
    </row>
    <row r="1806" spans="1:23" ht="12" thickBot="1" x14ac:dyDescent="0.25">
      <c r="A1806" s="623">
        <v>103670</v>
      </c>
      <c r="B1806" s="612" t="s">
        <v>3171</v>
      </c>
      <c r="C1806" s="620" t="s">
        <v>7043</v>
      </c>
      <c r="D1806" s="612" t="s">
        <v>171</v>
      </c>
      <c r="E1806" s="621">
        <v>302.04000000000002</v>
      </c>
      <c r="F1806" s="614">
        <f t="shared" si="484"/>
        <v>364.14</v>
      </c>
      <c r="G1806" s="510">
        <v>2.59</v>
      </c>
      <c r="H1806" s="423">
        <f>F1806</f>
        <v>364.14</v>
      </c>
      <c r="I1806" s="422">
        <f t="shared" si="502"/>
        <v>943.12</v>
      </c>
      <c r="J1806" s="422">
        <f t="shared" si="503"/>
        <v>943.12</v>
      </c>
      <c r="K1806" s="419"/>
      <c r="L1806" s="423">
        <f t="shared" si="504"/>
        <v>2.59</v>
      </c>
      <c r="M1806" s="423">
        <f t="shared" si="505"/>
        <v>364.14</v>
      </c>
      <c r="N1806" s="424">
        <f t="shared" si="506"/>
        <v>943.12</v>
      </c>
      <c r="O1806" s="424">
        <f t="shared" si="507"/>
        <v>943.12</v>
      </c>
      <c r="P1806" s="420"/>
      <c r="Q1806" s="532"/>
      <c r="R1806" s="526" t="str">
        <f t="shared" si="482"/>
        <v>x</v>
      </c>
      <c r="S1806" s="527"/>
      <c r="V1806" s="433">
        <f>VLOOKUP(A1806,[3]Cartilha!$A:$A,1,FALSE)</f>
        <v>103670</v>
      </c>
      <c r="W1806" s="367"/>
    </row>
    <row r="1807" spans="1:23" ht="12" hidden="1" thickBot="1" x14ac:dyDescent="0.25">
      <c r="A1807" s="623">
        <v>103671</v>
      </c>
      <c r="B1807" s="612" t="s">
        <v>3171</v>
      </c>
      <c r="C1807" s="620" t="s">
        <v>7044</v>
      </c>
      <c r="D1807" s="612" t="s">
        <v>171</v>
      </c>
      <c r="E1807" s="621">
        <v>495.46</v>
      </c>
      <c r="F1807" s="614">
        <f t="shared" si="484"/>
        <v>597.33000000000004</v>
      </c>
      <c r="G1807" s="510"/>
      <c r="H1807" s="423"/>
      <c r="I1807" s="422">
        <f t="shared" si="502"/>
        <v>0</v>
      </c>
      <c r="J1807" s="422">
        <f t="shared" si="503"/>
        <v>0</v>
      </c>
      <c r="K1807" s="419"/>
      <c r="L1807" s="423">
        <f t="shared" si="504"/>
        <v>0</v>
      </c>
      <c r="M1807" s="423">
        <f t="shared" si="505"/>
        <v>0</v>
      </c>
      <c r="N1807" s="424">
        <f t="shared" si="506"/>
        <v>0</v>
      </c>
      <c r="O1807" s="424">
        <f t="shared" si="507"/>
        <v>0</v>
      </c>
      <c r="P1807" s="420"/>
      <c r="Q1807" s="532"/>
      <c r="R1807" s="526" t="str">
        <f t="shared" si="482"/>
        <v/>
      </c>
      <c r="S1807" s="527"/>
      <c r="V1807" s="433">
        <f>VLOOKUP(A1807,[3]Cartilha!$A:$A,1,FALSE)</f>
        <v>103671</v>
      </c>
      <c r="W1807" s="367"/>
    </row>
    <row r="1808" spans="1:23" ht="12" hidden="1" thickBot="1" x14ac:dyDescent="0.25">
      <c r="A1808" s="623">
        <v>103672</v>
      </c>
      <c r="B1808" s="612" t="s">
        <v>3171</v>
      </c>
      <c r="C1808" s="620" t="s">
        <v>7045</v>
      </c>
      <c r="D1808" s="612" t="s">
        <v>171</v>
      </c>
      <c r="E1808" s="621">
        <v>463</v>
      </c>
      <c r="F1808" s="614">
        <f t="shared" si="484"/>
        <v>558.19000000000005</v>
      </c>
      <c r="G1808" s="510"/>
      <c r="H1808" s="423"/>
      <c r="I1808" s="422">
        <f t="shared" si="502"/>
        <v>0</v>
      </c>
      <c r="J1808" s="422">
        <f t="shared" si="503"/>
        <v>0</v>
      </c>
      <c r="K1808" s="419"/>
      <c r="L1808" s="423">
        <f t="shared" si="504"/>
        <v>0</v>
      </c>
      <c r="M1808" s="423">
        <f t="shared" si="505"/>
        <v>0</v>
      </c>
      <c r="N1808" s="424">
        <f t="shared" si="506"/>
        <v>0</v>
      </c>
      <c r="O1808" s="424">
        <f t="shared" si="507"/>
        <v>0</v>
      </c>
      <c r="P1808" s="420"/>
      <c r="Q1808" s="532"/>
      <c r="R1808" s="526" t="str">
        <f t="shared" si="482"/>
        <v/>
      </c>
      <c r="S1808" s="527"/>
      <c r="V1808" s="433">
        <f>VLOOKUP(A1808,[3]Cartilha!$A:$A,1,FALSE)</f>
        <v>103672</v>
      </c>
      <c r="W1808" s="367"/>
    </row>
    <row r="1809" spans="1:23" ht="12" hidden="1" thickBot="1" x14ac:dyDescent="0.25">
      <c r="A1809" s="623">
        <v>103673</v>
      </c>
      <c r="B1809" s="612" t="s">
        <v>3171</v>
      </c>
      <c r="C1809" s="620" t="s">
        <v>7046</v>
      </c>
      <c r="D1809" s="612" t="s">
        <v>171</v>
      </c>
      <c r="E1809" s="621">
        <v>42.21</v>
      </c>
      <c r="F1809" s="614">
        <f t="shared" si="484"/>
        <v>50.89</v>
      </c>
      <c r="G1809" s="510"/>
      <c r="H1809" s="423"/>
      <c r="I1809" s="422">
        <f t="shared" si="502"/>
        <v>0</v>
      </c>
      <c r="J1809" s="422">
        <f t="shared" si="503"/>
        <v>0</v>
      </c>
      <c r="K1809" s="419"/>
      <c r="L1809" s="423">
        <f t="shared" si="504"/>
        <v>0</v>
      </c>
      <c r="M1809" s="423">
        <f t="shared" si="505"/>
        <v>0</v>
      </c>
      <c r="N1809" s="424">
        <f t="shared" si="506"/>
        <v>0</v>
      </c>
      <c r="O1809" s="424">
        <f t="shared" si="507"/>
        <v>0</v>
      </c>
      <c r="P1809" s="420"/>
      <c r="Q1809" s="532"/>
      <c r="R1809" s="526" t="str">
        <f t="shared" si="482"/>
        <v/>
      </c>
      <c r="S1809" s="527"/>
      <c r="V1809" s="433">
        <f>VLOOKUP(A1809,[3]Cartilha!$A:$A,1,FALSE)</f>
        <v>103673</v>
      </c>
      <c r="W1809" s="367"/>
    </row>
    <row r="1810" spans="1:23" ht="23.25" hidden="1" thickBot="1" x14ac:dyDescent="0.25">
      <c r="A1810" s="623">
        <v>103674</v>
      </c>
      <c r="B1810" s="612" t="s">
        <v>3171</v>
      </c>
      <c r="C1810" s="620" t="s">
        <v>7047</v>
      </c>
      <c r="D1810" s="612" t="s">
        <v>171</v>
      </c>
      <c r="E1810" s="621">
        <v>484.11</v>
      </c>
      <c r="F1810" s="614">
        <f t="shared" si="484"/>
        <v>583.64</v>
      </c>
      <c r="G1810" s="510"/>
      <c r="H1810" s="423"/>
      <c r="I1810" s="422">
        <f t="shared" si="502"/>
        <v>0</v>
      </c>
      <c r="J1810" s="422">
        <f t="shared" si="503"/>
        <v>0</v>
      </c>
      <c r="K1810" s="419"/>
      <c r="L1810" s="423">
        <f t="shared" si="504"/>
        <v>0</v>
      </c>
      <c r="M1810" s="423">
        <f t="shared" si="505"/>
        <v>0</v>
      </c>
      <c r="N1810" s="424">
        <f t="shared" si="506"/>
        <v>0</v>
      </c>
      <c r="O1810" s="424">
        <f t="shared" si="507"/>
        <v>0</v>
      </c>
      <c r="P1810" s="420"/>
      <c r="Q1810" s="532"/>
      <c r="R1810" s="526" t="str">
        <f t="shared" si="482"/>
        <v/>
      </c>
      <c r="S1810" s="527"/>
      <c r="V1810" s="433">
        <f>VLOOKUP(A1810,[3]Cartilha!$A:$A,1,FALSE)</f>
        <v>103674</v>
      </c>
      <c r="W1810" s="367"/>
    </row>
    <row r="1811" spans="1:23" ht="23.25" hidden="1" thickBot="1" x14ac:dyDescent="0.25">
      <c r="A1811" s="623">
        <v>103675</v>
      </c>
      <c r="B1811" s="612" t="s">
        <v>3171</v>
      </c>
      <c r="C1811" s="620" t="s">
        <v>7048</v>
      </c>
      <c r="D1811" s="612" t="s">
        <v>171</v>
      </c>
      <c r="E1811" s="621">
        <v>463.92</v>
      </c>
      <c r="F1811" s="614">
        <f t="shared" si="484"/>
        <v>559.29999999999995</v>
      </c>
      <c r="G1811" s="510"/>
      <c r="H1811" s="423"/>
      <c r="I1811" s="422">
        <f t="shared" si="502"/>
        <v>0</v>
      </c>
      <c r="J1811" s="422">
        <f t="shared" si="503"/>
        <v>0</v>
      </c>
      <c r="K1811" s="419"/>
      <c r="L1811" s="423">
        <f t="shared" si="504"/>
        <v>0</v>
      </c>
      <c r="M1811" s="423">
        <f t="shared" si="505"/>
        <v>0</v>
      </c>
      <c r="N1811" s="424">
        <f t="shared" si="506"/>
        <v>0</v>
      </c>
      <c r="O1811" s="424">
        <f t="shared" si="507"/>
        <v>0</v>
      </c>
      <c r="P1811" s="420"/>
      <c r="Q1811" s="532"/>
      <c r="R1811" s="526" t="str">
        <f t="shared" si="482"/>
        <v/>
      </c>
      <c r="S1811" s="527"/>
      <c r="V1811" s="433">
        <f>VLOOKUP(A1811,[3]Cartilha!$A:$A,1,FALSE)</f>
        <v>103675</v>
      </c>
      <c r="W1811" s="367"/>
    </row>
    <row r="1812" spans="1:23" ht="23.25" hidden="1" thickBot="1" x14ac:dyDescent="0.25">
      <c r="A1812" s="623">
        <v>103676</v>
      </c>
      <c r="B1812" s="612" t="s">
        <v>3171</v>
      </c>
      <c r="C1812" s="620" t="s">
        <v>7049</v>
      </c>
      <c r="D1812" s="612" t="s">
        <v>171</v>
      </c>
      <c r="E1812" s="621">
        <v>804.84</v>
      </c>
      <c r="F1812" s="614">
        <f t="shared" si="484"/>
        <v>970.32</v>
      </c>
      <c r="G1812" s="510"/>
      <c r="H1812" s="423"/>
      <c r="I1812" s="422">
        <f t="shared" si="502"/>
        <v>0</v>
      </c>
      <c r="J1812" s="422">
        <f t="shared" si="503"/>
        <v>0</v>
      </c>
      <c r="K1812" s="419"/>
      <c r="L1812" s="423">
        <f t="shared" si="504"/>
        <v>0</v>
      </c>
      <c r="M1812" s="423">
        <f t="shared" si="505"/>
        <v>0</v>
      </c>
      <c r="N1812" s="424">
        <f t="shared" si="506"/>
        <v>0</v>
      </c>
      <c r="O1812" s="424">
        <f t="shared" si="507"/>
        <v>0</v>
      </c>
      <c r="P1812" s="420"/>
      <c r="Q1812" s="532"/>
      <c r="R1812" s="526" t="str">
        <f t="shared" ref="R1812:R1875" si="508">IF(Q1812="X","x",IF(Q1812="xx","x",IF(O1812&gt;0,"x","")))</f>
        <v/>
      </c>
      <c r="S1812" s="527"/>
      <c r="V1812" s="433">
        <f>VLOOKUP(A1812,[3]Cartilha!$A:$A,1,FALSE)</f>
        <v>103676</v>
      </c>
      <c r="W1812" s="367"/>
    </row>
    <row r="1813" spans="1:23" ht="23.25" hidden="1" thickBot="1" x14ac:dyDescent="0.25">
      <c r="A1813" s="623">
        <v>103677</v>
      </c>
      <c r="B1813" s="612" t="s">
        <v>3171</v>
      </c>
      <c r="C1813" s="620" t="s">
        <v>7050</v>
      </c>
      <c r="D1813" s="612" t="s">
        <v>171</v>
      </c>
      <c r="E1813" s="621">
        <v>632.23</v>
      </c>
      <c r="F1813" s="614">
        <f t="shared" si="484"/>
        <v>762.22</v>
      </c>
      <c r="G1813" s="510"/>
      <c r="H1813" s="423"/>
      <c r="I1813" s="422">
        <f t="shared" si="502"/>
        <v>0</v>
      </c>
      <c r="J1813" s="422">
        <f t="shared" si="503"/>
        <v>0</v>
      </c>
      <c r="K1813" s="419"/>
      <c r="L1813" s="423">
        <f t="shared" si="504"/>
        <v>0</v>
      </c>
      <c r="M1813" s="423">
        <f t="shared" si="505"/>
        <v>0</v>
      </c>
      <c r="N1813" s="424">
        <f t="shared" si="506"/>
        <v>0</v>
      </c>
      <c r="O1813" s="424">
        <f t="shared" si="507"/>
        <v>0</v>
      </c>
      <c r="P1813" s="420"/>
      <c r="Q1813" s="532"/>
      <c r="R1813" s="526" t="str">
        <f t="shared" si="508"/>
        <v/>
      </c>
      <c r="S1813" s="527"/>
      <c r="V1813" s="433">
        <f>VLOOKUP(A1813,[3]Cartilha!$A:$A,1,FALSE)</f>
        <v>103677</v>
      </c>
      <c r="W1813" s="367"/>
    </row>
    <row r="1814" spans="1:23" ht="23.25" hidden="1" thickBot="1" x14ac:dyDescent="0.25">
      <c r="A1814" s="623">
        <v>103678</v>
      </c>
      <c r="B1814" s="612" t="s">
        <v>3171</v>
      </c>
      <c r="C1814" s="620" t="s">
        <v>7051</v>
      </c>
      <c r="D1814" s="612" t="s">
        <v>171</v>
      </c>
      <c r="E1814" s="621">
        <v>707.97</v>
      </c>
      <c r="F1814" s="614">
        <f t="shared" si="484"/>
        <v>853.53</v>
      </c>
      <c r="G1814" s="510"/>
      <c r="H1814" s="423"/>
      <c r="I1814" s="422">
        <f t="shared" si="502"/>
        <v>0</v>
      </c>
      <c r="J1814" s="422">
        <f t="shared" si="503"/>
        <v>0</v>
      </c>
      <c r="K1814" s="419"/>
      <c r="L1814" s="423">
        <f t="shared" si="504"/>
        <v>0</v>
      </c>
      <c r="M1814" s="423">
        <f t="shared" si="505"/>
        <v>0</v>
      </c>
      <c r="N1814" s="424">
        <f t="shared" si="506"/>
        <v>0</v>
      </c>
      <c r="O1814" s="424">
        <f t="shared" si="507"/>
        <v>0</v>
      </c>
      <c r="P1814" s="420"/>
      <c r="Q1814" s="532"/>
      <c r="R1814" s="526" t="str">
        <f t="shared" si="508"/>
        <v/>
      </c>
      <c r="S1814" s="527"/>
      <c r="V1814" s="433">
        <f>VLOOKUP(A1814,[3]Cartilha!$A:$A,1,FALSE)</f>
        <v>103678</v>
      </c>
      <c r="W1814" s="367"/>
    </row>
    <row r="1815" spans="1:23" ht="23.25" hidden="1" thickBot="1" x14ac:dyDescent="0.25">
      <c r="A1815" s="623">
        <v>103679</v>
      </c>
      <c r="B1815" s="612" t="s">
        <v>3171</v>
      </c>
      <c r="C1815" s="620" t="s">
        <v>7052</v>
      </c>
      <c r="D1815" s="612" t="s">
        <v>171</v>
      </c>
      <c r="E1815" s="621">
        <v>589.21</v>
      </c>
      <c r="F1815" s="614">
        <f t="shared" ref="F1815:F1878" si="509">IF(E1815=0,0,ROUND(E1815*(1+E$13)*(1-E$14),2))</f>
        <v>710.35</v>
      </c>
      <c r="G1815" s="510"/>
      <c r="H1815" s="423"/>
      <c r="I1815" s="422">
        <f t="shared" si="502"/>
        <v>0</v>
      </c>
      <c r="J1815" s="422">
        <f t="shared" si="503"/>
        <v>0</v>
      </c>
      <c r="K1815" s="419"/>
      <c r="L1815" s="423">
        <f t="shared" si="504"/>
        <v>0</v>
      </c>
      <c r="M1815" s="423">
        <f t="shared" si="505"/>
        <v>0</v>
      </c>
      <c r="N1815" s="424">
        <f t="shared" si="506"/>
        <v>0</v>
      </c>
      <c r="O1815" s="424">
        <f t="shared" si="507"/>
        <v>0</v>
      </c>
      <c r="P1815" s="420"/>
      <c r="Q1815" s="532"/>
      <c r="R1815" s="526" t="str">
        <f t="shared" si="508"/>
        <v/>
      </c>
      <c r="S1815" s="527"/>
      <c r="V1815" s="433">
        <f>VLOOKUP(A1815,[3]Cartilha!$A:$A,1,FALSE)</f>
        <v>103679</v>
      </c>
      <c r="W1815" s="367"/>
    </row>
    <row r="1816" spans="1:23" ht="23.25" hidden="1" thickBot="1" x14ac:dyDescent="0.25">
      <c r="A1816" s="623">
        <v>103680</v>
      </c>
      <c r="B1816" s="612" t="s">
        <v>3171</v>
      </c>
      <c r="C1816" s="620" t="s">
        <v>7053</v>
      </c>
      <c r="D1816" s="612" t="s">
        <v>171</v>
      </c>
      <c r="E1816" s="621">
        <v>639.28</v>
      </c>
      <c r="F1816" s="614">
        <f t="shared" si="509"/>
        <v>770.72</v>
      </c>
      <c r="G1816" s="510"/>
      <c r="H1816" s="423"/>
      <c r="I1816" s="422">
        <f t="shared" si="502"/>
        <v>0</v>
      </c>
      <c r="J1816" s="422">
        <f t="shared" si="503"/>
        <v>0</v>
      </c>
      <c r="K1816" s="419"/>
      <c r="L1816" s="423">
        <f t="shared" si="504"/>
        <v>0</v>
      </c>
      <c r="M1816" s="423">
        <f t="shared" si="505"/>
        <v>0</v>
      </c>
      <c r="N1816" s="424">
        <f t="shared" si="506"/>
        <v>0</v>
      </c>
      <c r="O1816" s="424">
        <f t="shared" si="507"/>
        <v>0</v>
      </c>
      <c r="P1816" s="420"/>
      <c r="Q1816" s="532"/>
      <c r="R1816" s="526" t="str">
        <f t="shared" si="508"/>
        <v/>
      </c>
      <c r="S1816" s="527"/>
      <c r="V1816" s="433">
        <f>VLOOKUP(A1816,[3]Cartilha!$A:$A,1,FALSE)</f>
        <v>103680</v>
      </c>
      <c r="W1816" s="367"/>
    </row>
    <row r="1817" spans="1:23" ht="23.25" hidden="1" thickBot="1" x14ac:dyDescent="0.25">
      <c r="A1817" s="623">
        <v>103681</v>
      </c>
      <c r="B1817" s="612" t="s">
        <v>3171</v>
      </c>
      <c r="C1817" s="620" t="s">
        <v>7054</v>
      </c>
      <c r="D1817" s="612" t="s">
        <v>171</v>
      </c>
      <c r="E1817" s="621">
        <v>522.37</v>
      </c>
      <c r="F1817" s="614">
        <f t="shared" si="509"/>
        <v>629.77</v>
      </c>
      <c r="G1817" s="510"/>
      <c r="H1817" s="423"/>
      <c r="I1817" s="422">
        <f t="shared" si="502"/>
        <v>0</v>
      </c>
      <c r="J1817" s="422">
        <f t="shared" si="503"/>
        <v>0</v>
      </c>
      <c r="K1817" s="419"/>
      <c r="L1817" s="423">
        <f t="shared" si="504"/>
        <v>0</v>
      </c>
      <c r="M1817" s="423">
        <f t="shared" si="505"/>
        <v>0</v>
      </c>
      <c r="N1817" s="424">
        <f t="shared" si="506"/>
        <v>0</v>
      </c>
      <c r="O1817" s="424">
        <f t="shared" si="507"/>
        <v>0</v>
      </c>
      <c r="P1817" s="420"/>
      <c r="Q1817" s="532"/>
      <c r="R1817" s="526" t="str">
        <f t="shared" si="508"/>
        <v/>
      </c>
      <c r="S1817" s="527"/>
      <c r="V1817" s="433">
        <f>VLOOKUP(A1817,[3]Cartilha!$A:$A,1,FALSE)</f>
        <v>103681</v>
      </c>
      <c r="W1817" s="367"/>
    </row>
    <row r="1818" spans="1:23" ht="23.25" hidden="1" thickBot="1" x14ac:dyDescent="0.25">
      <c r="A1818" s="623">
        <v>103682</v>
      </c>
      <c r="B1818" s="612" t="s">
        <v>3171</v>
      </c>
      <c r="C1818" s="620" t="s">
        <v>7055</v>
      </c>
      <c r="D1818" s="612" t="s">
        <v>171</v>
      </c>
      <c r="E1818" s="621">
        <v>766.33</v>
      </c>
      <c r="F1818" s="614">
        <f t="shared" si="509"/>
        <v>923.89</v>
      </c>
      <c r="G1818" s="510"/>
      <c r="H1818" s="423"/>
      <c r="I1818" s="422">
        <f t="shared" si="502"/>
        <v>0</v>
      </c>
      <c r="J1818" s="422">
        <f t="shared" si="503"/>
        <v>0</v>
      </c>
      <c r="K1818" s="419"/>
      <c r="L1818" s="423">
        <f t="shared" si="504"/>
        <v>0</v>
      </c>
      <c r="M1818" s="423">
        <f t="shared" si="505"/>
        <v>0</v>
      </c>
      <c r="N1818" s="424">
        <f t="shared" si="506"/>
        <v>0</v>
      </c>
      <c r="O1818" s="424">
        <f t="shared" si="507"/>
        <v>0</v>
      </c>
      <c r="P1818" s="420"/>
      <c r="Q1818" s="532"/>
      <c r="R1818" s="526" t="str">
        <f t="shared" si="508"/>
        <v/>
      </c>
      <c r="S1818" s="527"/>
      <c r="V1818" s="433">
        <f>VLOOKUP(A1818,[3]Cartilha!$A:$A,1,FALSE)</f>
        <v>103682</v>
      </c>
      <c r="W1818" s="367"/>
    </row>
    <row r="1819" spans="1:23" ht="23.25" hidden="1" thickBot="1" x14ac:dyDescent="0.25">
      <c r="A1819" s="623">
        <v>103683</v>
      </c>
      <c r="B1819" s="612" t="s">
        <v>3171</v>
      </c>
      <c r="C1819" s="620" t="s">
        <v>7056</v>
      </c>
      <c r="D1819" s="612" t="s">
        <v>171</v>
      </c>
      <c r="E1819" s="621">
        <v>1059.18</v>
      </c>
      <c r="F1819" s="614">
        <f t="shared" si="509"/>
        <v>1276.95</v>
      </c>
      <c r="G1819" s="510"/>
      <c r="H1819" s="423"/>
      <c r="I1819" s="422">
        <f t="shared" si="502"/>
        <v>0</v>
      </c>
      <c r="J1819" s="422">
        <f t="shared" si="503"/>
        <v>0</v>
      </c>
      <c r="K1819" s="419"/>
      <c r="L1819" s="423">
        <f t="shared" si="504"/>
        <v>0</v>
      </c>
      <c r="M1819" s="423">
        <f t="shared" si="505"/>
        <v>0</v>
      </c>
      <c r="N1819" s="424">
        <f t="shared" si="506"/>
        <v>0</v>
      </c>
      <c r="O1819" s="424">
        <f t="shared" si="507"/>
        <v>0</v>
      </c>
      <c r="P1819" s="420"/>
      <c r="Q1819" s="532"/>
      <c r="R1819" s="526" t="str">
        <f t="shared" si="508"/>
        <v/>
      </c>
      <c r="S1819" s="527"/>
      <c r="V1819" s="433">
        <f>VLOOKUP(A1819,[3]Cartilha!$A:$A,1,FALSE)</f>
        <v>103683</v>
      </c>
      <c r="W1819" s="367"/>
    </row>
    <row r="1820" spans="1:23" ht="23.25" hidden="1" thickBot="1" x14ac:dyDescent="0.25">
      <c r="A1820" s="623">
        <v>103684</v>
      </c>
      <c r="B1820" s="612" t="s">
        <v>3171</v>
      </c>
      <c r="C1820" s="620" t="s">
        <v>7057</v>
      </c>
      <c r="D1820" s="612" t="s">
        <v>171</v>
      </c>
      <c r="E1820" s="621">
        <v>481.38</v>
      </c>
      <c r="F1820" s="614">
        <f t="shared" si="509"/>
        <v>580.35</v>
      </c>
      <c r="G1820" s="510"/>
      <c r="H1820" s="423"/>
      <c r="I1820" s="422">
        <f t="shared" si="502"/>
        <v>0</v>
      </c>
      <c r="J1820" s="422">
        <f t="shared" si="503"/>
        <v>0</v>
      </c>
      <c r="K1820" s="419"/>
      <c r="L1820" s="423">
        <f t="shared" si="504"/>
        <v>0</v>
      </c>
      <c r="M1820" s="423">
        <f t="shared" si="505"/>
        <v>0</v>
      </c>
      <c r="N1820" s="424">
        <f t="shared" si="506"/>
        <v>0</v>
      </c>
      <c r="O1820" s="424">
        <f t="shared" si="507"/>
        <v>0</v>
      </c>
      <c r="P1820" s="420"/>
      <c r="Q1820" s="532"/>
      <c r="R1820" s="526" t="str">
        <f t="shared" si="508"/>
        <v/>
      </c>
      <c r="S1820" s="527"/>
      <c r="V1820" s="433">
        <f>VLOOKUP(A1820,[3]Cartilha!$A:$A,1,FALSE)</f>
        <v>103684</v>
      </c>
      <c r="W1820" s="367"/>
    </row>
    <row r="1821" spans="1:23" ht="12" hidden="1" thickBot="1" x14ac:dyDescent="0.25">
      <c r="A1821" s="623">
        <v>103685</v>
      </c>
      <c r="B1821" s="612" t="s">
        <v>3171</v>
      </c>
      <c r="C1821" s="620" t="s">
        <v>7058</v>
      </c>
      <c r="D1821" s="612" t="s">
        <v>171</v>
      </c>
      <c r="E1821" s="621">
        <v>468.63</v>
      </c>
      <c r="F1821" s="614">
        <f t="shared" si="509"/>
        <v>564.98</v>
      </c>
      <c r="G1821" s="510"/>
      <c r="H1821" s="423"/>
      <c r="I1821" s="422">
        <f t="shared" si="502"/>
        <v>0</v>
      </c>
      <c r="J1821" s="422">
        <f t="shared" si="503"/>
        <v>0</v>
      </c>
      <c r="K1821" s="419"/>
      <c r="L1821" s="423">
        <f t="shared" si="504"/>
        <v>0</v>
      </c>
      <c r="M1821" s="423">
        <f t="shared" si="505"/>
        <v>0</v>
      </c>
      <c r="N1821" s="424">
        <f t="shared" si="506"/>
        <v>0</v>
      </c>
      <c r="O1821" s="424">
        <f t="shared" si="507"/>
        <v>0</v>
      </c>
      <c r="P1821" s="420"/>
      <c r="Q1821" s="532"/>
      <c r="R1821" s="526" t="str">
        <f t="shared" si="508"/>
        <v/>
      </c>
      <c r="S1821" s="527"/>
      <c r="V1821" s="433">
        <f>VLOOKUP(A1821,[3]Cartilha!$A:$A,1,FALSE)</f>
        <v>103685</v>
      </c>
      <c r="W1821" s="367"/>
    </row>
    <row r="1822" spans="1:23" ht="12" hidden="1" thickBot="1" x14ac:dyDescent="0.25">
      <c r="A1822" s="623">
        <v>103686</v>
      </c>
      <c r="B1822" s="612" t="s">
        <v>3171</v>
      </c>
      <c r="C1822" s="620" t="s">
        <v>7059</v>
      </c>
      <c r="D1822" s="612" t="s">
        <v>171</v>
      </c>
      <c r="E1822" s="621">
        <v>530.82000000000005</v>
      </c>
      <c r="F1822" s="614">
        <f t="shared" si="509"/>
        <v>639.96</v>
      </c>
      <c r="G1822" s="510"/>
      <c r="H1822" s="423"/>
      <c r="I1822" s="422">
        <f t="shared" si="502"/>
        <v>0</v>
      </c>
      <c r="J1822" s="422">
        <f t="shared" si="503"/>
        <v>0</v>
      </c>
      <c r="K1822" s="419"/>
      <c r="L1822" s="423">
        <f t="shared" si="504"/>
        <v>0</v>
      </c>
      <c r="M1822" s="423">
        <f t="shared" si="505"/>
        <v>0</v>
      </c>
      <c r="N1822" s="424">
        <f t="shared" si="506"/>
        <v>0</v>
      </c>
      <c r="O1822" s="424">
        <f t="shared" si="507"/>
        <v>0</v>
      </c>
      <c r="P1822" s="420"/>
      <c r="Q1822" s="532"/>
      <c r="R1822" s="526" t="str">
        <f t="shared" si="508"/>
        <v/>
      </c>
      <c r="S1822" s="527"/>
      <c r="V1822" s="433">
        <f>VLOOKUP(A1822,[3]Cartilha!$A:$A,1,FALSE)</f>
        <v>103686</v>
      </c>
      <c r="W1822" s="367"/>
    </row>
    <row r="1823" spans="1:23" ht="23.25" hidden="1" thickBot="1" x14ac:dyDescent="0.25">
      <c r="A1823" s="623">
        <v>103687</v>
      </c>
      <c r="B1823" s="612" t="s">
        <v>3171</v>
      </c>
      <c r="C1823" s="620" t="s">
        <v>7060</v>
      </c>
      <c r="D1823" s="612" t="s">
        <v>171</v>
      </c>
      <c r="E1823" s="621">
        <v>873.66</v>
      </c>
      <c r="F1823" s="614">
        <f t="shared" si="509"/>
        <v>1053.28</v>
      </c>
      <c r="G1823" s="510"/>
      <c r="H1823" s="423"/>
      <c r="I1823" s="422">
        <f t="shared" si="502"/>
        <v>0</v>
      </c>
      <c r="J1823" s="422">
        <f t="shared" si="503"/>
        <v>0</v>
      </c>
      <c r="K1823" s="419"/>
      <c r="L1823" s="423">
        <f t="shared" si="504"/>
        <v>0</v>
      </c>
      <c r="M1823" s="423">
        <f t="shared" si="505"/>
        <v>0</v>
      </c>
      <c r="N1823" s="424">
        <f t="shared" si="506"/>
        <v>0</v>
      </c>
      <c r="O1823" s="424">
        <f t="shared" si="507"/>
        <v>0</v>
      </c>
      <c r="P1823" s="420"/>
      <c r="Q1823" s="532"/>
      <c r="R1823" s="526" t="str">
        <f t="shared" si="508"/>
        <v/>
      </c>
      <c r="S1823" s="527"/>
      <c r="V1823" s="433">
        <f>VLOOKUP(A1823,[3]Cartilha!$A:$A,1,FALSE)</f>
        <v>103687</v>
      </c>
      <c r="W1823" s="367"/>
    </row>
    <row r="1824" spans="1:23" ht="23.25" hidden="1" thickBot="1" x14ac:dyDescent="0.25">
      <c r="A1824" s="623">
        <v>103688</v>
      </c>
      <c r="B1824" s="612" t="s">
        <v>3171</v>
      </c>
      <c r="C1824" s="620" t="s">
        <v>7061</v>
      </c>
      <c r="D1824" s="612" t="s">
        <v>171</v>
      </c>
      <c r="E1824" s="621">
        <v>625.79999999999995</v>
      </c>
      <c r="F1824" s="614">
        <f t="shared" si="509"/>
        <v>754.46</v>
      </c>
      <c r="G1824" s="510"/>
      <c r="H1824" s="423"/>
      <c r="I1824" s="422">
        <f t="shared" si="502"/>
        <v>0</v>
      </c>
      <c r="J1824" s="422">
        <f t="shared" si="503"/>
        <v>0</v>
      </c>
      <c r="K1824" s="419"/>
      <c r="L1824" s="423">
        <f t="shared" si="504"/>
        <v>0</v>
      </c>
      <c r="M1824" s="423">
        <f t="shared" si="505"/>
        <v>0</v>
      </c>
      <c r="N1824" s="424">
        <f t="shared" si="506"/>
        <v>0</v>
      </c>
      <c r="O1824" s="424">
        <f t="shared" si="507"/>
        <v>0</v>
      </c>
      <c r="P1824" s="420"/>
      <c r="Q1824" s="532"/>
      <c r="R1824" s="526" t="str">
        <f t="shared" si="508"/>
        <v/>
      </c>
      <c r="S1824" s="527"/>
      <c r="V1824" s="433">
        <f>VLOOKUP(A1824,[3]Cartilha!$A:$A,1,FALSE)</f>
        <v>103688</v>
      </c>
      <c r="W1824" s="367"/>
    </row>
    <row r="1825" spans="1:23" s="527" customFormat="1" ht="23.25" hidden="1" thickBot="1" x14ac:dyDescent="0.25">
      <c r="A1825" s="634">
        <v>103076</v>
      </c>
      <c r="B1825" s="635" t="s">
        <v>3171</v>
      </c>
      <c r="C1825" s="630" t="s">
        <v>6808</v>
      </c>
      <c r="D1825" s="635" t="s">
        <v>170</v>
      </c>
      <c r="E1825" s="621">
        <v>152.08000000000001</v>
      </c>
      <c r="F1825" s="636">
        <f t="shared" si="509"/>
        <v>183.35</v>
      </c>
      <c r="G1825" s="528"/>
      <c r="H1825" s="529"/>
      <c r="I1825" s="530">
        <f t="shared" si="502"/>
        <v>0</v>
      </c>
      <c r="J1825" s="530">
        <f t="shared" si="503"/>
        <v>0</v>
      </c>
      <c r="K1825" s="522"/>
      <c r="L1825" s="529">
        <f t="shared" si="504"/>
        <v>0</v>
      </c>
      <c r="M1825" s="529">
        <f t="shared" si="505"/>
        <v>0</v>
      </c>
      <c r="N1825" s="531">
        <f t="shared" si="506"/>
        <v>0</v>
      </c>
      <c r="O1825" s="531">
        <f t="shared" si="507"/>
        <v>0</v>
      </c>
      <c r="P1825" s="524"/>
      <c r="Q1825" s="532"/>
      <c r="R1825" s="526" t="str">
        <f t="shared" si="508"/>
        <v/>
      </c>
      <c r="U1825" s="366"/>
      <c r="V1825" s="433">
        <f>VLOOKUP(A1825,[3]Cartilha!$A:$A,1,FALSE)</f>
        <v>103076</v>
      </c>
      <c r="W1825" s="367"/>
    </row>
    <row r="1826" spans="1:23" ht="23.25" hidden="1" thickBot="1" x14ac:dyDescent="0.25">
      <c r="A1826" s="623">
        <v>103077</v>
      </c>
      <c r="B1826" s="612" t="s">
        <v>3171</v>
      </c>
      <c r="C1826" s="620" t="s">
        <v>6809</v>
      </c>
      <c r="D1826" s="612" t="s">
        <v>170</v>
      </c>
      <c r="E1826" s="621">
        <v>193.17</v>
      </c>
      <c r="F1826" s="614">
        <f t="shared" si="509"/>
        <v>232.89</v>
      </c>
      <c r="G1826" s="510"/>
      <c r="H1826" s="423"/>
      <c r="I1826" s="422">
        <f t="shared" si="502"/>
        <v>0</v>
      </c>
      <c r="J1826" s="422">
        <f t="shared" si="503"/>
        <v>0</v>
      </c>
      <c r="K1826" s="419"/>
      <c r="L1826" s="423">
        <f t="shared" si="504"/>
        <v>0</v>
      </c>
      <c r="M1826" s="423">
        <f t="shared" si="505"/>
        <v>0</v>
      </c>
      <c r="N1826" s="424">
        <f t="shared" si="506"/>
        <v>0</v>
      </c>
      <c r="O1826" s="424">
        <f t="shared" si="507"/>
        <v>0</v>
      </c>
      <c r="P1826" s="420"/>
      <c r="Q1826" s="532"/>
      <c r="R1826" s="526" t="str">
        <f t="shared" si="508"/>
        <v/>
      </c>
      <c r="S1826" s="526" t="str">
        <f t="shared" ref="S1826:S1889" si="510">IF(Q1826="X","x",IF(Q1826="xx","x",IF(OR(J1826&gt;0,O1826&gt;0),"x","")))</f>
        <v/>
      </c>
      <c r="V1826" s="433">
        <f>VLOOKUP(A1826,[3]Cartilha!$A:$A,1,FALSE)</f>
        <v>103077</v>
      </c>
      <c r="W1826" s="367"/>
    </row>
    <row r="1827" spans="1:23" ht="23.25" hidden="1" thickBot="1" x14ac:dyDescent="0.25">
      <c r="A1827" s="623">
        <v>103078</v>
      </c>
      <c r="B1827" s="612" t="s">
        <v>3171</v>
      </c>
      <c r="C1827" s="620" t="s">
        <v>6810</v>
      </c>
      <c r="D1827" s="612" t="s">
        <v>170</v>
      </c>
      <c r="E1827" s="621">
        <v>228.62</v>
      </c>
      <c r="F1827" s="614">
        <f t="shared" si="509"/>
        <v>275.62</v>
      </c>
      <c r="G1827" s="510"/>
      <c r="H1827" s="423"/>
      <c r="I1827" s="422">
        <f t="shared" si="502"/>
        <v>0</v>
      </c>
      <c r="J1827" s="422">
        <f t="shared" si="503"/>
        <v>0</v>
      </c>
      <c r="K1827" s="419"/>
      <c r="L1827" s="423">
        <f t="shared" si="504"/>
        <v>0</v>
      </c>
      <c r="M1827" s="423">
        <f t="shared" si="505"/>
        <v>0</v>
      </c>
      <c r="N1827" s="424">
        <f t="shared" si="506"/>
        <v>0</v>
      </c>
      <c r="O1827" s="424">
        <f t="shared" si="507"/>
        <v>0</v>
      </c>
      <c r="P1827" s="420"/>
      <c r="Q1827" s="532"/>
      <c r="R1827" s="526" t="str">
        <f t="shared" si="508"/>
        <v/>
      </c>
      <c r="S1827" s="526" t="str">
        <f t="shared" si="510"/>
        <v/>
      </c>
      <c r="V1827" s="433">
        <f>VLOOKUP(A1827,[3]Cartilha!$A:$A,1,FALSE)</f>
        <v>103078</v>
      </c>
      <c r="W1827" s="367"/>
    </row>
    <row r="1828" spans="1:23" ht="23.25" hidden="1" thickBot="1" x14ac:dyDescent="0.25">
      <c r="A1828" s="623">
        <v>103079</v>
      </c>
      <c r="B1828" s="612" t="s">
        <v>3171</v>
      </c>
      <c r="C1828" s="620" t="s">
        <v>6811</v>
      </c>
      <c r="D1828" s="612" t="s">
        <v>170</v>
      </c>
      <c r="E1828" s="621">
        <v>274.52</v>
      </c>
      <c r="F1828" s="614">
        <f t="shared" si="509"/>
        <v>330.96</v>
      </c>
      <c r="G1828" s="510"/>
      <c r="H1828" s="423"/>
      <c r="I1828" s="422">
        <f t="shared" si="502"/>
        <v>0</v>
      </c>
      <c r="J1828" s="422">
        <f t="shared" si="503"/>
        <v>0</v>
      </c>
      <c r="K1828" s="419"/>
      <c r="L1828" s="423">
        <f t="shared" si="504"/>
        <v>0</v>
      </c>
      <c r="M1828" s="423">
        <f t="shared" si="505"/>
        <v>0</v>
      </c>
      <c r="N1828" s="424">
        <f t="shared" si="506"/>
        <v>0</v>
      </c>
      <c r="O1828" s="424">
        <f t="shared" si="507"/>
        <v>0</v>
      </c>
      <c r="P1828" s="420"/>
      <c r="Q1828" s="532"/>
      <c r="R1828" s="526" t="str">
        <f t="shared" si="508"/>
        <v/>
      </c>
      <c r="S1828" s="526" t="str">
        <f t="shared" si="510"/>
        <v/>
      </c>
      <c r="V1828" s="433">
        <f>VLOOKUP(A1828,[3]Cartilha!$A:$A,1,FALSE)</f>
        <v>103079</v>
      </c>
      <c r="W1828" s="367"/>
    </row>
    <row r="1829" spans="1:23" ht="23.25" hidden="1" thickBot="1" x14ac:dyDescent="0.25">
      <c r="A1829" s="623">
        <v>103080</v>
      </c>
      <c r="B1829" s="612" t="s">
        <v>3171</v>
      </c>
      <c r="C1829" s="620" t="s">
        <v>6812</v>
      </c>
      <c r="D1829" s="612" t="s">
        <v>170</v>
      </c>
      <c r="E1829" s="621">
        <v>344.9</v>
      </c>
      <c r="F1829" s="614">
        <f t="shared" si="509"/>
        <v>415.81</v>
      </c>
      <c r="G1829" s="510"/>
      <c r="H1829" s="423"/>
      <c r="I1829" s="422">
        <f t="shared" si="502"/>
        <v>0</v>
      </c>
      <c r="J1829" s="422">
        <f t="shared" si="503"/>
        <v>0</v>
      </c>
      <c r="K1829" s="419"/>
      <c r="L1829" s="423">
        <f t="shared" si="504"/>
        <v>0</v>
      </c>
      <c r="M1829" s="423">
        <f t="shared" si="505"/>
        <v>0</v>
      </c>
      <c r="N1829" s="424">
        <f t="shared" si="506"/>
        <v>0</v>
      </c>
      <c r="O1829" s="424">
        <f t="shared" si="507"/>
        <v>0</v>
      </c>
      <c r="P1829" s="420"/>
      <c r="Q1829" s="532"/>
      <c r="R1829" s="526" t="str">
        <f t="shared" si="508"/>
        <v/>
      </c>
      <c r="S1829" s="526" t="str">
        <f t="shared" si="510"/>
        <v/>
      </c>
      <c r="V1829" s="433">
        <f>VLOOKUP(A1829,[3]Cartilha!$A:$A,1,FALSE)</f>
        <v>103080</v>
      </c>
      <c r="W1829" s="367"/>
    </row>
    <row r="1830" spans="1:23" ht="23.25" hidden="1" thickBot="1" x14ac:dyDescent="0.25">
      <c r="A1830" s="623">
        <v>97096</v>
      </c>
      <c r="B1830" s="612" t="s">
        <v>3171</v>
      </c>
      <c r="C1830" s="620" t="s">
        <v>3266</v>
      </c>
      <c r="D1830" s="612" t="s">
        <v>171</v>
      </c>
      <c r="E1830" s="621">
        <v>437.54</v>
      </c>
      <c r="F1830" s="614">
        <f t="shared" si="509"/>
        <v>527.5</v>
      </c>
      <c r="G1830" s="510"/>
      <c r="H1830" s="423"/>
      <c r="I1830" s="422">
        <f t="shared" si="502"/>
        <v>0</v>
      </c>
      <c r="J1830" s="422">
        <f t="shared" si="503"/>
        <v>0</v>
      </c>
      <c r="K1830" s="419"/>
      <c r="L1830" s="423">
        <f t="shared" si="504"/>
        <v>0</v>
      </c>
      <c r="M1830" s="423">
        <f t="shared" si="505"/>
        <v>0</v>
      </c>
      <c r="N1830" s="424">
        <f t="shared" si="506"/>
        <v>0</v>
      </c>
      <c r="O1830" s="424">
        <f t="shared" si="507"/>
        <v>0</v>
      </c>
      <c r="P1830" s="420"/>
      <c r="Q1830" s="532"/>
      <c r="R1830" s="526" t="str">
        <f t="shared" si="508"/>
        <v/>
      </c>
      <c r="S1830" s="526" t="str">
        <f t="shared" si="510"/>
        <v/>
      </c>
      <c r="V1830" s="433">
        <f>VLOOKUP(A1830,[3]Cartilha!$A:$A,1,FALSE)</f>
        <v>97096</v>
      </c>
      <c r="W1830" s="367"/>
    </row>
    <row r="1831" spans="1:23" ht="23.25" hidden="1" thickBot="1" x14ac:dyDescent="0.25">
      <c r="A1831" s="623">
        <v>96555</v>
      </c>
      <c r="B1831" s="612" t="s">
        <v>3171</v>
      </c>
      <c r="C1831" s="620" t="s">
        <v>2467</v>
      </c>
      <c r="D1831" s="612" t="s">
        <v>171</v>
      </c>
      <c r="E1831" s="621">
        <v>591.27</v>
      </c>
      <c r="F1831" s="614">
        <f t="shared" si="509"/>
        <v>712.84</v>
      </c>
      <c r="G1831" s="510"/>
      <c r="H1831" s="423"/>
      <c r="I1831" s="422">
        <f t="shared" si="502"/>
        <v>0</v>
      </c>
      <c r="J1831" s="422">
        <f t="shared" si="503"/>
        <v>0</v>
      </c>
      <c r="K1831" s="419"/>
      <c r="L1831" s="423">
        <f t="shared" si="504"/>
        <v>0</v>
      </c>
      <c r="M1831" s="423">
        <f t="shared" si="505"/>
        <v>0</v>
      </c>
      <c r="N1831" s="424">
        <f t="shared" si="506"/>
        <v>0</v>
      </c>
      <c r="O1831" s="424">
        <f t="shared" si="507"/>
        <v>0</v>
      </c>
      <c r="P1831" s="420"/>
      <c r="Q1831" s="532"/>
      <c r="R1831" s="526" t="str">
        <f t="shared" si="508"/>
        <v/>
      </c>
      <c r="S1831" s="526" t="str">
        <f t="shared" si="510"/>
        <v/>
      </c>
      <c r="V1831" s="433">
        <f>VLOOKUP(A1831,[3]Cartilha!$A:$A,1,FALSE)</f>
        <v>96555</v>
      </c>
      <c r="W1831" s="367"/>
    </row>
    <row r="1832" spans="1:23" ht="12" hidden="1" thickBot="1" x14ac:dyDescent="0.25">
      <c r="A1832" s="623">
        <v>96556</v>
      </c>
      <c r="B1832" s="612" t="s">
        <v>3171</v>
      </c>
      <c r="C1832" s="620" t="s">
        <v>2468</v>
      </c>
      <c r="D1832" s="612" t="s">
        <v>171</v>
      </c>
      <c r="E1832" s="621">
        <v>681.54</v>
      </c>
      <c r="F1832" s="614">
        <f t="shared" si="509"/>
        <v>821.66</v>
      </c>
      <c r="G1832" s="510"/>
      <c r="H1832" s="423"/>
      <c r="I1832" s="422">
        <f t="shared" si="502"/>
        <v>0</v>
      </c>
      <c r="J1832" s="422">
        <f t="shared" si="503"/>
        <v>0</v>
      </c>
      <c r="K1832" s="419"/>
      <c r="L1832" s="423">
        <f t="shared" si="504"/>
        <v>0</v>
      </c>
      <c r="M1832" s="423">
        <f t="shared" si="505"/>
        <v>0</v>
      </c>
      <c r="N1832" s="424">
        <f t="shared" si="506"/>
        <v>0</v>
      </c>
      <c r="O1832" s="424">
        <f t="shared" si="507"/>
        <v>0</v>
      </c>
      <c r="P1832" s="420"/>
      <c r="Q1832" s="532"/>
      <c r="R1832" s="526" t="str">
        <f t="shared" si="508"/>
        <v/>
      </c>
      <c r="S1832" s="526" t="str">
        <f t="shared" si="510"/>
        <v/>
      </c>
      <c r="V1832" s="433">
        <f>VLOOKUP(A1832,[3]Cartilha!$A:$A,1,FALSE)</f>
        <v>96556</v>
      </c>
      <c r="W1832" s="367"/>
    </row>
    <row r="1833" spans="1:23" ht="23.25" hidden="1" thickBot="1" x14ac:dyDescent="0.25">
      <c r="A1833" s="623">
        <v>96557</v>
      </c>
      <c r="B1833" s="612" t="s">
        <v>3171</v>
      </c>
      <c r="C1833" s="620" t="s">
        <v>2469</v>
      </c>
      <c r="D1833" s="612" t="s">
        <v>171</v>
      </c>
      <c r="E1833" s="621">
        <v>474.54</v>
      </c>
      <c r="F1833" s="614">
        <f t="shared" si="509"/>
        <v>572.11</v>
      </c>
      <c r="G1833" s="510"/>
      <c r="H1833" s="423"/>
      <c r="I1833" s="422">
        <f t="shared" si="502"/>
        <v>0</v>
      </c>
      <c r="J1833" s="422">
        <f t="shared" si="503"/>
        <v>0</v>
      </c>
      <c r="K1833" s="419"/>
      <c r="L1833" s="423">
        <f t="shared" si="504"/>
        <v>0</v>
      </c>
      <c r="M1833" s="423">
        <f t="shared" si="505"/>
        <v>0</v>
      </c>
      <c r="N1833" s="424">
        <f t="shared" si="506"/>
        <v>0</v>
      </c>
      <c r="O1833" s="424">
        <f t="shared" si="507"/>
        <v>0</v>
      </c>
      <c r="P1833" s="420"/>
      <c r="Q1833" s="532"/>
      <c r="R1833" s="526" t="str">
        <f t="shared" si="508"/>
        <v/>
      </c>
      <c r="S1833" s="526" t="str">
        <f t="shared" si="510"/>
        <v/>
      </c>
      <c r="V1833" s="433">
        <f>VLOOKUP(A1833,[3]Cartilha!$A:$A,1,FALSE)</f>
        <v>96557</v>
      </c>
      <c r="W1833" s="367"/>
    </row>
    <row r="1834" spans="1:23" ht="12" hidden="1" thickBot="1" x14ac:dyDescent="0.25">
      <c r="A1834" s="623">
        <v>96558</v>
      </c>
      <c r="B1834" s="612" t="s">
        <v>3171</v>
      </c>
      <c r="C1834" s="620" t="s">
        <v>2470</v>
      </c>
      <c r="D1834" s="612" t="s">
        <v>171</v>
      </c>
      <c r="E1834" s="621">
        <v>482.57</v>
      </c>
      <c r="F1834" s="614">
        <f t="shared" si="509"/>
        <v>581.79</v>
      </c>
      <c r="G1834" s="510"/>
      <c r="H1834" s="423"/>
      <c r="I1834" s="422">
        <f t="shared" si="502"/>
        <v>0</v>
      </c>
      <c r="J1834" s="422">
        <f t="shared" si="503"/>
        <v>0</v>
      </c>
      <c r="K1834" s="419"/>
      <c r="L1834" s="423">
        <f t="shared" si="504"/>
        <v>0</v>
      </c>
      <c r="M1834" s="423">
        <f t="shared" si="505"/>
        <v>0</v>
      </c>
      <c r="N1834" s="424">
        <f t="shared" si="506"/>
        <v>0</v>
      </c>
      <c r="O1834" s="424">
        <f t="shared" si="507"/>
        <v>0</v>
      </c>
      <c r="P1834" s="420"/>
      <c r="Q1834" s="532"/>
      <c r="R1834" s="526" t="str">
        <f t="shared" si="508"/>
        <v/>
      </c>
      <c r="S1834" s="526" t="str">
        <f t="shared" si="510"/>
        <v/>
      </c>
      <c r="V1834" s="433">
        <f>VLOOKUP(A1834,[3]Cartilha!$A:$A,1,FALSE)</f>
        <v>96558</v>
      </c>
      <c r="W1834" s="367"/>
    </row>
    <row r="1835" spans="1:23" ht="23.25" hidden="1" thickBot="1" x14ac:dyDescent="0.25">
      <c r="A1835" s="623">
        <v>99235</v>
      </c>
      <c r="B1835" s="612" t="s">
        <v>3171</v>
      </c>
      <c r="C1835" s="620" t="s">
        <v>2471</v>
      </c>
      <c r="D1835" s="612" t="s">
        <v>171</v>
      </c>
      <c r="E1835" s="621">
        <v>458.65</v>
      </c>
      <c r="F1835" s="614">
        <f t="shared" si="509"/>
        <v>552.95000000000005</v>
      </c>
      <c r="G1835" s="510"/>
      <c r="H1835" s="423"/>
      <c r="I1835" s="422">
        <f t="shared" si="502"/>
        <v>0</v>
      </c>
      <c r="J1835" s="422">
        <f t="shared" si="503"/>
        <v>0</v>
      </c>
      <c r="K1835" s="419"/>
      <c r="L1835" s="423">
        <f t="shared" si="504"/>
        <v>0</v>
      </c>
      <c r="M1835" s="423">
        <f t="shared" si="505"/>
        <v>0</v>
      </c>
      <c r="N1835" s="424">
        <f t="shared" si="506"/>
        <v>0</v>
      </c>
      <c r="O1835" s="424">
        <f t="shared" si="507"/>
        <v>0</v>
      </c>
      <c r="P1835" s="420"/>
      <c r="Q1835" s="532"/>
      <c r="R1835" s="526" t="str">
        <f t="shared" si="508"/>
        <v/>
      </c>
      <c r="S1835" s="526" t="str">
        <f t="shared" si="510"/>
        <v/>
      </c>
      <c r="V1835" s="433">
        <f>VLOOKUP(A1835,[3]Cartilha!$A:$A,1,FALSE)</f>
        <v>99235</v>
      </c>
      <c r="W1835" s="367"/>
    </row>
    <row r="1836" spans="1:23" ht="23.25" hidden="1" thickBot="1" x14ac:dyDescent="0.25">
      <c r="A1836" s="623">
        <v>99431</v>
      </c>
      <c r="B1836" s="612" t="s">
        <v>3171</v>
      </c>
      <c r="C1836" s="620" t="s">
        <v>2472</v>
      </c>
      <c r="D1836" s="612" t="s">
        <v>171</v>
      </c>
      <c r="E1836" s="621">
        <v>478.44</v>
      </c>
      <c r="F1836" s="614">
        <f t="shared" si="509"/>
        <v>576.80999999999995</v>
      </c>
      <c r="G1836" s="510"/>
      <c r="H1836" s="423"/>
      <c r="I1836" s="422">
        <f t="shared" si="502"/>
        <v>0</v>
      </c>
      <c r="J1836" s="422">
        <f t="shared" si="503"/>
        <v>0</v>
      </c>
      <c r="K1836" s="419"/>
      <c r="L1836" s="423">
        <f t="shared" si="504"/>
        <v>0</v>
      </c>
      <c r="M1836" s="423">
        <f t="shared" si="505"/>
        <v>0</v>
      </c>
      <c r="N1836" s="424">
        <f t="shared" si="506"/>
        <v>0</v>
      </c>
      <c r="O1836" s="424">
        <f t="shared" si="507"/>
        <v>0</v>
      </c>
      <c r="P1836" s="420"/>
      <c r="Q1836" s="532"/>
      <c r="R1836" s="526" t="str">
        <f t="shared" si="508"/>
        <v/>
      </c>
      <c r="S1836" s="526" t="str">
        <f t="shared" si="510"/>
        <v/>
      </c>
      <c r="V1836" s="433">
        <f>VLOOKUP(A1836,[3]Cartilha!$A:$A,1,FALSE)</f>
        <v>99431</v>
      </c>
      <c r="W1836" s="367"/>
    </row>
    <row r="1837" spans="1:23" ht="34.5" hidden="1" thickBot="1" x14ac:dyDescent="0.25">
      <c r="A1837" s="623">
        <v>99432</v>
      </c>
      <c r="B1837" s="612" t="s">
        <v>3171</v>
      </c>
      <c r="C1837" s="620" t="s">
        <v>2473</v>
      </c>
      <c r="D1837" s="612" t="s">
        <v>171</v>
      </c>
      <c r="E1837" s="621">
        <v>464.18</v>
      </c>
      <c r="F1837" s="614">
        <f t="shared" si="509"/>
        <v>559.62</v>
      </c>
      <c r="G1837" s="510"/>
      <c r="H1837" s="423"/>
      <c r="I1837" s="422">
        <f t="shared" si="502"/>
        <v>0</v>
      </c>
      <c r="J1837" s="422">
        <f t="shared" si="503"/>
        <v>0</v>
      </c>
      <c r="K1837" s="419"/>
      <c r="L1837" s="423">
        <f t="shared" si="504"/>
        <v>0</v>
      </c>
      <c r="M1837" s="423">
        <f t="shared" si="505"/>
        <v>0</v>
      </c>
      <c r="N1837" s="424">
        <f t="shared" si="506"/>
        <v>0</v>
      </c>
      <c r="O1837" s="424">
        <f t="shared" si="507"/>
        <v>0</v>
      </c>
      <c r="P1837" s="420"/>
      <c r="Q1837" s="532"/>
      <c r="R1837" s="526" t="str">
        <f t="shared" si="508"/>
        <v/>
      </c>
      <c r="S1837" s="526" t="str">
        <f t="shared" si="510"/>
        <v/>
      </c>
      <c r="V1837" s="433">
        <f>VLOOKUP(A1837,[3]Cartilha!$A:$A,1,FALSE)</f>
        <v>99432</v>
      </c>
      <c r="W1837" s="367"/>
    </row>
    <row r="1838" spans="1:23" ht="34.5" hidden="1" thickBot="1" x14ac:dyDescent="0.25">
      <c r="A1838" s="623">
        <v>99433</v>
      </c>
      <c r="B1838" s="612" t="s">
        <v>3171</v>
      </c>
      <c r="C1838" s="620" t="s">
        <v>2474</v>
      </c>
      <c r="D1838" s="612" t="s">
        <v>171</v>
      </c>
      <c r="E1838" s="621">
        <v>507.78</v>
      </c>
      <c r="F1838" s="614">
        <f t="shared" si="509"/>
        <v>612.17999999999995</v>
      </c>
      <c r="G1838" s="510"/>
      <c r="H1838" s="423"/>
      <c r="I1838" s="422">
        <f t="shared" si="502"/>
        <v>0</v>
      </c>
      <c r="J1838" s="422">
        <f t="shared" si="503"/>
        <v>0</v>
      </c>
      <c r="K1838" s="419"/>
      <c r="L1838" s="423">
        <f t="shared" si="504"/>
        <v>0</v>
      </c>
      <c r="M1838" s="423">
        <f t="shared" si="505"/>
        <v>0</v>
      </c>
      <c r="N1838" s="424">
        <f t="shared" si="506"/>
        <v>0</v>
      </c>
      <c r="O1838" s="424">
        <f t="shared" si="507"/>
        <v>0</v>
      </c>
      <c r="P1838" s="420"/>
      <c r="Q1838" s="532"/>
      <c r="R1838" s="526" t="str">
        <f t="shared" si="508"/>
        <v/>
      </c>
      <c r="S1838" s="526" t="str">
        <f t="shared" si="510"/>
        <v/>
      </c>
      <c r="V1838" s="433">
        <f>VLOOKUP(A1838,[3]Cartilha!$A:$A,1,FALSE)</f>
        <v>99433</v>
      </c>
      <c r="W1838" s="367"/>
    </row>
    <row r="1839" spans="1:23" ht="23.25" hidden="1" thickBot="1" x14ac:dyDescent="0.25">
      <c r="A1839" s="623">
        <v>99434</v>
      </c>
      <c r="B1839" s="612" t="s">
        <v>3171</v>
      </c>
      <c r="C1839" s="620" t="s">
        <v>2475</v>
      </c>
      <c r="D1839" s="612" t="s">
        <v>171</v>
      </c>
      <c r="E1839" s="621">
        <v>482.79</v>
      </c>
      <c r="F1839" s="614">
        <f t="shared" si="509"/>
        <v>582.04999999999995</v>
      </c>
      <c r="G1839" s="510"/>
      <c r="H1839" s="423"/>
      <c r="I1839" s="422">
        <f t="shared" si="502"/>
        <v>0</v>
      </c>
      <c r="J1839" s="422">
        <f t="shared" si="503"/>
        <v>0</v>
      </c>
      <c r="K1839" s="419"/>
      <c r="L1839" s="423">
        <f t="shared" si="504"/>
        <v>0</v>
      </c>
      <c r="M1839" s="423">
        <f t="shared" si="505"/>
        <v>0</v>
      </c>
      <c r="N1839" s="424">
        <f t="shared" si="506"/>
        <v>0</v>
      </c>
      <c r="O1839" s="424">
        <f t="shared" si="507"/>
        <v>0</v>
      </c>
      <c r="P1839" s="420"/>
      <c r="Q1839" s="532"/>
      <c r="R1839" s="526" t="str">
        <f t="shared" si="508"/>
        <v/>
      </c>
      <c r="S1839" s="526" t="str">
        <f t="shared" si="510"/>
        <v/>
      </c>
      <c r="V1839" s="433">
        <f>VLOOKUP(A1839,[3]Cartilha!$A:$A,1,FALSE)</f>
        <v>99434</v>
      </c>
      <c r="W1839" s="367"/>
    </row>
    <row r="1840" spans="1:23" ht="34.5" hidden="1" thickBot="1" x14ac:dyDescent="0.25">
      <c r="A1840" s="623">
        <v>99435</v>
      </c>
      <c r="B1840" s="612" t="s">
        <v>3171</v>
      </c>
      <c r="C1840" s="620" t="s">
        <v>2476</v>
      </c>
      <c r="D1840" s="612" t="s">
        <v>171</v>
      </c>
      <c r="E1840" s="621">
        <v>467.15</v>
      </c>
      <c r="F1840" s="614">
        <f t="shared" si="509"/>
        <v>563.20000000000005</v>
      </c>
      <c r="G1840" s="510"/>
      <c r="H1840" s="423"/>
      <c r="I1840" s="422">
        <f t="shared" si="502"/>
        <v>0</v>
      </c>
      <c r="J1840" s="422">
        <f t="shared" si="503"/>
        <v>0</v>
      </c>
      <c r="K1840" s="419"/>
      <c r="L1840" s="423">
        <f t="shared" si="504"/>
        <v>0</v>
      </c>
      <c r="M1840" s="423">
        <f t="shared" si="505"/>
        <v>0</v>
      </c>
      <c r="N1840" s="424">
        <f t="shared" si="506"/>
        <v>0</v>
      </c>
      <c r="O1840" s="424">
        <f t="shared" si="507"/>
        <v>0</v>
      </c>
      <c r="P1840" s="420"/>
      <c r="Q1840" s="532"/>
      <c r="R1840" s="526" t="str">
        <f t="shared" si="508"/>
        <v/>
      </c>
      <c r="S1840" s="526" t="str">
        <f t="shared" si="510"/>
        <v/>
      </c>
      <c r="V1840" s="433">
        <f>VLOOKUP(A1840,[3]Cartilha!$A:$A,1,FALSE)</f>
        <v>99435</v>
      </c>
      <c r="W1840" s="367"/>
    </row>
    <row r="1841" spans="1:23" ht="34.5" hidden="1" thickBot="1" x14ac:dyDescent="0.25">
      <c r="A1841" s="623">
        <v>99436</v>
      </c>
      <c r="B1841" s="612" t="s">
        <v>3171</v>
      </c>
      <c r="C1841" s="620" t="s">
        <v>2477</v>
      </c>
      <c r="D1841" s="612" t="s">
        <v>171</v>
      </c>
      <c r="E1841" s="621">
        <v>530.39</v>
      </c>
      <c r="F1841" s="614">
        <f t="shared" si="509"/>
        <v>639.44000000000005</v>
      </c>
      <c r="G1841" s="510"/>
      <c r="H1841" s="423"/>
      <c r="I1841" s="422">
        <f t="shared" si="502"/>
        <v>0</v>
      </c>
      <c r="J1841" s="422">
        <f t="shared" si="503"/>
        <v>0</v>
      </c>
      <c r="K1841" s="419"/>
      <c r="L1841" s="423">
        <f t="shared" si="504"/>
        <v>0</v>
      </c>
      <c r="M1841" s="423">
        <f t="shared" si="505"/>
        <v>0</v>
      </c>
      <c r="N1841" s="424">
        <f t="shared" si="506"/>
        <v>0</v>
      </c>
      <c r="O1841" s="424">
        <f t="shared" si="507"/>
        <v>0</v>
      </c>
      <c r="P1841" s="420"/>
      <c r="Q1841" s="532"/>
      <c r="R1841" s="526" t="str">
        <f t="shared" si="508"/>
        <v/>
      </c>
      <c r="S1841" s="526" t="str">
        <f t="shared" si="510"/>
        <v/>
      </c>
      <c r="V1841" s="433">
        <f>VLOOKUP(A1841,[3]Cartilha!$A:$A,1,FALSE)</f>
        <v>99436</v>
      </c>
      <c r="W1841" s="367"/>
    </row>
    <row r="1842" spans="1:23" ht="23.25" hidden="1" thickBot="1" x14ac:dyDescent="0.25">
      <c r="A1842" s="623">
        <v>99437</v>
      </c>
      <c r="B1842" s="612" t="s">
        <v>3171</v>
      </c>
      <c r="C1842" s="620" t="s">
        <v>2478</v>
      </c>
      <c r="D1842" s="612" t="s">
        <v>171</v>
      </c>
      <c r="E1842" s="621">
        <v>487.56</v>
      </c>
      <c r="F1842" s="614">
        <f t="shared" si="509"/>
        <v>587.79999999999995</v>
      </c>
      <c r="G1842" s="510"/>
      <c r="H1842" s="423"/>
      <c r="I1842" s="422">
        <f t="shared" si="502"/>
        <v>0</v>
      </c>
      <c r="J1842" s="422">
        <f t="shared" si="503"/>
        <v>0</v>
      </c>
      <c r="K1842" s="419"/>
      <c r="L1842" s="423">
        <f t="shared" si="504"/>
        <v>0</v>
      </c>
      <c r="M1842" s="423">
        <f t="shared" si="505"/>
        <v>0</v>
      </c>
      <c r="N1842" s="424">
        <f t="shared" si="506"/>
        <v>0</v>
      </c>
      <c r="O1842" s="424">
        <f t="shared" si="507"/>
        <v>0</v>
      </c>
      <c r="P1842" s="420"/>
      <c r="Q1842" s="532"/>
      <c r="R1842" s="526" t="str">
        <f t="shared" si="508"/>
        <v/>
      </c>
      <c r="S1842" s="526" t="str">
        <f t="shared" si="510"/>
        <v/>
      </c>
      <c r="V1842" s="433">
        <f>VLOOKUP(A1842,[3]Cartilha!$A:$A,1,FALSE)</f>
        <v>99437</v>
      </c>
      <c r="W1842" s="367"/>
    </row>
    <row r="1843" spans="1:23" ht="23.25" hidden="1" thickBot="1" x14ac:dyDescent="0.25">
      <c r="A1843" s="623">
        <v>99438</v>
      </c>
      <c r="B1843" s="612" t="s">
        <v>3171</v>
      </c>
      <c r="C1843" s="620" t="s">
        <v>2479</v>
      </c>
      <c r="D1843" s="612" t="s">
        <v>171</v>
      </c>
      <c r="E1843" s="621">
        <v>493.78</v>
      </c>
      <c r="F1843" s="614">
        <f t="shared" si="509"/>
        <v>595.29999999999995</v>
      </c>
      <c r="G1843" s="510"/>
      <c r="H1843" s="423"/>
      <c r="I1843" s="422">
        <f t="shared" si="502"/>
        <v>0</v>
      </c>
      <c r="J1843" s="422">
        <f t="shared" si="503"/>
        <v>0</v>
      </c>
      <c r="K1843" s="419"/>
      <c r="L1843" s="423">
        <f t="shared" si="504"/>
        <v>0</v>
      </c>
      <c r="M1843" s="423">
        <f t="shared" si="505"/>
        <v>0</v>
      </c>
      <c r="N1843" s="424">
        <f t="shared" si="506"/>
        <v>0</v>
      </c>
      <c r="O1843" s="424">
        <f t="shared" si="507"/>
        <v>0</v>
      </c>
      <c r="P1843" s="420"/>
      <c r="Q1843" s="532"/>
      <c r="R1843" s="526" t="str">
        <f t="shared" si="508"/>
        <v/>
      </c>
      <c r="S1843" s="526" t="str">
        <f t="shared" si="510"/>
        <v/>
      </c>
      <c r="V1843" s="433">
        <f>VLOOKUP(A1843,[3]Cartilha!$A:$A,1,FALSE)</f>
        <v>99438</v>
      </c>
      <c r="W1843" s="367"/>
    </row>
    <row r="1844" spans="1:23" ht="23.25" hidden="1" thickBot="1" x14ac:dyDescent="0.25">
      <c r="A1844" s="623">
        <v>99439</v>
      </c>
      <c r="B1844" s="612" t="s">
        <v>3171</v>
      </c>
      <c r="C1844" s="620" t="s">
        <v>2480</v>
      </c>
      <c r="D1844" s="612" t="s">
        <v>171</v>
      </c>
      <c r="E1844" s="621">
        <v>471.61</v>
      </c>
      <c r="F1844" s="614">
        <f t="shared" si="509"/>
        <v>568.57000000000005</v>
      </c>
      <c r="G1844" s="510"/>
      <c r="H1844" s="423"/>
      <c r="I1844" s="422">
        <f t="shared" si="502"/>
        <v>0</v>
      </c>
      <c r="J1844" s="422">
        <f t="shared" si="503"/>
        <v>0</v>
      </c>
      <c r="K1844" s="419"/>
      <c r="L1844" s="423">
        <f t="shared" si="504"/>
        <v>0</v>
      </c>
      <c r="M1844" s="423">
        <f t="shared" si="505"/>
        <v>0</v>
      </c>
      <c r="N1844" s="424">
        <f t="shared" si="506"/>
        <v>0</v>
      </c>
      <c r="O1844" s="424">
        <f t="shared" si="507"/>
        <v>0</v>
      </c>
      <c r="P1844" s="420"/>
      <c r="Q1844" s="532"/>
      <c r="R1844" s="526" t="str">
        <f t="shared" si="508"/>
        <v/>
      </c>
      <c r="S1844" s="526" t="str">
        <f t="shared" si="510"/>
        <v/>
      </c>
      <c r="V1844" s="433">
        <f>VLOOKUP(A1844,[3]Cartilha!$A:$A,1,FALSE)</f>
        <v>99439</v>
      </c>
      <c r="W1844" s="367"/>
    </row>
    <row r="1845" spans="1:23" ht="23.25" hidden="1" thickBot="1" x14ac:dyDescent="0.25">
      <c r="A1845" s="623">
        <v>103183</v>
      </c>
      <c r="B1845" s="612" t="s">
        <v>3171</v>
      </c>
      <c r="C1845" s="620" t="s">
        <v>6813</v>
      </c>
      <c r="D1845" s="612" t="s">
        <v>171</v>
      </c>
      <c r="E1845" s="621">
        <v>514.32000000000005</v>
      </c>
      <c r="F1845" s="614">
        <f t="shared" si="509"/>
        <v>620.05999999999995</v>
      </c>
      <c r="G1845" s="510"/>
      <c r="H1845" s="423"/>
      <c r="I1845" s="422">
        <f t="shared" si="502"/>
        <v>0</v>
      </c>
      <c r="J1845" s="422">
        <f t="shared" si="503"/>
        <v>0</v>
      </c>
      <c r="K1845" s="419"/>
      <c r="L1845" s="423">
        <f t="shared" si="504"/>
        <v>0</v>
      </c>
      <c r="M1845" s="423">
        <f t="shared" si="505"/>
        <v>0</v>
      </c>
      <c r="N1845" s="424">
        <f t="shared" si="506"/>
        <v>0</v>
      </c>
      <c r="O1845" s="424">
        <f t="shared" si="507"/>
        <v>0</v>
      </c>
      <c r="P1845" s="420"/>
      <c r="Q1845" s="532"/>
      <c r="R1845" s="526" t="str">
        <f t="shared" si="508"/>
        <v/>
      </c>
      <c r="S1845" s="526" t="str">
        <f t="shared" si="510"/>
        <v/>
      </c>
      <c r="V1845" s="433">
        <f>VLOOKUP(A1845,[3]Cartilha!$A:$A,1,FALSE)</f>
        <v>103183</v>
      </c>
      <c r="W1845" s="367"/>
    </row>
    <row r="1846" spans="1:23" ht="23.25" hidden="1" thickBot="1" x14ac:dyDescent="0.25">
      <c r="A1846" s="623">
        <v>103184</v>
      </c>
      <c r="B1846" s="612" t="s">
        <v>3171</v>
      </c>
      <c r="C1846" s="620" t="s">
        <v>6814</v>
      </c>
      <c r="D1846" s="612" t="s">
        <v>171</v>
      </c>
      <c r="E1846" s="621">
        <v>471.21</v>
      </c>
      <c r="F1846" s="614">
        <f t="shared" si="509"/>
        <v>568.09</v>
      </c>
      <c r="G1846" s="510"/>
      <c r="H1846" s="423"/>
      <c r="I1846" s="422">
        <f t="shared" si="502"/>
        <v>0</v>
      </c>
      <c r="J1846" s="422">
        <f t="shared" si="503"/>
        <v>0</v>
      </c>
      <c r="K1846" s="419"/>
      <c r="L1846" s="423">
        <f t="shared" si="504"/>
        <v>0</v>
      </c>
      <c r="M1846" s="423">
        <f t="shared" si="505"/>
        <v>0</v>
      </c>
      <c r="N1846" s="424">
        <f t="shared" si="506"/>
        <v>0</v>
      </c>
      <c r="O1846" s="424">
        <f t="shared" si="507"/>
        <v>0</v>
      </c>
      <c r="P1846" s="420"/>
      <c r="Q1846" s="532"/>
      <c r="R1846" s="526" t="str">
        <f t="shared" si="508"/>
        <v/>
      </c>
      <c r="S1846" s="526" t="str">
        <f t="shared" si="510"/>
        <v/>
      </c>
      <c r="V1846" s="433">
        <f>VLOOKUP(A1846,[3]Cartilha!$A:$A,1,FALSE)</f>
        <v>103184</v>
      </c>
      <c r="W1846" s="367"/>
    </row>
    <row r="1847" spans="1:23" ht="12" hidden="1" thickBot="1" x14ac:dyDescent="0.25">
      <c r="A1847" s="623" t="s">
        <v>6133</v>
      </c>
      <c r="B1847" s="612"/>
      <c r="C1847" s="686" t="s">
        <v>6134</v>
      </c>
      <c r="D1847" s="612">
        <v>0</v>
      </c>
      <c r="E1847" s="621">
        <v>0</v>
      </c>
      <c r="F1847" s="614">
        <f t="shared" si="509"/>
        <v>0</v>
      </c>
      <c r="G1847" s="506"/>
      <c r="H1847" s="506"/>
      <c r="I1847" s="417"/>
      <c r="J1847" s="418"/>
      <c r="K1847" s="419"/>
      <c r="L1847" s="507"/>
      <c r="M1847" s="506"/>
      <c r="N1847" s="417"/>
      <c r="O1847" s="418"/>
      <c r="P1847" s="420"/>
      <c r="Q1847" s="525" t="str">
        <f>IF(OR(SUM(J1847)&gt;0,SUM(O1847)&gt;0),"xx","")</f>
        <v/>
      </c>
      <c r="R1847" s="526" t="str">
        <f t="shared" si="508"/>
        <v/>
      </c>
      <c r="S1847" s="526" t="str">
        <f t="shared" si="510"/>
        <v/>
      </c>
      <c r="V1847" s="433" t="str">
        <f>VLOOKUP(A1847,[3]Cartilha!$A:$A,1,FALSE)</f>
        <v>4.3.4.2</v>
      </c>
      <c r="W1847" s="367"/>
    </row>
    <row r="1848" spans="1:23" ht="12" hidden="1" thickBot="1" x14ac:dyDescent="0.25">
      <c r="A1848" s="615" t="s">
        <v>1877</v>
      </c>
      <c r="B1848" s="612"/>
      <c r="C1848" s="691" t="s">
        <v>380</v>
      </c>
      <c r="D1848" s="617">
        <v>0</v>
      </c>
      <c r="E1848" s="624">
        <v>0</v>
      </c>
      <c r="F1848" s="618">
        <f t="shared" si="509"/>
        <v>0</v>
      </c>
      <c r="G1848" s="515"/>
      <c r="H1848" s="443"/>
      <c r="I1848" s="444"/>
      <c r="J1848" s="445"/>
      <c r="K1848" s="419"/>
      <c r="L1848" s="516"/>
      <c r="M1848" s="517"/>
      <c r="N1848" s="444"/>
      <c r="O1848" s="445"/>
      <c r="P1848" s="420"/>
      <c r="Q1848" s="525" t="str">
        <f>IF(OR(SUM(J1849:J1856)&gt;0,SUM(O1849:O1856)&gt;0),"xx","")</f>
        <v/>
      </c>
      <c r="R1848" s="526" t="str">
        <f t="shared" si="508"/>
        <v/>
      </c>
      <c r="S1848" s="526" t="str">
        <f t="shared" si="510"/>
        <v/>
      </c>
      <c r="V1848" s="433" t="str">
        <f>VLOOKUP(A1848,[3]Cartilha!$A:$A,1,FALSE)</f>
        <v>4.3.5</v>
      </c>
      <c r="W1848" s="367"/>
    </row>
    <row r="1849" spans="1:23" ht="23.25" hidden="1" thickBot="1" x14ac:dyDescent="0.25">
      <c r="A1849" s="623">
        <v>90278</v>
      </c>
      <c r="B1849" s="612" t="s">
        <v>3171</v>
      </c>
      <c r="C1849" s="620" t="s">
        <v>644</v>
      </c>
      <c r="D1849" s="612" t="s">
        <v>171</v>
      </c>
      <c r="E1849" s="621">
        <v>407.49</v>
      </c>
      <c r="F1849" s="614">
        <f t="shared" si="509"/>
        <v>491.27</v>
      </c>
      <c r="G1849" s="510"/>
      <c r="H1849" s="423"/>
      <c r="I1849" s="422">
        <f t="shared" ref="I1849:I1856" si="511">IF(ISBLANK(E1849),0,ROUND(F1849*G1849,2))</f>
        <v>0</v>
      </c>
      <c r="J1849" s="422">
        <f t="shared" ref="J1849:J1856" si="512">IF(ISBLANK(G1849),0,ROUND(G1849*H1849,2))</f>
        <v>0</v>
      </c>
      <c r="K1849" s="419"/>
      <c r="L1849" s="423">
        <f t="shared" ref="L1849:M1856" si="513">G1849</f>
        <v>0</v>
      </c>
      <c r="M1849" s="423">
        <f t="shared" si="513"/>
        <v>0</v>
      </c>
      <c r="N1849" s="424">
        <f t="shared" ref="N1849:N1856" si="514">IF(ISBLANK(E1849),0,ROUND(F1849*L1849,2))</f>
        <v>0</v>
      </c>
      <c r="O1849" s="424">
        <f t="shared" ref="O1849:O1856" si="515">IF(ISBLANK(L1849),0,ROUND(L1849*M1849,2))</f>
        <v>0</v>
      </c>
      <c r="P1849" s="420"/>
      <c r="Q1849" s="532"/>
      <c r="R1849" s="526" t="str">
        <f t="shared" si="508"/>
        <v/>
      </c>
      <c r="S1849" s="526" t="str">
        <f t="shared" si="510"/>
        <v/>
      </c>
      <c r="V1849" s="433">
        <f>VLOOKUP(A1849,[3]Cartilha!$A:$A,1,FALSE)</f>
        <v>90278</v>
      </c>
      <c r="W1849" s="367"/>
    </row>
    <row r="1850" spans="1:23" ht="23.25" hidden="1" thickBot="1" x14ac:dyDescent="0.25">
      <c r="A1850" s="623">
        <v>90279</v>
      </c>
      <c r="B1850" s="612" t="s">
        <v>3171</v>
      </c>
      <c r="C1850" s="620" t="s">
        <v>645</v>
      </c>
      <c r="D1850" s="612" t="s">
        <v>171</v>
      </c>
      <c r="E1850" s="621">
        <v>453.42</v>
      </c>
      <c r="F1850" s="614">
        <f t="shared" si="509"/>
        <v>546.64</v>
      </c>
      <c r="G1850" s="510"/>
      <c r="H1850" s="423"/>
      <c r="I1850" s="422">
        <f t="shared" si="511"/>
        <v>0</v>
      </c>
      <c r="J1850" s="422">
        <f t="shared" si="512"/>
        <v>0</v>
      </c>
      <c r="K1850" s="419"/>
      <c r="L1850" s="423">
        <f t="shared" si="513"/>
        <v>0</v>
      </c>
      <c r="M1850" s="423">
        <f t="shared" si="513"/>
        <v>0</v>
      </c>
      <c r="N1850" s="424">
        <f t="shared" si="514"/>
        <v>0</v>
      </c>
      <c r="O1850" s="424">
        <f t="shared" si="515"/>
        <v>0</v>
      </c>
      <c r="P1850" s="420"/>
      <c r="Q1850" s="532"/>
      <c r="R1850" s="526" t="str">
        <f t="shared" si="508"/>
        <v/>
      </c>
      <c r="S1850" s="526" t="str">
        <f t="shared" si="510"/>
        <v/>
      </c>
      <c r="V1850" s="433">
        <f>VLOOKUP(A1850,[3]Cartilha!$A:$A,1,FALSE)</f>
        <v>90279</v>
      </c>
      <c r="W1850" s="367"/>
    </row>
    <row r="1851" spans="1:23" ht="23.25" hidden="1" thickBot="1" x14ac:dyDescent="0.25">
      <c r="A1851" s="623">
        <v>90280</v>
      </c>
      <c r="B1851" s="612" t="s">
        <v>3171</v>
      </c>
      <c r="C1851" s="620" t="s">
        <v>646</v>
      </c>
      <c r="D1851" s="612" t="s">
        <v>171</v>
      </c>
      <c r="E1851" s="621">
        <v>506.49</v>
      </c>
      <c r="F1851" s="614">
        <f t="shared" si="509"/>
        <v>610.62</v>
      </c>
      <c r="G1851" s="510"/>
      <c r="H1851" s="423"/>
      <c r="I1851" s="422">
        <f t="shared" si="511"/>
        <v>0</v>
      </c>
      <c r="J1851" s="422">
        <f t="shared" si="512"/>
        <v>0</v>
      </c>
      <c r="K1851" s="419"/>
      <c r="L1851" s="423">
        <f t="shared" si="513"/>
        <v>0</v>
      </c>
      <c r="M1851" s="423">
        <f t="shared" si="513"/>
        <v>0</v>
      </c>
      <c r="N1851" s="424">
        <f t="shared" si="514"/>
        <v>0</v>
      </c>
      <c r="O1851" s="424">
        <f t="shared" si="515"/>
        <v>0</v>
      </c>
      <c r="P1851" s="420"/>
      <c r="Q1851" s="532"/>
      <c r="R1851" s="526" t="str">
        <f t="shared" si="508"/>
        <v/>
      </c>
      <c r="S1851" s="526" t="str">
        <f t="shared" si="510"/>
        <v/>
      </c>
      <c r="V1851" s="433">
        <f>VLOOKUP(A1851,[3]Cartilha!$A:$A,1,FALSE)</f>
        <v>90280</v>
      </c>
      <c r="W1851" s="367"/>
    </row>
    <row r="1852" spans="1:23" ht="23.25" hidden="1" thickBot="1" x14ac:dyDescent="0.25">
      <c r="A1852" s="623">
        <v>90281</v>
      </c>
      <c r="B1852" s="612" t="s">
        <v>3171</v>
      </c>
      <c r="C1852" s="620" t="s">
        <v>647</v>
      </c>
      <c r="D1852" s="612" t="s">
        <v>171</v>
      </c>
      <c r="E1852" s="621">
        <v>591.89</v>
      </c>
      <c r="F1852" s="614">
        <f t="shared" si="509"/>
        <v>713.58</v>
      </c>
      <c r="G1852" s="510"/>
      <c r="H1852" s="423"/>
      <c r="I1852" s="422">
        <f t="shared" si="511"/>
        <v>0</v>
      </c>
      <c r="J1852" s="422">
        <f t="shared" si="512"/>
        <v>0</v>
      </c>
      <c r="K1852" s="419"/>
      <c r="L1852" s="423">
        <f t="shared" si="513"/>
        <v>0</v>
      </c>
      <c r="M1852" s="423">
        <f t="shared" si="513"/>
        <v>0</v>
      </c>
      <c r="N1852" s="424">
        <f t="shared" si="514"/>
        <v>0</v>
      </c>
      <c r="O1852" s="424">
        <f t="shared" si="515"/>
        <v>0</v>
      </c>
      <c r="P1852" s="420"/>
      <c r="Q1852" s="532"/>
      <c r="R1852" s="526" t="str">
        <f t="shared" si="508"/>
        <v/>
      </c>
      <c r="S1852" s="526" t="str">
        <f t="shared" si="510"/>
        <v/>
      </c>
      <c r="V1852" s="433">
        <f>VLOOKUP(A1852,[3]Cartilha!$A:$A,1,FALSE)</f>
        <v>90281</v>
      </c>
      <c r="W1852" s="367"/>
    </row>
    <row r="1853" spans="1:23" ht="23.25" hidden="1" thickBot="1" x14ac:dyDescent="0.25">
      <c r="A1853" s="623">
        <v>90282</v>
      </c>
      <c r="B1853" s="612" t="s">
        <v>3171</v>
      </c>
      <c r="C1853" s="620" t="s">
        <v>648</v>
      </c>
      <c r="D1853" s="612" t="s">
        <v>171</v>
      </c>
      <c r="E1853" s="621">
        <v>401.84</v>
      </c>
      <c r="F1853" s="614">
        <f t="shared" si="509"/>
        <v>484.46</v>
      </c>
      <c r="G1853" s="510"/>
      <c r="H1853" s="423"/>
      <c r="I1853" s="422">
        <f t="shared" si="511"/>
        <v>0</v>
      </c>
      <c r="J1853" s="422">
        <f t="shared" si="512"/>
        <v>0</v>
      </c>
      <c r="K1853" s="419"/>
      <c r="L1853" s="423">
        <f t="shared" si="513"/>
        <v>0</v>
      </c>
      <c r="M1853" s="423">
        <f t="shared" si="513"/>
        <v>0</v>
      </c>
      <c r="N1853" s="424">
        <f t="shared" si="514"/>
        <v>0</v>
      </c>
      <c r="O1853" s="424">
        <f t="shared" si="515"/>
        <v>0</v>
      </c>
      <c r="P1853" s="420"/>
      <c r="Q1853" s="532"/>
      <c r="R1853" s="526" t="str">
        <f t="shared" si="508"/>
        <v/>
      </c>
      <c r="S1853" s="526" t="str">
        <f t="shared" si="510"/>
        <v/>
      </c>
      <c r="V1853" s="433">
        <f>VLOOKUP(A1853,[3]Cartilha!$A:$A,1,FALSE)</f>
        <v>90282</v>
      </c>
      <c r="W1853" s="367"/>
    </row>
    <row r="1854" spans="1:23" ht="23.25" hidden="1" thickBot="1" x14ac:dyDescent="0.25">
      <c r="A1854" s="623">
        <v>90283</v>
      </c>
      <c r="B1854" s="612" t="s">
        <v>3171</v>
      </c>
      <c r="C1854" s="620" t="s">
        <v>649</v>
      </c>
      <c r="D1854" s="612" t="s">
        <v>171</v>
      </c>
      <c r="E1854" s="621">
        <v>448.43</v>
      </c>
      <c r="F1854" s="614">
        <f t="shared" si="509"/>
        <v>540.63</v>
      </c>
      <c r="G1854" s="510"/>
      <c r="H1854" s="423"/>
      <c r="I1854" s="422">
        <f t="shared" si="511"/>
        <v>0</v>
      </c>
      <c r="J1854" s="422">
        <f t="shared" si="512"/>
        <v>0</v>
      </c>
      <c r="K1854" s="419"/>
      <c r="L1854" s="423">
        <f t="shared" si="513"/>
        <v>0</v>
      </c>
      <c r="M1854" s="423">
        <f t="shared" si="513"/>
        <v>0</v>
      </c>
      <c r="N1854" s="424">
        <f t="shared" si="514"/>
        <v>0</v>
      </c>
      <c r="O1854" s="424">
        <f t="shared" si="515"/>
        <v>0</v>
      </c>
      <c r="P1854" s="420"/>
      <c r="Q1854" s="532"/>
      <c r="R1854" s="526" t="str">
        <f t="shared" si="508"/>
        <v/>
      </c>
      <c r="S1854" s="526" t="str">
        <f t="shared" si="510"/>
        <v/>
      </c>
      <c r="V1854" s="433">
        <f>VLOOKUP(A1854,[3]Cartilha!$A:$A,1,FALSE)</f>
        <v>90283</v>
      </c>
      <c r="W1854" s="367"/>
    </row>
    <row r="1855" spans="1:23" ht="23.25" hidden="1" thickBot="1" x14ac:dyDescent="0.25">
      <c r="A1855" s="623">
        <v>90284</v>
      </c>
      <c r="B1855" s="612" t="s">
        <v>3171</v>
      </c>
      <c r="C1855" s="620" t="s">
        <v>650</v>
      </c>
      <c r="D1855" s="612" t="s">
        <v>171</v>
      </c>
      <c r="E1855" s="621">
        <v>504.26</v>
      </c>
      <c r="F1855" s="614">
        <f t="shared" si="509"/>
        <v>607.94000000000005</v>
      </c>
      <c r="G1855" s="510"/>
      <c r="H1855" s="423"/>
      <c r="I1855" s="422">
        <f t="shared" si="511"/>
        <v>0</v>
      </c>
      <c r="J1855" s="422">
        <f t="shared" si="512"/>
        <v>0</v>
      </c>
      <c r="K1855" s="419"/>
      <c r="L1855" s="423">
        <f t="shared" si="513"/>
        <v>0</v>
      </c>
      <c r="M1855" s="423">
        <f t="shared" si="513"/>
        <v>0</v>
      </c>
      <c r="N1855" s="424">
        <f t="shared" si="514"/>
        <v>0</v>
      </c>
      <c r="O1855" s="424">
        <f t="shared" si="515"/>
        <v>0</v>
      </c>
      <c r="P1855" s="420"/>
      <c r="Q1855" s="532"/>
      <c r="R1855" s="526" t="str">
        <f t="shared" si="508"/>
        <v/>
      </c>
      <c r="S1855" s="526" t="str">
        <f t="shared" si="510"/>
        <v/>
      </c>
      <c r="V1855" s="433">
        <f>VLOOKUP(A1855,[3]Cartilha!$A:$A,1,FALSE)</f>
        <v>90284</v>
      </c>
      <c r="W1855" s="367"/>
    </row>
    <row r="1856" spans="1:23" ht="23.25" hidden="1" thickBot="1" x14ac:dyDescent="0.25">
      <c r="A1856" s="623">
        <v>90285</v>
      </c>
      <c r="B1856" s="612" t="s">
        <v>3171</v>
      </c>
      <c r="C1856" s="620" t="s">
        <v>651</v>
      </c>
      <c r="D1856" s="612" t="s">
        <v>171</v>
      </c>
      <c r="E1856" s="621">
        <v>595.99</v>
      </c>
      <c r="F1856" s="614">
        <f t="shared" si="509"/>
        <v>718.53</v>
      </c>
      <c r="G1856" s="510"/>
      <c r="H1856" s="423"/>
      <c r="I1856" s="422">
        <f t="shared" si="511"/>
        <v>0</v>
      </c>
      <c r="J1856" s="422">
        <f t="shared" si="512"/>
        <v>0</v>
      </c>
      <c r="K1856" s="419"/>
      <c r="L1856" s="423">
        <f t="shared" si="513"/>
        <v>0</v>
      </c>
      <c r="M1856" s="423">
        <f t="shared" si="513"/>
        <v>0</v>
      </c>
      <c r="N1856" s="424">
        <f t="shared" si="514"/>
        <v>0</v>
      </c>
      <c r="O1856" s="424">
        <f t="shared" si="515"/>
        <v>0</v>
      </c>
      <c r="P1856" s="420"/>
      <c r="Q1856" s="532"/>
      <c r="R1856" s="526" t="str">
        <f t="shared" si="508"/>
        <v/>
      </c>
      <c r="S1856" s="526" t="str">
        <f t="shared" si="510"/>
        <v/>
      </c>
      <c r="V1856" s="433">
        <f>VLOOKUP(A1856,[3]Cartilha!$A:$A,1,FALSE)</f>
        <v>90285</v>
      </c>
      <c r="W1856" s="367"/>
    </row>
    <row r="1857" spans="1:23" ht="12" hidden="1" thickBot="1" x14ac:dyDescent="0.25">
      <c r="A1857" s="623" t="s">
        <v>1878</v>
      </c>
      <c r="B1857" s="612"/>
      <c r="C1857" s="691" t="s">
        <v>381</v>
      </c>
      <c r="D1857" s="612">
        <v>0</v>
      </c>
      <c r="E1857" s="621">
        <v>0</v>
      </c>
      <c r="F1857" s="614">
        <f t="shared" si="509"/>
        <v>0</v>
      </c>
      <c r="G1857" s="515"/>
      <c r="H1857" s="443"/>
      <c r="I1857" s="444"/>
      <c r="J1857" s="445"/>
      <c r="K1857" s="419"/>
      <c r="L1857" s="516"/>
      <c r="M1857" s="517"/>
      <c r="N1857" s="444"/>
      <c r="O1857" s="445"/>
      <c r="P1857" s="420"/>
      <c r="Q1857" s="525" t="str">
        <f>IF(OR(SUM(J1858:J1860)&gt;0,SUM(O1858:O1860)&gt;0),"xx","")</f>
        <v/>
      </c>
      <c r="R1857" s="526" t="str">
        <f t="shared" si="508"/>
        <v/>
      </c>
      <c r="S1857" s="526" t="str">
        <f t="shared" si="510"/>
        <v/>
      </c>
      <c r="V1857" s="433" t="str">
        <f>VLOOKUP(A1857,[3]Cartilha!$A:$A,1,FALSE)</f>
        <v>4.3.6</v>
      </c>
      <c r="W1857" s="367"/>
    </row>
    <row r="1858" spans="1:23" ht="12" hidden="1" thickBot="1" x14ac:dyDescent="0.25">
      <c r="A1858" s="623">
        <v>89993</v>
      </c>
      <c r="B1858" s="612" t="s">
        <v>3171</v>
      </c>
      <c r="C1858" s="620" t="s">
        <v>382</v>
      </c>
      <c r="D1858" s="612" t="s">
        <v>171</v>
      </c>
      <c r="E1858" s="621">
        <v>901.9</v>
      </c>
      <c r="F1858" s="614">
        <f t="shared" si="509"/>
        <v>1087.33</v>
      </c>
      <c r="G1858" s="510"/>
      <c r="H1858" s="423"/>
      <c r="I1858" s="422">
        <f>IF(ISBLANK(E1858),0,ROUND(F1858*G1858,2))</f>
        <v>0</v>
      </c>
      <c r="J1858" s="422">
        <f>IF(ISBLANK(G1858),0,ROUND(G1858*H1858,2))</f>
        <v>0</v>
      </c>
      <c r="K1858" s="419"/>
      <c r="L1858" s="423">
        <f t="shared" ref="L1858:M1860" si="516">G1858</f>
        <v>0</v>
      </c>
      <c r="M1858" s="423">
        <f t="shared" si="516"/>
        <v>0</v>
      </c>
      <c r="N1858" s="424">
        <f>IF(ISBLANK(E1858),0,ROUND(F1858*L1858,2))</f>
        <v>0</v>
      </c>
      <c r="O1858" s="424">
        <f>IF(ISBLANK(L1858),0,ROUND(L1858*M1858,2))</f>
        <v>0</v>
      </c>
      <c r="P1858" s="420"/>
      <c r="Q1858" s="532"/>
      <c r="R1858" s="526" t="str">
        <f t="shared" si="508"/>
        <v/>
      </c>
      <c r="S1858" s="526" t="str">
        <f t="shared" si="510"/>
        <v/>
      </c>
      <c r="V1858" s="433">
        <f>VLOOKUP(A1858,[3]Cartilha!$A:$A,1,FALSE)</f>
        <v>89993</v>
      </c>
      <c r="W1858" s="367"/>
    </row>
    <row r="1859" spans="1:23" ht="12" hidden="1" thickBot="1" x14ac:dyDescent="0.25">
      <c r="A1859" s="623">
        <v>89994</v>
      </c>
      <c r="B1859" s="612" t="s">
        <v>3171</v>
      </c>
      <c r="C1859" s="620" t="s">
        <v>383</v>
      </c>
      <c r="D1859" s="612" t="s">
        <v>171</v>
      </c>
      <c r="E1859" s="621">
        <v>753.67</v>
      </c>
      <c r="F1859" s="614">
        <f t="shared" si="509"/>
        <v>908.62</v>
      </c>
      <c r="G1859" s="510"/>
      <c r="H1859" s="423"/>
      <c r="I1859" s="422">
        <f>IF(ISBLANK(E1859),0,ROUND(F1859*G1859,2))</f>
        <v>0</v>
      </c>
      <c r="J1859" s="422">
        <f>IF(ISBLANK(G1859),0,ROUND(G1859*H1859,2))</f>
        <v>0</v>
      </c>
      <c r="K1859" s="419"/>
      <c r="L1859" s="423">
        <f t="shared" si="516"/>
        <v>0</v>
      </c>
      <c r="M1859" s="423">
        <f t="shared" si="516"/>
        <v>0</v>
      </c>
      <c r="N1859" s="424">
        <f>IF(ISBLANK(E1859),0,ROUND(F1859*L1859,2))</f>
        <v>0</v>
      </c>
      <c r="O1859" s="424">
        <f>IF(ISBLANK(L1859),0,ROUND(L1859*M1859,2))</f>
        <v>0</v>
      </c>
      <c r="P1859" s="420"/>
      <c r="Q1859" s="532"/>
      <c r="R1859" s="526" t="str">
        <f t="shared" si="508"/>
        <v/>
      </c>
      <c r="S1859" s="526" t="str">
        <f t="shared" si="510"/>
        <v/>
      </c>
      <c r="V1859" s="433">
        <f>VLOOKUP(A1859,[3]Cartilha!$A:$A,1,FALSE)</f>
        <v>89994</v>
      </c>
      <c r="W1859" s="367"/>
    </row>
    <row r="1860" spans="1:23" ht="12" hidden="1" thickBot="1" x14ac:dyDescent="0.25">
      <c r="A1860" s="623">
        <v>89995</v>
      </c>
      <c r="B1860" s="612" t="s">
        <v>3171</v>
      </c>
      <c r="C1860" s="620" t="s">
        <v>384</v>
      </c>
      <c r="D1860" s="612" t="s">
        <v>171</v>
      </c>
      <c r="E1860" s="621">
        <v>863.99</v>
      </c>
      <c r="F1860" s="614">
        <f t="shared" si="509"/>
        <v>1041.6300000000001</v>
      </c>
      <c r="G1860" s="510"/>
      <c r="H1860" s="423"/>
      <c r="I1860" s="422">
        <f>IF(ISBLANK(E1860),0,ROUND(F1860*G1860,2))</f>
        <v>0</v>
      </c>
      <c r="J1860" s="422">
        <f>IF(ISBLANK(G1860),0,ROUND(G1860*H1860,2))</f>
        <v>0</v>
      </c>
      <c r="K1860" s="419"/>
      <c r="L1860" s="423">
        <f t="shared" si="516"/>
        <v>0</v>
      </c>
      <c r="M1860" s="423">
        <f t="shared" si="516"/>
        <v>0</v>
      </c>
      <c r="N1860" s="424">
        <f>IF(ISBLANK(E1860),0,ROUND(F1860*L1860,2))</f>
        <v>0</v>
      </c>
      <c r="O1860" s="424">
        <f>IF(ISBLANK(L1860),0,ROUND(L1860*M1860,2))</f>
        <v>0</v>
      </c>
      <c r="P1860" s="420"/>
      <c r="Q1860" s="532"/>
      <c r="R1860" s="526" t="str">
        <f t="shared" si="508"/>
        <v/>
      </c>
      <c r="S1860" s="526" t="str">
        <f t="shared" si="510"/>
        <v/>
      </c>
      <c r="V1860" s="433">
        <f>VLOOKUP(A1860,[3]Cartilha!$A:$A,1,FALSE)</f>
        <v>89995</v>
      </c>
      <c r="W1860" s="367"/>
    </row>
    <row r="1861" spans="1:23" ht="12" hidden="1" thickBot="1" x14ac:dyDescent="0.25">
      <c r="A1861" s="623" t="s">
        <v>205</v>
      </c>
      <c r="B1861" s="612"/>
      <c r="C1861" s="620" t="s">
        <v>220</v>
      </c>
      <c r="D1861" s="612">
        <v>0</v>
      </c>
      <c r="E1861" s="621">
        <v>0</v>
      </c>
      <c r="F1861" s="614">
        <f t="shared" si="509"/>
        <v>0</v>
      </c>
      <c r="G1861" s="515"/>
      <c r="H1861" s="443"/>
      <c r="I1861" s="444"/>
      <c r="J1861" s="445"/>
      <c r="K1861" s="419"/>
      <c r="L1861" s="442"/>
      <c r="M1861" s="443"/>
      <c r="N1861" s="444"/>
      <c r="O1861" s="445"/>
      <c r="P1861" s="420"/>
      <c r="Q1861" s="525" t="str">
        <f>IF(OR(SUM(J1862:J1881)&gt;0,SUM(O1862:O1881)&gt;0),"xx","")</f>
        <v/>
      </c>
      <c r="R1861" s="526" t="str">
        <f t="shared" si="508"/>
        <v/>
      </c>
      <c r="S1861" s="526" t="str">
        <f t="shared" si="510"/>
        <v/>
      </c>
      <c r="V1861" s="433" t="str">
        <f>VLOOKUP(A1861,[3]Cartilha!$A:$A,1,FALSE)</f>
        <v>4.4</v>
      </c>
      <c r="W1861" s="367"/>
    </row>
    <row r="1862" spans="1:23" ht="12" hidden="1" thickBot="1" x14ac:dyDescent="0.25">
      <c r="A1862" s="623" t="s">
        <v>6135</v>
      </c>
      <c r="B1862" s="612"/>
      <c r="C1862" s="620" t="s">
        <v>6136</v>
      </c>
      <c r="D1862" s="612">
        <v>0</v>
      </c>
      <c r="E1862" s="621">
        <v>0</v>
      </c>
      <c r="F1862" s="614">
        <f t="shared" si="509"/>
        <v>0</v>
      </c>
      <c r="G1862" s="515"/>
      <c r="H1862" s="443"/>
      <c r="I1862" s="444"/>
      <c r="J1862" s="445"/>
      <c r="K1862" s="419"/>
      <c r="L1862" s="442"/>
      <c r="M1862" s="443"/>
      <c r="N1862" s="444"/>
      <c r="O1862" s="445"/>
      <c r="P1862" s="420"/>
      <c r="Q1862" s="525" t="str">
        <f>IF(OR(SUM(J1862)&gt;0,SUM(O1862)&gt;0),"xx","")</f>
        <v/>
      </c>
      <c r="R1862" s="526" t="str">
        <f t="shared" si="508"/>
        <v/>
      </c>
      <c r="S1862" s="526" t="str">
        <f t="shared" si="510"/>
        <v/>
      </c>
      <c r="V1862" s="433" t="str">
        <f>VLOOKUP(A1862,[3]Cartilha!$A:$A,1,FALSE)</f>
        <v>4.4.1</v>
      </c>
      <c r="W1862" s="367"/>
    </row>
    <row r="1863" spans="1:23" ht="12" hidden="1" thickBot="1" x14ac:dyDescent="0.25">
      <c r="A1863" s="623" t="s">
        <v>1879</v>
      </c>
      <c r="B1863" s="612"/>
      <c r="C1863" s="620" t="s">
        <v>221</v>
      </c>
      <c r="D1863" s="612">
        <v>0</v>
      </c>
      <c r="E1863" s="621">
        <v>0</v>
      </c>
      <c r="F1863" s="614">
        <f t="shared" si="509"/>
        <v>0</v>
      </c>
      <c r="G1863" s="515"/>
      <c r="H1863" s="442"/>
      <c r="I1863" s="444"/>
      <c r="J1863" s="445"/>
      <c r="K1863" s="452"/>
      <c r="L1863" s="442"/>
      <c r="M1863" s="442"/>
      <c r="N1863" s="444"/>
      <c r="O1863" s="445"/>
      <c r="P1863" s="451"/>
      <c r="Q1863" s="525" t="str">
        <f>IF(OR(SUM(J1864:J1880)&gt;0,SUM(O1864:O1880)&gt;0),"xx","")</f>
        <v/>
      </c>
      <c r="R1863" s="526" t="str">
        <f t="shared" si="508"/>
        <v/>
      </c>
      <c r="S1863" s="526" t="str">
        <f t="shared" si="510"/>
        <v/>
      </c>
      <c r="V1863" s="433" t="str">
        <f>VLOOKUP(A1863,[3]Cartilha!$A:$A,1,FALSE)</f>
        <v>4.4.2</v>
      </c>
      <c r="W1863" s="367"/>
    </row>
    <row r="1864" spans="1:23" ht="23.25" hidden="1" thickBot="1" x14ac:dyDescent="0.25">
      <c r="A1864" s="623">
        <v>102473</v>
      </c>
      <c r="B1864" s="612" t="s">
        <v>3171</v>
      </c>
      <c r="C1864" s="620" t="s">
        <v>6107</v>
      </c>
      <c r="D1864" s="612" t="s">
        <v>171</v>
      </c>
      <c r="E1864" s="621">
        <v>398.2</v>
      </c>
      <c r="F1864" s="614">
        <f t="shared" si="509"/>
        <v>480.07</v>
      </c>
      <c r="G1864" s="533"/>
      <c r="H1864" s="442"/>
      <c r="I1864" s="422">
        <f t="shared" ref="I1864:I1880" si="517">IF(ISBLANK(E1864),0,ROUND(F1864*G1864,2))</f>
        <v>0</v>
      </c>
      <c r="J1864" s="422">
        <f t="shared" ref="J1864:J1880" si="518">IF(ISBLANK(G1864),0,ROUND(G1864*H1864,2))</f>
        <v>0</v>
      </c>
      <c r="K1864" s="419"/>
      <c r="L1864" s="423">
        <f t="shared" ref="L1864:L1880" si="519">G1864</f>
        <v>0</v>
      </c>
      <c r="M1864" s="442">
        <f t="shared" ref="M1864:M1880" si="520">H1864</f>
        <v>0</v>
      </c>
      <c r="N1864" s="424">
        <f t="shared" ref="N1864:N1880" si="521">IF(ISBLANK(E1864),0,ROUND(F1864*L1864,2))</f>
        <v>0</v>
      </c>
      <c r="O1864" s="424">
        <f t="shared" ref="O1864:O1880" si="522">IF(ISBLANK(L1864),0,ROUND(L1864*M1864,2))</f>
        <v>0</v>
      </c>
      <c r="P1864" s="420"/>
      <c r="Q1864" s="532"/>
      <c r="R1864" s="526" t="str">
        <f t="shared" si="508"/>
        <v/>
      </c>
      <c r="S1864" s="526" t="str">
        <f t="shared" si="510"/>
        <v/>
      </c>
      <c r="V1864" s="433">
        <f>VLOOKUP(A1864,[3]Cartilha!$A:$A,1,FALSE)</f>
        <v>102473</v>
      </c>
      <c r="W1864" s="367"/>
    </row>
    <row r="1865" spans="1:23" ht="12" hidden="1" thickBot="1" x14ac:dyDescent="0.25">
      <c r="A1865" s="623">
        <v>95240</v>
      </c>
      <c r="B1865" s="612" t="s">
        <v>3171</v>
      </c>
      <c r="C1865" s="620" t="s">
        <v>5696</v>
      </c>
      <c r="D1865" s="612" t="s">
        <v>170</v>
      </c>
      <c r="E1865" s="621">
        <v>16.100000000000001</v>
      </c>
      <c r="F1865" s="614">
        <f t="shared" si="509"/>
        <v>19.41</v>
      </c>
      <c r="G1865" s="533"/>
      <c r="H1865" s="442"/>
      <c r="I1865" s="422">
        <f t="shared" si="517"/>
        <v>0</v>
      </c>
      <c r="J1865" s="422">
        <f t="shared" si="518"/>
        <v>0</v>
      </c>
      <c r="K1865" s="419"/>
      <c r="L1865" s="423">
        <f t="shared" si="519"/>
        <v>0</v>
      </c>
      <c r="M1865" s="442">
        <f t="shared" si="520"/>
        <v>0</v>
      </c>
      <c r="N1865" s="424">
        <f t="shared" si="521"/>
        <v>0</v>
      </c>
      <c r="O1865" s="424">
        <f t="shared" si="522"/>
        <v>0</v>
      </c>
      <c r="P1865" s="420"/>
      <c r="Q1865" s="532"/>
      <c r="R1865" s="526" t="str">
        <f t="shared" si="508"/>
        <v/>
      </c>
      <c r="S1865" s="526" t="str">
        <f t="shared" si="510"/>
        <v/>
      </c>
      <c r="V1865" s="433">
        <f>VLOOKUP(A1865,[3]Cartilha!$A:$A,1,FALSE)</f>
        <v>95240</v>
      </c>
      <c r="W1865" s="367"/>
    </row>
    <row r="1866" spans="1:23" ht="12" hidden="1" thickBot="1" x14ac:dyDescent="0.25">
      <c r="A1866" s="623">
        <v>95241</v>
      </c>
      <c r="B1866" s="612" t="s">
        <v>3171</v>
      </c>
      <c r="C1866" s="620" t="s">
        <v>5697</v>
      </c>
      <c r="D1866" s="612" t="s">
        <v>170</v>
      </c>
      <c r="E1866" s="621">
        <v>26.84</v>
      </c>
      <c r="F1866" s="614">
        <f t="shared" si="509"/>
        <v>32.36</v>
      </c>
      <c r="G1866" s="534"/>
      <c r="H1866" s="442"/>
      <c r="I1866" s="422">
        <f t="shared" si="517"/>
        <v>0</v>
      </c>
      <c r="J1866" s="422">
        <f t="shared" si="518"/>
        <v>0</v>
      </c>
      <c r="K1866" s="419"/>
      <c r="L1866" s="426">
        <f t="shared" si="519"/>
        <v>0</v>
      </c>
      <c r="M1866" s="442">
        <f t="shared" si="520"/>
        <v>0</v>
      </c>
      <c r="N1866" s="424">
        <f t="shared" si="521"/>
        <v>0</v>
      </c>
      <c r="O1866" s="424">
        <f t="shared" si="522"/>
        <v>0</v>
      </c>
      <c r="P1866" s="420"/>
      <c r="Q1866" s="532"/>
      <c r="R1866" s="526" t="str">
        <f t="shared" si="508"/>
        <v/>
      </c>
      <c r="S1866" s="526" t="str">
        <f t="shared" si="510"/>
        <v/>
      </c>
      <c r="V1866" s="433">
        <f>VLOOKUP(A1866,[3]Cartilha!$A:$A,1,FALSE)</f>
        <v>95241</v>
      </c>
      <c r="W1866" s="367"/>
    </row>
    <row r="1867" spans="1:23" ht="12" hidden="1" thickBot="1" x14ac:dyDescent="0.25">
      <c r="A1867" s="623">
        <v>96616</v>
      </c>
      <c r="B1867" s="612" t="s">
        <v>3171</v>
      </c>
      <c r="C1867" s="620" t="s">
        <v>2431</v>
      </c>
      <c r="D1867" s="612" t="s">
        <v>171</v>
      </c>
      <c r="E1867" s="621">
        <v>563.72</v>
      </c>
      <c r="F1867" s="614">
        <f t="shared" si="509"/>
        <v>679.62</v>
      </c>
      <c r="G1867" s="534"/>
      <c r="H1867" s="442"/>
      <c r="I1867" s="422">
        <f t="shared" si="517"/>
        <v>0</v>
      </c>
      <c r="J1867" s="422">
        <f t="shared" si="518"/>
        <v>0</v>
      </c>
      <c r="K1867" s="419"/>
      <c r="L1867" s="426">
        <f t="shared" si="519"/>
        <v>0</v>
      </c>
      <c r="M1867" s="442">
        <f t="shared" si="520"/>
        <v>0</v>
      </c>
      <c r="N1867" s="424">
        <f t="shared" si="521"/>
        <v>0</v>
      </c>
      <c r="O1867" s="424">
        <f t="shared" si="522"/>
        <v>0</v>
      </c>
      <c r="P1867" s="420"/>
      <c r="Q1867" s="532"/>
      <c r="R1867" s="526" t="str">
        <f t="shared" si="508"/>
        <v/>
      </c>
      <c r="S1867" s="526" t="str">
        <f t="shared" si="510"/>
        <v/>
      </c>
      <c r="V1867" s="433">
        <f>VLOOKUP(A1867,[3]Cartilha!$A:$A,1,FALSE)</f>
        <v>96616</v>
      </c>
      <c r="W1867" s="367"/>
    </row>
    <row r="1868" spans="1:23" ht="12" hidden="1" thickBot="1" x14ac:dyDescent="0.25">
      <c r="A1868" s="623">
        <v>96617</v>
      </c>
      <c r="B1868" s="612" t="s">
        <v>3171</v>
      </c>
      <c r="C1868" s="620" t="s">
        <v>2432</v>
      </c>
      <c r="D1868" s="612" t="s">
        <v>170</v>
      </c>
      <c r="E1868" s="621">
        <v>16.899999999999999</v>
      </c>
      <c r="F1868" s="614">
        <f t="shared" si="509"/>
        <v>20.37</v>
      </c>
      <c r="G1868" s="534"/>
      <c r="H1868" s="442"/>
      <c r="I1868" s="422">
        <f t="shared" si="517"/>
        <v>0</v>
      </c>
      <c r="J1868" s="422">
        <f t="shared" si="518"/>
        <v>0</v>
      </c>
      <c r="K1868" s="419"/>
      <c r="L1868" s="426">
        <f t="shared" si="519"/>
        <v>0</v>
      </c>
      <c r="M1868" s="442">
        <f t="shared" si="520"/>
        <v>0</v>
      </c>
      <c r="N1868" s="424">
        <f t="shared" si="521"/>
        <v>0</v>
      </c>
      <c r="O1868" s="424">
        <f t="shared" si="522"/>
        <v>0</v>
      </c>
      <c r="P1868" s="420"/>
      <c r="Q1868" s="532"/>
      <c r="R1868" s="526" t="str">
        <f t="shared" si="508"/>
        <v/>
      </c>
      <c r="S1868" s="526" t="str">
        <f t="shared" si="510"/>
        <v/>
      </c>
      <c r="V1868" s="433">
        <f>VLOOKUP(A1868,[3]Cartilha!$A:$A,1,FALSE)</f>
        <v>96617</v>
      </c>
      <c r="W1868" s="367"/>
    </row>
    <row r="1869" spans="1:23" ht="12" hidden="1" thickBot="1" x14ac:dyDescent="0.25">
      <c r="A1869" s="623">
        <v>96619</v>
      </c>
      <c r="B1869" s="612" t="s">
        <v>3171</v>
      </c>
      <c r="C1869" s="620" t="s">
        <v>2433</v>
      </c>
      <c r="D1869" s="612" t="s">
        <v>170</v>
      </c>
      <c r="E1869" s="621">
        <v>28.17</v>
      </c>
      <c r="F1869" s="614">
        <f t="shared" si="509"/>
        <v>33.96</v>
      </c>
      <c r="G1869" s="534"/>
      <c r="H1869" s="442"/>
      <c r="I1869" s="422">
        <f t="shared" si="517"/>
        <v>0</v>
      </c>
      <c r="J1869" s="422">
        <f t="shared" si="518"/>
        <v>0</v>
      </c>
      <c r="K1869" s="419"/>
      <c r="L1869" s="426">
        <f t="shared" si="519"/>
        <v>0</v>
      </c>
      <c r="M1869" s="442">
        <f t="shared" si="520"/>
        <v>0</v>
      </c>
      <c r="N1869" s="424">
        <f t="shared" si="521"/>
        <v>0</v>
      </c>
      <c r="O1869" s="424">
        <f t="shared" si="522"/>
        <v>0</v>
      </c>
      <c r="P1869" s="420"/>
      <c r="Q1869" s="532"/>
      <c r="R1869" s="526" t="str">
        <f t="shared" si="508"/>
        <v/>
      </c>
      <c r="S1869" s="526" t="str">
        <f t="shared" si="510"/>
        <v/>
      </c>
      <c r="V1869" s="433">
        <f>VLOOKUP(A1869,[3]Cartilha!$A:$A,1,FALSE)</f>
        <v>96619</v>
      </c>
      <c r="W1869" s="367"/>
    </row>
    <row r="1870" spans="1:23" ht="12" hidden="1" thickBot="1" x14ac:dyDescent="0.25">
      <c r="A1870" s="623">
        <v>96620</v>
      </c>
      <c r="B1870" s="612" t="s">
        <v>3171</v>
      </c>
      <c r="C1870" s="620" t="s">
        <v>5698</v>
      </c>
      <c r="D1870" s="612" t="s">
        <v>171</v>
      </c>
      <c r="E1870" s="621">
        <v>537.12</v>
      </c>
      <c r="F1870" s="614">
        <f t="shared" si="509"/>
        <v>647.54999999999995</v>
      </c>
      <c r="G1870" s="534"/>
      <c r="H1870" s="442"/>
      <c r="I1870" s="422">
        <f t="shared" si="517"/>
        <v>0</v>
      </c>
      <c r="J1870" s="422">
        <f t="shared" si="518"/>
        <v>0</v>
      </c>
      <c r="K1870" s="419"/>
      <c r="L1870" s="426">
        <f t="shared" si="519"/>
        <v>0</v>
      </c>
      <c r="M1870" s="442">
        <f t="shared" si="520"/>
        <v>0</v>
      </c>
      <c r="N1870" s="424">
        <f t="shared" si="521"/>
        <v>0</v>
      </c>
      <c r="O1870" s="424">
        <f t="shared" si="522"/>
        <v>0</v>
      </c>
      <c r="P1870" s="420"/>
      <c r="Q1870" s="532"/>
      <c r="R1870" s="526" t="str">
        <f t="shared" si="508"/>
        <v/>
      </c>
      <c r="S1870" s="526" t="str">
        <f t="shared" si="510"/>
        <v/>
      </c>
      <c r="V1870" s="433">
        <f>VLOOKUP(A1870,[3]Cartilha!$A:$A,1,FALSE)</f>
        <v>96620</v>
      </c>
      <c r="W1870" s="367"/>
    </row>
    <row r="1871" spans="1:23" ht="23.25" hidden="1" thickBot="1" x14ac:dyDescent="0.25">
      <c r="A1871" s="623">
        <v>100322</v>
      </c>
      <c r="B1871" s="612" t="s">
        <v>3171</v>
      </c>
      <c r="C1871" s="620" t="s">
        <v>5699</v>
      </c>
      <c r="D1871" s="612" t="s">
        <v>171</v>
      </c>
      <c r="E1871" s="621">
        <v>97.59</v>
      </c>
      <c r="F1871" s="614">
        <f t="shared" si="509"/>
        <v>117.65</v>
      </c>
      <c r="G1871" s="534"/>
      <c r="H1871" s="442"/>
      <c r="I1871" s="422">
        <f t="shared" si="517"/>
        <v>0</v>
      </c>
      <c r="J1871" s="422">
        <f t="shared" si="518"/>
        <v>0</v>
      </c>
      <c r="K1871" s="419"/>
      <c r="L1871" s="426">
        <f t="shared" si="519"/>
        <v>0</v>
      </c>
      <c r="M1871" s="442">
        <f t="shared" si="520"/>
        <v>0</v>
      </c>
      <c r="N1871" s="424">
        <f t="shared" si="521"/>
        <v>0</v>
      </c>
      <c r="O1871" s="424">
        <f t="shared" si="522"/>
        <v>0</v>
      </c>
      <c r="P1871" s="420"/>
      <c r="Q1871" s="532"/>
      <c r="R1871" s="526" t="str">
        <f t="shared" si="508"/>
        <v/>
      </c>
      <c r="S1871" s="526" t="str">
        <f t="shared" si="510"/>
        <v/>
      </c>
      <c r="V1871" s="433">
        <f>VLOOKUP(A1871,[3]Cartilha!$A:$A,1,FALSE)</f>
        <v>100322</v>
      </c>
      <c r="W1871" s="367"/>
    </row>
    <row r="1872" spans="1:23" ht="23.25" hidden="1" thickBot="1" x14ac:dyDescent="0.25">
      <c r="A1872" s="623">
        <v>100323</v>
      </c>
      <c r="B1872" s="612" t="s">
        <v>3171</v>
      </c>
      <c r="C1872" s="620" t="s">
        <v>5700</v>
      </c>
      <c r="D1872" s="612" t="s">
        <v>171</v>
      </c>
      <c r="E1872" s="621">
        <v>123.79</v>
      </c>
      <c r="F1872" s="614">
        <f t="shared" si="509"/>
        <v>149.24</v>
      </c>
      <c r="G1872" s="534"/>
      <c r="H1872" s="442"/>
      <c r="I1872" s="422">
        <f t="shared" si="517"/>
        <v>0</v>
      </c>
      <c r="J1872" s="422">
        <f t="shared" si="518"/>
        <v>0</v>
      </c>
      <c r="K1872" s="419"/>
      <c r="L1872" s="426">
        <f t="shared" si="519"/>
        <v>0</v>
      </c>
      <c r="M1872" s="442">
        <f t="shared" si="520"/>
        <v>0</v>
      </c>
      <c r="N1872" s="424">
        <f t="shared" si="521"/>
        <v>0</v>
      </c>
      <c r="O1872" s="424">
        <f t="shared" si="522"/>
        <v>0</v>
      </c>
      <c r="P1872" s="420"/>
      <c r="Q1872" s="532"/>
      <c r="R1872" s="526" t="str">
        <f t="shared" si="508"/>
        <v/>
      </c>
      <c r="S1872" s="526" t="str">
        <f t="shared" si="510"/>
        <v/>
      </c>
      <c r="V1872" s="433">
        <f>VLOOKUP(A1872,[3]Cartilha!$A:$A,1,FALSE)</f>
        <v>100323</v>
      </c>
      <c r="W1872" s="367"/>
    </row>
    <row r="1873" spans="1:23" ht="23.25" hidden="1" thickBot="1" x14ac:dyDescent="0.25">
      <c r="A1873" s="623">
        <v>100324</v>
      </c>
      <c r="B1873" s="612" t="s">
        <v>3171</v>
      </c>
      <c r="C1873" s="620" t="s">
        <v>5701</v>
      </c>
      <c r="D1873" s="612" t="s">
        <v>171</v>
      </c>
      <c r="E1873" s="621">
        <v>101.3</v>
      </c>
      <c r="F1873" s="614">
        <f t="shared" si="509"/>
        <v>122.13</v>
      </c>
      <c r="G1873" s="534"/>
      <c r="H1873" s="442"/>
      <c r="I1873" s="422">
        <f t="shared" si="517"/>
        <v>0</v>
      </c>
      <c r="J1873" s="422">
        <f t="shared" si="518"/>
        <v>0</v>
      </c>
      <c r="K1873" s="419"/>
      <c r="L1873" s="426">
        <f t="shared" si="519"/>
        <v>0</v>
      </c>
      <c r="M1873" s="442">
        <f t="shared" si="520"/>
        <v>0</v>
      </c>
      <c r="N1873" s="424">
        <f t="shared" si="521"/>
        <v>0</v>
      </c>
      <c r="O1873" s="424">
        <f t="shared" si="522"/>
        <v>0</v>
      </c>
      <c r="P1873" s="420"/>
      <c r="Q1873" s="532"/>
      <c r="R1873" s="526" t="str">
        <f t="shared" si="508"/>
        <v/>
      </c>
      <c r="S1873" s="526" t="str">
        <f t="shared" si="510"/>
        <v/>
      </c>
      <c r="V1873" s="433">
        <f>VLOOKUP(A1873,[3]Cartilha!$A:$A,1,FALSE)</f>
        <v>100324</v>
      </c>
      <c r="W1873" s="367"/>
    </row>
    <row r="1874" spans="1:23" ht="12" hidden="1" thickBot="1" x14ac:dyDescent="0.25">
      <c r="A1874" s="623">
        <v>96621</v>
      </c>
      <c r="B1874" s="612" t="s">
        <v>3171</v>
      </c>
      <c r="C1874" s="620" t="s">
        <v>2434</v>
      </c>
      <c r="D1874" s="612" t="s">
        <v>171</v>
      </c>
      <c r="E1874" s="621">
        <v>186.15</v>
      </c>
      <c r="F1874" s="614">
        <f t="shared" si="509"/>
        <v>224.42</v>
      </c>
      <c r="G1874" s="534"/>
      <c r="H1874" s="442"/>
      <c r="I1874" s="422">
        <f t="shared" si="517"/>
        <v>0</v>
      </c>
      <c r="J1874" s="422">
        <f t="shared" si="518"/>
        <v>0</v>
      </c>
      <c r="K1874" s="419"/>
      <c r="L1874" s="426">
        <f t="shared" si="519"/>
        <v>0</v>
      </c>
      <c r="M1874" s="442">
        <f t="shared" si="520"/>
        <v>0</v>
      </c>
      <c r="N1874" s="424">
        <f t="shared" si="521"/>
        <v>0</v>
      </c>
      <c r="O1874" s="424">
        <f t="shared" si="522"/>
        <v>0</v>
      </c>
      <c r="P1874" s="420"/>
      <c r="Q1874" s="532"/>
      <c r="R1874" s="526" t="str">
        <f t="shared" si="508"/>
        <v/>
      </c>
      <c r="S1874" s="526" t="str">
        <f t="shared" si="510"/>
        <v/>
      </c>
      <c r="V1874" s="433">
        <f>VLOOKUP(A1874,[3]Cartilha!$A:$A,1,FALSE)</f>
        <v>96621</v>
      </c>
      <c r="W1874" s="367"/>
    </row>
    <row r="1875" spans="1:23" ht="12" hidden="1" thickBot="1" x14ac:dyDescent="0.25">
      <c r="A1875" s="623">
        <v>96622</v>
      </c>
      <c r="B1875" s="612" t="s">
        <v>3171</v>
      </c>
      <c r="C1875" s="620" t="s">
        <v>5702</v>
      </c>
      <c r="D1875" s="612" t="s">
        <v>171</v>
      </c>
      <c r="E1875" s="621">
        <v>107.89</v>
      </c>
      <c r="F1875" s="614">
        <f t="shared" si="509"/>
        <v>130.07</v>
      </c>
      <c r="G1875" s="534"/>
      <c r="H1875" s="442"/>
      <c r="I1875" s="422">
        <f t="shared" si="517"/>
        <v>0</v>
      </c>
      <c r="J1875" s="422">
        <f t="shared" si="518"/>
        <v>0</v>
      </c>
      <c r="K1875" s="419"/>
      <c r="L1875" s="426">
        <f t="shared" si="519"/>
        <v>0</v>
      </c>
      <c r="M1875" s="442">
        <f t="shared" si="520"/>
        <v>0</v>
      </c>
      <c r="N1875" s="424">
        <f t="shared" si="521"/>
        <v>0</v>
      </c>
      <c r="O1875" s="424">
        <f t="shared" si="522"/>
        <v>0</v>
      </c>
      <c r="P1875" s="420"/>
      <c r="Q1875" s="532"/>
      <c r="R1875" s="526" t="str">
        <f t="shared" si="508"/>
        <v/>
      </c>
      <c r="S1875" s="526" t="str">
        <f t="shared" si="510"/>
        <v/>
      </c>
      <c r="V1875" s="433">
        <f>VLOOKUP(A1875,[3]Cartilha!$A:$A,1,FALSE)</f>
        <v>96622</v>
      </c>
      <c r="W1875" s="367"/>
    </row>
    <row r="1876" spans="1:23" ht="12" hidden="1" thickBot="1" x14ac:dyDescent="0.25">
      <c r="A1876" s="623">
        <v>96623</v>
      </c>
      <c r="B1876" s="612" t="s">
        <v>3171</v>
      </c>
      <c r="C1876" s="620" t="s">
        <v>2435</v>
      </c>
      <c r="D1876" s="612" t="s">
        <v>171</v>
      </c>
      <c r="E1876" s="621">
        <v>167.93</v>
      </c>
      <c r="F1876" s="614">
        <f t="shared" si="509"/>
        <v>202.46</v>
      </c>
      <c r="G1876" s="534"/>
      <c r="H1876" s="442"/>
      <c r="I1876" s="422">
        <f t="shared" si="517"/>
        <v>0</v>
      </c>
      <c r="J1876" s="422">
        <f t="shared" si="518"/>
        <v>0</v>
      </c>
      <c r="K1876" s="419"/>
      <c r="L1876" s="426">
        <f t="shared" si="519"/>
        <v>0</v>
      </c>
      <c r="M1876" s="442">
        <f t="shared" si="520"/>
        <v>0</v>
      </c>
      <c r="N1876" s="424">
        <f t="shared" si="521"/>
        <v>0</v>
      </c>
      <c r="O1876" s="424">
        <f t="shared" si="522"/>
        <v>0</v>
      </c>
      <c r="P1876" s="420"/>
      <c r="Q1876" s="532"/>
      <c r="R1876" s="526" t="str">
        <f t="shared" ref="R1876:R1939" si="523">IF(Q1876="X","x",IF(Q1876="xx","x",IF(O1876&gt;0,"x","")))</f>
        <v/>
      </c>
      <c r="S1876" s="526" t="str">
        <f t="shared" si="510"/>
        <v/>
      </c>
      <c r="V1876" s="433">
        <f>VLOOKUP(A1876,[3]Cartilha!$A:$A,1,FALSE)</f>
        <v>96623</v>
      </c>
      <c r="W1876" s="367"/>
    </row>
    <row r="1877" spans="1:23" ht="23.25" hidden="1" thickBot="1" x14ac:dyDescent="0.25">
      <c r="A1877" s="623">
        <v>96624</v>
      </c>
      <c r="B1877" s="612" t="s">
        <v>3171</v>
      </c>
      <c r="C1877" s="620" t="s">
        <v>5703</v>
      </c>
      <c r="D1877" s="612" t="s">
        <v>171</v>
      </c>
      <c r="E1877" s="621">
        <v>101.48</v>
      </c>
      <c r="F1877" s="614">
        <f t="shared" si="509"/>
        <v>122.34</v>
      </c>
      <c r="G1877" s="534"/>
      <c r="H1877" s="442"/>
      <c r="I1877" s="422">
        <f t="shared" si="517"/>
        <v>0</v>
      </c>
      <c r="J1877" s="422">
        <f t="shared" si="518"/>
        <v>0</v>
      </c>
      <c r="K1877" s="419"/>
      <c r="L1877" s="426">
        <f t="shared" si="519"/>
        <v>0</v>
      </c>
      <c r="M1877" s="442">
        <f t="shared" si="520"/>
        <v>0</v>
      </c>
      <c r="N1877" s="424">
        <f t="shared" si="521"/>
        <v>0</v>
      </c>
      <c r="O1877" s="424">
        <f t="shared" si="522"/>
        <v>0</v>
      </c>
      <c r="P1877" s="420"/>
      <c r="Q1877" s="532"/>
      <c r="R1877" s="526" t="str">
        <f t="shared" si="523"/>
        <v/>
      </c>
      <c r="S1877" s="526" t="str">
        <f t="shared" si="510"/>
        <v/>
      </c>
      <c r="V1877" s="433">
        <f>VLOOKUP(A1877,[3]Cartilha!$A:$A,1,FALSE)</f>
        <v>96624</v>
      </c>
      <c r="W1877" s="367"/>
    </row>
    <row r="1878" spans="1:23" ht="23.25" hidden="1" thickBot="1" x14ac:dyDescent="0.25">
      <c r="A1878" s="623">
        <v>94962</v>
      </c>
      <c r="B1878" s="612" t="s">
        <v>3171</v>
      </c>
      <c r="C1878" s="620" t="s">
        <v>6137</v>
      </c>
      <c r="D1878" s="612" t="s">
        <v>171</v>
      </c>
      <c r="E1878" s="621">
        <v>314.25</v>
      </c>
      <c r="F1878" s="614">
        <f t="shared" si="509"/>
        <v>378.86</v>
      </c>
      <c r="G1878" s="534"/>
      <c r="H1878" s="442"/>
      <c r="I1878" s="422">
        <f t="shared" si="517"/>
        <v>0</v>
      </c>
      <c r="J1878" s="422">
        <f t="shared" si="518"/>
        <v>0</v>
      </c>
      <c r="K1878" s="419"/>
      <c r="L1878" s="426">
        <f t="shared" si="519"/>
        <v>0</v>
      </c>
      <c r="M1878" s="442">
        <f t="shared" si="520"/>
        <v>0</v>
      </c>
      <c r="N1878" s="424">
        <f t="shared" si="521"/>
        <v>0</v>
      </c>
      <c r="O1878" s="424">
        <f t="shared" si="522"/>
        <v>0</v>
      </c>
      <c r="P1878" s="420"/>
      <c r="Q1878" s="532"/>
      <c r="R1878" s="526" t="str">
        <f t="shared" si="523"/>
        <v/>
      </c>
      <c r="S1878" s="526" t="str">
        <f t="shared" si="510"/>
        <v/>
      </c>
      <c r="V1878" s="433">
        <f>VLOOKUP(A1878,[3]Cartilha!$A:$A,1,FALSE)</f>
        <v>94962</v>
      </c>
      <c r="W1878" s="367"/>
    </row>
    <row r="1879" spans="1:23" ht="23.25" hidden="1" thickBot="1" x14ac:dyDescent="0.25">
      <c r="A1879" s="623">
        <v>94968</v>
      </c>
      <c r="B1879" s="612" t="s">
        <v>3171</v>
      </c>
      <c r="C1879" s="620" t="s">
        <v>6138</v>
      </c>
      <c r="D1879" s="612" t="s">
        <v>171</v>
      </c>
      <c r="E1879" s="621">
        <v>310.08</v>
      </c>
      <c r="F1879" s="614">
        <f t="shared" ref="F1879:F1942" si="524">IF(E1879=0,0,ROUND(E1879*(1+E$13)*(1-E$14),2))</f>
        <v>373.83</v>
      </c>
      <c r="G1879" s="534"/>
      <c r="H1879" s="442"/>
      <c r="I1879" s="422">
        <f t="shared" si="517"/>
        <v>0</v>
      </c>
      <c r="J1879" s="422">
        <f t="shared" si="518"/>
        <v>0</v>
      </c>
      <c r="K1879" s="419"/>
      <c r="L1879" s="426">
        <f t="shared" si="519"/>
        <v>0</v>
      </c>
      <c r="M1879" s="442">
        <f t="shared" si="520"/>
        <v>0</v>
      </c>
      <c r="N1879" s="424">
        <f t="shared" si="521"/>
        <v>0</v>
      </c>
      <c r="O1879" s="424">
        <f t="shared" si="522"/>
        <v>0</v>
      </c>
      <c r="P1879" s="420"/>
      <c r="Q1879" s="532"/>
      <c r="R1879" s="526" t="str">
        <f t="shared" si="523"/>
        <v/>
      </c>
      <c r="S1879" s="526" t="str">
        <f t="shared" si="510"/>
        <v/>
      </c>
      <c r="V1879" s="433">
        <f>VLOOKUP(A1879,[3]Cartilha!$A:$A,1,FALSE)</f>
        <v>94968</v>
      </c>
      <c r="W1879" s="367"/>
    </row>
    <row r="1880" spans="1:23" ht="23.25" hidden="1" thickBot="1" x14ac:dyDescent="0.25">
      <c r="A1880" s="623">
        <v>94974</v>
      </c>
      <c r="B1880" s="612" t="s">
        <v>3171</v>
      </c>
      <c r="C1880" s="620" t="s">
        <v>6139</v>
      </c>
      <c r="D1880" s="612" t="s">
        <v>171</v>
      </c>
      <c r="E1880" s="621">
        <v>374.76</v>
      </c>
      <c r="F1880" s="614">
        <f t="shared" si="524"/>
        <v>451.81</v>
      </c>
      <c r="G1880" s="534"/>
      <c r="H1880" s="442"/>
      <c r="I1880" s="422">
        <f t="shared" si="517"/>
        <v>0</v>
      </c>
      <c r="J1880" s="422">
        <f t="shared" si="518"/>
        <v>0</v>
      </c>
      <c r="K1880" s="419"/>
      <c r="L1880" s="426">
        <f t="shared" si="519"/>
        <v>0</v>
      </c>
      <c r="M1880" s="442">
        <f t="shared" si="520"/>
        <v>0</v>
      </c>
      <c r="N1880" s="424">
        <f t="shared" si="521"/>
        <v>0</v>
      </c>
      <c r="O1880" s="424">
        <f t="shared" si="522"/>
        <v>0</v>
      </c>
      <c r="P1880" s="420"/>
      <c r="Q1880" s="532"/>
      <c r="R1880" s="526" t="str">
        <f t="shared" si="523"/>
        <v/>
      </c>
      <c r="S1880" s="526" t="str">
        <f t="shared" si="510"/>
        <v/>
      </c>
      <c r="V1880" s="433">
        <f>VLOOKUP(A1880,[3]Cartilha!$A:$A,1,FALSE)</f>
        <v>94974</v>
      </c>
      <c r="W1880" s="367"/>
    </row>
    <row r="1881" spans="1:23" ht="12" hidden="1" thickBot="1" x14ac:dyDescent="0.25">
      <c r="A1881" s="623" t="s">
        <v>6140</v>
      </c>
      <c r="B1881" s="612"/>
      <c r="C1881" s="620" t="s">
        <v>6141</v>
      </c>
      <c r="D1881" s="612">
        <v>0</v>
      </c>
      <c r="E1881" s="621">
        <v>0</v>
      </c>
      <c r="F1881" s="614">
        <f t="shared" si="524"/>
        <v>0</v>
      </c>
      <c r="G1881" s="515"/>
      <c r="H1881" s="442"/>
      <c r="I1881" s="444"/>
      <c r="J1881" s="445"/>
      <c r="K1881" s="419"/>
      <c r="L1881" s="442"/>
      <c r="M1881" s="442"/>
      <c r="N1881" s="444"/>
      <c r="O1881" s="445"/>
      <c r="P1881" s="451"/>
      <c r="Q1881" s="525" t="str">
        <f>IF(OR(SUM(J1881)&gt;0,SUM(O1881)&gt;0),"xx","")</f>
        <v/>
      </c>
      <c r="R1881" s="526" t="str">
        <f t="shared" si="523"/>
        <v/>
      </c>
      <c r="S1881" s="526" t="str">
        <f t="shared" si="510"/>
        <v/>
      </c>
      <c r="V1881" s="433" t="str">
        <f>VLOOKUP(A1881,[3]Cartilha!$A:$A,1,FALSE)</f>
        <v>4.4.3</v>
      </c>
      <c r="W1881" s="367"/>
    </row>
    <row r="1882" spans="1:23" ht="12" hidden="1" thickBot="1" x14ac:dyDescent="0.25">
      <c r="A1882" s="623" t="s">
        <v>206</v>
      </c>
      <c r="B1882" s="612"/>
      <c r="C1882" s="620" t="s">
        <v>153</v>
      </c>
      <c r="D1882" s="612">
        <v>0</v>
      </c>
      <c r="E1882" s="637">
        <v>0</v>
      </c>
      <c r="F1882" s="638">
        <f t="shared" si="524"/>
        <v>0</v>
      </c>
      <c r="G1882" s="518"/>
      <c r="H1882" s="446"/>
      <c r="I1882" s="447"/>
      <c r="J1882" s="447"/>
      <c r="K1882" s="419"/>
      <c r="L1882" s="446"/>
      <c r="M1882" s="446"/>
      <c r="N1882" s="447"/>
      <c r="O1882" s="448"/>
      <c r="P1882" s="420"/>
      <c r="Q1882" s="525" t="str">
        <f>IF(OR(SUM(J1883:J1889)&gt;0,SUM(O1883:O1889)&gt;0),"xx","")</f>
        <v/>
      </c>
      <c r="R1882" s="526" t="str">
        <f t="shared" si="523"/>
        <v/>
      </c>
      <c r="S1882" s="526" t="str">
        <f t="shared" si="510"/>
        <v/>
      </c>
      <c r="V1882" s="433" t="str">
        <f>VLOOKUP(A1882,[3]Cartilha!$A:$A,1,FALSE)</f>
        <v>4.5</v>
      </c>
      <c r="W1882" s="367"/>
    </row>
    <row r="1883" spans="1:23" ht="12" hidden="1" thickBot="1" x14ac:dyDescent="0.25">
      <c r="A1883" s="623" t="s">
        <v>1880</v>
      </c>
      <c r="B1883" s="612"/>
      <c r="C1883" s="639" t="s">
        <v>152</v>
      </c>
      <c r="D1883" s="617">
        <v>0</v>
      </c>
      <c r="E1883" s="640">
        <v>0</v>
      </c>
      <c r="F1883" s="641">
        <f t="shared" si="524"/>
        <v>0</v>
      </c>
      <c r="G1883" s="535"/>
      <c r="H1883" s="453"/>
      <c r="I1883" s="454"/>
      <c r="J1883" s="454"/>
      <c r="K1883" s="419"/>
      <c r="L1883" s="453"/>
      <c r="M1883" s="453"/>
      <c r="N1883" s="454"/>
      <c r="O1883" s="454"/>
      <c r="P1883" s="420"/>
      <c r="Q1883" s="525" t="str">
        <f>IF(OR(SUM(J1884:J1885)&gt;0,SUM(O1884:O1885)&gt;0),"xx","")</f>
        <v/>
      </c>
      <c r="R1883" s="526" t="str">
        <f t="shared" si="523"/>
        <v/>
      </c>
      <c r="S1883" s="526" t="str">
        <f t="shared" si="510"/>
        <v/>
      </c>
      <c r="V1883" s="433" t="str">
        <f>VLOOKUP(A1883,[3]Cartilha!$A:$A,1,FALSE)</f>
        <v>4.5.1</v>
      </c>
      <c r="W1883" s="367"/>
    </row>
    <row r="1884" spans="1:23" ht="12" hidden="1" thickBot="1" x14ac:dyDescent="0.25">
      <c r="A1884" s="619" t="s">
        <v>3725</v>
      </c>
      <c r="B1884" s="612" t="s">
        <v>5878</v>
      </c>
      <c r="C1884" s="620" t="s">
        <v>7010</v>
      </c>
      <c r="D1884" s="612" t="s">
        <v>171</v>
      </c>
      <c r="E1884" s="508">
        <v>314.31</v>
      </c>
      <c r="F1884" s="614">
        <f t="shared" si="524"/>
        <v>378.93</v>
      </c>
      <c r="G1884" s="533"/>
      <c r="H1884" s="423"/>
      <c r="I1884" s="422">
        <f>IF(ISBLANK(E1884),0,ROUND(F1884*G1884,2))</f>
        <v>0</v>
      </c>
      <c r="J1884" s="422">
        <f>IF(ISBLANK(G1884),0,ROUND(G1884*H1884,2))</f>
        <v>0</v>
      </c>
      <c r="K1884" s="419"/>
      <c r="L1884" s="423">
        <f>G1884</f>
        <v>0</v>
      </c>
      <c r="M1884" s="423">
        <f>H1884</f>
        <v>0</v>
      </c>
      <c r="N1884" s="424">
        <f>IF(ISBLANK(E1884),0,ROUND(F1884*L1884,2))</f>
        <v>0</v>
      </c>
      <c r="O1884" s="424">
        <f>IF(ISBLANK(L1884),0,ROUND(L1884*M1884,2))</f>
        <v>0</v>
      </c>
      <c r="P1884" s="420"/>
      <c r="Q1884" s="525"/>
      <c r="R1884" s="526" t="str">
        <f t="shared" si="523"/>
        <v/>
      </c>
      <c r="S1884" s="526" t="str">
        <f t="shared" si="510"/>
        <v/>
      </c>
      <c r="V1884" s="433" t="str">
        <f>VLOOKUP(A1884,[3]Cartilha!$A:$A,1,FALSE)</f>
        <v>030703</v>
      </c>
      <c r="W1884" s="367"/>
    </row>
    <row r="1885" spans="1:23" ht="12" hidden="1" thickBot="1" x14ac:dyDescent="0.25">
      <c r="A1885" s="619">
        <v>97626</v>
      </c>
      <c r="B1885" s="612" t="s">
        <v>3171</v>
      </c>
      <c r="C1885" s="620" t="s">
        <v>2327</v>
      </c>
      <c r="D1885" s="612" t="s">
        <v>171</v>
      </c>
      <c r="E1885" s="621">
        <v>615.72</v>
      </c>
      <c r="F1885" s="614">
        <f t="shared" si="524"/>
        <v>742.31</v>
      </c>
      <c r="G1885" s="533"/>
      <c r="H1885" s="423"/>
      <c r="I1885" s="422">
        <f>IF(ISBLANK(E1885),0,ROUND(F1885*G1885,2))</f>
        <v>0</v>
      </c>
      <c r="J1885" s="422">
        <f>IF(ISBLANK(G1885),0,ROUND(G1885*H1885,2))</f>
        <v>0</v>
      </c>
      <c r="K1885" s="419"/>
      <c r="L1885" s="423">
        <f>G1885</f>
        <v>0</v>
      </c>
      <c r="M1885" s="423">
        <f>H1885</f>
        <v>0</v>
      </c>
      <c r="N1885" s="424">
        <f>IF(ISBLANK(E1885),0,ROUND(F1885*L1885,2))</f>
        <v>0</v>
      </c>
      <c r="O1885" s="424">
        <f>IF(ISBLANK(L1885),0,ROUND(L1885*M1885,2))</f>
        <v>0</v>
      </c>
      <c r="P1885" s="420"/>
      <c r="Q1885" s="525"/>
      <c r="R1885" s="526" t="str">
        <f t="shared" si="523"/>
        <v/>
      </c>
      <c r="S1885" s="526" t="str">
        <f t="shared" si="510"/>
        <v/>
      </c>
      <c r="V1885" s="433">
        <f>VLOOKUP(A1885,[3]Cartilha!$A:$A,1,FALSE)</f>
        <v>97626</v>
      </c>
      <c r="W1885" s="367"/>
    </row>
    <row r="1886" spans="1:23" ht="12" hidden="1" thickBot="1" x14ac:dyDescent="0.25">
      <c r="A1886" s="623" t="s">
        <v>1881</v>
      </c>
      <c r="B1886" s="612"/>
      <c r="C1886" s="620" t="s">
        <v>153</v>
      </c>
      <c r="D1886" s="612">
        <v>0</v>
      </c>
      <c r="E1886" s="637">
        <v>0</v>
      </c>
      <c r="F1886" s="638">
        <f t="shared" si="524"/>
        <v>0</v>
      </c>
      <c r="G1886" s="515"/>
      <c r="H1886" s="442"/>
      <c r="I1886" s="444"/>
      <c r="J1886" s="445"/>
      <c r="K1886" s="419"/>
      <c r="L1886" s="442"/>
      <c r="M1886" s="442"/>
      <c r="N1886" s="449"/>
      <c r="O1886" s="450"/>
      <c r="P1886" s="451"/>
      <c r="Q1886" s="525" t="str">
        <f>IF(OR(SUM(J1887:J1888)&gt;0,SUM(O1887:O1888)&gt;0),"xx","")</f>
        <v/>
      </c>
      <c r="R1886" s="526" t="str">
        <f t="shared" si="523"/>
        <v/>
      </c>
      <c r="S1886" s="526" t="str">
        <f t="shared" si="510"/>
        <v/>
      </c>
      <c r="V1886" s="433" t="str">
        <f>VLOOKUP(A1886,[3]Cartilha!$A:$A,1,FALSE)</f>
        <v>4.5.2</v>
      </c>
      <c r="W1886" s="367"/>
    </row>
    <row r="1887" spans="1:23" ht="23.25" hidden="1" thickBot="1" x14ac:dyDescent="0.25">
      <c r="A1887" s="623">
        <v>101963</v>
      </c>
      <c r="B1887" s="612" t="s">
        <v>3171</v>
      </c>
      <c r="C1887" s="620" t="s">
        <v>5523</v>
      </c>
      <c r="D1887" s="612" t="s">
        <v>170</v>
      </c>
      <c r="E1887" s="621">
        <v>183.85</v>
      </c>
      <c r="F1887" s="614">
        <f t="shared" si="524"/>
        <v>221.65</v>
      </c>
      <c r="G1887" s="510"/>
      <c r="H1887" s="423"/>
      <c r="I1887" s="422">
        <f>IF(ISBLANK(E1887),0,ROUND(F1887*G1887,2))</f>
        <v>0</v>
      </c>
      <c r="J1887" s="422">
        <f>IF(ISBLANK(G1887),0,ROUND(G1887*H1887,2))</f>
        <v>0</v>
      </c>
      <c r="K1887" s="419"/>
      <c r="L1887" s="423">
        <f>G1887</f>
        <v>0</v>
      </c>
      <c r="M1887" s="423">
        <f>H1887</f>
        <v>0</v>
      </c>
      <c r="N1887" s="424">
        <f>IF(ISBLANK(E1887),0,ROUND(F1887*L1887,2))</f>
        <v>0</v>
      </c>
      <c r="O1887" s="424">
        <f>IF(ISBLANK(L1887),0,ROUND(L1887*M1887,2))</f>
        <v>0</v>
      </c>
      <c r="P1887" s="420"/>
      <c r="Q1887" s="532"/>
      <c r="R1887" s="526" t="str">
        <f t="shared" si="523"/>
        <v/>
      </c>
      <c r="S1887" s="526" t="str">
        <f t="shared" si="510"/>
        <v/>
      </c>
      <c r="V1887" s="433">
        <f>VLOOKUP(A1887,[3]Cartilha!$A:$A,1,FALSE)</f>
        <v>101963</v>
      </c>
      <c r="W1887" s="367"/>
    </row>
    <row r="1888" spans="1:23" ht="23.25" hidden="1" thickBot="1" x14ac:dyDescent="0.25">
      <c r="A1888" s="623">
        <v>101964</v>
      </c>
      <c r="B1888" s="612" t="s">
        <v>3171</v>
      </c>
      <c r="C1888" s="620" t="s">
        <v>5524</v>
      </c>
      <c r="D1888" s="612" t="s">
        <v>170</v>
      </c>
      <c r="E1888" s="621">
        <v>172.85</v>
      </c>
      <c r="F1888" s="614">
        <f t="shared" si="524"/>
        <v>208.39</v>
      </c>
      <c r="G1888" s="510"/>
      <c r="H1888" s="423"/>
      <c r="I1888" s="422">
        <f>IF(ISBLANK(E1888),0,ROUND(F1888*G1888,2))</f>
        <v>0</v>
      </c>
      <c r="J1888" s="422">
        <f>IF(ISBLANK(G1888),0,ROUND(G1888*H1888,2))</f>
        <v>0</v>
      </c>
      <c r="K1888" s="419"/>
      <c r="L1888" s="423">
        <f>G1888</f>
        <v>0</v>
      </c>
      <c r="M1888" s="423">
        <f>H1888</f>
        <v>0</v>
      </c>
      <c r="N1888" s="424">
        <f>IF(ISBLANK(E1888),0,ROUND(F1888*L1888,2))</f>
        <v>0</v>
      </c>
      <c r="O1888" s="424">
        <f>IF(ISBLANK(L1888),0,ROUND(L1888*M1888,2))</f>
        <v>0</v>
      </c>
      <c r="P1888" s="420"/>
      <c r="Q1888" s="532"/>
      <c r="R1888" s="526" t="str">
        <f t="shared" si="523"/>
        <v/>
      </c>
      <c r="S1888" s="526" t="str">
        <f t="shared" si="510"/>
        <v/>
      </c>
      <c r="V1888" s="433">
        <f>VLOOKUP(A1888,[3]Cartilha!$A:$A,1,FALSE)</f>
        <v>101964</v>
      </c>
      <c r="W1888" s="367"/>
    </row>
    <row r="1889" spans="1:23" ht="12" hidden="1" thickBot="1" x14ac:dyDescent="0.25">
      <c r="A1889" s="623" t="s">
        <v>6142</v>
      </c>
      <c r="B1889" s="612"/>
      <c r="C1889" s="620" t="s">
        <v>6143</v>
      </c>
      <c r="D1889" s="612">
        <v>0</v>
      </c>
      <c r="E1889" s="637">
        <v>0</v>
      </c>
      <c r="F1889" s="638">
        <f t="shared" si="524"/>
        <v>0</v>
      </c>
      <c r="G1889" s="518"/>
      <c r="H1889" s="446"/>
      <c r="I1889" s="417"/>
      <c r="J1889" s="418"/>
      <c r="K1889" s="452"/>
      <c r="L1889" s="446"/>
      <c r="M1889" s="446"/>
      <c r="N1889" s="449"/>
      <c r="O1889" s="450"/>
      <c r="P1889" s="451"/>
      <c r="Q1889" s="525" t="str">
        <f>IF(OR(SUM(J1889:J1889)&gt;0,SUM(O1889:O1889)&gt;0),"xx","")</f>
        <v/>
      </c>
      <c r="R1889" s="526" t="str">
        <f t="shared" si="523"/>
        <v/>
      </c>
      <c r="S1889" s="526" t="str">
        <f t="shared" si="510"/>
        <v/>
      </c>
      <c r="V1889" s="433" t="str">
        <f>VLOOKUP(A1889,[3]Cartilha!$A:$A,1,FALSE)</f>
        <v>4.5.3</v>
      </c>
      <c r="W1889" s="367"/>
    </row>
    <row r="1890" spans="1:23" ht="12" hidden="1" thickBot="1" x14ac:dyDescent="0.25">
      <c r="A1890" s="623" t="s">
        <v>266</v>
      </c>
      <c r="B1890" s="612"/>
      <c r="C1890" s="620" t="s">
        <v>154</v>
      </c>
      <c r="D1890" s="612">
        <v>0</v>
      </c>
      <c r="E1890" s="637">
        <v>0</v>
      </c>
      <c r="F1890" s="638">
        <f t="shared" si="524"/>
        <v>0</v>
      </c>
      <c r="G1890" s="518"/>
      <c r="H1890" s="446"/>
      <c r="I1890" s="447"/>
      <c r="J1890" s="448"/>
      <c r="K1890" s="419"/>
      <c r="L1890" s="446"/>
      <c r="M1890" s="446"/>
      <c r="N1890" s="447"/>
      <c r="O1890" s="448"/>
      <c r="P1890" s="420"/>
      <c r="Q1890" s="525" t="str">
        <f>IF(OR(SUM(J1892:J1971)&gt;0,SUM(O1892:O1971)&gt;0),"xx","")</f>
        <v/>
      </c>
      <c r="R1890" s="526" t="str">
        <f t="shared" si="523"/>
        <v/>
      </c>
      <c r="S1890" s="526" t="str">
        <f t="shared" ref="S1890:S1953" si="525">IF(Q1890="X","x",IF(Q1890="xx","x",IF(OR(J1890&gt;0,O1890&gt;0),"x","")))</f>
        <v/>
      </c>
      <c r="V1890" s="433" t="str">
        <f>VLOOKUP(A1890,[3]Cartilha!$A:$A,1,FALSE)</f>
        <v>4.6</v>
      </c>
      <c r="W1890" s="367"/>
    </row>
    <row r="1891" spans="1:23" ht="12" hidden="1" thickBot="1" x14ac:dyDescent="0.25">
      <c r="A1891" s="623" t="s">
        <v>1882</v>
      </c>
      <c r="B1891" s="612"/>
      <c r="C1891" s="639" t="s">
        <v>155</v>
      </c>
      <c r="D1891" s="617">
        <v>0</v>
      </c>
      <c r="E1891" s="640">
        <v>0</v>
      </c>
      <c r="F1891" s="641">
        <f t="shared" si="524"/>
        <v>0</v>
      </c>
      <c r="G1891" s="535"/>
      <c r="H1891" s="453"/>
      <c r="I1891" s="454"/>
      <c r="J1891" s="454"/>
      <c r="K1891" s="419"/>
      <c r="L1891" s="453"/>
      <c r="M1891" s="453"/>
      <c r="N1891" s="454"/>
      <c r="O1891" s="454"/>
      <c r="P1891" s="420"/>
      <c r="Q1891" s="525" t="str">
        <f>IF(OR(SUM(J1892)&gt;0,SUM(O1892)&gt;0),"xx","")</f>
        <v/>
      </c>
      <c r="R1891" s="526" t="str">
        <f t="shared" si="523"/>
        <v/>
      </c>
      <c r="S1891" s="526" t="str">
        <f t="shared" si="525"/>
        <v/>
      </c>
      <c r="V1891" s="433" t="str">
        <f>VLOOKUP(A1891,[3]Cartilha!$A:$A,1,FALSE)</f>
        <v>4.6.1</v>
      </c>
      <c r="W1891" s="367"/>
    </row>
    <row r="1892" spans="1:23" ht="12" hidden="1" thickBot="1" x14ac:dyDescent="0.25">
      <c r="A1892" s="619" t="s">
        <v>3725</v>
      </c>
      <c r="B1892" s="612" t="s">
        <v>5878</v>
      </c>
      <c r="C1892" s="620" t="s">
        <v>7010</v>
      </c>
      <c r="D1892" s="612" t="s">
        <v>171</v>
      </c>
      <c r="E1892" s="508">
        <v>314.31</v>
      </c>
      <c r="F1892" s="614">
        <f t="shared" si="524"/>
        <v>378.93</v>
      </c>
      <c r="G1892" s="533"/>
      <c r="H1892" s="423"/>
      <c r="I1892" s="422">
        <f>IF(ISBLANK(E1892),0,ROUND(F1892*G1892,2))</f>
        <v>0</v>
      </c>
      <c r="J1892" s="422">
        <f>IF(ISBLANK(G1892),0,ROUND(G1892*H1892,2))</f>
        <v>0</v>
      </c>
      <c r="K1892" s="419"/>
      <c r="L1892" s="423">
        <f>G1892</f>
        <v>0</v>
      </c>
      <c r="M1892" s="423">
        <f>H1892</f>
        <v>0</v>
      </c>
      <c r="N1892" s="424">
        <f>IF(ISBLANK(E1892),0,ROUND(F1892*L1892,2))</f>
        <v>0</v>
      </c>
      <c r="O1892" s="424">
        <f>IF(ISBLANK(L1892),0,ROUND(L1892*M1892,2))</f>
        <v>0</v>
      </c>
      <c r="P1892" s="420"/>
      <c r="Q1892" s="532"/>
      <c r="R1892" s="526" t="str">
        <f t="shared" si="523"/>
        <v/>
      </c>
      <c r="S1892" s="526" t="str">
        <f t="shared" si="525"/>
        <v/>
      </c>
      <c r="V1892" s="433" t="str">
        <f>VLOOKUP(A1892,[3]Cartilha!$A:$A,1,FALSE)</f>
        <v>030703</v>
      </c>
      <c r="W1892" s="367"/>
    </row>
    <row r="1893" spans="1:23" ht="12" hidden="1" thickBot="1" x14ac:dyDescent="0.25">
      <c r="A1893" s="623" t="s">
        <v>1883</v>
      </c>
      <c r="B1893" s="612"/>
      <c r="C1893" s="620" t="s">
        <v>156</v>
      </c>
      <c r="D1893" s="612">
        <v>0</v>
      </c>
      <c r="E1893" s="637">
        <v>0</v>
      </c>
      <c r="F1893" s="638">
        <f t="shared" si="524"/>
        <v>0</v>
      </c>
      <c r="G1893" s="515"/>
      <c r="H1893" s="442"/>
      <c r="I1893" s="444"/>
      <c r="J1893" s="445"/>
      <c r="K1893" s="452"/>
      <c r="L1893" s="442"/>
      <c r="M1893" s="442"/>
      <c r="N1893" s="449"/>
      <c r="O1893" s="450"/>
      <c r="P1893" s="451"/>
      <c r="Q1893" s="525" t="str">
        <f>IF(OR(SUM(J1895:J1917)&gt;0,SUM(O1895:O1917)&gt;0),"xx","")</f>
        <v/>
      </c>
      <c r="R1893" s="526" t="str">
        <f t="shared" si="523"/>
        <v/>
      </c>
      <c r="S1893" s="526" t="str">
        <f t="shared" si="525"/>
        <v/>
      </c>
      <c r="V1893" s="433" t="str">
        <f>VLOOKUP(A1893,[3]Cartilha!$A:$A,1,FALSE)</f>
        <v>4.6.2</v>
      </c>
      <c r="W1893" s="367"/>
    </row>
    <row r="1894" spans="1:23" ht="12" hidden="1" thickBot="1" x14ac:dyDescent="0.25">
      <c r="A1894" s="623" t="s">
        <v>1884</v>
      </c>
      <c r="B1894" s="612"/>
      <c r="C1894" s="620" t="s">
        <v>157</v>
      </c>
      <c r="D1894" s="612">
        <v>0</v>
      </c>
      <c r="E1894" s="637">
        <v>0</v>
      </c>
      <c r="F1894" s="638">
        <f t="shared" si="524"/>
        <v>0</v>
      </c>
      <c r="G1894" s="515"/>
      <c r="H1894" s="442"/>
      <c r="I1894" s="444"/>
      <c r="J1894" s="445"/>
      <c r="K1894" s="452"/>
      <c r="L1894" s="442"/>
      <c r="M1894" s="442"/>
      <c r="N1894" s="449"/>
      <c r="O1894" s="450"/>
      <c r="P1894" s="451"/>
      <c r="Q1894" s="525" t="str">
        <f>IF(OR(SUM(J1895:J1917)&gt;0,SUM(O1895:O1917)&gt;0),"xx","")</f>
        <v/>
      </c>
      <c r="R1894" s="526" t="str">
        <f t="shared" si="523"/>
        <v/>
      </c>
      <c r="S1894" s="526" t="str">
        <f t="shared" si="525"/>
        <v/>
      </c>
      <c r="V1894" s="433" t="str">
        <f>VLOOKUP(A1894,[3]Cartilha!$A:$A,1,FALSE)</f>
        <v>4.6.2.1</v>
      </c>
      <c r="W1894" s="367"/>
    </row>
    <row r="1895" spans="1:23" ht="12" hidden="1" thickBot="1" x14ac:dyDescent="0.25">
      <c r="A1895" s="623">
        <v>93182</v>
      </c>
      <c r="B1895" s="612" t="s">
        <v>3171</v>
      </c>
      <c r="C1895" s="620" t="s">
        <v>652</v>
      </c>
      <c r="D1895" s="612" t="s">
        <v>7029</v>
      </c>
      <c r="E1895" s="621">
        <v>54.6</v>
      </c>
      <c r="F1895" s="614">
        <f t="shared" si="524"/>
        <v>65.83</v>
      </c>
      <c r="G1895" s="510"/>
      <c r="H1895" s="423"/>
      <c r="I1895" s="422">
        <f t="shared" ref="I1895:I1917" si="526">IF(ISBLANK(E1895),0,ROUND(F1895*G1895,2))</f>
        <v>0</v>
      </c>
      <c r="J1895" s="422">
        <f t="shared" ref="J1895:J1917" si="527">IF(ISBLANK(G1895),0,ROUND(G1895*H1895,2))</f>
        <v>0</v>
      </c>
      <c r="K1895" s="419"/>
      <c r="L1895" s="423">
        <f t="shared" ref="L1895:L1917" si="528">G1895</f>
        <v>0</v>
      </c>
      <c r="M1895" s="423">
        <f t="shared" ref="M1895:M1917" si="529">H1895</f>
        <v>0</v>
      </c>
      <c r="N1895" s="424">
        <f t="shared" ref="N1895:N1917" si="530">IF(ISBLANK(E1895),0,ROUND(F1895*L1895,2))</f>
        <v>0</v>
      </c>
      <c r="O1895" s="424">
        <f t="shared" ref="O1895:O1917" si="531">IF(ISBLANK(L1895),0,ROUND(L1895*M1895,2))</f>
        <v>0</v>
      </c>
      <c r="P1895" s="420"/>
      <c r="Q1895" s="532"/>
      <c r="R1895" s="526" t="str">
        <f t="shared" si="523"/>
        <v/>
      </c>
      <c r="S1895" s="526" t="str">
        <f t="shared" si="525"/>
        <v/>
      </c>
      <c r="V1895" s="433">
        <f>VLOOKUP(A1895,[3]Cartilha!$A:$A,1,FALSE)</f>
        <v>93182</v>
      </c>
      <c r="W1895" s="367"/>
    </row>
    <row r="1896" spans="1:23" ht="12" hidden="1" thickBot="1" x14ac:dyDescent="0.25">
      <c r="A1896" s="623">
        <v>93183</v>
      </c>
      <c r="B1896" s="612" t="s">
        <v>3171</v>
      </c>
      <c r="C1896" s="620" t="s">
        <v>653</v>
      </c>
      <c r="D1896" s="612" t="s">
        <v>7029</v>
      </c>
      <c r="E1896" s="621">
        <v>69.510000000000005</v>
      </c>
      <c r="F1896" s="614">
        <f t="shared" si="524"/>
        <v>83.8</v>
      </c>
      <c r="G1896" s="510"/>
      <c r="H1896" s="423"/>
      <c r="I1896" s="422">
        <f t="shared" si="526"/>
        <v>0</v>
      </c>
      <c r="J1896" s="422">
        <f t="shared" si="527"/>
        <v>0</v>
      </c>
      <c r="K1896" s="419"/>
      <c r="L1896" s="423">
        <f t="shared" si="528"/>
        <v>0</v>
      </c>
      <c r="M1896" s="423">
        <f t="shared" si="529"/>
        <v>0</v>
      </c>
      <c r="N1896" s="424">
        <f t="shared" si="530"/>
        <v>0</v>
      </c>
      <c r="O1896" s="424">
        <f t="shared" si="531"/>
        <v>0</v>
      </c>
      <c r="P1896" s="420"/>
      <c r="Q1896" s="532"/>
      <c r="R1896" s="526" t="str">
        <f t="shared" si="523"/>
        <v/>
      </c>
      <c r="S1896" s="526" t="str">
        <f t="shared" si="525"/>
        <v/>
      </c>
      <c r="V1896" s="433">
        <f>VLOOKUP(A1896,[3]Cartilha!$A:$A,1,FALSE)</f>
        <v>93183</v>
      </c>
      <c r="W1896" s="367"/>
    </row>
    <row r="1897" spans="1:23" ht="12" hidden="1" thickBot="1" x14ac:dyDescent="0.25">
      <c r="A1897" s="623">
        <v>93184</v>
      </c>
      <c r="B1897" s="612" t="s">
        <v>3171</v>
      </c>
      <c r="C1897" s="620" t="s">
        <v>654</v>
      </c>
      <c r="D1897" s="612" t="s">
        <v>7029</v>
      </c>
      <c r="E1897" s="621">
        <v>40.47</v>
      </c>
      <c r="F1897" s="614">
        <f t="shared" si="524"/>
        <v>48.79</v>
      </c>
      <c r="G1897" s="510"/>
      <c r="H1897" s="423"/>
      <c r="I1897" s="422">
        <f t="shared" si="526"/>
        <v>0</v>
      </c>
      <c r="J1897" s="422">
        <f t="shared" si="527"/>
        <v>0</v>
      </c>
      <c r="K1897" s="419"/>
      <c r="L1897" s="423">
        <f t="shared" si="528"/>
        <v>0</v>
      </c>
      <c r="M1897" s="423">
        <f t="shared" si="529"/>
        <v>0</v>
      </c>
      <c r="N1897" s="424">
        <f t="shared" si="530"/>
        <v>0</v>
      </c>
      <c r="O1897" s="424">
        <f t="shared" si="531"/>
        <v>0</v>
      </c>
      <c r="P1897" s="420"/>
      <c r="Q1897" s="532"/>
      <c r="R1897" s="526" t="str">
        <f t="shared" si="523"/>
        <v/>
      </c>
      <c r="S1897" s="526" t="str">
        <f t="shared" si="525"/>
        <v/>
      </c>
      <c r="V1897" s="433">
        <f>VLOOKUP(A1897,[3]Cartilha!$A:$A,1,FALSE)</f>
        <v>93184</v>
      </c>
      <c r="W1897" s="367"/>
    </row>
    <row r="1898" spans="1:23" ht="12" hidden="1" thickBot="1" x14ac:dyDescent="0.25">
      <c r="A1898" s="623">
        <v>93185</v>
      </c>
      <c r="B1898" s="612" t="s">
        <v>3171</v>
      </c>
      <c r="C1898" s="620" t="s">
        <v>655</v>
      </c>
      <c r="D1898" s="612" t="s">
        <v>7029</v>
      </c>
      <c r="E1898" s="621">
        <v>68.430000000000007</v>
      </c>
      <c r="F1898" s="614">
        <f t="shared" si="524"/>
        <v>82.5</v>
      </c>
      <c r="G1898" s="510"/>
      <c r="H1898" s="423"/>
      <c r="I1898" s="422">
        <f t="shared" si="526"/>
        <v>0</v>
      </c>
      <c r="J1898" s="422">
        <f t="shared" si="527"/>
        <v>0</v>
      </c>
      <c r="K1898" s="419"/>
      <c r="L1898" s="423">
        <f t="shared" si="528"/>
        <v>0</v>
      </c>
      <c r="M1898" s="423">
        <f t="shared" si="529"/>
        <v>0</v>
      </c>
      <c r="N1898" s="424">
        <f t="shared" si="530"/>
        <v>0</v>
      </c>
      <c r="O1898" s="424">
        <f t="shared" si="531"/>
        <v>0</v>
      </c>
      <c r="P1898" s="420"/>
      <c r="Q1898" s="532"/>
      <c r="R1898" s="526" t="str">
        <f t="shared" si="523"/>
        <v/>
      </c>
      <c r="S1898" s="526" t="str">
        <f t="shared" si="525"/>
        <v/>
      </c>
      <c r="V1898" s="433">
        <f>VLOOKUP(A1898,[3]Cartilha!$A:$A,1,FALSE)</f>
        <v>93185</v>
      </c>
      <c r="W1898" s="367"/>
    </row>
    <row r="1899" spans="1:23" ht="12" hidden="1" thickBot="1" x14ac:dyDescent="0.25">
      <c r="A1899" s="623">
        <v>93186</v>
      </c>
      <c r="B1899" s="612" t="s">
        <v>3171</v>
      </c>
      <c r="C1899" s="620" t="s">
        <v>656</v>
      </c>
      <c r="D1899" s="612" t="s">
        <v>7029</v>
      </c>
      <c r="E1899" s="621">
        <v>104.25</v>
      </c>
      <c r="F1899" s="614">
        <f t="shared" si="524"/>
        <v>125.68</v>
      </c>
      <c r="G1899" s="510"/>
      <c r="H1899" s="423"/>
      <c r="I1899" s="422">
        <f t="shared" si="526"/>
        <v>0</v>
      </c>
      <c r="J1899" s="422">
        <f t="shared" si="527"/>
        <v>0</v>
      </c>
      <c r="K1899" s="419"/>
      <c r="L1899" s="423">
        <f t="shared" si="528"/>
        <v>0</v>
      </c>
      <c r="M1899" s="423">
        <f t="shared" si="529"/>
        <v>0</v>
      </c>
      <c r="N1899" s="424">
        <f t="shared" si="530"/>
        <v>0</v>
      </c>
      <c r="O1899" s="424">
        <f t="shared" si="531"/>
        <v>0</v>
      </c>
      <c r="P1899" s="420"/>
      <c r="Q1899" s="532"/>
      <c r="R1899" s="526" t="str">
        <f t="shared" si="523"/>
        <v/>
      </c>
      <c r="S1899" s="526" t="str">
        <f t="shared" si="525"/>
        <v/>
      </c>
      <c r="V1899" s="433">
        <f>VLOOKUP(A1899,[3]Cartilha!$A:$A,1,FALSE)</f>
        <v>93186</v>
      </c>
      <c r="W1899" s="367"/>
    </row>
    <row r="1900" spans="1:23" ht="12" hidden="1" thickBot="1" x14ac:dyDescent="0.25">
      <c r="A1900" s="623">
        <v>93187</v>
      </c>
      <c r="B1900" s="612" t="s">
        <v>3171</v>
      </c>
      <c r="C1900" s="620" t="s">
        <v>657</v>
      </c>
      <c r="D1900" s="612" t="s">
        <v>7029</v>
      </c>
      <c r="E1900" s="621">
        <v>119.05</v>
      </c>
      <c r="F1900" s="614">
        <f t="shared" si="524"/>
        <v>143.53</v>
      </c>
      <c r="G1900" s="510"/>
      <c r="H1900" s="423"/>
      <c r="I1900" s="422">
        <f t="shared" si="526"/>
        <v>0</v>
      </c>
      <c r="J1900" s="422">
        <f t="shared" si="527"/>
        <v>0</v>
      </c>
      <c r="K1900" s="419"/>
      <c r="L1900" s="423">
        <f t="shared" si="528"/>
        <v>0</v>
      </c>
      <c r="M1900" s="423">
        <f t="shared" si="529"/>
        <v>0</v>
      </c>
      <c r="N1900" s="424">
        <f t="shared" si="530"/>
        <v>0</v>
      </c>
      <c r="O1900" s="424">
        <f t="shared" si="531"/>
        <v>0</v>
      </c>
      <c r="P1900" s="420"/>
      <c r="Q1900" s="532"/>
      <c r="R1900" s="526" t="str">
        <f t="shared" si="523"/>
        <v/>
      </c>
      <c r="S1900" s="526" t="str">
        <f t="shared" si="525"/>
        <v/>
      </c>
      <c r="V1900" s="433">
        <f>VLOOKUP(A1900,[3]Cartilha!$A:$A,1,FALSE)</f>
        <v>93187</v>
      </c>
      <c r="W1900" s="367"/>
    </row>
    <row r="1901" spans="1:23" ht="12" hidden="1" thickBot="1" x14ac:dyDescent="0.25">
      <c r="A1901" s="623">
        <v>93188</v>
      </c>
      <c r="B1901" s="612" t="s">
        <v>3171</v>
      </c>
      <c r="C1901" s="620" t="s">
        <v>658</v>
      </c>
      <c r="D1901" s="612" t="s">
        <v>7029</v>
      </c>
      <c r="E1901" s="621">
        <v>94.74</v>
      </c>
      <c r="F1901" s="614">
        <f t="shared" si="524"/>
        <v>114.22</v>
      </c>
      <c r="G1901" s="510"/>
      <c r="H1901" s="423"/>
      <c r="I1901" s="422">
        <f t="shared" si="526"/>
        <v>0</v>
      </c>
      <c r="J1901" s="422">
        <f t="shared" si="527"/>
        <v>0</v>
      </c>
      <c r="K1901" s="419"/>
      <c r="L1901" s="423">
        <f t="shared" si="528"/>
        <v>0</v>
      </c>
      <c r="M1901" s="423">
        <f t="shared" si="529"/>
        <v>0</v>
      </c>
      <c r="N1901" s="424">
        <f t="shared" si="530"/>
        <v>0</v>
      </c>
      <c r="O1901" s="424">
        <f t="shared" si="531"/>
        <v>0</v>
      </c>
      <c r="P1901" s="420"/>
      <c r="Q1901" s="532"/>
      <c r="R1901" s="526" t="str">
        <f t="shared" si="523"/>
        <v/>
      </c>
      <c r="S1901" s="526" t="str">
        <f t="shared" si="525"/>
        <v/>
      </c>
      <c r="V1901" s="433">
        <f>VLOOKUP(A1901,[3]Cartilha!$A:$A,1,FALSE)</f>
        <v>93188</v>
      </c>
      <c r="W1901" s="367"/>
    </row>
    <row r="1902" spans="1:23" ht="12" hidden="1" thickBot="1" x14ac:dyDescent="0.25">
      <c r="A1902" s="623">
        <v>93189</v>
      </c>
      <c r="B1902" s="612" t="s">
        <v>3171</v>
      </c>
      <c r="C1902" s="620" t="s">
        <v>659</v>
      </c>
      <c r="D1902" s="612" t="s">
        <v>7029</v>
      </c>
      <c r="E1902" s="621">
        <v>119.58</v>
      </c>
      <c r="F1902" s="614">
        <f t="shared" si="524"/>
        <v>144.16999999999999</v>
      </c>
      <c r="G1902" s="510"/>
      <c r="H1902" s="423"/>
      <c r="I1902" s="422">
        <f t="shared" si="526"/>
        <v>0</v>
      </c>
      <c r="J1902" s="422">
        <f t="shared" si="527"/>
        <v>0</v>
      </c>
      <c r="K1902" s="419"/>
      <c r="L1902" s="423">
        <f t="shared" si="528"/>
        <v>0</v>
      </c>
      <c r="M1902" s="423">
        <f t="shared" si="529"/>
        <v>0</v>
      </c>
      <c r="N1902" s="424">
        <f t="shared" si="530"/>
        <v>0</v>
      </c>
      <c r="O1902" s="424">
        <f t="shared" si="531"/>
        <v>0</v>
      </c>
      <c r="P1902" s="420"/>
      <c r="Q1902" s="532"/>
      <c r="R1902" s="526" t="str">
        <f t="shared" si="523"/>
        <v/>
      </c>
      <c r="S1902" s="526" t="str">
        <f t="shared" si="525"/>
        <v/>
      </c>
      <c r="V1902" s="433">
        <f>VLOOKUP(A1902,[3]Cartilha!$A:$A,1,FALSE)</f>
        <v>93189</v>
      </c>
      <c r="W1902" s="367"/>
    </row>
    <row r="1903" spans="1:23" ht="12" hidden="1" thickBot="1" x14ac:dyDescent="0.25">
      <c r="A1903" s="623">
        <v>93190</v>
      </c>
      <c r="B1903" s="612" t="s">
        <v>3171</v>
      </c>
      <c r="C1903" s="620" t="s">
        <v>660</v>
      </c>
      <c r="D1903" s="612" t="s">
        <v>7029</v>
      </c>
      <c r="E1903" s="621">
        <v>41.97</v>
      </c>
      <c r="F1903" s="614">
        <f t="shared" si="524"/>
        <v>50.6</v>
      </c>
      <c r="G1903" s="510"/>
      <c r="H1903" s="423"/>
      <c r="I1903" s="422">
        <f t="shared" si="526"/>
        <v>0</v>
      </c>
      <c r="J1903" s="422">
        <f t="shared" si="527"/>
        <v>0</v>
      </c>
      <c r="K1903" s="419"/>
      <c r="L1903" s="423">
        <f t="shared" si="528"/>
        <v>0</v>
      </c>
      <c r="M1903" s="423">
        <f t="shared" si="529"/>
        <v>0</v>
      </c>
      <c r="N1903" s="424">
        <f t="shared" si="530"/>
        <v>0</v>
      </c>
      <c r="O1903" s="424">
        <f t="shared" si="531"/>
        <v>0</v>
      </c>
      <c r="P1903" s="420"/>
      <c r="Q1903" s="532"/>
      <c r="R1903" s="526" t="str">
        <f t="shared" si="523"/>
        <v/>
      </c>
      <c r="S1903" s="526" t="str">
        <f t="shared" si="525"/>
        <v/>
      </c>
      <c r="V1903" s="433">
        <f>VLOOKUP(A1903,[3]Cartilha!$A:$A,1,FALSE)</f>
        <v>93190</v>
      </c>
      <c r="W1903" s="367"/>
    </row>
    <row r="1904" spans="1:23" ht="12" hidden="1" thickBot="1" x14ac:dyDescent="0.25">
      <c r="A1904" s="623">
        <v>93191</v>
      </c>
      <c r="B1904" s="612" t="s">
        <v>3171</v>
      </c>
      <c r="C1904" s="620" t="s">
        <v>661</v>
      </c>
      <c r="D1904" s="612" t="s">
        <v>7029</v>
      </c>
      <c r="E1904" s="621">
        <v>44.1</v>
      </c>
      <c r="F1904" s="614">
        <f t="shared" si="524"/>
        <v>53.17</v>
      </c>
      <c r="G1904" s="510"/>
      <c r="H1904" s="423"/>
      <c r="I1904" s="422">
        <f t="shared" si="526"/>
        <v>0</v>
      </c>
      <c r="J1904" s="422">
        <f t="shared" si="527"/>
        <v>0</v>
      </c>
      <c r="K1904" s="419"/>
      <c r="L1904" s="423">
        <f t="shared" si="528"/>
        <v>0</v>
      </c>
      <c r="M1904" s="423">
        <f t="shared" si="529"/>
        <v>0</v>
      </c>
      <c r="N1904" s="424">
        <f t="shared" si="530"/>
        <v>0</v>
      </c>
      <c r="O1904" s="424">
        <f t="shared" si="531"/>
        <v>0</v>
      </c>
      <c r="P1904" s="420"/>
      <c r="Q1904" s="532"/>
      <c r="R1904" s="526" t="str">
        <f t="shared" si="523"/>
        <v/>
      </c>
      <c r="S1904" s="526" t="str">
        <f t="shared" si="525"/>
        <v/>
      </c>
      <c r="V1904" s="433">
        <f>VLOOKUP(A1904,[3]Cartilha!$A:$A,1,FALSE)</f>
        <v>93191</v>
      </c>
      <c r="W1904" s="367"/>
    </row>
    <row r="1905" spans="1:23" ht="12" hidden="1" thickBot="1" x14ac:dyDescent="0.25">
      <c r="A1905" s="623">
        <v>93192</v>
      </c>
      <c r="B1905" s="612" t="s">
        <v>3171</v>
      </c>
      <c r="C1905" s="620" t="s">
        <v>662</v>
      </c>
      <c r="D1905" s="612" t="s">
        <v>7029</v>
      </c>
      <c r="E1905" s="621">
        <v>45.18</v>
      </c>
      <c r="F1905" s="614">
        <f t="shared" si="524"/>
        <v>54.47</v>
      </c>
      <c r="G1905" s="510"/>
      <c r="H1905" s="423"/>
      <c r="I1905" s="422">
        <f t="shared" si="526"/>
        <v>0</v>
      </c>
      <c r="J1905" s="422">
        <f t="shared" si="527"/>
        <v>0</v>
      </c>
      <c r="K1905" s="419"/>
      <c r="L1905" s="423">
        <f t="shared" si="528"/>
        <v>0</v>
      </c>
      <c r="M1905" s="423">
        <f t="shared" si="529"/>
        <v>0</v>
      </c>
      <c r="N1905" s="424">
        <f t="shared" si="530"/>
        <v>0</v>
      </c>
      <c r="O1905" s="424">
        <f t="shared" si="531"/>
        <v>0</v>
      </c>
      <c r="P1905" s="420"/>
      <c r="Q1905" s="532"/>
      <c r="R1905" s="526" t="str">
        <f t="shared" si="523"/>
        <v/>
      </c>
      <c r="S1905" s="526" t="str">
        <f t="shared" si="525"/>
        <v/>
      </c>
      <c r="V1905" s="433">
        <f>VLOOKUP(A1905,[3]Cartilha!$A:$A,1,FALSE)</f>
        <v>93192</v>
      </c>
      <c r="W1905" s="367"/>
    </row>
    <row r="1906" spans="1:23" ht="12" hidden="1" thickBot="1" x14ac:dyDescent="0.25">
      <c r="A1906" s="623">
        <v>93193</v>
      </c>
      <c r="B1906" s="612" t="s">
        <v>3171</v>
      </c>
      <c r="C1906" s="620" t="s">
        <v>663</v>
      </c>
      <c r="D1906" s="612" t="s">
        <v>7029</v>
      </c>
      <c r="E1906" s="621">
        <v>44.8</v>
      </c>
      <c r="F1906" s="614">
        <f t="shared" si="524"/>
        <v>54.01</v>
      </c>
      <c r="G1906" s="510"/>
      <c r="H1906" s="423"/>
      <c r="I1906" s="422">
        <f t="shared" si="526"/>
        <v>0</v>
      </c>
      <c r="J1906" s="422">
        <f t="shared" si="527"/>
        <v>0</v>
      </c>
      <c r="K1906" s="419"/>
      <c r="L1906" s="423">
        <f t="shared" si="528"/>
        <v>0</v>
      </c>
      <c r="M1906" s="423">
        <f t="shared" si="529"/>
        <v>0</v>
      </c>
      <c r="N1906" s="424">
        <f t="shared" si="530"/>
        <v>0</v>
      </c>
      <c r="O1906" s="424">
        <f t="shared" si="531"/>
        <v>0</v>
      </c>
      <c r="P1906" s="420"/>
      <c r="Q1906" s="532"/>
      <c r="R1906" s="526" t="str">
        <f t="shared" si="523"/>
        <v/>
      </c>
      <c r="S1906" s="526" t="str">
        <f t="shared" si="525"/>
        <v/>
      </c>
      <c r="V1906" s="433">
        <f>VLOOKUP(A1906,[3]Cartilha!$A:$A,1,FALSE)</f>
        <v>93193</v>
      </c>
      <c r="W1906" s="367"/>
    </row>
    <row r="1907" spans="1:23" ht="12" hidden="1" thickBot="1" x14ac:dyDescent="0.25">
      <c r="A1907" s="623">
        <v>93194</v>
      </c>
      <c r="B1907" s="612" t="s">
        <v>3171</v>
      </c>
      <c r="C1907" s="620" t="s">
        <v>664</v>
      </c>
      <c r="D1907" s="612" t="s">
        <v>7029</v>
      </c>
      <c r="E1907" s="621">
        <v>53.32</v>
      </c>
      <c r="F1907" s="614">
        <f t="shared" si="524"/>
        <v>64.28</v>
      </c>
      <c r="G1907" s="510"/>
      <c r="H1907" s="423"/>
      <c r="I1907" s="422">
        <f t="shared" si="526"/>
        <v>0</v>
      </c>
      <c r="J1907" s="422">
        <f t="shared" si="527"/>
        <v>0</v>
      </c>
      <c r="K1907" s="419"/>
      <c r="L1907" s="423">
        <f t="shared" si="528"/>
        <v>0</v>
      </c>
      <c r="M1907" s="423">
        <f t="shared" si="529"/>
        <v>0</v>
      </c>
      <c r="N1907" s="424">
        <f t="shared" si="530"/>
        <v>0</v>
      </c>
      <c r="O1907" s="424">
        <f t="shared" si="531"/>
        <v>0</v>
      </c>
      <c r="P1907" s="420"/>
      <c r="Q1907" s="532"/>
      <c r="R1907" s="526" t="str">
        <f t="shared" si="523"/>
        <v/>
      </c>
      <c r="S1907" s="526" t="str">
        <f t="shared" si="525"/>
        <v/>
      </c>
      <c r="V1907" s="433">
        <f>VLOOKUP(A1907,[3]Cartilha!$A:$A,1,FALSE)</f>
        <v>93194</v>
      </c>
      <c r="W1907" s="367"/>
    </row>
    <row r="1908" spans="1:23" ht="12" hidden="1" thickBot="1" x14ac:dyDescent="0.25">
      <c r="A1908" s="623">
        <v>93195</v>
      </c>
      <c r="B1908" s="612" t="s">
        <v>3171</v>
      </c>
      <c r="C1908" s="620" t="s">
        <v>665</v>
      </c>
      <c r="D1908" s="612" t="s">
        <v>7029</v>
      </c>
      <c r="E1908" s="621">
        <v>65.319999999999993</v>
      </c>
      <c r="F1908" s="614">
        <f t="shared" si="524"/>
        <v>78.75</v>
      </c>
      <c r="G1908" s="510"/>
      <c r="H1908" s="423"/>
      <c r="I1908" s="422">
        <f t="shared" si="526"/>
        <v>0</v>
      </c>
      <c r="J1908" s="422">
        <f t="shared" si="527"/>
        <v>0</v>
      </c>
      <c r="K1908" s="419"/>
      <c r="L1908" s="423">
        <f t="shared" si="528"/>
        <v>0</v>
      </c>
      <c r="M1908" s="423">
        <f t="shared" si="529"/>
        <v>0</v>
      </c>
      <c r="N1908" s="424">
        <f t="shared" si="530"/>
        <v>0</v>
      </c>
      <c r="O1908" s="424">
        <f t="shared" si="531"/>
        <v>0</v>
      </c>
      <c r="P1908" s="420"/>
      <c r="Q1908" s="532"/>
      <c r="R1908" s="526" t="str">
        <f t="shared" si="523"/>
        <v/>
      </c>
      <c r="S1908" s="526" t="str">
        <f t="shared" si="525"/>
        <v/>
      </c>
      <c r="V1908" s="433">
        <f>VLOOKUP(A1908,[3]Cartilha!$A:$A,1,FALSE)</f>
        <v>93195</v>
      </c>
      <c r="W1908" s="367"/>
    </row>
    <row r="1909" spans="1:23" ht="12" hidden="1" thickBot="1" x14ac:dyDescent="0.25">
      <c r="A1909" s="623">
        <v>93196</v>
      </c>
      <c r="B1909" s="612" t="s">
        <v>3171</v>
      </c>
      <c r="C1909" s="620" t="s">
        <v>666</v>
      </c>
      <c r="D1909" s="612" t="s">
        <v>7029</v>
      </c>
      <c r="E1909" s="621">
        <v>102.22</v>
      </c>
      <c r="F1909" s="614">
        <f t="shared" si="524"/>
        <v>123.24</v>
      </c>
      <c r="G1909" s="510"/>
      <c r="H1909" s="423"/>
      <c r="I1909" s="422">
        <f t="shared" si="526"/>
        <v>0</v>
      </c>
      <c r="J1909" s="422">
        <f t="shared" si="527"/>
        <v>0</v>
      </c>
      <c r="K1909" s="419"/>
      <c r="L1909" s="423">
        <f t="shared" si="528"/>
        <v>0</v>
      </c>
      <c r="M1909" s="423">
        <f t="shared" si="529"/>
        <v>0</v>
      </c>
      <c r="N1909" s="424">
        <f t="shared" si="530"/>
        <v>0</v>
      </c>
      <c r="O1909" s="424">
        <f t="shared" si="531"/>
        <v>0</v>
      </c>
      <c r="P1909" s="420"/>
      <c r="Q1909" s="532"/>
      <c r="R1909" s="526" t="str">
        <f t="shared" si="523"/>
        <v/>
      </c>
      <c r="S1909" s="526" t="str">
        <f t="shared" si="525"/>
        <v/>
      </c>
      <c r="V1909" s="433">
        <f>VLOOKUP(A1909,[3]Cartilha!$A:$A,1,FALSE)</f>
        <v>93196</v>
      </c>
      <c r="W1909" s="367"/>
    </row>
    <row r="1910" spans="1:23" ht="12" hidden="1" thickBot="1" x14ac:dyDescent="0.25">
      <c r="A1910" s="623">
        <v>93197</v>
      </c>
      <c r="B1910" s="612" t="s">
        <v>3171</v>
      </c>
      <c r="C1910" s="620" t="s">
        <v>667</v>
      </c>
      <c r="D1910" s="612" t="s">
        <v>7029</v>
      </c>
      <c r="E1910" s="621">
        <v>114.44</v>
      </c>
      <c r="F1910" s="614">
        <f t="shared" si="524"/>
        <v>137.97</v>
      </c>
      <c r="G1910" s="510"/>
      <c r="H1910" s="423"/>
      <c r="I1910" s="422">
        <f t="shared" si="526"/>
        <v>0</v>
      </c>
      <c r="J1910" s="422">
        <f t="shared" si="527"/>
        <v>0</v>
      </c>
      <c r="K1910" s="419"/>
      <c r="L1910" s="423">
        <f t="shared" si="528"/>
        <v>0</v>
      </c>
      <c r="M1910" s="423">
        <f t="shared" si="529"/>
        <v>0</v>
      </c>
      <c r="N1910" s="424">
        <f t="shared" si="530"/>
        <v>0</v>
      </c>
      <c r="O1910" s="424">
        <f t="shared" si="531"/>
        <v>0</v>
      </c>
      <c r="P1910" s="420"/>
      <c r="Q1910" s="532"/>
      <c r="R1910" s="526" t="str">
        <f t="shared" si="523"/>
        <v/>
      </c>
      <c r="S1910" s="526" t="str">
        <f t="shared" si="525"/>
        <v/>
      </c>
      <c r="V1910" s="433">
        <f>VLOOKUP(A1910,[3]Cartilha!$A:$A,1,FALSE)</f>
        <v>93197</v>
      </c>
      <c r="W1910" s="367"/>
    </row>
    <row r="1911" spans="1:23" ht="23.25" hidden="1" thickBot="1" x14ac:dyDescent="0.25">
      <c r="A1911" s="623">
        <v>93198</v>
      </c>
      <c r="B1911" s="612" t="s">
        <v>3171</v>
      </c>
      <c r="C1911" s="620" t="s">
        <v>668</v>
      </c>
      <c r="D1911" s="612" t="s">
        <v>7029</v>
      </c>
      <c r="E1911" s="621">
        <v>35.42</v>
      </c>
      <c r="F1911" s="614">
        <f t="shared" si="524"/>
        <v>42.7</v>
      </c>
      <c r="G1911" s="510"/>
      <c r="H1911" s="423"/>
      <c r="I1911" s="422">
        <f t="shared" si="526"/>
        <v>0</v>
      </c>
      <c r="J1911" s="422">
        <f t="shared" si="527"/>
        <v>0</v>
      </c>
      <c r="K1911" s="419"/>
      <c r="L1911" s="423">
        <f t="shared" si="528"/>
        <v>0</v>
      </c>
      <c r="M1911" s="423">
        <f t="shared" si="529"/>
        <v>0</v>
      </c>
      <c r="N1911" s="424">
        <f t="shared" si="530"/>
        <v>0</v>
      </c>
      <c r="O1911" s="424">
        <f t="shared" si="531"/>
        <v>0</v>
      </c>
      <c r="P1911" s="420"/>
      <c r="Q1911" s="532"/>
      <c r="R1911" s="526" t="str">
        <f t="shared" si="523"/>
        <v/>
      </c>
      <c r="S1911" s="526" t="str">
        <f t="shared" si="525"/>
        <v/>
      </c>
      <c r="V1911" s="433">
        <f>VLOOKUP(A1911,[3]Cartilha!$A:$A,1,FALSE)</f>
        <v>93198</v>
      </c>
      <c r="W1911" s="367"/>
    </row>
    <row r="1912" spans="1:23" ht="23.25" hidden="1" thickBot="1" x14ac:dyDescent="0.25">
      <c r="A1912" s="623">
        <v>93199</v>
      </c>
      <c r="B1912" s="612" t="s">
        <v>3171</v>
      </c>
      <c r="C1912" s="620" t="s">
        <v>669</v>
      </c>
      <c r="D1912" s="612" t="s">
        <v>7029</v>
      </c>
      <c r="E1912" s="621">
        <v>34.79</v>
      </c>
      <c r="F1912" s="614">
        <f t="shared" si="524"/>
        <v>41.94</v>
      </c>
      <c r="G1912" s="510"/>
      <c r="H1912" s="423"/>
      <c r="I1912" s="422">
        <f t="shared" si="526"/>
        <v>0</v>
      </c>
      <c r="J1912" s="422">
        <f t="shared" si="527"/>
        <v>0</v>
      </c>
      <c r="K1912" s="419"/>
      <c r="L1912" s="423">
        <f t="shared" si="528"/>
        <v>0</v>
      </c>
      <c r="M1912" s="423">
        <f t="shared" si="529"/>
        <v>0</v>
      </c>
      <c r="N1912" s="424">
        <f t="shared" si="530"/>
        <v>0</v>
      </c>
      <c r="O1912" s="424">
        <f t="shared" si="531"/>
        <v>0</v>
      </c>
      <c r="P1912" s="420"/>
      <c r="Q1912" s="532"/>
      <c r="R1912" s="526" t="str">
        <f t="shared" si="523"/>
        <v/>
      </c>
      <c r="S1912" s="526" t="str">
        <f t="shared" si="525"/>
        <v/>
      </c>
      <c r="V1912" s="433">
        <f>VLOOKUP(A1912,[3]Cartilha!$A:$A,1,FALSE)</f>
        <v>93199</v>
      </c>
      <c r="W1912" s="367"/>
    </row>
    <row r="1913" spans="1:23" ht="12" hidden="1" thickBot="1" x14ac:dyDescent="0.25">
      <c r="A1913" s="623">
        <v>93204</v>
      </c>
      <c r="B1913" s="612" t="s">
        <v>3171</v>
      </c>
      <c r="C1913" s="620" t="s">
        <v>670</v>
      </c>
      <c r="D1913" s="612" t="s">
        <v>7029</v>
      </c>
      <c r="E1913" s="621">
        <v>72.11</v>
      </c>
      <c r="F1913" s="614">
        <f t="shared" si="524"/>
        <v>86.94</v>
      </c>
      <c r="G1913" s="510"/>
      <c r="H1913" s="423"/>
      <c r="I1913" s="422">
        <f t="shared" si="526"/>
        <v>0</v>
      </c>
      <c r="J1913" s="422">
        <f t="shared" si="527"/>
        <v>0</v>
      </c>
      <c r="K1913" s="419"/>
      <c r="L1913" s="423">
        <f t="shared" si="528"/>
        <v>0</v>
      </c>
      <c r="M1913" s="423">
        <f t="shared" si="529"/>
        <v>0</v>
      </c>
      <c r="N1913" s="424">
        <f t="shared" si="530"/>
        <v>0</v>
      </c>
      <c r="O1913" s="424">
        <f t="shared" si="531"/>
        <v>0</v>
      </c>
      <c r="P1913" s="420"/>
      <c r="Q1913" s="532"/>
      <c r="R1913" s="526" t="str">
        <f t="shared" si="523"/>
        <v/>
      </c>
      <c r="S1913" s="526" t="str">
        <f t="shared" si="525"/>
        <v/>
      </c>
      <c r="V1913" s="433">
        <f>VLOOKUP(A1913,[3]Cartilha!$A:$A,1,FALSE)</f>
        <v>93204</v>
      </c>
      <c r="W1913" s="367"/>
    </row>
    <row r="1914" spans="1:23" ht="12" hidden="1" thickBot="1" x14ac:dyDescent="0.25">
      <c r="A1914" s="623">
        <v>93205</v>
      </c>
      <c r="B1914" s="612" t="s">
        <v>3171</v>
      </c>
      <c r="C1914" s="620" t="s">
        <v>671</v>
      </c>
      <c r="D1914" s="612" t="s">
        <v>7029</v>
      </c>
      <c r="E1914" s="621">
        <v>34.72</v>
      </c>
      <c r="F1914" s="614">
        <f t="shared" si="524"/>
        <v>41.86</v>
      </c>
      <c r="G1914" s="533"/>
      <c r="H1914" s="423"/>
      <c r="I1914" s="422">
        <f t="shared" si="526"/>
        <v>0</v>
      </c>
      <c r="J1914" s="422">
        <f t="shared" si="527"/>
        <v>0</v>
      </c>
      <c r="K1914" s="419"/>
      <c r="L1914" s="423">
        <f t="shared" si="528"/>
        <v>0</v>
      </c>
      <c r="M1914" s="423">
        <f t="shared" si="529"/>
        <v>0</v>
      </c>
      <c r="N1914" s="424">
        <f t="shared" si="530"/>
        <v>0</v>
      </c>
      <c r="O1914" s="424">
        <f t="shared" si="531"/>
        <v>0</v>
      </c>
      <c r="P1914" s="420"/>
      <c r="Q1914" s="532"/>
      <c r="R1914" s="526" t="str">
        <f t="shared" si="523"/>
        <v/>
      </c>
      <c r="S1914" s="526" t="str">
        <f t="shared" si="525"/>
        <v/>
      </c>
      <c r="V1914" s="433">
        <f>VLOOKUP(A1914,[3]Cartilha!$A:$A,1,FALSE)</f>
        <v>93205</v>
      </c>
      <c r="W1914" s="367"/>
    </row>
    <row r="1915" spans="1:23" ht="12" hidden="1" thickBot="1" x14ac:dyDescent="0.25">
      <c r="A1915" s="623">
        <v>97046</v>
      </c>
      <c r="B1915" s="612" t="s">
        <v>3171</v>
      </c>
      <c r="C1915" s="620" t="s">
        <v>2973</v>
      </c>
      <c r="D1915" s="612" t="s">
        <v>170</v>
      </c>
      <c r="E1915" s="621">
        <v>0.26</v>
      </c>
      <c r="F1915" s="614">
        <f t="shared" si="524"/>
        <v>0.31</v>
      </c>
      <c r="G1915" s="533"/>
      <c r="H1915" s="423"/>
      <c r="I1915" s="422">
        <f t="shared" si="526"/>
        <v>0</v>
      </c>
      <c r="J1915" s="422">
        <f t="shared" si="527"/>
        <v>0</v>
      </c>
      <c r="K1915" s="419"/>
      <c r="L1915" s="423">
        <f t="shared" si="528"/>
        <v>0</v>
      </c>
      <c r="M1915" s="423">
        <f t="shared" si="529"/>
        <v>0</v>
      </c>
      <c r="N1915" s="424">
        <f t="shared" si="530"/>
        <v>0</v>
      </c>
      <c r="O1915" s="424">
        <f t="shared" si="531"/>
        <v>0</v>
      </c>
      <c r="P1915" s="420"/>
      <c r="Q1915" s="532"/>
      <c r="R1915" s="526" t="str">
        <f t="shared" si="523"/>
        <v/>
      </c>
      <c r="S1915" s="526" t="str">
        <f t="shared" si="525"/>
        <v/>
      </c>
      <c r="V1915" s="433">
        <f>VLOOKUP(A1915,[3]Cartilha!$A:$A,1,FALSE)</f>
        <v>97046</v>
      </c>
      <c r="W1915" s="367"/>
    </row>
    <row r="1916" spans="1:23" ht="12" hidden="1" thickBot="1" x14ac:dyDescent="0.25">
      <c r="A1916" s="623">
        <v>97047</v>
      </c>
      <c r="B1916" s="612" t="s">
        <v>3171</v>
      </c>
      <c r="C1916" s="620" t="s">
        <v>2974</v>
      </c>
      <c r="D1916" s="612" t="s">
        <v>170</v>
      </c>
      <c r="E1916" s="621">
        <v>0.1</v>
      </c>
      <c r="F1916" s="614">
        <f t="shared" si="524"/>
        <v>0.12</v>
      </c>
      <c r="G1916" s="533"/>
      <c r="H1916" s="423"/>
      <c r="I1916" s="422">
        <f t="shared" si="526"/>
        <v>0</v>
      </c>
      <c r="J1916" s="422">
        <f t="shared" si="527"/>
        <v>0</v>
      </c>
      <c r="K1916" s="419"/>
      <c r="L1916" s="423">
        <f t="shared" si="528"/>
        <v>0</v>
      </c>
      <c r="M1916" s="423">
        <f t="shared" si="529"/>
        <v>0</v>
      </c>
      <c r="N1916" s="424">
        <f t="shared" si="530"/>
        <v>0</v>
      </c>
      <c r="O1916" s="424">
        <f t="shared" si="531"/>
        <v>0</v>
      </c>
      <c r="P1916" s="420"/>
      <c r="Q1916" s="532"/>
      <c r="R1916" s="526" t="str">
        <f t="shared" si="523"/>
        <v/>
      </c>
      <c r="S1916" s="526" t="str">
        <f t="shared" si="525"/>
        <v/>
      </c>
      <c r="V1916" s="433">
        <f>VLOOKUP(A1916,[3]Cartilha!$A:$A,1,FALSE)</f>
        <v>97047</v>
      </c>
      <c r="W1916" s="367"/>
    </row>
    <row r="1917" spans="1:23" ht="12" hidden="1" thickBot="1" x14ac:dyDescent="0.25">
      <c r="A1917" s="623">
        <v>97048</v>
      </c>
      <c r="B1917" s="612" t="s">
        <v>3171</v>
      </c>
      <c r="C1917" s="620" t="s">
        <v>2975</v>
      </c>
      <c r="D1917" s="612" t="s">
        <v>170</v>
      </c>
      <c r="E1917" s="621">
        <v>7.0000000000000007E-2</v>
      </c>
      <c r="F1917" s="614">
        <f t="shared" si="524"/>
        <v>0.08</v>
      </c>
      <c r="G1917" s="533"/>
      <c r="H1917" s="423"/>
      <c r="I1917" s="422">
        <f t="shared" si="526"/>
        <v>0</v>
      </c>
      <c r="J1917" s="422">
        <f t="shared" si="527"/>
        <v>0</v>
      </c>
      <c r="K1917" s="419"/>
      <c r="L1917" s="423">
        <f t="shared" si="528"/>
        <v>0</v>
      </c>
      <c r="M1917" s="423">
        <f t="shared" si="529"/>
        <v>0</v>
      </c>
      <c r="N1917" s="424">
        <f t="shared" si="530"/>
        <v>0</v>
      </c>
      <c r="O1917" s="424">
        <f t="shared" si="531"/>
        <v>0</v>
      </c>
      <c r="P1917" s="420"/>
      <c r="Q1917" s="532"/>
      <c r="R1917" s="526" t="str">
        <f t="shared" si="523"/>
        <v/>
      </c>
      <c r="S1917" s="526" t="str">
        <f t="shared" si="525"/>
        <v/>
      </c>
      <c r="V1917" s="433">
        <f>VLOOKUP(A1917,[3]Cartilha!$A:$A,1,FALSE)</f>
        <v>97048</v>
      </c>
      <c r="W1917" s="367"/>
    </row>
    <row r="1918" spans="1:23" ht="12" hidden="1" thickBot="1" x14ac:dyDescent="0.25">
      <c r="A1918" s="623" t="s">
        <v>1885</v>
      </c>
      <c r="B1918" s="612"/>
      <c r="C1918" s="620" t="s">
        <v>2481</v>
      </c>
      <c r="D1918" s="612">
        <v>0</v>
      </c>
      <c r="E1918" s="637">
        <v>0</v>
      </c>
      <c r="F1918" s="638">
        <f t="shared" si="524"/>
        <v>0</v>
      </c>
      <c r="G1918" s="515"/>
      <c r="H1918" s="442"/>
      <c r="I1918" s="444"/>
      <c r="J1918" s="445"/>
      <c r="K1918" s="452"/>
      <c r="L1918" s="442"/>
      <c r="M1918" s="442"/>
      <c r="N1918" s="455"/>
      <c r="O1918" s="456"/>
      <c r="P1918" s="451"/>
      <c r="Q1918" s="525" t="str">
        <f>IF(OR(SUM(J1920:J1970)&gt;0,SUM(O1920:O1970)&gt;0),"xx","")</f>
        <v/>
      </c>
      <c r="R1918" s="526" t="str">
        <f t="shared" si="523"/>
        <v/>
      </c>
      <c r="S1918" s="526" t="str">
        <f t="shared" si="525"/>
        <v/>
      </c>
      <c r="V1918" s="433" t="str">
        <f>VLOOKUP(A1918,[3]Cartilha!$A:$A,1,FALSE)</f>
        <v>4.6.3</v>
      </c>
      <c r="W1918" s="367"/>
    </row>
    <row r="1919" spans="1:23" ht="12" hidden="1" thickBot="1" x14ac:dyDescent="0.25">
      <c r="A1919" s="623" t="s">
        <v>6144</v>
      </c>
      <c r="B1919" s="612"/>
      <c r="C1919" s="620" t="s">
        <v>6145</v>
      </c>
      <c r="D1919" s="612">
        <v>0</v>
      </c>
      <c r="E1919" s="637">
        <v>0</v>
      </c>
      <c r="F1919" s="638">
        <f t="shared" si="524"/>
        <v>0</v>
      </c>
      <c r="G1919" s="515"/>
      <c r="H1919" s="442"/>
      <c r="I1919" s="444"/>
      <c r="J1919" s="445"/>
      <c r="K1919" s="452"/>
      <c r="L1919" s="442"/>
      <c r="M1919" s="442"/>
      <c r="N1919" s="455"/>
      <c r="O1919" s="456"/>
      <c r="P1919" s="451"/>
      <c r="Q1919" s="525" t="str">
        <f>IF(OR(SUM(J1919)&gt;0,SUM(O1919)&gt;0),"xx","")</f>
        <v/>
      </c>
      <c r="R1919" s="526" t="str">
        <f t="shared" si="523"/>
        <v/>
      </c>
      <c r="S1919" s="526" t="str">
        <f t="shared" si="525"/>
        <v/>
      </c>
      <c r="V1919" s="433" t="str">
        <f>VLOOKUP(A1919,[3]Cartilha!$A:$A,1,FALSE)</f>
        <v>4.6.3.1</v>
      </c>
      <c r="W1919" s="367"/>
    </row>
    <row r="1920" spans="1:23" ht="12" hidden="1" thickBot="1" x14ac:dyDescent="0.25">
      <c r="A1920" s="623" t="s">
        <v>2482</v>
      </c>
      <c r="B1920" s="612"/>
      <c r="C1920" s="620" t="s">
        <v>2483</v>
      </c>
      <c r="D1920" s="612">
        <v>0</v>
      </c>
      <c r="E1920" s="637">
        <v>0</v>
      </c>
      <c r="F1920" s="638">
        <f t="shared" si="524"/>
        <v>0</v>
      </c>
      <c r="G1920" s="515"/>
      <c r="H1920" s="442"/>
      <c r="I1920" s="444"/>
      <c r="J1920" s="445"/>
      <c r="K1920" s="452"/>
      <c r="L1920" s="442"/>
      <c r="M1920" s="442"/>
      <c r="N1920" s="455"/>
      <c r="O1920" s="456"/>
      <c r="P1920" s="451"/>
      <c r="Q1920" s="525" t="str">
        <f>IF(OR(SUM(J1921:J1970)&gt;0,SUM(O1921:O1970)&gt;0),"xx","")</f>
        <v/>
      </c>
      <c r="R1920" s="526" t="str">
        <f t="shared" si="523"/>
        <v/>
      </c>
      <c r="S1920" s="526" t="str">
        <f t="shared" si="525"/>
        <v/>
      </c>
      <c r="V1920" s="433" t="str">
        <f>VLOOKUP(A1920,[3]Cartilha!$A:$A,1,FALSE)</f>
        <v>4.6.3.2</v>
      </c>
      <c r="W1920" s="367"/>
    </row>
    <row r="1921" spans="1:23" ht="23.25" hidden="1" thickBot="1" x14ac:dyDescent="0.25">
      <c r="A1921" s="623">
        <v>98575</v>
      </c>
      <c r="B1921" s="612" t="s">
        <v>3171</v>
      </c>
      <c r="C1921" s="620" t="s">
        <v>6815</v>
      </c>
      <c r="D1921" s="612" t="s">
        <v>7029</v>
      </c>
      <c r="E1921" s="621">
        <v>99.96</v>
      </c>
      <c r="F1921" s="614">
        <f t="shared" si="524"/>
        <v>120.51</v>
      </c>
      <c r="G1921" s="515"/>
      <c r="H1921" s="423"/>
      <c r="I1921" s="457">
        <f t="shared" ref="I1921:I1952" si="532">IF(ISBLANK(E1921),0,ROUND(F1921*G1921,2))</f>
        <v>0</v>
      </c>
      <c r="J1921" s="458">
        <f t="shared" ref="J1921:J1952" si="533">IF(ISBLANK(G1921),0,ROUND(G1921*H1921,2))</f>
        <v>0</v>
      </c>
      <c r="K1921" s="452"/>
      <c r="L1921" s="442">
        <f t="shared" ref="L1921:L1952" si="534">G1921</f>
        <v>0</v>
      </c>
      <c r="M1921" s="442">
        <f t="shared" ref="M1921:M1952" si="535">H1921</f>
        <v>0</v>
      </c>
      <c r="N1921" s="424">
        <f t="shared" ref="N1921:N1952" si="536">IF(ISBLANK(E1921),0,ROUND(F1921*L1921,2))</f>
        <v>0</v>
      </c>
      <c r="O1921" s="424">
        <f t="shared" ref="O1921:O1952" si="537">IF(ISBLANK(L1921),0,ROUND(L1921*M1921,2))</f>
        <v>0</v>
      </c>
      <c r="P1921" s="420"/>
      <c r="Q1921" s="525"/>
      <c r="R1921" s="526" t="str">
        <f t="shared" si="523"/>
        <v/>
      </c>
      <c r="S1921" s="526" t="str">
        <f t="shared" si="525"/>
        <v/>
      </c>
      <c r="V1921" s="433">
        <f>VLOOKUP(A1921,[3]Cartilha!$A:$A,1,FALSE)</f>
        <v>98575</v>
      </c>
      <c r="W1921" s="367"/>
    </row>
    <row r="1922" spans="1:23" ht="12" hidden="1" thickBot="1" x14ac:dyDescent="0.25">
      <c r="A1922" s="623">
        <v>98577</v>
      </c>
      <c r="B1922" s="612" t="s">
        <v>3171</v>
      </c>
      <c r="C1922" s="620" t="s">
        <v>6816</v>
      </c>
      <c r="D1922" s="612" t="s">
        <v>7029</v>
      </c>
      <c r="E1922" s="621">
        <v>47.59</v>
      </c>
      <c r="F1922" s="614">
        <f t="shared" si="524"/>
        <v>57.37</v>
      </c>
      <c r="G1922" s="515"/>
      <c r="H1922" s="423"/>
      <c r="I1922" s="457">
        <f t="shared" si="532"/>
        <v>0</v>
      </c>
      <c r="J1922" s="458">
        <f t="shared" si="533"/>
        <v>0</v>
      </c>
      <c r="K1922" s="452"/>
      <c r="L1922" s="442">
        <f t="shared" si="534"/>
        <v>0</v>
      </c>
      <c r="M1922" s="442">
        <f t="shared" si="535"/>
        <v>0</v>
      </c>
      <c r="N1922" s="424">
        <f t="shared" si="536"/>
        <v>0</v>
      </c>
      <c r="O1922" s="424">
        <f t="shared" si="537"/>
        <v>0</v>
      </c>
      <c r="P1922" s="420"/>
      <c r="Q1922" s="525"/>
      <c r="R1922" s="526" t="str">
        <f t="shared" si="523"/>
        <v/>
      </c>
      <c r="S1922" s="526" t="str">
        <f t="shared" si="525"/>
        <v/>
      </c>
      <c r="V1922" s="433">
        <f>VLOOKUP(A1922,[3]Cartilha!$A:$A,1,FALSE)</f>
        <v>98577</v>
      </c>
      <c r="W1922" s="367"/>
    </row>
    <row r="1923" spans="1:23" ht="12" hidden="1" thickBot="1" x14ac:dyDescent="0.25">
      <c r="A1923" s="623">
        <v>98576</v>
      </c>
      <c r="B1923" s="612" t="s">
        <v>3171</v>
      </c>
      <c r="C1923" s="620" t="s">
        <v>2484</v>
      </c>
      <c r="D1923" s="612" t="s">
        <v>7029</v>
      </c>
      <c r="E1923" s="621">
        <v>19.760000000000002</v>
      </c>
      <c r="F1923" s="614">
        <f t="shared" si="524"/>
        <v>23.82</v>
      </c>
      <c r="G1923" s="515"/>
      <c r="H1923" s="423"/>
      <c r="I1923" s="457">
        <f t="shared" si="532"/>
        <v>0</v>
      </c>
      <c r="J1923" s="458">
        <f t="shared" si="533"/>
        <v>0</v>
      </c>
      <c r="K1923" s="452"/>
      <c r="L1923" s="442">
        <f t="shared" si="534"/>
        <v>0</v>
      </c>
      <c r="M1923" s="442">
        <f t="shared" si="535"/>
        <v>0</v>
      </c>
      <c r="N1923" s="424">
        <f t="shared" si="536"/>
        <v>0</v>
      </c>
      <c r="O1923" s="424">
        <f t="shared" si="537"/>
        <v>0</v>
      </c>
      <c r="P1923" s="420"/>
      <c r="Q1923" s="525"/>
      <c r="R1923" s="526" t="str">
        <f t="shared" si="523"/>
        <v/>
      </c>
      <c r="S1923" s="526" t="str">
        <f t="shared" si="525"/>
        <v/>
      </c>
      <c r="V1923" s="433">
        <f>VLOOKUP(A1923,[3]Cartilha!$A:$A,1,FALSE)</f>
        <v>98576</v>
      </c>
      <c r="W1923" s="367"/>
    </row>
    <row r="1924" spans="1:23" ht="12" hidden="1" thickBot="1" x14ac:dyDescent="0.25">
      <c r="A1924" s="623">
        <v>93203</v>
      </c>
      <c r="B1924" s="612" t="s">
        <v>3171</v>
      </c>
      <c r="C1924" s="620" t="s">
        <v>2485</v>
      </c>
      <c r="D1924" s="612" t="s">
        <v>7029</v>
      </c>
      <c r="E1924" s="621">
        <v>12.79</v>
      </c>
      <c r="F1924" s="614">
        <f t="shared" si="524"/>
        <v>15.42</v>
      </c>
      <c r="G1924" s="515"/>
      <c r="H1924" s="423"/>
      <c r="I1924" s="457">
        <f t="shared" si="532"/>
        <v>0</v>
      </c>
      <c r="J1924" s="459">
        <f t="shared" si="533"/>
        <v>0</v>
      </c>
      <c r="K1924" s="452"/>
      <c r="L1924" s="442">
        <f t="shared" si="534"/>
        <v>0</v>
      </c>
      <c r="M1924" s="442">
        <f t="shared" si="535"/>
        <v>0</v>
      </c>
      <c r="N1924" s="424">
        <f t="shared" si="536"/>
        <v>0</v>
      </c>
      <c r="O1924" s="424">
        <f t="shared" si="537"/>
        <v>0</v>
      </c>
      <c r="P1924" s="420"/>
      <c r="Q1924" s="525"/>
      <c r="R1924" s="526" t="str">
        <f t="shared" si="523"/>
        <v/>
      </c>
      <c r="S1924" s="526" t="str">
        <f t="shared" si="525"/>
        <v/>
      </c>
      <c r="V1924" s="433">
        <f>VLOOKUP(A1924,[3]Cartilha!$A:$A,1,FALSE)</f>
        <v>93203</v>
      </c>
      <c r="W1924" s="367"/>
    </row>
    <row r="1925" spans="1:23" ht="23.25" hidden="1" thickBot="1" x14ac:dyDescent="0.25">
      <c r="A1925" s="623">
        <v>95952</v>
      </c>
      <c r="B1925" s="612" t="s">
        <v>3171</v>
      </c>
      <c r="C1925" s="620" t="s">
        <v>2486</v>
      </c>
      <c r="D1925" s="612" t="s">
        <v>171</v>
      </c>
      <c r="E1925" s="621">
        <v>2093.4499999999998</v>
      </c>
      <c r="F1925" s="614">
        <f t="shared" si="524"/>
        <v>2523.86</v>
      </c>
      <c r="G1925" s="515"/>
      <c r="H1925" s="423"/>
      <c r="I1925" s="457">
        <f t="shared" si="532"/>
        <v>0</v>
      </c>
      <c r="J1925" s="459">
        <f t="shared" si="533"/>
        <v>0</v>
      </c>
      <c r="K1925" s="452"/>
      <c r="L1925" s="442">
        <f t="shared" si="534"/>
        <v>0</v>
      </c>
      <c r="M1925" s="442">
        <f t="shared" si="535"/>
        <v>0</v>
      </c>
      <c r="N1925" s="424">
        <f t="shared" si="536"/>
        <v>0</v>
      </c>
      <c r="O1925" s="424">
        <f t="shared" si="537"/>
        <v>0</v>
      </c>
      <c r="P1925" s="420"/>
      <c r="Q1925" s="525"/>
      <c r="R1925" s="526" t="str">
        <f t="shared" si="523"/>
        <v/>
      </c>
      <c r="S1925" s="526" t="str">
        <f t="shared" si="525"/>
        <v/>
      </c>
      <c r="V1925" s="433">
        <f>VLOOKUP(A1925,[3]Cartilha!$A:$A,1,FALSE)</f>
        <v>95952</v>
      </c>
      <c r="W1925" s="367"/>
    </row>
    <row r="1926" spans="1:23" ht="23.25" hidden="1" thickBot="1" x14ac:dyDescent="0.25">
      <c r="A1926" s="623">
        <v>95953</v>
      </c>
      <c r="B1926" s="612" t="s">
        <v>3171</v>
      </c>
      <c r="C1926" s="620" t="s">
        <v>2487</v>
      </c>
      <c r="D1926" s="612" t="s">
        <v>171</v>
      </c>
      <c r="E1926" s="621">
        <v>3544.45</v>
      </c>
      <c r="F1926" s="614">
        <f t="shared" si="524"/>
        <v>4273.1899999999996</v>
      </c>
      <c r="G1926" s="515"/>
      <c r="H1926" s="423"/>
      <c r="I1926" s="457">
        <f t="shared" si="532"/>
        <v>0</v>
      </c>
      <c r="J1926" s="459">
        <f t="shared" si="533"/>
        <v>0</v>
      </c>
      <c r="K1926" s="452"/>
      <c r="L1926" s="442">
        <f t="shared" si="534"/>
        <v>0</v>
      </c>
      <c r="M1926" s="442">
        <f t="shared" si="535"/>
        <v>0</v>
      </c>
      <c r="N1926" s="424">
        <f t="shared" si="536"/>
        <v>0</v>
      </c>
      <c r="O1926" s="424">
        <f t="shared" si="537"/>
        <v>0</v>
      </c>
      <c r="P1926" s="420"/>
      <c r="Q1926" s="525"/>
      <c r="R1926" s="526" t="str">
        <f t="shared" si="523"/>
        <v/>
      </c>
      <c r="S1926" s="526" t="str">
        <f t="shared" si="525"/>
        <v/>
      </c>
      <c r="V1926" s="433">
        <f>VLOOKUP(A1926,[3]Cartilha!$A:$A,1,FALSE)</f>
        <v>95953</v>
      </c>
      <c r="W1926" s="367"/>
    </row>
    <row r="1927" spans="1:23" ht="23.25" hidden="1" thickBot="1" x14ac:dyDescent="0.25">
      <c r="A1927" s="623">
        <v>95954</v>
      </c>
      <c r="B1927" s="612" t="s">
        <v>3171</v>
      </c>
      <c r="C1927" s="620" t="s">
        <v>2488</v>
      </c>
      <c r="D1927" s="612" t="s">
        <v>171</v>
      </c>
      <c r="E1927" s="621">
        <v>2542.59</v>
      </c>
      <c r="F1927" s="614">
        <f t="shared" si="524"/>
        <v>3065.35</v>
      </c>
      <c r="G1927" s="515"/>
      <c r="H1927" s="423"/>
      <c r="I1927" s="457">
        <f t="shared" si="532"/>
        <v>0</v>
      </c>
      <c r="J1927" s="459">
        <f t="shared" si="533"/>
        <v>0</v>
      </c>
      <c r="K1927" s="452"/>
      <c r="L1927" s="442">
        <f t="shared" si="534"/>
        <v>0</v>
      </c>
      <c r="M1927" s="442">
        <f t="shared" si="535"/>
        <v>0</v>
      </c>
      <c r="N1927" s="424">
        <f t="shared" si="536"/>
        <v>0</v>
      </c>
      <c r="O1927" s="424">
        <f t="shared" si="537"/>
        <v>0</v>
      </c>
      <c r="P1927" s="420"/>
      <c r="Q1927" s="525"/>
      <c r="R1927" s="526" t="str">
        <f t="shared" si="523"/>
        <v/>
      </c>
      <c r="S1927" s="526" t="str">
        <f t="shared" si="525"/>
        <v/>
      </c>
      <c r="V1927" s="433">
        <f>VLOOKUP(A1927,[3]Cartilha!$A:$A,1,FALSE)</f>
        <v>95954</v>
      </c>
      <c r="W1927" s="367"/>
    </row>
    <row r="1928" spans="1:23" ht="23.25" hidden="1" thickBot="1" x14ac:dyDescent="0.25">
      <c r="A1928" s="623">
        <v>95955</v>
      </c>
      <c r="B1928" s="612" t="s">
        <v>3171</v>
      </c>
      <c r="C1928" s="620" t="s">
        <v>2489</v>
      </c>
      <c r="D1928" s="612" t="s">
        <v>171</v>
      </c>
      <c r="E1928" s="621">
        <v>3198.61</v>
      </c>
      <c r="F1928" s="614">
        <f t="shared" si="524"/>
        <v>3856.24</v>
      </c>
      <c r="G1928" s="515"/>
      <c r="H1928" s="423"/>
      <c r="I1928" s="457">
        <f t="shared" si="532"/>
        <v>0</v>
      </c>
      <c r="J1928" s="459">
        <f t="shared" si="533"/>
        <v>0</v>
      </c>
      <c r="K1928" s="452"/>
      <c r="L1928" s="442">
        <f t="shared" si="534"/>
        <v>0</v>
      </c>
      <c r="M1928" s="442">
        <f t="shared" si="535"/>
        <v>0</v>
      </c>
      <c r="N1928" s="424">
        <f t="shared" si="536"/>
        <v>0</v>
      </c>
      <c r="O1928" s="424">
        <f t="shared" si="537"/>
        <v>0</v>
      </c>
      <c r="P1928" s="420"/>
      <c r="Q1928" s="525"/>
      <c r="R1928" s="526" t="str">
        <f t="shared" si="523"/>
        <v/>
      </c>
      <c r="S1928" s="526" t="str">
        <f t="shared" si="525"/>
        <v/>
      </c>
      <c r="V1928" s="433">
        <f>VLOOKUP(A1928,[3]Cartilha!$A:$A,1,FALSE)</f>
        <v>95955</v>
      </c>
      <c r="W1928" s="367"/>
    </row>
    <row r="1929" spans="1:23" ht="23.25" hidden="1" thickBot="1" x14ac:dyDescent="0.25">
      <c r="A1929" s="623">
        <v>95956</v>
      </c>
      <c r="B1929" s="612" t="s">
        <v>3171</v>
      </c>
      <c r="C1929" s="620" t="s">
        <v>2490</v>
      </c>
      <c r="D1929" s="612" t="s">
        <v>171</v>
      </c>
      <c r="E1929" s="621">
        <v>2529.91</v>
      </c>
      <c r="F1929" s="614">
        <f t="shared" si="524"/>
        <v>3050.06</v>
      </c>
      <c r="G1929" s="515"/>
      <c r="H1929" s="423"/>
      <c r="I1929" s="457">
        <f t="shared" si="532"/>
        <v>0</v>
      </c>
      <c r="J1929" s="459">
        <f t="shared" si="533"/>
        <v>0</v>
      </c>
      <c r="K1929" s="452"/>
      <c r="L1929" s="442">
        <f t="shared" si="534"/>
        <v>0</v>
      </c>
      <c r="M1929" s="442">
        <f t="shared" si="535"/>
        <v>0</v>
      </c>
      <c r="N1929" s="424">
        <f t="shared" si="536"/>
        <v>0</v>
      </c>
      <c r="O1929" s="424">
        <f t="shared" si="537"/>
        <v>0</v>
      </c>
      <c r="P1929" s="420"/>
      <c r="Q1929" s="525"/>
      <c r="R1929" s="526" t="str">
        <f t="shared" si="523"/>
        <v/>
      </c>
      <c r="S1929" s="526" t="str">
        <f t="shared" si="525"/>
        <v/>
      </c>
      <c r="V1929" s="433">
        <f>VLOOKUP(A1929,[3]Cartilha!$A:$A,1,FALSE)</f>
        <v>95956</v>
      </c>
      <c r="W1929" s="367"/>
    </row>
    <row r="1930" spans="1:23" ht="23.25" hidden="1" thickBot="1" x14ac:dyDescent="0.25">
      <c r="A1930" s="623">
        <v>95957</v>
      </c>
      <c r="B1930" s="612" t="s">
        <v>3171</v>
      </c>
      <c r="C1930" s="620" t="s">
        <v>2491</v>
      </c>
      <c r="D1930" s="612" t="s">
        <v>171</v>
      </c>
      <c r="E1930" s="621">
        <v>3184.32</v>
      </c>
      <c r="F1930" s="614">
        <f t="shared" si="524"/>
        <v>3839.02</v>
      </c>
      <c r="G1930" s="515"/>
      <c r="H1930" s="423"/>
      <c r="I1930" s="457">
        <f t="shared" si="532"/>
        <v>0</v>
      </c>
      <c r="J1930" s="459">
        <f t="shared" si="533"/>
        <v>0</v>
      </c>
      <c r="K1930" s="452"/>
      <c r="L1930" s="442">
        <f t="shared" si="534"/>
        <v>0</v>
      </c>
      <c r="M1930" s="442">
        <f t="shared" si="535"/>
        <v>0</v>
      </c>
      <c r="N1930" s="424">
        <f t="shared" si="536"/>
        <v>0</v>
      </c>
      <c r="O1930" s="424">
        <f t="shared" si="537"/>
        <v>0</v>
      </c>
      <c r="P1930" s="420"/>
      <c r="Q1930" s="525"/>
      <c r="R1930" s="526" t="str">
        <f t="shared" si="523"/>
        <v/>
      </c>
      <c r="S1930" s="526" t="str">
        <f t="shared" si="525"/>
        <v/>
      </c>
      <c r="V1930" s="433">
        <f>VLOOKUP(A1930,[3]Cartilha!$A:$A,1,FALSE)</f>
        <v>95957</v>
      </c>
      <c r="W1930" s="367"/>
    </row>
    <row r="1931" spans="1:23" ht="23.25" hidden="1" thickBot="1" x14ac:dyDescent="0.25">
      <c r="A1931" s="623">
        <v>95969</v>
      </c>
      <c r="B1931" s="612" t="s">
        <v>3171</v>
      </c>
      <c r="C1931" s="620" t="s">
        <v>2492</v>
      </c>
      <c r="D1931" s="612" t="s">
        <v>171</v>
      </c>
      <c r="E1931" s="621">
        <v>3033.65</v>
      </c>
      <c r="F1931" s="614">
        <f t="shared" si="524"/>
        <v>3657.37</v>
      </c>
      <c r="G1931" s="515"/>
      <c r="H1931" s="423"/>
      <c r="I1931" s="457">
        <f t="shared" si="532"/>
        <v>0</v>
      </c>
      <c r="J1931" s="459">
        <f t="shared" si="533"/>
        <v>0</v>
      </c>
      <c r="K1931" s="452"/>
      <c r="L1931" s="442">
        <f t="shared" si="534"/>
        <v>0</v>
      </c>
      <c r="M1931" s="442">
        <f t="shared" si="535"/>
        <v>0</v>
      </c>
      <c r="N1931" s="424">
        <f t="shared" si="536"/>
        <v>0</v>
      </c>
      <c r="O1931" s="424">
        <f t="shared" si="537"/>
        <v>0</v>
      </c>
      <c r="P1931" s="420"/>
      <c r="Q1931" s="525"/>
      <c r="R1931" s="526" t="str">
        <f t="shared" si="523"/>
        <v/>
      </c>
      <c r="S1931" s="526" t="str">
        <f t="shared" si="525"/>
        <v/>
      </c>
      <c r="V1931" s="433">
        <f>VLOOKUP(A1931,[3]Cartilha!$A:$A,1,FALSE)</f>
        <v>95969</v>
      </c>
      <c r="W1931" s="367"/>
    </row>
    <row r="1932" spans="1:23" ht="23.25" hidden="1" thickBot="1" x14ac:dyDescent="0.25">
      <c r="A1932" s="623">
        <v>102073</v>
      </c>
      <c r="B1932" s="612" t="s">
        <v>3171</v>
      </c>
      <c r="C1932" s="620" t="s">
        <v>5509</v>
      </c>
      <c r="D1932" s="612" t="s">
        <v>171</v>
      </c>
      <c r="E1932" s="621">
        <v>3277.2</v>
      </c>
      <c r="F1932" s="614">
        <f t="shared" si="524"/>
        <v>3950.99</v>
      </c>
      <c r="G1932" s="515"/>
      <c r="H1932" s="423"/>
      <c r="I1932" s="457">
        <f t="shared" si="532"/>
        <v>0</v>
      </c>
      <c r="J1932" s="459">
        <f t="shared" si="533"/>
        <v>0</v>
      </c>
      <c r="K1932" s="452"/>
      <c r="L1932" s="442">
        <f t="shared" si="534"/>
        <v>0</v>
      </c>
      <c r="M1932" s="442">
        <f t="shared" si="535"/>
        <v>0</v>
      </c>
      <c r="N1932" s="424">
        <f t="shared" si="536"/>
        <v>0</v>
      </c>
      <c r="O1932" s="424">
        <f t="shared" si="537"/>
        <v>0</v>
      </c>
      <c r="P1932" s="420"/>
      <c r="Q1932" s="525"/>
      <c r="R1932" s="526" t="str">
        <f t="shared" si="523"/>
        <v/>
      </c>
      <c r="S1932" s="526" t="str">
        <f t="shared" si="525"/>
        <v/>
      </c>
      <c r="V1932" s="433">
        <f>VLOOKUP(A1932,[3]Cartilha!$A:$A,1,FALSE)</f>
        <v>102073</v>
      </c>
      <c r="W1932" s="367"/>
    </row>
    <row r="1933" spans="1:23" ht="23.25" hidden="1" thickBot="1" x14ac:dyDescent="0.25">
      <c r="A1933" s="623">
        <v>102074</v>
      </c>
      <c r="B1933" s="612" t="s">
        <v>3171</v>
      </c>
      <c r="C1933" s="620" t="s">
        <v>5510</v>
      </c>
      <c r="D1933" s="612" t="s">
        <v>171</v>
      </c>
      <c r="E1933" s="621">
        <v>4011.71</v>
      </c>
      <c r="F1933" s="614">
        <f t="shared" si="524"/>
        <v>4836.5200000000004</v>
      </c>
      <c r="G1933" s="515"/>
      <c r="H1933" s="423"/>
      <c r="I1933" s="457">
        <f t="shared" si="532"/>
        <v>0</v>
      </c>
      <c r="J1933" s="459">
        <f t="shared" si="533"/>
        <v>0</v>
      </c>
      <c r="K1933" s="452"/>
      <c r="L1933" s="442">
        <f t="shared" si="534"/>
        <v>0</v>
      </c>
      <c r="M1933" s="442">
        <f t="shared" si="535"/>
        <v>0</v>
      </c>
      <c r="N1933" s="424">
        <f t="shared" si="536"/>
        <v>0</v>
      </c>
      <c r="O1933" s="424">
        <f t="shared" si="537"/>
        <v>0</v>
      </c>
      <c r="P1933" s="420"/>
      <c r="Q1933" s="525"/>
      <c r="R1933" s="526" t="str">
        <f t="shared" si="523"/>
        <v/>
      </c>
      <c r="S1933" s="526" t="str">
        <f t="shared" si="525"/>
        <v/>
      </c>
      <c r="V1933" s="433">
        <f>VLOOKUP(A1933,[3]Cartilha!$A:$A,1,FALSE)</f>
        <v>102074</v>
      </c>
      <c r="W1933" s="367"/>
    </row>
    <row r="1934" spans="1:23" ht="23.25" hidden="1" thickBot="1" x14ac:dyDescent="0.25">
      <c r="A1934" s="623">
        <v>102075</v>
      </c>
      <c r="B1934" s="612" t="s">
        <v>3171</v>
      </c>
      <c r="C1934" s="620" t="s">
        <v>5511</v>
      </c>
      <c r="D1934" s="612" t="s">
        <v>171</v>
      </c>
      <c r="E1934" s="621">
        <v>4236.72</v>
      </c>
      <c r="F1934" s="614">
        <f t="shared" si="524"/>
        <v>5107.79</v>
      </c>
      <c r="G1934" s="515"/>
      <c r="H1934" s="423"/>
      <c r="I1934" s="457">
        <f t="shared" si="532"/>
        <v>0</v>
      </c>
      <c r="J1934" s="459">
        <f t="shared" si="533"/>
        <v>0</v>
      </c>
      <c r="K1934" s="452"/>
      <c r="L1934" s="442">
        <f t="shared" si="534"/>
        <v>0</v>
      </c>
      <c r="M1934" s="442">
        <f t="shared" si="535"/>
        <v>0</v>
      </c>
      <c r="N1934" s="424">
        <f t="shared" si="536"/>
        <v>0</v>
      </c>
      <c r="O1934" s="424">
        <f t="shared" si="537"/>
        <v>0</v>
      </c>
      <c r="P1934" s="420"/>
      <c r="Q1934" s="525"/>
      <c r="R1934" s="526" t="str">
        <f t="shared" si="523"/>
        <v/>
      </c>
      <c r="S1934" s="526" t="str">
        <f t="shared" si="525"/>
        <v/>
      </c>
      <c r="V1934" s="433">
        <f>VLOOKUP(A1934,[3]Cartilha!$A:$A,1,FALSE)</f>
        <v>102075</v>
      </c>
      <c r="W1934" s="367"/>
    </row>
    <row r="1935" spans="1:23" ht="23.25" hidden="1" thickBot="1" x14ac:dyDescent="0.25">
      <c r="A1935" s="623">
        <v>102076</v>
      </c>
      <c r="B1935" s="612" t="s">
        <v>3171</v>
      </c>
      <c r="C1935" s="620" t="s">
        <v>5512</v>
      </c>
      <c r="D1935" s="612" t="s">
        <v>171</v>
      </c>
      <c r="E1935" s="621">
        <v>4315.21</v>
      </c>
      <c r="F1935" s="614">
        <f t="shared" si="524"/>
        <v>5202.42</v>
      </c>
      <c r="G1935" s="515"/>
      <c r="H1935" s="423"/>
      <c r="I1935" s="457">
        <f t="shared" si="532"/>
        <v>0</v>
      </c>
      <c r="J1935" s="459">
        <f t="shared" si="533"/>
        <v>0</v>
      </c>
      <c r="K1935" s="452"/>
      <c r="L1935" s="442">
        <f t="shared" si="534"/>
        <v>0</v>
      </c>
      <c r="M1935" s="442">
        <f t="shared" si="535"/>
        <v>0</v>
      </c>
      <c r="N1935" s="424">
        <f t="shared" si="536"/>
        <v>0</v>
      </c>
      <c r="O1935" s="424">
        <f t="shared" si="537"/>
        <v>0</v>
      </c>
      <c r="P1935" s="420"/>
      <c r="Q1935" s="525"/>
      <c r="R1935" s="526" t="str">
        <f t="shared" si="523"/>
        <v/>
      </c>
      <c r="S1935" s="526" t="str">
        <f t="shared" si="525"/>
        <v/>
      </c>
      <c r="V1935" s="433">
        <f>VLOOKUP(A1935,[3]Cartilha!$A:$A,1,FALSE)</f>
        <v>102076</v>
      </c>
      <c r="W1935" s="367"/>
    </row>
    <row r="1936" spans="1:23" ht="23.25" hidden="1" thickBot="1" x14ac:dyDescent="0.25">
      <c r="A1936" s="623">
        <v>102077</v>
      </c>
      <c r="B1936" s="612" t="s">
        <v>3171</v>
      </c>
      <c r="C1936" s="620" t="s">
        <v>5513</v>
      </c>
      <c r="D1936" s="612" t="s">
        <v>171</v>
      </c>
      <c r="E1936" s="621">
        <v>4836.7299999999996</v>
      </c>
      <c r="F1936" s="614">
        <f t="shared" si="524"/>
        <v>5831.16</v>
      </c>
      <c r="G1936" s="515"/>
      <c r="H1936" s="423"/>
      <c r="I1936" s="457">
        <f t="shared" si="532"/>
        <v>0</v>
      </c>
      <c r="J1936" s="459">
        <f t="shared" si="533"/>
        <v>0</v>
      </c>
      <c r="K1936" s="452"/>
      <c r="L1936" s="442">
        <f t="shared" si="534"/>
        <v>0</v>
      </c>
      <c r="M1936" s="442">
        <f t="shared" si="535"/>
        <v>0</v>
      </c>
      <c r="N1936" s="424">
        <f t="shared" si="536"/>
        <v>0</v>
      </c>
      <c r="O1936" s="424">
        <f t="shared" si="537"/>
        <v>0</v>
      </c>
      <c r="P1936" s="420"/>
      <c r="Q1936" s="525"/>
      <c r="R1936" s="526" t="str">
        <f t="shared" si="523"/>
        <v/>
      </c>
      <c r="S1936" s="526" t="str">
        <f t="shared" si="525"/>
        <v/>
      </c>
      <c r="V1936" s="433">
        <f>VLOOKUP(A1936,[3]Cartilha!$A:$A,1,FALSE)</f>
        <v>102077</v>
      </c>
      <c r="W1936" s="367"/>
    </row>
    <row r="1937" spans="1:23" ht="23.25" hidden="1" thickBot="1" x14ac:dyDescent="0.25">
      <c r="A1937" s="623">
        <v>102078</v>
      </c>
      <c r="B1937" s="612" t="s">
        <v>3171</v>
      </c>
      <c r="C1937" s="620" t="s">
        <v>5514</v>
      </c>
      <c r="D1937" s="612" t="s">
        <v>171</v>
      </c>
      <c r="E1937" s="621">
        <v>4857.29</v>
      </c>
      <c r="F1937" s="614">
        <f t="shared" si="524"/>
        <v>5855.95</v>
      </c>
      <c r="G1937" s="515"/>
      <c r="H1937" s="423"/>
      <c r="I1937" s="457">
        <f t="shared" si="532"/>
        <v>0</v>
      </c>
      <c r="J1937" s="459">
        <f t="shared" si="533"/>
        <v>0</v>
      </c>
      <c r="K1937" s="452"/>
      <c r="L1937" s="442">
        <f t="shared" si="534"/>
        <v>0</v>
      </c>
      <c r="M1937" s="442">
        <f t="shared" si="535"/>
        <v>0</v>
      </c>
      <c r="N1937" s="424">
        <f t="shared" si="536"/>
        <v>0</v>
      </c>
      <c r="O1937" s="424">
        <f t="shared" si="537"/>
        <v>0</v>
      </c>
      <c r="P1937" s="420"/>
      <c r="Q1937" s="525"/>
      <c r="R1937" s="526" t="str">
        <f t="shared" si="523"/>
        <v/>
      </c>
      <c r="S1937" s="526" t="str">
        <f t="shared" si="525"/>
        <v/>
      </c>
      <c r="V1937" s="433">
        <f>VLOOKUP(A1937,[3]Cartilha!$A:$A,1,FALSE)</f>
        <v>102078</v>
      </c>
      <c r="W1937" s="367"/>
    </row>
    <row r="1938" spans="1:23" ht="23.25" hidden="1" thickBot="1" x14ac:dyDescent="0.25">
      <c r="A1938" s="623">
        <v>102079</v>
      </c>
      <c r="B1938" s="612" t="s">
        <v>3171</v>
      </c>
      <c r="C1938" s="620" t="s">
        <v>5515</v>
      </c>
      <c r="D1938" s="612" t="s">
        <v>171</v>
      </c>
      <c r="E1938" s="621">
        <v>4712.43</v>
      </c>
      <c r="F1938" s="614">
        <f t="shared" si="524"/>
        <v>5681.31</v>
      </c>
      <c r="G1938" s="515"/>
      <c r="H1938" s="423"/>
      <c r="I1938" s="457">
        <f t="shared" si="532"/>
        <v>0</v>
      </c>
      <c r="J1938" s="459">
        <f t="shared" si="533"/>
        <v>0</v>
      </c>
      <c r="K1938" s="452"/>
      <c r="L1938" s="442">
        <f t="shared" si="534"/>
        <v>0</v>
      </c>
      <c r="M1938" s="442">
        <f t="shared" si="535"/>
        <v>0</v>
      </c>
      <c r="N1938" s="424">
        <f t="shared" si="536"/>
        <v>0</v>
      </c>
      <c r="O1938" s="424">
        <f t="shared" si="537"/>
        <v>0</v>
      </c>
      <c r="P1938" s="420"/>
      <c r="Q1938" s="525"/>
      <c r="R1938" s="526" t="str">
        <f t="shared" si="523"/>
        <v/>
      </c>
      <c r="S1938" s="526" t="str">
        <f t="shared" si="525"/>
        <v/>
      </c>
      <c r="V1938" s="433">
        <f>VLOOKUP(A1938,[3]Cartilha!$A:$A,1,FALSE)</f>
        <v>102079</v>
      </c>
      <c r="W1938" s="367"/>
    </row>
    <row r="1939" spans="1:23" ht="23.25" hidden="1" thickBot="1" x14ac:dyDescent="0.25">
      <c r="A1939" s="623">
        <v>102080</v>
      </c>
      <c r="B1939" s="612" t="s">
        <v>3171</v>
      </c>
      <c r="C1939" s="620" t="s">
        <v>5516</v>
      </c>
      <c r="D1939" s="612" t="s">
        <v>171</v>
      </c>
      <c r="E1939" s="621">
        <v>4139.03</v>
      </c>
      <c r="F1939" s="614">
        <f t="shared" si="524"/>
        <v>4990.01</v>
      </c>
      <c r="G1939" s="515"/>
      <c r="H1939" s="423"/>
      <c r="I1939" s="457">
        <f t="shared" si="532"/>
        <v>0</v>
      </c>
      <c r="J1939" s="459">
        <f t="shared" si="533"/>
        <v>0</v>
      </c>
      <c r="K1939" s="452"/>
      <c r="L1939" s="442">
        <f t="shared" si="534"/>
        <v>0</v>
      </c>
      <c r="M1939" s="442">
        <f t="shared" si="535"/>
        <v>0</v>
      </c>
      <c r="N1939" s="424">
        <f t="shared" si="536"/>
        <v>0</v>
      </c>
      <c r="O1939" s="424">
        <f t="shared" si="537"/>
        <v>0</v>
      </c>
      <c r="P1939" s="420"/>
      <c r="Q1939" s="525"/>
      <c r="R1939" s="526" t="str">
        <f t="shared" si="523"/>
        <v/>
      </c>
      <c r="S1939" s="526" t="str">
        <f t="shared" si="525"/>
        <v/>
      </c>
      <c r="V1939" s="433">
        <f>VLOOKUP(A1939,[3]Cartilha!$A:$A,1,FALSE)</f>
        <v>102080</v>
      </c>
      <c r="W1939" s="367"/>
    </row>
    <row r="1940" spans="1:23" ht="23.25" hidden="1" thickBot="1" x14ac:dyDescent="0.25">
      <c r="A1940" s="623">
        <v>97733</v>
      </c>
      <c r="B1940" s="612" t="s">
        <v>3171</v>
      </c>
      <c r="C1940" s="620" t="s">
        <v>2493</v>
      </c>
      <c r="D1940" s="612" t="s">
        <v>171</v>
      </c>
      <c r="E1940" s="621">
        <v>3411.2</v>
      </c>
      <c r="F1940" s="614">
        <f t="shared" si="524"/>
        <v>4112.54</v>
      </c>
      <c r="G1940" s="515"/>
      <c r="H1940" s="423"/>
      <c r="I1940" s="457">
        <f t="shared" si="532"/>
        <v>0</v>
      </c>
      <c r="J1940" s="459">
        <f t="shared" si="533"/>
        <v>0</v>
      </c>
      <c r="K1940" s="452"/>
      <c r="L1940" s="442">
        <f t="shared" si="534"/>
        <v>0</v>
      </c>
      <c r="M1940" s="442">
        <f t="shared" si="535"/>
        <v>0</v>
      </c>
      <c r="N1940" s="424">
        <f t="shared" si="536"/>
        <v>0</v>
      </c>
      <c r="O1940" s="424">
        <f t="shared" si="537"/>
        <v>0</v>
      </c>
      <c r="P1940" s="420"/>
      <c r="Q1940" s="525"/>
      <c r="R1940" s="526" t="str">
        <f t="shared" ref="R1940:R2003" si="538">IF(Q1940="X","x",IF(Q1940="xx","x",IF(O1940&gt;0,"x","")))</f>
        <v/>
      </c>
      <c r="S1940" s="526" t="str">
        <f t="shared" si="525"/>
        <v/>
      </c>
      <c r="V1940" s="433">
        <f>VLOOKUP(A1940,[3]Cartilha!$A:$A,1,FALSE)</f>
        <v>97733</v>
      </c>
      <c r="W1940" s="367"/>
    </row>
    <row r="1941" spans="1:23" ht="23.25" hidden="1" thickBot="1" x14ac:dyDescent="0.25">
      <c r="A1941" s="623">
        <v>97734</v>
      </c>
      <c r="B1941" s="612" t="s">
        <v>3171</v>
      </c>
      <c r="C1941" s="620" t="s">
        <v>2494</v>
      </c>
      <c r="D1941" s="612" t="s">
        <v>171</v>
      </c>
      <c r="E1941" s="621">
        <v>2939.56</v>
      </c>
      <c r="F1941" s="614">
        <f t="shared" si="524"/>
        <v>3543.93</v>
      </c>
      <c r="G1941" s="515"/>
      <c r="H1941" s="423"/>
      <c r="I1941" s="457">
        <f t="shared" si="532"/>
        <v>0</v>
      </c>
      <c r="J1941" s="459">
        <f t="shared" si="533"/>
        <v>0</v>
      </c>
      <c r="K1941" s="452"/>
      <c r="L1941" s="442">
        <f t="shared" si="534"/>
        <v>0</v>
      </c>
      <c r="M1941" s="442">
        <f t="shared" si="535"/>
        <v>0</v>
      </c>
      <c r="N1941" s="424">
        <f t="shared" si="536"/>
        <v>0</v>
      </c>
      <c r="O1941" s="424">
        <f t="shared" si="537"/>
        <v>0</v>
      </c>
      <c r="P1941" s="420"/>
      <c r="Q1941" s="525"/>
      <c r="R1941" s="526" t="str">
        <f t="shared" si="538"/>
        <v/>
      </c>
      <c r="S1941" s="526" t="str">
        <f t="shared" si="525"/>
        <v/>
      </c>
      <c r="V1941" s="433">
        <f>VLOOKUP(A1941,[3]Cartilha!$A:$A,1,FALSE)</f>
        <v>97734</v>
      </c>
      <c r="W1941" s="367"/>
    </row>
    <row r="1942" spans="1:23" ht="23.25" hidden="1" thickBot="1" x14ac:dyDescent="0.25">
      <c r="A1942" s="623">
        <v>97735</v>
      </c>
      <c r="B1942" s="612" t="s">
        <v>3171</v>
      </c>
      <c r="C1942" s="620" t="s">
        <v>2495</v>
      </c>
      <c r="D1942" s="612" t="s">
        <v>171</v>
      </c>
      <c r="E1942" s="621">
        <v>2417.7800000000002</v>
      </c>
      <c r="F1942" s="614">
        <f t="shared" si="524"/>
        <v>2914.88</v>
      </c>
      <c r="G1942" s="515"/>
      <c r="H1942" s="423"/>
      <c r="I1942" s="457">
        <f t="shared" si="532"/>
        <v>0</v>
      </c>
      <c r="J1942" s="459">
        <f t="shared" si="533"/>
        <v>0</v>
      </c>
      <c r="K1942" s="452"/>
      <c r="L1942" s="442">
        <f t="shared" si="534"/>
        <v>0</v>
      </c>
      <c r="M1942" s="442">
        <f t="shared" si="535"/>
        <v>0</v>
      </c>
      <c r="N1942" s="424">
        <f t="shared" si="536"/>
        <v>0</v>
      </c>
      <c r="O1942" s="424">
        <f t="shared" si="537"/>
        <v>0</v>
      </c>
      <c r="P1942" s="420"/>
      <c r="Q1942" s="525"/>
      <c r="R1942" s="526" t="str">
        <f t="shared" si="538"/>
        <v/>
      </c>
      <c r="S1942" s="526" t="str">
        <f t="shared" si="525"/>
        <v/>
      </c>
      <c r="V1942" s="433">
        <f>VLOOKUP(A1942,[3]Cartilha!$A:$A,1,FALSE)</f>
        <v>97735</v>
      </c>
      <c r="W1942" s="367"/>
    </row>
    <row r="1943" spans="1:23" ht="23.25" hidden="1" thickBot="1" x14ac:dyDescent="0.25">
      <c r="A1943" s="623">
        <v>97736</v>
      </c>
      <c r="B1943" s="612" t="s">
        <v>3171</v>
      </c>
      <c r="C1943" s="620" t="s">
        <v>2496</v>
      </c>
      <c r="D1943" s="612" t="s">
        <v>171</v>
      </c>
      <c r="E1943" s="621">
        <v>1472.47</v>
      </c>
      <c r="F1943" s="614">
        <f t="shared" ref="F1943:F2006" si="539">IF(E1943=0,0,ROUND(E1943*(1+E$13)*(1-E$14),2))</f>
        <v>1775.21</v>
      </c>
      <c r="G1943" s="515"/>
      <c r="H1943" s="423"/>
      <c r="I1943" s="457">
        <f t="shared" si="532"/>
        <v>0</v>
      </c>
      <c r="J1943" s="459">
        <f t="shared" si="533"/>
        <v>0</v>
      </c>
      <c r="K1943" s="452"/>
      <c r="L1943" s="442">
        <f t="shared" si="534"/>
        <v>0</v>
      </c>
      <c r="M1943" s="442">
        <f t="shared" si="535"/>
        <v>0</v>
      </c>
      <c r="N1943" s="424">
        <f t="shared" si="536"/>
        <v>0</v>
      </c>
      <c r="O1943" s="424">
        <f t="shared" si="537"/>
        <v>0</v>
      </c>
      <c r="P1943" s="420"/>
      <c r="Q1943" s="525"/>
      <c r="R1943" s="526" t="str">
        <f t="shared" si="538"/>
        <v/>
      </c>
      <c r="S1943" s="526" t="str">
        <f t="shared" si="525"/>
        <v/>
      </c>
      <c r="V1943" s="433">
        <f>VLOOKUP(A1943,[3]Cartilha!$A:$A,1,FALSE)</f>
        <v>97736</v>
      </c>
      <c r="W1943" s="367"/>
    </row>
    <row r="1944" spans="1:23" ht="23.25" hidden="1" thickBot="1" x14ac:dyDescent="0.25">
      <c r="A1944" s="623">
        <v>97737</v>
      </c>
      <c r="B1944" s="612" t="s">
        <v>3171</v>
      </c>
      <c r="C1944" s="620" t="s">
        <v>2497</v>
      </c>
      <c r="D1944" s="612" t="s">
        <v>171</v>
      </c>
      <c r="E1944" s="621">
        <v>3414.23</v>
      </c>
      <c r="F1944" s="614">
        <f t="shared" si="539"/>
        <v>4116.2</v>
      </c>
      <c r="G1944" s="515"/>
      <c r="H1944" s="423"/>
      <c r="I1944" s="457">
        <f t="shared" si="532"/>
        <v>0</v>
      </c>
      <c r="J1944" s="459">
        <f t="shared" si="533"/>
        <v>0</v>
      </c>
      <c r="K1944" s="452"/>
      <c r="L1944" s="442">
        <f t="shared" si="534"/>
        <v>0</v>
      </c>
      <c r="M1944" s="442">
        <f t="shared" si="535"/>
        <v>0</v>
      </c>
      <c r="N1944" s="424">
        <f t="shared" si="536"/>
        <v>0</v>
      </c>
      <c r="O1944" s="424">
        <f t="shared" si="537"/>
        <v>0</v>
      </c>
      <c r="P1944" s="420"/>
      <c r="Q1944" s="525"/>
      <c r="R1944" s="526" t="str">
        <f t="shared" si="538"/>
        <v/>
      </c>
      <c r="S1944" s="526" t="str">
        <f t="shared" si="525"/>
        <v/>
      </c>
      <c r="V1944" s="433">
        <f>VLOOKUP(A1944,[3]Cartilha!$A:$A,1,FALSE)</f>
        <v>97737</v>
      </c>
      <c r="W1944" s="367"/>
    </row>
    <row r="1945" spans="1:23" ht="23.25" hidden="1" thickBot="1" x14ac:dyDescent="0.25">
      <c r="A1945" s="623">
        <v>97738</v>
      </c>
      <c r="B1945" s="612" t="s">
        <v>3171</v>
      </c>
      <c r="C1945" s="620" t="s">
        <v>2498</v>
      </c>
      <c r="D1945" s="612" t="s">
        <v>171</v>
      </c>
      <c r="E1945" s="621">
        <v>4809.12</v>
      </c>
      <c r="F1945" s="614">
        <f t="shared" si="539"/>
        <v>5797.88</v>
      </c>
      <c r="G1945" s="515"/>
      <c r="H1945" s="423"/>
      <c r="I1945" s="457">
        <f t="shared" si="532"/>
        <v>0</v>
      </c>
      <c r="J1945" s="459">
        <f t="shared" si="533"/>
        <v>0</v>
      </c>
      <c r="K1945" s="452"/>
      <c r="L1945" s="442">
        <f t="shared" si="534"/>
        <v>0</v>
      </c>
      <c r="M1945" s="442">
        <f t="shared" si="535"/>
        <v>0</v>
      </c>
      <c r="N1945" s="424">
        <f t="shared" si="536"/>
        <v>0</v>
      </c>
      <c r="O1945" s="424">
        <f t="shared" si="537"/>
        <v>0</v>
      </c>
      <c r="P1945" s="420"/>
      <c r="Q1945" s="525"/>
      <c r="R1945" s="526" t="str">
        <f t="shared" si="538"/>
        <v/>
      </c>
      <c r="S1945" s="526" t="str">
        <f t="shared" si="525"/>
        <v/>
      </c>
      <c r="V1945" s="433">
        <f>VLOOKUP(A1945,[3]Cartilha!$A:$A,1,FALSE)</f>
        <v>97738</v>
      </c>
      <c r="W1945" s="367"/>
    </row>
    <row r="1946" spans="1:23" ht="23.25" hidden="1" thickBot="1" x14ac:dyDescent="0.25">
      <c r="A1946" s="623">
        <v>97739</v>
      </c>
      <c r="B1946" s="612" t="s">
        <v>3171</v>
      </c>
      <c r="C1946" s="620" t="s">
        <v>2499</v>
      </c>
      <c r="D1946" s="612" t="s">
        <v>171</v>
      </c>
      <c r="E1946" s="621">
        <v>2799.2</v>
      </c>
      <c r="F1946" s="614">
        <f t="shared" si="539"/>
        <v>3374.72</v>
      </c>
      <c r="G1946" s="515"/>
      <c r="H1946" s="423"/>
      <c r="I1946" s="457">
        <f t="shared" si="532"/>
        <v>0</v>
      </c>
      <c r="J1946" s="459">
        <f t="shared" si="533"/>
        <v>0</v>
      </c>
      <c r="K1946" s="452"/>
      <c r="L1946" s="442">
        <f t="shared" si="534"/>
        <v>0</v>
      </c>
      <c r="M1946" s="442">
        <f t="shared" si="535"/>
        <v>0</v>
      </c>
      <c r="N1946" s="424">
        <f t="shared" si="536"/>
        <v>0</v>
      </c>
      <c r="O1946" s="424">
        <f t="shared" si="537"/>
        <v>0</v>
      </c>
      <c r="P1946" s="420"/>
      <c r="Q1946" s="525"/>
      <c r="R1946" s="526" t="str">
        <f t="shared" si="538"/>
        <v/>
      </c>
      <c r="S1946" s="526" t="str">
        <f t="shared" si="525"/>
        <v/>
      </c>
      <c r="V1946" s="433">
        <f>VLOOKUP(A1946,[3]Cartilha!$A:$A,1,FALSE)</f>
        <v>97739</v>
      </c>
      <c r="W1946" s="367"/>
    </row>
    <row r="1947" spans="1:23" ht="23.25" hidden="1" thickBot="1" x14ac:dyDescent="0.25">
      <c r="A1947" s="623">
        <v>97740</v>
      </c>
      <c r="B1947" s="612" t="s">
        <v>3171</v>
      </c>
      <c r="C1947" s="620" t="s">
        <v>2500</v>
      </c>
      <c r="D1947" s="612" t="s">
        <v>171</v>
      </c>
      <c r="E1947" s="621">
        <v>2000.45</v>
      </c>
      <c r="F1947" s="614">
        <f t="shared" si="539"/>
        <v>2411.7399999999998</v>
      </c>
      <c r="G1947" s="515"/>
      <c r="H1947" s="423"/>
      <c r="I1947" s="457">
        <f t="shared" si="532"/>
        <v>0</v>
      </c>
      <c r="J1947" s="459">
        <f t="shared" si="533"/>
        <v>0</v>
      </c>
      <c r="K1947" s="452"/>
      <c r="L1947" s="442">
        <f t="shared" si="534"/>
        <v>0</v>
      </c>
      <c r="M1947" s="442">
        <f t="shared" si="535"/>
        <v>0</v>
      </c>
      <c r="N1947" s="424">
        <f t="shared" si="536"/>
        <v>0</v>
      </c>
      <c r="O1947" s="424">
        <f t="shared" si="537"/>
        <v>0</v>
      </c>
      <c r="P1947" s="420"/>
      <c r="Q1947" s="525"/>
      <c r="R1947" s="526" t="str">
        <f t="shared" si="538"/>
        <v/>
      </c>
      <c r="S1947" s="526" t="str">
        <f t="shared" si="525"/>
        <v/>
      </c>
      <c r="V1947" s="433">
        <f>VLOOKUP(A1947,[3]Cartilha!$A:$A,1,FALSE)</f>
        <v>97740</v>
      </c>
      <c r="W1947" s="367"/>
    </row>
    <row r="1948" spans="1:23" ht="23.25" hidden="1" thickBot="1" x14ac:dyDescent="0.25">
      <c r="A1948" s="623">
        <v>98615</v>
      </c>
      <c r="B1948" s="612" t="s">
        <v>3171</v>
      </c>
      <c r="C1948" s="620" t="s">
        <v>2501</v>
      </c>
      <c r="D1948" s="612" t="s">
        <v>170</v>
      </c>
      <c r="E1948" s="621">
        <v>121.26</v>
      </c>
      <c r="F1948" s="614">
        <f t="shared" si="539"/>
        <v>146.19</v>
      </c>
      <c r="G1948" s="515"/>
      <c r="H1948" s="423"/>
      <c r="I1948" s="457">
        <f t="shared" si="532"/>
        <v>0</v>
      </c>
      <c r="J1948" s="459">
        <f t="shared" si="533"/>
        <v>0</v>
      </c>
      <c r="K1948" s="452"/>
      <c r="L1948" s="442">
        <f t="shared" si="534"/>
        <v>0</v>
      </c>
      <c r="M1948" s="442">
        <f t="shared" si="535"/>
        <v>0</v>
      </c>
      <c r="N1948" s="424">
        <f t="shared" si="536"/>
        <v>0</v>
      </c>
      <c r="O1948" s="424">
        <f t="shared" si="537"/>
        <v>0</v>
      </c>
      <c r="P1948" s="420"/>
      <c r="Q1948" s="525"/>
      <c r="R1948" s="526" t="str">
        <f t="shared" si="538"/>
        <v/>
      </c>
      <c r="S1948" s="526" t="str">
        <f t="shared" si="525"/>
        <v/>
      </c>
      <c r="V1948" s="433">
        <f>VLOOKUP(A1948,[3]Cartilha!$A:$A,1,FALSE)</f>
        <v>98615</v>
      </c>
      <c r="W1948" s="367"/>
    </row>
    <row r="1949" spans="1:23" ht="23.25" hidden="1" thickBot="1" x14ac:dyDescent="0.25">
      <c r="A1949" s="623">
        <v>98616</v>
      </c>
      <c r="B1949" s="612" t="s">
        <v>3171</v>
      </c>
      <c r="C1949" s="620" t="s">
        <v>2502</v>
      </c>
      <c r="D1949" s="612" t="s">
        <v>170</v>
      </c>
      <c r="E1949" s="621">
        <v>91.8</v>
      </c>
      <c r="F1949" s="614">
        <f t="shared" si="539"/>
        <v>110.67</v>
      </c>
      <c r="G1949" s="515"/>
      <c r="H1949" s="423"/>
      <c r="I1949" s="457">
        <f t="shared" si="532"/>
        <v>0</v>
      </c>
      <c r="J1949" s="459">
        <f t="shared" si="533"/>
        <v>0</v>
      </c>
      <c r="K1949" s="452"/>
      <c r="L1949" s="442">
        <f t="shared" si="534"/>
        <v>0</v>
      </c>
      <c r="M1949" s="442">
        <f t="shared" si="535"/>
        <v>0</v>
      </c>
      <c r="N1949" s="424">
        <f t="shared" si="536"/>
        <v>0</v>
      </c>
      <c r="O1949" s="424">
        <f t="shared" si="537"/>
        <v>0</v>
      </c>
      <c r="P1949" s="420"/>
      <c r="Q1949" s="525"/>
      <c r="R1949" s="526" t="str">
        <f t="shared" si="538"/>
        <v/>
      </c>
      <c r="S1949" s="526" t="str">
        <f t="shared" si="525"/>
        <v/>
      </c>
      <c r="V1949" s="433">
        <f>VLOOKUP(A1949,[3]Cartilha!$A:$A,1,FALSE)</f>
        <v>98616</v>
      </c>
      <c r="W1949" s="367"/>
    </row>
    <row r="1950" spans="1:23" ht="12" hidden="1" thickBot="1" x14ac:dyDescent="0.25">
      <c r="A1950" s="623">
        <v>98617</v>
      </c>
      <c r="B1950" s="612" t="s">
        <v>3171</v>
      </c>
      <c r="C1950" s="620" t="s">
        <v>2503</v>
      </c>
      <c r="D1950" s="612" t="s">
        <v>170</v>
      </c>
      <c r="E1950" s="621">
        <v>83.36</v>
      </c>
      <c r="F1950" s="614">
        <f t="shared" si="539"/>
        <v>100.5</v>
      </c>
      <c r="G1950" s="515"/>
      <c r="H1950" s="423"/>
      <c r="I1950" s="457">
        <f t="shared" si="532"/>
        <v>0</v>
      </c>
      <c r="J1950" s="459">
        <f t="shared" si="533"/>
        <v>0</v>
      </c>
      <c r="K1950" s="452"/>
      <c r="L1950" s="442">
        <f t="shared" si="534"/>
        <v>0</v>
      </c>
      <c r="M1950" s="442">
        <f t="shared" si="535"/>
        <v>0</v>
      </c>
      <c r="N1950" s="424">
        <f t="shared" si="536"/>
        <v>0</v>
      </c>
      <c r="O1950" s="424">
        <f t="shared" si="537"/>
        <v>0</v>
      </c>
      <c r="P1950" s="420"/>
      <c r="Q1950" s="525"/>
      <c r="R1950" s="526" t="str">
        <f t="shared" si="538"/>
        <v/>
      </c>
      <c r="S1950" s="526" t="str">
        <f t="shared" si="525"/>
        <v/>
      </c>
      <c r="V1950" s="433">
        <f>VLOOKUP(A1950,[3]Cartilha!$A:$A,1,FALSE)</f>
        <v>98617</v>
      </c>
      <c r="W1950" s="367"/>
    </row>
    <row r="1951" spans="1:23" ht="23.25" hidden="1" thickBot="1" x14ac:dyDescent="0.25">
      <c r="A1951" s="623">
        <v>98618</v>
      </c>
      <c r="B1951" s="612" t="s">
        <v>3171</v>
      </c>
      <c r="C1951" s="620" t="s">
        <v>2504</v>
      </c>
      <c r="D1951" s="612" t="s">
        <v>170</v>
      </c>
      <c r="E1951" s="621">
        <v>115.22</v>
      </c>
      <c r="F1951" s="614">
        <f t="shared" si="539"/>
        <v>138.91</v>
      </c>
      <c r="G1951" s="515"/>
      <c r="H1951" s="423"/>
      <c r="I1951" s="457">
        <f t="shared" si="532"/>
        <v>0</v>
      </c>
      <c r="J1951" s="459">
        <f t="shared" si="533"/>
        <v>0</v>
      </c>
      <c r="K1951" s="452"/>
      <c r="L1951" s="442">
        <f t="shared" si="534"/>
        <v>0</v>
      </c>
      <c r="M1951" s="442">
        <f t="shared" si="535"/>
        <v>0</v>
      </c>
      <c r="N1951" s="424">
        <f t="shared" si="536"/>
        <v>0</v>
      </c>
      <c r="O1951" s="424">
        <f t="shared" si="537"/>
        <v>0</v>
      </c>
      <c r="P1951" s="420"/>
      <c r="Q1951" s="525"/>
      <c r="R1951" s="526" t="str">
        <f t="shared" si="538"/>
        <v/>
      </c>
      <c r="S1951" s="526" t="str">
        <f t="shared" si="525"/>
        <v/>
      </c>
      <c r="V1951" s="433">
        <f>VLOOKUP(A1951,[3]Cartilha!$A:$A,1,FALSE)</f>
        <v>98618</v>
      </c>
      <c r="W1951" s="367"/>
    </row>
    <row r="1952" spans="1:23" ht="23.25" hidden="1" thickBot="1" x14ac:dyDescent="0.25">
      <c r="A1952" s="623">
        <v>98619</v>
      </c>
      <c r="B1952" s="612" t="s">
        <v>3171</v>
      </c>
      <c r="C1952" s="620" t="s">
        <v>2505</v>
      </c>
      <c r="D1952" s="612" t="s">
        <v>170</v>
      </c>
      <c r="E1952" s="621">
        <v>102.44</v>
      </c>
      <c r="F1952" s="614">
        <f t="shared" si="539"/>
        <v>123.5</v>
      </c>
      <c r="G1952" s="515"/>
      <c r="H1952" s="423"/>
      <c r="I1952" s="457">
        <f t="shared" si="532"/>
        <v>0</v>
      </c>
      <c r="J1952" s="459">
        <f t="shared" si="533"/>
        <v>0</v>
      </c>
      <c r="K1952" s="452"/>
      <c r="L1952" s="442">
        <f t="shared" si="534"/>
        <v>0</v>
      </c>
      <c r="M1952" s="442">
        <f t="shared" si="535"/>
        <v>0</v>
      </c>
      <c r="N1952" s="424">
        <f t="shared" si="536"/>
        <v>0</v>
      </c>
      <c r="O1952" s="424">
        <f t="shared" si="537"/>
        <v>0</v>
      </c>
      <c r="P1952" s="420"/>
      <c r="Q1952" s="525"/>
      <c r="R1952" s="526" t="str">
        <f t="shared" si="538"/>
        <v/>
      </c>
      <c r="S1952" s="526" t="str">
        <f t="shared" si="525"/>
        <v/>
      </c>
      <c r="V1952" s="433">
        <f>VLOOKUP(A1952,[3]Cartilha!$A:$A,1,FALSE)</f>
        <v>98619</v>
      </c>
      <c r="W1952" s="367"/>
    </row>
    <row r="1953" spans="1:23" ht="12" hidden="1" thickBot="1" x14ac:dyDescent="0.25">
      <c r="A1953" s="623">
        <v>98620</v>
      </c>
      <c r="B1953" s="612" t="s">
        <v>3171</v>
      </c>
      <c r="C1953" s="620" t="s">
        <v>2506</v>
      </c>
      <c r="D1953" s="612" t="s">
        <v>170</v>
      </c>
      <c r="E1953" s="621">
        <v>96.01</v>
      </c>
      <c r="F1953" s="614">
        <f t="shared" si="539"/>
        <v>115.75</v>
      </c>
      <c r="G1953" s="515"/>
      <c r="H1953" s="423"/>
      <c r="I1953" s="457">
        <f t="shared" ref="I1953:I1970" si="540">IF(ISBLANK(E1953),0,ROUND(F1953*G1953,2))</f>
        <v>0</v>
      </c>
      <c r="J1953" s="459">
        <f t="shared" ref="J1953:J1970" si="541">IF(ISBLANK(G1953),0,ROUND(G1953*H1953,2))</f>
        <v>0</v>
      </c>
      <c r="K1953" s="452"/>
      <c r="L1953" s="442">
        <f t="shared" ref="L1953:L1970" si="542">G1953</f>
        <v>0</v>
      </c>
      <c r="M1953" s="442">
        <f t="shared" ref="M1953:M1970" si="543">H1953</f>
        <v>0</v>
      </c>
      <c r="N1953" s="424">
        <f t="shared" ref="N1953:N1970" si="544">IF(ISBLANK(E1953),0,ROUND(F1953*L1953,2))</f>
        <v>0</v>
      </c>
      <c r="O1953" s="424">
        <f t="shared" ref="O1953:O1970" si="545">IF(ISBLANK(L1953),0,ROUND(L1953*M1953,2))</f>
        <v>0</v>
      </c>
      <c r="P1953" s="420"/>
      <c r="Q1953" s="525"/>
      <c r="R1953" s="526" t="str">
        <f t="shared" si="538"/>
        <v/>
      </c>
      <c r="S1953" s="526" t="str">
        <f t="shared" si="525"/>
        <v/>
      </c>
      <c r="V1953" s="433">
        <f>VLOOKUP(A1953,[3]Cartilha!$A:$A,1,FALSE)</f>
        <v>98620</v>
      </c>
      <c r="W1953" s="367"/>
    </row>
    <row r="1954" spans="1:23" ht="23.25" hidden="1" thickBot="1" x14ac:dyDescent="0.25">
      <c r="A1954" s="623">
        <v>98621</v>
      </c>
      <c r="B1954" s="612" t="s">
        <v>3171</v>
      </c>
      <c r="C1954" s="620" t="s">
        <v>2507</v>
      </c>
      <c r="D1954" s="612" t="s">
        <v>170</v>
      </c>
      <c r="E1954" s="621">
        <v>127.42</v>
      </c>
      <c r="F1954" s="614">
        <f t="shared" si="539"/>
        <v>153.62</v>
      </c>
      <c r="G1954" s="515"/>
      <c r="H1954" s="423"/>
      <c r="I1954" s="457">
        <f t="shared" si="540"/>
        <v>0</v>
      </c>
      <c r="J1954" s="459">
        <f t="shared" si="541"/>
        <v>0</v>
      </c>
      <c r="K1954" s="452"/>
      <c r="L1954" s="442">
        <f t="shared" si="542"/>
        <v>0</v>
      </c>
      <c r="M1954" s="442">
        <f t="shared" si="543"/>
        <v>0</v>
      </c>
      <c r="N1954" s="424">
        <f t="shared" si="544"/>
        <v>0</v>
      </c>
      <c r="O1954" s="424">
        <f t="shared" si="545"/>
        <v>0</v>
      </c>
      <c r="P1954" s="420"/>
      <c r="Q1954" s="525"/>
      <c r="R1954" s="526" t="str">
        <f t="shared" si="538"/>
        <v/>
      </c>
      <c r="S1954" s="526" t="str">
        <f t="shared" ref="S1954:S2017" si="546">IF(Q1954="X","x",IF(Q1954="xx","x",IF(OR(J1954&gt;0,O1954&gt;0),"x","")))</f>
        <v/>
      </c>
      <c r="V1954" s="433">
        <f>VLOOKUP(A1954,[3]Cartilha!$A:$A,1,FALSE)</f>
        <v>98621</v>
      </c>
      <c r="W1954" s="367"/>
    </row>
    <row r="1955" spans="1:23" ht="23.25" hidden="1" thickBot="1" x14ac:dyDescent="0.25">
      <c r="A1955" s="623">
        <v>98622</v>
      </c>
      <c r="B1955" s="612" t="s">
        <v>3171</v>
      </c>
      <c r="C1955" s="620" t="s">
        <v>2508</v>
      </c>
      <c r="D1955" s="612" t="s">
        <v>170</v>
      </c>
      <c r="E1955" s="621">
        <v>117.16</v>
      </c>
      <c r="F1955" s="614">
        <f t="shared" si="539"/>
        <v>141.25</v>
      </c>
      <c r="G1955" s="515"/>
      <c r="H1955" s="423"/>
      <c r="I1955" s="457">
        <f t="shared" si="540"/>
        <v>0</v>
      </c>
      <c r="J1955" s="459">
        <f t="shared" si="541"/>
        <v>0</v>
      </c>
      <c r="K1955" s="452"/>
      <c r="L1955" s="442">
        <f t="shared" si="542"/>
        <v>0</v>
      </c>
      <c r="M1955" s="442">
        <f t="shared" si="543"/>
        <v>0</v>
      </c>
      <c r="N1955" s="424">
        <f t="shared" si="544"/>
        <v>0</v>
      </c>
      <c r="O1955" s="424">
        <f t="shared" si="545"/>
        <v>0</v>
      </c>
      <c r="P1955" s="420"/>
      <c r="Q1955" s="525"/>
      <c r="R1955" s="526" t="str">
        <f t="shared" si="538"/>
        <v/>
      </c>
      <c r="S1955" s="526" t="str">
        <f t="shared" si="546"/>
        <v/>
      </c>
      <c r="V1955" s="433">
        <f>VLOOKUP(A1955,[3]Cartilha!$A:$A,1,FALSE)</f>
        <v>98622</v>
      </c>
      <c r="W1955" s="367"/>
    </row>
    <row r="1956" spans="1:23" ht="12" hidden="1" thickBot="1" x14ac:dyDescent="0.25">
      <c r="A1956" s="623">
        <v>98623</v>
      </c>
      <c r="B1956" s="612" t="s">
        <v>3171</v>
      </c>
      <c r="C1956" s="620" t="s">
        <v>2509</v>
      </c>
      <c r="D1956" s="612" t="s">
        <v>170</v>
      </c>
      <c r="E1956" s="621">
        <v>111.97</v>
      </c>
      <c r="F1956" s="614">
        <f t="shared" si="539"/>
        <v>134.99</v>
      </c>
      <c r="G1956" s="515"/>
      <c r="H1956" s="423"/>
      <c r="I1956" s="457">
        <f t="shared" si="540"/>
        <v>0</v>
      </c>
      <c r="J1956" s="459">
        <f t="shared" si="541"/>
        <v>0</v>
      </c>
      <c r="K1956" s="452"/>
      <c r="L1956" s="442">
        <f t="shared" si="542"/>
        <v>0</v>
      </c>
      <c r="M1956" s="442">
        <f t="shared" si="543"/>
        <v>0</v>
      </c>
      <c r="N1956" s="424">
        <f t="shared" si="544"/>
        <v>0</v>
      </c>
      <c r="O1956" s="424">
        <f t="shared" si="545"/>
        <v>0</v>
      </c>
      <c r="P1956" s="420"/>
      <c r="Q1956" s="525"/>
      <c r="R1956" s="526" t="str">
        <f t="shared" si="538"/>
        <v/>
      </c>
      <c r="S1956" s="526" t="str">
        <f t="shared" si="546"/>
        <v/>
      </c>
      <c r="V1956" s="433">
        <f>VLOOKUP(A1956,[3]Cartilha!$A:$A,1,FALSE)</f>
        <v>98623</v>
      </c>
      <c r="W1956" s="367"/>
    </row>
    <row r="1957" spans="1:23" ht="23.25" hidden="1" thickBot="1" x14ac:dyDescent="0.25">
      <c r="A1957" s="623">
        <v>98624</v>
      </c>
      <c r="B1957" s="612" t="s">
        <v>3171</v>
      </c>
      <c r="C1957" s="620" t="s">
        <v>2510</v>
      </c>
      <c r="D1957" s="612" t="s">
        <v>170</v>
      </c>
      <c r="E1957" s="621">
        <v>141.43</v>
      </c>
      <c r="F1957" s="614">
        <f t="shared" si="539"/>
        <v>170.51</v>
      </c>
      <c r="G1957" s="515"/>
      <c r="H1957" s="423"/>
      <c r="I1957" s="457">
        <f t="shared" si="540"/>
        <v>0</v>
      </c>
      <c r="J1957" s="459">
        <f t="shared" si="541"/>
        <v>0</v>
      </c>
      <c r="K1957" s="452"/>
      <c r="L1957" s="442">
        <f t="shared" si="542"/>
        <v>0</v>
      </c>
      <c r="M1957" s="442">
        <f t="shared" si="543"/>
        <v>0</v>
      </c>
      <c r="N1957" s="424">
        <f t="shared" si="544"/>
        <v>0</v>
      </c>
      <c r="O1957" s="424">
        <f t="shared" si="545"/>
        <v>0</v>
      </c>
      <c r="P1957" s="420"/>
      <c r="Q1957" s="525"/>
      <c r="R1957" s="526" t="str">
        <f t="shared" si="538"/>
        <v/>
      </c>
      <c r="S1957" s="526" t="str">
        <f t="shared" si="546"/>
        <v/>
      </c>
      <c r="V1957" s="433">
        <f>VLOOKUP(A1957,[3]Cartilha!$A:$A,1,FALSE)</f>
        <v>98624</v>
      </c>
      <c r="W1957" s="367"/>
    </row>
    <row r="1958" spans="1:23" ht="23.25" hidden="1" thickBot="1" x14ac:dyDescent="0.25">
      <c r="A1958" s="623">
        <v>98625</v>
      </c>
      <c r="B1958" s="612" t="s">
        <v>3171</v>
      </c>
      <c r="C1958" s="620" t="s">
        <v>2511</v>
      </c>
      <c r="D1958" s="612" t="s">
        <v>170</v>
      </c>
      <c r="E1958" s="621">
        <v>132.80000000000001</v>
      </c>
      <c r="F1958" s="614">
        <f t="shared" si="539"/>
        <v>160.1</v>
      </c>
      <c r="G1958" s="515"/>
      <c r="H1958" s="423"/>
      <c r="I1958" s="457">
        <f t="shared" si="540"/>
        <v>0</v>
      </c>
      <c r="J1958" s="459">
        <f t="shared" si="541"/>
        <v>0</v>
      </c>
      <c r="K1958" s="452"/>
      <c r="L1958" s="442">
        <f t="shared" si="542"/>
        <v>0</v>
      </c>
      <c r="M1958" s="442">
        <f t="shared" si="543"/>
        <v>0</v>
      </c>
      <c r="N1958" s="424">
        <f t="shared" si="544"/>
        <v>0</v>
      </c>
      <c r="O1958" s="424">
        <f t="shared" si="545"/>
        <v>0</v>
      </c>
      <c r="P1958" s="420"/>
      <c r="Q1958" s="525"/>
      <c r="R1958" s="526" t="str">
        <f t="shared" si="538"/>
        <v/>
      </c>
      <c r="S1958" s="526" t="str">
        <f t="shared" si="546"/>
        <v/>
      </c>
      <c r="V1958" s="433">
        <f>VLOOKUP(A1958,[3]Cartilha!$A:$A,1,FALSE)</f>
        <v>98625</v>
      </c>
      <c r="W1958" s="367"/>
    </row>
    <row r="1959" spans="1:23" ht="12" hidden="1" thickBot="1" x14ac:dyDescent="0.25">
      <c r="A1959" s="623">
        <v>98626</v>
      </c>
      <c r="B1959" s="612" t="s">
        <v>3171</v>
      </c>
      <c r="C1959" s="620" t="s">
        <v>2512</v>
      </c>
      <c r="D1959" s="612" t="s">
        <v>170</v>
      </c>
      <c r="E1959" s="621">
        <v>128.4</v>
      </c>
      <c r="F1959" s="614">
        <f t="shared" si="539"/>
        <v>154.80000000000001</v>
      </c>
      <c r="G1959" s="515"/>
      <c r="H1959" s="423"/>
      <c r="I1959" s="457">
        <f t="shared" si="540"/>
        <v>0</v>
      </c>
      <c r="J1959" s="459">
        <f t="shared" si="541"/>
        <v>0</v>
      </c>
      <c r="K1959" s="452"/>
      <c r="L1959" s="442">
        <f t="shared" si="542"/>
        <v>0</v>
      </c>
      <c r="M1959" s="442">
        <f t="shared" si="543"/>
        <v>0</v>
      </c>
      <c r="N1959" s="424">
        <f t="shared" si="544"/>
        <v>0</v>
      </c>
      <c r="O1959" s="424">
        <f t="shared" si="545"/>
        <v>0</v>
      </c>
      <c r="P1959" s="420"/>
      <c r="Q1959" s="525"/>
      <c r="R1959" s="526" t="str">
        <f t="shared" si="538"/>
        <v/>
      </c>
      <c r="S1959" s="526" t="str">
        <f t="shared" si="546"/>
        <v/>
      </c>
      <c r="V1959" s="433">
        <f>VLOOKUP(A1959,[3]Cartilha!$A:$A,1,FALSE)</f>
        <v>98626</v>
      </c>
      <c r="W1959" s="367"/>
    </row>
    <row r="1960" spans="1:23" ht="12" hidden="1" thickBot="1" x14ac:dyDescent="0.25">
      <c r="A1960" s="623">
        <v>98655</v>
      </c>
      <c r="B1960" s="612" t="s">
        <v>3171</v>
      </c>
      <c r="C1960" s="620" t="s">
        <v>2513</v>
      </c>
      <c r="D1960" s="612" t="s">
        <v>7029</v>
      </c>
      <c r="E1960" s="621">
        <v>615.45000000000005</v>
      </c>
      <c r="F1960" s="614">
        <f t="shared" si="539"/>
        <v>741.99</v>
      </c>
      <c r="G1960" s="515"/>
      <c r="H1960" s="423"/>
      <c r="I1960" s="457">
        <f t="shared" si="540"/>
        <v>0</v>
      </c>
      <c r="J1960" s="459">
        <f t="shared" si="541"/>
        <v>0</v>
      </c>
      <c r="K1960" s="452"/>
      <c r="L1960" s="442">
        <f t="shared" si="542"/>
        <v>0</v>
      </c>
      <c r="M1960" s="442">
        <f t="shared" si="543"/>
        <v>0</v>
      </c>
      <c r="N1960" s="424">
        <f t="shared" si="544"/>
        <v>0</v>
      </c>
      <c r="O1960" s="424">
        <f t="shared" si="545"/>
        <v>0</v>
      </c>
      <c r="P1960" s="420"/>
      <c r="Q1960" s="525"/>
      <c r="R1960" s="526" t="str">
        <f t="shared" si="538"/>
        <v/>
      </c>
      <c r="S1960" s="526" t="str">
        <f t="shared" si="546"/>
        <v/>
      </c>
      <c r="V1960" s="433">
        <f>VLOOKUP(A1960,[3]Cartilha!$A:$A,1,FALSE)</f>
        <v>98655</v>
      </c>
      <c r="W1960" s="367"/>
    </row>
    <row r="1961" spans="1:23" ht="12" hidden="1" thickBot="1" x14ac:dyDescent="0.25">
      <c r="A1961" s="623">
        <v>98656</v>
      </c>
      <c r="B1961" s="612" t="s">
        <v>3171</v>
      </c>
      <c r="C1961" s="620" t="s">
        <v>2514</v>
      </c>
      <c r="D1961" s="612" t="s">
        <v>7029</v>
      </c>
      <c r="E1961" s="621">
        <v>623.95000000000005</v>
      </c>
      <c r="F1961" s="614">
        <f t="shared" si="539"/>
        <v>752.23</v>
      </c>
      <c r="G1961" s="515"/>
      <c r="H1961" s="423"/>
      <c r="I1961" s="457">
        <f t="shared" si="540"/>
        <v>0</v>
      </c>
      <c r="J1961" s="459">
        <f t="shared" si="541"/>
        <v>0</v>
      </c>
      <c r="K1961" s="452"/>
      <c r="L1961" s="442">
        <f t="shared" si="542"/>
        <v>0</v>
      </c>
      <c r="M1961" s="442">
        <f t="shared" si="543"/>
        <v>0</v>
      </c>
      <c r="N1961" s="424">
        <f t="shared" si="544"/>
        <v>0</v>
      </c>
      <c r="O1961" s="424">
        <f t="shared" si="545"/>
        <v>0</v>
      </c>
      <c r="P1961" s="420"/>
      <c r="Q1961" s="525"/>
      <c r="R1961" s="526" t="str">
        <f t="shared" si="538"/>
        <v/>
      </c>
      <c r="S1961" s="526" t="str">
        <f t="shared" si="546"/>
        <v/>
      </c>
      <c r="V1961" s="433">
        <f>VLOOKUP(A1961,[3]Cartilha!$A:$A,1,FALSE)</f>
        <v>98656</v>
      </c>
      <c r="W1961" s="367"/>
    </row>
    <row r="1962" spans="1:23" ht="12" hidden="1" thickBot="1" x14ac:dyDescent="0.25">
      <c r="A1962" s="623">
        <v>98657</v>
      </c>
      <c r="B1962" s="612" t="s">
        <v>3171</v>
      </c>
      <c r="C1962" s="620" t="s">
        <v>2515</v>
      </c>
      <c r="D1962" s="612" t="s">
        <v>7029</v>
      </c>
      <c r="E1962" s="621">
        <v>632.46</v>
      </c>
      <c r="F1962" s="614">
        <f t="shared" si="539"/>
        <v>762.49</v>
      </c>
      <c r="G1962" s="515"/>
      <c r="H1962" s="423"/>
      <c r="I1962" s="457">
        <f t="shared" si="540"/>
        <v>0</v>
      </c>
      <c r="J1962" s="459">
        <f t="shared" si="541"/>
        <v>0</v>
      </c>
      <c r="K1962" s="452"/>
      <c r="L1962" s="442">
        <f t="shared" si="542"/>
        <v>0</v>
      </c>
      <c r="M1962" s="442">
        <f t="shared" si="543"/>
        <v>0</v>
      </c>
      <c r="N1962" s="424">
        <f t="shared" si="544"/>
        <v>0</v>
      </c>
      <c r="O1962" s="424">
        <f t="shared" si="545"/>
        <v>0</v>
      </c>
      <c r="P1962" s="420"/>
      <c r="Q1962" s="525"/>
      <c r="R1962" s="526" t="str">
        <f t="shared" si="538"/>
        <v/>
      </c>
      <c r="S1962" s="526" t="str">
        <f t="shared" si="546"/>
        <v/>
      </c>
      <c r="V1962" s="433">
        <f>VLOOKUP(A1962,[3]Cartilha!$A:$A,1,FALSE)</f>
        <v>98657</v>
      </c>
      <c r="W1962" s="367"/>
    </row>
    <row r="1963" spans="1:23" ht="12" hidden="1" thickBot="1" x14ac:dyDescent="0.25">
      <c r="A1963" s="623">
        <v>98658</v>
      </c>
      <c r="B1963" s="612" t="s">
        <v>3171</v>
      </c>
      <c r="C1963" s="620" t="s">
        <v>2516</v>
      </c>
      <c r="D1963" s="612" t="s">
        <v>7029</v>
      </c>
      <c r="E1963" s="621">
        <v>640.97</v>
      </c>
      <c r="F1963" s="614">
        <f t="shared" si="539"/>
        <v>772.75</v>
      </c>
      <c r="G1963" s="515"/>
      <c r="H1963" s="423"/>
      <c r="I1963" s="457">
        <f t="shared" si="540"/>
        <v>0</v>
      </c>
      <c r="J1963" s="459">
        <f t="shared" si="541"/>
        <v>0</v>
      </c>
      <c r="K1963" s="452"/>
      <c r="L1963" s="442">
        <f t="shared" si="542"/>
        <v>0</v>
      </c>
      <c r="M1963" s="442">
        <f t="shared" si="543"/>
        <v>0</v>
      </c>
      <c r="N1963" s="424">
        <f t="shared" si="544"/>
        <v>0</v>
      </c>
      <c r="O1963" s="424">
        <f t="shared" si="545"/>
        <v>0</v>
      </c>
      <c r="P1963" s="420"/>
      <c r="Q1963" s="525"/>
      <c r="R1963" s="526" t="str">
        <f t="shared" si="538"/>
        <v/>
      </c>
      <c r="S1963" s="526" t="str">
        <f t="shared" si="546"/>
        <v/>
      </c>
      <c r="V1963" s="433">
        <f>VLOOKUP(A1963,[3]Cartilha!$A:$A,1,FALSE)</f>
        <v>98658</v>
      </c>
      <c r="W1963" s="367"/>
    </row>
    <row r="1964" spans="1:23" ht="12" hidden="1" thickBot="1" x14ac:dyDescent="0.25">
      <c r="A1964" s="623">
        <v>98659</v>
      </c>
      <c r="B1964" s="612" t="s">
        <v>3171</v>
      </c>
      <c r="C1964" s="620" t="s">
        <v>2517</v>
      </c>
      <c r="D1964" s="612" t="s">
        <v>7029</v>
      </c>
      <c r="E1964" s="621">
        <v>657.96</v>
      </c>
      <c r="F1964" s="614">
        <f t="shared" si="539"/>
        <v>793.24</v>
      </c>
      <c r="G1964" s="515"/>
      <c r="H1964" s="423"/>
      <c r="I1964" s="457">
        <f t="shared" si="540"/>
        <v>0</v>
      </c>
      <c r="J1964" s="459">
        <f t="shared" si="541"/>
        <v>0</v>
      </c>
      <c r="K1964" s="452"/>
      <c r="L1964" s="442">
        <f t="shared" si="542"/>
        <v>0</v>
      </c>
      <c r="M1964" s="442">
        <f t="shared" si="543"/>
        <v>0</v>
      </c>
      <c r="N1964" s="424">
        <f t="shared" si="544"/>
        <v>0</v>
      </c>
      <c r="O1964" s="424">
        <f t="shared" si="545"/>
        <v>0</v>
      </c>
      <c r="P1964" s="420"/>
      <c r="Q1964" s="525"/>
      <c r="R1964" s="526" t="str">
        <f t="shared" si="538"/>
        <v/>
      </c>
      <c r="S1964" s="526" t="str">
        <f t="shared" si="546"/>
        <v/>
      </c>
      <c r="V1964" s="433">
        <f>VLOOKUP(A1964,[3]Cartilha!$A:$A,1,FALSE)</f>
        <v>98659</v>
      </c>
      <c r="W1964" s="367"/>
    </row>
    <row r="1965" spans="1:23" ht="12" hidden="1" thickBot="1" x14ac:dyDescent="0.25">
      <c r="A1965" s="623">
        <v>98746</v>
      </c>
      <c r="B1965" s="612" t="s">
        <v>3171</v>
      </c>
      <c r="C1965" s="620" t="s">
        <v>2518</v>
      </c>
      <c r="D1965" s="612" t="s">
        <v>7029</v>
      </c>
      <c r="E1965" s="621">
        <v>68.489999999999995</v>
      </c>
      <c r="F1965" s="614">
        <f t="shared" si="539"/>
        <v>82.57</v>
      </c>
      <c r="G1965" s="515"/>
      <c r="H1965" s="423"/>
      <c r="I1965" s="457">
        <f t="shared" si="540"/>
        <v>0</v>
      </c>
      <c r="J1965" s="459">
        <f t="shared" si="541"/>
        <v>0</v>
      </c>
      <c r="K1965" s="452"/>
      <c r="L1965" s="442">
        <f t="shared" si="542"/>
        <v>0</v>
      </c>
      <c r="M1965" s="442">
        <f t="shared" si="543"/>
        <v>0</v>
      </c>
      <c r="N1965" s="424">
        <f t="shared" si="544"/>
        <v>0</v>
      </c>
      <c r="O1965" s="424">
        <f t="shared" si="545"/>
        <v>0</v>
      </c>
      <c r="P1965" s="420"/>
      <c r="Q1965" s="525"/>
      <c r="R1965" s="526" t="str">
        <f t="shared" si="538"/>
        <v/>
      </c>
      <c r="S1965" s="526" t="str">
        <f t="shared" si="546"/>
        <v/>
      </c>
      <c r="V1965" s="433">
        <f>VLOOKUP(A1965,[3]Cartilha!$A:$A,1,FALSE)</f>
        <v>98746</v>
      </c>
      <c r="W1965" s="367"/>
    </row>
    <row r="1966" spans="1:23" ht="12" hidden="1" thickBot="1" x14ac:dyDescent="0.25">
      <c r="A1966" s="623">
        <v>98749</v>
      </c>
      <c r="B1966" s="612" t="s">
        <v>3171</v>
      </c>
      <c r="C1966" s="620" t="s">
        <v>2519</v>
      </c>
      <c r="D1966" s="612" t="s">
        <v>7029</v>
      </c>
      <c r="E1966" s="621">
        <v>81.58</v>
      </c>
      <c r="F1966" s="614">
        <f t="shared" si="539"/>
        <v>98.35</v>
      </c>
      <c r="G1966" s="515"/>
      <c r="H1966" s="423"/>
      <c r="I1966" s="457">
        <f t="shared" si="540"/>
        <v>0</v>
      </c>
      <c r="J1966" s="459">
        <f t="shared" si="541"/>
        <v>0</v>
      </c>
      <c r="K1966" s="452"/>
      <c r="L1966" s="442">
        <f t="shared" si="542"/>
        <v>0</v>
      </c>
      <c r="M1966" s="442">
        <f t="shared" si="543"/>
        <v>0</v>
      </c>
      <c r="N1966" s="424">
        <f t="shared" si="544"/>
        <v>0</v>
      </c>
      <c r="O1966" s="424">
        <f t="shared" si="545"/>
        <v>0</v>
      </c>
      <c r="P1966" s="420"/>
      <c r="Q1966" s="525"/>
      <c r="R1966" s="526" t="str">
        <f t="shared" si="538"/>
        <v/>
      </c>
      <c r="S1966" s="526" t="str">
        <f t="shared" si="546"/>
        <v/>
      </c>
      <c r="V1966" s="433">
        <f>VLOOKUP(A1966,[3]Cartilha!$A:$A,1,FALSE)</f>
        <v>98749</v>
      </c>
      <c r="W1966" s="367"/>
    </row>
    <row r="1967" spans="1:23" ht="12" hidden="1" thickBot="1" x14ac:dyDescent="0.25">
      <c r="A1967" s="623">
        <v>98750</v>
      </c>
      <c r="B1967" s="612" t="s">
        <v>3171</v>
      </c>
      <c r="C1967" s="620" t="s">
        <v>2520</v>
      </c>
      <c r="D1967" s="612" t="s">
        <v>7029</v>
      </c>
      <c r="E1967" s="621">
        <v>97.4</v>
      </c>
      <c r="F1967" s="614">
        <f t="shared" si="539"/>
        <v>117.43</v>
      </c>
      <c r="G1967" s="515"/>
      <c r="H1967" s="423"/>
      <c r="I1967" s="457">
        <f t="shared" si="540"/>
        <v>0</v>
      </c>
      <c r="J1967" s="459">
        <f t="shared" si="541"/>
        <v>0</v>
      </c>
      <c r="K1967" s="452"/>
      <c r="L1967" s="442">
        <f t="shared" si="542"/>
        <v>0</v>
      </c>
      <c r="M1967" s="442">
        <f t="shared" si="543"/>
        <v>0</v>
      </c>
      <c r="N1967" s="424">
        <f t="shared" si="544"/>
        <v>0</v>
      </c>
      <c r="O1967" s="424">
        <f t="shared" si="545"/>
        <v>0</v>
      </c>
      <c r="P1967" s="420"/>
      <c r="Q1967" s="525"/>
      <c r="R1967" s="526" t="str">
        <f t="shared" si="538"/>
        <v/>
      </c>
      <c r="S1967" s="526" t="str">
        <f t="shared" si="546"/>
        <v/>
      </c>
      <c r="V1967" s="433">
        <f>VLOOKUP(A1967,[3]Cartilha!$A:$A,1,FALSE)</f>
        <v>98750</v>
      </c>
      <c r="W1967" s="367"/>
    </row>
    <row r="1968" spans="1:23" ht="12" hidden="1" thickBot="1" x14ac:dyDescent="0.25">
      <c r="A1968" s="623">
        <v>98751</v>
      </c>
      <c r="B1968" s="612" t="s">
        <v>3171</v>
      </c>
      <c r="C1968" s="620" t="s">
        <v>2521</v>
      </c>
      <c r="D1968" s="612" t="s">
        <v>7029</v>
      </c>
      <c r="E1968" s="621">
        <v>138.69</v>
      </c>
      <c r="F1968" s="614">
        <f t="shared" si="539"/>
        <v>167.2</v>
      </c>
      <c r="G1968" s="515"/>
      <c r="H1968" s="423"/>
      <c r="I1968" s="457">
        <f t="shared" si="540"/>
        <v>0</v>
      </c>
      <c r="J1968" s="459">
        <f t="shared" si="541"/>
        <v>0</v>
      </c>
      <c r="K1968" s="452"/>
      <c r="L1968" s="442">
        <f t="shared" si="542"/>
        <v>0</v>
      </c>
      <c r="M1968" s="442">
        <f t="shared" si="543"/>
        <v>0</v>
      </c>
      <c r="N1968" s="424">
        <f t="shared" si="544"/>
        <v>0</v>
      </c>
      <c r="O1968" s="424">
        <f t="shared" si="545"/>
        <v>0</v>
      </c>
      <c r="P1968" s="420"/>
      <c r="Q1968" s="525"/>
      <c r="R1968" s="526" t="str">
        <f t="shared" si="538"/>
        <v/>
      </c>
      <c r="S1968" s="526" t="str">
        <f t="shared" si="546"/>
        <v/>
      </c>
      <c r="V1968" s="433">
        <f>VLOOKUP(A1968,[3]Cartilha!$A:$A,1,FALSE)</f>
        <v>98751</v>
      </c>
      <c r="W1968" s="367"/>
    </row>
    <row r="1969" spans="1:23" ht="12" hidden="1" thickBot="1" x14ac:dyDescent="0.25">
      <c r="A1969" s="623">
        <v>98752</v>
      </c>
      <c r="B1969" s="612" t="s">
        <v>3171</v>
      </c>
      <c r="C1969" s="620" t="s">
        <v>2522</v>
      </c>
      <c r="D1969" s="612" t="s">
        <v>7029</v>
      </c>
      <c r="E1969" s="621">
        <v>188.36</v>
      </c>
      <c r="F1969" s="614">
        <f t="shared" si="539"/>
        <v>227.09</v>
      </c>
      <c r="G1969" s="515"/>
      <c r="H1969" s="423"/>
      <c r="I1969" s="457">
        <f t="shared" si="540"/>
        <v>0</v>
      </c>
      <c r="J1969" s="459">
        <f t="shared" si="541"/>
        <v>0</v>
      </c>
      <c r="K1969" s="452"/>
      <c r="L1969" s="442">
        <f t="shared" si="542"/>
        <v>0</v>
      </c>
      <c r="M1969" s="442">
        <f t="shared" si="543"/>
        <v>0</v>
      </c>
      <c r="N1969" s="424">
        <f t="shared" si="544"/>
        <v>0</v>
      </c>
      <c r="O1969" s="424">
        <f t="shared" si="545"/>
        <v>0</v>
      </c>
      <c r="P1969" s="420"/>
      <c r="Q1969" s="525"/>
      <c r="R1969" s="526" t="str">
        <f t="shared" si="538"/>
        <v/>
      </c>
      <c r="S1969" s="526" t="str">
        <f t="shared" si="546"/>
        <v/>
      </c>
      <c r="V1969" s="433">
        <f>VLOOKUP(A1969,[3]Cartilha!$A:$A,1,FALSE)</f>
        <v>98752</v>
      </c>
      <c r="W1969" s="367"/>
    </row>
    <row r="1970" spans="1:23" ht="12" hidden="1" thickBot="1" x14ac:dyDescent="0.25">
      <c r="A1970" s="623">
        <v>98753</v>
      </c>
      <c r="B1970" s="612" t="s">
        <v>3171</v>
      </c>
      <c r="C1970" s="620" t="s">
        <v>2523</v>
      </c>
      <c r="D1970" s="612" t="s">
        <v>7029</v>
      </c>
      <c r="E1970" s="621">
        <v>250.1</v>
      </c>
      <c r="F1970" s="614">
        <f t="shared" si="539"/>
        <v>301.52</v>
      </c>
      <c r="G1970" s="515"/>
      <c r="H1970" s="423"/>
      <c r="I1970" s="457">
        <f t="shared" si="540"/>
        <v>0</v>
      </c>
      <c r="J1970" s="459">
        <f t="shared" si="541"/>
        <v>0</v>
      </c>
      <c r="K1970" s="452"/>
      <c r="L1970" s="442">
        <f t="shared" si="542"/>
        <v>0</v>
      </c>
      <c r="M1970" s="442">
        <f t="shared" si="543"/>
        <v>0</v>
      </c>
      <c r="N1970" s="424">
        <f t="shared" si="544"/>
        <v>0</v>
      </c>
      <c r="O1970" s="424">
        <f t="shared" si="545"/>
        <v>0</v>
      </c>
      <c r="P1970" s="420"/>
      <c r="Q1970" s="525"/>
      <c r="R1970" s="526" t="str">
        <f t="shared" si="538"/>
        <v/>
      </c>
      <c r="S1970" s="526" t="str">
        <f t="shared" si="546"/>
        <v/>
      </c>
      <c r="V1970" s="433">
        <f>VLOOKUP(A1970,[3]Cartilha!$A:$A,1,FALSE)</f>
        <v>98753</v>
      </c>
      <c r="W1970" s="367"/>
    </row>
    <row r="1971" spans="1:23" ht="12" hidden="1" thickBot="1" x14ac:dyDescent="0.25">
      <c r="A1971" s="623" t="s">
        <v>6146</v>
      </c>
      <c r="B1971" s="612"/>
      <c r="C1971" s="620" t="s">
        <v>6147</v>
      </c>
      <c r="D1971" s="612">
        <v>0</v>
      </c>
      <c r="E1971" s="637">
        <v>0</v>
      </c>
      <c r="F1971" s="638">
        <f t="shared" si="539"/>
        <v>0</v>
      </c>
      <c r="G1971" s="515"/>
      <c r="H1971" s="442"/>
      <c r="I1971" s="444"/>
      <c r="J1971" s="445"/>
      <c r="K1971" s="452"/>
      <c r="L1971" s="442"/>
      <c r="M1971" s="442"/>
      <c r="N1971" s="460"/>
      <c r="O1971" s="460"/>
      <c r="P1971" s="451"/>
      <c r="Q1971" s="525" t="str">
        <f>IF(OR(SUM(J1971)&gt;0,SUM(O1971)&gt;0),"xx","")</f>
        <v/>
      </c>
      <c r="R1971" s="526" t="str">
        <f t="shared" si="538"/>
        <v/>
      </c>
      <c r="S1971" s="526" t="str">
        <f t="shared" si="546"/>
        <v/>
      </c>
      <c r="V1971" s="433" t="str">
        <f>VLOOKUP(A1971,[3]Cartilha!$A:$A,1,FALSE)</f>
        <v>4.6.4</v>
      </c>
      <c r="W1971" s="367"/>
    </row>
    <row r="1972" spans="1:23" ht="12" hidden="1" thickBot="1" x14ac:dyDescent="0.25">
      <c r="A1972" s="623" t="s">
        <v>184</v>
      </c>
      <c r="B1972" s="612"/>
      <c r="C1972" s="631" t="s">
        <v>1886</v>
      </c>
      <c r="D1972" s="617">
        <v>0</v>
      </c>
      <c r="E1972" s="642">
        <v>0</v>
      </c>
      <c r="F1972" s="641">
        <f t="shared" si="539"/>
        <v>0</v>
      </c>
      <c r="G1972" s="535"/>
      <c r="H1972" s="453"/>
      <c r="I1972" s="454"/>
      <c r="J1972" s="454"/>
      <c r="K1972" s="419"/>
      <c r="L1972" s="461"/>
      <c r="M1972" s="446"/>
      <c r="N1972" s="447"/>
      <c r="O1972" s="448"/>
      <c r="P1972" s="420"/>
      <c r="Q1972" s="525" t="str">
        <f>IF(OR(SUM(J1973:J2045)&gt;0,SUM(O1973:O2045)&gt;0),"xx","")</f>
        <v/>
      </c>
      <c r="R1972" s="526" t="str">
        <f t="shared" si="538"/>
        <v/>
      </c>
      <c r="S1972" s="526" t="str">
        <f t="shared" si="546"/>
        <v/>
      </c>
      <c r="V1972" s="433" t="str">
        <f>VLOOKUP(A1972,[3]Cartilha!$A:$A,1,FALSE)</f>
        <v>x</v>
      </c>
      <c r="W1972" s="367"/>
    </row>
    <row r="1973" spans="1:23" ht="12" hidden="1" thickBot="1" x14ac:dyDescent="0.25">
      <c r="A1973" s="688" t="s">
        <v>184</v>
      </c>
      <c r="B1973" s="701"/>
      <c r="C1973" s="434">
        <v>0</v>
      </c>
      <c r="D1973" s="435">
        <v>0</v>
      </c>
      <c r="E1973" s="512">
        <v>0</v>
      </c>
      <c r="F1973" s="703">
        <f t="shared" si="539"/>
        <v>0</v>
      </c>
      <c r="G1973" s="510"/>
      <c r="H1973" s="423"/>
      <c r="I1973" s="422">
        <f t="shared" ref="I1973:I2004" si="547">IF(ISBLANK(E1973),0,ROUND(F1973*G1973,2))</f>
        <v>0</v>
      </c>
      <c r="J1973" s="422">
        <f t="shared" ref="J1973:J2004" si="548">IF(ISBLANK(G1973),0,ROUND(G1973*H1973,2))</f>
        <v>0</v>
      </c>
      <c r="K1973" s="419"/>
      <c r="L1973" s="426">
        <f t="shared" ref="L1973:L2004" si="549">G1973</f>
        <v>0</v>
      </c>
      <c r="M1973" s="426">
        <f t="shared" ref="M1973:M2004" si="550">H1973</f>
        <v>0</v>
      </c>
      <c r="N1973" s="438">
        <f t="shared" ref="N1973:N2004" si="551">IF(ISBLANK(E1973),0,ROUND(F1973*L1973,2))</f>
        <v>0</v>
      </c>
      <c r="O1973" s="438">
        <f t="shared" ref="O1973:O2004" si="552">IF(ISBLANK(L1973),0,ROUND(L1973*M1973,2))</f>
        <v>0</v>
      </c>
      <c r="P1973" s="420"/>
      <c r="Q1973" s="532"/>
      <c r="R1973" s="526" t="str">
        <f t="shared" si="538"/>
        <v/>
      </c>
      <c r="S1973" s="526" t="str">
        <f t="shared" si="546"/>
        <v/>
      </c>
      <c r="V1973" s="433" t="str">
        <f>VLOOKUP(A1973,[3]Cartilha!$A:$A,1,FALSE)</f>
        <v>x</v>
      </c>
      <c r="W1973" s="367"/>
    </row>
    <row r="1974" spans="1:23" ht="12" hidden="1" thickBot="1" x14ac:dyDescent="0.25">
      <c r="A1974" s="688" t="s">
        <v>184</v>
      </c>
      <c r="B1974" s="701"/>
      <c r="C1974" s="434">
        <v>0</v>
      </c>
      <c r="D1974" s="435">
        <v>0</v>
      </c>
      <c r="E1974" s="512">
        <v>0</v>
      </c>
      <c r="F1974" s="703">
        <f t="shared" si="539"/>
        <v>0</v>
      </c>
      <c r="G1974" s="510"/>
      <c r="H1974" s="423"/>
      <c r="I1974" s="422">
        <f t="shared" si="547"/>
        <v>0</v>
      </c>
      <c r="J1974" s="422">
        <f t="shared" si="548"/>
        <v>0</v>
      </c>
      <c r="K1974" s="419"/>
      <c r="L1974" s="423">
        <f t="shared" si="549"/>
        <v>0</v>
      </c>
      <c r="M1974" s="423">
        <f t="shared" si="550"/>
        <v>0</v>
      </c>
      <c r="N1974" s="422">
        <f t="shared" si="551"/>
        <v>0</v>
      </c>
      <c r="O1974" s="422">
        <f t="shared" si="552"/>
        <v>0</v>
      </c>
      <c r="P1974" s="420"/>
      <c r="Q1974" s="532"/>
      <c r="R1974" s="526" t="str">
        <f t="shared" si="538"/>
        <v/>
      </c>
      <c r="S1974" s="526" t="str">
        <f t="shared" si="546"/>
        <v/>
      </c>
      <c r="V1974" s="433" t="str">
        <f>VLOOKUP(A1974,[3]Cartilha!$A:$A,1,FALSE)</f>
        <v>x</v>
      </c>
      <c r="W1974" s="367"/>
    </row>
    <row r="1975" spans="1:23" ht="12" hidden="1" thickBot="1" x14ac:dyDescent="0.25">
      <c r="A1975" s="688" t="s">
        <v>184</v>
      </c>
      <c r="B1975" s="701"/>
      <c r="C1975" s="434">
        <v>0</v>
      </c>
      <c r="D1975" s="435">
        <v>0</v>
      </c>
      <c r="E1975" s="512">
        <v>0</v>
      </c>
      <c r="F1975" s="703">
        <f t="shared" si="539"/>
        <v>0</v>
      </c>
      <c r="G1975" s="510"/>
      <c r="H1975" s="423"/>
      <c r="I1975" s="422">
        <f t="shared" si="547"/>
        <v>0</v>
      </c>
      <c r="J1975" s="422">
        <f t="shared" si="548"/>
        <v>0</v>
      </c>
      <c r="K1975" s="419"/>
      <c r="L1975" s="423">
        <f t="shared" si="549"/>
        <v>0</v>
      </c>
      <c r="M1975" s="423">
        <f t="shared" si="550"/>
        <v>0</v>
      </c>
      <c r="N1975" s="422">
        <f t="shared" si="551"/>
        <v>0</v>
      </c>
      <c r="O1975" s="422">
        <f t="shared" si="552"/>
        <v>0</v>
      </c>
      <c r="P1975" s="420"/>
      <c r="Q1975" s="532"/>
      <c r="R1975" s="526" t="str">
        <f t="shared" si="538"/>
        <v/>
      </c>
      <c r="S1975" s="526" t="str">
        <f t="shared" si="546"/>
        <v/>
      </c>
      <c r="V1975" s="433" t="str">
        <f>VLOOKUP(A1975,[3]Cartilha!$A:$A,1,FALSE)</f>
        <v>x</v>
      </c>
      <c r="W1975" s="367"/>
    </row>
    <row r="1976" spans="1:23" ht="12" hidden="1" thickBot="1" x14ac:dyDescent="0.25">
      <c r="A1976" s="688" t="s">
        <v>184</v>
      </c>
      <c r="B1976" s="701"/>
      <c r="C1976" s="434">
        <v>0</v>
      </c>
      <c r="D1976" s="435">
        <v>0</v>
      </c>
      <c r="E1976" s="512">
        <v>0</v>
      </c>
      <c r="F1976" s="703">
        <f t="shared" si="539"/>
        <v>0</v>
      </c>
      <c r="G1976" s="510"/>
      <c r="H1976" s="423"/>
      <c r="I1976" s="422">
        <f t="shared" si="547"/>
        <v>0</v>
      </c>
      <c r="J1976" s="422">
        <f t="shared" si="548"/>
        <v>0</v>
      </c>
      <c r="K1976" s="419"/>
      <c r="L1976" s="423">
        <f t="shared" si="549"/>
        <v>0</v>
      </c>
      <c r="M1976" s="423">
        <f t="shared" si="550"/>
        <v>0</v>
      </c>
      <c r="N1976" s="422">
        <f t="shared" si="551"/>
        <v>0</v>
      </c>
      <c r="O1976" s="422">
        <f t="shared" si="552"/>
        <v>0</v>
      </c>
      <c r="P1976" s="420"/>
      <c r="Q1976" s="532"/>
      <c r="R1976" s="526" t="str">
        <f t="shared" si="538"/>
        <v/>
      </c>
      <c r="S1976" s="526" t="str">
        <f t="shared" si="546"/>
        <v/>
      </c>
      <c r="V1976" s="433" t="str">
        <f>VLOOKUP(A1976,[3]Cartilha!$A:$A,1,FALSE)</f>
        <v>x</v>
      </c>
      <c r="W1976" s="367"/>
    </row>
    <row r="1977" spans="1:23" ht="12" hidden="1" thickBot="1" x14ac:dyDescent="0.25">
      <c r="A1977" s="688" t="s">
        <v>184</v>
      </c>
      <c r="B1977" s="701"/>
      <c r="C1977" s="434">
        <v>0</v>
      </c>
      <c r="D1977" s="435">
        <v>0</v>
      </c>
      <c r="E1977" s="512">
        <v>0</v>
      </c>
      <c r="F1977" s="703">
        <f t="shared" si="539"/>
        <v>0</v>
      </c>
      <c r="G1977" s="510"/>
      <c r="H1977" s="423"/>
      <c r="I1977" s="422">
        <f t="shared" si="547"/>
        <v>0</v>
      </c>
      <c r="J1977" s="422">
        <f t="shared" si="548"/>
        <v>0</v>
      </c>
      <c r="K1977" s="419"/>
      <c r="L1977" s="423">
        <f t="shared" si="549"/>
        <v>0</v>
      </c>
      <c r="M1977" s="423">
        <f t="shared" si="550"/>
        <v>0</v>
      </c>
      <c r="N1977" s="422">
        <f t="shared" si="551"/>
        <v>0</v>
      </c>
      <c r="O1977" s="422">
        <f t="shared" si="552"/>
        <v>0</v>
      </c>
      <c r="P1977" s="420"/>
      <c r="Q1977" s="532"/>
      <c r="R1977" s="526" t="str">
        <f t="shared" si="538"/>
        <v/>
      </c>
      <c r="S1977" s="526" t="str">
        <f t="shared" si="546"/>
        <v/>
      </c>
      <c r="V1977" s="433" t="str">
        <f>VLOOKUP(A1977,[3]Cartilha!$A:$A,1,FALSE)</f>
        <v>x</v>
      </c>
      <c r="W1977" s="367"/>
    </row>
    <row r="1978" spans="1:23" ht="12" hidden="1" thickBot="1" x14ac:dyDescent="0.25">
      <c r="A1978" s="688" t="s">
        <v>184</v>
      </c>
      <c r="B1978" s="701"/>
      <c r="C1978" s="434">
        <v>0</v>
      </c>
      <c r="D1978" s="435">
        <v>0</v>
      </c>
      <c r="E1978" s="512">
        <v>0</v>
      </c>
      <c r="F1978" s="703">
        <f t="shared" si="539"/>
        <v>0</v>
      </c>
      <c r="G1978" s="510"/>
      <c r="H1978" s="423"/>
      <c r="I1978" s="422">
        <f t="shared" si="547"/>
        <v>0</v>
      </c>
      <c r="J1978" s="422">
        <f t="shared" si="548"/>
        <v>0</v>
      </c>
      <c r="K1978" s="419"/>
      <c r="L1978" s="423">
        <f t="shared" si="549"/>
        <v>0</v>
      </c>
      <c r="M1978" s="423">
        <f t="shared" si="550"/>
        <v>0</v>
      </c>
      <c r="N1978" s="422">
        <f t="shared" si="551"/>
        <v>0</v>
      </c>
      <c r="O1978" s="422">
        <f t="shared" si="552"/>
        <v>0</v>
      </c>
      <c r="P1978" s="420"/>
      <c r="Q1978" s="532"/>
      <c r="R1978" s="526" t="str">
        <f t="shared" si="538"/>
        <v/>
      </c>
      <c r="S1978" s="526" t="str">
        <f t="shared" si="546"/>
        <v/>
      </c>
      <c r="V1978" s="433" t="str">
        <f>VLOOKUP(A1978,[3]Cartilha!$A:$A,1,FALSE)</f>
        <v>x</v>
      </c>
      <c r="W1978" s="367"/>
    </row>
    <row r="1979" spans="1:23" ht="12" hidden="1" thickBot="1" x14ac:dyDescent="0.25">
      <c r="A1979" s="688" t="s">
        <v>184</v>
      </c>
      <c r="B1979" s="701"/>
      <c r="C1979" s="434">
        <v>0</v>
      </c>
      <c r="D1979" s="435">
        <v>0</v>
      </c>
      <c r="E1979" s="512">
        <v>0</v>
      </c>
      <c r="F1979" s="703">
        <f t="shared" si="539"/>
        <v>0</v>
      </c>
      <c r="G1979" s="510"/>
      <c r="H1979" s="423"/>
      <c r="I1979" s="422">
        <f t="shared" si="547"/>
        <v>0</v>
      </c>
      <c r="J1979" s="422">
        <f t="shared" si="548"/>
        <v>0</v>
      </c>
      <c r="K1979" s="419"/>
      <c r="L1979" s="423">
        <f t="shared" si="549"/>
        <v>0</v>
      </c>
      <c r="M1979" s="423">
        <f t="shared" si="550"/>
        <v>0</v>
      </c>
      <c r="N1979" s="422">
        <f t="shared" si="551"/>
        <v>0</v>
      </c>
      <c r="O1979" s="422">
        <f t="shared" si="552"/>
        <v>0</v>
      </c>
      <c r="P1979" s="420"/>
      <c r="Q1979" s="532"/>
      <c r="R1979" s="526" t="str">
        <f t="shared" si="538"/>
        <v/>
      </c>
      <c r="S1979" s="526" t="str">
        <f t="shared" si="546"/>
        <v/>
      </c>
      <c r="V1979" s="433" t="str">
        <f>VLOOKUP(A1979,[3]Cartilha!$A:$A,1,FALSE)</f>
        <v>x</v>
      </c>
      <c r="W1979" s="367"/>
    </row>
    <row r="1980" spans="1:23" ht="12" hidden="1" thickBot="1" x14ac:dyDescent="0.25">
      <c r="A1980" s="688" t="s">
        <v>184</v>
      </c>
      <c r="B1980" s="701"/>
      <c r="C1980" s="434">
        <v>0</v>
      </c>
      <c r="D1980" s="435">
        <v>0</v>
      </c>
      <c r="E1980" s="512">
        <v>0</v>
      </c>
      <c r="F1980" s="703">
        <f t="shared" si="539"/>
        <v>0</v>
      </c>
      <c r="G1980" s="510"/>
      <c r="H1980" s="423"/>
      <c r="I1980" s="422">
        <f t="shared" si="547"/>
        <v>0</v>
      </c>
      <c r="J1980" s="422">
        <f t="shared" si="548"/>
        <v>0</v>
      </c>
      <c r="K1980" s="419"/>
      <c r="L1980" s="423">
        <f t="shared" si="549"/>
        <v>0</v>
      </c>
      <c r="M1980" s="423">
        <f t="shared" si="550"/>
        <v>0</v>
      </c>
      <c r="N1980" s="422">
        <f t="shared" si="551"/>
        <v>0</v>
      </c>
      <c r="O1980" s="422">
        <f t="shared" si="552"/>
        <v>0</v>
      </c>
      <c r="P1980" s="420"/>
      <c r="Q1980" s="532"/>
      <c r="R1980" s="526" t="str">
        <f t="shared" si="538"/>
        <v/>
      </c>
      <c r="S1980" s="526" t="str">
        <f t="shared" si="546"/>
        <v/>
      </c>
      <c r="V1980" s="433" t="str">
        <f>VLOOKUP(A1980,[3]Cartilha!$A:$A,1,FALSE)</f>
        <v>x</v>
      </c>
      <c r="W1980" s="367"/>
    </row>
    <row r="1981" spans="1:23" ht="12" hidden="1" thickBot="1" x14ac:dyDescent="0.25">
      <c r="A1981" s="688" t="s">
        <v>184</v>
      </c>
      <c r="B1981" s="701"/>
      <c r="C1981" s="434">
        <v>0</v>
      </c>
      <c r="D1981" s="435">
        <v>0</v>
      </c>
      <c r="E1981" s="512">
        <v>0</v>
      </c>
      <c r="F1981" s="703">
        <f t="shared" si="539"/>
        <v>0</v>
      </c>
      <c r="G1981" s="510"/>
      <c r="H1981" s="423"/>
      <c r="I1981" s="422">
        <f t="shared" si="547"/>
        <v>0</v>
      </c>
      <c r="J1981" s="422">
        <f t="shared" si="548"/>
        <v>0</v>
      </c>
      <c r="K1981" s="419"/>
      <c r="L1981" s="423">
        <f t="shared" si="549"/>
        <v>0</v>
      </c>
      <c r="M1981" s="423">
        <f t="shared" si="550"/>
        <v>0</v>
      </c>
      <c r="N1981" s="422">
        <f t="shared" si="551"/>
        <v>0</v>
      </c>
      <c r="O1981" s="422">
        <f t="shared" si="552"/>
        <v>0</v>
      </c>
      <c r="P1981" s="420"/>
      <c r="Q1981" s="532"/>
      <c r="R1981" s="526" t="str">
        <f t="shared" si="538"/>
        <v/>
      </c>
      <c r="S1981" s="526" t="str">
        <f t="shared" si="546"/>
        <v/>
      </c>
      <c r="V1981" s="433" t="str">
        <f>VLOOKUP(A1981,[3]Cartilha!$A:$A,1,FALSE)</f>
        <v>x</v>
      </c>
      <c r="W1981" s="367"/>
    </row>
    <row r="1982" spans="1:23" ht="12" hidden="1" thickBot="1" x14ac:dyDescent="0.25">
      <c r="A1982" s="688" t="s">
        <v>184</v>
      </c>
      <c r="B1982" s="701"/>
      <c r="C1982" s="434">
        <v>0</v>
      </c>
      <c r="D1982" s="435">
        <v>0</v>
      </c>
      <c r="E1982" s="512">
        <v>0</v>
      </c>
      <c r="F1982" s="703">
        <f t="shared" si="539"/>
        <v>0</v>
      </c>
      <c r="G1982" s="510"/>
      <c r="H1982" s="423"/>
      <c r="I1982" s="422">
        <f t="shared" si="547"/>
        <v>0</v>
      </c>
      <c r="J1982" s="422">
        <f t="shared" si="548"/>
        <v>0</v>
      </c>
      <c r="K1982" s="419"/>
      <c r="L1982" s="423">
        <f t="shared" si="549"/>
        <v>0</v>
      </c>
      <c r="M1982" s="423">
        <f t="shared" si="550"/>
        <v>0</v>
      </c>
      <c r="N1982" s="422">
        <f t="shared" si="551"/>
        <v>0</v>
      </c>
      <c r="O1982" s="422">
        <f t="shared" si="552"/>
        <v>0</v>
      </c>
      <c r="P1982" s="420"/>
      <c r="Q1982" s="532"/>
      <c r="R1982" s="526" t="str">
        <f t="shared" si="538"/>
        <v/>
      </c>
      <c r="S1982" s="526" t="str">
        <f t="shared" si="546"/>
        <v/>
      </c>
      <c r="V1982" s="433" t="str">
        <f>VLOOKUP(A1982,[3]Cartilha!$A:$A,1,FALSE)</f>
        <v>x</v>
      </c>
      <c r="W1982" s="367"/>
    </row>
    <row r="1983" spans="1:23" ht="12" hidden="1" thickBot="1" x14ac:dyDescent="0.25">
      <c r="A1983" s="688" t="s">
        <v>184</v>
      </c>
      <c r="B1983" s="701"/>
      <c r="C1983" s="434">
        <v>0</v>
      </c>
      <c r="D1983" s="435">
        <v>0</v>
      </c>
      <c r="E1983" s="512">
        <v>0</v>
      </c>
      <c r="F1983" s="703">
        <f t="shared" si="539"/>
        <v>0</v>
      </c>
      <c r="G1983" s="510"/>
      <c r="H1983" s="423"/>
      <c r="I1983" s="422">
        <f t="shared" si="547"/>
        <v>0</v>
      </c>
      <c r="J1983" s="422">
        <f t="shared" si="548"/>
        <v>0</v>
      </c>
      <c r="K1983" s="419"/>
      <c r="L1983" s="423">
        <f t="shared" si="549"/>
        <v>0</v>
      </c>
      <c r="M1983" s="423">
        <f t="shared" si="550"/>
        <v>0</v>
      </c>
      <c r="N1983" s="422">
        <f t="shared" si="551"/>
        <v>0</v>
      </c>
      <c r="O1983" s="422">
        <f t="shared" si="552"/>
        <v>0</v>
      </c>
      <c r="P1983" s="420"/>
      <c r="Q1983" s="532"/>
      <c r="R1983" s="526" t="str">
        <f t="shared" si="538"/>
        <v/>
      </c>
      <c r="S1983" s="526" t="str">
        <f t="shared" si="546"/>
        <v/>
      </c>
      <c r="V1983" s="433" t="str">
        <f>VLOOKUP(A1983,[3]Cartilha!$A:$A,1,FALSE)</f>
        <v>x</v>
      </c>
      <c r="W1983" s="367"/>
    </row>
    <row r="1984" spans="1:23" ht="12" hidden="1" thickBot="1" x14ac:dyDescent="0.25">
      <c r="A1984" s="688" t="s">
        <v>184</v>
      </c>
      <c r="B1984" s="701"/>
      <c r="C1984" s="434">
        <v>0</v>
      </c>
      <c r="D1984" s="435">
        <v>0</v>
      </c>
      <c r="E1984" s="512">
        <v>0</v>
      </c>
      <c r="F1984" s="703">
        <f t="shared" si="539"/>
        <v>0</v>
      </c>
      <c r="G1984" s="510"/>
      <c r="H1984" s="423"/>
      <c r="I1984" s="422">
        <f t="shared" si="547"/>
        <v>0</v>
      </c>
      <c r="J1984" s="422">
        <f t="shared" si="548"/>
        <v>0</v>
      </c>
      <c r="K1984" s="419"/>
      <c r="L1984" s="423">
        <f t="shared" si="549"/>
        <v>0</v>
      </c>
      <c r="M1984" s="423">
        <f t="shared" si="550"/>
        <v>0</v>
      </c>
      <c r="N1984" s="422">
        <f t="shared" si="551"/>
        <v>0</v>
      </c>
      <c r="O1984" s="422">
        <f t="shared" si="552"/>
        <v>0</v>
      </c>
      <c r="P1984" s="420"/>
      <c r="Q1984" s="532"/>
      <c r="R1984" s="526" t="str">
        <f t="shared" si="538"/>
        <v/>
      </c>
      <c r="S1984" s="526" t="str">
        <f t="shared" si="546"/>
        <v/>
      </c>
      <c r="V1984" s="433" t="str">
        <f>VLOOKUP(A1984,[3]Cartilha!$A:$A,1,FALSE)</f>
        <v>x</v>
      </c>
      <c r="W1984" s="367"/>
    </row>
    <row r="1985" spans="1:23" ht="12" hidden="1" thickBot="1" x14ac:dyDescent="0.25">
      <c r="A1985" s="688" t="s">
        <v>184</v>
      </c>
      <c r="B1985" s="701"/>
      <c r="C1985" s="434">
        <v>0</v>
      </c>
      <c r="D1985" s="435">
        <v>0</v>
      </c>
      <c r="E1985" s="512">
        <v>0</v>
      </c>
      <c r="F1985" s="703">
        <f t="shared" si="539"/>
        <v>0</v>
      </c>
      <c r="G1985" s="510"/>
      <c r="H1985" s="423"/>
      <c r="I1985" s="422">
        <f t="shared" si="547"/>
        <v>0</v>
      </c>
      <c r="J1985" s="422">
        <f t="shared" si="548"/>
        <v>0</v>
      </c>
      <c r="K1985" s="419"/>
      <c r="L1985" s="423">
        <f t="shared" si="549"/>
        <v>0</v>
      </c>
      <c r="M1985" s="423">
        <f t="shared" si="550"/>
        <v>0</v>
      </c>
      <c r="N1985" s="422">
        <f t="shared" si="551"/>
        <v>0</v>
      </c>
      <c r="O1985" s="422">
        <f t="shared" si="552"/>
        <v>0</v>
      </c>
      <c r="P1985" s="420"/>
      <c r="Q1985" s="532"/>
      <c r="R1985" s="526" t="str">
        <f t="shared" si="538"/>
        <v/>
      </c>
      <c r="S1985" s="526" t="str">
        <f t="shared" si="546"/>
        <v/>
      </c>
      <c r="V1985" s="433" t="str">
        <f>VLOOKUP(A1985,[3]Cartilha!$A:$A,1,FALSE)</f>
        <v>x</v>
      </c>
      <c r="W1985" s="367"/>
    </row>
    <row r="1986" spans="1:23" ht="12" hidden="1" thickBot="1" x14ac:dyDescent="0.25">
      <c r="A1986" s="688" t="s">
        <v>184</v>
      </c>
      <c r="B1986" s="701"/>
      <c r="C1986" s="434">
        <v>0</v>
      </c>
      <c r="D1986" s="435">
        <v>0</v>
      </c>
      <c r="E1986" s="512">
        <v>0</v>
      </c>
      <c r="F1986" s="703">
        <f t="shared" si="539"/>
        <v>0</v>
      </c>
      <c r="G1986" s="510"/>
      <c r="H1986" s="423"/>
      <c r="I1986" s="422">
        <f t="shared" si="547"/>
        <v>0</v>
      </c>
      <c r="J1986" s="422">
        <f t="shared" si="548"/>
        <v>0</v>
      </c>
      <c r="K1986" s="419"/>
      <c r="L1986" s="423">
        <f t="shared" si="549"/>
        <v>0</v>
      </c>
      <c r="M1986" s="423">
        <f t="shared" si="550"/>
        <v>0</v>
      </c>
      <c r="N1986" s="422">
        <f t="shared" si="551"/>
        <v>0</v>
      </c>
      <c r="O1986" s="422">
        <f t="shared" si="552"/>
        <v>0</v>
      </c>
      <c r="P1986" s="420"/>
      <c r="Q1986" s="532"/>
      <c r="R1986" s="526" t="str">
        <f t="shared" si="538"/>
        <v/>
      </c>
      <c r="S1986" s="526" t="str">
        <f t="shared" si="546"/>
        <v/>
      </c>
      <c r="V1986" s="433" t="str">
        <f>VLOOKUP(A1986,[3]Cartilha!$A:$A,1,FALSE)</f>
        <v>x</v>
      </c>
      <c r="W1986" s="367"/>
    </row>
    <row r="1987" spans="1:23" ht="12" hidden="1" thickBot="1" x14ac:dyDescent="0.25">
      <c r="A1987" s="688" t="s">
        <v>184</v>
      </c>
      <c r="B1987" s="701"/>
      <c r="C1987" s="434">
        <v>0</v>
      </c>
      <c r="D1987" s="435">
        <v>0</v>
      </c>
      <c r="E1987" s="512">
        <v>0</v>
      </c>
      <c r="F1987" s="703">
        <f t="shared" si="539"/>
        <v>0</v>
      </c>
      <c r="G1987" s="510"/>
      <c r="H1987" s="423"/>
      <c r="I1987" s="422">
        <f t="shared" si="547"/>
        <v>0</v>
      </c>
      <c r="J1987" s="422">
        <f t="shared" si="548"/>
        <v>0</v>
      </c>
      <c r="K1987" s="419"/>
      <c r="L1987" s="423">
        <f t="shared" si="549"/>
        <v>0</v>
      </c>
      <c r="M1987" s="423">
        <f t="shared" si="550"/>
        <v>0</v>
      </c>
      <c r="N1987" s="422">
        <f t="shared" si="551"/>
        <v>0</v>
      </c>
      <c r="O1987" s="422">
        <f t="shared" si="552"/>
        <v>0</v>
      </c>
      <c r="P1987" s="420"/>
      <c r="Q1987" s="532"/>
      <c r="R1987" s="526" t="str">
        <f t="shared" si="538"/>
        <v/>
      </c>
      <c r="S1987" s="526" t="str">
        <f t="shared" si="546"/>
        <v/>
      </c>
      <c r="V1987" s="433" t="str">
        <f>VLOOKUP(A1987,[3]Cartilha!$A:$A,1,FALSE)</f>
        <v>x</v>
      </c>
      <c r="W1987" s="367"/>
    </row>
    <row r="1988" spans="1:23" ht="12" hidden="1" thickBot="1" x14ac:dyDescent="0.25">
      <c r="A1988" s="688" t="s">
        <v>184</v>
      </c>
      <c r="B1988" s="701"/>
      <c r="C1988" s="434">
        <v>0</v>
      </c>
      <c r="D1988" s="435">
        <v>0</v>
      </c>
      <c r="E1988" s="512">
        <v>0</v>
      </c>
      <c r="F1988" s="703">
        <f t="shared" si="539"/>
        <v>0</v>
      </c>
      <c r="G1988" s="510"/>
      <c r="H1988" s="423"/>
      <c r="I1988" s="422">
        <f t="shared" si="547"/>
        <v>0</v>
      </c>
      <c r="J1988" s="422">
        <f t="shared" si="548"/>
        <v>0</v>
      </c>
      <c r="K1988" s="419"/>
      <c r="L1988" s="423">
        <f t="shared" si="549"/>
        <v>0</v>
      </c>
      <c r="M1988" s="423">
        <f t="shared" si="550"/>
        <v>0</v>
      </c>
      <c r="N1988" s="422">
        <f t="shared" si="551"/>
        <v>0</v>
      </c>
      <c r="O1988" s="422">
        <f t="shared" si="552"/>
        <v>0</v>
      </c>
      <c r="P1988" s="420"/>
      <c r="Q1988" s="532"/>
      <c r="R1988" s="526" t="str">
        <f t="shared" si="538"/>
        <v/>
      </c>
      <c r="S1988" s="526" t="str">
        <f t="shared" si="546"/>
        <v/>
      </c>
      <c r="V1988" s="433" t="str">
        <f>VLOOKUP(A1988,[3]Cartilha!$A:$A,1,FALSE)</f>
        <v>x</v>
      </c>
      <c r="W1988" s="367"/>
    </row>
    <row r="1989" spans="1:23" ht="12" hidden="1" thickBot="1" x14ac:dyDescent="0.25">
      <c r="A1989" s="688" t="s">
        <v>184</v>
      </c>
      <c r="B1989" s="701"/>
      <c r="C1989" s="434">
        <v>0</v>
      </c>
      <c r="D1989" s="435">
        <v>0</v>
      </c>
      <c r="E1989" s="512">
        <v>0</v>
      </c>
      <c r="F1989" s="703">
        <f t="shared" si="539"/>
        <v>0</v>
      </c>
      <c r="G1989" s="510"/>
      <c r="H1989" s="423"/>
      <c r="I1989" s="422">
        <f t="shared" si="547"/>
        <v>0</v>
      </c>
      <c r="J1989" s="422">
        <f t="shared" si="548"/>
        <v>0</v>
      </c>
      <c r="K1989" s="419"/>
      <c r="L1989" s="423">
        <f t="shared" si="549"/>
        <v>0</v>
      </c>
      <c r="M1989" s="423">
        <f t="shared" si="550"/>
        <v>0</v>
      </c>
      <c r="N1989" s="422">
        <f t="shared" si="551"/>
        <v>0</v>
      </c>
      <c r="O1989" s="422">
        <f t="shared" si="552"/>
        <v>0</v>
      </c>
      <c r="P1989" s="420"/>
      <c r="Q1989" s="532"/>
      <c r="R1989" s="526" t="str">
        <f t="shared" si="538"/>
        <v/>
      </c>
      <c r="S1989" s="526" t="str">
        <f t="shared" si="546"/>
        <v/>
      </c>
      <c r="V1989" s="433" t="str">
        <f>VLOOKUP(A1989,[3]Cartilha!$A:$A,1,FALSE)</f>
        <v>x</v>
      </c>
      <c r="W1989" s="367"/>
    </row>
    <row r="1990" spans="1:23" ht="12" hidden="1" thickBot="1" x14ac:dyDescent="0.25">
      <c r="A1990" s="688" t="s">
        <v>184</v>
      </c>
      <c r="B1990" s="701"/>
      <c r="C1990" s="434">
        <v>0</v>
      </c>
      <c r="D1990" s="435">
        <v>0</v>
      </c>
      <c r="E1990" s="512">
        <v>0</v>
      </c>
      <c r="F1990" s="703">
        <f t="shared" si="539"/>
        <v>0</v>
      </c>
      <c r="G1990" s="510"/>
      <c r="H1990" s="423"/>
      <c r="I1990" s="422">
        <f t="shared" si="547"/>
        <v>0</v>
      </c>
      <c r="J1990" s="422">
        <f t="shared" si="548"/>
        <v>0</v>
      </c>
      <c r="K1990" s="419"/>
      <c r="L1990" s="423">
        <f t="shared" si="549"/>
        <v>0</v>
      </c>
      <c r="M1990" s="423">
        <f t="shared" si="550"/>
        <v>0</v>
      </c>
      <c r="N1990" s="422">
        <f t="shared" si="551"/>
        <v>0</v>
      </c>
      <c r="O1990" s="422">
        <f t="shared" si="552"/>
        <v>0</v>
      </c>
      <c r="P1990" s="420"/>
      <c r="Q1990" s="532"/>
      <c r="R1990" s="526" t="str">
        <f t="shared" si="538"/>
        <v/>
      </c>
      <c r="S1990" s="526" t="str">
        <f t="shared" si="546"/>
        <v/>
      </c>
      <c r="V1990" s="433" t="str">
        <f>VLOOKUP(A1990,[3]Cartilha!$A:$A,1,FALSE)</f>
        <v>x</v>
      </c>
      <c r="W1990" s="367"/>
    </row>
    <row r="1991" spans="1:23" ht="12" hidden="1" thickBot="1" x14ac:dyDescent="0.25">
      <c r="A1991" s="688" t="s">
        <v>184</v>
      </c>
      <c r="B1991" s="701"/>
      <c r="C1991" s="434">
        <v>0</v>
      </c>
      <c r="D1991" s="435">
        <v>0</v>
      </c>
      <c r="E1991" s="512">
        <v>0</v>
      </c>
      <c r="F1991" s="703">
        <f t="shared" si="539"/>
        <v>0</v>
      </c>
      <c r="G1991" s="510"/>
      <c r="H1991" s="423"/>
      <c r="I1991" s="422">
        <f t="shared" si="547"/>
        <v>0</v>
      </c>
      <c r="J1991" s="422">
        <f t="shared" si="548"/>
        <v>0</v>
      </c>
      <c r="K1991" s="419"/>
      <c r="L1991" s="423">
        <f t="shared" si="549"/>
        <v>0</v>
      </c>
      <c r="M1991" s="423">
        <f t="shared" si="550"/>
        <v>0</v>
      </c>
      <c r="N1991" s="422">
        <f t="shared" si="551"/>
        <v>0</v>
      </c>
      <c r="O1991" s="422">
        <f t="shared" si="552"/>
        <v>0</v>
      </c>
      <c r="P1991" s="420"/>
      <c r="Q1991" s="532"/>
      <c r="R1991" s="526" t="str">
        <f t="shared" si="538"/>
        <v/>
      </c>
      <c r="S1991" s="526" t="str">
        <f t="shared" si="546"/>
        <v/>
      </c>
      <c r="V1991" s="433" t="str">
        <f>VLOOKUP(A1991,[3]Cartilha!$A:$A,1,FALSE)</f>
        <v>x</v>
      </c>
      <c r="W1991" s="367"/>
    </row>
    <row r="1992" spans="1:23" ht="12" hidden="1" thickBot="1" x14ac:dyDescent="0.25">
      <c r="A1992" s="688" t="s">
        <v>184</v>
      </c>
      <c r="B1992" s="701"/>
      <c r="C1992" s="434">
        <v>0</v>
      </c>
      <c r="D1992" s="435">
        <v>0</v>
      </c>
      <c r="E1992" s="512">
        <v>0</v>
      </c>
      <c r="F1992" s="703">
        <f t="shared" si="539"/>
        <v>0</v>
      </c>
      <c r="G1992" s="510"/>
      <c r="H1992" s="423"/>
      <c r="I1992" s="422">
        <f t="shared" si="547"/>
        <v>0</v>
      </c>
      <c r="J1992" s="422">
        <f t="shared" si="548"/>
        <v>0</v>
      </c>
      <c r="K1992" s="419"/>
      <c r="L1992" s="423">
        <f t="shared" si="549"/>
        <v>0</v>
      </c>
      <c r="M1992" s="423">
        <f t="shared" si="550"/>
        <v>0</v>
      </c>
      <c r="N1992" s="422">
        <f t="shared" si="551"/>
        <v>0</v>
      </c>
      <c r="O1992" s="422">
        <f t="shared" si="552"/>
        <v>0</v>
      </c>
      <c r="P1992" s="420"/>
      <c r="Q1992" s="532"/>
      <c r="R1992" s="526" t="str">
        <f t="shared" si="538"/>
        <v/>
      </c>
      <c r="S1992" s="526" t="str">
        <f t="shared" si="546"/>
        <v/>
      </c>
      <c r="V1992" s="433" t="str">
        <f>VLOOKUP(A1992,[3]Cartilha!$A:$A,1,FALSE)</f>
        <v>x</v>
      </c>
      <c r="W1992" s="367"/>
    </row>
    <row r="1993" spans="1:23" ht="12" hidden="1" thickBot="1" x14ac:dyDescent="0.25">
      <c r="A1993" s="688" t="s">
        <v>184</v>
      </c>
      <c r="B1993" s="701"/>
      <c r="C1993" s="434">
        <v>0</v>
      </c>
      <c r="D1993" s="435">
        <v>0</v>
      </c>
      <c r="E1993" s="512">
        <v>0</v>
      </c>
      <c r="F1993" s="703">
        <f t="shared" si="539"/>
        <v>0</v>
      </c>
      <c r="G1993" s="510"/>
      <c r="H1993" s="423"/>
      <c r="I1993" s="422">
        <f t="shared" si="547"/>
        <v>0</v>
      </c>
      <c r="J1993" s="422">
        <f t="shared" si="548"/>
        <v>0</v>
      </c>
      <c r="K1993" s="419"/>
      <c r="L1993" s="423">
        <f t="shared" si="549"/>
        <v>0</v>
      </c>
      <c r="M1993" s="423">
        <f t="shared" si="550"/>
        <v>0</v>
      </c>
      <c r="N1993" s="422">
        <f t="shared" si="551"/>
        <v>0</v>
      </c>
      <c r="O1993" s="422">
        <f t="shared" si="552"/>
        <v>0</v>
      </c>
      <c r="P1993" s="420"/>
      <c r="Q1993" s="532"/>
      <c r="R1993" s="526" t="str">
        <f t="shared" si="538"/>
        <v/>
      </c>
      <c r="S1993" s="526" t="str">
        <f t="shared" si="546"/>
        <v/>
      </c>
      <c r="V1993" s="433" t="str">
        <f>VLOOKUP(A1993,[3]Cartilha!$A:$A,1,FALSE)</f>
        <v>x</v>
      </c>
      <c r="W1993" s="367"/>
    </row>
    <row r="1994" spans="1:23" ht="12" hidden="1" thickBot="1" x14ac:dyDescent="0.25">
      <c r="A1994" s="688" t="s">
        <v>184</v>
      </c>
      <c r="B1994" s="701"/>
      <c r="C1994" s="434">
        <v>0</v>
      </c>
      <c r="D1994" s="435">
        <v>0</v>
      </c>
      <c r="E1994" s="512">
        <v>0</v>
      </c>
      <c r="F1994" s="703">
        <f t="shared" si="539"/>
        <v>0</v>
      </c>
      <c r="G1994" s="510"/>
      <c r="H1994" s="423"/>
      <c r="I1994" s="422">
        <f t="shared" si="547"/>
        <v>0</v>
      </c>
      <c r="J1994" s="422">
        <f t="shared" si="548"/>
        <v>0</v>
      </c>
      <c r="K1994" s="419"/>
      <c r="L1994" s="423">
        <f t="shared" si="549"/>
        <v>0</v>
      </c>
      <c r="M1994" s="423">
        <f t="shared" si="550"/>
        <v>0</v>
      </c>
      <c r="N1994" s="422">
        <f t="shared" si="551"/>
        <v>0</v>
      </c>
      <c r="O1994" s="422">
        <f t="shared" si="552"/>
        <v>0</v>
      </c>
      <c r="P1994" s="420"/>
      <c r="Q1994" s="532"/>
      <c r="R1994" s="526" t="str">
        <f t="shared" si="538"/>
        <v/>
      </c>
      <c r="S1994" s="526" t="str">
        <f t="shared" si="546"/>
        <v/>
      </c>
      <c r="V1994" s="433" t="str">
        <f>VLOOKUP(A1994,[3]Cartilha!$A:$A,1,FALSE)</f>
        <v>x</v>
      </c>
      <c r="W1994" s="367"/>
    </row>
    <row r="1995" spans="1:23" ht="12" hidden="1" thickBot="1" x14ac:dyDescent="0.25">
      <c r="A1995" s="688" t="s">
        <v>184</v>
      </c>
      <c r="B1995" s="701"/>
      <c r="C1995" s="434">
        <v>0</v>
      </c>
      <c r="D1995" s="435">
        <v>0</v>
      </c>
      <c r="E1995" s="512">
        <v>0</v>
      </c>
      <c r="F1995" s="703">
        <f t="shared" si="539"/>
        <v>0</v>
      </c>
      <c r="G1995" s="510"/>
      <c r="H1995" s="423"/>
      <c r="I1995" s="422">
        <f t="shared" si="547"/>
        <v>0</v>
      </c>
      <c r="J1995" s="422">
        <f t="shared" si="548"/>
        <v>0</v>
      </c>
      <c r="K1995" s="419"/>
      <c r="L1995" s="423">
        <f t="shared" si="549"/>
        <v>0</v>
      </c>
      <c r="M1995" s="423">
        <f t="shared" si="550"/>
        <v>0</v>
      </c>
      <c r="N1995" s="422">
        <f t="shared" si="551"/>
        <v>0</v>
      </c>
      <c r="O1995" s="422">
        <f t="shared" si="552"/>
        <v>0</v>
      </c>
      <c r="P1995" s="420"/>
      <c r="Q1995" s="532"/>
      <c r="R1995" s="526" t="str">
        <f t="shared" si="538"/>
        <v/>
      </c>
      <c r="S1995" s="526" t="str">
        <f t="shared" si="546"/>
        <v/>
      </c>
      <c r="V1995" s="433" t="str">
        <f>VLOOKUP(A1995,[3]Cartilha!$A:$A,1,FALSE)</f>
        <v>x</v>
      </c>
      <c r="W1995" s="367"/>
    </row>
    <row r="1996" spans="1:23" ht="12" hidden="1" thickBot="1" x14ac:dyDescent="0.25">
      <c r="A1996" s="688" t="s">
        <v>184</v>
      </c>
      <c r="B1996" s="701"/>
      <c r="C1996" s="434">
        <v>0</v>
      </c>
      <c r="D1996" s="435">
        <v>0</v>
      </c>
      <c r="E1996" s="512">
        <v>0</v>
      </c>
      <c r="F1996" s="703">
        <f t="shared" si="539"/>
        <v>0</v>
      </c>
      <c r="G1996" s="510"/>
      <c r="H1996" s="423"/>
      <c r="I1996" s="422">
        <f t="shared" si="547"/>
        <v>0</v>
      </c>
      <c r="J1996" s="422">
        <f t="shared" si="548"/>
        <v>0</v>
      </c>
      <c r="K1996" s="419"/>
      <c r="L1996" s="423">
        <f t="shared" si="549"/>
        <v>0</v>
      </c>
      <c r="M1996" s="423">
        <f t="shared" si="550"/>
        <v>0</v>
      </c>
      <c r="N1996" s="422">
        <f t="shared" si="551"/>
        <v>0</v>
      </c>
      <c r="O1996" s="422">
        <f t="shared" si="552"/>
        <v>0</v>
      </c>
      <c r="P1996" s="420"/>
      <c r="Q1996" s="532"/>
      <c r="R1996" s="526" t="str">
        <f t="shared" si="538"/>
        <v/>
      </c>
      <c r="S1996" s="526" t="str">
        <f t="shared" si="546"/>
        <v/>
      </c>
      <c r="V1996" s="433" t="str">
        <f>VLOOKUP(A1996,[3]Cartilha!$A:$A,1,FALSE)</f>
        <v>x</v>
      </c>
      <c r="W1996" s="367"/>
    </row>
    <row r="1997" spans="1:23" ht="12" hidden="1" thickBot="1" x14ac:dyDescent="0.25">
      <c r="A1997" s="688" t="s">
        <v>184</v>
      </c>
      <c r="B1997" s="701"/>
      <c r="C1997" s="434">
        <v>0</v>
      </c>
      <c r="D1997" s="435">
        <v>0</v>
      </c>
      <c r="E1997" s="512">
        <v>0</v>
      </c>
      <c r="F1997" s="703">
        <f t="shared" si="539"/>
        <v>0</v>
      </c>
      <c r="G1997" s="510"/>
      <c r="H1997" s="423"/>
      <c r="I1997" s="422">
        <f t="shared" si="547"/>
        <v>0</v>
      </c>
      <c r="J1997" s="422">
        <f t="shared" si="548"/>
        <v>0</v>
      </c>
      <c r="K1997" s="419"/>
      <c r="L1997" s="423">
        <f t="shared" si="549"/>
        <v>0</v>
      </c>
      <c r="M1997" s="423">
        <f t="shared" si="550"/>
        <v>0</v>
      </c>
      <c r="N1997" s="422">
        <f t="shared" si="551"/>
        <v>0</v>
      </c>
      <c r="O1997" s="422">
        <f t="shared" si="552"/>
        <v>0</v>
      </c>
      <c r="P1997" s="420"/>
      <c r="Q1997" s="532"/>
      <c r="R1997" s="526" t="str">
        <f t="shared" si="538"/>
        <v/>
      </c>
      <c r="S1997" s="526" t="str">
        <f t="shared" si="546"/>
        <v/>
      </c>
      <c r="V1997" s="433" t="str">
        <f>VLOOKUP(A1997,[3]Cartilha!$A:$A,1,FALSE)</f>
        <v>x</v>
      </c>
      <c r="W1997" s="367"/>
    </row>
    <row r="1998" spans="1:23" ht="12" hidden="1" thickBot="1" x14ac:dyDescent="0.25">
      <c r="A1998" s="688" t="s">
        <v>184</v>
      </c>
      <c r="B1998" s="701"/>
      <c r="C1998" s="434">
        <v>0</v>
      </c>
      <c r="D1998" s="435">
        <v>0</v>
      </c>
      <c r="E1998" s="512">
        <v>0</v>
      </c>
      <c r="F1998" s="703">
        <f t="shared" si="539"/>
        <v>0</v>
      </c>
      <c r="G1998" s="510"/>
      <c r="H1998" s="423"/>
      <c r="I1998" s="422">
        <f t="shared" si="547"/>
        <v>0</v>
      </c>
      <c r="J1998" s="422">
        <f t="shared" si="548"/>
        <v>0</v>
      </c>
      <c r="K1998" s="419"/>
      <c r="L1998" s="423">
        <f t="shared" si="549"/>
        <v>0</v>
      </c>
      <c r="M1998" s="423">
        <f t="shared" si="550"/>
        <v>0</v>
      </c>
      <c r="N1998" s="422">
        <f t="shared" si="551"/>
        <v>0</v>
      </c>
      <c r="O1998" s="422">
        <f t="shared" si="552"/>
        <v>0</v>
      </c>
      <c r="P1998" s="420"/>
      <c r="Q1998" s="532"/>
      <c r="R1998" s="526" t="str">
        <f t="shared" si="538"/>
        <v/>
      </c>
      <c r="S1998" s="526" t="str">
        <f t="shared" si="546"/>
        <v/>
      </c>
      <c r="V1998" s="433" t="str">
        <f>VLOOKUP(A1998,[3]Cartilha!$A:$A,1,FALSE)</f>
        <v>x</v>
      </c>
      <c r="W1998" s="367"/>
    </row>
    <row r="1999" spans="1:23" ht="12" hidden="1" thickBot="1" x14ac:dyDescent="0.25">
      <c r="A1999" s="688" t="s">
        <v>184</v>
      </c>
      <c r="B1999" s="701"/>
      <c r="C1999" s="434">
        <v>0</v>
      </c>
      <c r="D1999" s="435">
        <v>0</v>
      </c>
      <c r="E1999" s="512">
        <v>0</v>
      </c>
      <c r="F1999" s="703">
        <f t="shared" si="539"/>
        <v>0</v>
      </c>
      <c r="G1999" s="510"/>
      <c r="H1999" s="423"/>
      <c r="I1999" s="422">
        <f t="shared" si="547"/>
        <v>0</v>
      </c>
      <c r="J1999" s="422">
        <f t="shared" si="548"/>
        <v>0</v>
      </c>
      <c r="K1999" s="419"/>
      <c r="L1999" s="423">
        <f t="shared" si="549"/>
        <v>0</v>
      </c>
      <c r="M1999" s="423">
        <f t="shared" si="550"/>
        <v>0</v>
      </c>
      <c r="N1999" s="422">
        <f t="shared" si="551"/>
        <v>0</v>
      </c>
      <c r="O1999" s="422">
        <f t="shared" si="552"/>
        <v>0</v>
      </c>
      <c r="P1999" s="420"/>
      <c r="Q1999" s="532"/>
      <c r="R1999" s="526" t="str">
        <f t="shared" si="538"/>
        <v/>
      </c>
      <c r="S1999" s="526" t="str">
        <f t="shared" si="546"/>
        <v/>
      </c>
      <c r="V1999" s="433" t="str">
        <f>VLOOKUP(A1999,[3]Cartilha!$A:$A,1,FALSE)</f>
        <v>x</v>
      </c>
      <c r="W1999" s="367"/>
    </row>
    <row r="2000" spans="1:23" ht="12" hidden="1" thickBot="1" x14ac:dyDescent="0.25">
      <c r="A2000" s="688" t="s">
        <v>184</v>
      </c>
      <c r="B2000" s="701"/>
      <c r="C2000" s="434">
        <v>0</v>
      </c>
      <c r="D2000" s="435">
        <v>0</v>
      </c>
      <c r="E2000" s="512">
        <v>0</v>
      </c>
      <c r="F2000" s="703">
        <f t="shared" si="539"/>
        <v>0</v>
      </c>
      <c r="G2000" s="510"/>
      <c r="H2000" s="423"/>
      <c r="I2000" s="422">
        <f t="shared" si="547"/>
        <v>0</v>
      </c>
      <c r="J2000" s="422">
        <f t="shared" si="548"/>
        <v>0</v>
      </c>
      <c r="K2000" s="419"/>
      <c r="L2000" s="423">
        <f t="shared" si="549"/>
        <v>0</v>
      </c>
      <c r="M2000" s="423">
        <f t="shared" si="550"/>
        <v>0</v>
      </c>
      <c r="N2000" s="422">
        <f t="shared" si="551"/>
        <v>0</v>
      </c>
      <c r="O2000" s="422">
        <f t="shared" si="552"/>
        <v>0</v>
      </c>
      <c r="P2000" s="420"/>
      <c r="Q2000" s="532"/>
      <c r="R2000" s="526" t="str">
        <f t="shared" si="538"/>
        <v/>
      </c>
      <c r="S2000" s="526" t="str">
        <f t="shared" si="546"/>
        <v/>
      </c>
      <c r="V2000" s="433" t="str">
        <f>VLOOKUP(A2000,[3]Cartilha!$A:$A,1,FALSE)</f>
        <v>x</v>
      </c>
      <c r="W2000" s="367"/>
    </row>
    <row r="2001" spans="1:23" ht="12" hidden="1" thickBot="1" x14ac:dyDescent="0.25">
      <c r="A2001" s="688" t="s">
        <v>184</v>
      </c>
      <c r="B2001" s="701"/>
      <c r="C2001" s="434">
        <v>0</v>
      </c>
      <c r="D2001" s="435">
        <v>0</v>
      </c>
      <c r="E2001" s="512">
        <v>0</v>
      </c>
      <c r="F2001" s="703">
        <f t="shared" si="539"/>
        <v>0</v>
      </c>
      <c r="G2001" s="510"/>
      <c r="H2001" s="423"/>
      <c r="I2001" s="422">
        <f t="shared" si="547"/>
        <v>0</v>
      </c>
      <c r="J2001" s="422">
        <f t="shared" si="548"/>
        <v>0</v>
      </c>
      <c r="K2001" s="419"/>
      <c r="L2001" s="423">
        <f t="shared" si="549"/>
        <v>0</v>
      </c>
      <c r="M2001" s="423">
        <f t="shared" si="550"/>
        <v>0</v>
      </c>
      <c r="N2001" s="422">
        <f t="shared" si="551"/>
        <v>0</v>
      </c>
      <c r="O2001" s="422">
        <f t="shared" si="552"/>
        <v>0</v>
      </c>
      <c r="P2001" s="420"/>
      <c r="Q2001" s="532"/>
      <c r="R2001" s="526" t="str">
        <f t="shared" si="538"/>
        <v/>
      </c>
      <c r="S2001" s="526" t="str">
        <f t="shared" si="546"/>
        <v/>
      </c>
      <c r="V2001" s="433" t="str">
        <f>VLOOKUP(A2001,[3]Cartilha!$A:$A,1,FALSE)</f>
        <v>x</v>
      </c>
      <c r="W2001" s="367"/>
    </row>
    <row r="2002" spans="1:23" ht="12" hidden="1" thickBot="1" x14ac:dyDescent="0.25">
      <c r="A2002" s="688" t="s">
        <v>184</v>
      </c>
      <c r="B2002" s="701"/>
      <c r="C2002" s="434">
        <v>0</v>
      </c>
      <c r="D2002" s="435">
        <v>0</v>
      </c>
      <c r="E2002" s="512">
        <v>0</v>
      </c>
      <c r="F2002" s="703">
        <f t="shared" si="539"/>
        <v>0</v>
      </c>
      <c r="G2002" s="510"/>
      <c r="H2002" s="423"/>
      <c r="I2002" s="422">
        <f t="shared" si="547"/>
        <v>0</v>
      </c>
      <c r="J2002" s="422">
        <f t="shared" si="548"/>
        <v>0</v>
      </c>
      <c r="K2002" s="419"/>
      <c r="L2002" s="423">
        <f t="shared" si="549"/>
        <v>0</v>
      </c>
      <c r="M2002" s="423">
        <f t="shared" si="550"/>
        <v>0</v>
      </c>
      <c r="N2002" s="422">
        <f t="shared" si="551"/>
        <v>0</v>
      </c>
      <c r="O2002" s="422">
        <f t="shared" si="552"/>
        <v>0</v>
      </c>
      <c r="P2002" s="420"/>
      <c r="Q2002" s="532"/>
      <c r="R2002" s="526" t="str">
        <f t="shared" si="538"/>
        <v/>
      </c>
      <c r="S2002" s="526" t="str">
        <f t="shared" si="546"/>
        <v/>
      </c>
      <c r="V2002" s="433" t="str">
        <f>VLOOKUP(A2002,[3]Cartilha!$A:$A,1,FALSE)</f>
        <v>x</v>
      </c>
      <c r="W2002" s="367"/>
    </row>
    <row r="2003" spans="1:23" ht="12" hidden="1" thickBot="1" x14ac:dyDescent="0.25">
      <c r="A2003" s="688" t="s">
        <v>184</v>
      </c>
      <c r="B2003" s="701"/>
      <c r="C2003" s="434">
        <v>0</v>
      </c>
      <c r="D2003" s="435">
        <v>0</v>
      </c>
      <c r="E2003" s="512">
        <v>0</v>
      </c>
      <c r="F2003" s="703">
        <f t="shared" si="539"/>
        <v>0</v>
      </c>
      <c r="G2003" s="510"/>
      <c r="H2003" s="423"/>
      <c r="I2003" s="422">
        <f t="shared" si="547"/>
        <v>0</v>
      </c>
      <c r="J2003" s="422">
        <f t="shared" si="548"/>
        <v>0</v>
      </c>
      <c r="K2003" s="419"/>
      <c r="L2003" s="423">
        <f t="shared" si="549"/>
        <v>0</v>
      </c>
      <c r="M2003" s="423">
        <f t="shared" si="550"/>
        <v>0</v>
      </c>
      <c r="N2003" s="422">
        <f t="shared" si="551"/>
        <v>0</v>
      </c>
      <c r="O2003" s="422">
        <f t="shared" si="552"/>
        <v>0</v>
      </c>
      <c r="P2003" s="420"/>
      <c r="Q2003" s="532"/>
      <c r="R2003" s="526" t="str">
        <f t="shared" si="538"/>
        <v/>
      </c>
      <c r="S2003" s="526" t="str">
        <f t="shared" si="546"/>
        <v/>
      </c>
      <c r="V2003" s="433" t="str">
        <f>VLOOKUP(A2003,[3]Cartilha!$A:$A,1,FALSE)</f>
        <v>x</v>
      </c>
      <c r="W2003" s="367"/>
    </row>
    <row r="2004" spans="1:23" ht="12" hidden="1" thickBot="1" x14ac:dyDescent="0.25">
      <c r="A2004" s="688" t="s">
        <v>184</v>
      </c>
      <c r="B2004" s="701"/>
      <c r="C2004" s="434">
        <v>0</v>
      </c>
      <c r="D2004" s="435">
        <v>0</v>
      </c>
      <c r="E2004" s="512">
        <v>0</v>
      </c>
      <c r="F2004" s="703">
        <f t="shared" si="539"/>
        <v>0</v>
      </c>
      <c r="G2004" s="510"/>
      <c r="H2004" s="423"/>
      <c r="I2004" s="422">
        <f t="shared" si="547"/>
        <v>0</v>
      </c>
      <c r="J2004" s="422">
        <f t="shared" si="548"/>
        <v>0</v>
      </c>
      <c r="K2004" s="419"/>
      <c r="L2004" s="423">
        <f t="shared" si="549"/>
        <v>0</v>
      </c>
      <c r="M2004" s="423">
        <f t="shared" si="550"/>
        <v>0</v>
      </c>
      <c r="N2004" s="422">
        <f t="shared" si="551"/>
        <v>0</v>
      </c>
      <c r="O2004" s="422">
        <f t="shared" si="552"/>
        <v>0</v>
      </c>
      <c r="P2004" s="420"/>
      <c r="Q2004" s="532"/>
      <c r="R2004" s="526" t="str">
        <f t="shared" ref="R2004:R2067" si="553">IF(Q2004="X","x",IF(Q2004="xx","x",IF(O2004&gt;0,"x","")))</f>
        <v/>
      </c>
      <c r="S2004" s="526" t="str">
        <f t="shared" si="546"/>
        <v/>
      </c>
      <c r="V2004" s="433" t="str">
        <f>VLOOKUP(A2004,[3]Cartilha!$A:$A,1,FALSE)</f>
        <v>x</v>
      </c>
      <c r="W2004" s="367"/>
    </row>
    <row r="2005" spans="1:23" ht="12" hidden="1" thickBot="1" x14ac:dyDescent="0.25">
      <c r="A2005" s="688" t="s">
        <v>184</v>
      </c>
      <c r="B2005" s="701"/>
      <c r="C2005" s="434">
        <v>0</v>
      </c>
      <c r="D2005" s="435">
        <v>0</v>
      </c>
      <c r="E2005" s="512">
        <v>0</v>
      </c>
      <c r="F2005" s="703">
        <f t="shared" si="539"/>
        <v>0</v>
      </c>
      <c r="G2005" s="510"/>
      <c r="H2005" s="423"/>
      <c r="I2005" s="422">
        <f t="shared" ref="I2005:I2036" si="554">IF(ISBLANK(E2005),0,ROUND(F2005*G2005,2))</f>
        <v>0</v>
      </c>
      <c r="J2005" s="422">
        <f t="shared" ref="J2005:J2036" si="555">IF(ISBLANK(G2005),0,ROUND(G2005*H2005,2))</f>
        <v>0</v>
      </c>
      <c r="K2005" s="419"/>
      <c r="L2005" s="423">
        <f t="shared" ref="L2005:L2036" si="556">G2005</f>
        <v>0</v>
      </c>
      <c r="M2005" s="423">
        <f t="shared" ref="M2005:M2036" si="557">H2005</f>
        <v>0</v>
      </c>
      <c r="N2005" s="422">
        <f t="shared" ref="N2005:N2036" si="558">IF(ISBLANK(E2005),0,ROUND(F2005*L2005,2))</f>
        <v>0</v>
      </c>
      <c r="O2005" s="422">
        <f t="shared" ref="O2005:O2036" si="559">IF(ISBLANK(L2005),0,ROUND(L2005*M2005,2))</f>
        <v>0</v>
      </c>
      <c r="P2005" s="420"/>
      <c r="Q2005" s="532"/>
      <c r="R2005" s="526" t="str">
        <f t="shared" si="553"/>
        <v/>
      </c>
      <c r="S2005" s="526" t="str">
        <f t="shared" si="546"/>
        <v/>
      </c>
      <c r="V2005" s="433" t="str">
        <f>VLOOKUP(A2005,[3]Cartilha!$A:$A,1,FALSE)</f>
        <v>x</v>
      </c>
      <c r="W2005" s="367"/>
    </row>
    <row r="2006" spans="1:23" ht="12" hidden="1" thickBot="1" x14ac:dyDescent="0.25">
      <c r="A2006" s="688" t="s">
        <v>184</v>
      </c>
      <c r="B2006" s="701"/>
      <c r="C2006" s="434">
        <v>0</v>
      </c>
      <c r="D2006" s="435">
        <v>0</v>
      </c>
      <c r="E2006" s="512">
        <v>0</v>
      </c>
      <c r="F2006" s="703">
        <f t="shared" si="539"/>
        <v>0</v>
      </c>
      <c r="G2006" s="510"/>
      <c r="H2006" s="423"/>
      <c r="I2006" s="422">
        <f t="shared" si="554"/>
        <v>0</v>
      </c>
      <c r="J2006" s="422">
        <f t="shared" si="555"/>
        <v>0</v>
      </c>
      <c r="K2006" s="419"/>
      <c r="L2006" s="423">
        <f t="shared" si="556"/>
        <v>0</v>
      </c>
      <c r="M2006" s="423">
        <f t="shared" si="557"/>
        <v>0</v>
      </c>
      <c r="N2006" s="422">
        <f t="shared" si="558"/>
        <v>0</v>
      </c>
      <c r="O2006" s="422">
        <f t="shared" si="559"/>
        <v>0</v>
      </c>
      <c r="P2006" s="420"/>
      <c r="Q2006" s="532"/>
      <c r="R2006" s="526" t="str">
        <f t="shared" si="553"/>
        <v/>
      </c>
      <c r="S2006" s="526" t="str">
        <f t="shared" si="546"/>
        <v/>
      </c>
      <c r="V2006" s="433" t="str">
        <f>VLOOKUP(A2006,[3]Cartilha!$A:$A,1,FALSE)</f>
        <v>x</v>
      </c>
      <c r="W2006" s="367"/>
    </row>
    <row r="2007" spans="1:23" ht="12" hidden="1" thickBot="1" x14ac:dyDescent="0.25">
      <c r="A2007" s="688" t="s">
        <v>184</v>
      </c>
      <c r="B2007" s="701"/>
      <c r="C2007" s="434">
        <v>0</v>
      </c>
      <c r="D2007" s="435">
        <v>0</v>
      </c>
      <c r="E2007" s="512">
        <v>0</v>
      </c>
      <c r="F2007" s="703">
        <f t="shared" ref="F2007:F2070" si="560">IF(E2007=0,0,ROUND(E2007*(1+E$13)*(1-E$14),2))</f>
        <v>0</v>
      </c>
      <c r="G2007" s="510"/>
      <c r="H2007" s="423"/>
      <c r="I2007" s="422">
        <f t="shared" si="554"/>
        <v>0</v>
      </c>
      <c r="J2007" s="422">
        <f t="shared" si="555"/>
        <v>0</v>
      </c>
      <c r="K2007" s="419"/>
      <c r="L2007" s="423">
        <f t="shared" si="556"/>
        <v>0</v>
      </c>
      <c r="M2007" s="423">
        <f t="shared" si="557"/>
        <v>0</v>
      </c>
      <c r="N2007" s="422">
        <f t="shared" si="558"/>
        <v>0</v>
      </c>
      <c r="O2007" s="422">
        <f t="shared" si="559"/>
        <v>0</v>
      </c>
      <c r="P2007" s="420"/>
      <c r="Q2007" s="532"/>
      <c r="R2007" s="526" t="str">
        <f t="shared" si="553"/>
        <v/>
      </c>
      <c r="S2007" s="526" t="str">
        <f t="shared" si="546"/>
        <v/>
      </c>
      <c r="V2007" s="433" t="str">
        <f>VLOOKUP(A2007,[3]Cartilha!$A:$A,1,FALSE)</f>
        <v>x</v>
      </c>
      <c r="W2007" s="367"/>
    </row>
    <row r="2008" spans="1:23" ht="12" hidden="1" thickBot="1" x14ac:dyDescent="0.25">
      <c r="A2008" s="688" t="s">
        <v>184</v>
      </c>
      <c r="B2008" s="701"/>
      <c r="C2008" s="434">
        <v>0</v>
      </c>
      <c r="D2008" s="435">
        <v>0</v>
      </c>
      <c r="E2008" s="512">
        <v>0</v>
      </c>
      <c r="F2008" s="703">
        <f t="shared" si="560"/>
        <v>0</v>
      </c>
      <c r="G2008" s="510"/>
      <c r="H2008" s="423"/>
      <c r="I2008" s="422">
        <f t="shared" si="554"/>
        <v>0</v>
      </c>
      <c r="J2008" s="422">
        <f t="shared" si="555"/>
        <v>0</v>
      </c>
      <c r="K2008" s="419"/>
      <c r="L2008" s="423">
        <f t="shared" si="556"/>
        <v>0</v>
      </c>
      <c r="M2008" s="423">
        <f t="shared" si="557"/>
        <v>0</v>
      </c>
      <c r="N2008" s="422">
        <f t="shared" si="558"/>
        <v>0</v>
      </c>
      <c r="O2008" s="422">
        <f t="shared" si="559"/>
        <v>0</v>
      </c>
      <c r="P2008" s="420"/>
      <c r="Q2008" s="532"/>
      <c r="R2008" s="526" t="str">
        <f t="shared" si="553"/>
        <v/>
      </c>
      <c r="S2008" s="526" t="str">
        <f t="shared" si="546"/>
        <v/>
      </c>
      <c r="V2008" s="433" t="str">
        <f>VLOOKUP(A2008,[3]Cartilha!$A:$A,1,FALSE)</f>
        <v>x</v>
      </c>
      <c r="W2008" s="367"/>
    </row>
    <row r="2009" spans="1:23" ht="12" hidden="1" thickBot="1" x14ac:dyDescent="0.25">
      <c r="A2009" s="688" t="s">
        <v>184</v>
      </c>
      <c r="B2009" s="701"/>
      <c r="C2009" s="434">
        <v>0</v>
      </c>
      <c r="D2009" s="435">
        <v>0</v>
      </c>
      <c r="E2009" s="512">
        <v>0</v>
      </c>
      <c r="F2009" s="703">
        <f t="shared" si="560"/>
        <v>0</v>
      </c>
      <c r="G2009" s="510"/>
      <c r="H2009" s="423"/>
      <c r="I2009" s="422">
        <f t="shared" si="554"/>
        <v>0</v>
      </c>
      <c r="J2009" s="422">
        <f t="shared" si="555"/>
        <v>0</v>
      </c>
      <c r="K2009" s="419"/>
      <c r="L2009" s="423">
        <f t="shared" si="556"/>
        <v>0</v>
      </c>
      <c r="M2009" s="423">
        <f t="shared" si="557"/>
        <v>0</v>
      </c>
      <c r="N2009" s="422">
        <f t="shared" si="558"/>
        <v>0</v>
      </c>
      <c r="O2009" s="422">
        <f t="shared" si="559"/>
        <v>0</v>
      </c>
      <c r="P2009" s="420"/>
      <c r="Q2009" s="532"/>
      <c r="R2009" s="526" t="str">
        <f t="shared" si="553"/>
        <v/>
      </c>
      <c r="S2009" s="526" t="str">
        <f t="shared" si="546"/>
        <v/>
      </c>
      <c r="V2009" s="433" t="str">
        <f>VLOOKUP(A2009,[3]Cartilha!$A:$A,1,FALSE)</f>
        <v>x</v>
      </c>
      <c r="W2009" s="367"/>
    </row>
    <row r="2010" spans="1:23" ht="12" hidden="1" thickBot="1" x14ac:dyDescent="0.25">
      <c r="A2010" s="688" t="s">
        <v>184</v>
      </c>
      <c r="B2010" s="701"/>
      <c r="C2010" s="434">
        <v>0</v>
      </c>
      <c r="D2010" s="435">
        <v>0</v>
      </c>
      <c r="E2010" s="512">
        <v>0</v>
      </c>
      <c r="F2010" s="703">
        <f t="shared" si="560"/>
        <v>0</v>
      </c>
      <c r="G2010" s="510"/>
      <c r="H2010" s="423"/>
      <c r="I2010" s="422">
        <f t="shared" si="554"/>
        <v>0</v>
      </c>
      <c r="J2010" s="422">
        <f t="shared" si="555"/>
        <v>0</v>
      </c>
      <c r="K2010" s="419"/>
      <c r="L2010" s="423">
        <f t="shared" si="556"/>
        <v>0</v>
      </c>
      <c r="M2010" s="423">
        <f t="shared" si="557"/>
        <v>0</v>
      </c>
      <c r="N2010" s="422">
        <f t="shared" si="558"/>
        <v>0</v>
      </c>
      <c r="O2010" s="422">
        <f t="shared" si="559"/>
        <v>0</v>
      </c>
      <c r="P2010" s="420"/>
      <c r="Q2010" s="532"/>
      <c r="R2010" s="526" t="str">
        <f t="shared" si="553"/>
        <v/>
      </c>
      <c r="S2010" s="526" t="str">
        <f t="shared" si="546"/>
        <v/>
      </c>
      <c r="V2010" s="433" t="str">
        <f>VLOOKUP(A2010,[3]Cartilha!$A:$A,1,FALSE)</f>
        <v>x</v>
      </c>
      <c r="W2010" s="367"/>
    </row>
    <row r="2011" spans="1:23" ht="12" hidden="1" thickBot="1" x14ac:dyDescent="0.25">
      <c r="A2011" s="688" t="s">
        <v>184</v>
      </c>
      <c r="B2011" s="701"/>
      <c r="C2011" s="434">
        <v>0</v>
      </c>
      <c r="D2011" s="435">
        <v>0</v>
      </c>
      <c r="E2011" s="512">
        <v>0</v>
      </c>
      <c r="F2011" s="703">
        <f t="shared" si="560"/>
        <v>0</v>
      </c>
      <c r="G2011" s="510"/>
      <c r="H2011" s="423"/>
      <c r="I2011" s="422">
        <f t="shared" si="554"/>
        <v>0</v>
      </c>
      <c r="J2011" s="422">
        <f t="shared" si="555"/>
        <v>0</v>
      </c>
      <c r="K2011" s="419"/>
      <c r="L2011" s="423">
        <f t="shared" si="556"/>
        <v>0</v>
      </c>
      <c r="M2011" s="423">
        <f t="shared" si="557"/>
        <v>0</v>
      </c>
      <c r="N2011" s="422">
        <f t="shared" si="558"/>
        <v>0</v>
      </c>
      <c r="O2011" s="422">
        <f t="shared" si="559"/>
        <v>0</v>
      </c>
      <c r="P2011" s="420"/>
      <c r="Q2011" s="532"/>
      <c r="R2011" s="526" t="str">
        <f t="shared" si="553"/>
        <v/>
      </c>
      <c r="S2011" s="526" t="str">
        <f t="shared" si="546"/>
        <v/>
      </c>
      <c r="V2011" s="433" t="str">
        <f>VLOOKUP(A2011,[3]Cartilha!$A:$A,1,FALSE)</f>
        <v>x</v>
      </c>
      <c r="W2011" s="367"/>
    </row>
    <row r="2012" spans="1:23" ht="12" hidden="1" thickBot="1" x14ac:dyDescent="0.25">
      <c r="A2012" s="688" t="s">
        <v>184</v>
      </c>
      <c r="B2012" s="701"/>
      <c r="C2012" s="434">
        <v>0</v>
      </c>
      <c r="D2012" s="435">
        <v>0</v>
      </c>
      <c r="E2012" s="512">
        <v>0</v>
      </c>
      <c r="F2012" s="703">
        <f t="shared" si="560"/>
        <v>0</v>
      </c>
      <c r="G2012" s="510"/>
      <c r="H2012" s="423"/>
      <c r="I2012" s="422">
        <f t="shared" si="554"/>
        <v>0</v>
      </c>
      <c r="J2012" s="422">
        <f t="shared" si="555"/>
        <v>0</v>
      </c>
      <c r="K2012" s="419"/>
      <c r="L2012" s="423">
        <f t="shared" si="556"/>
        <v>0</v>
      </c>
      <c r="M2012" s="423">
        <f t="shared" si="557"/>
        <v>0</v>
      </c>
      <c r="N2012" s="422">
        <f t="shared" si="558"/>
        <v>0</v>
      </c>
      <c r="O2012" s="422">
        <f t="shared" si="559"/>
        <v>0</v>
      </c>
      <c r="P2012" s="420"/>
      <c r="Q2012" s="532"/>
      <c r="R2012" s="526" t="str">
        <f t="shared" si="553"/>
        <v/>
      </c>
      <c r="S2012" s="526" t="str">
        <f t="shared" si="546"/>
        <v/>
      </c>
      <c r="V2012" s="433" t="str">
        <f>VLOOKUP(A2012,[3]Cartilha!$A:$A,1,FALSE)</f>
        <v>x</v>
      </c>
      <c r="W2012" s="367"/>
    </row>
    <row r="2013" spans="1:23" ht="12" hidden="1" thickBot="1" x14ac:dyDescent="0.25">
      <c r="A2013" s="688" t="s">
        <v>184</v>
      </c>
      <c r="B2013" s="701"/>
      <c r="C2013" s="434">
        <v>0</v>
      </c>
      <c r="D2013" s="435">
        <v>0</v>
      </c>
      <c r="E2013" s="512">
        <v>0</v>
      </c>
      <c r="F2013" s="703">
        <f t="shared" si="560"/>
        <v>0</v>
      </c>
      <c r="G2013" s="510"/>
      <c r="H2013" s="423"/>
      <c r="I2013" s="422">
        <f t="shared" si="554"/>
        <v>0</v>
      </c>
      <c r="J2013" s="422">
        <f t="shared" si="555"/>
        <v>0</v>
      </c>
      <c r="K2013" s="419"/>
      <c r="L2013" s="423">
        <f t="shared" si="556"/>
        <v>0</v>
      </c>
      <c r="M2013" s="423">
        <f t="shared" si="557"/>
        <v>0</v>
      </c>
      <c r="N2013" s="422">
        <f t="shared" si="558"/>
        <v>0</v>
      </c>
      <c r="O2013" s="422">
        <f t="shared" si="559"/>
        <v>0</v>
      </c>
      <c r="P2013" s="420"/>
      <c r="Q2013" s="532"/>
      <c r="R2013" s="526" t="str">
        <f t="shared" si="553"/>
        <v/>
      </c>
      <c r="S2013" s="526" t="str">
        <f t="shared" si="546"/>
        <v/>
      </c>
      <c r="V2013" s="433" t="str">
        <f>VLOOKUP(A2013,[3]Cartilha!$A:$A,1,FALSE)</f>
        <v>x</v>
      </c>
      <c r="W2013" s="367"/>
    </row>
    <row r="2014" spans="1:23" ht="12" hidden="1" thickBot="1" x14ac:dyDescent="0.25">
      <c r="A2014" s="688" t="s">
        <v>184</v>
      </c>
      <c r="B2014" s="701"/>
      <c r="C2014" s="434">
        <v>0</v>
      </c>
      <c r="D2014" s="435">
        <v>0</v>
      </c>
      <c r="E2014" s="512">
        <v>0</v>
      </c>
      <c r="F2014" s="703">
        <f t="shared" si="560"/>
        <v>0</v>
      </c>
      <c r="G2014" s="510"/>
      <c r="H2014" s="423"/>
      <c r="I2014" s="422">
        <f t="shared" si="554"/>
        <v>0</v>
      </c>
      <c r="J2014" s="422">
        <f t="shared" si="555"/>
        <v>0</v>
      </c>
      <c r="K2014" s="419"/>
      <c r="L2014" s="423">
        <f t="shared" si="556"/>
        <v>0</v>
      </c>
      <c r="M2014" s="423">
        <f t="shared" si="557"/>
        <v>0</v>
      </c>
      <c r="N2014" s="422">
        <f t="shared" si="558"/>
        <v>0</v>
      </c>
      <c r="O2014" s="422">
        <f t="shared" si="559"/>
        <v>0</v>
      </c>
      <c r="P2014" s="420"/>
      <c r="Q2014" s="532"/>
      <c r="R2014" s="526" t="str">
        <f t="shared" si="553"/>
        <v/>
      </c>
      <c r="S2014" s="526" t="str">
        <f t="shared" si="546"/>
        <v/>
      </c>
      <c r="V2014" s="433" t="str">
        <f>VLOOKUP(A2014,[3]Cartilha!$A:$A,1,FALSE)</f>
        <v>x</v>
      </c>
      <c r="W2014" s="367"/>
    </row>
    <row r="2015" spans="1:23" ht="12" hidden="1" thickBot="1" x14ac:dyDescent="0.25">
      <c r="A2015" s="688" t="s">
        <v>184</v>
      </c>
      <c r="B2015" s="701"/>
      <c r="C2015" s="434">
        <v>0</v>
      </c>
      <c r="D2015" s="435">
        <v>0</v>
      </c>
      <c r="E2015" s="512">
        <v>0</v>
      </c>
      <c r="F2015" s="703">
        <f t="shared" si="560"/>
        <v>0</v>
      </c>
      <c r="G2015" s="510"/>
      <c r="H2015" s="423"/>
      <c r="I2015" s="422">
        <f t="shared" si="554"/>
        <v>0</v>
      </c>
      <c r="J2015" s="422">
        <f t="shared" si="555"/>
        <v>0</v>
      </c>
      <c r="K2015" s="419"/>
      <c r="L2015" s="423">
        <f t="shared" si="556"/>
        <v>0</v>
      </c>
      <c r="M2015" s="423">
        <f t="shared" si="557"/>
        <v>0</v>
      </c>
      <c r="N2015" s="422">
        <f t="shared" si="558"/>
        <v>0</v>
      </c>
      <c r="O2015" s="422">
        <f t="shared" si="559"/>
        <v>0</v>
      </c>
      <c r="P2015" s="420"/>
      <c r="Q2015" s="532"/>
      <c r="R2015" s="526" t="str">
        <f t="shared" si="553"/>
        <v/>
      </c>
      <c r="S2015" s="526" t="str">
        <f t="shared" si="546"/>
        <v/>
      </c>
      <c r="V2015" s="433" t="str">
        <f>VLOOKUP(A2015,[3]Cartilha!$A:$A,1,FALSE)</f>
        <v>x</v>
      </c>
      <c r="W2015" s="367"/>
    </row>
    <row r="2016" spans="1:23" ht="12" hidden="1" thickBot="1" x14ac:dyDescent="0.25">
      <c r="A2016" s="688" t="s">
        <v>184</v>
      </c>
      <c r="B2016" s="701"/>
      <c r="C2016" s="434">
        <v>0</v>
      </c>
      <c r="D2016" s="435">
        <v>0</v>
      </c>
      <c r="E2016" s="512">
        <v>0</v>
      </c>
      <c r="F2016" s="703">
        <f t="shared" si="560"/>
        <v>0</v>
      </c>
      <c r="G2016" s="510"/>
      <c r="H2016" s="423"/>
      <c r="I2016" s="422">
        <f t="shared" si="554"/>
        <v>0</v>
      </c>
      <c r="J2016" s="422">
        <f t="shared" si="555"/>
        <v>0</v>
      </c>
      <c r="K2016" s="419"/>
      <c r="L2016" s="423">
        <f t="shared" si="556"/>
        <v>0</v>
      </c>
      <c r="M2016" s="423">
        <f t="shared" si="557"/>
        <v>0</v>
      </c>
      <c r="N2016" s="422">
        <f t="shared" si="558"/>
        <v>0</v>
      </c>
      <c r="O2016" s="422">
        <f t="shared" si="559"/>
        <v>0</v>
      </c>
      <c r="P2016" s="420"/>
      <c r="Q2016" s="532"/>
      <c r="R2016" s="526" t="str">
        <f t="shared" si="553"/>
        <v/>
      </c>
      <c r="S2016" s="526" t="str">
        <f t="shared" si="546"/>
        <v/>
      </c>
      <c r="V2016" s="433" t="str">
        <f>VLOOKUP(A2016,[3]Cartilha!$A:$A,1,FALSE)</f>
        <v>x</v>
      </c>
      <c r="W2016" s="367"/>
    </row>
    <row r="2017" spans="1:23" ht="12" hidden="1" thickBot="1" x14ac:dyDescent="0.25">
      <c r="A2017" s="688" t="s">
        <v>184</v>
      </c>
      <c r="B2017" s="701"/>
      <c r="C2017" s="434">
        <v>0</v>
      </c>
      <c r="D2017" s="435">
        <v>0</v>
      </c>
      <c r="E2017" s="512">
        <v>0</v>
      </c>
      <c r="F2017" s="703">
        <f t="shared" si="560"/>
        <v>0</v>
      </c>
      <c r="G2017" s="510"/>
      <c r="H2017" s="423"/>
      <c r="I2017" s="422">
        <f t="shared" si="554"/>
        <v>0</v>
      </c>
      <c r="J2017" s="422">
        <f t="shared" si="555"/>
        <v>0</v>
      </c>
      <c r="K2017" s="419"/>
      <c r="L2017" s="423">
        <f t="shared" si="556"/>
        <v>0</v>
      </c>
      <c r="M2017" s="423">
        <f t="shared" si="557"/>
        <v>0</v>
      </c>
      <c r="N2017" s="422">
        <f t="shared" si="558"/>
        <v>0</v>
      </c>
      <c r="O2017" s="422">
        <f t="shared" si="559"/>
        <v>0</v>
      </c>
      <c r="P2017" s="420"/>
      <c r="Q2017" s="532"/>
      <c r="R2017" s="526" t="str">
        <f t="shared" si="553"/>
        <v/>
      </c>
      <c r="S2017" s="526" t="str">
        <f t="shared" si="546"/>
        <v/>
      </c>
      <c r="V2017" s="433" t="str">
        <f>VLOOKUP(A2017,[3]Cartilha!$A:$A,1,FALSE)</f>
        <v>x</v>
      </c>
      <c r="W2017" s="367"/>
    </row>
    <row r="2018" spans="1:23" ht="12" hidden="1" thickBot="1" x14ac:dyDescent="0.25">
      <c r="A2018" s="688" t="s">
        <v>184</v>
      </c>
      <c r="B2018" s="701"/>
      <c r="C2018" s="434">
        <v>0</v>
      </c>
      <c r="D2018" s="435">
        <v>0</v>
      </c>
      <c r="E2018" s="512">
        <v>0</v>
      </c>
      <c r="F2018" s="703">
        <f t="shared" si="560"/>
        <v>0</v>
      </c>
      <c r="G2018" s="510"/>
      <c r="H2018" s="423"/>
      <c r="I2018" s="422">
        <f t="shared" si="554"/>
        <v>0</v>
      </c>
      <c r="J2018" s="422">
        <f t="shared" si="555"/>
        <v>0</v>
      </c>
      <c r="K2018" s="419"/>
      <c r="L2018" s="423">
        <f t="shared" si="556"/>
        <v>0</v>
      </c>
      <c r="M2018" s="423">
        <f t="shared" si="557"/>
        <v>0</v>
      </c>
      <c r="N2018" s="422">
        <f t="shared" si="558"/>
        <v>0</v>
      </c>
      <c r="O2018" s="422">
        <f t="shared" si="559"/>
        <v>0</v>
      </c>
      <c r="P2018" s="420"/>
      <c r="Q2018" s="532"/>
      <c r="R2018" s="526" t="str">
        <f t="shared" si="553"/>
        <v/>
      </c>
      <c r="S2018" s="526" t="str">
        <f t="shared" ref="S2018:S2081" si="561">IF(Q2018="X","x",IF(Q2018="xx","x",IF(OR(J2018&gt;0,O2018&gt;0),"x","")))</f>
        <v/>
      </c>
      <c r="V2018" s="433" t="str">
        <f>VLOOKUP(A2018,[3]Cartilha!$A:$A,1,FALSE)</f>
        <v>x</v>
      </c>
      <c r="W2018" s="367"/>
    </row>
    <row r="2019" spans="1:23" ht="12" hidden="1" thickBot="1" x14ac:dyDescent="0.25">
      <c r="A2019" s="688" t="s">
        <v>184</v>
      </c>
      <c r="B2019" s="701"/>
      <c r="C2019" s="434">
        <v>0</v>
      </c>
      <c r="D2019" s="435">
        <v>0</v>
      </c>
      <c r="E2019" s="512">
        <v>0</v>
      </c>
      <c r="F2019" s="703">
        <f t="shared" si="560"/>
        <v>0</v>
      </c>
      <c r="G2019" s="510"/>
      <c r="H2019" s="423"/>
      <c r="I2019" s="422">
        <f t="shared" si="554"/>
        <v>0</v>
      </c>
      <c r="J2019" s="422">
        <f t="shared" si="555"/>
        <v>0</v>
      </c>
      <c r="K2019" s="419"/>
      <c r="L2019" s="423">
        <f t="shared" si="556"/>
        <v>0</v>
      </c>
      <c r="M2019" s="423">
        <f t="shared" si="557"/>
        <v>0</v>
      </c>
      <c r="N2019" s="422">
        <f t="shared" si="558"/>
        <v>0</v>
      </c>
      <c r="O2019" s="422">
        <f t="shared" si="559"/>
        <v>0</v>
      </c>
      <c r="P2019" s="420"/>
      <c r="Q2019" s="532"/>
      <c r="R2019" s="526" t="str">
        <f t="shared" si="553"/>
        <v/>
      </c>
      <c r="S2019" s="526" t="str">
        <f t="shared" si="561"/>
        <v/>
      </c>
      <c r="V2019" s="433" t="str">
        <f>VLOOKUP(A2019,[3]Cartilha!$A:$A,1,FALSE)</f>
        <v>x</v>
      </c>
      <c r="W2019" s="367"/>
    </row>
    <row r="2020" spans="1:23" ht="12" hidden="1" thickBot="1" x14ac:dyDescent="0.25">
      <c r="A2020" s="688" t="s">
        <v>184</v>
      </c>
      <c r="B2020" s="701"/>
      <c r="C2020" s="434">
        <v>0</v>
      </c>
      <c r="D2020" s="435">
        <v>0</v>
      </c>
      <c r="E2020" s="512">
        <v>0</v>
      </c>
      <c r="F2020" s="703">
        <f t="shared" si="560"/>
        <v>0</v>
      </c>
      <c r="G2020" s="510"/>
      <c r="H2020" s="423"/>
      <c r="I2020" s="422">
        <f t="shared" si="554"/>
        <v>0</v>
      </c>
      <c r="J2020" s="422">
        <f t="shared" si="555"/>
        <v>0</v>
      </c>
      <c r="K2020" s="419"/>
      <c r="L2020" s="423">
        <f t="shared" si="556"/>
        <v>0</v>
      </c>
      <c r="M2020" s="423">
        <f t="shared" si="557"/>
        <v>0</v>
      </c>
      <c r="N2020" s="422">
        <f t="shared" si="558"/>
        <v>0</v>
      </c>
      <c r="O2020" s="422">
        <f t="shared" si="559"/>
        <v>0</v>
      </c>
      <c r="P2020" s="420"/>
      <c r="Q2020" s="532"/>
      <c r="R2020" s="526" t="str">
        <f t="shared" si="553"/>
        <v/>
      </c>
      <c r="S2020" s="526" t="str">
        <f t="shared" si="561"/>
        <v/>
      </c>
      <c r="V2020" s="433" t="str">
        <f>VLOOKUP(A2020,[3]Cartilha!$A:$A,1,FALSE)</f>
        <v>x</v>
      </c>
      <c r="W2020" s="367"/>
    </row>
    <row r="2021" spans="1:23" ht="12" hidden="1" thickBot="1" x14ac:dyDescent="0.25">
      <c r="A2021" s="688" t="s">
        <v>184</v>
      </c>
      <c r="B2021" s="701"/>
      <c r="C2021" s="434">
        <v>0</v>
      </c>
      <c r="D2021" s="435">
        <v>0</v>
      </c>
      <c r="E2021" s="512">
        <v>0</v>
      </c>
      <c r="F2021" s="703">
        <f t="shared" si="560"/>
        <v>0</v>
      </c>
      <c r="G2021" s="510"/>
      <c r="H2021" s="423"/>
      <c r="I2021" s="422">
        <f t="shared" si="554"/>
        <v>0</v>
      </c>
      <c r="J2021" s="422">
        <f t="shared" si="555"/>
        <v>0</v>
      </c>
      <c r="K2021" s="419"/>
      <c r="L2021" s="423">
        <f t="shared" si="556"/>
        <v>0</v>
      </c>
      <c r="M2021" s="423">
        <f t="shared" si="557"/>
        <v>0</v>
      </c>
      <c r="N2021" s="422">
        <f t="shared" si="558"/>
        <v>0</v>
      </c>
      <c r="O2021" s="422">
        <f t="shared" si="559"/>
        <v>0</v>
      </c>
      <c r="P2021" s="420"/>
      <c r="Q2021" s="532"/>
      <c r="R2021" s="526" t="str">
        <f t="shared" si="553"/>
        <v/>
      </c>
      <c r="S2021" s="526" t="str">
        <f t="shared" si="561"/>
        <v/>
      </c>
      <c r="V2021" s="433" t="str">
        <f>VLOOKUP(A2021,[3]Cartilha!$A:$A,1,FALSE)</f>
        <v>x</v>
      </c>
      <c r="W2021" s="367"/>
    </row>
    <row r="2022" spans="1:23" ht="12" hidden="1" thickBot="1" x14ac:dyDescent="0.25">
      <c r="A2022" s="688" t="s">
        <v>184</v>
      </c>
      <c r="B2022" s="701"/>
      <c r="C2022" s="434">
        <v>0</v>
      </c>
      <c r="D2022" s="435">
        <v>0</v>
      </c>
      <c r="E2022" s="512">
        <v>0</v>
      </c>
      <c r="F2022" s="703">
        <f t="shared" si="560"/>
        <v>0</v>
      </c>
      <c r="G2022" s="510"/>
      <c r="H2022" s="423"/>
      <c r="I2022" s="422">
        <f t="shared" si="554"/>
        <v>0</v>
      </c>
      <c r="J2022" s="422">
        <f t="shared" si="555"/>
        <v>0</v>
      </c>
      <c r="K2022" s="419"/>
      <c r="L2022" s="423">
        <f t="shared" si="556"/>
        <v>0</v>
      </c>
      <c r="M2022" s="423">
        <f t="shared" si="557"/>
        <v>0</v>
      </c>
      <c r="N2022" s="422">
        <f t="shared" si="558"/>
        <v>0</v>
      </c>
      <c r="O2022" s="422">
        <f t="shared" si="559"/>
        <v>0</v>
      </c>
      <c r="P2022" s="420"/>
      <c r="Q2022" s="532"/>
      <c r="R2022" s="526" t="str">
        <f t="shared" si="553"/>
        <v/>
      </c>
      <c r="S2022" s="526" t="str">
        <f t="shared" si="561"/>
        <v/>
      </c>
      <c r="V2022" s="433" t="str">
        <f>VLOOKUP(A2022,[3]Cartilha!$A:$A,1,FALSE)</f>
        <v>x</v>
      </c>
      <c r="W2022" s="367"/>
    </row>
    <row r="2023" spans="1:23" ht="12" hidden="1" thickBot="1" x14ac:dyDescent="0.25">
      <c r="A2023" s="688" t="s">
        <v>184</v>
      </c>
      <c r="B2023" s="701"/>
      <c r="C2023" s="434">
        <v>0</v>
      </c>
      <c r="D2023" s="435">
        <v>0</v>
      </c>
      <c r="E2023" s="512">
        <v>0</v>
      </c>
      <c r="F2023" s="703">
        <f t="shared" si="560"/>
        <v>0</v>
      </c>
      <c r="G2023" s="510"/>
      <c r="H2023" s="423"/>
      <c r="I2023" s="422">
        <f t="shared" si="554"/>
        <v>0</v>
      </c>
      <c r="J2023" s="422">
        <f t="shared" si="555"/>
        <v>0</v>
      </c>
      <c r="K2023" s="419"/>
      <c r="L2023" s="423">
        <f t="shared" si="556"/>
        <v>0</v>
      </c>
      <c r="M2023" s="423">
        <f t="shared" si="557"/>
        <v>0</v>
      </c>
      <c r="N2023" s="422">
        <f t="shared" si="558"/>
        <v>0</v>
      </c>
      <c r="O2023" s="422">
        <f t="shared" si="559"/>
        <v>0</v>
      </c>
      <c r="P2023" s="420"/>
      <c r="Q2023" s="532"/>
      <c r="R2023" s="526" t="str">
        <f t="shared" si="553"/>
        <v/>
      </c>
      <c r="S2023" s="526" t="str">
        <f t="shared" si="561"/>
        <v/>
      </c>
      <c r="V2023" s="433" t="str">
        <f>VLOOKUP(A2023,[3]Cartilha!$A:$A,1,FALSE)</f>
        <v>x</v>
      </c>
      <c r="W2023" s="367"/>
    </row>
    <row r="2024" spans="1:23" ht="12" hidden="1" thickBot="1" x14ac:dyDescent="0.25">
      <c r="A2024" s="688" t="s">
        <v>184</v>
      </c>
      <c r="B2024" s="701"/>
      <c r="C2024" s="434">
        <v>0</v>
      </c>
      <c r="D2024" s="435">
        <v>0</v>
      </c>
      <c r="E2024" s="512">
        <v>0</v>
      </c>
      <c r="F2024" s="703">
        <f t="shared" si="560"/>
        <v>0</v>
      </c>
      <c r="G2024" s="510"/>
      <c r="H2024" s="423"/>
      <c r="I2024" s="422">
        <f t="shared" si="554"/>
        <v>0</v>
      </c>
      <c r="J2024" s="422">
        <f t="shared" si="555"/>
        <v>0</v>
      </c>
      <c r="K2024" s="419"/>
      <c r="L2024" s="423">
        <f t="shared" si="556"/>
        <v>0</v>
      </c>
      <c r="M2024" s="423">
        <f t="shared" si="557"/>
        <v>0</v>
      </c>
      <c r="N2024" s="422">
        <f t="shared" si="558"/>
        <v>0</v>
      </c>
      <c r="O2024" s="422">
        <f t="shared" si="559"/>
        <v>0</v>
      </c>
      <c r="P2024" s="420"/>
      <c r="Q2024" s="532"/>
      <c r="R2024" s="526" t="str">
        <f t="shared" si="553"/>
        <v/>
      </c>
      <c r="S2024" s="526" t="str">
        <f t="shared" si="561"/>
        <v/>
      </c>
      <c r="V2024" s="433" t="str">
        <f>VLOOKUP(A2024,[3]Cartilha!$A:$A,1,FALSE)</f>
        <v>x</v>
      </c>
      <c r="W2024" s="367"/>
    </row>
    <row r="2025" spans="1:23" ht="12" hidden="1" thickBot="1" x14ac:dyDescent="0.25">
      <c r="A2025" s="688" t="s">
        <v>184</v>
      </c>
      <c r="B2025" s="701"/>
      <c r="C2025" s="434">
        <v>0</v>
      </c>
      <c r="D2025" s="435">
        <v>0</v>
      </c>
      <c r="E2025" s="512">
        <v>0</v>
      </c>
      <c r="F2025" s="703">
        <f t="shared" si="560"/>
        <v>0</v>
      </c>
      <c r="G2025" s="510"/>
      <c r="H2025" s="423"/>
      <c r="I2025" s="422">
        <f t="shared" si="554"/>
        <v>0</v>
      </c>
      <c r="J2025" s="422">
        <f t="shared" si="555"/>
        <v>0</v>
      </c>
      <c r="K2025" s="419"/>
      <c r="L2025" s="423">
        <f t="shared" si="556"/>
        <v>0</v>
      </c>
      <c r="M2025" s="423">
        <f t="shared" si="557"/>
        <v>0</v>
      </c>
      <c r="N2025" s="422">
        <f t="shared" si="558"/>
        <v>0</v>
      </c>
      <c r="O2025" s="422">
        <f t="shared" si="559"/>
        <v>0</v>
      </c>
      <c r="P2025" s="420"/>
      <c r="Q2025" s="532"/>
      <c r="R2025" s="526" t="str">
        <f t="shared" si="553"/>
        <v/>
      </c>
      <c r="S2025" s="526" t="str">
        <f t="shared" si="561"/>
        <v/>
      </c>
      <c r="V2025" s="433" t="str">
        <f>VLOOKUP(A2025,[3]Cartilha!$A:$A,1,FALSE)</f>
        <v>x</v>
      </c>
      <c r="W2025" s="367"/>
    </row>
    <row r="2026" spans="1:23" ht="12" hidden="1" thickBot="1" x14ac:dyDescent="0.25">
      <c r="A2026" s="688" t="s">
        <v>184</v>
      </c>
      <c r="B2026" s="701"/>
      <c r="C2026" s="434">
        <v>0</v>
      </c>
      <c r="D2026" s="435">
        <v>0</v>
      </c>
      <c r="E2026" s="512">
        <v>0</v>
      </c>
      <c r="F2026" s="703">
        <f t="shared" si="560"/>
        <v>0</v>
      </c>
      <c r="G2026" s="510"/>
      <c r="H2026" s="423"/>
      <c r="I2026" s="422">
        <f t="shared" si="554"/>
        <v>0</v>
      </c>
      <c r="J2026" s="422">
        <f t="shared" si="555"/>
        <v>0</v>
      </c>
      <c r="K2026" s="419"/>
      <c r="L2026" s="423">
        <f t="shared" si="556"/>
        <v>0</v>
      </c>
      <c r="M2026" s="423">
        <f t="shared" si="557"/>
        <v>0</v>
      </c>
      <c r="N2026" s="422">
        <f t="shared" si="558"/>
        <v>0</v>
      </c>
      <c r="O2026" s="422">
        <f t="shared" si="559"/>
        <v>0</v>
      </c>
      <c r="P2026" s="420"/>
      <c r="Q2026" s="532"/>
      <c r="R2026" s="526" t="str">
        <f t="shared" si="553"/>
        <v/>
      </c>
      <c r="S2026" s="526" t="str">
        <f t="shared" si="561"/>
        <v/>
      </c>
      <c r="V2026" s="433" t="str">
        <f>VLOOKUP(A2026,[3]Cartilha!$A:$A,1,FALSE)</f>
        <v>x</v>
      </c>
      <c r="W2026" s="367"/>
    </row>
    <row r="2027" spans="1:23" ht="12" hidden="1" thickBot="1" x14ac:dyDescent="0.25">
      <c r="A2027" s="688" t="s">
        <v>184</v>
      </c>
      <c r="B2027" s="701"/>
      <c r="C2027" s="434">
        <v>0</v>
      </c>
      <c r="D2027" s="435">
        <v>0</v>
      </c>
      <c r="E2027" s="512">
        <v>0</v>
      </c>
      <c r="F2027" s="703">
        <f t="shared" si="560"/>
        <v>0</v>
      </c>
      <c r="G2027" s="510"/>
      <c r="H2027" s="423"/>
      <c r="I2027" s="422">
        <f t="shared" si="554"/>
        <v>0</v>
      </c>
      <c r="J2027" s="422">
        <f t="shared" si="555"/>
        <v>0</v>
      </c>
      <c r="K2027" s="419"/>
      <c r="L2027" s="423">
        <f t="shared" si="556"/>
        <v>0</v>
      </c>
      <c r="M2027" s="423">
        <f t="shared" si="557"/>
        <v>0</v>
      </c>
      <c r="N2027" s="422">
        <f t="shared" si="558"/>
        <v>0</v>
      </c>
      <c r="O2027" s="422">
        <f t="shared" si="559"/>
        <v>0</v>
      </c>
      <c r="P2027" s="420"/>
      <c r="Q2027" s="532"/>
      <c r="R2027" s="526" t="str">
        <f t="shared" si="553"/>
        <v/>
      </c>
      <c r="S2027" s="526" t="str">
        <f t="shared" si="561"/>
        <v/>
      </c>
      <c r="V2027" s="433" t="str">
        <f>VLOOKUP(A2027,[3]Cartilha!$A:$A,1,FALSE)</f>
        <v>x</v>
      </c>
      <c r="W2027" s="367"/>
    </row>
    <row r="2028" spans="1:23" ht="12" hidden="1" thickBot="1" x14ac:dyDescent="0.25">
      <c r="A2028" s="688" t="s">
        <v>184</v>
      </c>
      <c r="B2028" s="701"/>
      <c r="C2028" s="434">
        <v>0</v>
      </c>
      <c r="D2028" s="435">
        <v>0</v>
      </c>
      <c r="E2028" s="512">
        <v>0</v>
      </c>
      <c r="F2028" s="703">
        <f t="shared" si="560"/>
        <v>0</v>
      </c>
      <c r="G2028" s="510"/>
      <c r="H2028" s="423"/>
      <c r="I2028" s="422">
        <f t="shared" si="554"/>
        <v>0</v>
      </c>
      <c r="J2028" s="422">
        <f t="shared" si="555"/>
        <v>0</v>
      </c>
      <c r="K2028" s="419"/>
      <c r="L2028" s="423">
        <f t="shared" si="556"/>
        <v>0</v>
      </c>
      <c r="M2028" s="423">
        <f t="shared" si="557"/>
        <v>0</v>
      </c>
      <c r="N2028" s="422">
        <f t="shared" si="558"/>
        <v>0</v>
      </c>
      <c r="O2028" s="422">
        <f t="shared" si="559"/>
        <v>0</v>
      </c>
      <c r="P2028" s="420"/>
      <c r="Q2028" s="532"/>
      <c r="R2028" s="526" t="str">
        <f t="shared" si="553"/>
        <v/>
      </c>
      <c r="S2028" s="526" t="str">
        <f t="shared" si="561"/>
        <v/>
      </c>
      <c r="V2028" s="433" t="str">
        <f>VLOOKUP(A2028,[3]Cartilha!$A:$A,1,FALSE)</f>
        <v>x</v>
      </c>
      <c r="W2028" s="367"/>
    </row>
    <row r="2029" spans="1:23" ht="12" hidden="1" thickBot="1" x14ac:dyDescent="0.25">
      <c r="A2029" s="688" t="s">
        <v>184</v>
      </c>
      <c r="B2029" s="701"/>
      <c r="C2029" s="434">
        <v>0</v>
      </c>
      <c r="D2029" s="435">
        <v>0</v>
      </c>
      <c r="E2029" s="512">
        <v>0</v>
      </c>
      <c r="F2029" s="703">
        <f t="shared" si="560"/>
        <v>0</v>
      </c>
      <c r="G2029" s="510"/>
      <c r="H2029" s="423"/>
      <c r="I2029" s="422">
        <f t="shared" si="554"/>
        <v>0</v>
      </c>
      <c r="J2029" s="422">
        <f t="shared" si="555"/>
        <v>0</v>
      </c>
      <c r="K2029" s="419"/>
      <c r="L2029" s="423">
        <f t="shared" si="556"/>
        <v>0</v>
      </c>
      <c r="M2029" s="423">
        <f t="shared" si="557"/>
        <v>0</v>
      </c>
      <c r="N2029" s="422">
        <f t="shared" si="558"/>
        <v>0</v>
      </c>
      <c r="O2029" s="422">
        <f t="shared" si="559"/>
        <v>0</v>
      </c>
      <c r="P2029" s="420"/>
      <c r="Q2029" s="532"/>
      <c r="R2029" s="526" t="str">
        <f t="shared" si="553"/>
        <v/>
      </c>
      <c r="S2029" s="526" t="str">
        <f t="shared" si="561"/>
        <v/>
      </c>
      <c r="V2029" s="433" t="str">
        <f>VLOOKUP(A2029,[3]Cartilha!$A:$A,1,FALSE)</f>
        <v>x</v>
      </c>
      <c r="W2029" s="367"/>
    </row>
    <row r="2030" spans="1:23" ht="12" hidden="1" thickBot="1" x14ac:dyDescent="0.25">
      <c r="A2030" s="688" t="s">
        <v>184</v>
      </c>
      <c r="B2030" s="701"/>
      <c r="C2030" s="434">
        <v>0</v>
      </c>
      <c r="D2030" s="435">
        <v>0</v>
      </c>
      <c r="E2030" s="512">
        <v>0</v>
      </c>
      <c r="F2030" s="703">
        <f t="shared" si="560"/>
        <v>0</v>
      </c>
      <c r="G2030" s="510"/>
      <c r="H2030" s="423"/>
      <c r="I2030" s="422">
        <f t="shared" si="554"/>
        <v>0</v>
      </c>
      <c r="J2030" s="422">
        <f t="shared" si="555"/>
        <v>0</v>
      </c>
      <c r="K2030" s="419"/>
      <c r="L2030" s="423">
        <f t="shared" si="556"/>
        <v>0</v>
      </c>
      <c r="M2030" s="423">
        <f t="shared" si="557"/>
        <v>0</v>
      </c>
      <c r="N2030" s="422">
        <f t="shared" si="558"/>
        <v>0</v>
      </c>
      <c r="O2030" s="422">
        <f t="shared" si="559"/>
        <v>0</v>
      </c>
      <c r="P2030" s="420"/>
      <c r="Q2030" s="532"/>
      <c r="R2030" s="526" t="str">
        <f t="shared" si="553"/>
        <v/>
      </c>
      <c r="S2030" s="526" t="str">
        <f t="shared" si="561"/>
        <v/>
      </c>
      <c r="V2030" s="433" t="str">
        <f>VLOOKUP(A2030,[3]Cartilha!$A:$A,1,FALSE)</f>
        <v>x</v>
      </c>
      <c r="W2030" s="367"/>
    </row>
    <row r="2031" spans="1:23" ht="12" hidden="1" thickBot="1" x14ac:dyDescent="0.25">
      <c r="A2031" s="688" t="s">
        <v>184</v>
      </c>
      <c r="B2031" s="701"/>
      <c r="C2031" s="434">
        <v>0</v>
      </c>
      <c r="D2031" s="435">
        <v>0</v>
      </c>
      <c r="E2031" s="512">
        <v>0</v>
      </c>
      <c r="F2031" s="703">
        <f t="shared" si="560"/>
        <v>0</v>
      </c>
      <c r="G2031" s="510"/>
      <c r="H2031" s="423"/>
      <c r="I2031" s="422">
        <f t="shared" si="554"/>
        <v>0</v>
      </c>
      <c r="J2031" s="422">
        <f t="shared" si="555"/>
        <v>0</v>
      </c>
      <c r="K2031" s="419"/>
      <c r="L2031" s="423">
        <f t="shared" si="556"/>
        <v>0</v>
      </c>
      <c r="M2031" s="423">
        <f t="shared" si="557"/>
        <v>0</v>
      </c>
      <c r="N2031" s="422">
        <f t="shared" si="558"/>
        <v>0</v>
      </c>
      <c r="O2031" s="422">
        <f t="shared" si="559"/>
        <v>0</v>
      </c>
      <c r="P2031" s="420"/>
      <c r="Q2031" s="532"/>
      <c r="R2031" s="526" t="str">
        <f t="shared" si="553"/>
        <v/>
      </c>
      <c r="S2031" s="526" t="str">
        <f t="shared" si="561"/>
        <v/>
      </c>
      <c r="V2031" s="433" t="str">
        <f>VLOOKUP(A2031,[3]Cartilha!$A:$A,1,FALSE)</f>
        <v>x</v>
      </c>
      <c r="W2031" s="367"/>
    </row>
    <row r="2032" spans="1:23" ht="12" hidden="1" thickBot="1" x14ac:dyDescent="0.25">
      <c r="A2032" s="688" t="s">
        <v>184</v>
      </c>
      <c r="B2032" s="701"/>
      <c r="C2032" s="434">
        <v>0</v>
      </c>
      <c r="D2032" s="435">
        <v>0</v>
      </c>
      <c r="E2032" s="512">
        <v>0</v>
      </c>
      <c r="F2032" s="703">
        <f t="shared" si="560"/>
        <v>0</v>
      </c>
      <c r="G2032" s="510"/>
      <c r="H2032" s="423"/>
      <c r="I2032" s="422">
        <f t="shared" si="554"/>
        <v>0</v>
      </c>
      <c r="J2032" s="422">
        <f t="shared" si="555"/>
        <v>0</v>
      </c>
      <c r="K2032" s="419"/>
      <c r="L2032" s="423">
        <f t="shared" si="556"/>
        <v>0</v>
      </c>
      <c r="M2032" s="423">
        <f t="shared" si="557"/>
        <v>0</v>
      </c>
      <c r="N2032" s="422">
        <f t="shared" si="558"/>
        <v>0</v>
      </c>
      <c r="O2032" s="422">
        <f t="shared" si="559"/>
        <v>0</v>
      </c>
      <c r="P2032" s="420"/>
      <c r="Q2032" s="532"/>
      <c r="R2032" s="526" t="str">
        <f t="shared" si="553"/>
        <v/>
      </c>
      <c r="S2032" s="526" t="str">
        <f t="shared" si="561"/>
        <v/>
      </c>
      <c r="V2032" s="433" t="str">
        <f>VLOOKUP(A2032,[3]Cartilha!$A:$A,1,FALSE)</f>
        <v>x</v>
      </c>
      <c r="W2032" s="367"/>
    </row>
    <row r="2033" spans="1:23" ht="12" hidden="1" thickBot="1" x14ac:dyDescent="0.25">
      <c r="A2033" s="688" t="s">
        <v>184</v>
      </c>
      <c r="B2033" s="701"/>
      <c r="C2033" s="434">
        <v>0</v>
      </c>
      <c r="D2033" s="435">
        <v>0</v>
      </c>
      <c r="E2033" s="512">
        <v>0</v>
      </c>
      <c r="F2033" s="703">
        <f t="shared" si="560"/>
        <v>0</v>
      </c>
      <c r="G2033" s="510"/>
      <c r="H2033" s="423"/>
      <c r="I2033" s="422">
        <f t="shared" si="554"/>
        <v>0</v>
      </c>
      <c r="J2033" s="422">
        <f t="shared" si="555"/>
        <v>0</v>
      </c>
      <c r="K2033" s="419"/>
      <c r="L2033" s="423">
        <f t="shared" si="556"/>
        <v>0</v>
      </c>
      <c r="M2033" s="423">
        <f t="shared" si="557"/>
        <v>0</v>
      </c>
      <c r="N2033" s="422">
        <f t="shared" si="558"/>
        <v>0</v>
      </c>
      <c r="O2033" s="422">
        <f t="shared" si="559"/>
        <v>0</v>
      </c>
      <c r="P2033" s="420"/>
      <c r="Q2033" s="532"/>
      <c r="R2033" s="526" t="str">
        <f t="shared" si="553"/>
        <v/>
      </c>
      <c r="S2033" s="526" t="str">
        <f t="shared" si="561"/>
        <v/>
      </c>
      <c r="V2033" s="433" t="str">
        <f>VLOOKUP(A2033,[3]Cartilha!$A:$A,1,FALSE)</f>
        <v>x</v>
      </c>
      <c r="W2033" s="367"/>
    </row>
    <row r="2034" spans="1:23" ht="12" hidden="1" thickBot="1" x14ac:dyDescent="0.25">
      <c r="A2034" s="688" t="s">
        <v>184</v>
      </c>
      <c r="B2034" s="701"/>
      <c r="C2034" s="434">
        <v>0</v>
      </c>
      <c r="D2034" s="435">
        <v>0</v>
      </c>
      <c r="E2034" s="512">
        <v>0</v>
      </c>
      <c r="F2034" s="703">
        <f t="shared" si="560"/>
        <v>0</v>
      </c>
      <c r="G2034" s="510"/>
      <c r="H2034" s="423"/>
      <c r="I2034" s="422">
        <f t="shared" si="554"/>
        <v>0</v>
      </c>
      <c r="J2034" s="422">
        <f t="shared" si="555"/>
        <v>0</v>
      </c>
      <c r="K2034" s="419"/>
      <c r="L2034" s="423">
        <f t="shared" si="556"/>
        <v>0</v>
      </c>
      <c r="M2034" s="423">
        <f t="shared" si="557"/>
        <v>0</v>
      </c>
      <c r="N2034" s="422">
        <f t="shared" si="558"/>
        <v>0</v>
      </c>
      <c r="O2034" s="422">
        <f t="shared" si="559"/>
        <v>0</v>
      </c>
      <c r="P2034" s="420"/>
      <c r="Q2034" s="532"/>
      <c r="R2034" s="526" t="str">
        <f t="shared" si="553"/>
        <v/>
      </c>
      <c r="S2034" s="526" t="str">
        <f t="shared" si="561"/>
        <v/>
      </c>
      <c r="V2034" s="433" t="str">
        <f>VLOOKUP(A2034,[3]Cartilha!$A:$A,1,FALSE)</f>
        <v>x</v>
      </c>
      <c r="W2034" s="367"/>
    </row>
    <row r="2035" spans="1:23" ht="12" hidden="1" thickBot="1" x14ac:dyDescent="0.25">
      <c r="A2035" s="688" t="s">
        <v>184</v>
      </c>
      <c r="B2035" s="701"/>
      <c r="C2035" s="434">
        <v>0</v>
      </c>
      <c r="D2035" s="435">
        <v>0</v>
      </c>
      <c r="E2035" s="512">
        <v>0</v>
      </c>
      <c r="F2035" s="703">
        <f t="shared" si="560"/>
        <v>0</v>
      </c>
      <c r="G2035" s="510"/>
      <c r="H2035" s="423"/>
      <c r="I2035" s="422">
        <f t="shared" si="554"/>
        <v>0</v>
      </c>
      <c r="J2035" s="422">
        <f t="shared" si="555"/>
        <v>0</v>
      </c>
      <c r="K2035" s="419"/>
      <c r="L2035" s="423">
        <f t="shared" si="556"/>
        <v>0</v>
      </c>
      <c r="M2035" s="423">
        <f t="shared" si="557"/>
        <v>0</v>
      </c>
      <c r="N2035" s="422">
        <f t="shared" si="558"/>
        <v>0</v>
      </c>
      <c r="O2035" s="422">
        <f t="shared" si="559"/>
        <v>0</v>
      </c>
      <c r="P2035" s="420"/>
      <c r="Q2035" s="532"/>
      <c r="R2035" s="526" t="str">
        <f t="shared" si="553"/>
        <v/>
      </c>
      <c r="S2035" s="526" t="str">
        <f t="shared" si="561"/>
        <v/>
      </c>
      <c r="V2035" s="433" t="str">
        <f>VLOOKUP(A2035,[3]Cartilha!$A:$A,1,FALSE)</f>
        <v>x</v>
      </c>
      <c r="W2035" s="367"/>
    </row>
    <row r="2036" spans="1:23" ht="12" hidden="1" thickBot="1" x14ac:dyDescent="0.25">
      <c r="A2036" s="688" t="s">
        <v>184</v>
      </c>
      <c r="B2036" s="701"/>
      <c r="C2036" s="434">
        <v>0</v>
      </c>
      <c r="D2036" s="435">
        <v>0</v>
      </c>
      <c r="E2036" s="512">
        <v>0</v>
      </c>
      <c r="F2036" s="703">
        <f t="shared" si="560"/>
        <v>0</v>
      </c>
      <c r="G2036" s="510"/>
      <c r="H2036" s="423"/>
      <c r="I2036" s="422">
        <f t="shared" si="554"/>
        <v>0</v>
      </c>
      <c r="J2036" s="422">
        <f t="shared" si="555"/>
        <v>0</v>
      </c>
      <c r="K2036" s="419"/>
      <c r="L2036" s="423">
        <f t="shared" si="556"/>
        <v>0</v>
      </c>
      <c r="M2036" s="423">
        <f t="shared" si="557"/>
        <v>0</v>
      </c>
      <c r="N2036" s="422">
        <f t="shared" si="558"/>
        <v>0</v>
      </c>
      <c r="O2036" s="422">
        <f t="shared" si="559"/>
        <v>0</v>
      </c>
      <c r="P2036" s="420"/>
      <c r="Q2036" s="532"/>
      <c r="R2036" s="526" t="str">
        <f t="shared" si="553"/>
        <v/>
      </c>
      <c r="S2036" s="526" t="str">
        <f t="shared" si="561"/>
        <v/>
      </c>
      <c r="V2036" s="433" t="str">
        <f>VLOOKUP(A2036,[3]Cartilha!$A:$A,1,FALSE)</f>
        <v>x</v>
      </c>
      <c r="W2036" s="367"/>
    </row>
    <row r="2037" spans="1:23" ht="12" hidden="1" thickBot="1" x14ac:dyDescent="0.25">
      <c r="A2037" s="688" t="s">
        <v>184</v>
      </c>
      <c r="B2037" s="701"/>
      <c r="C2037" s="434">
        <v>0</v>
      </c>
      <c r="D2037" s="435">
        <v>0</v>
      </c>
      <c r="E2037" s="512">
        <v>0</v>
      </c>
      <c r="F2037" s="703">
        <f t="shared" si="560"/>
        <v>0</v>
      </c>
      <c r="G2037" s="510"/>
      <c r="H2037" s="423"/>
      <c r="I2037" s="422">
        <f t="shared" ref="I2037:I2045" si="562">IF(ISBLANK(E2037),0,ROUND(F2037*G2037,2))</f>
        <v>0</v>
      </c>
      <c r="J2037" s="422">
        <f t="shared" ref="J2037:J2045" si="563">IF(ISBLANK(G2037),0,ROUND(G2037*H2037,2))</f>
        <v>0</v>
      </c>
      <c r="K2037" s="419"/>
      <c r="L2037" s="423">
        <f t="shared" ref="L2037:L2045" si="564">G2037</f>
        <v>0</v>
      </c>
      <c r="M2037" s="423">
        <f t="shared" ref="M2037:M2045" si="565">H2037</f>
        <v>0</v>
      </c>
      <c r="N2037" s="422">
        <f t="shared" ref="N2037:N2045" si="566">IF(ISBLANK(E2037),0,ROUND(F2037*L2037,2))</f>
        <v>0</v>
      </c>
      <c r="O2037" s="422">
        <f t="shared" ref="O2037:O2045" si="567">IF(ISBLANK(L2037),0,ROUND(L2037*M2037,2))</f>
        <v>0</v>
      </c>
      <c r="P2037" s="420"/>
      <c r="Q2037" s="532"/>
      <c r="R2037" s="526" t="str">
        <f t="shared" si="553"/>
        <v/>
      </c>
      <c r="S2037" s="526" t="str">
        <f t="shared" si="561"/>
        <v/>
      </c>
      <c r="V2037" s="433" t="str">
        <f>VLOOKUP(A2037,[3]Cartilha!$A:$A,1,FALSE)</f>
        <v>x</v>
      </c>
      <c r="W2037" s="367"/>
    </row>
    <row r="2038" spans="1:23" ht="12" hidden="1" thickBot="1" x14ac:dyDescent="0.25">
      <c r="A2038" s="688" t="s">
        <v>184</v>
      </c>
      <c r="B2038" s="701"/>
      <c r="C2038" s="434">
        <v>0</v>
      </c>
      <c r="D2038" s="435">
        <v>0</v>
      </c>
      <c r="E2038" s="512">
        <v>0</v>
      </c>
      <c r="F2038" s="703">
        <f t="shared" si="560"/>
        <v>0</v>
      </c>
      <c r="G2038" s="510"/>
      <c r="H2038" s="423"/>
      <c r="I2038" s="422">
        <f t="shared" si="562"/>
        <v>0</v>
      </c>
      <c r="J2038" s="422">
        <f t="shared" si="563"/>
        <v>0</v>
      </c>
      <c r="K2038" s="419"/>
      <c r="L2038" s="423">
        <f t="shared" si="564"/>
        <v>0</v>
      </c>
      <c r="M2038" s="423">
        <f t="shared" si="565"/>
        <v>0</v>
      </c>
      <c r="N2038" s="422">
        <f t="shared" si="566"/>
        <v>0</v>
      </c>
      <c r="O2038" s="422">
        <f t="shared" si="567"/>
        <v>0</v>
      </c>
      <c r="P2038" s="420"/>
      <c r="Q2038" s="532"/>
      <c r="R2038" s="526" t="str">
        <f t="shared" si="553"/>
        <v/>
      </c>
      <c r="S2038" s="526" t="str">
        <f t="shared" si="561"/>
        <v/>
      </c>
      <c r="V2038" s="433" t="str">
        <f>VLOOKUP(A2038,[3]Cartilha!$A:$A,1,FALSE)</f>
        <v>x</v>
      </c>
      <c r="W2038" s="367"/>
    </row>
    <row r="2039" spans="1:23" ht="12" hidden="1" thickBot="1" x14ac:dyDescent="0.25">
      <c r="A2039" s="688" t="s">
        <v>184</v>
      </c>
      <c r="B2039" s="701"/>
      <c r="C2039" s="434">
        <v>0</v>
      </c>
      <c r="D2039" s="435">
        <v>0</v>
      </c>
      <c r="E2039" s="512">
        <v>0</v>
      </c>
      <c r="F2039" s="703">
        <f t="shared" si="560"/>
        <v>0</v>
      </c>
      <c r="G2039" s="510"/>
      <c r="H2039" s="423"/>
      <c r="I2039" s="422">
        <f t="shared" si="562"/>
        <v>0</v>
      </c>
      <c r="J2039" s="422">
        <f t="shared" si="563"/>
        <v>0</v>
      </c>
      <c r="K2039" s="419"/>
      <c r="L2039" s="423">
        <f t="shared" si="564"/>
        <v>0</v>
      </c>
      <c r="M2039" s="423">
        <f t="shared" si="565"/>
        <v>0</v>
      </c>
      <c r="N2039" s="422">
        <f t="shared" si="566"/>
        <v>0</v>
      </c>
      <c r="O2039" s="422">
        <f t="shared" si="567"/>
        <v>0</v>
      </c>
      <c r="P2039" s="420"/>
      <c r="Q2039" s="532"/>
      <c r="R2039" s="526" t="str">
        <f t="shared" si="553"/>
        <v/>
      </c>
      <c r="S2039" s="526" t="str">
        <f t="shared" si="561"/>
        <v/>
      </c>
      <c r="V2039" s="433" t="str">
        <f>VLOOKUP(A2039,[3]Cartilha!$A:$A,1,FALSE)</f>
        <v>x</v>
      </c>
      <c r="W2039" s="367"/>
    </row>
    <row r="2040" spans="1:23" ht="12" hidden="1" thickBot="1" x14ac:dyDescent="0.25">
      <c r="A2040" s="688" t="s">
        <v>184</v>
      </c>
      <c r="B2040" s="701"/>
      <c r="C2040" s="434">
        <v>0</v>
      </c>
      <c r="D2040" s="435">
        <v>0</v>
      </c>
      <c r="E2040" s="512">
        <v>0</v>
      </c>
      <c r="F2040" s="703">
        <f t="shared" si="560"/>
        <v>0</v>
      </c>
      <c r="G2040" s="510"/>
      <c r="H2040" s="423"/>
      <c r="I2040" s="422">
        <f t="shared" si="562"/>
        <v>0</v>
      </c>
      <c r="J2040" s="422">
        <f t="shared" si="563"/>
        <v>0</v>
      </c>
      <c r="K2040" s="419"/>
      <c r="L2040" s="423">
        <f t="shared" si="564"/>
        <v>0</v>
      </c>
      <c r="M2040" s="423">
        <f t="shared" si="565"/>
        <v>0</v>
      </c>
      <c r="N2040" s="422">
        <f t="shared" si="566"/>
        <v>0</v>
      </c>
      <c r="O2040" s="422">
        <f t="shared" si="567"/>
        <v>0</v>
      </c>
      <c r="P2040" s="420"/>
      <c r="Q2040" s="532"/>
      <c r="R2040" s="526" t="str">
        <f t="shared" si="553"/>
        <v/>
      </c>
      <c r="S2040" s="526" t="str">
        <f t="shared" si="561"/>
        <v/>
      </c>
      <c r="V2040" s="433" t="str">
        <f>VLOOKUP(A2040,[3]Cartilha!$A:$A,1,FALSE)</f>
        <v>x</v>
      </c>
      <c r="W2040" s="367"/>
    </row>
    <row r="2041" spans="1:23" ht="12" hidden="1" thickBot="1" x14ac:dyDescent="0.25">
      <c r="A2041" s="688" t="s">
        <v>184</v>
      </c>
      <c r="B2041" s="701"/>
      <c r="C2041" s="434">
        <v>0</v>
      </c>
      <c r="D2041" s="435">
        <v>0</v>
      </c>
      <c r="E2041" s="512">
        <v>0</v>
      </c>
      <c r="F2041" s="703">
        <f t="shared" si="560"/>
        <v>0</v>
      </c>
      <c r="G2041" s="510"/>
      <c r="H2041" s="423"/>
      <c r="I2041" s="422">
        <f t="shared" si="562"/>
        <v>0</v>
      </c>
      <c r="J2041" s="422">
        <f t="shared" si="563"/>
        <v>0</v>
      </c>
      <c r="K2041" s="419"/>
      <c r="L2041" s="423">
        <f t="shared" si="564"/>
        <v>0</v>
      </c>
      <c r="M2041" s="423">
        <f t="shared" si="565"/>
        <v>0</v>
      </c>
      <c r="N2041" s="422">
        <f t="shared" si="566"/>
        <v>0</v>
      </c>
      <c r="O2041" s="422">
        <f t="shared" si="567"/>
        <v>0</v>
      </c>
      <c r="P2041" s="420"/>
      <c r="Q2041" s="532"/>
      <c r="R2041" s="526" t="str">
        <f t="shared" si="553"/>
        <v/>
      </c>
      <c r="S2041" s="526" t="str">
        <f t="shared" si="561"/>
        <v/>
      </c>
      <c r="V2041" s="433" t="str">
        <f>VLOOKUP(A2041,[3]Cartilha!$A:$A,1,FALSE)</f>
        <v>x</v>
      </c>
      <c r="W2041" s="367"/>
    </row>
    <row r="2042" spans="1:23" ht="12" hidden="1" thickBot="1" x14ac:dyDescent="0.25">
      <c r="A2042" s="688" t="s">
        <v>184</v>
      </c>
      <c r="B2042" s="701"/>
      <c r="C2042" s="434">
        <v>0</v>
      </c>
      <c r="D2042" s="435">
        <v>0</v>
      </c>
      <c r="E2042" s="512">
        <v>0</v>
      </c>
      <c r="F2042" s="703">
        <f t="shared" si="560"/>
        <v>0</v>
      </c>
      <c r="G2042" s="510"/>
      <c r="H2042" s="423"/>
      <c r="I2042" s="422">
        <f t="shared" si="562"/>
        <v>0</v>
      </c>
      <c r="J2042" s="422">
        <f t="shared" si="563"/>
        <v>0</v>
      </c>
      <c r="K2042" s="419"/>
      <c r="L2042" s="423">
        <f t="shared" si="564"/>
        <v>0</v>
      </c>
      <c r="M2042" s="423">
        <f t="shared" si="565"/>
        <v>0</v>
      </c>
      <c r="N2042" s="422">
        <f t="shared" si="566"/>
        <v>0</v>
      </c>
      <c r="O2042" s="422">
        <f t="shared" si="567"/>
        <v>0</v>
      </c>
      <c r="P2042" s="420"/>
      <c r="Q2042" s="532"/>
      <c r="R2042" s="526" t="str">
        <f t="shared" si="553"/>
        <v/>
      </c>
      <c r="S2042" s="526" t="str">
        <f t="shared" si="561"/>
        <v/>
      </c>
      <c r="V2042" s="433" t="str">
        <f>VLOOKUP(A2042,[3]Cartilha!$A:$A,1,FALSE)</f>
        <v>x</v>
      </c>
      <c r="W2042" s="367"/>
    </row>
    <row r="2043" spans="1:23" ht="12" hidden="1" thickBot="1" x14ac:dyDescent="0.25">
      <c r="A2043" s="688" t="s">
        <v>184</v>
      </c>
      <c r="B2043" s="701"/>
      <c r="C2043" s="434">
        <v>0</v>
      </c>
      <c r="D2043" s="435">
        <v>0</v>
      </c>
      <c r="E2043" s="512">
        <v>0</v>
      </c>
      <c r="F2043" s="703">
        <f t="shared" si="560"/>
        <v>0</v>
      </c>
      <c r="G2043" s="510"/>
      <c r="H2043" s="423"/>
      <c r="I2043" s="422">
        <f t="shared" si="562"/>
        <v>0</v>
      </c>
      <c r="J2043" s="422">
        <f t="shared" si="563"/>
        <v>0</v>
      </c>
      <c r="K2043" s="419"/>
      <c r="L2043" s="423">
        <f t="shared" si="564"/>
        <v>0</v>
      </c>
      <c r="M2043" s="423">
        <f t="shared" si="565"/>
        <v>0</v>
      </c>
      <c r="N2043" s="422">
        <f t="shared" si="566"/>
        <v>0</v>
      </c>
      <c r="O2043" s="422">
        <f t="shared" si="567"/>
        <v>0</v>
      </c>
      <c r="P2043" s="420"/>
      <c r="Q2043" s="532"/>
      <c r="R2043" s="526" t="str">
        <f t="shared" si="553"/>
        <v/>
      </c>
      <c r="S2043" s="526" t="str">
        <f t="shared" si="561"/>
        <v/>
      </c>
      <c r="V2043" s="433" t="str">
        <f>VLOOKUP(A2043,[3]Cartilha!$A:$A,1,FALSE)</f>
        <v>x</v>
      </c>
      <c r="W2043" s="367"/>
    </row>
    <row r="2044" spans="1:23" ht="12" hidden="1" thickBot="1" x14ac:dyDescent="0.25">
      <c r="A2044" s="688" t="s">
        <v>184</v>
      </c>
      <c r="B2044" s="701"/>
      <c r="C2044" s="434">
        <v>0</v>
      </c>
      <c r="D2044" s="435">
        <v>0</v>
      </c>
      <c r="E2044" s="512">
        <v>0</v>
      </c>
      <c r="F2044" s="703">
        <f t="shared" si="560"/>
        <v>0</v>
      </c>
      <c r="G2044" s="510"/>
      <c r="H2044" s="423"/>
      <c r="I2044" s="422">
        <f t="shared" si="562"/>
        <v>0</v>
      </c>
      <c r="J2044" s="422">
        <f t="shared" si="563"/>
        <v>0</v>
      </c>
      <c r="K2044" s="419"/>
      <c r="L2044" s="423">
        <f t="shared" si="564"/>
        <v>0</v>
      </c>
      <c r="M2044" s="423">
        <f t="shared" si="565"/>
        <v>0</v>
      </c>
      <c r="N2044" s="422">
        <f t="shared" si="566"/>
        <v>0</v>
      </c>
      <c r="O2044" s="422">
        <f t="shared" si="567"/>
        <v>0</v>
      </c>
      <c r="P2044" s="420"/>
      <c r="Q2044" s="532"/>
      <c r="R2044" s="526" t="str">
        <f t="shared" si="553"/>
        <v/>
      </c>
      <c r="S2044" s="526" t="str">
        <f t="shared" si="561"/>
        <v/>
      </c>
      <c r="V2044" s="433" t="str">
        <f>VLOOKUP(A2044,[3]Cartilha!$A:$A,1,FALSE)</f>
        <v>x</v>
      </c>
      <c r="W2044" s="367"/>
    </row>
    <row r="2045" spans="1:23" ht="12" hidden="1" thickBot="1" x14ac:dyDescent="0.25">
      <c r="A2045" s="688" t="s">
        <v>184</v>
      </c>
      <c r="B2045" s="701"/>
      <c r="C2045" s="434">
        <v>0</v>
      </c>
      <c r="D2045" s="435">
        <v>0</v>
      </c>
      <c r="E2045" s="512">
        <v>0</v>
      </c>
      <c r="F2045" s="702">
        <f t="shared" si="560"/>
        <v>0</v>
      </c>
      <c r="G2045" s="510"/>
      <c r="H2045" s="423"/>
      <c r="I2045" s="422">
        <f t="shared" si="562"/>
        <v>0</v>
      </c>
      <c r="J2045" s="422">
        <f t="shared" si="563"/>
        <v>0</v>
      </c>
      <c r="K2045" s="419"/>
      <c r="L2045" s="423">
        <f t="shared" si="564"/>
        <v>0</v>
      </c>
      <c r="M2045" s="423">
        <f t="shared" si="565"/>
        <v>0</v>
      </c>
      <c r="N2045" s="422">
        <f t="shared" si="566"/>
        <v>0</v>
      </c>
      <c r="O2045" s="422">
        <f t="shared" si="567"/>
        <v>0</v>
      </c>
      <c r="P2045" s="420"/>
      <c r="Q2045" s="532"/>
      <c r="R2045" s="526" t="str">
        <f t="shared" si="553"/>
        <v/>
      </c>
      <c r="S2045" s="526" t="str">
        <f t="shared" si="561"/>
        <v/>
      </c>
      <c r="V2045" s="433" t="str">
        <f>VLOOKUP(A2045,[3]Cartilha!$A:$A,1,FALSE)</f>
        <v>x</v>
      </c>
      <c r="W2045" s="367"/>
    </row>
    <row r="2046" spans="1:23" ht="12" thickBot="1" x14ac:dyDescent="0.25">
      <c r="A2046" s="607" t="s">
        <v>1887</v>
      </c>
      <c r="B2046" s="608"/>
      <c r="C2046" s="682" t="s">
        <v>1888</v>
      </c>
      <c r="D2046" s="683">
        <v>0</v>
      </c>
      <c r="E2046" s="690">
        <v>0</v>
      </c>
      <c r="F2046" s="685">
        <f t="shared" si="560"/>
        <v>0</v>
      </c>
      <c r="G2046" s="505"/>
      <c r="H2046" s="505"/>
      <c r="I2046" s="413"/>
      <c r="J2046" s="413"/>
      <c r="K2046" s="414">
        <f>SUM(J2049:J2305)</f>
        <v>248237.69</v>
      </c>
      <c r="L2046" s="505"/>
      <c r="M2046" s="505"/>
      <c r="N2046" s="413"/>
      <c r="O2046" s="415"/>
      <c r="P2046" s="414">
        <f>SUM(O2049:O2305)</f>
        <v>248237.69</v>
      </c>
      <c r="Q2046" s="525" t="str">
        <f>IF(OR(K2046&gt;0,P2046&gt;0),"X","")</f>
        <v>X</v>
      </c>
      <c r="R2046" s="526" t="str">
        <f t="shared" si="553"/>
        <v>x</v>
      </c>
      <c r="S2046" s="526" t="str">
        <f t="shared" si="561"/>
        <v>x</v>
      </c>
      <c r="V2046" s="433" t="str">
        <f>VLOOKUP(A2046,[3]Cartilha!$A:$A,1,FALSE)</f>
        <v>5</v>
      </c>
      <c r="W2046" s="367"/>
    </row>
    <row r="2047" spans="1:23" hidden="1" x14ac:dyDescent="0.2">
      <c r="A2047" s="643" t="s">
        <v>1889</v>
      </c>
      <c r="B2047" s="612"/>
      <c r="C2047" s="644" t="s">
        <v>158</v>
      </c>
      <c r="D2047" s="645">
        <v>0</v>
      </c>
      <c r="E2047" s="646">
        <v>0</v>
      </c>
      <c r="F2047" s="647">
        <f t="shared" si="560"/>
        <v>0</v>
      </c>
      <c r="G2047" s="536"/>
      <c r="H2047" s="462"/>
      <c r="I2047" s="463"/>
      <c r="J2047" s="464"/>
      <c r="K2047" s="419"/>
      <c r="L2047" s="465"/>
      <c r="M2047" s="462"/>
      <c r="N2047" s="463"/>
      <c r="O2047" s="464"/>
      <c r="P2047" s="420"/>
      <c r="Q2047" s="525" t="str">
        <f>IF(OR(SUM(J2048:J2176)&gt;0,SUM(O2048:O2176)&gt;0),"xx","")</f>
        <v/>
      </c>
      <c r="R2047" s="526" t="str">
        <f t="shared" si="553"/>
        <v/>
      </c>
      <c r="S2047" s="526" t="str">
        <f t="shared" si="561"/>
        <v/>
      </c>
      <c r="V2047" s="433" t="str">
        <f>VLOOKUP(A2047,[3]Cartilha!$A:$A,1,FALSE)</f>
        <v>5.1</v>
      </c>
      <c r="W2047" s="367"/>
    </row>
    <row r="2048" spans="1:23" hidden="1" x14ac:dyDescent="0.2">
      <c r="A2048" s="623" t="s">
        <v>2170</v>
      </c>
      <c r="B2048" s="612"/>
      <c r="C2048" s="639" t="s">
        <v>160</v>
      </c>
      <c r="D2048" s="648">
        <v>0</v>
      </c>
      <c r="E2048" s="649">
        <v>0</v>
      </c>
      <c r="F2048" s="641">
        <f t="shared" si="560"/>
        <v>0</v>
      </c>
      <c r="G2048" s="535"/>
      <c r="H2048" s="453"/>
      <c r="I2048" s="454"/>
      <c r="J2048" s="454"/>
      <c r="K2048" s="419"/>
      <c r="L2048" s="453"/>
      <c r="M2048" s="453"/>
      <c r="N2048" s="454"/>
      <c r="O2048" s="454"/>
      <c r="P2048" s="420"/>
      <c r="Q2048" s="525" t="str">
        <f>IF(OR(SUM(J2049:J2050)&gt;0,SUM(O2049:O2050)&gt;0),"xx","")</f>
        <v/>
      </c>
      <c r="R2048" s="526" t="str">
        <f t="shared" si="553"/>
        <v/>
      </c>
      <c r="S2048" s="526" t="str">
        <f t="shared" si="561"/>
        <v/>
      </c>
      <c r="V2048" s="433" t="str">
        <f>VLOOKUP(A2048,[3]Cartilha!$A:$A,1,FALSE)</f>
        <v>5.1.1</v>
      </c>
      <c r="W2048" s="367"/>
    </row>
    <row r="2049" spans="1:23" hidden="1" x14ac:dyDescent="0.2">
      <c r="A2049" s="619" t="s">
        <v>3731</v>
      </c>
      <c r="B2049" s="612" t="s">
        <v>5878</v>
      </c>
      <c r="C2049" s="620" t="s">
        <v>7022</v>
      </c>
      <c r="D2049" s="612" t="s">
        <v>171</v>
      </c>
      <c r="E2049" s="508">
        <v>104.76</v>
      </c>
      <c r="F2049" s="614">
        <f t="shared" si="560"/>
        <v>126.3</v>
      </c>
      <c r="G2049" s="510"/>
      <c r="H2049" s="423"/>
      <c r="I2049" s="422">
        <f>IF(ISBLANK(E2049),0,ROUND(F2049*G2049,2))</f>
        <v>0</v>
      </c>
      <c r="J2049" s="422">
        <f>IF(ISBLANK(G2049),0,ROUND(G2049*H2049,2))</f>
        <v>0</v>
      </c>
      <c r="K2049" s="419"/>
      <c r="L2049" s="423">
        <f>G2049</f>
        <v>0</v>
      </c>
      <c r="M2049" s="423">
        <f>H2049</f>
        <v>0</v>
      </c>
      <c r="N2049" s="424">
        <f>IF(ISBLANK(E2049),0,ROUND(F2049*L2049,2))</f>
        <v>0</v>
      </c>
      <c r="O2049" s="424">
        <f>IF(ISBLANK(L2049),0,ROUND(L2049*M2049,2))</f>
        <v>0</v>
      </c>
      <c r="P2049" s="420"/>
      <c r="Q2049" s="532"/>
      <c r="R2049" s="526" t="str">
        <f t="shared" si="553"/>
        <v/>
      </c>
      <c r="S2049" s="526" t="str">
        <f t="shared" si="561"/>
        <v/>
      </c>
      <c r="V2049" s="433" t="str">
        <f>VLOOKUP(A2049,[3]Cartilha!$A:$A,1,FALSE)</f>
        <v>030701</v>
      </c>
      <c r="W2049" s="367"/>
    </row>
    <row r="2050" spans="1:23" hidden="1" x14ac:dyDescent="0.2">
      <c r="A2050" s="619" t="s">
        <v>3732</v>
      </c>
      <c r="B2050" s="612" t="s">
        <v>5878</v>
      </c>
      <c r="C2050" s="620" t="s">
        <v>7023</v>
      </c>
      <c r="D2050" s="612" t="s">
        <v>171</v>
      </c>
      <c r="E2050" s="508">
        <v>130.96</v>
      </c>
      <c r="F2050" s="614">
        <f t="shared" si="560"/>
        <v>157.88999999999999</v>
      </c>
      <c r="G2050" s="510"/>
      <c r="H2050" s="423"/>
      <c r="I2050" s="422">
        <f>IF(ISBLANK(E2050),0,ROUND(F2050*G2050,2))</f>
        <v>0</v>
      </c>
      <c r="J2050" s="422">
        <f>IF(ISBLANK(G2050),0,ROUND(G2050*H2050,2))</f>
        <v>0</v>
      </c>
      <c r="K2050" s="419"/>
      <c r="L2050" s="423">
        <f>G2050</f>
        <v>0</v>
      </c>
      <c r="M2050" s="423">
        <f>H2050</f>
        <v>0</v>
      </c>
      <c r="N2050" s="424">
        <f>IF(ISBLANK(E2050),0,ROUND(F2050*L2050,2))</f>
        <v>0</v>
      </c>
      <c r="O2050" s="424">
        <f>IF(ISBLANK(L2050),0,ROUND(L2050*M2050,2))</f>
        <v>0</v>
      </c>
      <c r="P2050" s="420"/>
      <c r="Q2050" s="532"/>
      <c r="R2050" s="526" t="str">
        <f t="shared" si="553"/>
        <v/>
      </c>
      <c r="S2050" s="526" t="str">
        <f t="shared" si="561"/>
        <v/>
      </c>
      <c r="V2050" s="433" t="str">
        <f>VLOOKUP(A2050,[3]Cartilha!$A:$A,1,FALSE)</f>
        <v>030702</v>
      </c>
      <c r="W2050" s="367"/>
    </row>
    <row r="2051" spans="1:23" hidden="1" x14ac:dyDescent="0.2">
      <c r="A2051" s="623" t="s">
        <v>6148</v>
      </c>
      <c r="B2051" s="616"/>
      <c r="C2051" s="650" t="s">
        <v>6149</v>
      </c>
      <c r="D2051" s="617">
        <v>0</v>
      </c>
      <c r="E2051" s="651">
        <v>0</v>
      </c>
      <c r="F2051" s="638">
        <f t="shared" si="560"/>
        <v>0</v>
      </c>
      <c r="G2051" s="518"/>
      <c r="H2051" s="446"/>
      <c r="I2051" s="447"/>
      <c r="J2051" s="448"/>
      <c r="K2051" s="419"/>
      <c r="L2051" s="461"/>
      <c r="M2051" s="446"/>
      <c r="N2051" s="447"/>
      <c r="O2051" s="448"/>
      <c r="P2051" s="420"/>
      <c r="Q2051" s="525" t="str">
        <f>IF(OR(SUM(J2051)&gt;0,SUM(O2051)&gt;0),"xx","")</f>
        <v/>
      </c>
      <c r="R2051" s="526" t="str">
        <f t="shared" si="553"/>
        <v/>
      </c>
      <c r="S2051" s="526" t="str">
        <f t="shared" si="561"/>
        <v/>
      </c>
      <c r="V2051" s="433" t="str">
        <f>VLOOKUP(A2051,[3]Cartilha!$A:$A,1,FALSE)</f>
        <v>5.1.2</v>
      </c>
      <c r="W2051" s="367"/>
    </row>
    <row r="2052" spans="1:23" hidden="1" x14ac:dyDescent="0.2">
      <c r="A2052" s="623" t="s">
        <v>2171</v>
      </c>
      <c r="B2052" s="616"/>
      <c r="C2052" s="650" t="s">
        <v>161</v>
      </c>
      <c r="D2052" s="617">
        <v>0</v>
      </c>
      <c r="E2052" s="651">
        <v>0</v>
      </c>
      <c r="F2052" s="638">
        <f t="shared" si="560"/>
        <v>0</v>
      </c>
      <c r="G2052" s="518"/>
      <c r="H2052" s="446"/>
      <c r="I2052" s="447"/>
      <c r="J2052" s="448"/>
      <c r="K2052" s="419"/>
      <c r="L2052" s="461"/>
      <c r="M2052" s="446"/>
      <c r="N2052" s="447"/>
      <c r="O2052" s="448"/>
      <c r="P2052" s="420"/>
      <c r="Q2052" s="525" t="str">
        <f>IF(OR(SUM(J2052)&gt;0,SUM(O2052)&gt;0),"xx","")</f>
        <v/>
      </c>
      <c r="R2052" s="526" t="str">
        <f t="shared" si="553"/>
        <v/>
      </c>
      <c r="S2052" s="526" t="str">
        <f t="shared" si="561"/>
        <v/>
      </c>
      <c r="V2052" s="433" t="str">
        <f>VLOOKUP(A2052,[3]Cartilha!$A:$A,1,FALSE)</f>
        <v>5.1.3</v>
      </c>
      <c r="W2052" s="367"/>
    </row>
    <row r="2053" spans="1:23" hidden="1" x14ac:dyDescent="0.2">
      <c r="A2053" s="623" t="s">
        <v>2172</v>
      </c>
      <c r="B2053" s="616"/>
      <c r="C2053" s="650" t="s">
        <v>230</v>
      </c>
      <c r="D2053" s="617">
        <v>0</v>
      </c>
      <c r="E2053" s="651">
        <v>0</v>
      </c>
      <c r="F2053" s="638">
        <f t="shared" si="560"/>
        <v>0</v>
      </c>
      <c r="G2053" s="518"/>
      <c r="H2053" s="446"/>
      <c r="I2053" s="447"/>
      <c r="J2053" s="448"/>
      <c r="K2053" s="419"/>
      <c r="L2053" s="461"/>
      <c r="M2053" s="446"/>
      <c r="N2053" s="447"/>
      <c r="O2053" s="448"/>
      <c r="P2053" s="420"/>
      <c r="Q2053" s="525" t="str">
        <f>IF(OR(SUM(J2053)&gt;0,SUM(O2053)&gt;0),"xx","")</f>
        <v/>
      </c>
      <c r="R2053" s="526" t="str">
        <f t="shared" si="553"/>
        <v/>
      </c>
      <c r="S2053" s="526" t="str">
        <f t="shared" si="561"/>
        <v/>
      </c>
      <c r="V2053" s="433" t="str">
        <f>VLOOKUP(A2053,[3]Cartilha!$A:$A,1,FALSE)</f>
        <v>5.1.4</v>
      </c>
      <c r="W2053" s="367"/>
    </row>
    <row r="2054" spans="1:23" hidden="1" x14ac:dyDescent="0.2">
      <c r="A2054" s="623" t="s">
        <v>2173</v>
      </c>
      <c r="B2054" s="616"/>
      <c r="C2054" s="650" t="s">
        <v>231</v>
      </c>
      <c r="D2054" s="617">
        <v>0</v>
      </c>
      <c r="E2054" s="651">
        <v>0</v>
      </c>
      <c r="F2054" s="638">
        <f t="shared" si="560"/>
        <v>0</v>
      </c>
      <c r="G2054" s="518"/>
      <c r="H2054" s="446"/>
      <c r="I2054" s="447"/>
      <c r="J2054" s="448"/>
      <c r="K2054" s="419"/>
      <c r="L2054" s="461"/>
      <c r="M2054" s="446"/>
      <c r="N2054" s="447"/>
      <c r="O2054" s="448"/>
      <c r="P2054" s="420"/>
      <c r="Q2054" s="525" t="str">
        <f>IF(OR(SUM(J2055:J2089)&gt;0,SUM(O2055:O2089)&gt;0),"xx","")</f>
        <v/>
      </c>
      <c r="R2054" s="526" t="str">
        <f t="shared" si="553"/>
        <v/>
      </c>
      <c r="S2054" s="526" t="str">
        <f t="shared" si="561"/>
        <v/>
      </c>
      <c r="V2054" s="433" t="str">
        <f>VLOOKUP(A2054,[3]Cartilha!$A:$A,1,FALSE)</f>
        <v>5.1.5</v>
      </c>
      <c r="W2054" s="367"/>
    </row>
    <row r="2055" spans="1:23" ht="22.5" hidden="1" x14ac:dyDescent="0.2">
      <c r="A2055" s="623">
        <v>100064</v>
      </c>
      <c r="B2055" s="616" t="s">
        <v>3171</v>
      </c>
      <c r="C2055" s="620" t="s">
        <v>6150</v>
      </c>
      <c r="D2055" s="612" t="s">
        <v>7037</v>
      </c>
      <c r="E2055" s="621">
        <v>15.61</v>
      </c>
      <c r="F2055" s="614">
        <f t="shared" si="560"/>
        <v>18.82</v>
      </c>
      <c r="G2055" s="510"/>
      <c r="H2055" s="423"/>
      <c r="I2055" s="422">
        <f t="shared" ref="I2055:I2089" si="568">IF(ISBLANK(E2055),0,ROUND(F2055*G2055,2))</f>
        <v>0</v>
      </c>
      <c r="J2055" s="422">
        <f t="shared" ref="J2055:J2089" si="569">IF(ISBLANK(G2055),0,ROUND(G2055*H2055,2))</f>
        <v>0</v>
      </c>
      <c r="K2055" s="419"/>
      <c r="L2055" s="423">
        <f t="shared" ref="L2055:L2089" si="570">G2055</f>
        <v>0</v>
      </c>
      <c r="M2055" s="423">
        <f t="shared" ref="M2055:M2089" si="571">H2055</f>
        <v>0</v>
      </c>
      <c r="N2055" s="424">
        <f t="shared" ref="N2055:N2089" si="572">IF(ISBLANK(E2055),0,ROUND(F2055*L2055,2))</f>
        <v>0</v>
      </c>
      <c r="O2055" s="424">
        <f t="shared" ref="O2055:O2089" si="573">IF(ISBLANK(L2055),0,ROUND(L2055*M2055,2))</f>
        <v>0</v>
      </c>
      <c r="P2055" s="420"/>
      <c r="Q2055" s="532"/>
      <c r="R2055" s="526" t="str">
        <f t="shared" si="553"/>
        <v/>
      </c>
      <c r="S2055" s="526" t="str">
        <f t="shared" si="561"/>
        <v/>
      </c>
      <c r="V2055" s="433">
        <f>VLOOKUP(A2055,[3]Cartilha!$A:$A,1,FALSE)</f>
        <v>100064</v>
      </c>
      <c r="W2055" s="367"/>
    </row>
    <row r="2056" spans="1:23" ht="22.5" hidden="1" x14ac:dyDescent="0.2">
      <c r="A2056" s="623">
        <v>91815</v>
      </c>
      <c r="B2056" s="616" t="s">
        <v>3171</v>
      </c>
      <c r="C2056" s="620" t="s">
        <v>672</v>
      </c>
      <c r="D2056" s="612" t="s">
        <v>170</v>
      </c>
      <c r="E2056" s="621">
        <v>70.099999999999994</v>
      </c>
      <c r="F2056" s="614">
        <f t="shared" si="560"/>
        <v>84.51</v>
      </c>
      <c r="G2056" s="510"/>
      <c r="H2056" s="423"/>
      <c r="I2056" s="422">
        <f t="shared" si="568"/>
        <v>0</v>
      </c>
      <c r="J2056" s="422">
        <f t="shared" si="569"/>
        <v>0</v>
      </c>
      <c r="K2056" s="419"/>
      <c r="L2056" s="423">
        <f t="shared" si="570"/>
        <v>0</v>
      </c>
      <c r="M2056" s="423">
        <f t="shared" si="571"/>
        <v>0</v>
      </c>
      <c r="N2056" s="424">
        <f t="shared" si="572"/>
        <v>0</v>
      </c>
      <c r="O2056" s="424">
        <f t="shared" si="573"/>
        <v>0</v>
      </c>
      <c r="P2056" s="420"/>
      <c r="Q2056" s="532"/>
      <c r="R2056" s="526" t="str">
        <f t="shared" si="553"/>
        <v/>
      </c>
      <c r="S2056" s="526" t="str">
        <f t="shared" si="561"/>
        <v/>
      </c>
      <c r="V2056" s="433">
        <f>VLOOKUP(A2056,[3]Cartilha!$A:$A,1,FALSE)</f>
        <v>91815</v>
      </c>
      <c r="W2056" s="367"/>
    </row>
    <row r="2057" spans="1:23" ht="22.5" hidden="1" x14ac:dyDescent="0.2">
      <c r="A2057" s="623">
        <v>91816</v>
      </c>
      <c r="B2057" s="616" t="s">
        <v>3171</v>
      </c>
      <c r="C2057" s="620" t="s">
        <v>673</v>
      </c>
      <c r="D2057" s="612" t="s">
        <v>170</v>
      </c>
      <c r="E2057" s="621">
        <v>84.35</v>
      </c>
      <c r="F2057" s="614">
        <f t="shared" si="560"/>
        <v>101.69</v>
      </c>
      <c r="G2057" s="510"/>
      <c r="H2057" s="423"/>
      <c r="I2057" s="422">
        <f t="shared" si="568"/>
        <v>0</v>
      </c>
      <c r="J2057" s="422">
        <f t="shared" si="569"/>
        <v>0</v>
      </c>
      <c r="K2057" s="419"/>
      <c r="L2057" s="423">
        <f t="shared" si="570"/>
        <v>0</v>
      </c>
      <c r="M2057" s="423">
        <f t="shared" si="571"/>
        <v>0</v>
      </c>
      <c r="N2057" s="424">
        <f t="shared" si="572"/>
        <v>0</v>
      </c>
      <c r="O2057" s="424">
        <f t="shared" si="573"/>
        <v>0</v>
      </c>
      <c r="P2057" s="420"/>
      <c r="Q2057" s="532"/>
      <c r="R2057" s="526" t="str">
        <f t="shared" si="553"/>
        <v/>
      </c>
      <c r="S2057" s="526" t="str">
        <f t="shared" si="561"/>
        <v/>
      </c>
      <c r="V2057" s="433">
        <f>VLOOKUP(A2057,[3]Cartilha!$A:$A,1,FALSE)</f>
        <v>91816</v>
      </c>
      <c r="W2057" s="367"/>
    </row>
    <row r="2058" spans="1:23" ht="22.5" hidden="1" x14ac:dyDescent="0.2">
      <c r="A2058" s="623">
        <v>89453</v>
      </c>
      <c r="B2058" s="616" t="s">
        <v>3171</v>
      </c>
      <c r="C2058" s="620" t="s">
        <v>385</v>
      </c>
      <c r="D2058" s="612" t="s">
        <v>170</v>
      </c>
      <c r="E2058" s="621">
        <v>70.56</v>
      </c>
      <c r="F2058" s="614">
        <f t="shared" si="560"/>
        <v>85.07</v>
      </c>
      <c r="G2058" s="510"/>
      <c r="H2058" s="423"/>
      <c r="I2058" s="422">
        <f t="shared" si="568"/>
        <v>0</v>
      </c>
      <c r="J2058" s="422">
        <f t="shared" si="569"/>
        <v>0</v>
      </c>
      <c r="K2058" s="419"/>
      <c r="L2058" s="423">
        <f t="shared" si="570"/>
        <v>0</v>
      </c>
      <c r="M2058" s="423">
        <f t="shared" si="571"/>
        <v>0</v>
      </c>
      <c r="N2058" s="424">
        <f t="shared" si="572"/>
        <v>0</v>
      </c>
      <c r="O2058" s="424">
        <f t="shared" si="573"/>
        <v>0</v>
      </c>
      <c r="P2058" s="420"/>
      <c r="Q2058" s="532"/>
      <c r="R2058" s="526" t="str">
        <f t="shared" si="553"/>
        <v/>
      </c>
      <c r="S2058" s="526" t="str">
        <f t="shared" si="561"/>
        <v/>
      </c>
      <c r="V2058" s="433">
        <f>VLOOKUP(A2058,[3]Cartilha!$A:$A,1,FALSE)</f>
        <v>89453</v>
      </c>
      <c r="W2058" s="367"/>
    </row>
    <row r="2059" spans="1:23" ht="22.5" hidden="1" x14ac:dyDescent="0.2">
      <c r="A2059" s="623">
        <v>89454</v>
      </c>
      <c r="B2059" s="616" t="s">
        <v>3171</v>
      </c>
      <c r="C2059" s="620" t="s">
        <v>386</v>
      </c>
      <c r="D2059" s="612" t="s">
        <v>170</v>
      </c>
      <c r="E2059" s="621">
        <v>66.14</v>
      </c>
      <c r="F2059" s="614">
        <f t="shared" si="560"/>
        <v>79.739999999999995</v>
      </c>
      <c r="G2059" s="510"/>
      <c r="H2059" s="423"/>
      <c r="I2059" s="422">
        <f t="shared" si="568"/>
        <v>0</v>
      </c>
      <c r="J2059" s="422">
        <f t="shared" si="569"/>
        <v>0</v>
      </c>
      <c r="K2059" s="419"/>
      <c r="L2059" s="423">
        <f t="shared" si="570"/>
        <v>0</v>
      </c>
      <c r="M2059" s="423">
        <f t="shared" si="571"/>
        <v>0</v>
      </c>
      <c r="N2059" s="424">
        <f t="shared" si="572"/>
        <v>0</v>
      </c>
      <c r="O2059" s="424">
        <f t="shared" si="573"/>
        <v>0</v>
      </c>
      <c r="P2059" s="420"/>
      <c r="Q2059" s="532"/>
      <c r="R2059" s="526" t="str">
        <f t="shared" si="553"/>
        <v/>
      </c>
      <c r="S2059" s="526" t="str">
        <f t="shared" si="561"/>
        <v/>
      </c>
      <c r="V2059" s="433">
        <f>VLOOKUP(A2059,[3]Cartilha!$A:$A,1,FALSE)</f>
        <v>89454</v>
      </c>
      <c r="W2059" s="367"/>
    </row>
    <row r="2060" spans="1:23" ht="22.5" hidden="1" x14ac:dyDescent="0.2">
      <c r="A2060" s="623">
        <v>89455</v>
      </c>
      <c r="B2060" s="616" t="s">
        <v>3171</v>
      </c>
      <c r="C2060" s="620" t="s">
        <v>387</v>
      </c>
      <c r="D2060" s="612" t="s">
        <v>170</v>
      </c>
      <c r="E2060" s="621">
        <v>87.15</v>
      </c>
      <c r="F2060" s="614">
        <f t="shared" si="560"/>
        <v>105.07</v>
      </c>
      <c r="G2060" s="510"/>
      <c r="H2060" s="423"/>
      <c r="I2060" s="422">
        <f t="shared" si="568"/>
        <v>0</v>
      </c>
      <c r="J2060" s="422">
        <f t="shared" si="569"/>
        <v>0</v>
      </c>
      <c r="K2060" s="419"/>
      <c r="L2060" s="423">
        <f t="shared" si="570"/>
        <v>0</v>
      </c>
      <c r="M2060" s="423">
        <f t="shared" si="571"/>
        <v>0</v>
      </c>
      <c r="N2060" s="424">
        <f t="shared" si="572"/>
        <v>0</v>
      </c>
      <c r="O2060" s="424">
        <f t="shared" si="573"/>
        <v>0</v>
      </c>
      <c r="P2060" s="420"/>
      <c r="Q2060" s="532"/>
      <c r="R2060" s="526" t="str">
        <f t="shared" si="553"/>
        <v/>
      </c>
      <c r="S2060" s="526" t="str">
        <f t="shared" si="561"/>
        <v/>
      </c>
      <c r="V2060" s="433">
        <f>VLOOKUP(A2060,[3]Cartilha!$A:$A,1,FALSE)</f>
        <v>89455</v>
      </c>
      <c r="W2060" s="367"/>
    </row>
    <row r="2061" spans="1:23" ht="22.5" hidden="1" x14ac:dyDescent="0.2">
      <c r="A2061" s="623">
        <v>89456</v>
      </c>
      <c r="B2061" s="616" t="s">
        <v>3171</v>
      </c>
      <c r="C2061" s="620" t="s">
        <v>388</v>
      </c>
      <c r="D2061" s="612" t="s">
        <v>170</v>
      </c>
      <c r="E2061" s="621">
        <v>82.17</v>
      </c>
      <c r="F2061" s="614">
        <f t="shared" si="560"/>
        <v>99.06</v>
      </c>
      <c r="G2061" s="510"/>
      <c r="H2061" s="423"/>
      <c r="I2061" s="422">
        <f t="shared" si="568"/>
        <v>0</v>
      </c>
      <c r="J2061" s="422">
        <f t="shared" si="569"/>
        <v>0</v>
      </c>
      <c r="K2061" s="419"/>
      <c r="L2061" s="423">
        <f t="shared" si="570"/>
        <v>0</v>
      </c>
      <c r="M2061" s="423">
        <f t="shared" si="571"/>
        <v>0</v>
      </c>
      <c r="N2061" s="424">
        <f t="shared" si="572"/>
        <v>0</v>
      </c>
      <c r="O2061" s="424">
        <f t="shared" si="573"/>
        <v>0</v>
      </c>
      <c r="P2061" s="420"/>
      <c r="Q2061" s="532"/>
      <c r="R2061" s="526" t="str">
        <f t="shared" si="553"/>
        <v/>
      </c>
      <c r="S2061" s="526" t="str">
        <f t="shared" si="561"/>
        <v/>
      </c>
      <c r="V2061" s="433">
        <f>VLOOKUP(A2061,[3]Cartilha!$A:$A,1,FALSE)</f>
        <v>89456</v>
      </c>
      <c r="W2061" s="367"/>
    </row>
    <row r="2062" spans="1:23" ht="22.5" hidden="1" x14ac:dyDescent="0.2">
      <c r="A2062" s="623">
        <v>89457</v>
      </c>
      <c r="B2062" s="616" t="s">
        <v>3171</v>
      </c>
      <c r="C2062" s="620" t="s">
        <v>389</v>
      </c>
      <c r="D2062" s="612" t="s">
        <v>170</v>
      </c>
      <c r="E2062" s="621">
        <v>75.260000000000005</v>
      </c>
      <c r="F2062" s="614">
        <f t="shared" si="560"/>
        <v>90.73</v>
      </c>
      <c r="G2062" s="510"/>
      <c r="H2062" s="423"/>
      <c r="I2062" s="422">
        <f t="shared" si="568"/>
        <v>0</v>
      </c>
      <c r="J2062" s="422">
        <f t="shared" si="569"/>
        <v>0</v>
      </c>
      <c r="K2062" s="419"/>
      <c r="L2062" s="423">
        <f t="shared" si="570"/>
        <v>0</v>
      </c>
      <c r="M2062" s="423">
        <f t="shared" si="571"/>
        <v>0</v>
      </c>
      <c r="N2062" s="424">
        <f t="shared" si="572"/>
        <v>0</v>
      </c>
      <c r="O2062" s="424">
        <f t="shared" si="573"/>
        <v>0</v>
      </c>
      <c r="P2062" s="420"/>
      <c r="Q2062" s="532"/>
      <c r="R2062" s="526" t="str">
        <f t="shared" si="553"/>
        <v/>
      </c>
      <c r="S2062" s="526" t="str">
        <f t="shared" si="561"/>
        <v/>
      </c>
      <c r="V2062" s="433">
        <f>VLOOKUP(A2062,[3]Cartilha!$A:$A,1,FALSE)</f>
        <v>89457</v>
      </c>
      <c r="W2062" s="367"/>
    </row>
    <row r="2063" spans="1:23" ht="22.5" hidden="1" x14ac:dyDescent="0.2">
      <c r="A2063" s="623">
        <v>89458</v>
      </c>
      <c r="B2063" s="616" t="s">
        <v>3171</v>
      </c>
      <c r="C2063" s="620" t="s">
        <v>390</v>
      </c>
      <c r="D2063" s="612" t="s">
        <v>170</v>
      </c>
      <c r="E2063" s="621">
        <v>68.86</v>
      </c>
      <c r="F2063" s="614">
        <f t="shared" si="560"/>
        <v>83.02</v>
      </c>
      <c r="G2063" s="510"/>
      <c r="H2063" s="423"/>
      <c r="I2063" s="422">
        <f t="shared" si="568"/>
        <v>0</v>
      </c>
      <c r="J2063" s="422">
        <f t="shared" si="569"/>
        <v>0</v>
      </c>
      <c r="K2063" s="419"/>
      <c r="L2063" s="423">
        <f t="shared" si="570"/>
        <v>0</v>
      </c>
      <c r="M2063" s="423">
        <f t="shared" si="571"/>
        <v>0</v>
      </c>
      <c r="N2063" s="424">
        <f t="shared" si="572"/>
        <v>0</v>
      </c>
      <c r="O2063" s="424">
        <f t="shared" si="573"/>
        <v>0</v>
      </c>
      <c r="P2063" s="420"/>
      <c r="Q2063" s="532"/>
      <c r="R2063" s="526" t="str">
        <f t="shared" si="553"/>
        <v/>
      </c>
      <c r="S2063" s="526" t="str">
        <f t="shared" si="561"/>
        <v/>
      </c>
      <c r="V2063" s="433">
        <f>VLOOKUP(A2063,[3]Cartilha!$A:$A,1,FALSE)</f>
        <v>89458</v>
      </c>
      <c r="W2063" s="367"/>
    </row>
    <row r="2064" spans="1:23" ht="22.5" hidden="1" x14ac:dyDescent="0.2">
      <c r="A2064" s="623">
        <v>89459</v>
      </c>
      <c r="B2064" s="616" t="s">
        <v>3171</v>
      </c>
      <c r="C2064" s="620" t="s">
        <v>391</v>
      </c>
      <c r="D2064" s="612" t="s">
        <v>170</v>
      </c>
      <c r="E2064" s="621">
        <v>92.34</v>
      </c>
      <c r="F2064" s="614">
        <f t="shared" si="560"/>
        <v>111.33</v>
      </c>
      <c r="G2064" s="510"/>
      <c r="H2064" s="423"/>
      <c r="I2064" s="422">
        <f t="shared" si="568"/>
        <v>0</v>
      </c>
      <c r="J2064" s="422">
        <f t="shared" si="569"/>
        <v>0</v>
      </c>
      <c r="K2064" s="419"/>
      <c r="L2064" s="423">
        <f t="shared" si="570"/>
        <v>0</v>
      </c>
      <c r="M2064" s="423">
        <f t="shared" si="571"/>
        <v>0</v>
      </c>
      <c r="N2064" s="424">
        <f t="shared" si="572"/>
        <v>0</v>
      </c>
      <c r="O2064" s="424">
        <f t="shared" si="573"/>
        <v>0</v>
      </c>
      <c r="P2064" s="420"/>
      <c r="Q2064" s="532"/>
      <c r="R2064" s="526" t="str">
        <f t="shared" si="553"/>
        <v/>
      </c>
      <c r="S2064" s="526" t="str">
        <f t="shared" si="561"/>
        <v/>
      </c>
      <c r="V2064" s="433">
        <f>VLOOKUP(A2064,[3]Cartilha!$A:$A,1,FALSE)</f>
        <v>89459</v>
      </c>
      <c r="W2064" s="367"/>
    </row>
    <row r="2065" spans="1:23" ht="22.5" hidden="1" x14ac:dyDescent="0.2">
      <c r="A2065" s="623">
        <v>89460</v>
      </c>
      <c r="B2065" s="616" t="s">
        <v>3171</v>
      </c>
      <c r="C2065" s="620" t="s">
        <v>392</v>
      </c>
      <c r="D2065" s="612" t="s">
        <v>170</v>
      </c>
      <c r="E2065" s="621">
        <v>85.33</v>
      </c>
      <c r="F2065" s="614">
        <f t="shared" si="560"/>
        <v>102.87</v>
      </c>
      <c r="G2065" s="510"/>
      <c r="H2065" s="423"/>
      <c r="I2065" s="422">
        <f t="shared" si="568"/>
        <v>0</v>
      </c>
      <c r="J2065" s="422">
        <f t="shared" si="569"/>
        <v>0</v>
      </c>
      <c r="K2065" s="419"/>
      <c r="L2065" s="423">
        <f t="shared" si="570"/>
        <v>0</v>
      </c>
      <c r="M2065" s="423">
        <f t="shared" si="571"/>
        <v>0</v>
      </c>
      <c r="N2065" s="424">
        <f t="shared" si="572"/>
        <v>0</v>
      </c>
      <c r="O2065" s="424">
        <f t="shared" si="573"/>
        <v>0</v>
      </c>
      <c r="P2065" s="420"/>
      <c r="Q2065" s="532"/>
      <c r="R2065" s="526" t="str">
        <f t="shared" si="553"/>
        <v/>
      </c>
      <c r="S2065" s="526" t="str">
        <f t="shared" si="561"/>
        <v/>
      </c>
      <c r="V2065" s="433">
        <f>VLOOKUP(A2065,[3]Cartilha!$A:$A,1,FALSE)</f>
        <v>89460</v>
      </c>
      <c r="W2065" s="367"/>
    </row>
    <row r="2066" spans="1:23" ht="22.5" hidden="1" x14ac:dyDescent="0.2">
      <c r="A2066" s="623">
        <v>89462</v>
      </c>
      <c r="B2066" s="616" t="s">
        <v>3171</v>
      </c>
      <c r="C2066" s="620" t="s">
        <v>393</v>
      </c>
      <c r="D2066" s="612" t="s">
        <v>170</v>
      </c>
      <c r="E2066" s="621">
        <v>84.25</v>
      </c>
      <c r="F2066" s="614">
        <f t="shared" si="560"/>
        <v>101.57</v>
      </c>
      <c r="G2066" s="510"/>
      <c r="H2066" s="423"/>
      <c r="I2066" s="422">
        <f t="shared" si="568"/>
        <v>0</v>
      </c>
      <c r="J2066" s="422">
        <f t="shared" si="569"/>
        <v>0</v>
      </c>
      <c r="K2066" s="419"/>
      <c r="L2066" s="423">
        <f t="shared" si="570"/>
        <v>0</v>
      </c>
      <c r="M2066" s="423">
        <f t="shared" si="571"/>
        <v>0</v>
      </c>
      <c r="N2066" s="424">
        <f t="shared" si="572"/>
        <v>0</v>
      </c>
      <c r="O2066" s="424">
        <f t="shared" si="573"/>
        <v>0</v>
      </c>
      <c r="P2066" s="420"/>
      <c r="Q2066" s="532"/>
      <c r="R2066" s="526" t="str">
        <f t="shared" si="553"/>
        <v/>
      </c>
      <c r="S2066" s="526" t="str">
        <f t="shared" si="561"/>
        <v/>
      </c>
      <c r="V2066" s="433">
        <f>VLOOKUP(A2066,[3]Cartilha!$A:$A,1,FALSE)</f>
        <v>89462</v>
      </c>
      <c r="W2066" s="367"/>
    </row>
    <row r="2067" spans="1:23" ht="22.5" hidden="1" x14ac:dyDescent="0.2">
      <c r="A2067" s="623">
        <v>89463</v>
      </c>
      <c r="B2067" s="616" t="s">
        <v>3171</v>
      </c>
      <c r="C2067" s="620" t="s">
        <v>394</v>
      </c>
      <c r="D2067" s="612" t="s">
        <v>170</v>
      </c>
      <c r="E2067" s="621">
        <v>79.8</v>
      </c>
      <c r="F2067" s="614">
        <f t="shared" si="560"/>
        <v>96.21</v>
      </c>
      <c r="G2067" s="510"/>
      <c r="H2067" s="423"/>
      <c r="I2067" s="422">
        <f t="shared" si="568"/>
        <v>0</v>
      </c>
      <c r="J2067" s="422">
        <f t="shared" si="569"/>
        <v>0</v>
      </c>
      <c r="K2067" s="419"/>
      <c r="L2067" s="423">
        <f t="shared" si="570"/>
        <v>0</v>
      </c>
      <c r="M2067" s="423">
        <f t="shared" si="571"/>
        <v>0</v>
      </c>
      <c r="N2067" s="424">
        <f t="shared" si="572"/>
        <v>0</v>
      </c>
      <c r="O2067" s="424">
        <f t="shared" si="573"/>
        <v>0</v>
      </c>
      <c r="P2067" s="420"/>
      <c r="Q2067" s="532"/>
      <c r="R2067" s="526" t="str">
        <f t="shared" si="553"/>
        <v/>
      </c>
      <c r="S2067" s="526" t="str">
        <f t="shared" si="561"/>
        <v/>
      </c>
      <c r="V2067" s="433">
        <f>VLOOKUP(A2067,[3]Cartilha!$A:$A,1,FALSE)</f>
        <v>89463</v>
      </c>
      <c r="W2067" s="367"/>
    </row>
    <row r="2068" spans="1:23" ht="22.5" hidden="1" x14ac:dyDescent="0.2">
      <c r="A2068" s="623">
        <v>89464</v>
      </c>
      <c r="B2068" s="616" t="s">
        <v>3171</v>
      </c>
      <c r="C2068" s="620" t="s">
        <v>395</v>
      </c>
      <c r="D2068" s="612" t="s">
        <v>170</v>
      </c>
      <c r="E2068" s="621">
        <v>100.93</v>
      </c>
      <c r="F2068" s="614">
        <f t="shared" si="560"/>
        <v>121.68</v>
      </c>
      <c r="G2068" s="510"/>
      <c r="H2068" s="423"/>
      <c r="I2068" s="422">
        <f t="shared" si="568"/>
        <v>0</v>
      </c>
      <c r="J2068" s="422">
        <f t="shared" si="569"/>
        <v>0</v>
      </c>
      <c r="K2068" s="419"/>
      <c r="L2068" s="423">
        <f t="shared" si="570"/>
        <v>0</v>
      </c>
      <c r="M2068" s="423">
        <f t="shared" si="571"/>
        <v>0</v>
      </c>
      <c r="N2068" s="424">
        <f t="shared" si="572"/>
        <v>0</v>
      </c>
      <c r="O2068" s="424">
        <f t="shared" si="573"/>
        <v>0</v>
      </c>
      <c r="P2068" s="420"/>
      <c r="Q2068" s="532"/>
      <c r="R2068" s="526" t="str">
        <f t="shared" ref="R2068:R2131" si="574">IF(Q2068="X","x",IF(Q2068="xx","x",IF(O2068&gt;0,"x","")))</f>
        <v/>
      </c>
      <c r="S2068" s="526" t="str">
        <f t="shared" si="561"/>
        <v/>
      </c>
      <c r="V2068" s="433">
        <f>VLOOKUP(A2068,[3]Cartilha!$A:$A,1,FALSE)</f>
        <v>89464</v>
      </c>
      <c r="W2068" s="367"/>
    </row>
    <row r="2069" spans="1:23" ht="22.5" hidden="1" x14ac:dyDescent="0.2">
      <c r="A2069" s="623">
        <v>89465</v>
      </c>
      <c r="B2069" s="616" t="s">
        <v>3171</v>
      </c>
      <c r="C2069" s="620" t="s">
        <v>396</v>
      </c>
      <c r="D2069" s="612" t="s">
        <v>170</v>
      </c>
      <c r="E2069" s="621">
        <v>96.11</v>
      </c>
      <c r="F2069" s="614">
        <f t="shared" si="560"/>
        <v>115.87</v>
      </c>
      <c r="G2069" s="510"/>
      <c r="H2069" s="423"/>
      <c r="I2069" s="422">
        <f t="shared" si="568"/>
        <v>0</v>
      </c>
      <c r="J2069" s="422">
        <f t="shared" si="569"/>
        <v>0</v>
      </c>
      <c r="K2069" s="419"/>
      <c r="L2069" s="423">
        <f t="shared" si="570"/>
        <v>0</v>
      </c>
      <c r="M2069" s="423">
        <f t="shared" si="571"/>
        <v>0</v>
      </c>
      <c r="N2069" s="424">
        <f t="shared" si="572"/>
        <v>0</v>
      </c>
      <c r="O2069" s="424">
        <f t="shared" si="573"/>
        <v>0</v>
      </c>
      <c r="P2069" s="420"/>
      <c r="Q2069" s="532"/>
      <c r="R2069" s="526" t="str">
        <f t="shared" si="574"/>
        <v/>
      </c>
      <c r="S2069" s="526" t="str">
        <f t="shared" si="561"/>
        <v/>
      </c>
      <c r="V2069" s="433">
        <f>VLOOKUP(A2069,[3]Cartilha!$A:$A,1,FALSE)</f>
        <v>89465</v>
      </c>
      <c r="W2069" s="367"/>
    </row>
    <row r="2070" spans="1:23" ht="22.5" hidden="1" x14ac:dyDescent="0.2">
      <c r="A2070" s="623">
        <v>89466</v>
      </c>
      <c r="B2070" s="616" t="s">
        <v>3171</v>
      </c>
      <c r="C2070" s="620" t="s">
        <v>397</v>
      </c>
      <c r="D2070" s="612" t="s">
        <v>170</v>
      </c>
      <c r="E2070" s="621">
        <v>90.67</v>
      </c>
      <c r="F2070" s="614">
        <f t="shared" si="560"/>
        <v>109.31</v>
      </c>
      <c r="G2070" s="510"/>
      <c r="H2070" s="423"/>
      <c r="I2070" s="422">
        <f t="shared" si="568"/>
        <v>0</v>
      </c>
      <c r="J2070" s="422">
        <f t="shared" si="569"/>
        <v>0</v>
      </c>
      <c r="K2070" s="419"/>
      <c r="L2070" s="423">
        <f t="shared" si="570"/>
        <v>0</v>
      </c>
      <c r="M2070" s="423">
        <f t="shared" si="571"/>
        <v>0</v>
      </c>
      <c r="N2070" s="424">
        <f t="shared" si="572"/>
        <v>0</v>
      </c>
      <c r="O2070" s="424">
        <f t="shared" si="573"/>
        <v>0</v>
      </c>
      <c r="P2070" s="420"/>
      <c r="Q2070" s="532"/>
      <c r="R2070" s="526" t="str">
        <f t="shared" si="574"/>
        <v/>
      </c>
      <c r="S2070" s="526" t="str">
        <f t="shared" si="561"/>
        <v/>
      </c>
      <c r="V2070" s="433">
        <f>VLOOKUP(A2070,[3]Cartilha!$A:$A,1,FALSE)</f>
        <v>89466</v>
      </c>
      <c r="W2070" s="367"/>
    </row>
    <row r="2071" spans="1:23" ht="22.5" hidden="1" x14ac:dyDescent="0.2">
      <c r="A2071" s="623">
        <v>89467</v>
      </c>
      <c r="B2071" s="616" t="s">
        <v>3171</v>
      </c>
      <c r="C2071" s="620" t="s">
        <v>398</v>
      </c>
      <c r="D2071" s="612" t="s">
        <v>170</v>
      </c>
      <c r="E2071" s="621">
        <v>83.52</v>
      </c>
      <c r="F2071" s="614">
        <f t="shared" ref="F2071:F2134" si="575">IF(E2071=0,0,ROUND(E2071*(1+E$13)*(1-E$14),2))</f>
        <v>100.69</v>
      </c>
      <c r="G2071" s="510"/>
      <c r="H2071" s="423"/>
      <c r="I2071" s="422">
        <f t="shared" si="568"/>
        <v>0</v>
      </c>
      <c r="J2071" s="422">
        <f t="shared" si="569"/>
        <v>0</v>
      </c>
      <c r="K2071" s="419"/>
      <c r="L2071" s="423">
        <f t="shared" si="570"/>
        <v>0</v>
      </c>
      <c r="M2071" s="423">
        <f t="shared" si="571"/>
        <v>0</v>
      </c>
      <c r="N2071" s="424">
        <f t="shared" si="572"/>
        <v>0</v>
      </c>
      <c r="O2071" s="424">
        <f t="shared" si="573"/>
        <v>0</v>
      </c>
      <c r="P2071" s="420"/>
      <c r="Q2071" s="532"/>
      <c r="R2071" s="526" t="str">
        <f t="shared" si="574"/>
        <v/>
      </c>
      <c r="S2071" s="526" t="str">
        <f t="shared" si="561"/>
        <v/>
      </c>
      <c r="V2071" s="433">
        <f>VLOOKUP(A2071,[3]Cartilha!$A:$A,1,FALSE)</f>
        <v>89467</v>
      </c>
      <c r="W2071" s="367"/>
    </row>
    <row r="2072" spans="1:23" ht="22.5" hidden="1" x14ac:dyDescent="0.2">
      <c r="A2072" s="623">
        <v>89468</v>
      </c>
      <c r="B2072" s="616" t="s">
        <v>3171</v>
      </c>
      <c r="C2072" s="620" t="s">
        <v>399</v>
      </c>
      <c r="D2072" s="612" t="s">
        <v>170</v>
      </c>
      <c r="E2072" s="621">
        <v>107.75</v>
      </c>
      <c r="F2072" s="614">
        <f t="shared" si="575"/>
        <v>129.9</v>
      </c>
      <c r="G2072" s="510"/>
      <c r="H2072" s="423"/>
      <c r="I2072" s="422">
        <f t="shared" si="568"/>
        <v>0</v>
      </c>
      <c r="J2072" s="422">
        <f t="shared" si="569"/>
        <v>0</v>
      </c>
      <c r="K2072" s="419"/>
      <c r="L2072" s="423">
        <f t="shared" si="570"/>
        <v>0</v>
      </c>
      <c r="M2072" s="423">
        <f t="shared" si="571"/>
        <v>0</v>
      </c>
      <c r="N2072" s="424">
        <f t="shared" si="572"/>
        <v>0</v>
      </c>
      <c r="O2072" s="424">
        <f t="shared" si="573"/>
        <v>0</v>
      </c>
      <c r="P2072" s="420"/>
      <c r="Q2072" s="532"/>
      <c r="R2072" s="526" t="str">
        <f t="shared" si="574"/>
        <v/>
      </c>
      <c r="S2072" s="526" t="str">
        <f t="shared" si="561"/>
        <v/>
      </c>
      <c r="V2072" s="433">
        <f>VLOOKUP(A2072,[3]Cartilha!$A:$A,1,FALSE)</f>
        <v>89468</v>
      </c>
      <c r="W2072" s="367"/>
    </row>
    <row r="2073" spans="1:23" ht="22.5" hidden="1" x14ac:dyDescent="0.2">
      <c r="A2073" s="623">
        <v>89469</v>
      </c>
      <c r="B2073" s="616" t="s">
        <v>3171</v>
      </c>
      <c r="C2073" s="620" t="s">
        <v>400</v>
      </c>
      <c r="D2073" s="612" t="s">
        <v>170</v>
      </c>
      <c r="E2073" s="621">
        <v>100.22</v>
      </c>
      <c r="F2073" s="614">
        <f t="shared" si="575"/>
        <v>120.83</v>
      </c>
      <c r="G2073" s="510"/>
      <c r="H2073" s="423"/>
      <c r="I2073" s="422">
        <f t="shared" si="568"/>
        <v>0</v>
      </c>
      <c r="J2073" s="422">
        <f t="shared" si="569"/>
        <v>0</v>
      </c>
      <c r="K2073" s="419"/>
      <c r="L2073" s="423">
        <f t="shared" si="570"/>
        <v>0</v>
      </c>
      <c r="M2073" s="423">
        <f t="shared" si="571"/>
        <v>0</v>
      </c>
      <c r="N2073" s="424">
        <f t="shared" si="572"/>
        <v>0</v>
      </c>
      <c r="O2073" s="424">
        <f t="shared" si="573"/>
        <v>0</v>
      </c>
      <c r="P2073" s="420"/>
      <c r="Q2073" s="532"/>
      <c r="R2073" s="526" t="str">
        <f t="shared" si="574"/>
        <v/>
      </c>
      <c r="S2073" s="526" t="str">
        <f t="shared" si="561"/>
        <v/>
      </c>
      <c r="V2073" s="433">
        <f>VLOOKUP(A2073,[3]Cartilha!$A:$A,1,FALSE)</f>
        <v>89469</v>
      </c>
      <c r="W2073" s="367"/>
    </row>
    <row r="2074" spans="1:23" ht="22.5" hidden="1" x14ac:dyDescent="0.2">
      <c r="A2074" s="623">
        <v>89470</v>
      </c>
      <c r="B2074" s="616" t="s">
        <v>3171</v>
      </c>
      <c r="C2074" s="620" t="s">
        <v>401</v>
      </c>
      <c r="D2074" s="612" t="s">
        <v>170</v>
      </c>
      <c r="E2074" s="621">
        <v>86.25</v>
      </c>
      <c r="F2074" s="614">
        <f t="shared" si="575"/>
        <v>103.98</v>
      </c>
      <c r="G2074" s="510"/>
      <c r="H2074" s="423"/>
      <c r="I2074" s="422">
        <f t="shared" si="568"/>
        <v>0</v>
      </c>
      <c r="J2074" s="422">
        <f t="shared" si="569"/>
        <v>0</v>
      </c>
      <c r="K2074" s="419"/>
      <c r="L2074" s="423">
        <f t="shared" si="570"/>
        <v>0</v>
      </c>
      <c r="M2074" s="423">
        <f t="shared" si="571"/>
        <v>0</v>
      </c>
      <c r="N2074" s="424">
        <f t="shared" si="572"/>
        <v>0</v>
      </c>
      <c r="O2074" s="424">
        <f t="shared" si="573"/>
        <v>0</v>
      </c>
      <c r="P2074" s="420"/>
      <c r="Q2074" s="532"/>
      <c r="R2074" s="526" t="str">
        <f t="shared" si="574"/>
        <v/>
      </c>
      <c r="S2074" s="526" t="str">
        <f t="shared" si="561"/>
        <v/>
      </c>
      <c r="V2074" s="433">
        <f>VLOOKUP(A2074,[3]Cartilha!$A:$A,1,FALSE)</f>
        <v>89470</v>
      </c>
      <c r="W2074" s="367"/>
    </row>
    <row r="2075" spans="1:23" ht="22.5" hidden="1" x14ac:dyDescent="0.2">
      <c r="A2075" s="623">
        <v>89471</v>
      </c>
      <c r="B2075" s="616" t="s">
        <v>3171</v>
      </c>
      <c r="C2075" s="620" t="s">
        <v>402</v>
      </c>
      <c r="D2075" s="612" t="s">
        <v>170</v>
      </c>
      <c r="E2075" s="621">
        <v>81.819999999999993</v>
      </c>
      <c r="F2075" s="614">
        <f t="shared" si="575"/>
        <v>98.64</v>
      </c>
      <c r="G2075" s="510"/>
      <c r="H2075" s="423"/>
      <c r="I2075" s="422">
        <f t="shared" si="568"/>
        <v>0</v>
      </c>
      <c r="J2075" s="422">
        <f t="shared" si="569"/>
        <v>0</v>
      </c>
      <c r="K2075" s="419"/>
      <c r="L2075" s="423">
        <f t="shared" si="570"/>
        <v>0</v>
      </c>
      <c r="M2075" s="423">
        <f t="shared" si="571"/>
        <v>0</v>
      </c>
      <c r="N2075" s="424">
        <f t="shared" si="572"/>
        <v>0</v>
      </c>
      <c r="O2075" s="424">
        <f t="shared" si="573"/>
        <v>0</v>
      </c>
      <c r="P2075" s="420"/>
      <c r="Q2075" s="532"/>
      <c r="R2075" s="526" t="str">
        <f t="shared" si="574"/>
        <v/>
      </c>
      <c r="S2075" s="526" t="str">
        <f t="shared" si="561"/>
        <v/>
      </c>
      <c r="V2075" s="433">
        <f>VLOOKUP(A2075,[3]Cartilha!$A:$A,1,FALSE)</f>
        <v>89471</v>
      </c>
      <c r="W2075" s="367"/>
    </row>
    <row r="2076" spans="1:23" ht="22.5" hidden="1" x14ac:dyDescent="0.2">
      <c r="A2076" s="623">
        <v>89472</v>
      </c>
      <c r="B2076" s="616" t="s">
        <v>3171</v>
      </c>
      <c r="C2076" s="620" t="s">
        <v>403</v>
      </c>
      <c r="D2076" s="612" t="s">
        <v>170</v>
      </c>
      <c r="E2076" s="621">
        <v>102.78</v>
      </c>
      <c r="F2076" s="614">
        <f t="shared" si="575"/>
        <v>123.91</v>
      </c>
      <c r="G2076" s="510"/>
      <c r="H2076" s="423"/>
      <c r="I2076" s="422">
        <f t="shared" si="568"/>
        <v>0</v>
      </c>
      <c r="J2076" s="422">
        <f t="shared" si="569"/>
        <v>0</v>
      </c>
      <c r="K2076" s="419"/>
      <c r="L2076" s="423">
        <f t="shared" si="570"/>
        <v>0</v>
      </c>
      <c r="M2076" s="423">
        <f t="shared" si="571"/>
        <v>0</v>
      </c>
      <c r="N2076" s="424">
        <f t="shared" si="572"/>
        <v>0</v>
      </c>
      <c r="O2076" s="424">
        <f t="shared" si="573"/>
        <v>0</v>
      </c>
      <c r="P2076" s="420"/>
      <c r="Q2076" s="532"/>
      <c r="R2076" s="526" t="str">
        <f t="shared" si="574"/>
        <v/>
      </c>
      <c r="S2076" s="526" t="str">
        <f t="shared" si="561"/>
        <v/>
      </c>
      <c r="V2076" s="433">
        <f>VLOOKUP(A2076,[3]Cartilha!$A:$A,1,FALSE)</f>
        <v>89472</v>
      </c>
      <c r="W2076" s="367"/>
    </row>
    <row r="2077" spans="1:23" ht="22.5" hidden="1" x14ac:dyDescent="0.2">
      <c r="A2077" s="623">
        <v>89473</v>
      </c>
      <c r="B2077" s="616" t="s">
        <v>3171</v>
      </c>
      <c r="C2077" s="620" t="s">
        <v>404</v>
      </c>
      <c r="D2077" s="612" t="s">
        <v>170</v>
      </c>
      <c r="E2077" s="621">
        <v>98.08</v>
      </c>
      <c r="F2077" s="614">
        <f t="shared" si="575"/>
        <v>118.25</v>
      </c>
      <c r="G2077" s="510"/>
      <c r="H2077" s="423"/>
      <c r="I2077" s="422">
        <f t="shared" si="568"/>
        <v>0</v>
      </c>
      <c r="J2077" s="422">
        <f t="shared" si="569"/>
        <v>0</v>
      </c>
      <c r="K2077" s="419"/>
      <c r="L2077" s="423">
        <f t="shared" si="570"/>
        <v>0</v>
      </c>
      <c r="M2077" s="423">
        <f t="shared" si="571"/>
        <v>0</v>
      </c>
      <c r="N2077" s="424">
        <f t="shared" si="572"/>
        <v>0</v>
      </c>
      <c r="O2077" s="424">
        <f t="shared" si="573"/>
        <v>0</v>
      </c>
      <c r="P2077" s="420"/>
      <c r="Q2077" s="532"/>
      <c r="R2077" s="526" t="str">
        <f t="shared" si="574"/>
        <v/>
      </c>
      <c r="S2077" s="526" t="str">
        <f t="shared" si="561"/>
        <v/>
      </c>
      <c r="V2077" s="433">
        <f>VLOOKUP(A2077,[3]Cartilha!$A:$A,1,FALSE)</f>
        <v>89473</v>
      </c>
      <c r="W2077" s="367"/>
    </row>
    <row r="2078" spans="1:23" ht="22.5" hidden="1" x14ac:dyDescent="0.2">
      <c r="A2078" s="623">
        <v>89474</v>
      </c>
      <c r="B2078" s="616" t="s">
        <v>3171</v>
      </c>
      <c r="C2078" s="620" t="s">
        <v>405</v>
      </c>
      <c r="D2078" s="612" t="s">
        <v>170</v>
      </c>
      <c r="E2078" s="621">
        <v>95.53</v>
      </c>
      <c r="F2078" s="614">
        <f t="shared" si="575"/>
        <v>115.17</v>
      </c>
      <c r="G2078" s="510"/>
      <c r="H2078" s="423"/>
      <c r="I2078" s="422">
        <f t="shared" si="568"/>
        <v>0</v>
      </c>
      <c r="J2078" s="422">
        <f t="shared" si="569"/>
        <v>0</v>
      </c>
      <c r="K2078" s="419"/>
      <c r="L2078" s="423">
        <f t="shared" si="570"/>
        <v>0</v>
      </c>
      <c r="M2078" s="423">
        <f t="shared" si="571"/>
        <v>0</v>
      </c>
      <c r="N2078" s="424">
        <f t="shared" si="572"/>
        <v>0</v>
      </c>
      <c r="O2078" s="424">
        <f t="shared" si="573"/>
        <v>0</v>
      </c>
      <c r="P2078" s="420"/>
      <c r="Q2078" s="532"/>
      <c r="R2078" s="526" t="str">
        <f t="shared" si="574"/>
        <v/>
      </c>
      <c r="S2078" s="526" t="str">
        <f t="shared" si="561"/>
        <v/>
      </c>
      <c r="V2078" s="433">
        <f>VLOOKUP(A2078,[3]Cartilha!$A:$A,1,FALSE)</f>
        <v>89474</v>
      </c>
      <c r="W2078" s="367"/>
    </row>
    <row r="2079" spans="1:23" ht="22.5" hidden="1" x14ac:dyDescent="0.2">
      <c r="A2079" s="623">
        <v>89475</v>
      </c>
      <c r="B2079" s="616" t="s">
        <v>3171</v>
      </c>
      <c r="C2079" s="620" t="s">
        <v>406</v>
      </c>
      <c r="D2079" s="612" t="s">
        <v>170</v>
      </c>
      <c r="E2079" s="621">
        <v>87.05</v>
      </c>
      <c r="F2079" s="614">
        <f t="shared" si="575"/>
        <v>104.95</v>
      </c>
      <c r="G2079" s="510"/>
      <c r="H2079" s="423"/>
      <c r="I2079" s="422">
        <f t="shared" si="568"/>
        <v>0</v>
      </c>
      <c r="J2079" s="422">
        <f t="shared" si="569"/>
        <v>0</v>
      </c>
      <c r="K2079" s="419"/>
      <c r="L2079" s="423">
        <f t="shared" si="570"/>
        <v>0</v>
      </c>
      <c r="M2079" s="423">
        <f t="shared" si="571"/>
        <v>0</v>
      </c>
      <c r="N2079" s="424">
        <f t="shared" si="572"/>
        <v>0</v>
      </c>
      <c r="O2079" s="424">
        <f t="shared" si="573"/>
        <v>0</v>
      </c>
      <c r="P2079" s="420"/>
      <c r="Q2079" s="532"/>
      <c r="R2079" s="526" t="str">
        <f t="shared" si="574"/>
        <v/>
      </c>
      <c r="S2079" s="526" t="str">
        <f t="shared" si="561"/>
        <v/>
      </c>
      <c r="V2079" s="433">
        <f>VLOOKUP(A2079,[3]Cartilha!$A:$A,1,FALSE)</f>
        <v>89475</v>
      </c>
      <c r="W2079" s="367"/>
    </row>
    <row r="2080" spans="1:23" ht="22.5" hidden="1" x14ac:dyDescent="0.2">
      <c r="A2080" s="623">
        <v>89476</v>
      </c>
      <c r="B2080" s="616" t="s">
        <v>3171</v>
      </c>
      <c r="C2080" s="620" t="s">
        <v>407</v>
      </c>
      <c r="D2080" s="612" t="s">
        <v>170</v>
      </c>
      <c r="E2080" s="621">
        <v>112.84</v>
      </c>
      <c r="F2080" s="614">
        <f t="shared" si="575"/>
        <v>136.04</v>
      </c>
      <c r="G2080" s="510"/>
      <c r="H2080" s="423"/>
      <c r="I2080" s="422">
        <f t="shared" si="568"/>
        <v>0</v>
      </c>
      <c r="J2080" s="422">
        <f t="shared" si="569"/>
        <v>0</v>
      </c>
      <c r="K2080" s="419"/>
      <c r="L2080" s="423">
        <f t="shared" si="570"/>
        <v>0</v>
      </c>
      <c r="M2080" s="423">
        <f t="shared" si="571"/>
        <v>0</v>
      </c>
      <c r="N2080" s="424">
        <f t="shared" si="572"/>
        <v>0</v>
      </c>
      <c r="O2080" s="424">
        <f t="shared" si="573"/>
        <v>0</v>
      </c>
      <c r="P2080" s="420"/>
      <c r="Q2080" s="532"/>
      <c r="R2080" s="526" t="str">
        <f t="shared" si="574"/>
        <v/>
      </c>
      <c r="S2080" s="526" t="str">
        <f t="shared" si="561"/>
        <v/>
      </c>
      <c r="V2080" s="433">
        <f>VLOOKUP(A2080,[3]Cartilha!$A:$A,1,FALSE)</f>
        <v>89476</v>
      </c>
      <c r="W2080" s="367"/>
    </row>
    <row r="2081" spans="1:23" ht="22.5" hidden="1" x14ac:dyDescent="0.2">
      <c r="A2081" s="623">
        <v>89477</v>
      </c>
      <c r="B2081" s="616" t="s">
        <v>3171</v>
      </c>
      <c r="C2081" s="620" t="s">
        <v>408</v>
      </c>
      <c r="D2081" s="612" t="s">
        <v>170</v>
      </c>
      <c r="E2081" s="621">
        <v>104.04</v>
      </c>
      <c r="F2081" s="614">
        <f t="shared" si="575"/>
        <v>125.43</v>
      </c>
      <c r="G2081" s="510"/>
      <c r="H2081" s="423"/>
      <c r="I2081" s="422">
        <f t="shared" si="568"/>
        <v>0</v>
      </c>
      <c r="J2081" s="422">
        <f t="shared" si="569"/>
        <v>0</v>
      </c>
      <c r="K2081" s="419"/>
      <c r="L2081" s="423">
        <f t="shared" si="570"/>
        <v>0</v>
      </c>
      <c r="M2081" s="423">
        <f t="shared" si="571"/>
        <v>0</v>
      </c>
      <c r="N2081" s="424">
        <f t="shared" si="572"/>
        <v>0</v>
      </c>
      <c r="O2081" s="424">
        <f t="shared" si="573"/>
        <v>0</v>
      </c>
      <c r="P2081" s="420"/>
      <c r="Q2081" s="532"/>
      <c r="R2081" s="526" t="str">
        <f t="shared" si="574"/>
        <v/>
      </c>
      <c r="S2081" s="526" t="str">
        <f t="shared" si="561"/>
        <v/>
      </c>
      <c r="V2081" s="433">
        <f>VLOOKUP(A2081,[3]Cartilha!$A:$A,1,FALSE)</f>
        <v>89477</v>
      </c>
      <c r="W2081" s="367"/>
    </row>
    <row r="2082" spans="1:23" ht="22.5" hidden="1" x14ac:dyDescent="0.2">
      <c r="A2082" s="623">
        <v>89478</v>
      </c>
      <c r="B2082" s="616" t="s">
        <v>3171</v>
      </c>
      <c r="C2082" s="620" t="s">
        <v>409</v>
      </c>
      <c r="D2082" s="612" t="s">
        <v>170</v>
      </c>
      <c r="E2082" s="621">
        <v>100.17</v>
      </c>
      <c r="F2082" s="614">
        <f t="shared" si="575"/>
        <v>120.76</v>
      </c>
      <c r="G2082" s="510"/>
      <c r="H2082" s="423"/>
      <c r="I2082" s="422">
        <f t="shared" si="568"/>
        <v>0</v>
      </c>
      <c r="J2082" s="422">
        <f t="shared" si="569"/>
        <v>0</v>
      </c>
      <c r="K2082" s="419"/>
      <c r="L2082" s="423">
        <f t="shared" si="570"/>
        <v>0</v>
      </c>
      <c r="M2082" s="423">
        <f t="shared" si="571"/>
        <v>0</v>
      </c>
      <c r="N2082" s="424">
        <f t="shared" si="572"/>
        <v>0</v>
      </c>
      <c r="O2082" s="424">
        <f t="shared" si="573"/>
        <v>0</v>
      </c>
      <c r="P2082" s="420"/>
      <c r="Q2082" s="532"/>
      <c r="R2082" s="526" t="str">
        <f t="shared" si="574"/>
        <v/>
      </c>
      <c r="S2082" s="526" t="str">
        <f t="shared" ref="S2082:S2145" si="576">IF(Q2082="X","x",IF(Q2082="xx","x",IF(OR(J2082&gt;0,O2082&gt;0),"x","")))</f>
        <v/>
      </c>
      <c r="V2082" s="433">
        <f>VLOOKUP(A2082,[3]Cartilha!$A:$A,1,FALSE)</f>
        <v>89478</v>
      </c>
      <c r="W2082" s="367"/>
    </row>
    <row r="2083" spans="1:23" ht="22.5" hidden="1" x14ac:dyDescent="0.2">
      <c r="A2083" s="623">
        <v>89479</v>
      </c>
      <c r="B2083" s="616" t="s">
        <v>3171</v>
      </c>
      <c r="C2083" s="620" t="s">
        <v>410</v>
      </c>
      <c r="D2083" s="612" t="s">
        <v>170</v>
      </c>
      <c r="E2083" s="621">
        <v>95.72</v>
      </c>
      <c r="F2083" s="614">
        <f t="shared" si="575"/>
        <v>115.4</v>
      </c>
      <c r="G2083" s="510"/>
      <c r="H2083" s="423"/>
      <c r="I2083" s="422">
        <f t="shared" si="568"/>
        <v>0</v>
      </c>
      <c r="J2083" s="422">
        <f t="shared" si="569"/>
        <v>0</v>
      </c>
      <c r="K2083" s="419"/>
      <c r="L2083" s="423">
        <f t="shared" si="570"/>
        <v>0</v>
      </c>
      <c r="M2083" s="423">
        <f t="shared" si="571"/>
        <v>0</v>
      </c>
      <c r="N2083" s="424">
        <f t="shared" si="572"/>
        <v>0</v>
      </c>
      <c r="O2083" s="424">
        <f t="shared" si="573"/>
        <v>0</v>
      </c>
      <c r="P2083" s="420"/>
      <c r="Q2083" s="532"/>
      <c r="R2083" s="526" t="str">
        <f t="shared" si="574"/>
        <v/>
      </c>
      <c r="S2083" s="526" t="str">
        <f t="shared" si="576"/>
        <v/>
      </c>
      <c r="V2083" s="433">
        <f>VLOOKUP(A2083,[3]Cartilha!$A:$A,1,FALSE)</f>
        <v>89479</v>
      </c>
      <c r="W2083" s="367"/>
    </row>
    <row r="2084" spans="1:23" ht="22.5" hidden="1" x14ac:dyDescent="0.2">
      <c r="A2084" s="623">
        <v>89480</v>
      </c>
      <c r="B2084" s="616" t="s">
        <v>3171</v>
      </c>
      <c r="C2084" s="620" t="s">
        <v>411</v>
      </c>
      <c r="D2084" s="612" t="s">
        <v>170</v>
      </c>
      <c r="E2084" s="621">
        <v>116.83</v>
      </c>
      <c r="F2084" s="614">
        <f t="shared" si="575"/>
        <v>140.85</v>
      </c>
      <c r="G2084" s="510"/>
      <c r="H2084" s="423"/>
      <c r="I2084" s="422">
        <f t="shared" si="568"/>
        <v>0</v>
      </c>
      <c r="J2084" s="422">
        <f t="shared" si="569"/>
        <v>0</v>
      </c>
      <c r="K2084" s="419"/>
      <c r="L2084" s="423">
        <f t="shared" si="570"/>
        <v>0</v>
      </c>
      <c r="M2084" s="423">
        <f t="shared" si="571"/>
        <v>0</v>
      </c>
      <c r="N2084" s="424">
        <f t="shared" si="572"/>
        <v>0</v>
      </c>
      <c r="O2084" s="424">
        <f t="shared" si="573"/>
        <v>0</v>
      </c>
      <c r="P2084" s="420"/>
      <c r="Q2084" s="532"/>
      <c r="R2084" s="526" t="str">
        <f t="shared" si="574"/>
        <v/>
      </c>
      <c r="S2084" s="526" t="str">
        <f t="shared" si="576"/>
        <v/>
      </c>
      <c r="V2084" s="433">
        <f>VLOOKUP(A2084,[3]Cartilha!$A:$A,1,FALSE)</f>
        <v>89480</v>
      </c>
      <c r="W2084" s="367"/>
    </row>
    <row r="2085" spans="1:23" ht="22.5" hidden="1" x14ac:dyDescent="0.2">
      <c r="A2085" s="623">
        <v>89483</v>
      </c>
      <c r="B2085" s="616" t="s">
        <v>3171</v>
      </c>
      <c r="C2085" s="620" t="s">
        <v>412</v>
      </c>
      <c r="D2085" s="612" t="s">
        <v>170</v>
      </c>
      <c r="E2085" s="621">
        <v>112.28</v>
      </c>
      <c r="F2085" s="614">
        <f t="shared" si="575"/>
        <v>135.36000000000001</v>
      </c>
      <c r="G2085" s="510"/>
      <c r="H2085" s="423"/>
      <c r="I2085" s="422">
        <f t="shared" si="568"/>
        <v>0</v>
      </c>
      <c r="J2085" s="422">
        <f t="shared" si="569"/>
        <v>0</v>
      </c>
      <c r="K2085" s="419"/>
      <c r="L2085" s="423">
        <f t="shared" si="570"/>
        <v>0</v>
      </c>
      <c r="M2085" s="423">
        <f t="shared" si="571"/>
        <v>0</v>
      </c>
      <c r="N2085" s="424">
        <f t="shared" si="572"/>
        <v>0</v>
      </c>
      <c r="O2085" s="424">
        <f t="shared" si="573"/>
        <v>0</v>
      </c>
      <c r="P2085" s="420"/>
      <c r="Q2085" s="532"/>
      <c r="R2085" s="526" t="str">
        <f t="shared" si="574"/>
        <v/>
      </c>
      <c r="S2085" s="526" t="str">
        <f t="shared" si="576"/>
        <v/>
      </c>
      <c r="V2085" s="433">
        <f>VLOOKUP(A2085,[3]Cartilha!$A:$A,1,FALSE)</f>
        <v>89483</v>
      </c>
      <c r="W2085" s="367"/>
    </row>
    <row r="2086" spans="1:23" ht="22.5" hidden="1" x14ac:dyDescent="0.2">
      <c r="A2086" s="623">
        <v>89484</v>
      </c>
      <c r="B2086" s="616" t="s">
        <v>3171</v>
      </c>
      <c r="C2086" s="620" t="s">
        <v>413</v>
      </c>
      <c r="D2086" s="612" t="s">
        <v>170</v>
      </c>
      <c r="E2086" s="621">
        <v>111.17</v>
      </c>
      <c r="F2086" s="614">
        <f t="shared" si="575"/>
        <v>134.03</v>
      </c>
      <c r="G2086" s="510"/>
      <c r="H2086" s="423"/>
      <c r="I2086" s="422">
        <f t="shared" si="568"/>
        <v>0</v>
      </c>
      <c r="J2086" s="422">
        <f t="shared" si="569"/>
        <v>0</v>
      </c>
      <c r="K2086" s="419"/>
      <c r="L2086" s="423">
        <f t="shared" si="570"/>
        <v>0</v>
      </c>
      <c r="M2086" s="423">
        <f t="shared" si="571"/>
        <v>0</v>
      </c>
      <c r="N2086" s="424">
        <f t="shared" si="572"/>
        <v>0</v>
      </c>
      <c r="O2086" s="424">
        <f t="shared" si="573"/>
        <v>0</v>
      </c>
      <c r="P2086" s="420"/>
      <c r="Q2086" s="532"/>
      <c r="R2086" s="526" t="str">
        <f t="shared" si="574"/>
        <v/>
      </c>
      <c r="S2086" s="526" t="str">
        <f t="shared" si="576"/>
        <v/>
      </c>
      <c r="V2086" s="433">
        <f>VLOOKUP(A2086,[3]Cartilha!$A:$A,1,FALSE)</f>
        <v>89484</v>
      </c>
      <c r="W2086" s="367"/>
    </row>
    <row r="2087" spans="1:23" ht="22.5" hidden="1" x14ac:dyDescent="0.2">
      <c r="A2087" s="623">
        <v>89486</v>
      </c>
      <c r="B2087" s="616" t="s">
        <v>3171</v>
      </c>
      <c r="C2087" s="620" t="s">
        <v>414</v>
      </c>
      <c r="D2087" s="612" t="s">
        <v>170</v>
      </c>
      <c r="E2087" s="621">
        <v>102.24</v>
      </c>
      <c r="F2087" s="614">
        <f t="shared" si="575"/>
        <v>123.26</v>
      </c>
      <c r="G2087" s="510"/>
      <c r="H2087" s="423"/>
      <c r="I2087" s="422">
        <f t="shared" si="568"/>
        <v>0</v>
      </c>
      <c r="J2087" s="422">
        <f t="shared" si="569"/>
        <v>0</v>
      </c>
      <c r="K2087" s="419"/>
      <c r="L2087" s="423">
        <f t="shared" si="570"/>
        <v>0</v>
      </c>
      <c r="M2087" s="423">
        <f t="shared" si="571"/>
        <v>0</v>
      </c>
      <c r="N2087" s="424">
        <f t="shared" si="572"/>
        <v>0</v>
      </c>
      <c r="O2087" s="424">
        <f t="shared" si="573"/>
        <v>0</v>
      </c>
      <c r="P2087" s="420"/>
      <c r="Q2087" s="532"/>
      <c r="R2087" s="526" t="str">
        <f t="shared" si="574"/>
        <v/>
      </c>
      <c r="S2087" s="526" t="str">
        <f t="shared" si="576"/>
        <v/>
      </c>
      <c r="V2087" s="433">
        <f>VLOOKUP(A2087,[3]Cartilha!$A:$A,1,FALSE)</f>
        <v>89486</v>
      </c>
      <c r="W2087" s="367"/>
    </row>
    <row r="2088" spans="1:23" ht="22.5" hidden="1" x14ac:dyDescent="0.2">
      <c r="A2088" s="623">
        <v>89487</v>
      </c>
      <c r="B2088" s="616" t="s">
        <v>3171</v>
      </c>
      <c r="C2088" s="620" t="s">
        <v>415</v>
      </c>
      <c r="D2088" s="612" t="s">
        <v>170</v>
      </c>
      <c r="E2088" s="621">
        <v>128.52000000000001</v>
      </c>
      <c r="F2088" s="614">
        <f t="shared" si="575"/>
        <v>154.94</v>
      </c>
      <c r="G2088" s="510"/>
      <c r="H2088" s="423"/>
      <c r="I2088" s="422">
        <f t="shared" si="568"/>
        <v>0</v>
      </c>
      <c r="J2088" s="422">
        <f t="shared" si="569"/>
        <v>0</v>
      </c>
      <c r="K2088" s="419"/>
      <c r="L2088" s="423">
        <f t="shared" si="570"/>
        <v>0</v>
      </c>
      <c r="M2088" s="423">
        <f t="shared" si="571"/>
        <v>0</v>
      </c>
      <c r="N2088" s="424">
        <f t="shared" si="572"/>
        <v>0</v>
      </c>
      <c r="O2088" s="424">
        <f t="shared" si="573"/>
        <v>0</v>
      </c>
      <c r="P2088" s="420"/>
      <c r="Q2088" s="525"/>
      <c r="R2088" s="526" t="str">
        <f t="shared" si="574"/>
        <v/>
      </c>
      <c r="S2088" s="526" t="str">
        <f t="shared" si="576"/>
        <v/>
      </c>
      <c r="V2088" s="433">
        <f>VLOOKUP(A2088,[3]Cartilha!$A:$A,1,FALSE)</f>
        <v>89487</v>
      </c>
      <c r="W2088" s="367"/>
    </row>
    <row r="2089" spans="1:23" ht="22.5" hidden="1" x14ac:dyDescent="0.2">
      <c r="A2089" s="623">
        <v>89488</v>
      </c>
      <c r="B2089" s="616" t="s">
        <v>3171</v>
      </c>
      <c r="C2089" s="620" t="s">
        <v>416</v>
      </c>
      <c r="D2089" s="612" t="s">
        <v>170</v>
      </c>
      <c r="E2089" s="621">
        <v>119.19</v>
      </c>
      <c r="F2089" s="614">
        <f t="shared" si="575"/>
        <v>143.69999999999999</v>
      </c>
      <c r="G2089" s="510"/>
      <c r="H2089" s="423"/>
      <c r="I2089" s="422">
        <f t="shared" si="568"/>
        <v>0</v>
      </c>
      <c r="J2089" s="422">
        <f t="shared" si="569"/>
        <v>0</v>
      </c>
      <c r="K2089" s="419"/>
      <c r="L2089" s="423">
        <f t="shared" si="570"/>
        <v>0</v>
      </c>
      <c r="M2089" s="423">
        <f t="shared" si="571"/>
        <v>0</v>
      </c>
      <c r="N2089" s="424">
        <f t="shared" si="572"/>
        <v>0</v>
      </c>
      <c r="O2089" s="424">
        <f t="shared" si="573"/>
        <v>0</v>
      </c>
      <c r="P2089" s="420"/>
      <c r="Q2089" s="525"/>
      <c r="R2089" s="526" t="str">
        <f t="shared" si="574"/>
        <v/>
      </c>
      <c r="S2089" s="526" t="str">
        <f t="shared" si="576"/>
        <v/>
      </c>
      <c r="V2089" s="433">
        <f>VLOOKUP(A2089,[3]Cartilha!$A:$A,1,FALSE)</f>
        <v>89488</v>
      </c>
      <c r="W2089" s="367"/>
    </row>
    <row r="2090" spans="1:23" hidden="1" x14ac:dyDescent="0.2">
      <c r="A2090" s="623" t="s">
        <v>2174</v>
      </c>
      <c r="B2090" s="616"/>
      <c r="C2090" s="650" t="s">
        <v>229</v>
      </c>
      <c r="D2090" s="617">
        <v>0</v>
      </c>
      <c r="E2090" s="651">
        <v>0</v>
      </c>
      <c r="F2090" s="638">
        <f t="shared" si="575"/>
        <v>0</v>
      </c>
      <c r="G2090" s="518"/>
      <c r="H2090" s="446"/>
      <c r="I2090" s="447"/>
      <c r="J2090" s="448"/>
      <c r="K2090" s="419"/>
      <c r="L2090" s="461"/>
      <c r="M2090" s="446"/>
      <c r="N2090" s="447"/>
      <c r="O2090" s="448"/>
      <c r="P2090" s="420"/>
      <c r="Q2090" s="525" t="str">
        <f>IF(OR(SUM(J2091:J2122)&gt;0,SUM(O2091:O2122)&gt;0),"xx","")</f>
        <v/>
      </c>
      <c r="R2090" s="526" t="str">
        <f t="shared" si="574"/>
        <v/>
      </c>
      <c r="S2090" s="526" t="str">
        <f t="shared" si="576"/>
        <v/>
      </c>
      <c r="V2090" s="433" t="str">
        <f>VLOOKUP(A2090,[3]Cartilha!$A:$A,1,FALSE)</f>
        <v>5.1.6</v>
      </c>
      <c r="W2090" s="367"/>
    </row>
    <row r="2091" spans="1:23" ht="33.75" hidden="1" x14ac:dyDescent="0.2">
      <c r="A2091" s="623">
        <v>89282</v>
      </c>
      <c r="B2091" s="616" t="s">
        <v>3171</v>
      </c>
      <c r="C2091" s="620" t="s">
        <v>417</v>
      </c>
      <c r="D2091" s="612" t="s">
        <v>170</v>
      </c>
      <c r="E2091" s="621">
        <v>75.23</v>
      </c>
      <c r="F2091" s="614">
        <f t="shared" si="575"/>
        <v>90.7</v>
      </c>
      <c r="G2091" s="510"/>
      <c r="H2091" s="423"/>
      <c r="I2091" s="422">
        <f t="shared" ref="I2091:I2122" si="577">IF(ISBLANK(E2091),0,ROUND(F2091*G2091,2))</f>
        <v>0</v>
      </c>
      <c r="J2091" s="422">
        <f t="shared" ref="J2091:J2122" si="578">IF(ISBLANK(G2091),0,ROUND(G2091*H2091,2))</f>
        <v>0</v>
      </c>
      <c r="K2091" s="419"/>
      <c r="L2091" s="423">
        <f t="shared" ref="L2091:L2122" si="579">G2091</f>
        <v>0</v>
      </c>
      <c r="M2091" s="423">
        <f t="shared" ref="M2091:M2122" si="580">H2091</f>
        <v>0</v>
      </c>
      <c r="N2091" s="424">
        <f t="shared" ref="N2091:N2122" si="581">IF(ISBLANK(E2091),0,ROUND(F2091*L2091,2))</f>
        <v>0</v>
      </c>
      <c r="O2091" s="424">
        <f t="shared" ref="O2091:O2122" si="582">IF(ISBLANK(L2091),0,ROUND(L2091*M2091,2))</f>
        <v>0</v>
      </c>
      <c r="P2091" s="420"/>
      <c r="Q2091" s="532"/>
      <c r="R2091" s="526" t="str">
        <f t="shared" si="574"/>
        <v/>
      </c>
      <c r="S2091" s="526" t="str">
        <f t="shared" si="576"/>
        <v/>
      </c>
      <c r="V2091" s="433">
        <f>VLOOKUP(A2091,[3]Cartilha!$A:$A,1,FALSE)</f>
        <v>89282</v>
      </c>
      <c r="W2091" s="367"/>
    </row>
    <row r="2092" spans="1:23" ht="22.5" hidden="1" x14ac:dyDescent="0.2">
      <c r="A2092" s="623">
        <v>89283</v>
      </c>
      <c r="B2092" s="616" t="s">
        <v>3171</v>
      </c>
      <c r="C2092" s="620" t="s">
        <v>418</v>
      </c>
      <c r="D2092" s="612" t="s">
        <v>170</v>
      </c>
      <c r="E2092" s="621">
        <v>76.88</v>
      </c>
      <c r="F2092" s="614">
        <f t="shared" si="575"/>
        <v>92.69</v>
      </c>
      <c r="G2092" s="510"/>
      <c r="H2092" s="423"/>
      <c r="I2092" s="422">
        <f t="shared" si="577"/>
        <v>0</v>
      </c>
      <c r="J2092" s="422">
        <f t="shared" si="578"/>
        <v>0</v>
      </c>
      <c r="K2092" s="419"/>
      <c r="L2092" s="423">
        <f t="shared" si="579"/>
        <v>0</v>
      </c>
      <c r="M2092" s="423">
        <f t="shared" si="580"/>
        <v>0</v>
      </c>
      <c r="N2092" s="424">
        <f t="shared" si="581"/>
        <v>0</v>
      </c>
      <c r="O2092" s="424">
        <f t="shared" si="582"/>
        <v>0</v>
      </c>
      <c r="P2092" s="420"/>
      <c r="Q2092" s="532"/>
      <c r="R2092" s="526" t="str">
        <f t="shared" si="574"/>
        <v/>
      </c>
      <c r="S2092" s="526" t="str">
        <f t="shared" si="576"/>
        <v/>
      </c>
      <c r="V2092" s="433">
        <f>VLOOKUP(A2092,[3]Cartilha!$A:$A,1,FALSE)</f>
        <v>89283</v>
      </c>
      <c r="W2092" s="367"/>
    </row>
    <row r="2093" spans="1:23" ht="33.75" hidden="1" x14ac:dyDescent="0.2">
      <c r="A2093" s="623">
        <v>89284</v>
      </c>
      <c r="B2093" s="616" t="s">
        <v>3171</v>
      </c>
      <c r="C2093" s="620" t="s">
        <v>419</v>
      </c>
      <c r="D2093" s="612" t="s">
        <v>170</v>
      </c>
      <c r="E2093" s="621">
        <v>67.819999999999993</v>
      </c>
      <c r="F2093" s="614">
        <f t="shared" si="575"/>
        <v>81.760000000000005</v>
      </c>
      <c r="G2093" s="510"/>
      <c r="H2093" s="423"/>
      <c r="I2093" s="422">
        <f t="shared" si="577"/>
        <v>0</v>
      </c>
      <c r="J2093" s="422">
        <f t="shared" si="578"/>
        <v>0</v>
      </c>
      <c r="K2093" s="419"/>
      <c r="L2093" s="423">
        <f t="shared" si="579"/>
        <v>0</v>
      </c>
      <c r="M2093" s="423">
        <f t="shared" si="580"/>
        <v>0</v>
      </c>
      <c r="N2093" s="424">
        <f t="shared" si="581"/>
        <v>0</v>
      </c>
      <c r="O2093" s="424">
        <f t="shared" si="582"/>
        <v>0</v>
      </c>
      <c r="P2093" s="420"/>
      <c r="Q2093" s="532"/>
      <c r="R2093" s="526" t="str">
        <f t="shared" si="574"/>
        <v/>
      </c>
      <c r="S2093" s="526" t="str">
        <f t="shared" si="576"/>
        <v/>
      </c>
      <c r="V2093" s="433">
        <f>VLOOKUP(A2093,[3]Cartilha!$A:$A,1,FALSE)</f>
        <v>89284</v>
      </c>
      <c r="W2093" s="367"/>
    </row>
    <row r="2094" spans="1:23" ht="33.75" hidden="1" x14ac:dyDescent="0.2">
      <c r="A2094" s="623">
        <v>89285</v>
      </c>
      <c r="B2094" s="616" t="s">
        <v>3171</v>
      </c>
      <c r="C2094" s="620" t="s">
        <v>420</v>
      </c>
      <c r="D2094" s="612" t="s">
        <v>170</v>
      </c>
      <c r="E2094" s="621">
        <v>69.47</v>
      </c>
      <c r="F2094" s="614">
        <f t="shared" si="575"/>
        <v>83.75</v>
      </c>
      <c r="G2094" s="510"/>
      <c r="H2094" s="423"/>
      <c r="I2094" s="422">
        <f t="shared" si="577"/>
        <v>0</v>
      </c>
      <c r="J2094" s="422">
        <f t="shared" si="578"/>
        <v>0</v>
      </c>
      <c r="K2094" s="419"/>
      <c r="L2094" s="423">
        <f t="shared" si="579"/>
        <v>0</v>
      </c>
      <c r="M2094" s="423">
        <f t="shared" si="580"/>
        <v>0</v>
      </c>
      <c r="N2094" s="424">
        <f t="shared" si="581"/>
        <v>0</v>
      </c>
      <c r="O2094" s="424">
        <f t="shared" si="582"/>
        <v>0</v>
      </c>
      <c r="P2094" s="420"/>
      <c r="Q2094" s="532"/>
      <c r="R2094" s="526" t="str">
        <f t="shared" si="574"/>
        <v/>
      </c>
      <c r="S2094" s="526" t="str">
        <f t="shared" si="576"/>
        <v/>
      </c>
      <c r="V2094" s="433">
        <f>VLOOKUP(A2094,[3]Cartilha!$A:$A,1,FALSE)</f>
        <v>89285</v>
      </c>
      <c r="W2094" s="367"/>
    </row>
    <row r="2095" spans="1:23" ht="33.75" hidden="1" x14ac:dyDescent="0.2">
      <c r="A2095" s="623">
        <v>89286</v>
      </c>
      <c r="B2095" s="616" t="s">
        <v>3171</v>
      </c>
      <c r="C2095" s="620" t="s">
        <v>421</v>
      </c>
      <c r="D2095" s="612" t="s">
        <v>170</v>
      </c>
      <c r="E2095" s="621">
        <v>80.7</v>
      </c>
      <c r="F2095" s="614">
        <f t="shared" si="575"/>
        <v>97.29</v>
      </c>
      <c r="G2095" s="510"/>
      <c r="H2095" s="423"/>
      <c r="I2095" s="422">
        <f t="shared" si="577"/>
        <v>0</v>
      </c>
      <c r="J2095" s="422">
        <f t="shared" si="578"/>
        <v>0</v>
      </c>
      <c r="K2095" s="419"/>
      <c r="L2095" s="423">
        <f t="shared" si="579"/>
        <v>0</v>
      </c>
      <c r="M2095" s="423">
        <f t="shared" si="580"/>
        <v>0</v>
      </c>
      <c r="N2095" s="424">
        <f t="shared" si="581"/>
        <v>0</v>
      </c>
      <c r="O2095" s="424">
        <f t="shared" si="582"/>
        <v>0</v>
      </c>
      <c r="P2095" s="420"/>
      <c r="Q2095" s="532"/>
      <c r="R2095" s="526" t="str">
        <f t="shared" si="574"/>
        <v/>
      </c>
      <c r="S2095" s="526" t="str">
        <f t="shared" si="576"/>
        <v/>
      </c>
      <c r="V2095" s="433">
        <f>VLOOKUP(A2095,[3]Cartilha!$A:$A,1,FALSE)</f>
        <v>89286</v>
      </c>
      <c r="W2095" s="367"/>
    </row>
    <row r="2096" spans="1:23" ht="22.5" hidden="1" x14ac:dyDescent="0.2">
      <c r="A2096" s="623">
        <v>89287</v>
      </c>
      <c r="B2096" s="616" t="s">
        <v>3171</v>
      </c>
      <c r="C2096" s="620" t="s">
        <v>674</v>
      </c>
      <c r="D2096" s="612" t="s">
        <v>170</v>
      </c>
      <c r="E2096" s="621">
        <v>82.35</v>
      </c>
      <c r="F2096" s="614">
        <f t="shared" si="575"/>
        <v>99.28</v>
      </c>
      <c r="G2096" s="510"/>
      <c r="H2096" s="423"/>
      <c r="I2096" s="422">
        <f t="shared" si="577"/>
        <v>0</v>
      </c>
      <c r="J2096" s="422">
        <f t="shared" si="578"/>
        <v>0</v>
      </c>
      <c r="K2096" s="419"/>
      <c r="L2096" s="423">
        <f t="shared" si="579"/>
        <v>0</v>
      </c>
      <c r="M2096" s="423">
        <f t="shared" si="580"/>
        <v>0</v>
      </c>
      <c r="N2096" s="424">
        <f t="shared" si="581"/>
        <v>0</v>
      </c>
      <c r="O2096" s="424">
        <f t="shared" si="582"/>
        <v>0</v>
      </c>
      <c r="P2096" s="420"/>
      <c r="Q2096" s="532"/>
      <c r="R2096" s="526" t="str">
        <f t="shared" si="574"/>
        <v/>
      </c>
      <c r="S2096" s="526" t="str">
        <f t="shared" si="576"/>
        <v/>
      </c>
      <c r="V2096" s="433">
        <f>VLOOKUP(A2096,[3]Cartilha!$A:$A,1,FALSE)</f>
        <v>89287</v>
      </c>
      <c r="W2096" s="367"/>
    </row>
    <row r="2097" spans="1:23" ht="33.75" hidden="1" x14ac:dyDescent="0.2">
      <c r="A2097" s="623">
        <v>89288</v>
      </c>
      <c r="B2097" s="616" t="s">
        <v>3171</v>
      </c>
      <c r="C2097" s="620" t="s">
        <v>422</v>
      </c>
      <c r="D2097" s="612" t="s">
        <v>170</v>
      </c>
      <c r="E2097" s="621">
        <v>70.819999999999993</v>
      </c>
      <c r="F2097" s="614">
        <f t="shared" si="575"/>
        <v>85.38</v>
      </c>
      <c r="G2097" s="510"/>
      <c r="H2097" s="423"/>
      <c r="I2097" s="422">
        <f t="shared" si="577"/>
        <v>0</v>
      </c>
      <c r="J2097" s="422">
        <f t="shared" si="578"/>
        <v>0</v>
      </c>
      <c r="K2097" s="419"/>
      <c r="L2097" s="423">
        <f t="shared" si="579"/>
        <v>0</v>
      </c>
      <c r="M2097" s="423">
        <f t="shared" si="580"/>
        <v>0</v>
      </c>
      <c r="N2097" s="424">
        <f t="shared" si="581"/>
        <v>0</v>
      </c>
      <c r="O2097" s="424">
        <f t="shared" si="582"/>
        <v>0</v>
      </c>
      <c r="P2097" s="420"/>
      <c r="Q2097" s="532"/>
      <c r="R2097" s="526" t="str">
        <f t="shared" si="574"/>
        <v/>
      </c>
      <c r="S2097" s="526" t="str">
        <f t="shared" si="576"/>
        <v/>
      </c>
      <c r="V2097" s="433">
        <f>VLOOKUP(A2097,[3]Cartilha!$A:$A,1,FALSE)</f>
        <v>89288</v>
      </c>
      <c r="W2097" s="367"/>
    </row>
    <row r="2098" spans="1:23" ht="33.75" hidden="1" x14ac:dyDescent="0.2">
      <c r="A2098" s="623">
        <v>89289</v>
      </c>
      <c r="B2098" s="616" t="s">
        <v>3171</v>
      </c>
      <c r="C2098" s="620" t="s">
        <v>423</v>
      </c>
      <c r="D2098" s="612" t="s">
        <v>170</v>
      </c>
      <c r="E2098" s="621">
        <v>72.47</v>
      </c>
      <c r="F2098" s="614">
        <f t="shared" si="575"/>
        <v>87.37</v>
      </c>
      <c r="G2098" s="510"/>
      <c r="H2098" s="423"/>
      <c r="I2098" s="422">
        <f t="shared" si="577"/>
        <v>0</v>
      </c>
      <c r="J2098" s="422">
        <f t="shared" si="578"/>
        <v>0</v>
      </c>
      <c r="K2098" s="419"/>
      <c r="L2098" s="423">
        <f t="shared" si="579"/>
        <v>0</v>
      </c>
      <c r="M2098" s="423">
        <f t="shared" si="580"/>
        <v>0</v>
      </c>
      <c r="N2098" s="424">
        <f t="shared" si="581"/>
        <v>0</v>
      </c>
      <c r="O2098" s="424">
        <f t="shared" si="582"/>
        <v>0</v>
      </c>
      <c r="P2098" s="420"/>
      <c r="Q2098" s="532"/>
      <c r="R2098" s="526" t="str">
        <f t="shared" si="574"/>
        <v/>
      </c>
      <c r="S2098" s="526" t="str">
        <f t="shared" si="576"/>
        <v/>
      </c>
      <c r="V2098" s="433">
        <f>VLOOKUP(A2098,[3]Cartilha!$A:$A,1,FALSE)</f>
        <v>89289</v>
      </c>
      <c r="W2098" s="367"/>
    </row>
    <row r="2099" spans="1:23" ht="33.75" hidden="1" x14ac:dyDescent="0.2">
      <c r="A2099" s="623">
        <v>89290</v>
      </c>
      <c r="B2099" s="616" t="s">
        <v>3171</v>
      </c>
      <c r="C2099" s="620" t="s">
        <v>424</v>
      </c>
      <c r="D2099" s="612" t="s">
        <v>170</v>
      </c>
      <c r="E2099" s="621">
        <v>86.95</v>
      </c>
      <c r="F2099" s="614">
        <f t="shared" si="575"/>
        <v>104.83</v>
      </c>
      <c r="G2099" s="510"/>
      <c r="H2099" s="423"/>
      <c r="I2099" s="422">
        <f t="shared" si="577"/>
        <v>0</v>
      </c>
      <c r="J2099" s="422">
        <f t="shared" si="578"/>
        <v>0</v>
      </c>
      <c r="K2099" s="419"/>
      <c r="L2099" s="423">
        <f t="shared" si="579"/>
        <v>0</v>
      </c>
      <c r="M2099" s="423">
        <f t="shared" si="580"/>
        <v>0</v>
      </c>
      <c r="N2099" s="424">
        <f t="shared" si="581"/>
        <v>0</v>
      </c>
      <c r="O2099" s="424">
        <f t="shared" si="582"/>
        <v>0</v>
      </c>
      <c r="P2099" s="420"/>
      <c r="Q2099" s="532"/>
      <c r="R2099" s="526" t="str">
        <f t="shared" si="574"/>
        <v/>
      </c>
      <c r="S2099" s="526" t="str">
        <f t="shared" si="576"/>
        <v/>
      </c>
      <c r="V2099" s="433">
        <f>VLOOKUP(A2099,[3]Cartilha!$A:$A,1,FALSE)</f>
        <v>89290</v>
      </c>
      <c r="W2099" s="367"/>
    </row>
    <row r="2100" spans="1:23" ht="22.5" hidden="1" x14ac:dyDescent="0.2">
      <c r="A2100" s="623">
        <v>89291</v>
      </c>
      <c r="B2100" s="616" t="s">
        <v>3171</v>
      </c>
      <c r="C2100" s="620" t="s">
        <v>425</v>
      </c>
      <c r="D2100" s="612" t="s">
        <v>170</v>
      </c>
      <c r="E2100" s="621">
        <v>88.77</v>
      </c>
      <c r="F2100" s="614">
        <f t="shared" si="575"/>
        <v>107.02</v>
      </c>
      <c r="G2100" s="510"/>
      <c r="H2100" s="423"/>
      <c r="I2100" s="422">
        <f t="shared" si="577"/>
        <v>0</v>
      </c>
      <c r="J2100" s="422">
        <f t="shared" si="578"/>
        <v>0</v>
      </c>
      <c r="K2100" s="419"/>
      <c r="L2100" s="423">
        <f t="shared" si="579"/>
        <v>0</v>
      </c>
      <c r="M2100" s="423">
        <f t="shared" si="580"/>
        <v>0</v>
      </c>
      <c r="N2100" s="424">
        <f t="shared" si="581"/>
        <v>0</v>
      </c>
      <c r="O2100" s="424">
        <f t="shared" si="582"/>
        <v>0</v>
      </c>
      <c r="P2100" s="420"/>
      <c r="Q2100" s="532"/>
      <c r="R2100" s="526" t="str">
        <f t="shared" si="574"/>
        <v/>
      </c>
      <c r="S2100" s="526" t="str">
        <f t="shared" si="576"/>
        <v/>
      </c>
      <c r="V2100" s="433">
        <f>VLOOKUP(A2100,[3]Cartilha!$A:$A,1,FALSE)</f>
        <v>89291</v>
      </c>
      <c r="W2100" s="367"/>
    </row>
    <row r="2101" spans="1:23" ht="33.75" hidden="1" x14ac:dyDescent="0.2">
      <c r="A2101" s="623">
        <v>89292</v>
      </c>
      <c r="B2101" s="616" t="s">
        <v>3171</v>
      </c>
      <c r="C2101" s="620" t="s">
        <v>426</v>
      </c>
      <c r="D2101" s="612" t="s">
        <v>170</v>
      </c>
      <c r="E2101" s="621">
        <v>79.510000000000005</v>
      </c>
      <c r="F2101" s="614">
        <f t="shared" si="575"/>
        <v>95.86</v>
      </c>
      <c r="G2101" s="510"/>
      <c r="H2101" s="423"/>
      <c r="I2101" s="422">
        <f t="shared" si="577"/>
        <v>0</v>
      </c>
      <c r="J2101" s="422">
        <f t="shared" si="578"/>
        <v>0</v>
      </c>
      <c r="K2101" s="419"/>
      <c r="L2101" s="423">
        <f t="shared" si="579"/>
        <v>0</v>
      </c>
      <c r="M2101" s="423">
        <f t="shared" si="580"/>
        <v>0</v>
      </c>
      <c r="N2101" s="424">
        <f t="shared" si="581"/>
        <v>0</v>
      </c>
      <c r="O2101" s="424">
        <f t="shared" si="582"/>
        <v>0</v>
      </c>
      <c r="P2101" s="420"/>
      <c r="Q2101" s="532"/>
      <c r="R2101" s="526" t="str">
        <f t="shared" si="574"/>
        <v/>
      </c>
      <c r="S2101" s="526" t="str">
        <f t="shared" si="576"/>
        <v/>
      </c>
      <c r="V2101" s="433">
        <f>VLOOKUP(A2101,[3]Cartilha!$A:$A,1,FALSE)</f>
        <v>89292</v>
      </c>
      <c r="W2101" s="367"/>
    </row>
    <row r="2102" spans="1:23" ht="33.75" hidden="1" x14ac:dyDescent="0.2">
      <c r="A2102" s="623">
        <v>89293</v>
      </c>
      <c r="B2102" s="616" t="s">
        <v>3171</v>
      </c>
      <c r="C2102" s="620" t="s">
        <v>427</v>
      </c>
      <c r="D2102" s="612" t="s">
        <v>170</v>
      </c>
      <c r="E2102" s="621">
        <v>81.33</v>
      </c>
      <c r="F2102" s="614">
        <f t="shared" si="575"/>
        <v>98.05</v>
      </c>
      <c r="G2102" s="510"/>
      <c r="H2102" s="423"/>
      <c r="I2102" s="422">
        <f t="shared" si="577"/>
        <v>0</v>
      </c>
      <c r="J2102" s="422">
        <f t="shared" si="578"/>
        <v>0</v>
      </c>
      <c r="K2102" s="419"/>
      <c r="L2102" s="423">
        <f t="shared" si="579"/>
        <v>0</v>
      </c>
      <c r="M2102" s="423">
        <f t="shared" si="580"/>
        <v>0</v>
      </c>
      <c r="N2102" s="424">
        <f t="shared" si="581"/>
        <v>0</v>
      </c>
      <c r="O2102" s="424">
        <f t="shared" si="582"/>
        <v>0</v>
      </c>
      <c r="P2102" s="420"/>
      <c r="Q2102" s="532"/>
      <c r="R2102" s="526" t="str">
        <f t="shared" si="574"/>
        <v/>
      </c>
      <c r="S2102" s="526" t="str">
        <f t="shared" si="576"/>
        <v/>
      </c>
      <c r="V2102" s="433">
        <f>VLOOKUP(A2102,[3]Cartilha!$A:$A,1,FALSE)</f>
        <v>89293</v>
      </c>
      <c r="W2102" s="367"/>
    </row>
    <row r="2103" spans="1:23" ht="33.75" hidden="1" x14ac:dyDescent="0.2">
      <c r="A2103" s="623">
        <v>89294</v>
      </c>
      <c r="B2103" s="616" t="s">
        <v>3171</v>
      </c>
      <c r="C2103" s="620" t="s">
        <v>428</v>
      </c>
      <c r="D2103" s="612" t="s">
        <v>170</v>
      </c>
      <c r="E2103" s="621">
        <v>94.85</v>
      </c>
      <c r="F2103" s="614">
        <f t="shared" si="575"/>
        <v>114.35</v>
      </c>
      <c r="G2103" s="510"/>
      <c r="H2103" s="423"/>
      <c r="I2103" s="422">
        <f t="shared" si="577"/>
        <v>0</v>
      </c>
      <c r="J2103" s="422">
        <f t="shared" si="578"/>
        <v>0</v>
      </c>
      <c r="K2103" s="419"/>
      <c r="L2103" s="423">
        <f t="shared" si="579"/>
        <v>0</v>
      </c>
      <c r="M2103" s="423">
        <f t="shared" si="580"/>
        <v>0</v>
      </c>
      <c r="N2103" s="424">
        <f t="shared" si="581"/>
        <v>0</v>
      </c>
      <c r="O2103" s="424">
        <f t="shared" si="582"/>
        <v>0</v>
      </c>
      <c r="P2103" s="420"/>
      <c r="Q2103" s="532"/>
      <c r="R2103" s="526" t="str">
        <f t="shared" si="574"/>
        <v/>
      </c>
      <c r="S2103" s="526" t="str">
        <f t="shared" si="576"/>
        <v/>
      </c>
      <c r="V2103" s="433">
        <f>VLOOKUP(A2103,[3]Cartilha!$A:$A,1,FALSE)</f>
        <v>89294</v>
      </c>
      <c r="W2103" s="367"/>
    </row>
    <row r="2104" spans="1:23" ht="22.5" hidden="1" x14ac:dyDescent="0.2">
      <c r="A2104" s="623">
        <v>89295</v>
      </c>
      <c r="B2104" s="616" t="s">
        <v>3171</v>
      </c>
      <c r="C2104" s="620" t="s">
        <v>429</v>
      </c>
      <c r="D2104" s="612" t="s">
        <v>170</v>
      </c>
      <c r="E2104" s="621">
        <v>96.67</v>
      </c>
      <c r="F2104" s="614">
        <f t="shared" si="575"/>
        <v>116.55</v>
      </c>
      <c r="G2104" s="510"/>
      <c r="H2104" s="423"/>
      <c r="I2104" s="422">
        <f t="shared" si="577"/>
        <v>0</v>
      </c>
      <c r="J2104" s="422">
        <f t="shared" si="578"/>
        <v>0</v>
      </c>
      <c r="K2104" s="419"/>
      <c r="L2104" s="423">
        <f t="shared" si="579"/>
        <v>0</v>
      </c>
      <c r="M2104" s="423">
        <f t="shared" si="580"/>
        <v>0</v>
      </c>
      <c r="N2104" s="424">
        <f t="shared" si="581"/>
        <v>0</v>
      </c>
      <c r="O2104" s="424">
        <f t="shared" si="582"/>
        <v>0</v>
      </c>
      <c r="P2104" s="420"/>
      <c r="Q2104" s="532"/>
      <c r="R2104" s="526" t="str">
        <f t="shared" si="574"/>
        <v/>
      </c>
      <c r="S2104" s="526" t="str">
        <f t="shared" si="576"/>
        <v/>
      </c>
      <c r="V2104" s="433">
        <f>VLOOKUP(A2104,[3]Cartilha!$A:$A,1,FALSE)</f>
        <v>89295</v>
      </c>
      <c r="W2104" s="367"/>
    </row>
    <row r="2105" spans="1:23" ht="33.75" hidden="1" x14ac:dyDescent="0.2">
      <c r="A2105" s="623">
        <v>89296</v>
      </c>
      <c r="B2105" s="616" t="s">
        <v>3171</v>
      </c>
      <c r="C2105" s="620" t="s">
        <v>430</v>
      </c>
      <c r="D2105" s="612" t="s">
        <v>170</v>
      </c>
      <c r="E2105" s="621">
        <v>83.77</v>
      </c>
      <c r="F2105" s="614">
        <f t="shared" si="575"/>
        <v>100.99</v>
      </c>
      <c r="G2105" s="510"/>
      <c r="H2105" s="423"/>
      <c r="I2105" s="422">
        <f t="shared" si="577"/>
        <v>0</v>
      </c>
      <c r="J2105" s="422">
        <f t="shared" si="578"/>
        <v>0</v>
      </c>
      <c r="K2105" s="419"/>
      <c r="L2105" s="423">
        <f t="shared" si="579"/>
        <v>0</v>
      </c>
      <c r="M2105" s="423">
        <f t="shared" si="580"/>
        <v>0</v>
      </c>
      <c r="N2105" s="424">
        <f t="shared" si="581"/>
        <v>0</v>
      </c>
      <c r="O2105" s="424">
        <f t="shared" si="582"/>
        <v>0</v>
      </c>
      <c r="P2105" s="420"/>
      <c r="Q2105" s="532"/>
      <c r="R2105" s="526" t="str">
        <f t="shared" si="574"/>
        <v/>
      </c>
      <c r="S2105" s="526" t="str">
        <f t="shared" si="576"/>
        <v/>
      </c>
      <c r="V2105" s="433">
        <f>VLOOKUP(A2105,[3]Cartilha!$A:$A,1,FALSE)</f>
        <v>89296</v>
      </c>
      <c r="W2105" s="367"/>
    </row>
    <row r="2106" spans="1:23" ht="33.75" hidden="1" x14ac:dyDescent="0.2">
      <c r="A2106" s="623">
        <v>89297</v>
      </c>
      <c r="B2106" s="616" t="s">
        <v>3171</v>
      </c>
      <c r="C2106" s="620" t="s">
        <v>431</v>
      </c>
      <c r="D2106" s="612" t="s">
        <v>170</v>
      </c>
      <c r="E2106" s="621">
        <v>85.59</v>
      </c>
      <c r="F2106" s="614">
        <f t="shared" si="575"/>
        <v>103.19</v>
      </c>
      <c r="G2106" s="510"/>
      <c r="H2106" s="423"/>
      <c r="I2106" s="422">
        <f t="shared" si="577"/>
        <v>0</v>
      </c>
      <c r="J2106" s="422">
        <f t="shared" si="578"/>
        <v>0</v>
      </c>
      <c r="K2106" s="419"/>
      <c r="L2106" s="423">
        <f t="shared" si="579"/>
        <v>0</v>
      </c>
      <c r="M2106" s="423">
        <f t="shared" si="580"/>
        <v>0</v>
      </c>
      <c r="N2106" s="424">
        <f t="shared" si="581"/>
        <v>0</v>
      </c>
      <c r="O2106" s="424">
        <f t="shared" si="582"/>
        <v>0</v>
      </c>
      <c r="P2106" s="420"/>
      <c r="Q2106" s="532"/>
      <c r="R2106" s="526" t="str">
        <f t="shared" si="574"/>
        <v/>
      </c>
      <c r="S2106" s="526" t="str">
        <f t="shared" si="576"/>
        <v/>
      </c>
      <c r="V2106" s="433">
        <f>VLOOKUP(A2106,[3]Cartilha!$A:$A,1,FALSE)</f>
        <v>89297</v>
      </c>
      <c r="W2106" s="367"/>
    </row>
    <row r="2107" spans="1:23" ht="33.75" hidden="1" x14ac:dyDescent="0.2">
      <c r="A2107" s="623">
        <v>89298</v>
      </c>
      <c r="B2107" s="616" t="s">
        <v>3171</v>
      </c>
      <c r="C2107" s="620" t="s">
        <v>432</v>
      </c>
      <c r="D2107" s="612" t="s">
        <v>170</v>
      </c>
      <c r="E2107" s="621">
        <v>88.86</v>
      </c>
      <c r="F2107" s="614">
        <f t="shared" si="575"/>
        <v>107.13</v>
      </c>
      <c r="G2107" s="510"/>
      <c r="H2107" s="423"/>
      <c r="I2107" s="422">
        <f t="shared" si="577"/>
        <v>0</v>
      </c>
      <c r="J2107" s="422">
        <f t="shared" si="578"/>
        <v>0</v>
      </c>
      <c r="K2107" s="419"/>
      <c r="L2107" s="423">
        <f t="shared" si="579"/>
        <v>0</v>
      </c>
      <c r="M2107" s="423">
        <f t="shared" si="580"/>
        <v>0</v>
      </c>
      <c r="N2107" s="424">
        <f t="shared" si="581"/>
        <v>0</v>
      </c>
      <c r="O2107" s="424">
        <f t="shared" si="582"/>
        <v>0</v>
      </c>
      <c r="P2107" s="420"/>
      <c r="Q2107" s="532"/>
      <c r="R2107" s="526" t="str">
        <f t="shared" si="574"/>
        <v/>
      </c>
      <c r="S2107" s="526" t="str">
        <f t="shared" si="576"/>
        <v/>
      </c>
      <c r="V2107" s="433">
        <f>VLOOKUP(A2107,[3]Cartilha!$A:$A,1,FALSE)</f>
        <v>89298</v>
      </c>
      <c r="W2107" s="367"/>
    </row>
    <row r="2108" spans="1:23" ht="33.75" hidden="1" x14ac:dyDescent="0.2">
      <c r="A2108" s="623">
        <v>89299</v>
      </c>
      <c r="B2108" s="616" t="s">
        <v>3171</v>
      </c>
      <c r="C2108" s="620" t="s">
        <v>433</v>
      </c>
      <c r="D2108" s="612" t="s">
        <v>170</v>
      </c>
      <c r="E2108" s="621">
        <v>91.19</v>
      </c>
      <c r="F2108" s="614">
        <f t="shared" si="575"/>
        <v>109.94</v>
      </c>
      <c r="G2108" s="510"/>
      <c r="H2108" s="423"/>
      <c r="I2108" s="422">
        <f t="shared" si="577"/>
        <v>0</v>
      </c>
      <c r="J2108" s="422">
        <f t="shared" si="578"/>
        <v>0</v>
      </c>
      <c r="K2108" s="419"/>
      <c r="L2108" s="423">
        <f t="shared" si="579"/>
        <v>0</v>
      </c>
      <c r="M2108" s="423">
        <f t="shared" si="580"/>
        <v>0</v>
      </c>
      <c r="N2108" s="424">
        <f t="shared" si="581"/>
        <v>0</v>
      </c>
      <c r="O2108" s="424">
        <f t="shared" si="582"/>
        <v>0</v>
      </c>
      <c r="P2108" s="420"/>
      <c r="Q2108" s="532"/>
      <c r="R2108" s="526" t="str">
        <f t="shared" si="574"/>
        <v/>
      </c>
      <c r="S2108" s="526" t="str">
        <f t="shared" si="576"/>
        <v/>
      </c>
      <c r="V2108" s="433">
        <f>VLOOKUP(A2108,[3]Cartilha!$A:$A,1,FALSE)</f>
        <v>89299</v>
      </c>
      <c r="W2108" s="367"/>
    </row>
    <row r="2109" spans="1:23" ht="33.75" hidden="1" x14ac:dyDescent="0.2">
      <c r="A2109" s="623">
        <v>89300</v>
      </c>
      <c r="B2109" s="616" t="s">
        <v>3171</v>
      </c>
      <c r="C2109" s="620" t="s">
        <v>434</v>
      </c>
      <c r="D2109" s="612" t="s">
        <v>170</v>
      </c>
      <c r="E2109" s="621">
        <v>81.45</v>
      </c>
      <c r="F2109" s="614">
        <f t="shared" si="575"/>
        <v>98.2</v>
      </c>
      <c r="G2109" s="510"/>
      <c r="H2109" s="423"/>
      <c r="I2109" s="422">
        <f t="shared" si="577"/>
        <v>0</v>
      </c>
      <c r="J2109" s="422">
        <f t="shared" si="578"/>
        <v>0</v>
      </c>
      <c r="K2109" s="419"/>
      <c r="L2109" s="423">
        <f t="shared" si="579"/>
        <v>0</v>
      </c>
      <c r="M2109" s="423">
        <f t="shared" si="580"/>
        <v>0</v>
      </c>
      <c r="N2109" s="424">
        <f t="shared" si="581"/>
        <v>0</v>
      </c>
      <c r="O2109" s="424">
        <f t="shared" si="582"/>
        <v>0</v>
      </c>
      <c r="P2109" s="420"/>
      <c r="Q2109" s="532"/>
      <c r="R2109" s="526" t="str">
        <f t="shared" si="574"/>
        <v/>
      </c>
      <c r="S2109" s="526" t="str">
        <f t="shared" si="576"/>
        <v/>
      </c>
      <c r="V2109" s="433">
        <f>VLOOKUP(A2109,[3]Cartilha!$A:$A,1,FALSE)</f>
        <v>89300</v>
      </c>
      <c r="W2109" s="367"/>
    </row>
    <row r="2110" spans="1:23" ht="33.75" hidden="1" x14ac:dyDescent="0.2">
      <c r="A2110" s="623">
        <v>89301</v>
      </c>
      <c r="B2110" s="616" t="s">
        <v>3171</v>
      </c>
      <c r="C2110" s="620" t="s">
        <v>435</v>
      </c>
      <c r="D2110" s="612" t="s">
        <v>170</v>
      </c>
      <c r="E2110" s="621">
        <v>83.78</v>
      </c>
      <c r="F2110" s="614">
        <f t="shared" si="575"/>
        <v>101.01</v>
      </c>
      <c r="G2110" s="510"/>
      <c r="H2110" s="423"/>
      <c r="I2110" s="422">
        <f t="shared" si="577"/>
        <v>0</v>
      </c>
      <c r="J2110" s="422">
        <f t="shared" si="578"/>
        <v>0</v>
      </c>
      <c r="K2110" s="419"/>
      <c r="L2110" s="423">
        <f t="shared" si="579"/>
        <v>0</v>
      </c>
      <c r="M2110" s="423">
        <f t="shared" si="580"/>
        <v>0</v>
      </c>
      <c r="N2110" s="424">
        <f t="shared" si="581"/>
        <v>0</v>
      </c>
      <c r="O2110" s="424">
        <f t="shared" si="582"/>
        <v>0</v>
      </c>
      <c r="P2110" s="420"/>
      <c r="Q2110" s="532"/>
      <c r="R2110" s="526" t="str">
        <f t="shared" si="574"/>
        <v/>
      </c>
      <c r="S2110" s="526" t="str">
        <f t="shared" si="576"/>
        <v/>
      </c>
      <c r="V2110" s="433">
        <f>VLOOKUP(A2110,[3]Cartilha!$A:$A,1,FALSE)</f>
        <v>89301</v>
      </c>
      <c r="W2110" s="367"/>
    </row>
    <row r="2111" spans="1:23" ht="33.75" hidden="1" x14ac:dyDescent="0.2">
      <c r="A2111" s="623">
        <v>89302</v>
      </c>
      <c r="B2111" s="616" t="s">
        <v>3171</v>
      </c>
      <c r="C2111" s="620" t="s">
        <v>436</v>
      </c>
      <c r="D2111" s="612" t="s">
        <v>170</v>
      </c>
      <c r="E2111" s="621">
        <v>98.48</v>
      </c>
      <c r="F2111" s="614">
        <f t="shared" si="575"/>
        <v>118.73</v>
      </c>
      <c r="G2111" s="510"/>
      <c r="H2111" s="423"/>
      <c r="I2111" s="422">
        <f t="shared" si="577"/>
        <v>0</v>
      </c>
      <c r="J2111" s="422">
        <f t="shared" si="578"/>
        <v>0</v>
      </c>
      <c r="K2111" s="419"/>
      <c r="L2111" s="423">
        <f t="shared" si="579"/>
        <v>0</v>
      </c>
      <c r="M2111" s="423">
        <f t="shared" si="580"/>
        <v>0</v>
      </c>
      <c r="N2111" s="424">
        <f t="shared" si="581"/>
        <v>0</v>
      </c>
      <c r="O2111" s="424">
        <f t="shared" si="582"/>
        <v>0</v>
      </c>
      <c r="P2111" s="420"/>
      <c r="Q2111" s="532"/>
      <c r="R2111" s="526" t="str">
        <f t="shared" si="574"/>
        <v/>
      </c>
      <c r="S2111" s="526" t="str">
        <f t="shared" si="576"/>
        <v/>
      </c>
      <c r="V2111" s="433">
        <f>VLOOKUP(A2111,[3]Cartilha!$A:$A,1,FALSE)</f>
        <v>89302</v>
      </c>
      <c r="W2111" s="367"/>
    </row>
    <row r="2112" spans="1:23" ht="33.75" hidden="1" x14ac:dyDescent="0.2">
      <c r="A2112" s="623">
        <v>89303</v>
      </c>
      <c r="B2112" s="616" t="s">
        <v>3171</v>
      </c>
      <c r="C2112" s="620" t="s">
        <v>437</v>
      </c>
      <c r="D2112" s="612" t="s">
        <v>170</v>
      </c>
      <c r="E2112" s="621">
        <v>100.81</v>
      </c>
      <c r="F2112" s="614">
        <f t="shared" si="575"/>
        <v>121.54</v>
      </c>
      <c r="G2112" s="510"/>
      <c r="H2112" s="423"/>
      <c r="I2112" s="422">
        <f t="shared" si="577"/>
        <v>0</v>
      </c>
      <c r="J2112" s="422">
        <f t="shared" si="578"/>
        <v>0</v>
      </c>
      <c r="K2112" s="419"/>
      <c r="L2112" s="423">
        <f t="shared" si="579"/>
        <v>0</v>
      </c>
      <c r="M2112" s="423">
        <f t="shared" si="580"/>
        <v>0</v>
      </c>
      <c r="N2112" s="424">
        <f t="shared" si="581"/>
        <v>0</v>
      </c>
      <c r="O2112" s="424">
        <f t="shared" si="582"/>
        <v>0</v>
      </c>
      <c r="P2112" s="420"/>
      <c r="Q2112" s="532"/>
      <c r="R2112" s="526" t="str">
        <f t="shared" si="574"/>
        <v/>
      </c>
      <c r="S2112" s="526" t="str">
        <f t="shared" si="576"/>
        <v/>
      </c>
      <c r="V2112" s="433">
        <f>VLOOKUP(A2112,[3]Cartilha!$A:$A,1,FALSE)</f>
        <v>89303</v>
      </c>
      <c r="W2112" s="367"/>
    </row>
    <row r="2113" spans="1:23" ht="33.75" hidden="1" x14ac:dyDescent="0.2">
      <c r="A2113" s="623">
        <v>89304</v>
      </c>
      <c r="B2113" s="616" t="s">
        <v>3171</v>
      </c>
      <c r="C2113" s="620" t="s">
        <v>438</v>
      </c>
      <c r="D2113" s="612" t="s">
        <v>170</v>
      </c>
      <c r="E2113" s="621">
        <v>87.02</v>
      </c>
      <c r="F2113" s="614">
        <f t="shared" si="575"/>
        <v>104.91</v>
      </c>
      <c r="G2113" s="510"/>
      <c r="H2113" s="423"/>
      <c r="I2113" s="422">
        <f t="shared" si="577"/>
        <v>0</v>
      </c>
      <c r="J2113" s="422">
        <f t="shared" si="578"/>
        <v>0</v>
      </c>
      <c r="K2113" s="419"/>
      <c r="L2113" s="423">
        <f t="shared" si="579"/>
        <v>0</v>
      </c>
      <c r="M2113" s="423">
        <f t="shared" si="580"/>
        <v>0</v>
      </c>
      <c r="N2113" s="424">
        <f t="shared" si="581"/>
        <v>0</v>
      </c>
      <c r="O2113" s="424">
        <f t="shared" si="582"/>
        <v>0</v>
      </c>
      <c r="P2113" s="420"/>
      <c r="Q2113" s="532"/>
      <c r="R2113" s="526" t="str">
        <f t="shared" si="574"/>
        <v/>
      </c>
      <c r="S2113" s="526" t="str">
        <f t="shared" si="576"/>
        <v/>
      </c>
      <c r="V2113" s="433">
        <f>VLOOKUP(A2113,[3]Cartilha!$A:$A,1,FALSE)</f>
        <v>89304</v>
      </c>
      <c r="W2113" s="367"/>
    </row>
    <row r="2114" spans="1:23" ht="33.75" hidden="1" x14ac:dyDescent="0.2">
      <c r="A2114" s="623">
        <v>89305</v>
      </c>
      <c r="B2114" s="616" t="s">
        <v>3171</v>
      </c>
      <c r="C2114" s="620" t="s">
        <v>439</v>
      </c>
      <c r="D2114" s="612" t="s">
        <v>170</v>
      </c>
      <c r="E2114" s="621">
        <v>89.35</v>
      </c>
      <c r="F2114" s="614">
        <f t="shared" si="575"/>
        <v>107.72</v>
      </c>
      <c r="G2114" s="510"/>
      <c r="H2114" s="423"/>
      <c r="I2114" s="422">
        <f t="shared" si="577"/>
        <v>0</v>
      </c>
      <c r="J2114" s="422">
        <f t="shared" si="578"/>
        <v>0</v>
      </c>
      <c r="K2114" s="419"/>
      <c r="L2114" s="423">
        <f t="shared" si="579"/>
        <v>0</v>
      </c>
      <c r="M2114" s="423">
        <f t="shared" si="580"/>
        <v>0</v>
      </c>
      <c r="N2114" s="424">
        <f t="shared" si="581"/>
        <v>0</v>
      </c>
      <c r="O2114" s="424">
        <f t="shared" si="582"/>
        <v>0</v>
      </c>
      <c r="P2114" s="420"/>
      <c r="Q2114" s="532"/>
      <c r="R2114" s="526" t="str">
        <f t="shared" si="574"/>
        <v/>
      </c>
      <c r="S2114" s="526" t="str">
        <f t="shared" si="576"/>
        <v/>
      </c>
      <c r="V2114" s="433">
        <f>VLOOKUP(A2114,[3]Cartilha!$A:$A,1,FALSE)</f>
        <v>89305</v>
      </c>
      <c r="W2114" s="367"/>
    </row>
    <row r="2115" spans="1:23" ht="33.75" hidden="1" x14ac:dyDescent="0.2">
      <c r="A2115" s="623">
        <v>89306</v>
      </c>
      <c r="B2115" s="616" t="s">
        <v>3171</v>
      </c>
      <c r="C2115" s="620" t="s">
        <v>440</v>
      </c>
      <c r="D2115" s="612" t="s">
        <v>170</v>
      </c>
      <c r="E2115" s="621">
        <v>100.84</v>
      </c>
      <c r="F2115" s="614">
        <f t="shared" si="575"/>
        <v>121.57</v>
      </c>
      <c r="G2115" s="510"/>
      <c r="H2115" s="423"/>
      <c r="I2115" s="422">
        <f t="shared" si="577"/>
        <v>0</v>
      </c>
      <c r="J2115" s="422">
        <f t="shared" si="578"/>
        <v>0</v>
      </c>
      <c r="K2115" s="419"/>
      <c r="L2115" s="423">
        <f t="shared" si="579"/>
        <v>0</v>
      </c>
      <c r="M2115" s="423">
        <f t="shared" si="580"/>
        <v>0</v>
      </c>
      <c r="N2115" s="424">
        <f t="shared" si="581"/>
        <v>0</v>
      </c>
      <c r="O2115" s="424">
        <f t="shared" si="582"/>
        <v>0</v>
      </c>
      <c r="P2115" s="420"/>
      <c r="Q2115" s="532"/>
      <c r="R2115" s="526" t="str">
        <f t="shared" si="574"/>
        <v/>
      </c>
      <c r="S2115" s="526" t="str">
        <f t="shared" si="576"/>
        <v/>
      </c>
      <c r="V2115" s="433">
        <f>VLOOKUP(A2115,[3]Cartilha!$A:$A,1,FALSE)</f>
        <v>89306</v>
      </c>
      <c r="W2115" s="367"/>
    </row>
    <row r="2116" spans="1:23" ht="33.75" hidden="1" x14ac:dyDescent="0.2">
      <c r="A2116" s="623">
        <v>89307</v>
      </c>
      <c r="B2116" s="616" t="s">
        <v>3171</v>
      </c>
      <c r="C2116" s="620" t="s">
        <v>441</v>
      </c>
      <c r="D2116" s="612" t="s">
        <v>170</v>
      </c>
      <c r="E2116" s="621">
        <v>103.42</v>
      </c>
      <c r="F2116" s="614">
        <f t="shared" si="575"/>
        <v>124.68</v>
      </c>
      <c r="G2116" s="510"/>
      <c r="H2116" s="423"/>
      <c r="I2116" s="422">
        <f t="shared" si="577"/>
        <v>0</v>
      </c>
      <c r="J2116" s="422">
        <f t="shared" si="578"/>
        <v>0</v>
      </c>
      <c r="K2116" s="419"/>
      <c r="L2116" s="423">
        <f t="shared" si="579"/>
        <v>0</v>
      </c>
      <c r="M2116" s="423">
        <f t="shared" si="580"/>
        <v>0</v>
      </c>
      <c r="N2116" s="424">
        <f t="shared" si="581"/>
        <v>0</v>
      </c>
      <c r="O2116" s="424">
        <f t="shared" si="582"/>
        <v>0</v>
      </c>
      <c r="P2116" s="420"/>
      <c r="Q2116" s="532"/>
      <c r="R2116" s="526" t="str">
        <f t="shared" si="574"/>
        <v/>
      </c>
      <c r="S2116" s="526" t="str">
        <f t="shared" si="576"/>
        <v/>
      </c>
      <c r="V2116" s="433">
        <f>VLOOKUP(A2116,[3]Cartilha!$A:$A,1,FALSE)</f>
        <v>89307</v>
      </c>
      <c r="W2116" s="367"/>
    </row>
    <row r="2117" spans="1:23" ht="33.75" hidden="1" x14ac:dyDescent="0.2">
      <c r="A2117" s="623">
        <v>89308</v>
      </c>
      <c r="B2117" s="616" t="s">
        <v>3171</v>
      </c>
      <c r="C2117" s="620" t="s">
        <v>442</v>
      </c>
      <c r="D2117" s="612" t="s">
        <v>170</v>
      </c>
      <c r="E2117" s="621">
        <v>93.4</v>
      </c>
      <c r="F2117" s="614">
        <f t="shared" si="575"/>
        <v>112.6</v>
      </c>
      <c r="G2117" s="510"/>
      <c r="H2117" s="423"/>
      <c r="I2117" s="422">
        <f t="shared" si="577"/>
        <v>0</v>
      </c>
      <c r="J2117" s="422">
        <f t="shared" si="578"/>
        <v>0</v>
      </c>
      <c r="K2117" s="419"/>
      <c r="L2117" s="423">
        <f t="shared" si="579"/>
        <v>0</v>
      </c>
      <c r="M2117" s="423">
        <f t="shared" si="580"/>
        <v>0</v>
      </c>
      <c r="N2117" s="424">
        <f t="shared" si="581"/>
        <v>0</v>
      </c>
      <c r="O2117" s="424">
        <f t="shared" si="582"/>
        <v>0</v>
      </c>
      <c r="P2117" s="420"/>
      <c r="Q2117" s="532"/>
      <c r="R2117" s="526" t="str">
        <f t="shared" si="574"/>
        <v/>
      </c>
      <c r="S2117" s="526" t="str">
        <f t="shared" si="576"/>
        <v/>
      </c>
      <c r="V2117" s="433">
        <f>VLOOKUP(A2117,[3]Cartilha!$A:$A,1,FALSE)</f>
        <v>89308</v>
      </c>
      <c r="W2117" s="367"/>
    </row>
    <row r="2118" spans="1:23" ht="33.75" hidden="1" x14ac:dyDescent="0.2">
      <c r="A2118" s="623">
        <v>89309</v>
      </c>
      <c r="B2118" s="616" t="s">
        <v>3171</v>
      </c>
      <c r="C2118" s="620" t="s">
        <v>443</v>
      </c>
      <c r="D2118" s="612" t="s">
        <v>170</v>
      </c>
      <c r="E2118" s="621">
        <v>95.98</v>
      </c>
      <c r="F2118" s="614">
        <f t="shared" si="575"/>
        <v>115.71</v>
      </c>
      <c r="G2118" s="510"/>
      <c r="H2118" s="423"/>
      <c r="I2118" s="422">
        <f t="shared" si="577"/>
        <v>0</v>
      </c>
      <c r="J2118" s="422">
        <f t="shared" si="578"/>
        <v>0</v>
      </c>
      <c r="K2118" s="419"/>
      <c r="L2118" s="423">
        <f t="shared" si="579"/>
        <v>0</v>
      </c>
      <c r="M2118" s="423">
        <f t="shared" si="580"/>
        <v>0</v>
      </c>
      <c r="N2118" s="424">
        <f t="shared" si="581"/>
        <v>0</v>
      </c>
      <c r="O2118" s="424">
        <f t="shared" si="582"/>
        <v>0</v>
      </c>
      <c r="P2118" s="420"/>
      <c r="Q2118" s="532"/>
      <c r="R2118" s="526" t="str">
        <f t="shared" si="574"/>
        <v/>
      </c>
      <c r="S2118" s="526" t="str">
        <f t="shared" si="576"/>
        <v/>
      </c>
      <c r="V2118" s="433">
        <f>VLOOKUP(A2118,[3]Cartilha!$A:$A,1,FALSE)</f>
        <v>89309</v>
      </c>
      <c r="W2118" s="367"/>
    </row>
    <row r="2119" spans="1:23" ht="33.75" hidden="1" x14ac:dyDescent="0.2">
      <c r="A2119" s="623">
        <v>89310</v>
      </c>
      <c r="B2119" s="616" t="s">
        <v>3171</v>
      </c>
      <c r="C2119" s="620" t="s">
        <v>444</v>
      </c>
      <c r="D2119" s="612" t="s">
        <v>170</v>
      </c>
      <c r="E2119" s="621">
        <v>116.18</v>
      </c>
      <c r="F2119" s="614">
        <f t="shared" si="575"/>
        <v>140.07</v>
      </c>
      <c r="G2119" s="510"/>
      <c r="H2119" s="423"/>
      <c r="I2119" s="422">
        <f t="shared" si="577"/>
        <v>0</v>
      </c>
      <c r="J2119" s="422">
        <f t="shared" si="578"/>
        <v>0</v>
      </c>
      <c r="K2119" s="419"/>
      <c r="L2119" s="423">
        <f t="shared" si="579"/>
        <v>0</v>
      </c>
      <c r="M2119" s="423">
        <f t="shared" si="580"/>
        <v>0</v>
      </c>
      <c r="N2119" s="424">
        <f t="shared" si="581"/>
        <v>0</v>
      </c>
      <c r="O2119" s="424">
        <f t="shared" si="582"/>
        <v>0</v>
      </c>
      <c r="P2119" s="420"/>
      <c r="Q2119" s="532"/>
      <c r="R2119" s="526" t="str">
        <f t="shared" si="574"/>
        <v/>
      </c>
      <c r="S2119" s="526" t="str">
        <f t="shared" si="576"/>
        <v/>
      </c>
      <c r="V2119" s="433">
        <f>VLOOKUP(A2119,[3]Cartilha!$A:$A,1,FALSE)</f>
        <v>89310</v>
      </c>
      <c r="W2119" s="367"/>
    </row>
    <row r="2120" spans="1:23" ht="33.75" hidden="1" x14ac:dyDescent="0.2">
      <c r="A2120" s="623">
        <v>89311</v>
      </c>
      <c r="B2120" s="616" t="s">
        <v>3171</v>
      </c>
      <c r="C2120" s="620" t="s">
        <v>445</v>
      </c>
      <c r="D2120" s="612" t="s">
        <v>170</v>
      </c>
      <c r="E2120" s="621">
        <v>118.76</v>
      </c>
      <c r="F2120" s="614">
        <f t="shared" si="575"/>
        <v>143.18</v>
      </c>
      <c r="G2120" s="510"/>
      <c r="H2120" s="423"/>
      <c r="I2120" s="422">
        <f t="shared" si="577"/>
        <v>0</v>
      </c>
      <c r="J2120" s="422">
        <f t="shared" si="578"/>
        <v>0</v>
      </c>
      <c r="K2120" s="419"/>
      <c r="L2120" s="423">
        <f t="shared" si="579"/>
        <v>0</v>
      </c>
      <c r="M2120" s="423">
        <f t="shared" si="580"/>
        <v>0</v>
      </c>
      <c r="N2120" s="424">
        <f t="shared" si="581"/>
        <v>0</v>
      </c>
      <c r="O2120" s="424">
        <f t="shared" si="582"/>
        <v>0</v>
      </c>
      <c r="P2120" s="420"/>
      <c r="Q2120" s="532"/>
      <c r="R2120" s="526" t="str">
        <f t="shared" si="574"/>
        <v/>
      </c>
      <c r="S2120" s="526" t="str">
        <f t="shared" si="576"/>
        <v/>
      </c>
      <c r="V2120" s="433">
        <f>VLOOKUP(A2120,[3]Cartilha!$A:$A,1,FALSE)</f>
        <v>89311</v>
      </c>
      <c r="W2120" s="367"/>
    </row>
    <row r="2121" spans="1:23" ht="33.75" hidden="1" x14ac:dyDescent="0.2">
      <c r="A2121" s="623">
        <v>89312</v>
      </c>
      <c r="B2121" s="616" t="s">
        <v>3171</v>
      </c>
      <c r="C2121" s="620" t="s">
        <v>446</v>
      </c>
      <c r="D2121" s="612" t="s">
        <v>170</v>
      </c>
      <c r="E2121" s="621">
        <v>100.23</v>
      </c>
      <c r="F2121" s="614">
        <f t="shared" si="575"/>
        <v>120.84</v>
      </c>
      <c r="G2121" s="510"/>
      <c r="H2121" s="423"/>
      <c r="I2121" s="422">
        <f t="shared" si="577"/>
        <v>0</v>
      </c>
      <c r="J2121" s="422">
        <f t="shared" si="578"/>
        <v>0</v>
      </c>
      <c r="K2121" s="419"/>
      <c r="L2121" s="423">
        <f t="shared" si="579"/>
        <v>0</v>
      </c>
      <c r="M2121" s="423">
        <f t="shared" si="580"/>
        <v>0</v>
      </c>
      <c r="N2121" s="424">
        <f t="shared" si="581"/>
        <v>0</v>
      </c>
      <c r="O2121" s="424">
        <f t="shared" si="582"/>
        <v>0</v>
      </c>
      <c r="P2121" s="420"/>
      <c r="Q2121" s="525"/>
      <c r="R2121" s="526" t="str">
        <f t="shared" si="574"/>
        <v/>
      </c>
      <c r="S2121" s="526" t="str">
        <f t="shared" si="576"/>
        <v/>
      </c>
      <c r="V2121" s="433">
        <f>VLOOKUP(A2121,[3]Cartilha!$A:$A,1,FALSE)</f>
        <v>89312</v>
      </c>
      <c r="W2121" s="367"/>
    </row>
    <row r="2122" spans="1:23" ht="33.75" hidden="1" x14ac:dyDescent="0.2">
      <c r="A2122" s="623">
        <v>89313</v>
      </c>
      <c r="B2122" s="616" t="s">
        <v>3171</v>
      </c>
      <c r="C2122" s="620" t="s">
        <v>447</v>
      </c>
      <c r="D2122" s="612" t="s">
        <v>170</v>
      </c>
      <c r="E2122" s="621">
        <v>102.81</v>
      </c>
      <c r="F2122" s="614">
        <f t="shared" si="575"/>
        <v>123.95</v>
      </c>
      <c r="G2122" s="510"/>
      <c r="H2122" s="423"/>
      <c r="I2122" s="422">
        <f t="shared" si="577"/>
        <v>0</v>
      </c>
      <c r="J2122" s="422">
        <f t="shared" si="578"/>
        <v>0</v>
      </c>
      <c r="K2122" s="419"/>
      <c r="L2122" s="423">
        <f t="shared" si="579"/>
        <v>0</v>
      </c>
      <c r="M2122" s="423">
        <f t="shared" si="580"/>
        <v>0</v>
      </c>
      <c r="N2122" s="424">
        <f t="shared" si="581"/>
        <v>0</v>
      </c>
      <c r="O2122" s="424">
        <f t="shared" si="582"/>
        <v>0</v>
      </c>
      <c r="P2122" s="420"/>
      <c r="Q2122" s="525"/>
      <c r="R2122" s="526" t="str">
        <f t="shared" si="574"/>
        <v/>
      </c>
      <c r="S2122" s="526" t="str">
        <f t="shared" si="576"/>
        <v/>
      </c>
      <c r="V2122" s="433">
        <f>VLOOKUP(A2122,[3]Cartilha!$A:$A,1,FALSE)</f>
        <v>89313</v>
      </c>
      <c r="W2122" s="367"/>
    </row>
    <row r="2123" spans="1:23" hidden="1" x14ac:dyDescent="0.2">
      <c r="A2123" s="623" t="s">
        <v>6151</v>
      </c>
      <c r="B2123" s="616"/>
      <c r="C2123" s="650" t="s">
        <v>6152</v>
      </c>
      <c r="D2123" s="617">
        <v>0</v>
      </c>
      <c r="E2123" s="651">
        <v>0</v>
      </c>
      <c r="F2123" s="638">
        <f t="shared" si="575"/>
        <v>0</v>
      </c>
      <c r="G2123" s="518"/>
      <c r="H2123" s="446"/>
      <c r="I2123" s="447"/>
      <c r="J2123" s="448"/>
      <c r="K2123" s="419"/>
      <c r="L2123" s="461"/>
      <c r="M2123" s="446"/>
      <c r="N2123" s="447"/>
      <c r="O2123" s="448"/>
      <c r="P2123" s="420"/>
      <c r="Q2123" s="525" t="str">
        <f>IF(OR(SUM(J2123)&gt;0,SUM(O2123)&gt;0),"xx","")</f>
        <v/>
      </c>
      <c r="R2123" s="526" t="str">
        <f t="shared" si="574"/>
        <v/>
      </c>
      <c r="S2123" s="526" t="str">
        <f t="shared" si="576"/>
        <v/>
      </c>
      <c r="V2123" s="433" t="str">
        <f>VLOOKUP(A2123,[3]Cartilha!$A:$A,1,FALSE)</f>
        <v>5.1.7</v>
      </c>
      <c r="W2123" s="367"/>
    </row>
    <row r="2124" spans="1:23" hidden="1" x14ac:dyDescent="0.2">
      <c r="A2124" s="623" t="s">
        <v>6153</v>
      </c>
      <c r="B2124" s="616"/>
      <c r="C2124" s="650" t="s">
        <v>6154</v>
      </c>
      <c r="D2124" s="617">
        <v>0</v>
      </c>
      <c r="E2124" s="651">
        <v>0</v>
      </c>
      <c r="F2124" s="638">
        <f t="shared" si="575"/>
        <v>0</v>
      </c>
      <c r="G2124" s="518"/>
      <c r="H2124" s="446"/>
      <c r="I2124" s="447"/>
      <c r="J2124" s="448"/>
      <c r="K2124" s="419"/>
      <c r="L2124" s="461"/>
      <c r="M2124" s="446"/>
      <c r="N2124" s="447"/>
      <c r="O2124" s="448"/>
      <c r="P2124" s="420"/>
      <c r="Q2124" s="525" t="str">
        <f>IF(OR(SUM(J2124)&gt;0,SUM(O2124)&gt;0),"xx","")</f>
        <v/>
      </c>
      <c r="R2124" s="526" t="str">
        <f t="shared" si="574"/>
        <v/>
      </c>
      <c r="S2124" s="526" t="str">
        <f t="shared" si="576"/>
        <v/>
      </c>
      <c r="V2124" s="433" t="str">
        <f>VLOOKUP(A2124,[3]Cartilha!$A:$A,1,FALSE)</f>
        <v>5.1.8</v>
      </c>
      <c r="W2124" s="367"/>
    </row>
    <row r="2125" spans="1:23" hidden="1" x14ac:dyDescent="0.2">
      <c r="A2125" s="623" t="s">
        <v>6155</v>
      </c>
      <c r="B2125" s="616"/>
      <c r="C2125" s="650" t="s">
        <v>6156</v>
      </c>
      <c r="D2125" s="617">
        <v>0</v>
      </c>
      <c r="E2125" s="651">
        <v>0</v>
      </c>
      <c r="F2125" s="638">
        <f t="shared" si="575"/>
        <v>0</v>
      </c>
      <c r="G2125" s="518"/>
      <c r="H2125" s="446"/>
      <c r="I2125" s="447"/>
      <c r="J2125" s="448"/>
      <c r="K2125" s="419"/>
      <c r="L2125" s="461"/>
      <c r="M2125" s="446"/>
      <c r="N2125" s="447"/>
      <c r="O2125" s="448"/>
      <c r="P2125" s="420"/>
      <c r="Q2125" s="525" t="str">
        <f>IF(OR(SUM(J2125)&gt;0,SUM(O2125)&gt;0),"xx","")</f>
        <v/>
      </c>
      <c r="R2125" s="526" t="str">
        <f t="shared" si="574"/>
        <v/>
      </c>
      <c r="S2125" s="526" t="str">
        <f t="shared" si="576"/>
        <v/>
      </c>
      <c r="V2125" s="433" t="str">
        <f>VLOOKUP(A2125,[3]Cartilha!$A:$A,1,FALSE)</f>
        <v>5.1.9</v>
      </c>
      <c r="W2125" s="367"/>
    </row>
    <row r="2126" spans="1:23" hidden="1" x14ac:dyDescent="0.2">
      <c r="A2126" s="623" t="s">
        <v>6157</v>
      </c>
      <c r="B2126" s="616"/>
      <c r="C2126" s="650" t="s">
        <v>6158</v>
      </c>
      <c r="D2126" s="617">
        <v>0</v>
      </c>
      <c r="E2126" s="651">
        <v>0</v>
      </c>
      <c r="F2126" s="638">
        <f t="shared" si="575"/>
        <v>0</v>
      </c>
      <c r="G2126" s="518"/>
      <c r="H2126" s="446"/>
      <c r="I2126" s="447"/>
      <c r="J2126" s="448"/>
      <c r="K2126" s="419"/>
      <c r="L2126" s="461"/>
      <c r="M2126" s="446"/>
      <c r="N2126" s="447"/>
      <c r="O2126" s="448"/>
      <c r="P2126" s="420"/>
      <c r="Q2126" s="525" t="str">
        <f>IF(OR(SUM(J2126)&gt;0,SUM(O2126)&gt;0),"xx","")</f>
        <v/>
      </c>
      <c r="R2126" s="526" t="str">
        <f t="shared" si="574"/>
        <v/>
      </c>
      <c r="S2126" s="526" t="str">
        <f t="shared" si="576"/>
        <v/>
      </c>
      <c r="V2126" s="433" t="str">
        <f>VLOOKUP(A2126,[3]Cartilha!$A:$A,1,FALSE)</f>
        <v>5.1.10</v>
      </c>
      <c r="W2126" s="367"/>
    </row>
    <row r="2127" spans="1:23" hidden="1" x14ac:dyDescent="0.2">
      <c r="A2127" s="623" t="s">
        <v>6159</v>
      </c>
      <c r="B2127" s="616"/>
      <c r="C2127" s="650" t="s">
        <v>6160</v>
      </c>
      <c r="D2127" s="617">
        <v>0</v>
      </c>
      <c r="E2127" s="651">
        <v>0</v>
      </c>
      <c r="F2127" s="638">
        <f t="shared" si="575"/>
        <v>0</v>
      </c>
      <c r="G2127" s="518"/>
      <c r="H2127" s="446"/>
      <c r="I2127" s="447"/>
      <c r="J2127" s="448"/>
      <c r="K2127" s="419"/>
      <c r="L2127" s="461"/>
      <c r="M2127" s="446"/>
      <c r="N2127" s="447"/>
      <c r="O2127" s="448"/>
      <c r="P2127" s="420"/>
      <c r="Q2127" s="525" t="str">
        <f>IF(OR(SUM(J2127)&gt;0,SUM(O2127)&gt;0),"xx","")</f>
        <v/>
      </c>
      <c r="R2127" s="526" t="str">
        <f t="shared" si="574"/>
        <v/>
      </c>
      <c r="S2127" s="526" t="str">
        <f t="shared" si="576"/>
        <v/>
      </c>
      <c r="V2127" s="433" t="str">
        <f>VLOOKUP(A2127,[3]Cartilha!$A:$A,1,FALSE)</f>
        <v>5.1.11</v>
      </c>
      <c r="W2127" s="367"/>
    </row>
    <row r="2128" spans="1:23" hidden="1" x14ac:dyDescent="0.2">
      <c r="A2128" s="623" t="s">
        <v>2175</v>
      </c>
      <c r="B2128" s="616"/>
      <c r="C2128" s="650" t="s">
        <v>162</v>
      </c>
      <c r="D2128" s="617">
        <v>0</v>
      </c>
      <c r="E2128" s="651">
        <v>0</v>
      </c>
      <c r="F2128" s="638">
        <f t="shared" si="575"/>
        <v>0</v>
      </c>
      <c r="G2128" s="518"/>
      <c r="H2128" s="446"/>
      <c r="I2128" s="447"/>
      <c r="J2128" s="448"/>
      <c r="K2128" s="419"/>
      <c r="L2128" s="461"/>
      <c r="M2128" s="446"/>
      <c r="N2128" s="447"/>
      <c r="O2128" s="448"/>
      <c r="P2128" s="420"/>
      <c r="Q2128" s="525" t="str">
        <f>IF(OR(SUM(J2129:J2173)&gt;0,SUM(O2129:O2173)&gt;0),"xx","")</f>
        <v/>
      </c>
      <c r="R2128" s="526" t="str">
        <f t="shared" si="574"/>
        <v/>
      </c>
      <c r="S2128" s="526" t="str">
        <f t="shared" si="576"/>
        <v/>
      </c>
      <c r="V2128" s="433" t="str">
        <f>VLOOKUP(A2128,[3]Cartilha!$A:$A,1,FALSE)</f>
        <v>5.1.12</v>
      </c>
      <c r="W2128" s="367"/>
    </row>
    <row r="2129" spans="1:23" hidden="1" x14ac:dyDescent="0.2">
      <c r="A2129" s="623">
        <v>93200</v>
      </c>
      <c r="B2129" s="616" t="s">
        <v>3171</v>
      </c>
      <c r="C2129" s="620" t="s">
        <v>675</v>
      </c>
      <c r="D2129" s="612" t="s">
        <v>7029</v>
      </c>
      <c r="E2129" s="621">
        <v>2.8</v>
      </c>
      <c r="F2129" s="614">
        <f t="shared" si="575"/>
        <v>3.38</v>
      </c>
      <c r="G2129" s="510"/>
      <c r="H2129" s="423"/>
      <c r="I2129" s="422">
        <f t="shared" ref="I2129:I2173" si="583">IF(ISBLANK(E2129),0,ROUND(F2129*G2129,2))</f>
        <v>0</v>
      </c>
      <c r="J2129" s="422">
        <f t="shared" ref="J2129:J2173" si="584">IF(ISBLANK(G2129),0,ROUND(G2129*H2129,2))</f>
        <v>0</v>
      </c>
      <c r="K2129" s="419"/>
      <c r="L2129" s="423">
        <f t="shared" ref="L2129:L2173" si="585">G2129</f>
        <v>0</v>
      </c>
      <c r="M2129" s="423">
        <f t="shared" ref="M2129:M2173" si="586">H2129</f>
        <v>0</v>
      </c>
      <c r="N2129" s="424">
        <f t="shared" ref="N2129:N2173" si="587">IF(ISBLANK(E2129),0,ROUND(F2129*L2129,2))</f>
        <v>0</v>
      </c>
      <c r="O2129" s="424">
        <f t="shared" ref="O2129:O2173" si="588">IF(ISBLANK(L2129),0,ROUND(L2129*M2129,2))</f>
        <v>0</v>
      </c>
      <c r="P2129" s="420"/>
      <c r="Q2129" s="532"/>
      <c r="R2129" s="526" t="str">
        <f t="shared" si="574"/>
        <v/>
      </c>
      <c r="S2129" s="526" t="str">
        <f t="shared" si="576"/>
        <v/>
      </c>
      <c r="V2129" s="433">
        <f>VLOOKUP(A2129,[3]Cartilha!$A:$A,1,FALSE)</f>
        <v>93200</v>
      </c>
      <c r="W2129" s="367"/>
    </row>
    <row r="2130" spans="1:23" hidden="1" x14ac:dyDescent="0.2">
      <c r="A2130" s="623">
        <v>93201</v>
      </c>
      <c r="B2130" s="616" t="s">
        <v>3171</v>
      </c>
      <c r="C2130" s="620" t="s">
        <v>676</v>
      </c>
      <c r="D2130" s="612" t="s">
        <v>7029</v>
      </c>
      <c r="E2130" s="621">
        <v>6.29</v>
      </c>
      <c r="F2130" s="614">
        <f t="shared" si="575"/>
        <v>7.58</v>
      </c>
      <c r="G2130" s="510"/>
      <c r="H2130" s="423"/>
      <c r="I2130" s="422">
        <f t="shared" si="583"/>
        <v>0</v>
      </c>
      <c r="J2130" s="422">
        <f t="shared" si="584"/>
        <v>0</v>
      </c>
      <c r="K2130" s="419"/>
      <c r="L2130" s="423">
        <f t="shared" si="585"/>
        <v>0</v>
      </c>
      <c r="M2130" s="423">
        <f t="shared" si="586"/>
        <v>0</v>
      </c>
      <c r="N2130" s="424">
        <f t="shared" si="587"/>
        <v>0</v>
      </c>
      <c r="O2130" s="424">
        <f t="shared" si="588"/>
        <v>0</v>
      </c>
      <c r="P2130" s="420"/>
      <c r="Q2130" s="532"/>
      <c r="R2130" s="526" t="str">
        <f t="shared" si="574"/>
        <v/>
      </c>
      <c r="S2130" s="526" t="str">
        <f t="shared" si="576"/>
        <v/>
      </c>
      <c r="V2130" s="433">
        <f>VLOOKUP(A2130,[3]Cartilha!$A:$A,1,FALSE)</f>
        <v>93201</v>
      </c>
      <c r="W2130" s="367"/>
    </row>
    <row r="2131" spans="1:23" hidden="1" x14ac:dyDescent="0.2">
      <c r="A2131" s="623">
        <v>101157</v>
      </c>
      <c r="B2131" s="616" t="s">
        <v>3171</v>
      </c>
      <c r="C2131" s="620" t="s">
        <v>6817</v>
      </c>
      <c r="D2131" s="612" t="s">
        <v>170</v>
      </c>
      <c r="E2131" s="621">
        <v>57.79</v>
      </c>
      <c r="F2131" s="614">
        <f t="shared" si="575"/>
        <v>69.67</v>
      </c>
      <c r="G2131" s="510"/>
      <c r="H2131" s="423"/>
      <c r="I2131" s="422">
        <f t="shared" si="583"/>
        <v>0</v>
      </c>
      <c r="J2131" s="422">
        <f t="shared" si="584"/>
        <v>0</v>
      </c>
      <c r="K2131" s="419"/>
      <c r="L2131" s="423">
        <f t="shared" si="585"/>
        <v>0</v>
      </c>
      <c r="M2131" s="423">
        <f t="shared" si="586"/>
        <v>0</v>
      </c>
      <c r="N2131" s="424">
        <f t="shared" si="587"/>
        <v>0</v>
      </c>
      <c r="O2131" s="424">
        <f t="shared" si="588"/>
        <v>0</v>
      </c>
      <c r="P2131" s="420"/>
      <c r="Q2131" s="532"/>
      <c r="R2131" s="526" t="str">
        <f t="shared" si="574"/>
        <v/>
      </c>
      <c r="S2131" s="526" t="str">
        <f t="shared" si="576"/>
        <v/>
      </c>
      <c r="V2131" s="433">
        <f>VLOOKUP(A2131,[3]Cartilha!$A:$A,1,FALSE)</f>
        <v>101157</v>
      </c>
      <c r="W2131" s="367"/>
    </row>
    <row r="2132" spans="1:23" hidden="1" x14ac:dyDescent="0.2">
      <c r="A2132" s="623">
        <v>101158</v>
      </c>
      <c r="B2132" s="616" t="s">
        <v>3171</v>
      </c>
      <c r="C2132" s="620" t="s">
        <v>6818</v>
      </c>
      <c r="D2132" s="612" t="s">
        <v>170</v>
      </c>
      <c r="E2132" s="621">
        <v>75.17</v>
      </c>
      <c r="F2132" s="614">
        <f t="shared" si="575"/>
        <v>90.62</v>
      </c>
      <c r="G2132" s="510"/>
      <c r="H2132" s="423"/>
      <c r="I2132" s="422">
        <f t="shared" si="583"/>
        <v>0</v>
      </c>
      <c r="J2132" s="422">
        <f t="shared" si="584"/>
        <v>0</v>
      </c>
      <c r="K2132" s="419"/>
      <c r="L2132" s="423">
        <f t="shared" si="585"/>
        <v>0</v>
      </c>
      <c r="M2132" s="423">
        <f t="shared" si="586"/>
        <v>0</v>
      </c>
      <c r="N2132" s="424">
        <f t="shared" si="587"/>
        <v>0</v>
      </c>
      <c r="O2132" s="424">
        <f t="shared" si="588"/>
        <v>0</v>
      </c>
      <c r="P2132" s="420"/>
      <c r="Q2132" s="532"/>
      <c r="R2132" s="526" t="str">
        <f t="shared" ref="R2132:R2195" si="589">IF(Q2132="X","x",IF(Q2132="xx","x",IF(O2132&gt;0,"x","")))</f>
        <v/>
      </c>
      <c r="S2132" s="526" t="str">
        <f t="shared" si="576"/>
        <v/>
      </c>
      <c r="V2132" s="433">
        <f>VLOOKUP(A2132,[3]Cartilha!$A:$A,1,FALSE)</f>
        <v>101158</v>
      </c>
      <c r="W2132" s="367"/>
    </row>
    <row r="2133" spans="1:23" s="527" customFormat="1" ht="22.5" hidden="1" x14ac:dyDescent="0.2">
      <c r="A2133" s="634">
        <v>103322</v>
      </c>
      <c r="B2133" s="652" t="s">
        <v>3171</v>
      </c>
      <c r="C2133" s="630" t="s">
        <v>7062</v>
      </c>
      <c r="D2133" s="635" t="s">
        <v>170</v>
      </c>
      <c r="E2133" s="621">
        <v>57.02</v>
      </c>
      <c r="F2133" s="636">
        <f t="shared" si="575"/>
        <v>68.739999999999995</v>
      </c>
      <c r="G2133" s="510"/>
      <c r="H2133" s="423"/>
      <c r="I2133" s="422">
        <f t="shared" si="583"/>
        <v>0</v>
      </c>
      <c r="J2133" s="422">
        <f t="shared" si="584"/>
        <v>0</v>
      </c>
      <c r="K2133" s="419"/>
      <c r="L2133" s="423">
        <f t="shared" si="585"/>
        <v>0</v>
      </c>
      <c r="M2133" s="423">
        <f t="shared" si="586"/>
        <v>0</v>
      </c>
      <c r="N2133" s="424">
        <f t="shared" si="587"/>
        <v>0</v>
      </c>
      <c r="O2133" s="424">
        <f t="shared" si="588"/>
        <v>0</v>
      </c>
      <c r="P2133" s="524"/>
      <c r="Q2133" s="532"/>
      <c r="R2133" s="526" t="str">
        <f t="shared" si="589"/>
        <v/>
      </c>
      <c r="S2133" s="526" t="str">
        <f t="shared" si="576"/>
        <v/>
      </c>
      <c r="U2133" s="366"/>
      <c r="V2133" s="433">
        <f>VLOOKUP(A2133,[3]Cartilha!$A:$A,1,FALSE)</f>
        <v>103322</v>
      </c>
      <c r="W2133" s="367"/>
    </row>
    <row r="2134" spans="1:23" ht="22.5" hidden="1" x14ac:dyDescent="0.2">
      <c r="A2134" s="623">
        <v>103323</v>
      </c>
      <c r="B2134" s="616" t="s">
        <v>3171</v>
      </c>
      <c r="C2134" s="620" t="s">
        <v>7063</v>
      </c>
      <c r="D2134" s="612" t="s">
        <v>170</v>
      </c>
      <c r="E2134" s="621">
        <v>58.46</v>
      </c>
      <c r="F2134" s="614">
        <f t="shared" si="575"/>
        <v>70.48</v>
      </c>
      <c r="G2134" s="510"/>
      <c r="H2134" s="423"/>
      <c r="I2134" s="422">
        <f t="shared" si="583"/>
        <v>0</v>
      </c>
      <c r="J2134" s="422">
        <f t="shared" si="584"/>
        <v>0</v>
      </c>
      <c r="K2134" s="419"/>
      <c r="L2134" s="423">
        <f t="shared" si="585"/>
        <v>0</v>
      </c>
      <c r="M2134" s="423">
        <f t="shared" si="586"/>
        <v>0</v>
      </c>
      <c r="N2134" s="424">
        <f t="shared" si="587"/>
        <v>0</v>
      </c>
      <c r="O2134" s="424">
        <f t="shared" si="588"/>
        <v>0</v>
      </c>
      <c r="P2134" s="420"/>
      <c r="Q2134" s="532"/>
      <c r="R2134" s="526" t="str">
        <f t="shared" si="589"/>
        <v/>
      </c>
      <c r="S2134" s="526" t="str">
        <f t="shared" si="576"/>
        <v/>
      </c>
      <c r="V2134" s="433">
        <f>VLOOKUP(A2134,[3]Cartilha!$A:$A,1,FALSE)</f>
        <v>103323</v>
      </c>
      <c r="W2134" s="367"/>
    </row>
    <row r="2135" spans="1:23" ht="22.5" hidden="1" x14ac:dyDescent="0.2">
      <c r="A2135" s="623">
        <v>103324</v>
      </c>
      <c r="B2135" s="616" t="s">
        <v>3171</v>
      </c>
      <c r="C2135" s="620" t="s">
        <v>7064</v>
      </c>
      <c r="D2135" s="612" t="s">
        <v>170</v>
      </c>
      <c r="E2135" s="621">
        <v>76.8</v>
      </c>
      <c r="F2135" s="614">
        <f t="shared" ref="F2135:F2198" si="590">IF(E2135=0,0,ROUND(E2135*(1+E$13)*(1-E$14),2))</f>
        <v>92.59</v>
      </c>
      <c r="G2135" s="510"/>
      <c r="H2135" s="423"/>
      <c r="I2135" s="422">
        <f t="shared" si="583"/>
        <v>0</v>
      </c>
      <c r="J2135" s="422">
        <f t="shared" si="584"/>
        <v>0</v>
      </c>
      <c r="K2135" s="419"/>
      <c r="L2135" s="423">
        <f t="shared" si="585"/>
        <v>0</v>
      </c>
      <c r="M2135" s="423">
        <f t="shared" si="586"/>
        <v>0</v>
      </c>
      <c r="N2135" s="424">
        <f t="shared" si="587"/>
        <v>0</v>
      </c>
      <c r="O2135" s="424">
        <f t="shared" si="588"/>
        <v>0</v>
      </c>
      <c r="P2135" s="420"/>
      <c r="Q2135" s="532"/>
      <c r="R2135" s="526" t="str">
        <f t="shared" si="589"/>
        <v/>
      </c>
      <c r="S2135" s="526" t="str">
        <f t="shared" si="576"/>
        <v/>
      </c>
      <c r="V2135" s="433">
        <f>VLOOKUP(A2135,[3]Cartilha!$A:$A,1,FALSE)</f>
        <v>103324</v>
      </c>
      <c r="W2135" s="367"/>
    </row>
    <row r="2136" spans="1:23" ht="22.5" hidden="1" x14ac:dyDescent="0.2">
      <c r="A2136" s="623">
        <v>103325</v>
      </c>
      <c r="B2136" s="616" t="s">
        <v>3171</v>
      </c>
      <c r="C2136" s="620" t="s">
        <v>7065</v>
      </c>
      <c r="D2136" s="612" t="s">
        <v>170</v>
      </c>
      <c r="E2136" s="621">
        <v>78.430000000000007</v>
      </c>
      <c r="F2136" s="614">
        <f t="shared" si="590"/>
        <v>94.56</v>
      </c>
      <c r="G2136" s="510"/>
      <c r="H2136" s="423"/>
      <c r="I2136" s="422">
        <f t="shared" si="583"/>
        <v>0</v>
      </c>
      <c r="J2136" s="422">
        <f t="shared" si="584"/>
        <v>0</v>
      </c>
      <c r="K2136" s="419"/>
      <c r="L2136" s="423">
        <f t="shared" si="585"/>
        <v>0</v>
      </c>
      <c r="M2136" s="423">
        <f t="shared" si="586"/>
        <v>0</v>
      </c>
      <c r="N2136" s="424">
        <f t="shared" si="587"/>
        <v>0</v>
      </c>
      <c r="O2136" s="424">
        <f t="shared" si="588"/>
        <v>0</v>
      </c>
      <c r="P2136" s="420"/>
      <c r="Q2136" s="532"/>
      <c r="R2136" s="526" t="str">
        <f t="shared" si="589"/>
        <v/>
      </c>
      <c r="S2136" s="526" t="str">
        <f t="shared" si="576"/>
        <v/>
      </c>
      <c r="V2136" s="433">
        <f>VLOOKUP(A2136,[3]Cartilha!$A:$A,1,FALSE)</f>
        <v>103325</v>
      </c>
      <c r="W2136" s="367"/>
    </row>
    <row r="2137" spans="1:23" ht="22.5" hidden="1" x14ac:dyDescent="0.2">
      <c r="A2137" s="623">
        <v>103326</v>
      </c>
      <c r="B2137" s="616" t="s">
        <v>3171</v>
      </c>
      <c r="C2137" s="620" t="s">
        <v>7066</v>
      </c>
      <c r="D2137" s="612" t="s">
        <v>170</v>
      </c>
      <c r="E2137" s="621">
        <v>93.04</v>
      </c>
      <c r="F2137" s="614">
        <f t="shared" si="590"/>
        <v>112.17</v>
      </c>
      <c r="G2137" s="510"/>
      <c r="H2137" s="423"/>
      <c r="I2137" s="422">
        <f t="shared" si="583"/>
        <v>0</v>
      </c>
      <c r="J2137" s="422">
        <f t="shared" si="584"/>
        <v>0</v>
      </c>
      <c r="K2137" s="419"/>
      <c r="L2137" s="423">
        <f t="shared" si="585"/>
        <v>0</v>
      </c>
      <c r="M2137" s="423">
        <f t="shared" si="586"/>
        <v>0</v>
      </c>
      <c r="N2137" s="424">
        <f t="shared" si="587"/>
        <v>0</v>
      </c>
      <c r="O2137" s="424">
        <f t="shared" si="588"/>
        <v>0</v>
      </c>
      <c r="P2137" s="420"/>
      <c r="Q2137" s="532"/>
      <c r="R2137" s="526" t="str">
        <f t="shared" si="589"/>
        <v/>
      </c>
      <c r="S2137" s="526" t="str">
        <f t="shared" si="576"/>
        <v/>
      </c>
      <c r="V2137" s="433">
        <f>VLOOKUP(A2137,[3]Cartilha!$A:$A,1,FALSE)</f>
        <v>103326</v>
      </c>
      <c r="W2137" s="367"/>
    </row>
    <row r="2138" spans="1:23" ht="22.5" hidden="1" x14ac:dyDescent="0.2">
      <c r="A2138" s="623">
        <v>103327</v>
      </c>
      <c r="B2138" s="616" t="s">
        <v>3171</v>
      </c>
      <c r="C2138" s="620" t="s">
        <v>7067</v>
      </c>
      <c r="D2138" s="612" t="s">
        <v>170</v>
      </c>
      <c r="E2138" s="621">
        <v>94.94</v>
      </c>
      <c r="F2138" s="614">
        <f t="shared" si="590"/>
        <v>114.46</v>
      </c>
      <c r="G2138" s="510"/>
      <c r="H2138" s="423"/>
      <c r="I2138" s="422">
        <f t="shared" si="583"/>
        <v>0</v>
      </c>
      <c r="J2138" s="422">
        <f t="shared" si="584"/>
        <v>0</v>
      </c>
      <c r="K2138" s="419"/>
      <c r="L2138" s="423">
        <f t="shared" si="585"/>
        <v>0</v>
      </c>
      <c r="M2138" s="423">
        <f t="shared" si="586"/>
        <v>0</v>
      </c>
      <c r="N2138" s="424">
        <f t="shared" si="587"/>
        <v>0</v>
      </c>
      <c r="O2138" s="424">
        <f t="shared" si="588"/>
        <v>0</v>
      </c>
      <c r="P2138" s="420"/>
      <c r="Q2138" s="532"/>
      <c r="R2138" s="526" t="str">
        <f t="shared" si="589"/>
        <v/>
      </c>
      <c r="S2138" s="526" t="str">
        <f t="shared" si="576"/>
        <v/>
      </c>
      <c r="V2138" s="433">
        <f>VLOOKUP(A2138,[3]Cartilha!$A:$A,1,FALSE)</f>
        <v>103327</v>
      </c>
      <c r="W2138" s="367"/>
    </row>
    <row r="2139" spans="1:23" ht="22.5" hidden="1" x14ac:dyDescent="0.2">
      <c r="A2139" s="623">
        <v>103328</v>
      </c>
      <c r="B2139" s="616" t="s">
        <v>3171</v>
      </c>
      <c r="C2139" s="620" t="s">
        <v>7068</v>
      </c>
      <c r="D2139" s="612" t="s">
        <v>170</v>
      </c>
      <c r="E2139" s="621">
        <v>91.2</v>
      </c>
      <c r="F2139" s="614">
        <f t="shared" si="590"/>
        <v>109.95</v>
      </c>
      <c r="G2139" s="510"/>
      <c r="H2139" s="423"/>
      <c r="I2139" s="422">
        <f t="shared" si="583"/>
        <v>0</v>
      </c>
      <c r="J2139" s="422">
        <f t="shared" si="584"/>
        <v>0</v>
      </c>
      <c r="K2139" s="419"/>
      <c r="L2139" s="423">
        <f t="shared" si="585"/>
        <v>0</v>
      </c>
      <c r="M2139" s="423">
        <f t="shared" si="586"/>
        <v>0</v>
      </c>
      <c r="N2139" s="424">
        <f t="shared" si="587"/>
        <v>0</v>
      </c>
      <c r="O2139" s="424">
        <f t="shared" si="588"/>
        <v>0</v>
      </c>
      <c r="P2139" s="420"/>
      <c r="Q2139" s="532"/>
      <c r="R2139" s="526" t="str">
        <f t="shared" si="589"/>
        <v/>
      </c>
      <c r="S2139" s="526" t="str">
        <f t="shared" si="576"/>
        <v/>
      </c>
      <c r="V2139" s="433">
        <f>VLOOKUP(A2139,[3]Cartilha!$A:$A,1,FALSE)</f>
        <v>103328</v>
      </c>
      <c r="W2139" s="367"/>
    </row>
    <row r="2140" spans="1:23" ht="22.5" hidden="1" x14ac:dyDescent="0.2">
      <c r="A2140" s="623">
        <v>103329</v>
      </c>
      <c r="B2140" s="616" t="s">
        <v>3171</v>
      </c>
      <c r="C2140" s="620" t="s">
        <v>7069</v>
      </c>
      <c r="D2140" s="612" t="s">
        <v>170</v>
      </c>
      <c r="E2140" s="621">
        <v>92.46</v>
      </c>
      <c r="F2140" s="614">
        <f t="shared" si="590"/>
        <v>111.47</v>
      </c>
      <c r="G2140" s="510"/>
      <c r="H2140" s="423"/>
      <c r="I2140" s="422">
        <f t="shared" si="583"/>
        <v>0</v>
      </c>
      <c r="J2140" s="422">
        <f t="shared" si="584"/>
        <v>0</v>
      </c>
      <c r="K2140" s="419"/>
      <c r="L2140" s="423">
        <f t="shared" si="585"/>
        <v>0</v>
      </c>
      <c r="M2140" s="423">
        <f t="shared" si="586"/>
        <v>0</v>
      </c>
      <c r="N2140" s="424">
        <f t="shared" si="587"/>
        <v>0</v>
      </c>
      <c r="O2140" s="424">
        <f t="shared" si="588"/>
        <v>0</v>
      </c>
      <c r="P2140" s="420"/>
      <c r="Q2140" s="532"/>
      <c r="R2140" s="526" t="str">
        <f t="shared" si="589"/>
        <v/>
      </c>
      <c r="S2140" s="526" t="str">
        <f t="shared" si="576"/>
        <v/>
      </c>
      <c r="V2140" s="433">
        <f>VLOOKUP(A2140,[3]Cartilha!$A:$A,1,FALSE)</f>
        <v>103329</v>
      </c>
      <c r="W2140" s="367"/>
    </row>
    <row r="2141" spans="1:23" ht="22.5" hidden="1" x14ac:dyDescent="0.2">
      <c r="A2141" s="623">
        <v>103330</v>
      </c>
      <c r="B2141" s="616" t="s">
        <v>3171</v>
      </c>
      <c r="C2141" s="620" t="s">
        <v>7070</v>
      </c>
      <c r="D2141" s="612" t="s">
        <v>170</v>
      </c>
      <c r="E2141" s="621">
        <v>83.38</v>
      </c>
      <c r="F2141" s="614">
        <f t="shared" si="590"/>
        <v>100.52</v>
      </c>
      <c r="G2141" s="510"/>
      <c r="H2141" s="423"/>
      <c r="I2141" s="422">
        <f t="shared" si="583"/>
        <v>0</v>
      </c>
      <c r="J2141" s="422">
        <f t="shared" si="584"/>
        <v>0</v>
      </c>
      <c r="K2141" s="419"/>
      <c r="L2141" s="423">
        <f t="shared" si="585"/>
        <v>0</v>
      </c>
      <c r="M2141" s="423">
        <f t="shared" si="586"/>
        <v>0</v>
      </c>
      <c r="N2141" s="424">
        <f t="shared" si="587"/>
        <v>0</v>
      </c>
      <c r="O2141" s="424">
        <f t="shared" si="588"/>
        <v>0</v>
      </c>
      <c r="P2141" s="420"/>
      <c r="Q2141" s="532"/>
      <c r="R2141" s="526" t="str">
        <f t="shared" si="589"/>
        <v/>
      </c>
      <c r="S2141" s="526" t="str">
        <f t="shared" si="576"/>
        <v/>
      </c>
      <c r="V2141" s="433">
        <f>VLOOKUP(A2141,[3]Cartilha!$A:$A,1,FALSE)</f>
        <v>103330</v>
      </c>
      <c r="W2141" s="367"/>
    </row>
    <row r="2142" spans="1:23" ht="22.5" hidden="1" x14ac:dyDescent="0.2">
      <c r="A2142" s="623">
        <v>103331</v>
      </c>
      <c r="B2142" s="616" t="s">
        <v>3171</v>
      </c>
      <c r="C2142" s="620" t="s">
        <v>7071</v>
      </c>
      <c r="D2142" s="612" t="s">
        <v>170</v>
      </c>
      <c r="E2142" s="621">
        <v>84.74</v>
      </c>
      <c r="F2142" s="614">
        <f t="shared" si="590"/>
        <v>102.16</v>
      </c>
      <c r="G2142" s="510"/>
      <c r="H2142" s="423"/>
      <c r="I2142" s="422">
        <f t="shared" si="583"/>
        <v>0</v>
      </c>
      <c r="J2142" s="422">
        <f t="shared" si="584"/>
        <v>0</v>
      </c>
      <c r="K2142" s="419"/>
      <c r="L2142" s="423">
        <f t="shared" si="585"/>
        <v>0</v>
      </c>
      <c r="M2142" s="423">
        <f t="shared" si="586"/>
        <v>0</v>
      </c>
      <c r="N2142" s="424">
        <f t="shared" si="587"/>
        <v>0</v>
      </c>
      <c r="O2142" s="424">
        <f t="shared" si="588"/>
        <v>0</v>
      </c>
      <c r="P2142" s="420"/>
      <c r="Q2142" s="532"/>
      <c r="R2142" s="526" t="str">
        <f t="shared" si="589"/>
        <v/>
      </c>
      <c r="S2142" s="526" t="str">
        <f t="shared" si="576"/>
        <v/>
      </c>
      <c r="V2142" s="433">
        <f>VLOOKUP(A2142,[3]Cartilha!$A:$A,1,FALSE)</f>
        <v>103331</v>
      </c>
      <c r="W2142" s="367"/>
    </row>
    <row r="2143" spans="1:23" ht="22.5" hidden="1" x14ac:dyDescent="0.2">
      <c r="A2143" s="623">
        <v>103332</v>
      </c>
      <c r="B2143" s="616" t="s">
        <v>3171</v>
      </c>
      <c r="C2143" s="620" t="s">
        <v>7072</v>
      </c>
      <c r="D2143" s="612" t="s">
        <v>170</v>
      </c>
      <c r="E2143" s="621">
        <v>120.07</v>
      </c>
      <c r="F2143" s="614">
        <f t="shared" si="590"/>
        <v>144.76</v>
      </c>
      <c r="G2143" s="510"/>
      <c r="H2143" s="423"/>
      <c r="I2143" s="422">
        <f t="shared" si="583"/>
        <v>0</v>
      </c>
      <c r="J2143" s="422">
        <f t="shared" si="584"/>
        <v>0</v>
      </c>
      <c r="K2143" s="419"/>
      <c r="L2143" s="423">
        <f t="shared" si="585"/>
        <v>0</v>
      </c>
      <c r="M2143" s="423">
        <f t="shared" si="586"/>
        <v>0</v>
      </c>
      <c r="N2143" s="424">
        <f t="shared" si="587"/>
        <v>0</v>
      </c>
      <c r="O2143" s="424">
        <f t="shared" si="588"/>
        <v>0</v>
      </c>
      <c r="P2143" s="420"/>
      <c r="Q2143" s="532"/>
      <c r="R2143" s="526" t="str">
        <f t="shared" si="589"/>
        <v/>
      </c>
      <c r="S2143" s="526" t="str">
        <f t="shared" si="576"/>
        <v/>
      </c>
      <c r="V2143" s="433">
        <f>VLOOKUP(A2143,[3]Cartilha!$A:$A,1,FALSE)</f>
        <v>103332</v>
      </c>
      <c r="W2143" s="367"/>
    </row>
    <row r="2144" spans="1:23" ht="22.5" hidden="1" x14ac:dyDescent="0.2">
      <c r="A2144" s="623">
        <v>103333</v>
      </c>
      <c r="B2144" s="616" t="s">
        <v>3171</v>
      </c>
      <c r="C2144" s="620" t="s">
        <v>7073</v>
      </c>
      <c r="D2144" s="612" t="s">
        <v>170</v>
      </c>
      <c r="E2144" s="621">
        <v>121.52</v>
      </c>
      <c r="F2144" s="614">
        <f t="shared" si="590"/>
        <v>146.5</v>
      </c>
      <c r="G2144" s="510"/>
      <c r="H2144" s="423"/>
      <c r="I2144" s="422">
        <f t="shared" si="583"/>
        <v>0</v>
      </c>
      <c r="J2144" s="422">
        <f t="shared" si="584"/>
        <v>0</v>
      </c>
      <c r="K2144" s="419"/>
      <c r="L2144" s="423">
        <f t="shared" si="585"/>
        <v>0</v>
      </c>
      <c r="M2144" s="423">
        <f t="shared" si="586"/>
        <v>0</v>
      </c>
      <c r="N2144" s="424">
        <f t="shared" si="587"/>
        <v>0</v>
      </c>
      <c r="O2144" s="424">
        <f t="shared" si="588"/>
        <v>0</v>
      </c>
      <c r="P2144" s="420"/>
      <c r="Q2144" s="532"/>
      <c r="R2144" s="526" t="str">
        <f t="shared" si="589"/>
        <v/>
      </c>
      <c r="S2144" s="526" t="str">
        <f t="shared" si="576"/>
        <v/>
      </c>
      <c r="V2144" s="433">
        <f>VLOOKUP(A2144,[3]Cartilha!$A:$A,1,FALSE)</f>
        <v>103333</v>
      </c>
      <c r="W2144" s="367"/>
    </row>
    <row r="2145" spans="1:23" ht="22.5" hidden="1" x14ac:dyDescent="0.2">
      <c r="A2145" s="623">
        <v>103334</v>
      </c>
      <c r="B2145" s="616" t="s">
        <v>3171</v>
      </c>
      <c r="C2145" s="620" t="s">
        <v>7074</v>
      </c>
      <c r="D2145" s="612" t="s">
        <v>170</v>
      </c>
      <c r="E2145" s="621">
        <v>144.54</v>
      </c>
      <c r="F2145" s="614">
        <f t="shared" si="590"/>
        <v>174.26</v>
      </c>
      <c r="G2145" s="510"/>
      <c r="H2145" s="423"/>
      <c r="I2145" s="422">
        <f t="shared" si="583"/>
        <v>0</v>
      </c>
      <c r="J2145" s="422">
        <f t="shared" si="584"/>
        <v>0</v>
      </c>
      <c r="K2145" s="419"/>
      <c r="L2145" s="423">
        <f t="shared" si="585"/>
        <v>0</v>
      </c>
      <c r="M2145" s="423">
        <f t="shared" si="586"/>
        <v>0</v>
      </c>
      <c r="N2145" s="424">
        <f t="shared" si="587"/>
        <v>0</v>
      </c>
      <c r="O2145" s="424">
        <f t="shared" si="588"/>
        <v>0</v>
      </c>
      <c r="P2145" s="420"/>
      <c r="Q2145" s="532"/>
      <c r="R2145" s="526" t="str">
        <f t="shared" si="589"/>
        <v/>
      </c>
      <c r="S2145" s="526" t="str">
        <f t="shared" si="576"/>
        <v/>
      </c>
      <c r="V2145" s="433">
        <f>VLOOKUP(A2145,[3]Cartilha!$A:$A,1,FALSE)</f>
        <v>103334</v>
      </c>
      <c r="W2145" s="367"/>
    </row>
    <row r="2146" spans="1:23" ht="22.5" hidden="1" x14ac:dyDescent="0.2">
      <c r="A2146" s="623">
        <v>103335</v>
      </c>
      <c r="B2146" s="616" t="s">
        <v>3171</v>
      </c>
      <c r="C2146" s="620" t="s">
        <v>7075</v>
      </c>
      <c r="D2146" s="612" t="s">
        <v>170</v>
      </c>
      <c r="E2146" s="621">
        <v>147.07</v>
      </c>
      <c r="F2146" s="614">
        <f t="shared" si="590"/>
        <v>177.31</v>
      </c>
      <c r="G2146" s="510"/>
      <c r="H2146" s="423"/>
      <c r="I2146" s="422">
        <f t="shared" si="583"/>
        <v>0</v>
      </c>
      <c r="J2146" s="422">
        <f t="shared" si="584"/>
        <v>0</v>
      </c>
      <c r="K2146" s="419"/>
      <c r="L2146" s="423">
        <f t="shared" si="585"/>
        <v>0</v>
      </c>
      <c r="M2146" s="423">
        <f t="shared" si="586"/>
        <v>0</v>
      </c>
      <c r="N2146" s="424">
        <f t="shared" si="587"/>
        <v>0</v>
      </c>
      <c r="O2146" s="424">
        <f t="shared" si="588"/>
        <v>0</v>
      </c>
      <c r="P2146" s="420"/>
      <c r="Q2146" s="532"/>
      <c r="R2146" s="526" t="str">
        <f t="shared" si="589"/>
        <v/>
      </c>
      <c r="S2146" s="526" t="str">
        <f t="shared" ref="S2146:S2209" si="591">IF(Q2146="X","x",IF(Q2146="xx","x",IF(OR(J2146&gt;0,O2146&gt;0),"x","")))</f>
        <v/>
      </c>
      <c r="V2146" s="433">
        <f>VLOOKUP(A2146,[3]Cartilha!$A:$A,1,FALSE)</f>
        <v>103335</v>
      </c>
      <c r="W2146" s="367"/>
    </row>
    <row r="2147" spans="1:23" ht="22.5" hidden="1" x14ac:dyDescent="0.2">
      <c r="A2147" s="623">
        <v>103350</v>
      </c>
      <c r="B2147" s="616" t="s">
        <v>3171</v>
      </c>
      <c r="C2147" s="620" t="s">
        <v>7076</v>
      </c>
      <c r="D2147" s="612" t="s">
        <v>170</v>
      </c>
      <c r="E2147" s="621">
        <v>179.61</v>
      </c>
      <c r="F2147" s="614">
        <f t="shared" si="590"/>
        <v>216.54</v>
      </c>
      <c r="G2147" s="510"/>
      <c r="H2147" s="423"/>
      <c r="I2147" s="422">
        <f t="shared" si="583"/>
        <v>0</v>
      </c>
      <c r="J2147" s="422">
        <f t="shared" si="584"/>
        <v>0</v>
      </c>
      <c r="K2147" s="419"/>
      <c r="L2147" s="423">
        <f t="shared" si="585"/>
        <v>0</v>
      </c>
      <c r="M2147" s="423">
        <f t="shared" si="586"/>
        <v>0</v>
      </c>
      <c r="N2147" s="424">
        <f t="shared" si="587"/>
        <v>0</v>
      </c>
      <c r="O2147" s="424">
        <f t="shared" si="588"/>
        <v>0</v>
      </c>
      <c r="P2147" s="420"/>
      <c r="Q2147" s="532"/>
      <c r="R2147" s="526" t="str">
        <f t="shared" si="589"/>
        <v/>
      </c>
      <c r="S2147" s="526" t="str">
        <f t="shared" si="591"/>
        <v/>
      </c>
      <c r="V2147" s="433">
        <f>VLOOKUP(A2147,[3]Cartilha!$A:$A,1,FALSE)</f>
        <v>103350</v>
      </c>
      <c r="W2147" s="367"/>
    </row>
    <row r="2148" spans="1:23" ht="22.5" hidden="1" x14ac:dyDescent="0.2">
      <c r="A2148" s="623">
        <v>103351</v>
      </c>
      <c r="B2148" s="616" t="s">
        <v>3171</v>
      </c>
      <c r="C2148" s="620" t="s">
        <v>7077</v>
      </c>
      <c r="D2148" s="612" t="s">
        <v>170</v>
      </c>
      <c r="E2148" s="621">
        <v>181.46</v>
      </c>
      <c r="F2148" s="614">
        <f t="shared" si="590"/>
        <v>218.77</v>
      </c>
      <c r="G2148" s="510"/>
      <c r="H2148" s="423"/>
      <c r="I2148" s="422">
        <f t="shared" si="583"/>
        <v>0</v>
      </c>
      <c r="J2148" s="422">
        <f t="shared" si="584"/>
        <v>0</v>
      </c>
      <c r="K2148" s="419"/>
      <c r="L2148" s="423">
        <f t="shared" si="585"/>
        <v>0</v>
      </c>
      <c r="M2148" s="423">
        <f t="shared" si="586"/>
        <v>0</v>
      </c>
      <c r="N2148" s="424">
        <f t="shared" si="587"/>
        <v>0</v>
      </c>
      <c r="O2148" s="424">
        <f t="shared" si="588"/>
        <v>0</v>
      </c>
      <c r="P2148" s="420"/>
      <c r="Q2148" s="532"/>
      <c r="R2148" s="526" t="str">
        <f t="shared" si="589"/>
        <v/>
      </c>
      <c r="S2148" s="526" t="str">
        <f t="shared" si="591"/>
        <v/>
      </c>
      <c r="V2148" s="433">
        <f>VLOOKUP(A2148,[3]Cartilha!$A:$A,1,FALSE)</f>
        <v>103351</v>
      </c>
      <c r="W2148" s="367"/>
    </row>
    <row r="2149" spans="1:23" ht="22.5" hidden="1" x14ac:dyDescent="0.2">
      <c r="A2149" s="623">
        <v>103356</v>
      </c>
      <c r="B2149" s="616" t="s">
        <v>3171</v>
      </c>
      <c r="C2149" s="620" t="s">
        <v>7078</v>
      </c>
      <c r="D2149" s="612" t="s">
        <v>170</v>
      </c>
      <c r="E2149" s="621">
        <v>55.98</v>
      </c>
      <c r="F2149" s="614">
        <f t="shared" si="590"/>
        <v>67.489999999999995</v>
      </c>
      <c r="G2149" s="510"/>
      <c r="H2149" s="423"/>
      <c r="I2149" s="422">
        <f t="shared" si="583"/>
        <v>0</v>
      </c>
      <c r="J2149" s="422">
        <f t="shared" si="584"/>
        <v>0</v>
      </c>
      <c r="K2149" s="419"/>
      <c r="L2149" s="423">
        <f t="shared" si="585"/>
        <v>0</v>
      </c>
      <c r="M2149" s="423">
        <f t="shared" si="586"/>
        <v>0</v>
      </c>
      <c r="N2149" s="424">
        <f t="shared" si="587"/>
        <v>0</v>
      </c>
      <c r="O2149" s="424">
        <f t="shared" si="588"/>
        <v>0</v>
      </c>
      <c r="P2149" s="420"/>
      <c r="Q2149" s="532"/>
      <c r="R2149" s="526" t="str">
        <f t="shared" si="589"/>
        <v/>
      </c>
      <c r="S2149" s="526" t="str">
        <f t="shared" si="591"/>
        <v/>
      </c>
      <c r="V2149" s="433">
        <f>VLOOKUP(A2149,[3]Cartilha!$A:$A,1,FALSE)</f>
        <v>103356</v>
      </c>
      <c r="W2149" s="367"/>
    </row>
    <row r="2150" spans="1:23" ht="22.5" hidden="1" x14ac:dyDescent="0.2">
      <c r="A2150" s="623">
        <v>103357</v>
      </c>
      <c r="B2150" s="616" t="s">
        <v>3171</v>
      </c>
      <c r="C2150" s="620" t="s">
        <v>7079</v>
      </c>
      <c r="D2150" s="612" t="s">
        <v>170</v>
      </c>
      <c r="E2150" s="621">
        <v>57.04</v>
      </c>
      <c r="F2150" s="614">
        <f t="shared" si="590"/>
        <v>68.77</v>
      </c>
      <c r="G2150" s="510"/>
      <c r="H2150" s="423"/>
      <c r="I2150" s="422">
        <f t="shared" si="583"/>
        <v>0</v>
      </c>
      <c r="J2150" s="422">
        <f t="shared" si="584"/>
        <v>0</v>
      </c>
      <c r="K2150" s="419"/>
      <c r="L2150" s="423">
        <f t="shared" si="585"/>
        <v>0</v>
      </c>
      <c r="M2150" s="423">
        <f t="shared" si="586"/>
        <v>0</v>
      </c>
      <c r="N2150" s="424">
        <f t="shared" si="587"/>
        <v>0</v>
      </c>
      <c r="O2150" s="424">
        <f t="shared" si="588"/>
        <v>0</v>
      </c>
      <c r="P2150" s="420"/>
      <c r="Q2150" s="532"/>
      <c r="R2150" s="526" t="str">
        <f t="shared" si="589"/>
        <v/>
      </c>
      <c r="S2150" s="526" t="str">
        <f t="shared" si="591"/>
        <v/>
      </c>
      <c r="V2150" s="433">
        <f>VLOOKUP(A2150,[3]Cartilha!$A:$A,1,FALSE)</f>
        <v>103357</v>
      </c>
      <c r="W2150" s="367"/>
    </row>
    <row r="2151" spans="1:23" ht="22.5" hidden="1" x14ac:dyDescent="0.2">
      <c r="A2151" s="623">
        <v>103316</v>
      </c>
      <c r="B2151" s="616" t="s">
        <v>3171</v>
      </c>
      <c r="C2151" s="620" t="s">
        <v>7080</v>
      </c>
      <c r="D2151" s="612" t="s">
        <v>170</v>
      </c>
      <c r="E2151" s="621">
        <v>61.95</v>
      </c>
      <c r="F2151" s="614">
        <f t="shared" si="590"/>
        <v>74.69</v>
      </c>
      <c r="G2151" s="510"/>
      <c r="H2151" s="423"/>
      <c r="I2151" s="422">
        <f t="shared" si="583"/>
        <v>0</v>
      </c>
      <c r="J2151" s="422">
        <f t="shared" si="584"/>
        <v>0</v>
      </c>
      <c r="K2151" s="419"/>
      <c r="L2151" s="423">
        <f t="shared" si="585"/>
        <v>0</v>
      </c>
      <c r="M2151" s="423">
        <f t="shared" si="586"/>
        <v>0</v>
      </c>
      <c r="N2151" s="424">
        <f t="shared" si="587"/>
        <v>0</v>
      </c>
      <c r="O2151" s="424">
        <f t="shared" si="588"/>
        <v>0</v>
      </c>
      <c r="P2151" s="420"/>
      <c r="Q2151" s="532"/>
      <c r="R2151" s="526" t="str">
        <f t="shared" si="589"/>
        <v/>
      </c>
      <c r="S2151" s="526" t="str">
        <f t="shared" si="591"/>
        <v/>
      </c>
      <c r="V2151" s="433">
        <f>VLOOKUP(A2151,[3]Cartilha!$A:$A,1,FALSE)</f>
        <v>103316</v>
      </c>
      <c r="W2151" s="367"/>
    </row>
    <row r="2152" spans="1:23" ht="22.5" hidden="1" x14ac:dyDescent="0.2">
      <c r="A2152" s="623">
        <v>103317</v>
      </c>
      <c r="B2152" s="616" t="s">
        <v>3171</v>
      </c>
      <c r="C2152" s="620" t="s">
        <v>7081</v>
      </c>
      <c r="D2152" s="612" t="s">
        <v>170</v>
      </c>
      <c r="E2152" s="621">
        <v>63.16</v>
      </c>
      <c r="F2152" s="614">
        <f t="shared" si="590"/>
        <v>76.150000000000006</v>
      </c>
      <c r="G2152" s="510"/>
      <c r="H2152" s="423"/>
      <c r="I2152" s="422">
        <f t="shared" si="583"/>
        <v>0</v>
      </c>
      <c r="J2152" s="422">
        <f t="shared" si="584"/>
        <v>0</v>
      </c>
      <c r="K2152" s="419"/>
      <c r="L2152" s="423">
        <f t="shared" si="585"/>
        <v>0</v>
      </c>
      <c r="M2152" s="423">
        <f t="shared" si="586"/>
        <v>0</v>
      </c>
      <c r="N2152" s="424">
        <f t="shared" si="587"/>
        <v>0</v>
      </c>
      <c r="O2152" s="424">
        <f t="shared" si="588"/>
        <v>0</v>
      </c>
      <c r="P2152" s="420"/>
      <c r="Q2152" s="532"/>
      <c r="R2152" s="526" t="str">
        <f t="shared" si="589"/>
        <v/>
      </c>
      <c r="S2152" s="526" t="str">
        <f t="shared" si="591"/>
        <v/>
      </c>
      <c r="V2152" s="433">
        <f>VLOOKUP(A2152,[3]Cartilha!$A:$A,1,FALSE)</f>
        <v>103317</v>
      </c>
      <c r="W2152" s="367"/>
    </row>
    <row r="2153" spans="1:23" ht="22.5" hidden="1" x14ac:dyDescent="0.2">
      <c r="A2153" s="623">
        <v>103318</v>
      </c>
      <c r="B2153" s="616" t="s">
        <v>3171</v>
      </c>
      <c r="C2153" s="620" t="s">
        <v>7082</v>
      </c>
      <c r="D2153" s="612" t="s">
        <v>170</v>
      </c>
      <c r="E2153" s="621">
        <v>81.239999999999995</v>
      </c>
      <c r="F2153" s="614">
        <f t="shared" si="590"/>
        <v>97.94</v>
      </c>
      <c r="G2153" s="510"/>
      <c r="H2153" s="423"/>
      <c r="I2153" s="422">
        <f t="shared" si="583"/>
        <v>0</v>
      </c>
      <c r="J2153" s="422">
        <f t="shared" si="584"/>
        <v>0</v>
      </c>
      <c r="K2153" s="419"/>
      <c r="L2153" s="423">
        <f t="shared" si="585"/>
        <v>0</v>
      </c>
      <c r="M2153" s="423">
        <f t="shared" si="586"/>
        <v>0</v>
      </c>
      <c r="N2153" s="424">
        <f t="shared" si="587"/>
        <v>0</v>
      </c>
      <c r="O2153" s="424">
        <f t="shared" si="588"/>
        <v>0</v>
      </c>
      <c r="P2153" s="420"/>
      <c r="Q2153" s="532"/>
      <c r="R2153" s="526" t="str">
        <f t="shared" si="589"/>
        <v/>
      </c>
      <c r="S2153" s="526" t="str">
        <f t="shared" si="591"/>
        <v/>
      </c>
      <c r="V2153" s="433">
        <f>VLOOKUP(A2153,[3]Cartilha!$A:$A,1,FALSE)</f>
        <v>103318</v>
      </c>
      <c r="W2153" s="367"/>
    </row>
    <row r="2154" spans="1:23" ht="22.5" hidden="1" x14ac:dyDescent="0.2">
      <c r="A2154" s="623">
        <v>103319</v>
      </c>
      <c r="B2154" s="616" t="s">
        <v>3171</v>
      </c>
      <c r="C2154" s="620" t="s">
        <v>7083</v>
      </c>
      <c r="D2154" s="612" t="s">
        <v>170</v>
      </c>
      <c r="E2154" s="621">
        <v>82.65</v>
      </c>
      <c r="F2154" s="614">
        <f t="shared" si="590"/>
        <v>99.64</v>
      </c>
      <c r="G2154" s="510"/>
      <c r="H2154" s="423"/>
      <c r="I2154" s="422">
        <f t="shared" si="583"/>
        <v>0</v>
      </c>
      <c r="J2154" s="422">
        <f t="shared" si="584"/>
        <v>0</v>
      </c>
      <c r="K2154" s="419"/>
      <c r="L2154" s="423">
        <f t="shared" si="585"/>
        <v>0</v>
      </c>
      <c r="M2154" s="423">
        <f t="shared" si="586"/>
        <v>0</v>
      </c>
      <c r="N2154" s="424">
        <f t="shared" si="587"/>
        <v>0</v>
      </c>
      <c r="O2154" s="424">
        <f t="shared" si="588"/>
        <v>0</v>
      </c>
      <c r="P2154" s="420"/>
      <c r="Q2154" s="532"/>
      <c r="R2154" s="526" t="str">
        <f t="shared" si="589"/>
        <v/>
      </c>
      <c r="S2154" s="526" t="str">
        <f t="shared" si="591"/>
        <v/>
      </c>
      <c r="V2154" s="433">
        <f>VLOOKUP(A2154,[3]Cartilha!$A:$A,1,FALSE)</f>
        <v>103319</v>
      </c>
      <c r="W2154" s="367"/>
    </row>
    <row r="2155" spans="1:23" ht="22.5" hidden="1" x14ac:dyDescent="0.2">
      <c r="A2155" s="623">
        <v>103320</v>
      </c>
      <c r="B2155" s="616" t="s">
        <v>3171</v>
      </c>
      <c r="C2155" s="620" t="s">
        <v>7084</v>
      </c>
      <c r="D2155" s="612" t="s">
        <v>170</v>
      </c>
      <c r="E2155" s="621">
        <v>97.31</v>
      </c>
      <c r="F2155" s="614">
        <f t="shared" si="590"/>
        <v>117.32</v>
      </c>
      <c r="G2155" s="510"/>
      <c r="H2155" s="423"/>
      <c r="I2155" s="422">
        <f t="shared" si="583"/>
        <v>0</v>
      </c>
      <c r="J2155" s="422">
        <f t="shared" si="584"/>
        <v>0</v>
      </c>
      <c r="K2155" s="419"/>
      <c r="L2155" s="423">
        <f t="shared" si="585"/>
        <v>0</v>
      </c>
      <c r="M2155" s="423">
        <f t="shared" si="586"/>
        <v>0</v>
      </c>
      <c r="N2155" s="424">
        <f t="shared" si="587"/>
        <v>0</v>
      </c>
      <c r="O2155" s="424">
        <f t="shared" si="588"/>
        <v>0</v>
      </c>
      <c r="P2155" s="420"/>
      <c r="Q2155" s="532"/>
      <c r="R2155" s="526" t="str">
        <f t="shared" si="589"/>
        <v/>
      </c>
      <c r="S2155" s="526" t="str">
        <f t="shared" si="591"/>
        <v/>
      </c>
      <c r="V2155" s="433">
        <f>VLOOKUP(A2155,[3]Cartilha!$A:$A,1,FALSE)</f>
        <v>103320</v>
      </c>
      <c r="W2155" s="367"/>
    </row>
    <row r="2156" spans="1:23" ht="22.5" hidden="1" x14ac:dyDescent="0.2">
      <c r="A2156" s="623">
        <v>103321</v>
      </c>
      <c r="B2156" s="616" t="s">
        <v>3171</v>
      </c>
      <c r="C2156" s="620" t="s">
        <v>7085</v>
      </c>
      <c r="D2156" s="612" t="s">
        <v>170</v>
      </c>
      <c r="E2156" s="621">
        <v>99.08</v>
      </c>
      <c r="F2156" s="614">
        <f t="shared" si="590"/>
        <v>119.45</v>
      </c>
      <c r="G2156" s="510"/>
      <c r="H2156" s="423"/>
      <c r="I2156" s="422">
        <f t="shared" si="583"/>
        <v>0</v>
      </c>
      <c r="J2156" s="422">
        <f t="shared" si="584"/>
        <v>0</v>
      </c>
      <c r="K2156" s="419"/>
      <c r="L2156" s="423">
        <f t="shared" si="585"/>
        <v>0</v>
      </c>
      <c r="M2156" s="423">
        <f t="shared" si="586"/>
        <v>0</v>
      </c>
      <c r="N2156" s="424">
        <f t="shared" si="587"/>
        <v>0</v>
      </c>
      <c r="O2156" s="424">
        <f t="shared" si="588"/>
        <v>0</v>
      </c>
      <c r="P2156" s="420"/>
      <c r="Q2156" s="532"/>
      <c r="R2156" s="526" t="str">
        <f t="shared" si="589"/>
        <v/>
      </c>
      <c r="S2156" s="526" t="str">
        <f t="shared" si="591"/>
        <v/>
      </c>
      <c r="V2156" s="433">
        <f>VLOOKUP(A2156,[3]Cartilha!$A:$A,1,FALSE)</f>
        <v>103321</v>
      </c>
      <c r="W2156" s="367"/>
    </row>
    <row r="2157" spans="1:23" ht="22.5" hidden="1" x14ac:dyDescent="0.2">
      <c r="A2157" s="623">
        <v>103336</v>
      </c>
      <c r="B2157" s="616" t="s">
        <v>3171</v>
      </c>
      <c r="C2157" s="620" t="s">
        <v>7086</v>
      </c>
      <c r="D2157" s="612" t="s">
        <v>170</v>
      </c>
      <c r="E2157" s="621">
        <v>71.14</v>
      </c>
      <c r="F2157" s="614">
        <f t="shared" si="590"/>
        <v>85.77</v>
      </c>
      <c r="G2157" s="510"/>
      <c r="H2157" s="423"/>
      <c r="I2157" s="422">
        <f t="shared" si="583"/>
        <v>0</v>
      </c>
      <c r="J2157" s="422">
        <f t="shared" si="584"/>
        <v>0</v>
      </c>
      <c r="K2157" s="419"/>
      <c r="L2157" s="423">
        <f t="shared" si="585"/>
        <v>0</v>
      </c>
      <c r="M2157" s="423">
        <f t="shared" si="586"/>
        <v>0</v>
      </c>
      <c r="N2157" s="424">
        <f t="shared" si="587"/>
        <v>0</v>
      </c>
      <c r="O2157" s="424">
        <f t="shared" si="588"/>
        <v>0</v>
      </c>
      <c r="P2157" s="420"/>
      <c r="Q2157" s="532"/>
      <c r="R2157" s="526" t="str">
        <f t="shared" si="589"/>
        <v/>
      </c>
      <c r="S2157" s="526" t="str">
        <f t="shared" si="591"/>
        <v/>
      </c>
      <c r="V2157" s="433">
        <f>VLOOKUP(A2157,[3]Cartilha!$A:$A,1,FALSE)</f>
        <v>103336</v>
      </c>
      <c r="W2157" s="367"/>
    </row>
    <row r="2158" spans="1:23" ht="22.5" hidden="1" x14ac:dyDescent="0.2">
      <c r="A2158" s="623">
        <v>103337</v>
      </c>
      <c r="B2158" s="616" t="s">
        <v>3171</v>
      </c>
      <c r="C2158" s="620" t="s">
        <v>7087</v>
      </c>
      <c r="D2158" s="612" t="s">
        <v>170</v>
      </c>
      <c r="E2158" s="621">
        <v>72.349999999999994</v>
      </c>
      <c r="F2158" s="614">
        <f t="shared" si="590"/>
        <v>87.23</v>
      </c>
      <c r="G2158" s="510"/>
      <c r="H2158" s="423"/>
      <c r="I2158" s="422">
        <f t="shared" si="583"/>
        <v>0</v>
      </c>
      <c r="J2158" s="422">
        <f t="shared" si="584"/>
        <v>0</v>
      </c>
      <c r="K2158" s="419"/>
      <c r="L2158" s="423">
        <f t="shared" si="585"/>
        <v>0</v>
      </c>
      <c r="M2158" s="423">
        <f t="shared" si="586"/>
        <v>0</v>
      </c>
      <c r="N2158" s="424">
        <f t="shared" si="587"/>
        <v>0</v>
      </c>
      <c r="O2158" s="424">
        <f t="shared" si="588"/>
        <v>0</v>
      </c>
      <c r="P2158" s="420"/>
      <c r="Q2158" s="532"/>
      <c r="R2158" s="526" t="str">
        <f t="shared" si="589"/>
        <v/>
      </c>
      <c r="S2158" s="526" t="str">
        <f t="shared" si="591"/>
        <v/>
      </c>
      <c r="V2158" s="433">
        <f>VLOOKUP(A2158,[3]Cartilha!$A:$A,1,FALSE)</f>
        <v>103337</v>
      </c>
      <c r="W2158" s="367"/>
    </row>
    <row r="2159" spans="1:23" ht="22.5" hidden="1" x14ac:dyDescent="0.2">
      <c r="A2159" s="623">
        <v>103338</v>
      </c>
      <c r="B2159" s="616" t="s">
        <v>3171</v>
      </c>
      <c r="C2159" s="620" t="s">
        <v>7088</v>
      </c>
      <c r="D2159" s="612" t="s">
        <v>170</v>
      </c>
      <c r="E2159" s="621">
        <v>94.39</v>
      </c>
      <c r="F2159" s="614">
        <f t="shared" si="590"/>
        <v>113.8</v>
      </c>
      <c r="G2159" s="510"/>
      <c r="H2159" s="423"/>
      <c r="I2159" s="422">
        <f t="shared" si="583"/>
        <v>0</v>
      </c>
      <c r="J2159" s="422">
        <f t="shared" si="584"/>
        <v>0</v>
      </c>
      <c r="K2159" s="419"/>
      <c r="L2159" s="423">
        <f t="shared" si="585"/>
        <v>0</v>
      </c>
      <c r="M2159" s="423">
        <f t="shared" si="586"/>
        <v>0</v>
      </c>
      <c r="N2159" s="424">
        <f t="shared" si="587"/>
        <v>0</v>
      </c>
      <c r="O2159" s="424">
        <f t="shared" si="588"/>
        <v>0</v>
      </c>
      <c r="P2159" s="420"/>
      <c r="Q2159" s="532"/>
      <c r="R2159" s="526" t="str">
        <f t="shared" si="589"/>
        <v/>
      </c>
      <c r="S2159" s="526" t="str">
        <f t="shared" si="591"/>
        <v/>
      </c>
      <c r="V2159" s="433">
        <f>VLOOKUP(A2159,[3]Cartilha!$A:$A,1,FALSE)</f>
        <v>103338</v>
      </c>
      <c r="W2159" s="367"/>
    </row>
    <row r="2160" spans="1:23" ht="22.5" hidden="1" x14ac:dyDescent="0.2">
      <c r="A2160" s="623">
        <v>103339</v>
      </c>
      <c r="B2160" s="616" t="s">
        <v>3171</v>
      </c>
      <c r="C2160" s="620" t="s">
        <v>7089</v>
      </c>
      <c r="D2160" s="612" t="s">
        <v>170</v>
      </c>
      <c r="E2160" s="621">
        <v>95.8</v>
      </c>
      <c r="F2160" s="614">
        <f t="shared" si="590"/>
        <v>115.5</v>
      </c>
      <c r="G2160" s="510"/>
      <c r="H2160" s="423"/>
      <c r="I2160" s="422">
        <f t="shared" si="583"/>
        <v>0</v>
      </c>
      <c r="J2160" s="422">
        <f t="shared" si="584"/>
        <v>0</v>
      </c>
      <c r="K2160" s="419"/>
      <c r="L2160" s="423">
        <f t="shared" si="585"/>
        <v>0</v>
      </c>
      <c r="M2160" s="423">
        <f t="shared" si="586"/>
        <v>0</v>
      </c>
      <c r="N2160" s="424">
        <f t="shared" si="587"/>
        <v>0</v>
      </c>
      <c r="O2160" s="424">
        <f t="shared" si="588"/>
        <v>0</v>
      </c>
      <c r="P2160" s="420"/>
      <c r="Q2160" s="532"/>
      <c r="R2160" s="526" t="str">
        <f t="shared" si="589"/>
        <v/>
      </c>
      <c r="S2160" s="526" t="str">
        <f t="shared" si="591"/>
        <v/>
      </c>
      <c r="V2160" s="433">
        <f>VLOOKUP(A2160,[3]Cartilha!$A:$A,1,FALSE)</f>
        <v>103339</v>
      </c>
      <c r="W2160" s="367"/>
    </row>
    <row r="2161" spans="1:23" ht="22.5" hidden="1" x14ac:dyDescent="0.2">
      <c r="A2161" s="623">
        <v>103340</v>
      </c>
      <c r="B2161" s="616" t="s">
        <v>3171</v>
      </c>
      <c r="C2161" s="620" t="s">
        <v>7090</v>
      </c>
      <c r="D2161" s="612" t="s">
        <v>170</v>
      </c>
      <c r="E2161" s="621">
        <v>113.53</v>
      </c>
      <c r="F2161" s="614">
        <f t="shared" si="590"/>
        <v>136.87</v>
      </c>
      <c r="G2161" s="510"/>
      <c r="H2161" s="423"/>
      <c r="I2161" s="422">
        <f t="shared" si="583"/>
        <v>0</v>
      </c>
      <c r="J2161" s="422">
        <f t="shared" si="584"/>
        <v>0</v>
      </c>
      <c r="K2161" s="419"/>
      <c r="L2161" s="423">
        <f t="shared" si="585"/>
        <v>0</v>
      </c>
      <c r="M2161" s="423">
        <f t="shared" si="586"/>
        <v>0</v>
      </c>
      <c r="N2161" s="424">
        <f t="shared" si="587"/>
        <v>0</v>
      </c>
      <c r="O2161" s="424">
        <f t="shared" si="588"/>
        <v>0</v>
      </c>
      <c r="P2161" s="420"/>
      <c r="Q2161" s="532"/>
      <c r="R2161" s="526" t="str">
        <f t="shared" si="589"/>
        <v/>
      </c>
      <c r="S2161" s="526" t="str">
        <f t="shared" si="591"/>
        <v/>
      </c>
      <c r="V2161" s="433">
        <f>VLOOKUP(A2161,[3]Cartilha!$A:$A,1,FALSE)</f>
        <v>103340</v>
      </c>
      <c r="W2161" s="367"/>
    </row>
    <row r="2162" spans="1:23" ht="22.5" hidden="1" x14ac:dyDescent="0.2">
      <c r="A2162" s="623">
        <v>103341</v>
      </c>
      <c r="B2162" s="616" t="s">
        <v>3171</v>
      </c>
      <c r="C2162" s="620" t="s">
        <v>7091</v>
      </c>
      <c r="D2162" s="612" t="s">
        <v>170</v>
      </c>
      <c r="E2162" s="621">
        <v>115.3</v>
      </c>
      <c r="F2162" s="614">
        <f t="shared" si="590"/>
        <v>139.01</v>
      </c>
      <c r="G2162" s="510"/>
      <c r="H2162" s="423"/>
      <c r="I2162" s="422">
        <f t="shared" si="583"/>
        <v>0</v>
      </c>
      <c r="J2162" s="422">
        <f t="shared" si="584"/>
        <v>0</v>
      </c>
      <c r="K2162" s="419"/>
      <c r="L2162" s="423">
        <f t="shared" si="585"/>
        <v>0</v>
      </c>
      <c r="M2162" s="423">
        <f t="shared" si="586"/>
        <v>0</v>
      </c>
      <c r="N2162" s="424">
        <f t="shared" si="587"/>
        <v>0</v>
      </c>
      <c r="O2162" s="424">
        <f t="shared" si="588"/>
        <v>0</v>
      </c>
      <c r="P2162" s="420"/>
      <c r="Q2162" s="532"/>
      <c r="R2162" s="526" t="str">
        <f t="shared" si="589"/>
        <v/>
      </c>
      <c r="S2162" s="526" t="str">
        <f t="shared" si="591"/>
        <v/>
      </c>
      <c r="V2162" s="433">
        <f>VLOOKUP(A2162,[3]Cartilha!$A:$A,1,FALSE)</f>
        <v>103341</v>
      </c>
      <c r="W2162" s="367"/>
    </row>
    <row r="2163" spans="1:23" ht="22.5" hidden="1" x14ac:dyDescent="0.2">
      <c r="A2163" s="623">
        <v>103342</v>
      </c>
      <c r="B2163" s="616" t="s">
        <v>3171</v>
      </c>
      <c r="C2163" s="620" t="s">
        <v>7092</v>
      </c>
      <c r="D2163" s="612" t="s">
        <v>170</v>
      </c>
      <c r="E2163" s="621">
        <v>94.07</v>
      </c>
      <c r="F2163" s="614">
        <f t="shared" si="590"/>
        <v>113.41</v>
      </c>
      <c r="G2163" s="510"/>
      <c r="H2163" s="423"/>
      <c r="I2163" s="422">
        <f t="shared" si="583"/>
        <v>0</v>
      </c>
      <c r="J2163" s="422">
        <f t="shared" si="584"/>
        <v>0</v>
      </c>
      <c r="K2163" s="419"/>
      <c r="L2163" s="423">
        <f t="shared" si="585"/>
        <v>0</v>
      </c>
      <c r="M2163" s="423">
        <f t="shared" si="586"/>
        <v>0</v>
      </c>
      <c r="N2163" s="424">
        <f t="shared" si="587"/>
        <v>0</v>
      </c>
      <c r="O2163" s="424">
        <f t="shared" si="588"/>
        <v>0</v>
      </c>
      <c r="P2163" s="420"/>
      <c r="Q2163" s="532"/>
      <c r="R2163" s="526" t="str">
        <f t="shared" si="589"/>
        <v/>
      </c>
      <c r="S2163" s="526" t="str">
        <f t="shared" si="591"/>
        <v/>
      </c>
      <c r="V2163" s="433">
        <f>VLOOKUP(A2163,[3]Cartilha!$A:$A,1,FALSE)</f>
        <v>103342</v>
      </c>
      <c r="W2163" s="367"/>
    </row>
    <row r="2164" spans="1:23" ht="22.5" hidden="1" x14ac:dyDescent="0.2">
      <c r="A2164" s="623">
        <v>103343</v>
      </c>
      <c r="B2164" s="616" t="s">
        <v>3171</v>
      </c>
      <c r="C2164" s="620" t="s">
        <v>7093</v>
      </c>
      <c r="D2164" s="612" t="s">
        <v>170</v>
      </c>
      <c r="E2164" s="621">
        <v>95.63</v>
      </c>
      <c r="F2164" s="614">
        <f t="shared" si="590"/>
        <v>115.29</v>
      </c>
      <c r="G2164" s="510"/>
      <c r="H2164" s="423"/>
      <c r="I2164" s="422">
        <f t="shared" si="583"/>
        <v>0</v>
      </c>
      <c r="J2164" s="422">
        <f t="shared" si="584"/>
        <v>0</v>
      </c>
      <c r="K2164" s="419"/>
      <c r="L2164" s="423">
        <f t="shared" si="585"/>
        <v>0</v>
      </c>
      <c r="M2164" s="423">
        <f t="shared" si="586"/>
        <v>0</v>
      </c>
      <c r="N2164" s="424">
        <f t="shared" si="587"/>
        <v>0</v>
      </c>
      <c r="O2164" s="424">
        <f t="shared" si="588"/>
        <v>0</v>
      </c>
      <c r="P2164" s="420"/>
      <c r="Q2164" s="532"/>
      <c r="R2164" s="526" t="str">
        <f t="shared" si="589"/>
        <v/>
      </c>
      <c r="S2164" s="526" t="str">
        <f t="shared" si="591"/>
        <v/>
      </c>
      <c r="V2164" s="433">
        <f>VLOOKUP(A2164,[3]Cartilha!$A:$A,1,FALSE)</f>
        <v>103343</v>
      </c>
      <c r="W2164" s="367"/>
    </row>
    <row r="2165" spans="1:23" ht="22.5" hidden="1" x14ac:dyDescent="0.2">
      <c r="A2165" s="623">
        <v>101159</v>
      </c>
      <c r="B2165" s="616" t="s">
        <v>3171</v>
      </c>
      <c r="C2165" s="620" t="s">
        <v>4437</v>
      </c>
      <c r="D2165" s="612" t="s">
        <v>170</v>
      </c>
      <c r="E2165" s="621">
        <v>137.85</v>
      </c>
      <c r="F2165" s="614">
        <f t="shared" si="590"/>
        <v>166.19</v>
      </c>
      <c r="G2165" s="510"/>
      <c r="H2165" s="423"/>
      <c r="I2165" s="422">
        <f t="shared" si="583"/>
        <v>0</v>
      </c>
      <c r="J2165" s="422">
        <f t="shared" si="584"/>
        <v>0</v>
      </c>
      <c r="K2165" s="419"/>
      <c r="L2165" s="423">
        <f t="shared" si="585"/>
        <v>0</v>
      </c>
      <c r="M2165" s="423">
        <f t="shared" si="586"/>
        <v>0</v>
      </c>
      <c r="N2165" s="424">
        <f t="shared" si="587"/>
        <v>0</v>
      </c>
      <c r="O2165" s="424">
        <f t="shared" si="588"/>
        <v>0</v>
      </c>
      <c r="P2165" s="420"/>
      <c r="Q2165" s="532"/>
      <c r="R2165" s="526" t="str">
        <f t="shared" si="589"/>
        <v/>
      </c>
      <c r="S2165" s="526" t="str">
        <f t="shared" si="591"/>
        <v/>
      </c>
      <c r="V2165" s="433">
        <f>VLOOKUP(A2165,[3]Cartilha!$A:$A,1,FALSE)</f>
        <v>101159</v>
      </c>
      <c r="W2165" s="367"/>
    </row>
    <row r="2166" spans="1:23" ht="22.5" hidden="1" x14ac:dyDescent="0.2">
      <c r="A2166" s="623">
        <v>101162</v>
      </c>
      <c r="B2166" s="616" t="s">
        <v>3171</v>
      </c>
      <c r="C2166" s="620" t="s">
        <v>4438</v>
      </c>
      <c r="D2166" s="612" t="s">
        <v>170</v>
      </c>
      <c r="E2166" s="621">
        <v>155.61000000000001</v>
      </c>
      <c r="F2166" s="614">
        <f t="shared" si="590"/>
        <v>187.6</v>
      </c>
      <c r="G2166" s="510"/>
      <c r="H2166" s="423"/>
      <c r="I2166" s="422">
        <f t="shared" si="583"/>
        <v>0</v>
      </c>
      <c r="J2166" s="422">
        <f t="shared" si="584"/>
        <v>0</v>
      </c>
      <c r="K2166" s="419"/>
      <c r="L2166" s="423">
        <f t="shared" si="585"/>
        <v>0</v>
      </c>
      <c r="M2166" s="423">
        <f t="shared" si="586"/>
        <v>0</v>
      </c>
      <c r="N2166" s="424">
        <f t="shared" si="587"/>
        <v>0</v>
      </c>
      <c r="O2166" s="424">
        <f t="shared" si="588"/>
        <v>0</v>
      </c>
      <c r="P2166" s="420"/>
      <c r="Q2166" s="532"/>
      <c r="R2166" s="526" t="str">
        <f t="shared" si="589"/>
        <v/>
      </c>
      <c r="S2166" s="526" t="str">
        <f t="shared" si="591"/>
        <v/>
      </c>
      <c r="V2166" s="433">
        <f>VLOOKUP(A2166,[3]Cartilha!$A:$A,1,FALSE)</f>
        <v>101162</v>
      </c>
      <c r="W2166" s="367"/>
    </row>
    <row r="2167" spans="1:23" ht="22.5" hidden="1" x14ac:dyDescent="0.2">
      <c r="A2167" s="623">
        <v>101161</v>
      </c>
      <c r="B2167" s="616" t="s">
        <v>3171</v>
      </c>
      <c r="C2167" s="620" t="s">
        <v>4439</v>
      </c>
      <c r="D2167" s="612" t="s">
        <v>170</v>
      </c>
      <c r="E2167" s="621">
        <v>180.39</v>
      </c>
      <c r="F2167" s="614">
        <f t="shared" si="590"/>
        <v>217.48</v>
      </c>
      <c r="G2167" s="510"/>
      <c r="H2167" s="423"/>
      <c r="I2167" s="422">
        <f t="shared" si="583"/>
        <v>0</v>
      </c>
      <c r="J2167" s="422">
        <f t="shared" si="584"/>
        <v>0</v>
      </c>
      <c r="K2167" s="419"/>
      <c r="L2167" s="423">
        <f t="shared" si="585"/>
        <v>0</v>
      </c>
      <c r="M2167" s="423">
        <f t="shared" si="586"/>
        <v>0</v>
      </c>
      <c r="N2167" s="424">
        <f t="shared" si="587"/>
        <v>0</v>
      </c>
      <c r="O2167" s="424">
        <f t="shared" si="588"/>
        <v>0</v>
      </c>
      <c r="P2167" s="420"/>
      <c r="Q2167" s="532"/>
      <c r="R2167" s="526" t="str">
        <f t="shared" si="589"/>
        <v/>
      </c>
      <c r="S2167" s="526" t="str">
        <f t="shared" si="591"/>
        <v/>
      </c>
      <c r="V2167" s="433">
        <f>VLOOKUP(A2167,[3]Cartilha!$A:$A,1,FALSE)</f>
        <v>101161</v>
      </c>
      <c r="W2167" s="367"/>
    </row>
    <row r="2168" spans="1:23" ht="22.5" hidden="1" x14ac:dyDescent="0.2">
      <c r="A2168" s="623">
        <v>101163</v>
      </c>
      <c r="B2168" s="616" t="s">
        <v>3171</v>
      </c>
      <c r="C2168" s="620" t="s">
        <v>4440</v>
      </c>
      <c r="D2168" s="612" t="s">
        <v>170</v>
      </c>
      <c r="E2168" s="621">
        <v>602.77</v>
      </c>
      <c r="F2168" s="614">
        <f t="shared" si="590"/>
        <v>726.7</v>
      </c>
      <c r="G2168" s="510"/>
      <c r="H2168" s="423"/>
      <c r="I2168" s="422">
        <f t="shared" si="583"/>
        <v>0</v>
      </c>
      <c r="J2168" s="422">
        <f t="shared" si="584"/>
        <v>0</v>
      </c>
      <c r="K2168" s="419"/>
      <c r="L2168" s="423">
        <f t="shared" si="585"/>
        <v>0</v>
      </c>
      <c r="M2168" s="423">
        <f t="shared" si="586"/>
        <v>0</v>
      </c>
      <c r="N2168" s="424">
        <f t="shared" si="587"/>
        <v>0</v>
      </c>
      <c r="O2168" s="424">
        <f t="shared" si="588"/>
        <v>0</v>
      </c>
      <c r="P2168" s="420"/>
      <c r="Q2168" s="532"/>
      <c r="R2168" s="526" t="str">
        <f t="shared" si="589"/>
        <v/>
      </c>
      <c r="S2168" s="526" t="str">
        <f t="shared" si="591"/>
        <v/>
      </c>
      <c r="V2168" s="433">
        <f>VLOOKUP(A2168,[3]Cartilha!$A:$A,1,FALSE)</f>
        <v>101163</v>
      </c>
      <c r="W2168" s="367"/>
    </row>
    <row r="2169" spans="1:23" ht="22.5" hidden="1" x14ac:dyDescent="0.2">
      <c r="A2169" s="623">
        <v>101164</v>
      </c>
      <c r="B2169" s="616" t="s">
        <v>3171</v>
      </c>
      <c r="C2169" s="620" t="s">
        <v>4441</v>
      </c>
      <c r="D2169" s="612" t="s">
        <v>170</v>
      </c>
      <c r="E2169" s="621">
        <v>610.82000000000005</v>
      </c>
      <c r="F2169" s="614">
        <f t="shared" si="590"/>
        <v>736.4</v>
      </c>
      <c r="G2169" s="510"/>
      <c r="H2169" s="423"/>
      <c r="I2169" s="422">
        <f t="shared" si="583"/>
        <v>0</v>
      </c>
      <c r="J2169" s="422">
        <f t="shared" si="584"/>
        <v>0</v>
      </c>
      <c r="K2169" s="419"/>
      <c r="L2169" s="423">
        <f t="shared" si="585"/>
        <v>0</v>
      </c>
      <c r="M2169" s="423">
        <f t="shared" si="586"/>
        <v>0</v>
      </c>
      <c r="N2169" s="424">
        <f t="shared" si="587"/>
        <v>0</v>
      </c>
      <c r="O2169" s="424">
        <f t="shared" si="588"/>
        <v>0</v>
      </c>
      <c r="P2169" s="420"/>
      <c r="Q2169" s="532"/>
      <c r="R2169" s="526" t="str">
        <f t="shared" si="589"/>
        <v/>
      </c>
      <c r="S2169" s="526" t="str">
        <f t="shared" si="591"/>
        <v/>
      </c>
      <c r="V2169" s="433">
        <f>VLOOKUP(A2169,[3]Cartilha!$A:$A,1,FALSE)</f>
        <v>101164</v>
      </c>
      <c r="W2169" s="367"/>
    </row>
    <row r="2170" spans="1:23" ht="22.5" hidden="1" x14ac:dyDescent="0.2">
      <c r="A2170" s="623">
        <v>101154</v>
      </c>
      <c r="B2170" s="616" t="s">
        <v>3171</v>
      </c>
      <c r="C2170" s="620" t="s">
        <v>4442</v>
      </c>
      <c r="D2170" s="612" t="s">
        <v>170</v>
      </c>
      <c r="E2170" s="621">
        <v>117.55</v>
      </c>
      <c r="F2170" s="614">
        <f t="shared" si="590"/>
        <v>141.72</v>
      </c>
      <c r="G2170" s="510"/>
      <c r="H2170" s="423"/>
      <c r="I2170" s="422">
        <f t="shared" si="583"/>
        <v>0</v>
      </c>
      <c r="J2170" s="422">
        <f t="shared" si="584"/>
        <v>0</v>
      </c>
      <c r="K2170" s="419"/>
      <c r="L2170" s="423">
        <f t="shared" si="585"/>
        <v>0</v>
      </c>
      <c r="M2170" s="423">
        <f t="shared" si="586"/>
        <v>0</v>
      </c>
      <c r="N2170" s="424">
        <f t="shared" si="587"/>
        <v>0</v>
      </c>
      <c r="O2170" s="424">
        <f t="shared" si="588"/>
        <v>0</v>
      </c>
      <c r="P2170" s="420"/>
      <c r="Q2170" s="532"/>
      <c r="R2170" s="526" t="str">
        <f t="shared" si="589"/>
        <v/>
      </c>
      <c r="S2170" s="526" t="str">
        <f t="shared" si="591"/>
        <v/>
      </c>
      <c r="V2170" s="433">
        <f>VLOOKUP(A2170,[3]Cartilha!$A:$A,1,FALSE)</f>
        <v>101154</v>
      </c>
      <c r="W2170" s="367"/>
    </row>
    <row r="2171" spans="1:23" ht="22.5" hidden="1" x14ac:dyDescent="0.2">
      <c r="A2171" s="623">
        <v>101155</v>
      </c>
      <c r="B2171" s="616" t="s">
        <v>3171</v>
      </c>
      <c r="C2171" s="620" t="s">
        <v>4443</v>
      </c>
      <c r="D2171" s="612" t="s">
        <v>170</v>
      </c>
      <c r="E2171" s="621">
        <v>165.61</v>
      </c>
      <c r="F2171" s="614">
        <f t="shared" si="590"/>
        <v>199.66</v>
      </c>
      <c r="G2171" s="510"/>
      <c r="H2171" s="423"/>
      <c r="I2171" s="422">
        <f t="shared" si="583"/>
        <v>0</v>
      </c>
      <c r="J2171" s="422">
        <f t="shared" si="584"/>
        <v>0</v>
      </c>
      <c r="K2171" s="419"/>
      <c r="L2171" s="423">
        <f t="shared" si="585"/>
        <v>0</v>
      </c>
      <c r="M2171" s="423">
        <f t="shared" si="586"/>
        <v>0</v>
      </c>
      <c r="N2171" s="424">
        <f t="shared" si="587"/>
        <v>0</v>
      </c>
      <c r="O2171" s="424">
        <f t="shared" si="588"/>
        <v>0</v>
      </c>
      <c r="P2171" s="420"/>
      <c r="Q2171" s="532"/>
      <c r="R2171" s="526" t="str">
        <f t="shared" si="589"/>
        <v/>
      </c>
      <c r="S2171" s="526" t="str">
        <f t="shared" si="591"/>
        <v/>
      </c>
      <c r="V2171" s="433">
        <f>VLOOKUP(A2171,[3]Cartilha!$A:$A,1,FALSE)</f>
        <v>101155</v>
      </c>
      <c r="W2171" s="367"/>
    </row>
    <row r="2172" spans="1:23" ht="22.5" hidden="1" x14ac:dyDescent="0.2">
      <c r="A2172" s="623">
        <v>101156</v>
      </c>
      <c r="B2172" s="616" t="s">
        <v>3171</v>
      </c>
      <c r="C2172" s="620" t="s">
        <v>4444</v>
      </c>
      <c r="D2172" s="612" t="s">
        <v>170</v>
      </c>
      <c r="E2172" s="621">
        <v>243.67</v>
      </c>
      <c r="F2172" s="614">
        <f t="shared" si="590"/>
        <v>293.77</v>
      </c>
      <c r="G2172" s="510"/>
      <c r="H2172" s="423"/>
      <c r="I2172" s="422">
        <f t="shared" si="583"/>
        <v>0</v>
      </c>
      <c r="J2172" s="422">
        <f t="shared" si="584"/>
        <v>0</v>
      </c>
      <c r="K2172" s="419"/>
      <c r="L2172" s="423">
        <f t="shared" si="585"/>
        <v>0</v>
      </c>
      <c r="M2172" s="423">
        <f t="shared" si="586"/>
        <v>0</v>
      </c>
      <c r="N2172" s="424">
        <f t="shared" si="587"/>
        <v>0</v>
      </c>
      <c r="O2172" s="424">
        <f t="shared" si="588"/>
        <v>0</v>
      </c>
      <c r="P2172" s="420"/>
      <c r="Q2172" s="532"/>
      <c r="R2172" s="526" t="str">
        <f t="shared" si="589"/>
        <v/>
      </c>
      <c r="S2172" s="526" t="str">
        <f t="shared" si="591"/>
        <v/>
      </c>
      <c r="V2172" s="433">
        <f>VLOOKUP(A2172,[3]Cartilha!$A:$A,1,FALSE)</f>
        <v>101156</v>
      </c>
      <c r="W2172" s="367"/>
    </row>
    <row r="2173" spans="1:23" hidden="1" x14ac:dyDescent="0.2">
      <c r="A2173" s="623">
        <v>93202</v>
      </c>
      <c r="B2173" s="616" t="s">
        <v>3171</v>
      </c>
      <c r="C2173" s="620" t="s">
        <v>677</v>
      </c>
      <c r="D2173" s="612" t="s">
        <v>7029</v>
      </c>
      <c r="E2173" s="621">
        <v>27</v>
      </c>
      <c r="F2173" s="614">
        <f t="shared" si="590"/>
        <v>32.549999999999997</v>
      </c>
      <c r="G2173" s="510"/>
      <c r="H2173" s="423"/>
      <c r="I2173" s="422">
        <f t="shared" si="583"/>
        <v>0</v>
      </c>
      <c r="J2173" s="422">
        <f t="shared" si="584"/>
        <v>0</v>
      </c>
      <c r="K2173" s="419"/>
      <c r="L2173" s="423">
        <f t="shared" si="585"/>
        <v>0</v>
      </c>
      <c r="M2173" s="423">
        <f t="shared" si="586"/>
        <v>0</v>
      </c>
      <c r="N2173" s="424">
        <f t="shared" si="587"/>
        <v>0</v>
      </c>
      <c r="O2173" s="424">
        <f t="shared" si="588"/>
        <v>0</v>
      </c>
      <c r="P2173" s="420"/>
      <c r="Q2173" s="532"/>
      <c r="R2173" s="526" t="str">
        <f t="shared" si="589"/>
        <v/>
      </c>
      <c r="S2173" s="526" t="str">
        <f t="shared" si="591"/>
        <v/>
      </c>
      <c r="V2173" s="433">
        <f>VLOOKUP(A2173,[3]Cartilha!$A:$A,1,FALSE)</f>
        <v>93202</v>
      </c>
      <c r="W2173" s="367"/>
    </row>
    <row r="2174" spans="1:23" hidden="1" x14ac:dyDescent="0.2">
      <c r="A2174" s="623" t="s">
        <v>2176</v>
      </c>
      <c r="B2174" s="616"/>
      <c r="C2174" s="650" t="s">
        <v>163</v>
      </c>
      <c r="D2174" s="617">
        <v>0</v>
      </c>
      <c r="E2174" s="651">
        <v>0</v>
      </c>
      <c r="F2174" s="638">
        <f t="shared" si="590"/>
        <v>0</v>
      </c>
      <c r="G2174" s="518"/>
      <c r="H2174" s="446"/>
      <c r="I2174" s="447"/>
      <c r="J2174" s="448"/>
      <c r="K2174" s="419"/>
      <c r="L2174" s="461"/>
      <c r="M2174" s="446"/>
      <c r="N2174" s="447"/>
      <c r="O2174" s="448"/>
      <c r="P2174" s="420"/>
      <c r="Q2174" s="525" t="str">
        <f>IF(OR(SUM(J2175:J2176)&gt;0,SUM(O2175:O2176)&gt;0),"xx","")</f>
        <v/>
      </c>
      <c r="R2174" s="526" t="str">
        <f t="shared" si="589"/>
        <v/>
      </c>
      <c r="S2174" s="526" t="str">
        <f t="shared" si="591"/>
        <v/>
      </c>
      <c r="V2174" s="433" t="str">
        <f>VLOOKUP(A2174,[3]Cartilha!$A:$A,1,FALSE)</f>
        <v>5.1.13</v>
      </c>
      <c r="W2174" s="367"/>
    </row>
    <row r="2175" spans="1:23" ht="22.5" hidden="1" x14ac:dyDescent="0.2">
      <c r="A2175" s="623">
        <v>101165</v>
      </c>
      <c r="B2175" s="616" t="s">
        <v>3171</v>
      </c>
      <c r="C2175" s="620" t="s">
        <v>4305</v>
      </c>
      <c r="D2175" s="612" t="s">
        <v>171</v>
      </c>
      <c r="E2175" s="621">
        <v>797.49</v>
      </c>
      <c r="F2175" s="614">
        <f t="shared" si="590"/>
        <v>961.45</v>
      </c>
      <c r="G2175" s="510"/>
      <c r="H2175" s="423"/>
      <c r="I2175" s="422">
        <f>IF(ISBLANK(E2175),0,ROUND(F2175*G2175,2))</f>
        <v>0</v>
      </c>
      <c r="J2175" s="422">
        <f>IF(ISBLANK(G2175),0,ROUND(G2175*H2175,2))</f>
        <v>0</v>
      </c>
      <c r="K2175" s="419"/>
      <c r="L2175" s="423">
        <f>G2175</f>
        <v>0</v>
      </c>
      <c r="M2175" s="423">
        <f>H2175</f>
        <v>0</v>
      </c>
      <c r="N2175" s="424">
        <f>IF(ISBLANK(E2175),0,ROUND(F2175*L2175,2))</f>
        <v>0</v>
      </c>
      <c r="O2175" s="424">
        <f>IF(ISBLANK(L2175),0,ROUND(L2175*M2175,2))</f>
        <v>0</v>
      </c>
      <c r="P2175" s="420"/>
      <c r="Q2175" s="532"/>
      <c r="R2175" s="526" t="str">
        <f t="shared" si="589"/>
        <v/>
      </c>
      <c r="S2175" s="526" t="str">
        <f t="shared" si="591"/>
        <v/>
      </c>
      <c r="V2175" s="433">
        <f>VLOOKUP(A2175,[3]Cartilha!$A:$A,1,FALSE)</f>
        <v>101165</v>
      </c>
      <c r="W2175" s="367"/>
    </row>
    <row r="2176" spans="1:23" ht="22.5" hidden="1" x14ac:dyDescent="0.2">
      <c r="A2176" s="623">
        <v>101166</v>
      </c>
      <c r="B2176" s="616" t="s">
        <v>3171</v>
      </c>
      <c r="C2176" s="620" t="s">
        <v>4306</v>
      </c>
      <c r="D2176" s="612" t="s">
        <v>171</v>
      </c>
      <c r="E2176" s="621">
        <v>653.55999999999995</v>
      </c>
      <c r="F2176" s="614">
        <f t="shared" si="590"/>
        <v>787.93</v>
      </c>
      <c r="G2176" s="510"/>
      <c r="H2176" s="423"/>
      <c r="I2176" s="422">
        <f>IF(ISBLANK(E2176),0,ROUND(F2176*G2176,2))</f>
        <v>0</v>
      </c>
      <c r="J2176" s="422">
        <f>IF(ISBLANK(G2176),0,ROUND(G2176*H2176,2))</f>
        <v>0</v>
      </c>
      <c r="K2176" s="419"/>
      <c r="L2176" s="423">
        <f>G2176</f>
        <v>0</v>
      </c>
      <c r="M2176" s="423">
        <f>H2176</f>
        <v>0</v>
      </c>
      <c r="N2176" s="424">
        <f>IF(ISBLANK(E2176),0,ROUND(F2176*L2176,2))</f>
        <v>0</v>
      </c>
      <c r="O2176" s="424">
        <f>IF(ISBLANK(L2176),0,ROUND(L2176*M2176,2))</f>
        <v>0</v>
      </c>
      <c r="P2176" s="420"/>
      <c r="Q2176" s="532"/>
      <c r="R2176" s="526" t="str">
        <f t="shared" si="589"/>
        <v/>
      </c>
      <c r="S2176" s="526" t="str">
        <f t="shared" si="591"/>
        <v/>
      </c>
      <c r="V2176" s="433">
        <f>VLOOKUP(A2176,[3]Cartilha!$A:$A,1,FALSE)</f>
        <v>101166</v>
      </c>
      <c r="W2176" s="367"/>
    </row>
    <row r="2177" spans="1:23" hidden="1" x14ac:dyDescent="0.2">
      <c r="A2177" s="623" t="s">
        <v>1890</v>
      </c>
      <c r="B2177" s="616"/>
      <c r="C2177" s="620" t="s">
        <v>234</v>
      </c>
      <c r="D2177" s="612">
        <v>0</v>
      </c>
      <c r="E2177" s="651">
        <v>0</v>
      </c>
      <c r="F2177" s="638">
        <f t="shared" si="590"/>
        <v>0</v>
      </c>
      <c r="G2177" s="518"/>
      <c r="H2177" s="446"/>
      <c r="I2177" s="447"/>
      <c r="J2177" s="448"/>
      <c r="K2177" s="419"/>
      <c r="L2177" s="461"/>
      <c r="M2177" s="446"/>
      <c r="N2177" s="447"/>
      <c r="O2177" s="448"/>
      <c r="P2177" s="420"/>
      <c r="Q2177" s="525" t="str">
        <f>IF(OR(SUM(J2179:J2203)&gt;0,SUM(O2179:O2203)&gt;0),"xx","")</f>
        <v/>
      </c>
      <c r="R2177" s="526" t="str">
        <f t="shared" si="589"/>
        <v/>
      </c>
      <c r="S2177" s="526" t="str">
        <f t="shared" si="591"/>
        <v/>
      </c>
      <c r="V2177" s="433" t="str">
        <f>VLOOKUP(A2177,[3]Cartilha!$A:$A,1,FALSE)</f>
        <v>5.2</v>
      </c>
      <c r="W2177" s="367"/>
    </row>
    <row r="2178" spans="1:23" hidden="1" x14ac:dyDescent="0.2">
      <c r="A2178" s="623" t="s">
        <v>2177</v>
      </c>
      <c r="B2178" s="616"/>
      <c r="C2178" s="620" t="s">
        <v>235</v>
      </c>
      <c r="D2178" s="612">
        <v>0</v>
      </c>
      <c r="E2178" s="651">
        <v>0</v>
      </c>
      <c r="F2178" s="638">
        <f t="shared" si="590"/>
        <v>0</v>
      </c>
      <c r="G2178" s="518"/>
      <c r="H2178" s="446"/>
      <c r="I2178" s="447"/>
      <c r="J2178" s="448"/>
      <c r="K2178" s="419"/>
      <c r="L2178" s="461"/>
      <c r="M2178" s="446"/>
      <c r="N2178" s="447"/>
      <c r="O2178" s="448"/>
      <c r="P2178" s="420"/>
      <c r="Q2178" s="525" t="str">
        <f>IF(OR(SUM(J2178)&gt;0,SUM(O2178)&gt;0),"xx","")</f>
        <v/>
      </c>
      <c r="R2178" s="526" t="str">
        <f t="shared" si="589"/>
        <v/>
      </c>
      <c r="S2178" s="526" t="str">
        <f t="shared" si="591"/>
        <v/>
      </c>
      <c r="V2178" s="433" t="str">
        <f>VLOOKUP(A2178,[3]Cartilha!$A:$A,1,FALSE)</f>
        <v>5.2.1</v>
      </c>
      <c r="W2178" s="367"/>
    </row>
    <row r="2179" spans="1:23" hidden="1" x14ac:dyDescent="0.2">
      <c r="A2179" s="623" t="s">
        <v>6161</v>
      </c>
      <c r="B2179" s="616"/>
      <c r="C2179" s="620" t="s">
        <v>6162</v>
      </c>
      <c r="D2179" s="612">
        <v>0</v>
      </c>
      <c r="E2179" s="651">
        <v>0</v>
      </c>
      <c r="F2179" s="638">
        <f t="shared" si="590"/>
        <v>0</v>
      </c>
      <c r="G2179" s="518"/>
      <c r="H2179" s="446"/>
      <c r="I2179" s="447"/>
      <c r="J2179" s="448"/>
      <c r="K2179" s="419"/>
      <c r="L2179" s="461"/>
      <c r="M2179" s="446"/>
      <c r="N2179" s="447"/>
      <c r="O2179" s="448"/>
      <c r="P2179" s="420"/>
      <c r="Q2179" s="525" t="str">
        <f>IF(OR(SUM(J2180:J2186)&gt;0,SUM(O2180:O2186)&gt;0),"xx","")</f>
        <v/>
      </c>
      <c r="R2179" s="526" t="str">
        <f t="shared" si="589"/>
        <v/>
      </c>
      <c r="S2179" s="526" t="str">
        <f t="shared" si="591"/>
        <v/>
      </c>
      <c r="V2179" s="433" t="str">
        <f>VLOOKUP(A2179,[3]Cartilha!$A:$A,1,FALSE)</f>
        <v>5.2.2</v>
      </c>
      <c r="W2179" s="367"/>
    </row>
    <row r="2180" spans="1:23" hidden="1" x14ac:dyDescent="0.2">
      <c r="A2180" s="623">
        <v>102235</v>
      </c>
      <c r="B2180" s="616" t="s">
        <v>3171</v>
      </c>
      <c r="C2180" s="620" t="s">
        <v>6163</v>
      </c>
      <c r="D2180" s="612" t="s">
        <v>170</v>
      </c>
      <c r="E2180" s="621">
        <v>419.82</v>
      </c>
      <c r="F2180" s="614">
        <f t="shared" si="590"/>
        <v>506.13</v>
      </c>
      <c r="G2180" s="510"/>
      <c r="H2180" s="423"/>
      <c r="I2180" s="422">
        <f t="shared" ref="I2180:I2186" si="592">IF(ISBLANK(E2180),0,ROUND(F2180*G2180,2))</f>
        <v>0</v>
      </c>
      <c r="J2180" s="422">
        <f t="shared" ref="J2180:J2186" si="593">IF(ISBLANK(G2180),0,ROUND(G2180*H2180,2))</f>
        <v>0</v>
      </c>
      <c r="K2180" s="419"/>
      <c r="L2180" s="423">
        <f t="shared" ref="L2180:M2186" si="594">G2180</f>
        <v>0</v>
      </c>
      <c r="M2180" s="423">
        <f t="shared" si="594"/>
        <v>0</v>
      </c>
      <c r="N2180" s="424">
        <f t="shared" ref="N2180:N2186" si="595">IF(ISBLANK(E2180),0,ROUND(F2180*L2180,2))</f>
        <v>0</v>
      </c>
      <c r="O2180" s="424">
        <f t="shared" ref="O2180:O2186" si="596">IF(ISBLANK(L2180),0,ROUND(L2180*M2180,2))</f>
        <v>0</v>
      </c>
      <c r="P2180" s="420"/>
      <c r="Q2180" s="532"/>
      <c r="R2180" s="526" t="str">
        <f t="shared" si="589"/>
        <v/>
      </c>
      <c r="S2180" s="526" t="str">
        <f t="shared" si="591"/>
        <v/>
      </c>
      <c r="V2180" s="433">
        <f>VLOOKUP(A2180,[3]Cartilha!$A:$A,1,FALSE)</f>
        <v>102235</v>
      </c>
      <c r="W2180" s="367"/>
    </row>
    <row r="2181" spans="1:23" ht="22.5" hidden="1" x14ac:dyDescent="0.2">
      <c r="A2181" s="623">
        <v>102254</v>
      </c>
      <c r="B2181" s="616" t="s">
        <v>3171</v>
      </c>
      <c r="C2181" s="620" t="s">
        <v>6165</v>
      </c>
      <c r="D2181" s="612" t="s">
        <v>170</v>
      </c>
      <c r="E2181" s="621">
        <v>737.12</v>
      </c>
      <c r="F2181" s="614">
        <f t="shared" si="590"/>
        <v>888.67</v>
      </c>
      <c r="G2181" s="510"/>
      <c r="H2181" s="423"/>
      <c r="I2181" s="422">
        <f t="shared" si="592"/>
        <v>0</v>
      </c>
      <c r="J2181" s="422">
        <f t="shared" si="593"/>
        <v>0</v>
      </c>
      <c r="K2181" s="419"/>
      <c r="L2181" s="423">
        <f t="shared" si="594"/>
        <v>0</v>
      </c>
      <c r="M2181" s="423">
        <f t="shared" si="594"/>
        <v>0</v>
      </c>
      <c r="N2181" s="424">
        <f t="shared" si="595"/>
        <v>0</v>
      </c>
      <c r="O2181" s="424">
        <f t="shared" si="596"/>
        <v>0</v>
      </c>
      <c r="P2181" s="420"/>
      <c r="Q2181" s="532"/>
      <c r="R2181" s="526" t="str">
        <f t="shared" si="589"/>
        <v/>
      </c>
      <c r="S2181" s="526" t="str">
        <f t="shared" si="591"/>
        <v/>
      </c>
      <c r="V2181" s="433">
        <f>VLOOKUP(A2181,[3]Cartilha!$A:$A,1,FALSE)</f>
        <v>102254</v>
      </c>
      <c r="W2181" s="367"/>
    </row>
    <row r="2182" spans="1:23" ht="22.5" hidden="1" x14ac:dyDescent="0.2">
      <c r="A2182" s="623">
        <v>102253</v>
      </c>
      <c r="B2182" s="616" t="s">
        <v>3171</v>
      </c>
      <c r="C2182" s="620" t="s">
        <v>6164</v>
      </c>
      <c r="D2182" s="612" t="s">
        <v>170</v>
      </c>
      <c r="E2182" s="621">
        <v>806</v>
      </c>
      <c r="F2182" s="614">
        <f t="shared" si="590"/>
        <v>971.71</v>
      </c>
      <c r="G2182" s="510"/>
      <c r="H2182" s="423"/>
      <c r="I2182" s="422">
        <f t="shared" si="592"/>
        <v>0</v>
      </c>
      <c r="J2182" s="422">
        <f t="shared" si="593"/>
        <v>0</v>
      </c>
      <c r="K2182" s="419"/>
      <c r="L2182" s="423">
        <f t="shared" si="594"/>
        <v>0</v>
      </c>
      <c r="M2182" s="423">
        <f t="shared" si="594"/>
        <v>0</v>
      </c>
      <c r="N2182" s="424">
        <f t="shared" si="595"/>
        <v>0</v>
      </c>
      <c r="O2182" s="424">
        <f t="shared" si="596"/>
        <v>0</v>
      </c>
      <c r="P2182" s="420"/>
      <c r="Q2182" s="532"/>
      <c r="R2182" s="526" t="str">
        <f t="shared" si="589"/>
        <v/>
      </c>
      <c r="S2182" s="526" t="str">
        <f t="shared" si="591"/>
        <v/>
      </c>
      <c r="V2182" s="433">
        <f>VLOOKUP(A2182,[3]Cartilha!$A:$A,1,FALSE)</f>
        <v>102253</v>
      </c>
      <c r="W2182" s="367"/>
    </row>
    <row r="2183" spans="1:23" ht="22.5" hidden="1" x14ac:dyDescent="0.2">
      <c r="A2183" s="623">
        <v>102255</v>
      </c>
      <c r="B2183" s="616" t="s">
        <v>3171</v>
      </c>
      <c r="C2183" s="620" t="s">
        <v>6819</v>
      </c>
      <c r="D2183" s="612" t="s">
        <v>170</v>
      </c>
      <c r="E2183" s="621">
        <v>843.76</v>
      </c>
      <c r="F2183" s="614">
        <f t="shared" si="590"/>
        <v>1017.24</v>
      </c>
      <c r="G2183" s="510"/>
      <c r="H2183" s="423"/>
      <c r="I2183" s="422">
        <f t="shared" si="592"/>
        <v>0</v>
      </c>
      <c r="J2183" s="422">
        <f t="shared" si="593"/>
        <v>0</v>
      </c>
      <c r="K2183" s="419"/>
      <c r="L2183" s="423">
        <f t="shared" si="594"/>
        <v>0</v>
      </c>
      <c r="M2183" s="423">
        <f t="shared" si="594"/>
        <v>0</v>
      </c>
      <c r="N2183" s="424">
        <f t="shared" si="595"/>
        <v>0</v>
      </c>
      <c r="O2183" s="424">
        <f t="shared" si="596"/>
        <v>0</v>
      </c>
      <c r="P2183" s="420"/>
      <c r="Q2183" s="532"/>
      <c r="R2183" s="526" t="str">
        <f t="shared" si="589"/>
        <v/>
      </c>
      <c r="S2183" s="526" t="str">
        <f t="shared" si="591"/>
        <v/>
      </c>
      <c r="V2183" s="433">
        <f>VLOOKUP(A2183,[3]Cartilha!$A:$A,1,FALSE)</f>
        <v>102255</v>
      </c>
      <c r="W2183" s="367"/>
    </row>
    <row r="2184" spans="1:23" ht="22.5" hidden="1" x14ac:dyDescent="0.2">
      <c r="A2184" s="623">
        <v>102256</v>
      </c>
      <c r="B2184" s="616" t="s">
        <v>3171</v>
      </c>
      <c r="C2184" s="620" t="s">
        <v>6166</v>
      </c>
      <c r="D2184" s="612" t="s">
        <v>170</v>
      </c>
      <c r="E2184" s="621">
        <v>917.09</v>
      </c>
      <c r="F2184" s="614">
        <f t="shared" si="590"/>
        <v>1105.6400000000001</v>
      </c>
      <c r="G2184" s="510"/>
      <c r="H2184" s="423"/>
      <c r="I2184" s="422">
        <f t="shared" si="592"/>
        <v>0</v>
      </c>
      <c r="J2184" s="422">
        <f t="shared" si="593"/>
        <v>0</v>
      </c>
      <c r="K2184" s="419"/>
      <c r="L2184" s="423">
        <f t="shared" si="594"/>
        <v>0</v>
      </c>
      <c r="M2184" s="423">
        <f t="shared" si="594"/>
        <v>0</v>
      </c>
      <c r="N2184" s="424">
        <f t="shared" si="595"/>
        <v>0</v>
      </c>
      <c r="O2184" s="424">
        <f t="shared" si="596"/>
        <v>0</v>
      </c>
      <c r="P2184" s="420"/>
      <c r="Q2184" s="532"/>
      <c r="R2184" s="526" t="str">
        <f t="shared" si="589"/>
        <v/>
      </c>
      <c r="S2184" s="526" t="str">
        <f t="shared" si="591"/>
        <v/>
      </c>
      <c r="V2184" s="433">
        <f>VLOOKUP(A2184,[3]Cartilha!$A:$A,1,FALSE)</f>
        <v>102256</v>
      </c>
      <c r="W2184" s="367"/>
    </row>
    <row r="2185" spans="1:23" ht="22.5" hidden="1" x14ac:dyDescent="0.2">
      <c r="A2185" s="623">
        <v>102257</v>
      </c>
      <c r="B2185" s="616" t="s">
        <v>3171</v>
      </c>
      <c r="C2185" s="620" t="s">
        <v>6167</v>
      </c>
      <c r="D2185" s="612" t="s">
        <v>170</v>
      </c>
      <c r="E2185" s="621">
        <v>287.89999999999998</v>
      </c>
      <c r="F2185" s="614">
        <f t="shared" si="590"/>
        <v>347.09</v>
      </c>
      <c r="G2185" s="510"/>
      <c r="H2185" s="423"/>
      <c r="I2185" s="422">
        <f t="shared" si="592"/>
        <v>0</v>
      </c>
      <c r="J2185" s="422">
        <f t="shared" si="593"/>
        <v>0</v>
      </c>
      <c r="K2185" s="419"/>
      <c r="L2185" s="423">
        <f t="shared" si="594"/>
        <v>0</v>
      </c>
      <c r="M2185" s="423">
        <f t="shared" si="594"/>
        <v>0</v>
      </c>
      <c r="N2185" s="424">
        <f t="shared" si="595"/>
        <v>0</v>
      </c>
      <c r="O2185" s="424">
        <f t="shared" si="596"/>
        <v>0</v>
      </c>
      <c r="P2185" s="420"/>
      <c r="Q2185" s="532"/>
      <c r="R2185" s="526" t="str">
        <f t="shared" si="589"/>
        <v/>
      </c>
      <c r="S2185" s="526" t="str">
        <f t="shared" si="591"/>
        <v/>
      </c>
      <c r="V2185" s="433">
        <f>VLOOKUP(A2185,[3]Cartilha!$A:$A,1,FALSE)</f>
        <v>102257</v>
      </c>
      <c r="W2185" s="367"/>
    </row>
    <row r="2186" spans="1:23" hidden="1" x14ac:dyDescent="0.2">
      <c r="A2186" s="623">
        <v>102258</v>
      </c>
      <c r="B2186" s="616" t="s">
        <v>3171</v>
      </c>
      <c r="C2186" s="620" t="s">
        <v>6168</v>
      </c>
      <c r="D2186" s="612" t="s">
        <v>170</v>
      </c>
      <c r="E2186" s="621">
        <v>342.25</v>
      </c>
      <c r="F2186" s="614">
        <f t="shared" si="590"/>
        <v>412.62</v>
      </c>
      <c r="G2186" s="510"/>
      <c r="H2186" s="423"/>
      <c r="I2186" s="422">
        <f t="shared" si="592"/>
        <v>0</v>
      </c>
      <c r="J2186" s="422">
        <f t="shared" si="593"/>
        <v>0</v>
      </c>
      <c r="K2186" s="419"/>
      <c r="L2186" s="423">
        <f t="shared" si="594"/>
        <v>0</v>
      </c>
      <c r="M2186" s="423">
        <f t="shared" si="594"/>
        <v>0</v>
      </c>
      <c r="N2186" s="424">
        <f t="shared" si="595"/>
        <v>0</v>
      </c>
      <c r="O2186" s="424">
        <f t="shared" si="596"/>
        <v>0</v>
      </c>
      <c r="P2186" s="420"/>
      <c r="Q2186" s="532"/>
      <c r="R2186" s="526" t="str">
        <f t="shared" si="589"/>
        <v/>
      </c>
      <c r="S2186" s="526" t="str">
        <f t="shared" si="591"/>
        <v/>
      </c>
      <c r="V2186" s="433">
        <f>VLOOKUP(A2186,[3]Cartilha!$A:$A,1,FALSE)</f>
        <v>102258</v>
      </c>
      <c r="W2186" s="367"/>
    </row>
    <row r="2187" spans="1:23" hidden="1" x14ac:dyDescent="0.2">
      <c r="A2187" s="623" t="s">
        <v>2630</v>
      </c>
      <c r="B2187" s="616"/>
      <c r="C2187" s="620" t="s">
        <v>2631</v>
      </c>
      <c r="D2187" s="612">
        <v>0</v>
      </c>
      <c r="E2187" s="651">
        <v>0</v>
      </c>
      <c r="F2187" s="638">
        <f t="shared" si="590"/>
        <v>0</v>
      </c>
      <c r="G2187" s="518"/>
      <c r="H2187" s="446"/>
      <c r="I2187" s="447"/>
      <c r="J2187" s="448"/>
      <c r="K2187" s="419"/>
      <c r="L2187" s="461"/>
      <c r="M2187" s="446"/>
      <c r="N2187" s="447"/>
      <c r="O2187" s="448"/>
      <c r="P2187" s="420"/>
      <c r="Q2187" s="525" t="str">
        <f>IF(OR(SUM(J2188:J2203)&gt;0,SUM(O2188:O2203)&gt;0),"xx","")</f>
        <v/>
      </c>
      <c r="R2187" s="526" t="str">
        <f t="shared" si="589"/>
        <v/>
      </c>
      <c r="S2187" s="526" t="str">
        <f t="shared" si="591"/>
        <v/>
      </c>
      <c r="V2187" s="433" t="str">
        <f>VLOOKUP(A2187,[3]Cartilha!$A:$A,1,FALSE)</f>
        <v>5.2.3</v>
      </c>
      <c r="W2187" s="367"/>
    </row>
    <row r="2188" spans="1:23" ht="22.5" hidden="1" x14ac:dyDescent="0.2">
      <c r="A2188" s="623">
        <v>96358</v>
      </c>
      <c r="B2188" s="616" t="s">
        <v>3171</v>
      </c>
      <c r="C2188" s="620" t="s">
        <v>2632</v>
      </c>
      <c r="D2188" s="612" t="s">
        <v>170</v>
      </c>
      <c r="E2188" s="621">
        <v>91.33</v>
      </c>
      <c r="F2188" s="614">
        <f t="shared" si="590"/>
        <v>110.11</v>
      </c>
      <c r="G2188" s="510"/>
      <c r="H2188" s="423"/>
      <c r="I2188" s="422">
        <f t="shared" ref="I2188:I2203" si="597">IF(ISBLANK(E2188),0,ROUND(F2188*G2188,2))</f>
        <v>0</v>
      </c>
      <c r="J2188" s="422">
        <f t="shared" ref="J2188:J2203" si="598">IF(ISBLANK(G2188),0,ROUND(G2188*H2188,2))</f>
        <v>0</v>
      </c>
      <c r="K2188" s="419"/>
      <c r="L2188" s="423">
        <f t="shared" ref="L2188:L2203" si="599">G2188</f>
        <v>0</v>
      </c>
      <c r="M2188" s="423">
        <f t="shared" ref="M2188:M2203" si="600">H2188</f>
        <v>0</v>
      </c>
      <c r="N2188" s="424">
        <f t="shared" ref="N2188:N2203" si="601">IF(ISBLANK(E2188),0,ROUND(F2188*L2188,2))</f>
        <v>0</v>
      </c>
      <c r="O2188" s="424">
        <f t="shared" ref="O2188:O2203" si="602">IF(ISBLANK(L2188),0,ROUND(L2188*M2188,2))</f>
        <v>0</v>
      </c>
      <c r="P2188" s="420"/>
      <c r="Q2188" s="532"/>
      <c r="R2188" s="526" t="str">
        <f t="shared" si="589"/>
        <v/>
      </c>
      <c r="S2188" s="526" t="str">
        <f t="shared" si="591"/>
        <v/>
      </c>
      <c r="V2188" s="433">
        <f>VLOOKUP(A2188,[3]Cartilha!$A:$A,1,FALSE)</f>
        <v>96358</v>
      </c>
      <c r="W2188" s="367"/>
    </row>
    <row r="2189" spans="1:23" ht="22.5" hidden="1" x14ac:dyDescent="0.2">
      <c r="A2189" s="623">
        <v>96359</v>
      </c>
      <c r="B2189" s="616" t="s">
        <v>3171</v>
      </c>
      <c r="C2189" s="620" t="s">
        <v>2633</v>
      </c>
      <c r="D2189" s="612" t="s">
        <v>170</v>
      </c>
      <c r="E2189" s="621">
        <v>104.97</v>
      </c>
      <c r="F2189" s="614">
        <f t="shared" si="590"/>
        <v>126.55</v>
      </c>
      <c r="G2189" s="510"/>
      <c r="H2189" s="423"/>
      <c r="I2189" s="422">
        <f t="shared" si="597"/>
        <v>0</v>
      </c>
      <c r="J2189" s="422">
        <f t="shared" si="598"/>
        <v>0</v>
      </c>
      <c r="K2189" s="419"/>
      <c r="L2189" s="423">
        <f t="shared" si="599"/>
        <v>0</v>
      </c>
      <c r="M2189" s="423">
        <f t="shared" si="600"/>
        <v>0</v>
      </c>
      <c r="N2189" s="424">
        <f t="shared" si="601"/>
        <v>0</v>
      </c>
      <c r="O2189" s="424">
        <f t="shared" si="602"/>
        <v>0</v>
      </c>
      <c r="P2189" s="420"/>
      <c r="Q2189" s="532"/>
      <c r="R2189" s="526" t="str">
        <f t="shared" si="589"/>
        <v/>
      </c>
      <c r="S2189" s="526" t="str">
        <f t="shared" si="591"/>
        <v/>
      </c>
      <c r="V2189" s="433">
        <f>VLOOKUP(A2189,[3]Cartilha!$A:$A,1,FALSE)</f>
        <v>96359</v>
      </c>
      <c r="W2189" s="367"/>
    </row>
    <row r="2190" spans="1:23" ht="22.5" hidden="1" x14ac:dyDescent="0.2">
      <c r="A2190" s="623">
        <v>96360</v>
      </c>
      <c r="B2190" s="616" t="s">
        <v>3171</v>
      </c>
      <c r="C2190" s="620" t="s">
        <v>2634</v>
      </c>
      <c r="D2190" s="612" t="s">
        <v>170</v>
      </c>
      <c r="E2190" s="621">
        <v>126.15</v>
      </c>
      <c r="F2190" s="614">
        <f t="shared" si="590"/>
        <v>152.09</v>
      </c>
      <c r="G2190" s="510"/>
      <c r="H2190" s="423"/>
      <c r="I2190" s="422">
        <f t="shared" si="597"/>
        <v>0</v>
      </c>
      <c r="J2190" s="422">
        <f t="shared" si="598"/>
        <v>0</v>
      </c>
      <c r="K2190" s="419"/>
      <c r="L2190" s="423">
        <f t="shared" si="599"/>
        <v>0</v>
      </c>
      <c r="M2190" s="423">
        <f t="shared" si="600"/>
        <v>0</v>
      </c>
      <c r="N2190" s="424">
        <f t="shared" si="601"/>
        <v>0</v>
      </c>
      <c r="O2190" s="424">
        <f t="shared" si="602"/>
        <v>0</v>
      </c>
      <c r="P2190" s="420"/>
      <c r="Q2190" s="532"/>
      <c r="R2190" s="526" t="str">
        <f t="shared" si="589"/>
        <v/>
      </c>
      <c r="S2190" s="526" t="str">
        <f t="shared" si="591"/>
        <v/>
      </c>
      <c r="V2190" s="433">
        <f>VLOOKUP(A2190,[3]Cartilha!$A:$A,1,FALSE)</f>
        <v>96360</v>
      </c>
      <c r="W2190" s="367"/>
    </row>
    <row r="2191" spans="1:23" ht="22.5" hidden="1" x14ac:dyDescent="0.2">
      <c r="A2191" s="623">
        <v>96361</v>
      </c>
      <c r="B2191" s="616" t="s">
        <v>3171</v>
      </c>
      <c r="C2191" s="620" t="s">
        <v>2635</v>
      </c>
      <c r="D2191" s="612" t="s">
        <v>170</v>
      </c>
      <c r="E2191" s="621">
        <v>152.75</v>
      </c>
      <c r="F2191" s="614">
        <f t="shared" si="590"/>
        <v>184.16</v>
      </c>
      <c r="G2191" s="510"/>
      <c r="H2191" s="423"/>
      <c r="I2191" s="422">
        <f t="shared" si="597"/>
        <v>0</v>
      </c>
      <c r="J2191" s="422">
        <f t="shared" si="598"/>
        <v>0</v>
      </c>
      <c r="K2191" s="419"/>
      <c r="L2191" s="423">
        <f t="shared" si="599"/>
        <v>0</v>
      </c>
      <c r="M2191" s="423">
        <f t="shared" si="600"/>
        <v>0</v>
      </c>
      <c r="N2191" s="424">
        <f t="shared" si="601"/>
        <v>0</v>
      </c>
      <c r="O2191" s="424">
        <f t="shared" si="602"/>
        <v>0</v>
      </c>
      <c r="P2191" s="420"/>
      <c r="Q2191" s="532"/>
      <c r="R2191" s="526" t="str">
        <f t="shared" si="589"/>
        <v/>
      </c>
      <c r="S2191" s="526" t="str">
        <f t="shared" si="591"/>
        <v/>
      </c>
      <c r="V2191" s="433">
        <f>VLOOKUP(A2191,[3]Cartilha!$A:$A,1,FALSE)</f>
        <v>96361</v>
      </c>
      <c r="W2191" s="367"/>
    </row>
    <row r="2192" spans="1:23" ht="22.5" hidden="1" x14ac:dyDescent="0.2">
      <c r="A2192" s="623">
        <v>96362</v>
      </c>
      <c r="B2192" s="616" t="s">
        <v>3171</v>
      </c>
      <c r="C2192" s="620" t="s">
        <v>2636</v>
      </c>
      <c r="D2192" s="612" t="s">
        <v>170</v>
      </c>
      <c r="E2192" s="621">
        <v>115.62</v>
      </c>
      <c r="F2192" s="614">
        <f t="shared" si="590"/>
        <v>139.38999999999999</v>
      </c>
      <c r="G2192" s="510"/>
      <c r="H2192" s="423"/>
      <c r="I2192" s="422">
        <f t="shared" si="597"/>
        <v>0</v>
      </c>
      <c r="J2192" s="422">
        <f t="shared" si="598"/>
        <v>0</v>
      </c>
      <c r="K2192" s="419"/>
      <c r="L2192" s="423">
        <f t="shared" si="599"/>
        <v>0</v>
      </c>
      <c r="M2192" s="423">
        <f t="shared" si="600"/>
        <v>0</v>
      </c>
      <c r="N2192" s="424">
        <f t="shared" si="601"/>
        <v>0</v>
      </c>
      <c r="O2192" s="424">
        <f t="shared" si="602"/>
        <v>0</v>
      </c>
      <c r="P2192" s="420"/>
      <c r="Q2192" s="532"/>
      <c r="R2192" s="526" t="str">
        <f t="shared" si="589"/>
        <v/>
      </c>
      <c r="S2192" s="526" t="str">
        <f t="shared" si="591"/>
        <v/>
      </c>
      <c r="V2192" s="433">
        <f>VLOOKUP(A2192,[3]Cartilha!$A:$A,1,FALSE)</f>
        <v>96362</v>
      </c>
      <c r="W2192" s="367"/>
    </row>
    <row r="2193" spans="1:23" ht="22.5" hidden="1" x14ac:dyDescent="0.2">
      <c r="A2193" s="623">
        <v>96363</v>
      </c>
      <c r="B2193" s="616" t="s">
        <v>3171</v>
      </c>
      <c r="C2193" s="620" t="s">
        <v>2637</v>
      </c>
      <c r="D2193" s="612" t="s">
        <v>170</v>
      </c>
      <c r="E2193" s="621">
        <v>129.69999999999999</v>
      </c>
      <c r="F2193" s="614">
        <f t="shared" si="590"/>
        <v>156.37</v>
      </c>
      <c r="G2193" s="510"/>
      <c r="H2193" s="423"/>
      <c r="I2193" s="422">
        <f t="shared" si="597"/>
        <v>0</v>
      </c>
      <c r="J2193" s="422">
        <f t="shared" si="598"/>
        <v>0</v>
      </c>
      <c r="K2193" s="419"/>
      <c r="L2193" s="423">
        <f t="shared" si="599"/>
        <v>0</v>
      </c>
      <c r="M2193" s="423">
        <f t="shared" si="600"/>
        <v>0</v>
      </c>
      <c r="N2193" s="424">
        <f t="shared" si="601"/>
        <v>0</v>
      </c>
      <c r="O2193" s="424">
        <f t="shared" si="602"/>
        <v>0</v>
      </c>
      <c r="P2193" s="420"/>
      <c r="Q2193" s="532"/>
      <c r="R2193" s="526" t="str">
        <f t="shared" si="589"/>
        <v/>
      </c>
      <c r="S2193" s="526" t="str">
        <f t="shared" si="591"/>
        <v/>
      </c>
      <c r="V2193" s="433">
        <f>VLOOKUP(A2193,[3]Cartilha!$A:$A,1,FALSE)</f>
        <v>96363</v>
      </c>
      <c r="W2193" s="367"/>
    </row>
    <row r="2194" spans="1:23" ht="22.5" hidden="1" x14ac:dyDescent="0.2">
      <c r="A2194" s="623">
        <v>96364</v>
      </c>
      <c r="B2194" s="616" t="s">
        <v>3171</v>
      </c>
      <c r="C2194" s="620" t="s">
        <v>2638</v>
      </c>
      <c r="D2194" s="612" t="s">
        <v>170</v>
      </c>
      <c r="E2194" s="621">
        <v>150.41999999999999</v>
      </c>
      <c r="F2194" s="614">
        <f t="shared" si="590"/>
        <v>181.35</v>
      </c>
      <c r="G2194" s="510"/>
      <c r="H2194" s="423"/>
      <c r="I2194" s="422">
        <f t="shared" si="597"/>
        <v>0</v>
      </c>
      <c r="J2194" s="422">
        <f t="shared" si="598"/>
        <v>0</v>
      </c>
      <c r="K2194" s="419"/>
      <c r="L2194" s="423">
        <f t="shared" si="599"/>
        <v>0</v>
      </c>
      <c r="M2194" s="423">
        <f t="shared" si="600"/>
        <v>0</v>
      </c>
      <c r="N2194" s="424">
        <f t="shared" si="601"/>
        <v>0</v>
      </c>
      <c r="O2194" s="424">
        <f t="shared" si="602"/>
        <v>0</v>
      </c>
      <c r="P2194" s="420"/>
      <c r="Q2194" s="532"/>
      <c r="R2194" s="526" t="str">
        <f t="shared" si="589"/>
        <v/>
      </c>
      <c r="S2194" s="526" t="str">
        <f t="shared" si="591"/>
        <v/>
      </c>
      <c r="V2194" s="433">
        <f>VLOOKUP(A2194,[3]Cartilha!$A:$A,1,FALSE)</f>
        <v>96364</v>
      </c>
      <c r="W2194" s="367"/>
    </row>
    <row r="2195" spans="1:23" ht="22.5" hidden="1" x14ac:dyDescent="0.2">
      <c r="A2195" s="623">
        <v>96365</v>
      </c>
      <c r="B2195" s="616" t="s">
        <v>3171</v>
      </c>
      <c r="C2195" s="620" t="s">
        <v>2639</v>
      </c>
      <c r="D2195" s="612" t="s">
        <v>170</v>
      </c>
      <c r="E2195" s="621">
        <v>177.46</v>
      </c>
      <c r="F2195" s="614">
        <f t="shared" si="590"/>
        <v>213.95</v>
      </c>
      <c r="G2195" s="510"/>
      <c r="H2195" s="423"/>
      <c r="I2195" s="422">
        <f t="shared" si="597"/>
        <v>0</v>
      </c>
      <c r="J2195" s="422">
        <f t="shared" si="598"/>
        <v>0</v>
      </c>
      <c r="K2195" s="419"/>
      <c r="L2195" s="423">
        <f t="shared" si="599"/>
        <v>0</v>
      </c>
      <c r="M2195" s="423">
        <f t="shared" si="600"/>
        <v>0</v>
      </c>
      <c r="N2195" s="424">
        <f t="shared" si="601"/>
        <v>0</v>
      </c>
      <c r="O2195" s="424">
        <f t="shared" si="602"/>
        <v>0</v>
      </c>
      <c r="P2195" s="420"/>
      <c r="Q2195" s="532"/>
      <c r="R2195" s="526" t="str">
        <f t="shared" si="589"/>
        <v/>
      </c>
      <c r="S2195" s="526" t="str">
        <f t="shared" si="591"/>
        <v/>
      </c>
      <c r="V2195" s="433">
        <f>VLOOKUP(A2195,[3]Cartilha!$A:$A,1,FALSE)</f>
        <v>96365</v>
      </c>
      <c r="W2195" s="367"/>
    </row>
    <row r="2196" spans="1:23" ht="22.5" hidden="1" x14ac:dyDescent="0.2">
      <c r="A2196" s="623">
        <v>96366</v>
      </c>
      <c r="B2196" s="616" t="s">
        <v>3171</v>
      </c>
      <c r="C2196" s="620" t="s">
        <v>2640</v>
      </c>
      <c r="D2196" s="612" t="s">
        <v>170</v>
      </c>
      <c r="E2196" s="621">
        <v>139.88</v>
      </c>
      <c r="F2196" s="614">
        <f t="shared" si="590"/>
        <v>168.64</v>
      </c>
      <c r="G2196" s="510"/>
      <c r="H2196" s="423"/>
      <c r="I2196" s="422">
        <f t="shared" si="597"/>
        <v>0</v>
      </c>
      <c r="J2196" s="422">
        <f t="shared" si="598"/>
        <v>0</v>
      </c>
      <c r="K2196" s="419"/>
      <c r="L2196" s="423">
        <f t="shared" si="599"/>
        <v>0</v>
      </c>
      <c r="M2196" s="423">
        <f t="shared" si="600"/>
        <v>0</v>
      </c>
      <c r="N2196" s="424">
        <f t="shared" si="601"/>
        <v>0</v>
      </c>
      <c r="O2196" s="424">
        <f t="shared" si="602"/>
        <v>0</v>
      </c>
      <c r="P2196" s="420"/>
      <c r="Q2196" s="532"/>
      <c r="R2196" s="526" t="str">
        <f t="shared" ref="R2196:R2259" si="603">IF(Q2196="X","x",IF(Q2196="xx","x",IF(O2196&gt;0,"x","")))</f>
        <v/>
      </c>
      <c r="S2196" s="526" t="str">
        <f t="shared" si="591"/>
        <v/>
      </c>
      <c r="V2196" s="433">
        <f>VLOOKUP(A2196,[3]Cartilha!$A:$A,1,FALSE)</f>
        <v>96366</v>
      </c>
      <c r="W2196" s="367"/>
    </row>
    <row r="2197" spans="1:23" ht="22.5" hidden="1" x14ac:dyDescent="0.2">
      <c r="A2197" s="623">
        <v>96367</v>
      </c>
      <c r="B2197" s="616" t="s">
        <v>3171</v>
      </c>
      <c r="C2197" s="620" t="s">
        <v>2641</v>
      </c>
      <c r="D2197" s="612" t="s">
        <v>170</v>
      </c>
      <c r="E2197" s="621">
        <v>154.38</v>
      </c>
      <c r="F2197" s="614">
        <f t="shared" si="590"/>
        <v>186.12</v>
      </c>
      <c r="G2197" s="510"/>
      <c r="H2197" s="423"/>
      <c r="I2197" s="422">
        <f t="shared" si="597"/>
        <v>0</v>
      </c>
      <c r="J2197" s="422">
        <f t="shared" si="598"/>
        <v>0</v>
      </c>
      <c r="K2197" s="419"/>
      <c r="L2197" s="423">
        <f t="shared" si="599"/>
        <v>0</v>
      </c>
      <c r="M2197" s="423">
        <f t="shared" si="600"/>
        <v>0</v>
      </c>
      <c r="N2197" s="424">
        <f t="shared" si="601"/>
        <v>0</v>
      </c>
      <c r="O2197" s="424">
        <f t="shared" si="602"/>
        <v>0</v>
      </c>
      <c r="P2197" s="420"/>
      <c r="Q2197" s="532"/>
      <c r="R2197" s="526" t="str">
        <f t="shared" si="603"/>
        <v/>
      </c>
      <c r="S2197" s="526" t="str">
        <f t="shared" si="591"/>
        <v/>
      </c>
      <c r="V2197" s="433">
        <f>VLOOKUP(A2197,[3]Cartilha!$A:$A,1,FALSE)</f>
        <v>96367</v>
      </c>
      <c r="W2197" s="367"/>
    </row>
    <row r="2198" spans="1:23" ht="22.5" hidden="1" x14ac:dyDescent="0.2">
      <c r="A2198" s="623">
        <v>96368</v>
      </c>
      <c r="B2198" s="616" t="s">
        <v>3171</v>
      </c>
      <c r="C2198" s="620" t="s">
        <v>2642</v>
      </c>
      <c r="D2198" s="612" t="s">
        <v>170</v>
      </c>
      <c r="E2198" s="621">
        <v>174.7</v>
      </c>
      <c r="F2198" s="614">
        <f t="shared" si="590"/>
        <v>210.62</v>
      </c>
      <c r="G2198" s="510"/>
      <c r="H2198" s="423"/>
      <c r="I2198" s="422">
        <f t="shared" si="597"/>
        <v>0</v>
      </c>
      <c r="J2198" s="422">
        <f t="shared" si="598"/>
        <v>0</v>
      </c>
      <c r="K2198" s="419"/>
      <c r="L2198" s="423">
        <f t="shared" si="599"/>
        <v>0</v>
      </c>
      <c r="M2198" s="423">
        <f t="shared" si="600"/>
        <v>0</v>
      </c>
      <c r="N2198" s="424">
        <f t="shared" si="601"/>
        <v>0</v>
      </c>
      <c r="O2198" s="424">
        <f t="shared" si="602"/>
        <v>0</v>
      </c>
      <c r="P2198" s="420"/>
      <c r="Q2198" s="532"/>
      <c r="R2198" s="526" t="str">
        <f t="shared" si="603"/>
        <v/>
      </c>
      <c r="S2198" s="526" t="str">
        <f t="shared" si="591"/>
        <v/>
      </c>
      <c r="V2198" s="433">
        <f>VLOOKUP(A2198,[3]Cartilha!$A:$A,1,FALSE)</f>
        <v>96368</v>
      </c>
      <c r="W2198" s="367"/>
    </row>
    <row r="2199" spans="1:23" ht="22.5" hidden="1" x14ac:dyDescent="0.2">
      <c r="A2199" s="623">
        <v>96369</v>
      </c>
      <c r="B2199" s="616" t="s">
        <v>3171</v>
      </c>
      <c r="C2199" s="620" t="s">
        <v>2643</v>
      </c>
      <c r="D2199" s="612" t="s">
        <v>170</v>
      </c>
      <c r="E2199" s="621">
        <v>202.16</v>
      </c>
      <c r="F2199" s="614">
        <f t="shared" ref="F2199:F2262" si="604">IF(E2199=0,0,ROUND(E2199*(1+E$13)*(1-E$14),2))</f>
        <v>243.72</v>
      </c>
      <c r="G2199" s="510"/>
      <c r="H2199" s="423"/>
      <c r="I2199" s="422">
        <f t="shared" si="597"/>
        <v>0</v>
      </c>
      <c r="J2199" s="422">
        <f t="shared" si="598"/>
        <v>0</v>
      </c>
      <c r="K2199" s="419"/>
      <c r="L2199" s="423">
        <f t="shared" si="599"/>
        <v>0</v>
      </c>
      <c r="M2199" s="423">
        <f t="shared" si="600"/>
        <v>0</v>
      </c>
      <c r="N2199" s="424">
        <f t="shared" si="601"/>
        <v>0</v>
      </c>
      <c r="O2199" s="424">
        <f t="shared" si="602"/>
        <v>0</v>
      </c>
      <c r="P2199" s="420"/>
      <c r="Q2199" s="532"/>
      <c r="R2199" s="526" t="str">
        <f t="shared" si="603"/>
        <v/>
      </c>
      <c r="S2199" s="526" t="str">
        <f t="shared" si="591"/>
        <v/>
      </c>
      <c r="V2199" s="433">
        <f>VLOOKUP(A2199,[3]Cartilha!$A:$A,1,FALSE)</f>
        <v>96369</v>
      </c>
      <c r="W2199" s="367"/>
    </row>
    <row r="2200" spans="1:23" ht="22.5" hidden="1" x14ac:dyDescent="0.2">
      <c r="A2200" s="623">
        <v>96370</v>
      </c>
      <c r="B2200" s="616" t="s">
        <v>3171</v>
      </c>
      <c r="C2200" s="620" t="s">
        <v>2644</v>
      </c>
      <c r="D2200" s="612" t="s">
        <v>170</v>
      </c>
      <c r="E2200" s="621">
        <v>63.73</v>
      </c>
      <c r="F2200" s="614">
        <f t="shared" si="604"/>
        <v>76.83</v>
      </c>
      <c r="G2200" s="510"/>
      <c r="H2200" s="423"/>
      <c r="I2200" s="422">
        <f t="shared" si="597"/>
        <v>0</v>
      </c>
      <c r="J2200" s="422">
        <f t="shared" si="598"/>
        <v>0</v>
      </c>
      <c r="K2200" s="419"/>
      <c r="L2200" s="423">
        <f t="shared" si="599"/>
        <v>0</v>
      </c>
      <c r="M2200" s="423">
        <f t="shared" si="600"/>
        <v>0</v>
      </c>
      <c r="N2200" s="424">
        <f t="shared" si="601"/>
        <v>0</v>
      </c>
      <c r="O2200" s="424">
        <f t="shared" si="602"/>
        <v>0</v>
      </c>
      <c r="P2200" s="420"/>
      <c r="Q2200" s="532"/>
      <c r="R2200" s="526" t="str">
        <f t="shared" si="603"/>
        <v/>
      </c>
      <c r="S2200" s="526" t="str">
        <f t="shared" si="591"/>
        <v/>
      </c>
      <c r="V2200" s="433">
        <f>VLOOKUP(A2200,[3]Cartilha!$A:$A,1,FALSE)</f>
        <v>96370</v>
      </c>
      <c r="W2200" s="367"/>
    </row>
    <row r="2201" spans="1:23" ht="22.5" hidden="1" x14ac:dyDescent="0.2">
      <c r="A2201" s="623">
        <v>96371</v>
      </c>
      <c r="B2201" s="616" t="s">
        <v>3171</v>
      </c>
      <c r="C2201" s="620" t="s">
        <v>2645</v>
      </c>
      <c r="D2201" s="612" t="s">
        <v>170</v>
      </c>
      <c r="E2201" s="621">
        <v>77.13</v>
      </c>
      <c r="F2201" s="614">
        <f t="shared" si="604"/>
        <v>92.99</v>
      </c>
      <c r="G2201" s="510"/>
      <c r="H2201" s="423"/>
      <c r="I2201" s="422">
        <f t="shared" si="597"/>
        <v>0</v>
      </c>
      <c r="J2201" s="422">
        <f t="shared" si="598"/>
        <v>0</v>
      </c>
      <c r="K2201" s="419"/>
      <c r="L2201" s="423">
        <f t="shared" si="599"/>
        <v>0</v>
      </c>
      <c r="M2201" s="423">
        <f t="shared" si="600"/>
        <v>0</v>
      </c>
      <c r="N2201" s="424">
        <f t="shared" si="601"/>
        <v>0</v>
      </c>
      <c r="O2201" s="424">
        <f t="shared" si="602"/>
        <v>0</v>
      </c>
      <c r="P2201" s="420"/>
      <c r="Q2201" s="525"/>
      <c r="R2201" s="526" t="str">
        <f t="shared" si="603"/>
        <v/>
      </c>
      <c r="S2201" s="526" t="str">
        <f t="shared" si="591"/>
        <v/>
      </c>
      <c r="V2201" s="433">
        <f>VLOOKUP(A2201,[3]Cartilha!$A:$A,1,FALSE)</f>
        <v>96371</v>
      </c>
      <c r="W2201" s="367"/>
    </row>
    <row r="2202" spans="1:23" hidden="1" x14ac:dyDescent="0.2">
      <c r="A2202" s="623">
        <v>96373</v>
      </c>
      <c r="B2202" s="616" t="s">
        <v>3171</v>
      </c>
      <c r="C2202" s="620" t="s">
        <v>2646</v>
      </c>
      <c r="D2202" s="612" t="s">
        <v>7029</v>
      </c>
      <c r="E2202" s="621">
        <v>13.06</v>
      </c>
      <c r="F2202" s="614">
        <f t="shared" si="604"/>
        <v>15.75</v>
      </c>
      <c r="G2202" s="510"/>
      <c r="H2202" s="423"/>
      <c r="I2202" s="422">
        <f t="shared" si="597"/>
        <v>0</v>
      </c>
      <c r="J2202" s="422">
        <f t="shared" si="598"/>
        <v>0</v>
      </c>
      <c r="K2202" s="419"/>
      <c r="L2202" s="423">
        <f t="shared" si="599"/>
        <v>0</v>
      </c>
      <c r="M2202" s="423">
        <f t="shared" si="600"/>
        <v>0</v>
      </c>
      <c r="N2202" s="424">
        <f t="shared" si="601"/>
        <v>0</v>
      </c>
      <c r="O2202" s="424">
        <f t="shared" si="602"/>
        <v>0</v>
      </c>
      <c r="P2202" s="420"/>
      <c r="Q2202" s="525"/>
      <c r="R2202" s="526" t="str">
        <f t="shared" si="603"/>
        <v/>
      </c>
      <c r="S2202" s="526" t="str">
        <f t="shared" si="591"/>
        <v/>
      </c>
      <c r="V2202" s="433">
        <f>VLOOKUP(A2202,[3]Cartilha!$A:$A,1,FALSE)</f>
        <v>96373</v>
      </c>
      <c r="W2202" s="367"/>
    </row>
    <row r="2203" spans="1:23" hidden="1" x14ac:dyDescent="0.2">
      <c r="A2203" s="623">
        <v>96374</v>
      </c>
      <c r="B2203" s="616" t="s">
        <v>3171</v>
      </c>
      <c r="C2203" s="620" t="s">
        <v>2647</v>
      </c>
      <c r="D2203" s="612" t="s">
        <v>7029</v>
      </c>
      <c r="E2203" s="621">
        <v>38.880000000000003</v>
      </c>
      <c r="F2203" s="614">
        <f t="shared" si="604"/>
        <v>46.87</v>
      </c>
      <c r="G2203" s="510"/>
      <c r="H2203" s="423"/>
      <c r="I2203" s="422">
        <f t="shared" si="597"/>
        <v>0</v>
      </c>
      <c r="J2203" s="422">
        <f t="shared" si="598"/>
        <v>0</v>
      </c>
      <c r="K2203" s="419"/>
      <c r="L2203" s="423">
        <f t="shared" si="599"/>
        <v>0</v>
      </c>
      <c r="M2203" s="423">
        <f t="shared" si="600"/>
        <v>0</v>
      </c>
      <c r="N2203" s="424">
        <f t="shared" si="601"/>
        <v>0</v>
      </c>
      <c r="O2203" s="424">
        <f t="shared" si="602"/>
        <v>0</v>
      </c>
      <c r="P2203" s="420"/>
      <c r="Q2203" s="525"/>
      <c r="R2203" s="526" t="str">
        <f t="shared" si="603"/>
        <v/>
      </c>
      <c r="S2203" s="526" t="str">
        <f t="shared" si="591"/>
        <v/>
      </c>
      <c r="V2203" s="433">
        <f>VLOOKUP(A2203,[3]Cartilha!$A:$A,1,FALSE)</f>
        <v>96374</v>
      </c>
      <c r="W2203" s="367"/>
    </row>
    <row r="2204" spans="1:23" hidden="1" x14ac:dyDescent="0.2">
      <c r="A2204" s="623" t="s">
        <v>1891</v>
      </c>
      <c r="B2204" s="616"/>
      <c r="C2204" s="620" t="s">
        <v>5</v>
      </c>
      <c r="D2204" s="612">
        <v>0</v>
      </c>
      <c r="E2204" s="621">
        <v>0</v>
      </c>
      <c r="F2204" s="614">
        <f t="shared" si="604"/>
        <v>0</v>
      </c>
      <c r="G2204" s="518"/>
      <c r="H2204" s="446"/>
      <c r="I2204" s="447"/>
      <c r="J2204" s="448"/>
      <c r="K2204" s="419"/>
      <c r="L2204" s="446"/>
      <c r="M2204" s="446"/>
      <c r="N2204" s="449"/>
      <c r="O2204" s="450"/>
      <c r="P2204" s="451"/>
      <c r="Q2204" s="525" t="str">
        <f>IF(OR(SUM(J2205:J2230)&gt;0,SUM(O2205:O2230)&gt;0),"xx","")</f>
        <v/>
      </c>
      <c r="R2204" s="526" t="str">
        <f t="shared" si="603"/>
        <v/>
      </c>
      <c r="S2204" s="526" t="str">
        <f t="shared" si="591"/>
        <v/>
      </c>
      <c r="V2204" s="433" t="str">
        <f>VLOOKUP(A2204,[3]Cartilha!$A:$A,1,FALSE)</f>
        <v>5.3</v>
      </c>
      <c r="W2204" s="367"/>
    </row>
    <row r="2205" spans="1:23" hidden="1" x14ac:dyDescent="0.2">
      <c r="A2205" s="623" t="s">
        <v>6169</v>
      </c>
      <c r="B2205" s="616"/>
      <c r="C2205" s="620" t="s">
        <v>6170</v>
      </c>
      <c r="D2205" s="612">
        <v>0</v>
      </c>
      <c r="E2205" s="621">
        <v>0</v>
      </c>
      <c r="F2205" s="614">
        <f t="shared" si="604"/>
        <v>0</v>
      </c>
      <c r="G2205" s="518"/>
      <c r="H2205" s="446"/>
      <c r="I2205" s="447"/>
      <c r="J2205" s="448"/>
      <c r="K2205" s="419"/>
      <c r="L2205" s="446"/>
      <c r="M2205" s="446"/>
      <c r="N2205" s="449"/>
      <c r="O2205" s="450"/>
      <c r="P2205" s="451"/>
      <c r="Q2205" s="525" t="str">
        <f>IF(OR(SUM(J2205:J2205)&gt;0,SUM(O2205:O2205)&gt;0),"xx","")</f>
        <v/>
      </c>
      <c r="R2205" s="526" t="str">
        <f t="shared" si="603"/>
        <v/>
      </c>
      <c r="S2205" s="526" t="str">
        <f t="shared" si="591"/>
        <v/>
      </c>
      <c r="V2205" s="433" t="str">
        <f>VLOOKUP(A2205,[3]Cartilha!$A:$A,1,FALSE)</f>
        <v>5.3.1</v>
      </c>
      <c r="W2205" s="367"/>
    </row>
    <row r="2206" spans="1:23" hidden="1" x14ac:dyDescent="0.2">
      <c r="A2206" s="623" t="s">
        <v>6171</v>
      </c>
      <c r="B2206" s="616"/>
      <c r="C2206" s="620" t="s">
        <v>6172</v>
      </c>
      <c r="D2206" s="612">
        <v>0</v>
      </c>
      <c r="E2206" s="621">
        <v>0</v>
      </c>
      <c r="F2206" s="614">
        <f t="shared" si="604"/>
        <v>0</v>
      </c>
      <c r="G2206" s="518"/>
      <c r="H2206" s="446"/>
      <c r="I2206" s="447"/>
      <c r="J2206" s="448"/>
      <c r="K2206" s="419"/>
      <c r="L2206" s="446"/>
      <c r="M2206" s="446"/>
      <c r="N2206" s="449"/>
      <c r="O2206" s="450"/>
      <c r="P2206" s="451"/>
      <c r="Q2206" s="525" t="str">
        <f>IF(OR(SUM(J2206:J2206)&gt;0,SUM(O2206:O2206)&gt;0),"xx","")</f>
        <v/>
      </c>
      <c r="R2206" s="526" t="str">
        <f t="shared" si="603"/>
        <v/>
      </c>
      <c r="S2206" s="526" t="str">
        <f t="shared" si="591"/>
        <v/>
      </c>
      <c r="V2206" s="433" t="str">
        <f>VLOOKUP(A2206,[3]Cartilha!$A:$A,1,FALSE)</f>
        <v>5.3.2</v>
      </c>
      <c r="W2206" s="367"/>
    </row>
    <row r="2207" spans="1:23" hidden="1" x14ac:dyDescent="0.2">
      <c r="A2207" s="623" t="s">
        <v>6173</v>
      </c>
      <c r="B2207" s="616"/>
      <c r="C2207" s="620" t="s">
        <v>6174</v>
      </c>
      <c r="D2207" s="612">
        <v>0</v>
      </c>
      <c r="E2207" s="621">
        <v>0</v>
      </c>
      <c r="F2207" s="614">
        <f t="shared" si="604"/>
        <v>0</v>
      </c>
      <c r="G2207" s="518"/>
      <c r="H2207" s="446"/>
      <c r="I2207" s="447"/>
      <c r="J2207" s="448"/>
      <c r="K2207" s="419"/>
      <c r="L2207" s="446"/>
      <c r="M2207" s="446"/>
      <c r="N2207" s="447"/>
      <c r="O2207" s="448"/>
      <c r="P2207" s="420"/>
      <c r="Q2207" s="525" t="str">
        <f>IF(OR(SUM(J2207:J2207)&gt;0,SUM(O2207:O2207)&gt;0),"xx","")</f>
        <v/>
      </c>
      <c r="R2207" s="526" t="str">
        <f t="shared" si="603"/>
        <v/>
      </c>
      <c r="S2207" s="526" t="str">
        <f t="shared" si="591"/>
        <v/>
      </c>
      <c r="V2207" s="433" t="str">
        <f>VLOOKUP(A2207,[3]Cartilha!$A:$A,1,FALSE)</f>
        <v>5.3.3</v>
      </c>
      <c r="W2207" s="367"/>
    </row>
    <row r="2208" spans="1:23" hidden="1" x14ac:dyDescent="0.2">
      <c r="A2208" s="623" t="s">
        <v>6175</v>
      </c>
      <c r="B2208" s="616"/>
      <c r="C2208" s="620" t="s">
        <v>6176</v>
      </c>
      <c r="D2208" s="612">
        <v>0</v>
      </c>
      <c r="E2208" s="621">
        <v>0</v>
      </c>
      <c r="F2208" s="614">
        <f t="shared" si="604"/>
        <v>0</v>
      </c>
      <c r="G2208" s="518"/>
      <c r="H2208" s="446"/>
      <c r="I2208" s="447"/>
      <c r="J2208" s="448"/>
      <c r="K2208" s="419"/>
      <c r="L2208" s="446"/>
      <c r="M2208" s="446"/>
      <c r="N2208" s="447"/>
      <c r="O2208" s="448"/>
      <c r="P2208" s="420"/>
      <c r="Q2208" s="525" t="str">
        <f>IF(OR(SUM(J2208:J2208)&gt;0,SUM(O2208:O2208)&gt;0),"xx","")</f>
        <v/>
      </c>
      <c r="R2208" s="526" t="str">
        <f t="shared" si="603"/>
        <v/>
      </c>
      <c r="S2208" s="526" t="str">
        <f t="shared" si="591"/>
        <v/>
      </c>
      <c r="V2208" s="433" t="str">
        <f>VLOOKUP(A2208,[3]Cartilha!$A:$A,1,FALSE)</f>
        <v>5.3.4</v>
      </c>
      <c r="W2208" s="367"/>
    </row>
    <row r="2209" spans="1:23" hidden="1" x14ac:dyDescent="0.2">
      <c r="A2209" s="623" t="s">
        <v>6177</v>
      </c>
      <c r="B2209" s="616"/>
      <c r="C2209" s="620" t="s">
        <v>6178</v>
      </c>
      <c r="D2209" s="612">
        <v>0</v>
      </c>
      <c r="E2209" s="621">
        <v>0</v>
      </c>
      <c r="F2209" s="614">
        <f t="shared" si="604"/>
        <v>0</v>
      </c>
      <c r="G2209" s="518"/>
      <c r="H2209" s="446"/>
      <c r="I2209" s="447"/>
      <c r="J2209" s="448"/>
      <c r="K2209" s="419"/>
      <c r="L2209" s="446"/>
      <c r="M2209" s="446"/>
      <c r="N2209" s="447"/>
      <c r="O2209" s="448"/>
      <c r="P2209" s="420"/>
      <c r="Q2209" s="525" t="str">
        <f>IF(OR(SUM(J2209:J2209)&gt;0,SUM(O2209:O2209)&gt;0),"xx","")</f>
        <v/>
      </c>
      <c r="R2209" s="526" t="str">
        <f t="shared" si="603"/>
        <v/>
      </c>
      <c r="S2209" s="526" t="str">
        <f t="shared" si="591"/>
        <v/>
      </c>
      <c r="V2209" s="433" t="str">
        <f>VLOOKUP(A2209,[3]Cartilha!$A:$A,1,FALSE)</f>
        <v>5.3.5</v>
      </c>
      <c r="W2209" s="367"/>
    </row>
    <row r="2210" spans="1:23" hidden="1" x14ac:dyDescent="0.2">
      <c r="A2210" s="623" t="s">
        <v>2178</v>
      </c>
      <c r="B2210" s="616"/>
      <c r="C2210" s="620" t="s">
        <v>6</v>
      </c>
      <c r="D2210" s="612">
        <v>0</v>
      </c>
      <c r="E2210" s="621">
        <v>0</v>
      </c>
      <c r="F2210" s="614">
        <f t="shared" si="604"/>
        <v>0</v>
      </c>
      <c r="G2210" s="518"/>
      <c r="H2210" s="446"/>
      <c r="I2210" s="447"/>
      <c r="J2210" s="448"/>
      <c r="K2210" s="419"/>
      <c r="L2210" s="446"/>
      <c r="M2210" s="446"/>
      <c r="N2210" s="447"/>
      <c r="O2210" s="448"/>
      <c r="P2210" s="420"/>
      <c r="Q2210" s="525" t="str">
        <f>IF(OR(SUM(J2211:J2230)&gt;0,SUM(O2211:O2230)&gt;0),"xx","")</f>
        <v/>
      </c>
      <c r="R2210" s="526" t="str">
        <f t="shared" si="603"/>
        <v/>
      </c>
      <c r="S2210" s="526" t="str">
        <f t="shared" ref="S2210:S2273" si="605">IF(Q2210="X","x",IF(Q2210="xx","x",IF(OR(J2210&gt;0,O2210&gt;0),"x","")))</f>
        <v/>
      </c>
      <c r="V2210" s="433" t="str">
        <f>VLOOKUP(A2210,[3]Cartilha!$A:$A,1,FALSE)</f>
        <v>5.3.6</v>
      </c>
      <c r="W2210" s="367"/>
    </row>
    <row r="2211" spans="1:23" ht="22.5" hidden="1" x14ac:dyDescent="0.2">
      <c r="A2211" s="623">
        <v>101205</v>
      </c>
      <c r="B2211" s="616" t="s">
        <v>3171</v>
      </c>
      <c r="C2211" s="620" t="s">
        <v>4500</v>
      </c>
      <c r="D2211" s="612" t="s">
        <v>7029</v>
      </c>
      <c r="E2211" s="621">
        <v>44.34</v>
      </c>
      <c r="F2211" s="614">
        <f t="shared" si="604"/>
        <v>53.46</v>
      </c>
      <c r="G2211" s="510"/>
      <c r="H2211" s="423"/>
      <c r="I2211" s="422">
        <f t="shared" ref="I2211:I2230" si="606">IF(ISBLANK(E2211),0,ROUND(F2211*G2211,2))</f>
        <v>0</v>
      </c>
      <c r="J2211" s="422">
        <f t="shared" ref="J2211:J2230" si="607">IF(ISBLANK(G2211),0,ROUND(G2211*H2211,2))</f>
        <v>0</v>
      </c>
      <c r="K2211" s="419"/>
      <c r="L2211" s="423">
        <f t="shared" ref="L2211:L2230" si="608">G2211</f>
        <v>0</v>
      </c>
      <c r="M2211" s="423">
        <f t="shared" ref="M2211:M2230" si="609">H2211</f>
        <v>0</v>
      </c>
      <c r="N2211" s="424">
        <f t="shared" ref="N2211:N2230" si="610">IF(ISBLANK(E2211),0,ROUND(F2211*L2211,2))</f>
        <v>0</v>
      </c>
      <c r="O2211" s="424">
        <f t="shared" ref="O2211:O2230" si="611">IF(ISBLANK(L2211),0,ROUND(L2211*M2211,2))</f>
        <v>0</v>
      </c>
      <c r="P2211" s="420"/>
      <c r="Q2211" s="532"/>
      <c r="R2211" s="526" t="str">
        <f t="shared" si="603"/>
        <v/>
      </c>
      <c r="S2211" s="526" t="str">
        <f t="shared" si="605"/>
        <v/>
      </c>
      <c r="V2211" s="433">
        <f>VLOOKUP(A2211,[3]Cartilha!$A:$A,1,FALSE)</f>
        <v>101205</v>
      </c>
      <c r="W2211" s="367"/>
    </row>
    <row r="2212" spans="1:23" ht="22.5" hidden="1" x14ac:dyDescent="0.2">
      <c r="A2212" s="623">
        <v>101188</v>
      </c>
      <c r="B2212" s="616" t="s">
        <v>3171</v>
      </c>
      <c r="C2212" s="620" t="s">
        <v>4485</v>
      </c>
      <c r="D2212" s="612" t="s">
        <v>7029</v>
      </c>
      <c r="E2212" s="621">
        <v>6.59</v>
      </c>
      <c r="F2212" s="614">
        <f t="shared" si="604"/>
        <v>7.94</v>
      </c>
      <c r="G2212" s="510"/>
      <c r="H2212" s="423"/>
      <c r="I2212" s="422">
        <f t="shared" si="606"/>
        <v>0</v>
      </c>
      <c r="J2212" s="422">
        <f t="shared" si="607"/>
        <v>0</v>
      </c>
      <c r="K2212" s="419"/>
      <c r="L2212" s="423">
        <f t="shared" si="608"/>
        <v>0</v>
      </c>
      <c r="M2212" s="423">
        <f t="shared" si="609"/>
        <v>0</v>
      </c>
      <c r="N2212" s="424">
        <f t="shared" si="610"/>
        <v>0</v>
      </c>
      <c r="O2212" s="424">
        <f t="shared" si="611"/>
        <v>0</v>
      </c>
      <c r="P2212" s="420"/>
      <c r="Q2212" s="532"/>
      <c r="R2212" s="526" t="str">
        <f t="shared" si="603"/>
        <v/>
      </c>
      <c r="S2212" s="526" t="str">
        <f t="shared" si="605"/>
        <v/>
      </c>
      <c r="V2212" s="433">
        <f>VLOOKUP(A2212,[3]Cartilha!$A:$A,1,FALSE)</f>
        <v>101188</v>
      </c>
      <c r="W2212" s="367"/>
    </row>
    <row r="2213" spans="1:23" ht="22.5" hidden="1" x14ac:dyDescent="0.2">
      <c r="A2213" s="623">
        <v>101189</v>
      </c>
      <c r="B2213" s="616" t="s">
        <v>3171</v>
      </c>
      <c r="C2213" s="620" t="s">
        <v>4486</v>
      </c>
      <c r="D2213" s="612" t="s">
        <v>7029</v>
      </c>
      <c r="E2213" s="621">
        <v>55.83</v>
      </c>
      <c r="F2213" s="614">
        <f t="shared" si="604"/>
        <v>67.31</v>
      </c>
      <c r="G2213" s="510"/>
      <c r="H2213" s="423"/>
      <c r="I2213" s="422">
        <f t="shared" si="606"/>
        <v>0</v>
      </c>
      <c r="J2213" s="422">
        <f t="shared" si="607"/>
        <v>0</v>
      </c>
      <c r="K2213" s="419"/>
      <c r="L2213" s="423">
        <f t="shared" si="608"/>
        <v>0</v>
      </c>
      <c r="M2213" s="423">
        <f t="shared" si="609"/>
        <v>0</v>
      </c>
      <c r="N2213" s="424">
        <f t="shared" si="610"/>
        <v>0</v>
      </c>
      <c r="O2213" s="424">
        <f t="shared" si="611"/>
        <v>0</v>
      </c>
      <c r="P2213" s="420"/>
      <c r="Q2213" s="532"/>
      <c r="R2213" s="526" t="str">
        <f t="shared" si="603"/>
        <v/>
      </c>
      <c r="S2213" s="526" t="str">
        <f t="shared" si="605"/>
        <v/>
      </c>
      <c r="V2213" s="433">
        <f>VLOOKUP(A2213,[3]Cartilha!$A:$A,1,FALSE)</f>
        <v>101189</v>
      </c>
      <c r="W2213" s="367"/>
    </row>
    <row r="2214" spans="1:23" ht="22.5" hidden="1" x14ac:dyDescent="0.2">
      <c r="A2214" s="623">
        <v>101190</v>
      </c>
      <c r="B2214" s="616" t="s">
        <v>3171</v>
      </c>
      <c r="C2214" s="620" t="s">
        <v>4487</v>
      </c>
      <c r="D2214" s="612" t="s">
        <v>7029</v>
      </c>
      <c r="E2214" s="621">
        <v>54.93</v>
      </c>
      <c r="F2214" s="614">
        <f t="shared" si="604"/>
        <v>66.22</v>
      </c>
      <c r="G2214" s="510"/>
      <c r="H2214" s="423"/>
      <c r="I2214" s="422">
        <f t="shared" si="606"/>
        <v>0</v>
      </c>
      <c r="J2214" s="422">
        <f t="shared" si="607"/>
        <v>0</v>
      </c>
      <c r="K2214" s="419"/>
      <c r="L2214" s="423">
        <f t="shared" si="608"/>
        <v>0</v>
      </c>
      <c r="M2214" s="423">
        <f t="shared" si="609"/>
        <v>0</v>
      </c>
      <c r="N2214" s="424">
        <f t="shared" si="610"/>
        <v>0</v>
      </c>
      <c r="O2214" s="424">
        <f t="shared" si="611"/>
        <v>0</v>
      </c>
      <c r="P2214" s="420"/>
      <c r="Q2214" s="532"/>
      <c r="R2214" s="526" t="str">
        <f t="shared" si="603"/>
        <v/>
      </c>
      <c r="S2214" s="526" t="str">
        <f t="shared" si="605"/>
        <v/>
      </c>
      <c r="V2214" s="433">
        <f>VLOOKUP(A2214,[3]Cartilha!$A:$A,1,FALSE)</f>
        <v>101190</v>
      </c>
      <c r="W2214" s="367"/>
    </row>
    <row r="2215" spans="1:23" ht="22.5" hidden="1" x14ac:dyDescent="0.2">
      <c r="A2215" s="623">
        <v>101191</v>
      </c>
      <c r="B2215" s="616" t="s">
        <v>3171</v>
      </c>
      <c r="C2215" s="620" t="s">
        <v>4488</v>
      </c>
      <c r="D2215" s="612" t="s">
        <v>7029</v>
      </c>
      <c r="E2215" s="621">
        <v>55.38</v>
      </c>
      <c r="F2215" s="614">
        <f t="shared" si="604"/>
        <v>66.77</v>
      </c>
      <c r="G2215" s="510"/>
      <c r="H2215" s="423"/>
      <c r="I2215" s="422">
        <f t="shared" si="606"/>
        <v>0</v>
      </c>
      <c r="J2215" s="422">
        <f t="shared" si="607"/>
        <v>0</v>
      </c>
      <c r="K2215" s="419"/>
      <c r="L2215" s="423">
        <f t="shared" si="608"/>
        <v>0</v>
      </c>
      <c r="M2215" s="423">
        <f t="shared" si="609"/>
        <v>0</v>
      </c>
      <c r="N2215" s="424">
        <f t="shared" si="610"/>
        <v>0</v>
      </c>
      <c r="O2215" s="424">
        <f t="shared" si="611"/>
        <v>0</v>
      </c>
      <c r="P2215" s="420"/>
      <c r="Q2215" s="532"/>
      <c r="R2215" s="526" t="str">
        <f t="shared" si="603"/>
        <v/>
      </c>
      <c r="S2215" s="526" t="str">
        <f t="shared" si="605"/>
        <v/>
      </c>
      <c r="V2215" s="433">
        <f>VLOOKUP(A2215,[3]Cartilha!$A:$A,1,FALSE)</f>
        <v>101191</v>
      </c>
      <c r="W2215" s="367"/>
    </row>
    <row r="2216" spans="1:23" ht="22.5" hidden="1" x14ac:dyDescent="0.2">
      <c r="A2216" s="623">
        <v>101192</v>
      </c>
      <c r="B2216" s="616" t="s">
        <v>3171</v>
      </c>
      <c r="C2216" s="620" t="s">
        <v>4489</v>
      </c>
      <c r="D2216" s="612" t="s">
        <v>7029</v>
      </c>
      <c r="E2216" s="621">
        <v>59.85</v>
      </c>
      <c r="F2216" s="614">
        <f t="shared" si="604"/>
        <v>72.16</v>
      </c>
      <c r="G2216" s="510"/>
      <c r="H2216" s="423"/>
      <c r="I2216" s="422">
        <f t="shared" si="606"/>
        <v>0</v>
      </c>
      <c r="J2216" s="422">
        <f t="shared" si="607"/>
        <v>0</v>
      </c>
      <c r="K2216" s="419"/>
      <c r="L2216" s="423">
        <f t="shared" si="608"/>
        <v>0</v>
      </c>
      <c r="M2216" s="423">
        <f t="shared" si="609"/>
        <v>0</v>
      </c>
      <c r="N2216" s="424">
        <f t="shared" si="610"/>
        <v>0</v>
      </c>
      <c r="O2216" s="424">
        <f t="shared" si="611"/>
        <v>0</v>
      </c>
      <c r="P2216" s="420"/>
      <c r="Q2216" s="532"/>
      <c r="R2216" s="526" t="str">
        <f t="shared" si="603"/>
        <v/>
      </c>
      <c r="S2216" s="526" t="str">
        <f t="shared" si="605"/>
        <v/>
      </c>
      <c r="V2216" s="433">
        <f>VLOOKUP(A2216,[3]Cartilha!$A:$A,1,FALSE)</f>
        <v>101192</v>
      </c>
      <c r="W2216" s="367"/>
    </row>
    <row r="2217" spans="1:23" ht="22.5" hidden="1" x14ac:dyDescent="0.2">
      <c r="A2217" s="623">
        <v>101193</v>
      </c>
      <c r="B2217" s="616" t="s">
        <v>3171</v>
      </c>
      <c r="C2217" s="620" t="s">
        <v>4490</v>
      </c>
      <c r="D2217" s="612" t="s">
        <v>7029</v>
      </c>
      <c r="E2217" s="621">
        <v>51.55</v>
      </c>
      <c r="F2217" s="614">
        <f t="shared" si="604"/>
        <v>62.15</v>
      </c>
      <c r="G2217" s="510"/>
      <c r="H2217" s="423"/>
      <c r="I2217" s="422">
        <f t="shared" si="606"/>
        <v>0</v>
      </c>
      <c r="J2217" s="422">
        <f t="shared" si="607"/>
        <v>0</v>
      </c>
      <c r="K2217" s="419"/>
      <c r="L2217" s="423">
        <f t="shared" si="608"/>
        <v>0</v>
      </c>
      <c r="M2217" s="423">
        <f t="shared" si="609"/>
        <v>0</v>
      </c>
      <c r="N2217" s="424">
        <f t="shared" si="610"/>
        <v>0</v>
      </c>
      <c r="O2217" s="424">
        <f t="shared" si="611"/>
        <v>0</v>
      </c>
      <c r="P2217" s="420"/>
      <c r="Q2217" s="532"/>
      <c r="R2217" s="526" t="str">
        <f t="shared" si="603"/>
        <v/>
      </c>
      <c r="S2217" s="526" t="str">
        <f t="shared" si="605"/>
        <v/>
      </c>
      <c r="V2217" s="433">
        <f>VLOOKUP(A2217,[3]Cartilha!$A:$A,1,FALSE)</f>
        <v>101193</v>
      </c>
      <c r="W2217" s="367"/>
    </row>
    <row r="2218" spans="1:23" ht="22.5" hidden="1" x14ac:dyDescent="0.2">
      <c r="A2218" s="623">
        <v>101194</v>
      </c>
      <c r="B2218" s="616" t="s">
        <v>3171</v>
      </c>
      <c r="C2218" s="620" t="s">
        <v>4491</v>
      </c>
      <c r="D2218" s="612" t="s">
        <v>7029</v>
      </c>
      <c r="E2218" s="621">
        <v>52</v>
      </c>
      <c r="F2218" s="614">
        <f t="shared" si="604"/>
        <v>62.69</v>
      </c>
      <c r="G2218" s="510"/>
      <c r="H2218" s="423"/>
      <c r="I2218" s="422">
        <f t="shared" si="606"/>
        <v>0</v>
      </c>
      <c r="J2218" s="422">
        <f t="shared" si="607"/>
        <v>0</v>
      </c>
      <c r="K2218" s="419"/>
      <c r="L2218" s="423">
        <f t="shared" si="608"/>
        <v>0</v>
      </c>
      <c r="M2218" s="423">
        <f t="shared" si="609"/>
        <v>0</v>
      </c>
      <c r="N2218" s="424">
        <f t="shared" si="610"/>
        <v>0</v>
      </c>
      <c r="O2218" s="424">
        <f t="shared" si="611"/>
        <v>0</v>
      </c>
      <c r="P2218" s="420"/>
      <c r="Q2218" s="532"/>
      <c r="R2218" s="526" t="str">
        <f t="shared" si="603"/>
        <v/>
      </c>
      <c r="S2218" s="526" t="str">
        <f t="shared" si="605"/>
        <v/>
      </c>
      <c r="V2218" s="433">
        <f>VLOOKUP(A2218,[3]Cartilha!$A:$A,1,FALSE)</f>
        <v>101194</v>
      </c>
      <c r="W2218" s="367"/>
    </row>
    <row r="2219" spans="1:23" ht="22.5" hidden="1" x14ac:dyDescent="0.2">
      <c r="A2219" s="623">
        <v>101197</v>
      </c>
      <c r="B2219" s="616" t="s">
        <v>3171</v>
      </c>
      <c r="C2219" s="620" t="s">
        <v>4492</v>
      </c>
      <c r="D2219" s="612" t="s">
        <v>7029</v>
      </c>
      <c r="E2219" s="621">
        <v>110.81</v>
      </c>
      <c r="F2219" s="614">
        <f t="shared" si="604"/>
        <v>133.59</v>
      </c>
      <c r="G2219" s="510"/>
      <c r="H2219" s="423"/>
      <c r="I2219" s="422">
        <f t="shared" si="606"/>
        <v>0</v>
      </c>
      <c r="J2219" s="422">
        <f t="shared" si="607"/>
        <v>0</v>
      </c>
      <c r="K2219" s="419"/>
      <c r="L2219" s="423">
        <f t="shared" si="608"/>
        <v>0</v>
      </c>
      <c r="M2219" s="423">
        <f t="shared" si="609"/>
        <v>0</v>
      </c>
      <c r="N2219" s="424">
        <f t="shared" si="610"/>
        <v>0</v>
      </c>
      <c r="O2219" s="424">
        <f t="shared" si="611"/>
        <v>0</v>
      </c>
      <c r="P2219" s="420"/>
      <c r="Q2219" s="532"/>
      <c r="R2219" s="526" t="str">
        <f t="shared" si="603"/>
        <v/>
      </c>
      <c r="S2219" s="526" t="str">
        <f t="shared" si="605"/>
        <v/>
      </c>
      <c r="V2219" s="433">
        <f>VLOOKUP(A2219,[3]Cartilha!$A:$A,1,FALSE)</f>
        <v>101197</v>
      </c>
      <c r="W2219" s="367"/>
    </row>
    <row r="2220" spans="1:23" ht="22.5" hidden="1" x14ac:dyDescent="0.2">
      <c r="A2220" s="623">
        <v>101198</v>
      </c>
      <c r="B2220" s="616" t="s">
        <v>3171</v>
      </c>
      <c r="C2220" s="620" t="s">
        <v>4493</v>
      </c>
      <c r="D2220" s="612" t="s">
        <v>7029</v>
      </c>
      <c r="E2220" s="621">
        <v>82.9</v>
      </c>
      <c r="F2220" s="614">
        <f t="shared" si="604"/>
        <v>99.94</v>
      </c>
      <c r="G2220" s="510"/>
      <c r="H2220" s="423"/>
      <c r="I2220" s="422">
        <f t="shared" si="606"/>
        <v>0</v>
      </c>
      <c r="J2220" s="422">
        <f t="shared" si="607"/>
        <v>0</v>
      </c>
      <c r="K2220" s="419"/>
      <c r="L2220" s="423">
        <f t="shared" si="608"/>
        <v>0</v>
      </c>
      <c r="M2220" s="423">
        <f t="shared" si="609"/>
        <v>0</v>
      </c>
      <c r="N2220" s="424">
        <f t="shared" si="610"/>
        <v>0</v>
      </c>
      <c r="O2220" s="424">
        <f t="shared" si="611"/>
        <v>0</v>
      </c>
      <c r="P2220" s="420"/>
      <c r="Q2220" s="532"/>
      <c r="R2220" s="526" t="str">
        <f t="shared" si="603"/>
        <v/>
      </c>
      <c r="S2220" s="526" t="str">
        <f t="shared" si="605"/>
        <v/>
      </c>
      <c r="V2220" s="433">
        <f>VLOOKUP(A2220,[3]Cartilha!$A:$A,1,FALSE)</f>
        <v>101198</v>
      </c>
      <c r="W2220" s="367"/>
    </row>
    <row r="2221" spans="1:23" ht="22.5" hidden="1" x14ac:dyDescent="0.2">
      <c r="A2221" s="623">
        <v>101199</v>
      </c>
      <c r="B2221" s="616" t="s">
        <v>3171</v>
      </c>
      <c r="C2221" s="620" t="s">
        <v>4494</v>
      </c>
      <c r="D2221" s="612" t="s">
        <v>7029</v>
      </c>
      <c r="E2221" s="621">
        <v>84.01</v>
      </c>
      <c r="F2221" s="614">
        <f t="shared" si="604"/>
        <v>101.28</v>
      </c>
      <c r="G2221" s="510"/>
      <c r="H2221" s="423"/>
      <c r="I2221" s="422">
        <f t="shared" si="606"/>
        <v>0</v>
      </c>
      <c r="J2221" s="422">
        <f t="shared" si="607"/>
        <v>0</v>
      </c>
      <c r="K2221" s="419"/>
      <c r="L2221" s="423">
        <f t="shared" si="608"/>
        <v>0</v>
      </c>
      <c r="M2221" s="423">
        <f t="shared" si="609"/>
        <v>0</v>
      </c>
      <c r="N2221" s="424">
        <f t="shared" si="610"/>
        <v>0</v>
      </c>
      <c r="O2221" s="424">
        <f t="shared" si="611"/>
        <v>0</v>
      </c>
      <c r="P2221" s="420"/>
      <c r="Q2221" s="532"/>
      <c r="R2221" s="526" t="str">
        <f t="shared" si="603"/>
        <v/>
      </c>
      <c r="S2221" s="526" t="str">
        <f t="shared" si="605"/>
        <v/>
      </c>
      <c r="V2221" s="433">
        <f>VLOOKUP(A2221,[3]Cartilha!$A:$A,1,FALSE)</f>
        <v>101199</v>
      </c>
      <c r="W2221" s="367"/>
    </row>
    <row r="2222" spans="1:23" ht="22.5" hidden="1" x14ac:dyDescent="0.2">
      <c r="A2222" s="623">
        <v>101200</v>
      </c>
      <c r="B2222" s="616" t="s">
        <v>3171</v>
      </c>
      <c r="C2222" s="620" t="s">
        <v>4495</v>
      </c>
      <c r="D2222" s="612" t="s">
        <v>7029</v>
      </c>
      <c r="E2222" s="621">
        <v>68.040000000000006</v>
      </c>
      <c r="F2222" s="614">
        <f t="shared" si="604"/>
        <v>82.03</v>
      </c>
      <c r="G2222" s="510"/>
      <c r="H2222" s="423"/>
      <c r="I2222" s="422">
        <f t="shared" si="606"/>
        <v>0</v>
      </c>
      <c r="J2222" s="422">
        <f t="shared" si="607"/>
        <v>0</v>
      </c>
      <c r="K2222" s="419"/>
      <c r="L2222" s="423">
        <f t="shared" si="608"/>
        <v>0</v>
      </c>
      <c r="M2222" s="423">
        <f t="shared" si="609"/>
        <v>0</v>
      </c>
      <c r="N2222" s="424">
        <f t="shared" si="610"/>
        <v>0</v>
      </c>
      <c r="O2222" s="424">
        <f t="shared" si="611"/>
        <v>0</v>
      </c>
      <c r="P2222" s="420"/>
      <c r="Q2222" s="532"/>
      <c r="R2222" s="526" t="str">
        <f t="shared" si="603"/>
        <v/>
      </c>
      <c r="S2222" s="526" t="str">
        <f t="shared" si="605"/>
        <v/>
      </c>
      <c r="V2222" s="433">
        <f>VLOOKUP(A2222,[3]Cartilha!$A:$A,1,FALSE)</f>
        <v>101200</v>
      </c>
      <c r="W2222" s="367"/>
    </row>
    <row r="2223" spans="1:23" ht="22.5" hidden="1" x14ac:dyDescent="0.2">
      <c r="A2223" s="623">
        <v>101201</v>
      </c>
      <c r="B2223" s="616" t="s">
        <v>3171</v>
      </c>
      <c r="C2223" s="620" t="s">
        <v>4496</v>
      </c>
      <c r="D2223" s="612" t="s">
        <v>7029</v>
      </c>
      <c r="E2223" s="621">
        <v>82.76</v>
      </c>
      <c r="F2223" s="614">
        <f t="shared" si="604"/>
        <v>99.78</v>
      </c>
      <c r="G2223" s="510"/>
      <c r="H2223" s="423"/>
      <c r="I2223" s="422">
        <f t="shared" si="606"/>
        <v>0</v>
      </c>
      <c r="J2223" s="422">
        <f t="shared" si="607"/>
        <v>0</v>
      </c>
      <c r="K2223" s="419"/>
      <c r="L2223" s="423">
        <f t="shared" si="608"/>
        <v>0</v>
      </c>
      <c r="M2223" s="423">
        <f t="shared" si="609"/>
        <v>0</v>
      </c>
      <c r="N2223" s="424">
        <f t="shared" si="610"/>
        <v>0</v>
      </c>
      <c r="O2223" s="424">
        <f t="shared" si="611"/>
        <v>0</v>
      </c>
      <c r="P2223" s="420"/>
      <c r="Q2223" s="532"/>
      <c r="R2223" s="526" t="str">
        <f t="shared" si="603"/>
        <v/>
      </c>
      <c r="S2223" s="526" t="str">
        <f t="shared" si="605"/>
        <v/>
      </c>
      <c r="V2223" s="433">
        <f>VLOOKUP(A2223,[3]Cartilha!$A:$A,1,FALSE)</f>
        <v>101201</v>
      </c>
      <c r="W2223" s="367"/>
    </row>
    <row r="2224" spans="1:23" ht="22.5" hidden="1" x14ac:dyDescent="0.2">
      <c r="A2224" s="623">
        <v>101202</v>
      </c>
      <c r="B2224" s="616" t="s">
        <v>3171</v>
      </c>
      <c r="C2224" s="620" t="s">
        <v>4497</v>
      </c>
      <c r="D2224" s="612" t="s">
        <v>7029</v>
      </c>
      <c r="E2224" s="621">
        <v>44.34</v>
      </c>
      <c r="F2224" s="614">
        <f t="shared" si="604"/>
        <v>53.46</v>
      </c>
      <c r="G2224" s="510"/>
      <c r="H2224" s="423"/>
      <c r="I2224" s="422">
        <f t="shared" si="606"/>
        <v>0</v>
      </c>
      <c r="J2224" s="422">
        <f t="shared" si="607"/>
        <v>0</v>
      </c>
      <c r="K2224" s="419"/>
      <c r="L2224" s="423">
        <f t="shared" si="608"/>
        <v>0</v>
      </c>
      <c r="M2224" s="423">
        <f t="shared" si="609"/>
        <v>0</v>
      </c>
      <c r="N2224" s="424">
        <f t="shared" si="610"/>
        <v>0</v>
      </c>
      <c r="O2224" s="424">
        <f t="shared" si="611"/>
        <v>0</v>
      </c>
      <c r="P2224" s="420"/>
      <c r="Q2224" s="532"/>
      <c r="R2224" s="526" t="str">
        <f t="shared" si="603"/>
        <v/>
      </c>
      <c r="S2224" s="526" t="str">
        <f t="shared" si="605"/>
        <v/>
      </c>
      <c r="V2224" s="433">
        <f>VLOOKUP(A2224,[3]Cartilha!$A:$A,1,FALSE)</f>
        <v>101202</v>
      </c>
      <c r="W2224" s="367"/>
    </row>
    <row r="2225" spans="1:23" ht="22.5" hidden="1" x14ac:dyDescent="0.2">
      <c r="A2225" s="623">
        <v>101203</v>
      </c>
      <c r="B2225" s="616" t="s">
        <v>3171</v>
      </c>
      <c r="C2225" s="620" t="s">
        <v>4498</v>
      </c>
      <c r="D2225" s="612" t="s">
        <v>7029</v>
      </c>
      <c r="E2225" s="621">
        <v>43.22</v>
      </c>
      <c r="F2225" s="614">
        <f t="shared" si="604"/>
        <v>52.11</v>
      </c>
      <c r="G2225" s="510"/>
      <c r="H2225" s="423"/>
      <c r="I2225" s="422">
        <f t="shared" si="606"/>
        <v>0</v>
      </c>
      <c r="J2225" s="422">
        <f t="shared" si="607"/>
        <v>0</v>
      </c>
      <c r="K2225" s="419"/>
      <c r="L2225" s="423">
        <f t="shared" si="608"/>
        <v>0</v>
      </c>
      <c r="M2225" s="423">
        <f t="shared" si="609"/>
        <v>0</v>
      </c>
      <c r="N2225" s="424">
        <f t="shared" si="610"/>
        <v>0</v>
      </c>
      <c r="O2225" s="424">
        <f t="shared" si="611"/>
        <v>0</v>
      </c>
      <c r="P2225" s="420"/>
      <c r="Q2225" s="532"/>
      <c r="R2225" s="526" t="str">
        <f t="shared" si="603"/>
        <v/>
      </c>
      <c r="S2225" s="526" t="str">
        <f t="shared" si="605"/>
        <v/>
      </c>
      <c r="V2225" s="433">
        <f>VLOOKUP(A2225,[3]Cartilha!$A:$A,1,FALSE)</f>
        <v>101203</v>
      </c>
      <c r="W2225" s="367"/>
    </row>
    <row r="2226" spans="1:23" ht="22.5" hidden="1" x14ac:dyDescent="0.2">
      <c r="A2226" s="623">
        <v>101204</v>
      </c>
      <c r="B2226" s="616" t="s">
        <v>3171</v>
      </c>
      <c r="C2226" s="620" t="s">
        <v>4499</v>
      </c>
      <c r="D2226" s="612" t="s">
        <v>7029</v>
      </c>
      <c r="E2226" s="621">
        <v>43.67</v>
      </c>
      <c r="F2226" s="614">
        <f t="shared" si="604"/>
        <v>52.65</v>
      </c>
      <c r="G2226" s="510"/>
      <c r="H2226" s="423"/>
      <c r="I2226" s="422">
        <f t="shared" si="606"/>
        <v>0</v>
      </c>
      <c r="J2226" s="422">
        <f t="shared" si="607"/>
        <v>0</v>
      </c>
      <c r="K2226" s="419"/>
      <c r="L2226" s="423">
        <f t="shared" si="608"/>
        <v>0</v>
      </c>
      <c r="M2226" s="423">
        <f t="shared" si="609"/>
        <v>0</v>
      </c>
      <c r="N2226" s="424">
        <f t="shared" si="610"/>
        <v>0</v>
      </c>
      <c r="O2226" s="424">
        <f t="shared" si="611"/>
        <v>0</v>
      </c>
      <c r="P2226" s="420"/>
      <c r="Q2226" s="532"/>
      <c r="R2226" s="526" t="str">
        <f t="shared" si="603"/>
        <v/>
      </c>
      <c r="S2226" s="526" t="str">
        <f t="shared" si="605"/>
        <v/>
      </c>
      <c r="V2226" s="433">
        <f>VLOOKUP(A2226,[3]Cartilha!$A:$A,1,FALSE)</f>
        <v>101204</v>
      </c>
      <c r="W2226" s="367"/>
    </row>
    <row r="2227" spans="1:23" ht="22.5" hidden="1" x14ac:dyDescent="0.2">
      <c r="A2227" s="623">
        <v>98522</v>
      </c>
      <c r="B2227" s="616" t="s">
        <v>3171</v>
      </c>
      <c r="C2227" s="620" t="s">
        <v>3016</v>
      </c>
      <c r="D2227" s="612" t="s">
        <v>7029</v>
      </c>
      <c r="E2227" s="621">
        <v>167.45</v>
      </c>
      <c r="F2227" s="614">
        <f t="shared" si="604"/>
        <v>201.88</v>
      </c>
      <c r="G2227" s="510"/>
      <c r="H2227" s="423"/>
      <c r="I2227" s="422">
        <f t="shared" si="606"/>
        <v>0</v>
      </c>
      <c r="J2227" s="422">
        <f t="shared" si="607"/>
        <v>0</v>
      </c>
      <c r="K2227" s="419"/>
      <c r="L2227" s="423">
        <f t="shared" si="608"/>
        <v>0</v>
      </c>
      <c r="M2227" s="423">
        <f t="shared" si="609"/>
        <v>0</v>
      </c>
      <c r="N2227" s="424">
        <f t="shared" si="610"/>
        <v>0</v>
      </c>
      <c r="O2227" s="424">
        <f t="shared" si="611"/>
        <v>0</v>
      </c>
      <c r="P2227" s="420"/>
      <c r="Q2227" s="532"/>
      <c r="R2227" s="526" t="str">
        <f t="shared" si="603"/>
        <v/>
      </c>
      <c r="S2227" s="526" t="str">
        <f t="shared" si="605"/>
        <v/>
      </c>
      <c r="V2227" s="433">
        <f>VLOOKUP(A2227,[3]Cartilha!$A:$A,1,FALSE)</f>
        <v>98522</v>
      </c>
      <c r="W2227" s="367"/>
    </row>
    <row r="2228" spans="1:23" ht="33.75" hidden="1" x14ac:dyDescent="0.2">
      <c r="A2228" s="623">
        <v>102362</v>
      </c>
      <c r="B2228" s="616" t="s">
        <v>3171</v>
      </c>
      <c r="C2228" s="620" t="s">
        <v>6179</v>
      </c>
      <c r="D2228" s="612" t="s">
        <v>170</v>
      </c>
      <c r="E2228" s="621">
        <v>192.79</v>
      </c>
      <c r="F2228" s="614">
        <f t="shared" si="604"/>
        <v>232.43</v>
      </c>
      <c r="G2228" s="510"/>
      <c r="H2228" s="423"/>
      <c r="I2228" s="422">
        <f t="shared" si="606"/>
        <v>0</v>
      </c>
      <c r="J2228" s="422">
        <f t="shared" si="607"/>
        <v>0</v>
      </c>
      <c r="K2228" s="419"/>
      <c r="L2228" s="423">
        <f t="shared" si="608"/>
        <v>0</v>
      </c>
      <c r="M2228" s="423">
        <f t="shared" si="609"/>
        <v>0</v>
      </c>
      <c r="N2228" s="424">
        <f t="shared" si="610"/>
        <v>0</v>
      </c>
      <c r="O2228" s="424">
        <f t="shared" si="611"/>
        <v>0</v>
      </c>
      <c r="P2228" s="420"/>
      <c r="Q2228" s="532"/>
      <c r="R2228" s="526" t="str">
        <f t="shared" si="603"/>
        <v/>
      </c>
      <c r="S2228" s="526" t="str">
        <f t="shared" si="605"/>
        <v/>
      </c>
      <c r="V2228" s="433">
        <f>VLOOKUP(A2228,[3]Cartilha!$A:$A,1,FALSE)</f>
        <v>102362</v>
      </c>
      <c r="W2228" s="367"/>
    </row>
    <row r="2229" spans="1:23" ht="33.75" hidden="1" x14ac:dyDescent="0.2">
      <c r="A2229" s="623">
        <v>102363</v>
      </c>
      <c r="B2229" s="616" t="s">
        <v>3171</v>
      </c>
      <c r="C2229" s="620" t="s">
        <v>6180</v>
      </c>
      <c r="D2229" s="612" t="s">
        <v>170</v>
      </c>
      <c r="E2229" s="621">
        <v>206.93</v>
      </c>
      <c r="F2229" s="614">
        <f t="shared" si="604"/>
        <v>249.47</v>
      </c>
      <c r="G2229" s="510"/>
      <c r="H2229" s="423"/>
      <c r="I2229" s="422">
        <f t="shared" si="606"/>
        <v>0</v>
      </c>
      <c r="J2229" s="422">
        <f t="shared" si="607"/>
        <v>0</v>
      </c>
      <c r="K2229" s="419"/>
      <c r="L2229" s="423">
        <f t="shared" si="608"/>
        <v>0</v>
      </c>
      <c r="M2229" s="423">
        <f t="shared" si="609"/>
        <v>0</v>
      </c>
      <c r="N2229" s="424">
        <f t="shared" si="610"/>
        <v>0</v>
      </c>
      <c r="O2229" s="424">
        <f t="shared" si="611"/>
        <v>0</v>
      </c>
      <c r="P2229" s="420"/>
      <c r="Q2229" s="532"/>
      <c r="R2229" s="526" t="str">
        <f t="shared" si="603"/>
        <v/>
      </c>
      <c r="S2229" s="526" t="str">
        <f t="shared" si="605"/>
        <v/>
      </c>
      <c r="V2229" s="433">
        <f>VLOOKUP(A2229,[3]Cartilha!$A:$A,1,FALSE)</f>
        <v>102363</v>
      </c>
      <c r="W2229" s="367"/>
    </row>
    <row r="2230" spans="1:23" ht="33.75" hidden="1" x14ac:dyDescent="0.2">
      <c r="A2230" s="623">
        <v>102364</v>
      </c>
      <c r="B2230" s="616" t="s">
        <v>3171</v>
      </c>
      <c r="C2230" s="620" t="s">
        <v>6181</v>
      </c>
      <c r="D2230" s="612" t="s">
        <v>170</v>
      </c>
      <c r="E2230" s="621">
        <v>232.69</v>
      </c>
      <c r="F2230" s="614">
        <f t="shared" si="604"/>
        <v>280.52999999999997</v>
      </c>
      <c r="G2230" s="510"/>
      <c r="H2230" s="423"/>
      <c r="I2230" s="422">
        <f t="shared" si="606"/>
        <v>0</v>
      </c>
      <c r="J2230" s="422">
        <f t="shared" si="607"/>
        <v>0</v>
      </c>
      <c r="K2230" s="419"/>
      <c r="L2230" s="423">
        <f t="shared" si="608"/>
        <v>0</v>
      </c>
      <c r="M2230" s="423">
        <f t="shared" si="609"/>
        <v>0</v>
      </c>
      <c r="N2230" s="424">
        <f t="shared" si="610"/>
        <v>0</v>
      </c>
      <c r="O2230" s="424">
        <f t="shared" si="611"/>
        <v>0</v>
      </c>
      <c r="P2230" s="420"/>
      <c r="Q2230" s="532"/>
      <c r="R2230" s="526" t="str">
        <f t="shared" si="603"/>
        <v/>
      </c>
      <c r="S2230" s="526" t="str">
        <f t="shared" si="605"/>
        <v/>
      </c>
      <c r="V2230" s="433">
        <f>VLOOKUP(A2230,[3]Cartilha!$A:$A,1,FALSE)</f>
        <v>102364</v>
      </c>
      <c r="W2230" s="367"/>
    </row>
    <row r="2231" spans="1:23" hidden="1" x14ac:dyDescent="0.2">
      <c r="A2231" s="623" t="s">
        <v>1890</v>
      </c>
      <c r="B2231" s="616"/>
      <c r="C2231" s="620" t="s">
        <v>6820</v>
      </c>
      <c r="D2231" s="612">
        <v>0</v>
      </c>
      <c r="E2231" s="621">
        <v>0</v>
      </c>
      <c r="F2231" s="614">
        <f t="shared" si="604"/>
        <v>0</v>
      </c>
      <c r="G2231" s="518"/>
      <c r="H2231" s="446"/>
      <c r="I2231" s="447"/>
      <c r="J2231" s="448"/>
      <c r="K2231" s="419"/>
      <c r="L2231" s="446"/>
      <c r="M2231" s="446"/>
      <c r="N2231" s="447"/>
      <c r="O2231" s="448"/>
      <c r="P2231" s="420"/>
      <c r="Q2231" s="525" t="str">
        <f>IF(OR(SUM(J2232:J2250)&gt;0,SUM(O2232:O2250)&gt;0),"xx","")</f>
        <v/>
      </c>
      <c r="R2231" s="526" t="str">
        <f t="shared" si="603"/>
        <v/>
      </c>
      <c r="S2231" s="526" t="str">
        <f t="shared" si="605"/>
        <v/>
      </c>
      <c r="V2231" s="433" t="str">
        <f>VLOOKUP(A2231,[3]Cartilha!$A:$A,1,FALSE)</f>
        <v>5.2</v>
      </c>
      <c r="W2231" s="367"/>
    </row>
    <row r="2232" spans="1:23" ht="22.5" hidden="1" x14ac:dyDescent="0.2">
      <c r="A2232" s="623">
        <v>101205</v>
      </c>
      <c r="B2232" s="616" t="s">
        <v>3171</v>
      </c>
      <c r="C2232" s="620" t="s">
        <v>4500</v>
      </c>
      <c r="D2232" s="612" t="s">
        <v>7029</v>
      </c>
      <c r="E2232" s="621">
        <v>44.34</v>
      </c>
      <c r="F2232" s="614">
        <f t="shared" si="604"/>
        <v>53.46</v>
      </c>
      <c r="G2232" s="510"/>
      <c r="H2232" s="423"/>
      <c r="I2232" s="422">
        <f t="shared" ref="I2232:I2250" si="612">IF(ISBLANK(E2232),0,ROUND(F2232*G2232,2))</f>
        <v>0</v>
      </c>
      <c r="J2232" s="422">
        <f t="shared" ref="J2232:J2250" si="613">IF(ISBLANK(G2232),0,ROUND(G2232*H2232,2))</f>
        <v>0</v>
      </c>
      <c r="K2232" s="419"/>
      <c r="L2232" s="423">
        <f t="shared" ref="L2232:L2250" si="614">G2232</f>
        <v>0</v>
      </c>
      <c r="M2232" s="423">
        <f t="shared" ref="M2232:M2250" si="615">H2232</f>
        <v>0</v>
      </c>
      <c r="N2232" s="424">
        <f t="shared" ref="N2232:N2250" si="616">IF(ISBLANK(E2232),0,ROUND(F2232*L2232,2))</f>
        <v>0</v>
      </c>
      <c r="O2232" s="424">
        <f t="shared" ref="O2232:O2250" si="617">IF(ISBLANK(L2232),0,ROUND(L2232*M2232,2))</f>
        <v>0</v>
      </c>
      <c r="P2232" s="420"/>
      <c r="Q2232" s="532"/>
      <c r="R2232" s="526" t="str">
        <f t="shared" si="603"/>
        <v/>
      </c>
      <c r="S2232" s="526" t="str">
        <f t="shared" si="605"/>
        <v/>
      </c>
      <c r="V2232" s="433">
        <f>VLOOKUP(A2232,[3]Cartilha!$A:$A,1,FALSE)</f>
        <v>101205</v>
      </c>
      <c r="W2232" s="367"/>
    </row>
    <row r="2233" spans="1:23" ht="22.5" hidden="1" x14ac:dyDescent="0.2">
      <c r="A2233" s="623">
        <v>101188</v>
      </c>
      <c r="B2233" s="616" t="s">
        <v>3171</v>
      </c>
      <c r="C2233" s="620" t="s">
        <v>4485</v>
      </c>
      <c r="D2233" s="612" t="s">
        <v>7029</v>
      </c>
      <c r="E2233" s="621">
        <v>6.59</v>
      </c>
      <c r="F2233" s="614">
        <f t="shared" si="604"/>
        <v>7.94</v>
      </c>
      <c r="G2233" s="510"/>
      <c r="H2233" s="423"/>
      <c r="I2233" s="422">
        <f t="shared" si="612"/>
        <v>0</v>
      </c>
      <c r="J2233" s="422">
        <f t="shared" si="613"/>
        <v>0</v>
      </c>
      <c r="K2233" s="419"/>
      <c r="L2233" s="423">
        <f t="shared" si="614"/>
        <v>0</v>
      </c>
      <c r="M2233" s="423">
        <f t="shared" si="615"/>
        <v>0</v>
      </c>
      <c r="N2233" s="424">
        <f t="shared" si="616"/>
        <v>0</v>
      </c>
      <c r="O2233" s="424">
        <f t="shared" si="617"/>
        <v>0</v>
      </c>
      <c r="P2233" s="420"/>
      <c r="Q2233" s="532"/>
      <c r="R2233" s="526" t="str">
        <f t="shared" si="603"/>
        <v/>
      </c>
      <c r="S2233" s="526" t="str">
        <f t="shared" si="605"/>
        <v/>
      </c>
      <c r="V2233" s="433">
        <f>VLOOKUP(A2233,[3]Cartilha!$A:$A,1,FALSE)</f>
        <v>101188</v>
      </c>
      <c r="W2233" s="367"/>
    </row>
    <row r="2234" spans="1:23" ht="22.5" hidden="1" x14ac:dyDescent="0.2">
      <c r="A2234" s="623">
        <v>101189</v>
      </c>
      <c r="B2234" s="616" t="s">
        <v>3171</v>
      </c>
      <c r="C2234" s="620" t="s">
        <v>4486</v>
      </c>
      <c r="D2234" s="612" t="s">
        <v>7029</v>
      </c>
      <c r="E2234" s="621">
        <v>55.83</v>
      </c>
      <c r="F2234" s="614">
        <f t="shared" si="604"/>
        <v>67.31</v>
      </c>
      <c r="G2234" s="510"/>
      <c r="H2234" s="423"/>
      <c r="I2234" s="422">
        <f t="shared" si="612"/>
        <v>0</v>
      </c>
      <c r="J2234" s="422">
        <f t="shared" si="613"/>
        <v>0</v>
      </c>
      <c r="K2234" s="419"/>
      <c r="L2234" s="423">
        <f t="shared" si="614"/>
        <v>0</v>
      </c>
      <c r="M2234" s="423">
        <f t="shared" si="615"/>
        <v>0</v>
      </c>
      <c r="N2234" s="424">
        <f t="shared" si="616"/>
        <v>0</v>
      </c>
      <c r="O2234" s="424">
        <f t="shared" si="617"/>
        <v>0</v>
      </c>
      <c r="P2234" s="420"/>
      <c r="Q2234" s="532"/>
      <c r="R2234" s="526" t="str">
        <f t="shared" si="603"/>
        <v/>
      </c>
      <c r="S2234" s="526" t="str">
        <f t="shared" si="605"/>
        <v/>
      </c>
      <c r="V2234" s="433">
        <f>VLOOKUP(A2234,[3]Cartilha!$A:$A,1,FALSE)</f>
        <v>101189</v>
      </c>
      <c r="W2234" s="367"/>
    </row>
    <row r="2235" spans="1:23" ht="22.5" hidden="1" x14ac:dyDescent="0.2">
      <c r="A2235" s="623">
        <v>101190</v>
      </c>
      <c r="B2235" s="616" t="s">
        <v>3171</v>
      </c>
      <c r="C2235" s="620" t="s">
        <v>4487</v>
      </c>
      <c r="D2235" s="612" t="s">
        <v>7029</v>
      </c>
      <c r="E2235" s="621">
        <v>54.93</v>
      </c>
      <c r="F2235" s="614">
        <f t="shared" si="604"/>
        <v>66.22</v>
      </c>
      <c r="G2235" s="510"/>
      <c r="H2235" s="423"/>
      <c r="I2235" s="422">
        <f t="shared" si="612"/>
        <v>0</v>
      </c>
      <c r="J2235" s="422">
        <f t="shared" si="613"/>
        <v>0</v>
      </c>
      <c r="K2235" s="419"/>
      <c r="L2235" s="423">
        <f t="shared" si="614"/>
        <v>0</v>
      </c>
      <c r="M2235" s="423">
        <f t="shared" si="615"/>
        <v>0</v>
      </c>
      <c r="N2235" s="424">
        <f t="shared" si="616"/>
        <v>0</v>
      </c>
      <c r="O2235" s="424">
        <f t="shared" si="617"/>
        <v>0</v>
      </c>
      <c r="P2235" s="420"/>
      <c r="Q2235" s="532"/>
      <c r="R2235" s="526" t="str">
        <f t="shared" si="603"/>
        <v/>
      </c>
      <c r="S2235" s="526" t="str">
        <f t="shared" si="605"/>
        <v/>
      </c>
      <c r="V2235" s="433">
        <f>VLOOKUP(A2235,[3]Cartilha!$A:$A,1,FALSE)</f>
        <v>101190</v>
      </c>
      <c r="W2235" s="367"/>
    </row>
    <row r="2236" spans="1:23" ht="22.5" hidden="1" x14ac:dyDescent="0.2">
      <c r="A2236" s="623">
        <v>101191</v>
      </c>
      <c r="B2236" s="616" t="s">
        <v>3171</v>
      </c>
      <c r="C2236" s="620" t="s">
        <v>4488</v>
      </c>
      <c r="D2236" s="612" t="s">
        <v>7029</v>
      </c>
      <c r="E2236" s="621">
        <v>55.38</v>
      </c>
      <c r="F2236" s="614">
        <f t="shared" si="604"/>
        <v>66.77</v>
      </c>
      <c r="G2236" s="510"/>
      <c r="H2236" s="423"/>
      <c r="I2236" s="422">
        <f t="shared" si="612"/>
        <v>0</v>
      </c>
      <c r="J2236" s="422">
        <f t="shared" si="613"/>
        <v>0</v>
      </c>
      <c r="K2236" s="419"/>
      <c r="L2236" s="423">
        <f t="shared" si="614"/>
        <v>0</v>
      </c>
      <c r="M2236" s="423">
        <f t="shared" si="615"/>
        <v>0</v>
      </c>
      <c r="N2236" s="424">
        <f t="shared" si="616"/>
        <v>0</v>
      </c>
      <c r="O2236" s="424">
        <f t="shared" si="617"/>
        <v>0</v>
      </c>
      <c r="P2236" s="420"/>
      <c r="Q2236" s="532"/>
      <c r="R2236" s="526" t="str">
        <f t="shared" si="603"/>
        <v/>
      </c>
      <c r="S2236" s="526" t="str">
        <f t="shared" si="605"/>
        <v/>
      </c>
      <c r="V2236" s="433">
        <f>VLOOKUP(A2236,[3]Cartilha!$A:$A,1,FALSE)</f>
        <v>101191</v>
      </c>
      <c r="W2236" s="367"/>
    </row>
    <row r="2237" spans="1:23" ht="22.5" hidden="1" x14ac:dyDescent="0.2">
      <c r="A2237" s="623">
        <v>101192</v>
      </c>
      <c r="B2237" s="616" t="s">
        <v>3171</v>
      </c>
      <c r="C2237" s="620" t="s">
        <v>4489</v>
      </c>
      <c r="D2237" s="612" t="s">
        <v>7029</v>
      </c>
      <c r="E2237" s="621">
        <v>59.85</v>
      </c>
      <c r="F2237" s="614">
        <f t="shared" si="604"/>
        <v>72.16</v>
      </c>
      <c r="G2237" s="510"/>
      <c r="H2237" s="423"/>
      <c r="I2237" s="422">
        <f t="shared" si="612"/>
        <v>0</v>
      </c>
      <c r="J2237" s="422">
        <f t="shared" si="613"/>
        <v>0</v>
      </c>
      <c r="K2237" s="419"/>
      <c r="L2237" s="423">
        <f t="shared" si="614"/>
        <v>0</v>
      </c>
      <c r="M2237" s="423">
        <f t="shared" si="615"/>
        <v>0</v>
      </c>
      <c r="N2237" s="424">
        <f t="shared" si="616"/>
        <v>0</v>
      </c>
      <c r="O2237" s="424">
        <f t="shared" si="617"/>
        <v>0</v>
      </c>
      <c r="P2237" s="420"/>
      <c r="Q2237" s="532"/>
      <c r="R2237" s="526" t="str">
        <f t="shared" si="603"/>
        <v/>
      </c>
      <c r="S2237" s="526" t="str">
        <f t="shared" si="605"/>
        <v/>
      </c>
      <c r="V2237" s="433">
        <f>VLOOKUP(A2237,[3]Cartilha!$A:$A,1,FALSE)</f>
        <v>101192</v>
      </c>
      <c r="W2237" s="367"/>
    </row>
    <row r="2238" spans="1:23" ht="22.5" hidden="1" x14ac:dyDescent="0.2">
      <c r="A2238" s="623">
        <v>101193</v>
      </c>
      <c r="B2238" s="616" t="s">
        <v>3171</v>
      </c>
      <c r="C2238" s="620" t="s">
        <v>4490</v>
      </c>
      <c r="D2238" s="612" t="s">
        <v>7029</v>
      </c>
      <c r="E2238" s="621">
        <v>51.55</v>
      </c>
      <c r="F2238" s="614">
        <f t="shared" si="604"/>
        <v>62.15</v>
      </c>
      <c r="G2238" s="510"/>
      <c r="H2238" s="423"/>
      <c r="I2238" s="422">
        <f t="shared" si="612"/>
        <v>0</v>
      </c>
      <c r="J2238" s="422">
        <f t="shared" si="613"/>
        <v>0</v>
      </c>
      <c r="K2238" s="419"/>
      <c r="L2238" s="423">
        <f t="shared" si="614"/>
        <v>0</v>
      </c>
      <c r="M2238" s="423">
        <f t="shared" si="615"/>
        <v>0</v>
      </c>
      <c r="N2238" s="424">
        <f t="shared" si="616"/>
        <v>0</v>
      </c>
      <c r="O2238" s="424">
        <f t="shared" si="617"/>
        <v>0</v>
      </c>
      <c r="P2238" s="420"/>
      <c r="Q2238" s="532"/>
      <c r="R2238" s="526" t="str">
        <f t="shared" si="603"/>
        <v/>
      </c>
      <c r="S2238" s="526" t="str">
        <f t="shared" si="605"/>
        <v/>
      </c>
      <c r="V2238" s="433">
        <f>VLOOKUP(A2238,[3]Cartilha!$A:$A,1,FALSE)</f>
        <v>101193</v>
      </c>
      <c r="W2238" s="367"/>
    </row>
    <row r="2239" spans="1:23" ht="22.5" hidden="1" x14ac:dyDescent="0.2">
      <c r="A2239" s="623">
        <v>101194</v>
      </c>
      <c r="B2239" s="616" t="s">
        <v>3171</v>
      </c>
      <c r="C2239" s="620" t="s">
        <v>4491</v>
      </c>
      <c r="D2239" s="612" t="s">
        <v>7029</v>
      </c>
      <c r="E2239" s="621">
        <v>52</v>
      </c>
      <c r="F2239" s="614">
        <f t="shared" si="604"/>
        <v>62.69</v>
      </c>
      <c r="G2239" s="510"/>
      <c r="H2239" s="423"/>
      <c r="I2239" s="422">
        <f t="shared" si="612"/>
        <v>0</v>
      </c>
      <c r="J2239" s="422">
        <f t="shared" si="613"/>
        <v>0</v>
      </c>
      <c r="K2239" s="419"/>
      <c r="L2239" s="423">
        <f t="shared" si="614"/>
        <v>0</v>
      </c>
      <c r="M2239" s="423">
        <f t="shared" si="615"/>
        <v>0</v>
      </c>
      <c r="N2239" s="424">
        <f t="shared" si="616"/>
        <v>0</v>
      </c>
      <c r="O2239" s="424">
        <f t="shared" si="617"/>
        <v>0</v>
      </c>
      <c r="P2239" s="420"/>
      <c r="Q2239" s="532"/>
      <c r="R2239" s="526" t="str">
        <f t="shared" si="603"/>
        <v/>
      </c>
      <c r="S2239" s="526" t="str">
        <f t="shared" si="605"/>
        <v/>
      </c>
      <c r="V2239" s="433">
        <f>VLOOKUP(A2239,[3]Cartilha!$A:$A,1,FALSE)</f>
        <v>101194</v>
      </c>
      <c r="W2239" s="367"/>
    </row>
    <row r="2240" spans="1:23" ht="22.5" hidden="1" x14ac:dyDescent="0.2">
      <c r="A2240" s="623">
        <v>101197</v>
      </c>
      <c r="B2240" s="616" t="s">
        <v>3171</v>
      </c>
      <c r="C2240" s="620" t="s">
        <v>4492</v>
      </c>
      <c r="D2240" s="612" t="s">
        <v>7029</v>
      </c>
      <c r="E2240" s="621">
        <v>110.81</v>
      </c>
      <c r="F2240" s="614">
        <f t="shared" si="604"/>
        <v>133.59</v>
      </c>
      <c r="G2240" s="510"/>
      <c r="H2240" s="423"/>
      <c r="I2240" s="422">
        <f t="shared" si="612"/>
        <v>0</v>
      </c>
      <c r="J2240" s="422">
        <f t="shared" si="613"/>
        <v>0</v>
      </c>
      <c r="K2240" s="419"/>
      <c r="L2240" s="423">
        <f t="shared" si="614"/>
        <v>0</v>
      </c>
      <c r="M2240" s="423">
        <f t="shared" si="615"/>
        <v>0</v>
      </c>
      <c r="N2240" s="424">
        <f t="shared" si="616"/>
        <v>0</v>
      </c>
      <c r="O2240" s="424">
        <f t="shared" si="617"/>
        <v>0</v>
      </c>
      <c r="P2240" s="420"/>
      <c r="Q2240" s="532"/>
      <c r="R2240" s="526" t="str">
        <f t="shared" si="603"/>
        <v/>
      </c>
      <c r="S2240" s="526" t="str">
        <f t="shared" si="605"/>
        <v/>
      </c>
      <c r="V2240" s="433">
        <f>VLOOKUP(A2240,[3]Cartilha!$A:$A,1,FALSE)</f>
        <v>101197</v>
      </c>
      <c r="W2240" s="367"/>
    </row>
    <row r="2241" spans="1:23" ht="22.5" hidden="1" x14ac:dyDescent="0.2">
      <c r="A2241" s="623">
        <v>101198</v>
      </c>
      <c r="B2241" s="616" t="s">
        <v>3171</v>
      </c>
      <c r="C2241" s="620" t="s">
        <v>4493</v>
      </c>
      <c r="D2241" s="612" t="s">
        <v>7029</v>
      </c>
      <c r="E2241" s="621">
        <v>82.9</v>
      </c>
      <c r="F2241" s="614">
        <f t="shared" si="604"/>
        <v>99.94</v>
      </c>
      <c r="G2241" s="510"/>
      <c r="H2241" s="423"/>
      <c r="I2241" s="422">
        <f t="shared" si="612"/>
        <v>0</v>
      </c>
      <c r="J2241" s="422">
        <f t="shared" si="613"/>
        <v>0</v>
      </c>
      <c r="K2241" s="419"/>
      <c r="L2241" s="423">
        <f t="shared" si="614"/>
        <v>0</v>
      </c>
      <c r="M2241" s="423">
        <f t="shared" si="615"/>
        <v>0</v>
      </c>
      <c r="N2241" s="424">
        <f t="shared" si="616"/>
        <v>0</v>
      </c>
      <c r="O2241" s="424">
        <f t="shared" si="617"/>
        <v>0</v>
      </c>
      <c r="P2241" s="420"/>
      <c r="Q2241" s="532"/>
      <c r="R2241" s="526" t="str">
        <f t="shared" si="603"/>
        <v/>
      </c>
      <c r="S2241" s="526" t="str">
        <f t="shared" si="605"/>
        <v/>
      </c>
      <c r="V2241" s="433">
        <f>VLOOKUP(A2241,[3]Cartilha!$A:$A,1,FALSE)</f>
        <v>101198</v>
      </c>
      <c r="W2241" s="367"/>
    </row>
    <row r="2242" spans="1:23" ht="22.5" hidden="1" x14ac:dyDescent="0.2">
      <c r="A2242" s="623">
        <v>101199</v>
      </c>
      <c r="B2242" s="616" t="s">
        <v>3171</v>
      </c>
      <c r="C2242" s="620" t="s">
        <v>4494</v>
      </c>
      <c r="D2242" s="612" t="s">
        <v>7029</v>
      </c>
      <c r="E2242" s="621">
        <v>84.01</v>
      </c>
      <c r="F2242" s="614">
        <f t="shared" si="604"/>
        <v>101.28</v>
      </c>
      <c r="G2242" s="510"/>
      <c r="H2242" s="423"/>
      <c r="I2242" s="422">
        <f t="shared" si="612"/>
        <v>0</v>
      </c>
      <c r="J2242" s="422">
        <f t="shared" si="613"/>
        <v>0</v>
      </c>
      <c r="K2242" s="419"/>
      <c r="L2242" s="423">
        <f t="shared" si="614"/>
        <v>0</v>
      </c>
      <c r="M2242" s="423">
        <f t="shared" si="615"/>
        <v>0</v>
      </c>
      <c r="N2242" s="424">
        <f t="shared" si="616"/>
        <v>0</v>
      </c>
      <c r="O2242" s="424">
        <f t="shared" si="617"/>
        <v>0</v>
      </c>
      <c r="P2242" s="420"/>
      <c r="Q2242" s="532"/>
      <c r="R2242" s="526" t="str">
        <f t="shared" si="603"/>
        <v/>
      </c>
      <c r="S2242" s="526" t="str">
        <f t="shared" si="605"/>
        <v/>
      </c>
      <c r="V2242" s="433">
        <f>VLOOKUP(A2242,[3]Cartilha!$A:$A,1,FALSE)</f>
        <v>101199</v>
      </c>
      <c r="W2242" s="367"/>
    </row>
    <row r="2243" spans="1:23" ht="22.5" hidden="1" x14ac:dyDescent="0.2">
      <c r="A2243" s="623">
        <v>101200</v>
      </c>
      <c r="B2243" s="616" t="s">
        <v>3171</v>
      </c>
      <c r="C2243" s="620" t="s">
        <v>4495</v>
      </c>
      <c r="D2243" s="612" t="s">
        <v>7029</v>
      </c>
      <c r="E2243" s="621">
        <v>68.040000000000006</v>
      </c>
      <c r="F2243" s="614">
        <f t="shared" si="604"/>
        <v>82.03</v>
      </c>
      <c r="G2243" s="510"/>
      <c r="H2243" s="423"/>
      <c r="I2243" s="422">
        <f t="shared" si="612"/>
        <v>0</v>
      </c>
      <c r="J2243" s="422">
        <f t="shared" si="613"/>
        <v>0</v>
      </c>
      <c r="K2243" s="419"/>
      <c r="L2243" s="423">
        <f t="shared" si="614"/>
        <v>0</v>
      </c>
      <c r="M2243" s="423">
        <f t="shared" si="615"/>
        <v>0</v>
      </c>
      <c r="N2243" s="424">
        <f t="shared" si="616"/>
        <v>0</v>
      </c>
      <c r="O2243" s="424">
        <f t="shared" si="617"/>
        <v>0</v>
      </c>
      <c r="P2243" s="420"/>
      <c r="Q2243" s="532"/>
      <c r="R2243" s="526" t="str">
        <f t="shared" si="603"/>
        <v/>
      </c>
      <c r="S2243" s="526" t="str">
        <f t="shared" si="605"/>
        <v/>
      </c>
      <c r="V2243" s="433">
        <f>VLOOKUP(A2243,[3]Cartilha!$A:$A,1,FALSE)</f>
        <v>101200</v>
      </c>
      <c r="W2243" s="367"/>
    </row>
    <row r="2244" spans="1:23" ht="22.5" hidden="1" x14ac:dyDescent="0.2">
      <c r="A2244" s="623">
        <v>101201</v>
      </c>
      <c r="B2244" s="616" t="s">
        <v>3171</v>
      </c>
      <c r="C2244" s="620" t="s">
        <v>4496</v>
      </c>
      <c r="D2244" s="612" t="s">
        <v>7029</v>
      </c>
      <c r="E2244" s="621">
        <v>82.76</v>
      </c>
      <c r="F2244" s="614">
        <f t="shared" si="604"/>
        <v>99.78</v>
      </c>
      <c r="G2244" s="510"/>
      <c r="H2244" s="423"/>
      <c r="I2244" s="422">
        <f t="shared" si="612"/>
        <v>0</v>
      </c>
      <c r="J2244" s="422">
        <f t="shared" si="613"/>
        <v>0</v>
      </c>
      <c r="K2244" s="419"/>
      <c r="L2244" s="423">
        <f t="shared" si="614"/>
        <v>0</v>
      </c>
      <c r="M2244" s="423">
        <f t="shared" si="615"/>
        <v>0</v>
      </c>
      <c r="N2244" s="424">
        <f t="shared" si="616"/>
        <v>0</v>
      </c>
      <c r="O2244" s="424">
        <f t="shared" si="617"/>
        <v>0</v>
      </c>
      <c r="P2244" s="420"/>
      <c r="Q2244" s="532"/>
      <c r="R2244" s="526" t="str">
        <f t="shared" si="603"/>
        <v/>
      </c>
      <c r="S2244" s="526" t="str">
        <f t="shared" si="605"/>
        <v/>
      </c>
      <c r="V2244" s="433">
        <f>VLOOKUP(A2244,[3]Cartilha!$A:$A,1,FALSE)</f>
        <v>101201</v>
      </c>
      <c r="W2244" s="367"/>
    </row>
    <row r="2245" spans="1:23" ht="22.5" hidden="1" x14ac:dyDescent="0.2">
      <c r="A2245" s="623">
        <v>101202</v>
      </c>
      <c r="B2245" s="616" t="s">
        <v>3171</v>
      </c>
      <c r="C2245" s="620" t="s">
        <v>4497</v>
      </c>
      <c r="D2245" s="612" t="s">
        <v>7029</v>
      </c>
      <c r="E2245" s="621">
        <v>44.34</v>
      </c>
      <c r="F2245" s="614">
        <f t="shared" si="604"/>
        <v>53.46</v>
      </c>
      <c r="G2245" s="510"/>
      <c r="H2245" s="423"/>
      <c r="I2245" s="422">
        <f t="shared" si="612"/>
        <v>0</v>
      </c>
      <c r="J2245" s="422">
        <f t="shared" si="613"/>
        <v>0</v>
      </c>
      <c r="K2245" s="419"/>
      <c r="L2245" s="423">
        <f t="shared" si="614"/>
        <v>0</v>
      </c>
      <c r="M2245" s="423">
        <f t="shared" si="615"/>
        <v>0</v>
      </c>
      <c r="N2245" s="424">
        <f t="shared" si="616"/>
        <v>0</v>
      </c>
      <c r="O2245" s="424">
        <f t="shared" si="617"/>
        <v>0</v>
      </c>
      <c r="P2245" s="420"/>
      <c r="Q2245" s="532"/>
      <c r="R2245" s="526" t="str">
        <f t="shared" si="603"/>
        <v/>
      </c>
      <c r="S2245" s="526" t="str">
        <f t="shared" si="605"/>
        <v/>
      </c>
      <c r="V2245" s="433">
        <f>VLOOKUP(A2245,[3]Cartilha!$A:$A,1,FALSE)</f>
        <v>101202</v>
      </c>
      <c r="W2245" s="367"/>
    </row>
    <row r="2246" spans="1:23" ht="22.5" hidden="1" x14ac:dyDescent="0.2">
      <c r="A2246" s="623">
        <v>101203</v>
      </c>
      <c r="B2246" s="616" t="s">
        <v>3171</v>
      </c>
      <c r="C2246" s="620" t="s">
        <v>4498</v>
      </c>
      <c r="D2246" s="612" t="s">
        <v>7029</v>
      </c>
      <c r="E2246" s="621">
        <v>43.22</v>
      </c>
      <c r="F2246" s="614">
        <f t="shared" si="604"/>
        <v>52.11</v>
      </c>
      <c r="G2246" s="510"/>
      <c r="H2246" s="423"/>
      <c r="I2246" s="422">
        <f t="shared" si="612"/>
        <v>0</v>
      </c>
      <c r="J2246" s="422">
        <f t="shared" si="613"/>
        <v>0</v>
      </c>
      <c r="K2246" s="419"/>
      <c r="L2246" s="423">
        <f t="shared" si="614"/>
        <v>0</v>
      </c>
      <c r="M2246" s="423">
        <f t="shared" si="615"/>
        <v>0</v>
      </c>
      <c r="N2246" s="424">
        <f t="shared" si="616"/>
        <v>0</v>
      </c>
      <c r="O2246" s="424">
        <f t="shared" si="617"/>
        <v>0</v>
      </c>
      <c r="P2246" s="420"/>
      <c r="Q2246" s="532"/>
      <c r="R2246" s="526" t="str">
        <f t="shared" si="603"/>
        <v/>
      </c>
      <c r="S2246" s="526" t="str">
        <f t="shared" si="605"/>
        <v/>
      </c>
      <c r="V2246" s="433">
        <f>VLOOKUP(A2246,[3]Cartilha!$A:$A,1,FALSE)</f>
        <v>101203</v>
      </c>
      <c r="W2246" s="367"/>
    </row>
    <row r="2247" spans="1:23" ht="22.5" hidden="1" x14ac:dyDescent="0.2">
      <c r="A2247" s="623">
        <v>101204</v>
      </c>
      <c r="B2247" s="616" t="s">
        <v>3171</v>
      </c>
      <c r="C2247" s="620" t="s">
        <v>4499</v>
      </c>
      <c r="D2247" s="612" t="s">
        <v>7029</v>
      </c>
      <c r="E2247" s="621">
        <v>43.67</v>
      </c>
      <c r="F2247" s="614">
        <f t="shared" si="604"/>
        <v>52.65</v>
      </c>
      <c r="G2247" s="510"/>
      <c r="H2247" s="423"/>
      <c r="I2247" s="422">
        <f t="shared" si="612"/>
        <v>0</v>
      </c>
      <c r="J2247" s="422">
        <f t="shared" si="613"/>
        <v>0</v>
      </c>
      <c r="K2247" s="419"/>
      <c r="L2247" s="423">
        <f t="shared" si="614"/>
        <v>0</v>
      </c>
      <c r="M2247" s="423">
        <f t="shared" si="615"/>
        <v>0</v>
      </c>
      <c r="N2247" s="424">
        <f t="shared" si="616"/>
        <v>0</v>
      </c>
      <c r="O2247" s="424">
        <f t="shared" si="617"/>
        <v>0</v>
      </c>
      <c r="P2247" s="420"/>
      <c r="Q2247" s="532"/>
      <c r="R2247" s="526" t="str">
        <f t="shared" si="603"/>
        <v/>
      </c>
      <c r="S2247" s="526" t="str">
        <f t="shared" si="605"/>
        <v/>
      </c>
      <c r="V2247" s="433">
        <f>VLOOKUP(A2247,[3]Cartilha!$A:$A,1,FALSE)</f>
        <v>101204</v>
      </c>
      <c r="W2247" s="367"/>
    </row>
    <row r="2248" spans="1:23" ht="22.5" hidden="1" x14ac:dyDescent="0.2">
      <c r="A2248" s="623">
        <v>98522</v>
      </c>
      <c r="B2248" s="616" t="s">
        <v>3171</v>
      </c>
      <c r="C2248" s="620" t="s">
        <v>3016</v>
      </c>
      <c r="D2248" s="612" t="s">
        <v>7029</v>
      </c>
      <c r="E2248" s="621">
        <v>167.45</v>
      </c>
      <c r="F2248" s="614">
        <f t="shared" si="604"/>
        <v>201.88</v>
      </c>
      <c r="G2248" s="510"/>
      <c r="H2248" s="423"/>
      <c r="I2248" s="422">
        <f t="shared" si="612"/>
        <v>0</v>
      </c>
      <c r="J2248" s="422">
        <f t="shared" si="613"/>
        <v>0</v>
      </c>
      <c r="K2248" s="419"/>
      <c r="L2248" s="423">
        <f t="shared" si="614"/>
        <v>0</v>
      </c>
      <c r="M2248" s="423">
        <f t="shared" si="615"/>
        <v>0</v>
      </c>
      <c r="N2248" s="424">
        <f t="shared" si="616"/>
        <v>0</v>
      </c>
      <c r="O2248" s="424">
        <f t="shared" si="617"/>
        <v>0</v>
      </c>
      <c r="P2248" s="420"/>
      <c r="Q2248" s="532"/>
      <c r="R2248" s="526" t="str">
        <f t="shared" si="603"/>
        <v/>
      </c>
      <c r="S2248" s="526" t="str">
        <f t="shared" si="605"/>
        <v/>
      </c>
      <c r="V2248" s="433">
        <f>VLOOKUP(A2248,[3]Cartilha!$A:$A,1,FALSE)</f>
        <v>98522</v>
      </c>
      <c r="W2248" s="367"/>
    </row>
    <row r="2249" spans="1:23" ht="33.75" hidden="1" x14ac:dyDescent="0.2">
      <c r="A2249" s="623">
        <v>102362</v>
      </c>
      <c r="B2249" s="616" t="s">
        <v>3171</v>
      </c>
      <c r="C2249" s="620" t="s">
        <v>6179</v>
      </c>
      <c r="D2249" s="612" t="s">
        <v>170</v>
      </c>
      <c r="E2249" s="621">
        <v>192.79</v>
      </c>
      <c r="F2249" s="614">
        <f t="shared" si="604"/>
        <v>232.43</v>
      </c>
      <c r="G2249" s="510"/>
      <c r="H2249" s="423"/>
      <c r="I2249" s="422">
        <f t="shared" si="612"/>
        <v>0</v>
      </c>
      <c r="J2249" s="422">
        <f t="shared" si="613"/>
        <v>0</v>
      </c>
      <c r="K2249" s="419"/>
      <c r="L2249" s="423">
        <f t="shared" si="614"/>
        <v>0</v>
      </c>
      <c r="M2249" s="423">
        <f t="shared" si="615"/>
        <v>0</v>
      </c>
      <c r="N2249" s="424">
        <f t="shared" si="616"/>
        <v>0</v>
      </c>
      <c r="O2249" s="424">
        <f t="shared" si="617"/>
        <v>0</v>
      </c>
      <c r="P2249" s="420"/>
      <c r="Q2249" s="532"/>
      <c r="R2249" s="526" t="str">
        <f t="shared" si="603"/>
        <v/>
      </c>
      <c r="S2249" s="526" t="str">
        <f t="shared" si="605"/>
        <v/>
      </c>
      <c r="V2249" s="433">
        <f>VLOOKUP(A2249,[3]Cartilha!$A:$A,1,FALSE)</f>
        <v>102362</v>
      </c>
      <c r="W2249" s="367"/>
    </row>
    <row r="2250" spans="1:23" ht="33.75" hidden="1" x14ac:dyDescent="0.2">
      <c r="A2250" s="623">
        <v>102363</v>
      </c>
      <c r="B2250" s="616" t="s">
        <v>3171</v>
      </c>
      <c r="C2250" s="620" t="s">
        <v>6180</v>
      </c>
      <c r="D2250" s="612" t="s">
        <v>170</v>
      </c>
      <c r="E2250" s="621">
        <v>206.93</v>
      </c>
      <c r="F2250" s="614">
        <f t="shared" si="604"/>
        <v>249.47</v>
      </c>
      <c r="G2250" s="510"/>
      <c r="H2250" s="423"/>
      <c r="I2250" s="422">
        <f t="shared" si="612"/>
        <v>0</v>
      </c>
      <c r="J2250" s="422">
        <f t="shared" si="613"/>
        <v>0</v>
      </c>
      <c r="K2250" s="419"/>
      <c r="L2250" s="423">
        <f t="shared" si="614"/>
        <v>0</v>
      </c>
      <c r="M2250" s="423">
        <f t="shared" si="615"/>
        <v>0</v>
      </c>
      <c r="N2250" s="424">
        <f t="shared" si="616"/>
        <v>0</v>
      </c>
      <c r="O2250" s="424">
        <f t="shared" si="617"/>
        <v>0</v>
      </c>
      <c r="P2250" s="420"/>
      <c r="Q2250" s="532"/>
      <c r="R2250" s="526" t="str">
        <f t="shared" si="603"/>
        <v/>
      </c>
      <c r="S2250" s="526" t="str">
        <f t="shared" si="605"/>
        <v/>
      </c>
      <c r="V2250" s="433">
        <f>VLOOKUP(A2250,[3]Cartilha!$A:$A,1,FALSE)</f>
        <v>102363</v>
      </c>
      <c r="W2250" s="367"/>
    </row>
    <row r="2251" spans="1:23" x14ac:dyDescent="0.2">
      <c r="A2251" s="623" t="s">
        <v>184</v>
      </c>
      <c r="B2251" s="616"/>
      <c r="C2251" s="653" t="s">
        <v>1892</v>
      </c>
      <c r="D2251" s="612">
        <v>0</v>
      </c>
      <c r="E2251" s="632">
        <v>0</v>
      </c>
      <c r="F2251" s="614">
        <f t="shared" si="604"/>
        <v>0</v>
      </c>
      <c r="G2251" s="515"/>
      <c r="H2251" s="443"/>
      <c r="I2251" s="444"/>
      <c r="J2251" s="445"/>
      <c r="K2251" s="419"/>
      <c r="L2251" s="516"/>
      <c r="M2251" s="517"/>
      <c r="N2251" s="444"/>
      <c r="O2251" s="445"/>
      <c r="P2251" s="420"/>
      <c r="Q2251" s="525" t="str">
        <f>IF(OR(SUM(J2252:J2305)&gt;0,SUM(O2252:O2305)&gt;0),"xx","")</f>
        <v>xx</v>
      </c>
      <c r="R2251" s="526" t="str">
        <f t="shared" si="603"/>
        <v>x</v>
      </c>
      <c r="S2251" s="526" t="str">
        <f t="shared" si="605"/>
        <v>x</v>
      </c>
      <c r="V2251" s="433" t="str">
        <f>VLOOKUP(A2251,[3]Cartilha!$A:$A,1,FALSE)</f>
        <v>x</v>
      </c>
      <c r="W2251" s="367"/>
    </row>
    <row r="2252" spans="1:23" ht="33.75" x14ac:dyDescent="0.2">
      <c r="A2252" s="688" t="s">
        <v>6169</v>
      </c>
      <c r="B2252" s="692" t="s">
        <v>5889</v>
      </c>
      <c r="C2252" s="434" t="str">
        <f>Composições!C7</f>
        <v>ALAMBRADO EM TUBOS DE AÇO GALVANIZADO CONFORME PROJETO, COM TELA LOSANGULAR GALVANIZADA (ATÉ ALT=4M), INCLUI REDE DE POLIETILENO PARA FECHAMENTO LATERAL (ALTURA DE 4M ATÉ 7M) E REDE DE COBERTURA EM POLIETILENO - CONFORME DETALHAMENTO EM PROJETO E MEMORIAL DESCRITIVO</v>
      </c>
      <c r="D2252" s="435" t="str">
        <f>Composições!D7</f>
        <v>M2</v>
      </c>
      <c r="E2252" s="512">
        <f>Composições!G7</f>
        <v>198.44000000000003</v>
      </c>
      <c r="F2252" s="703">
        <f t="shared" si="604"/>
        <v>239.24</v>
      </c>
      <c r="G2252" s="510">
        <v>756</v>
      </c>
      <c r="H2252" s="426">
        <f>F2252</f>
        <v>239.24</v>
      </c>
      <c r="I2252" s="422">
        <f t="shared" ref="I2252:I2283" si="618">IF(ISBLANK(E2252),0,ROUND(F2252*G2252,2))</f>
        <v>180865.44</v>
      </c>
      <c r="J2252" s="422">
        <f t="shared" ref="J2252:J2283" si="619">IF(ISBLANK(G2252),0,ROUND(G2252*H2252,2))</f>
        <v>180865.44</v>
      </c>
      <c r="K2252" s="419"/>
      <c r="L2252" s="423">
        <f t="shared" ref="L2252:L2283" si="620">G2252</f>
        <v>756</v>
      </c>
      <c r="M2252" s="423">
        <f t="shared" ref="M2252:M2283" si="621">H2252</f>
        <v>239.24</v>
      </c>
      <c r="N2252" s="422">
        <f t="shared" ref="N2252:N2283" si="622">IF(ISBLANK(E2252),0,ROUND(F2252*L2252,2))</f>
        <v>180865.44</v>
      </c>
      <c r="O2252" s="422">
        <f t="shared" ref="O2252:O2283" si="623">IF(ISBLANK(L2252),0,ROUND(L2252*M2252,2))</f>
        <v>180865.44</v>
      </c>
      <c r="P2252" s="420"/>
      <c r="Q2252" s="532"/>
      <c r="R2252" s="526" t="str">
        <f t="shared" si="603"/>
        <v>x</v>
      </c>
      <c r="S2252" s="526" t="str">
        <f t="shared" si="605"/>
        <v>x</v>
      </c>
      <c r="V2252" s="433" t="str">
        <f>VLOOKUP(A2252,[3]Cartilha!$A:$A,1,FALSE)</f>
        <v>5.3.1</v>
      </c>
      <c r="W2252" s="367"/>
    </row>
    <row r="2253" spans="1:23" x14ac:dyDescent="0.2">
      <c r="A2253" s="688" t="s">
        <v>6171</v>
      </c>
      <c r="B2253" s="692" t="s">
        <v>5889</v>
      </c>
      <c r="C2253" s="434" t="str">
        <f>Composições!C61</f>
        <v>PORTÃO DE ABRIR 1,0X2,10M EM TUBOS GALVANIZADOS 2 1/2" COM TELA DE ARAME MALHA 2" FIO 12</v>
      </c>
      <c r="D2253" s="435" t="str">
        <f>Composições!D61</f>
        <v>UNIDADE</v>
      </c>
      <c r="E2253" s="512">
        <f>Composições!G61</f>
        <v>1093.3999999999999</v>
      </c>
      <c r="F2253" s="703">
        <f t="shared" si="604"/>
        <v>1318.2</v>
      </c>
      <c r="G2253" s="510">
        <v>1</v>
      </c>
      <c r="H2253" s="426">
        <f>F2253</f>
        <v>1318.2</v>
      </c>
      <c r="I2253" s="422">
        <f t="shared" si="618"/>
        <v>1318.2</v>
      </c>
      <c r="J2253" s="422">
        <f t="shared" si="619"/>
        <v>1318.2</v>
      </c>
      <c r="K2253" s="419"/>
      <c r="L2253" s="423">
        <f t="shared" si="620"/>
        <v>1</v>
      </c>
      <c r="M2253" s="423">
        <f t="shared" si="621"/>
        <v>1318.2</v>
      </c>
      <c r="N2253" s="422">
        <f t="shared" si="622"/>
        <v>1318.2</v>
      </c>
      <c r="O2253" s="422">
        <f t="shared" si="623"/>
        <v>1318.2</v>
      </c>
      <c r="P2253" s="420"/>
      <c r="Q2253" s="532"/>
      <c r="R2253" s="526" t="str">
        <f t="shared" si="603"/>
        <v>x</v>
      </c>
      <c r="S2253" s="526" t="str">
        <f t="shared" si="605"/>
        <v>x</v>
      </c>
      <c r="V2253" s="433" t="str">
        <f>VLOOKUP(A2253,[3]Cartilha!$A:$A,1,FALSE)</f>
        <v>5.3.2</v>
      </c>
      <c r="W2253" s="367"/>
    </row>
    <row r="2254" spans="1:23" ht="45.75" thickBot="1" x14ac:dyDescent="0.25">
      <c r="A2254" s="688" t="s">
        <v>6173</v>
      </c>
      <c r="B2254" s="692" t="s">
        <v>5889</v>
      </c>
      <c r="C2254" s="434" t="str">
        <f>Composições!C180</f>
        <v>GRADIL EM TELA DE ARAME GALVANIZADO FIO 5,10MM MALHA 50X200MM, COR AZUL, EM ARAME ZINCADO, REVESTIDO COM PVC DE ALTA ADERÊNCIA NA COR AZUL, COM ALTURAA DE 2,43M E LARGURA DE 2,50M, INCLUSIVE PONTALETES EM TUBO 40X60MM, REVESTIDO NA PARTE INTERNA E EXTERNA COM PVC DE ALTA ADERÊNCIA A CADA 2,50M E CONJUNTOS DE FIXAÇÃO COM TAMPA E PARAFUSO - FORNECIMENTO E INSTALAÇÃO</v>
      </c>
      <c r="D2254" s="435" t="str">
        <f>Composições!D180</f>
        <v>M2</v>
      </c>
      <c r="E2254" s="512">
        <f>Composições!G180</f>
        <v>210.53000000000003</v>
      </c>
      <c r="F2254" s="703">
        <f t="shared" si="604"/>
        <v>253.81</v>
      </c>
      <c r="G2254" s="510">
        <v>260.25</v>
      </c>
      <c r="H2254" s="426">
        <f>F2254</f>
        <v>253.81</v>
      </c>
      <c r="I2254" s="422">
        <f t="shared" si="618"/>
        <v>66054.05</v>
      </c>
      <c r="J2254" s="422">
        <f t="shared" si="619"/>
        <v>66054.05</v>
      </c>
      <c r="K2254" s="419"/>
      <c r="L2254" s="423">
        <f t="shared" si="620"/>
        <v>260.25</v>
      </c>
      <c r="M2254" s="423">
        <f t="shared" si="621"/>
        <v>253.81</v>
      </c>
      <c r="N2254" s="422">
        <f t="shared" si="622"/>
        <v>66054.05</v>
      </c>
      <c r="O2254" s="422">
        <f t="shared" si="623"/>
        <v>66054.05</v>
      </c>
      <c r="P2254" s="420"/>
      <c r="Q2254" s="532"/>
      <c r="R2254" s="526" t="str">
        <f t="shared" si="603"/>
        <v>x</v>
      </c>
      <c r="S2254" s="526" t="str">
        <f t="shared" si="605"/>
        <v>x</v>
      </c>
      <c r="V2254" s="433" t="str">
        <f>VLOOKUP(A2254,[3]Cartilha!$A:$A,1,FALSE)</f>
        <v>5.3.3</v>
      </c>
      <c r="W2254" s="367"/>
    </row>
    <row r="2255" spans="1:23" ht="12" hidden="1" thickBot="1" x14ac:dyDescent="0.25">
      <c r="A2255" s="688" t="s">
        <v>184</v>
      </c>
      <c r="B2255" s="692"/>
      <c r="C2255" s="434">
        <v>0</v>
      </c>
      <c r="D2255" s="435">
        <v>0</v>
      </c>
      <c r="E2255" s="512">
        <v>0</v>
      </c>
      <c r="F2255" s="703">
        <f t="shared" si="604"/>
        <v>0</v>
      </c>
      <c r="G2255" s="510"/>
      <c r="H2255" s="426"/>
      <c r="I2255" s="422">
        <f t="shared" si="618"/>
        <v>0</v>
      </c>
      <c r="J2255" s="422">
        <f t="shared" si="619"/>
        <v>0</v>
      </c>
      <c r="K2255" s="419"/>
      <c r="L2255" s="423">
        <f t="shared" si="620"/>
        <v>0</v>
      </c>
      <c r="M2255" s="423">
        <f t="shared" si="621"/>
        <v>0</v>
      </c>
      <c r="N2255" s="422">
        <f t="shared" si="622"/>
        <v>0</v>
      </c>
      <c r="O2255" s="422">
        <f t="shared" si="623"/>
        <v>0</v>
      </c>
      <c r="P2255" s="420"/>
      <c r="Q2255" s="532"/>
      <c r="R2255" s="526" t="str">
        <f t="shared" si="603"/>
        <v/>
      </c>
      <c r="S2255" s="526" t="str">
        <f t="shared" si="605"/>
        <v/>
      </c>
      <c r="V2255" s="433" t="str">
        <f>VLOOKUP(A2255,[3]Cartilha!$A:$A,1,FALSE)</f>
        <v>x</v>
      </c>
      <c r="W2255" s="367"/>
    </row>
    <row r="2256" spans="1:23" ht="12" hidden="1" thickBot="1" x14ac:dyDescent="0.25">
      <c r="A2256" s="688" t="s">
        <v>184</v>
      </c>
      <c r="B2256" s="692"/>
      <c r="C2256" s="434">
        <v>0</v>
      </c>
      <c r="D2256" s="435">
        <v>0</v>
      </c>
      <c r="E2256" s="512">
        <v>0</v>
      </c>
      <c r="F2256" s="703">
        <f t="shared" si="604"/>
        <v>0</v>
      </c>
      <c r="G2256" s="510"/>
      <c r="H2256" s="426"/>
      <c r="I2256" s="422">
        <f t="shared" si="618"/>
        <v>0</v>
      </c>
      <c r="J2256" s="422">
        <f t="shared" si="619"/>
        <v>0</v>
      </c>
      <c r="K2256" s="419"/>
      <c r="L2256" s="423">
        <f t="shared" si="620"/>
        <v>0</v>
      </c>
      <c r="M2256" s="423">
        <f t="shared" si="621"/>
        <v>0</v>
      </c>
      <c r="N2256" s="422">
        <f t="shared" si="622"/>
        <v>0</v>
      </c>
      <c r="O2256" s="422">
        <f t="shared" si="623"/>
        <v>0</v>
      </c>
      <c r="P2256" s="420"/>
      <c r="Q2256" s="532"/>
      <c r="R2256" s="526" t="str">
        <f t="shared" si="603"/>
        <v/>
      </c>
      <c r="S2256" s="526" t="str">
        <f t="shared" si="605"/>
        <v/>
      </c>
      <c r="V2256" s="433" t="str">
        <f>VLOOKUP(A2256,[3]Cartilha!$A:$A,1,FALSE)</f>
        <v>x</v>
      </c>
      <c r="W2256" s="367"/>
    </row>
    <row r="2257" spans="1:23" ht="12" hidden="1" thickBot="1" x14ac:dyDescent="0.25">
      <c r="A2257" s="688" t="s">
        <v>184</v>
      </c>
      <c r="B2257" s="692"/>
      <c r="C2257" s="434">
        <v>0</v>
      </c>
      <c r="D2257" s="435">
        <v>0</v>
      </c>
      <c r="E2257" s="512">
        <v>0</v>
      </c>
      <c r="F2257" s="703">
        <f t="shared" si="604"/>
        <v>0</v>
      </c>
      <c r="G2257" s="510"/>
      <c r="H2257" s="426"/>
      <c r="I2257" s="422">
        <f t="shared" si="618"/>
        <v>0</v>
      </c>
      <c r="J2257" s="422">
        <f t="shared" si="619"/>
        <v>0</v>
      </c>
      <c r="K2257" s="419"/>
      <c r="L2257" s="423">
        <f t="shared" si="620"/>
        <v>0</v>
      </c>
      <c r="M2257" s="423">
        <f t="shared" si="621"/>
        <v>0</v>
      </c>
      <c r="N2257" s="422">
        <f t="shared" si="622"/>
        <v>0</v>
      </c>
      <c r="O2257" s="422">
        <f t="shared" si="623"/>
        <v>0</v>
      </c>
      <c r="P2257" s="420"/>
      <c r="Q2257" s="532"/>
      <c r="R2257" s="526" t="str">
        <f t="shared" si="603"/>
        <v/>
      </c>
      <c r="S2257" s="526" t="str">
        <f t="shared" si="605"/>
        <v/>
      </c>
      <c r="V2257" s="433" t="str">
        <f>VLOOKUP(A2257,[3]Cartilha!$A:$A,1,FALSE)</f>
        <v>x</v>
      </c>
      <c r="W2257" s="367"/>
    </row>
    <row r="2258" spans="1:23" ht="12" hidden="1" thickBot="1" x14ac:dyDescent="0.25">
      <c r="A2258" s="688" t="s">
        <v>184</v>
      </c>
      <c r="B2258" s="692"/>
      <c r="C2258" s="434">
        <v>0</v>
      </c>
      <c r="D2258" s="435">
        <v>0</v>
      </c>
      <c r="E2258" s="512">
        <v>0</v>
      </c>
      <c r="F2258" s="703">
        <f t="shared" si="604"/>
        <v>0</v>
      </c>
      <c r="G2258" s="510"/>
      <c r="H2258" s="426"/>
      <c r="I2258" s="422">
        <f t="shared" si="618"/>
        <v>0</v>
      </c>
      <c r="J2258" s="422">
        <f t="shared" si="619"/>
        <v>0</v>
      </c>
      <c r="K2258" s="419"/>
      <c r="L2258" s="423">
        <f t="shared" si="620"/>
        <v>0</v>
      </c>
      <c r="M2258" s="423">
        <f t="shared" si="621"/>
        <v>0</v>
      </c>
      <c r="N2258" s="422">
        <f t="shared" si="622"/>
        <v>0</v>
      </c>
      <c r="O2258" s="422">
        <f t="shared" si="623"/>
        <v>0</v>
      </c>
      <c r="P2258" s="420"/>
      <c r="Q2258" s="532"/>
      <c r="R2258" s="526" t="str">
        <f t="shared" si="603"/>
        <v/>
      </c>
      <c r="S2258" s="526" t="str">
        <f t="shared" si="605"/>
        <v/>
      </c>
      <c r="V2258" s="433" t="str">
        <f>VLOOKUP(A2258,[3]Cartilha!$A:$A,1,FALSE)</f>
        <v>x</v>
      </c>
      <c r="W2258" s="367"/>
    </row>
    <row r="2259" spans="1:23" ht="12" hidden="1" thickBot="1" x14ac:dyDescent="0.25">
      <c r="A2259" s="688" t="s">
        <v>184</v>
      </c>
      <c r="B2259" s="692"/>
      <c r="C2259" s="434">
        <v>0</v>
      </c>
      <c r="D2259" s="435">
        <v>0</v>
      </c>
      <c r="E2259" s="512">
        <v>0</v>
      </c>
      <c r="F2259" s="703">
        <f t="shared" si="604"/>
        <v>0</v>
      </c>
      <c r="G2259" s="510"/>
      <c r="H2259" s="426"/>
      <c r="I2259" s="422">
        <f t="shared" si="618"/>
        <v>0</v>
      </c>
      <c r="J2259" s="422">
        <f t="shared" si="619"/>
        <v>0</v>
      </c>
      <c r="K2259" s="419"/>
      <c r="L2259" s="423">
        <f t="shared" si="620"/>
        <v>0</v>
      </c>
      <c r="M2259" s="423">
        <f t="shared" si="621"/>
        <v>0</v>
      </c>
      <c r="N2259" s="422">
        <f t="shared" si="622"/>
        <v>0</v>
      </c>
      <c r="O2259" s="422">
        <f t="shared" si="623"/>
        <v>0</v>
      </c>
      <c r="P2259" s="420"/>
      <c r="Q2259" s="532"/>
      <c r="R2259" s="526" t="str">
        <f t="shared" si="603"/>
        <v/>
      </c>
      <c r="S2259" s="526" t="str">
        <f t="shared" si="605"/>
        <v/>
      </c>
      <c r="V2259" s="433" t="str">
        <f>VLOOKUP(A2259,[3]Cartilha!$A:$A,1,FALSE)</f>
        <v>x</v>
      </c>
      <c r="W2259" s="367"/>
    </row>
    <row r="2260" spans="1:23" ht="12" hidden="1" thickBot="1" x14ac:dyDescent="0.25">
      <c r="A2260" s="688" t="s">
        <v>184</v>
      </c>
      <c r="B2260" s="692"/>
      <c r="C2260" s="434">
        <v>0</v>
      </c>
      <c r="D2260" s="435">
        <v>0</v>
      </c>
      <c r="E2260" s="512">
        <v>0</v>
      </c>
      <c r="F2260" s="703">
        <f t="shared" si="604"/>
        <v>0</v>
      </c>
      <c r="G2260" s="510"/>
      <c r="H2260" s="426"/>
      <c r="I2260" s="422">
        <f t="shared" si="618"/>
        <v>0</v>
      </c>
      <c r="J2260" s="422">
        <f t="shared" si="619"/>
        <v>0</v>
      </c>
      <c r="K2260" s="419"/>
      <c r="L2260" s="423">
        <f t="shared" si="620"/>
        <v>0</v>
      </c>
      <c r="M2260" s="423">
        <f t="shared" si="621"/>
        <v>0</v>
      </c>
      <c r="N2260" s="422">
        <f t="shared" si="622"/>
        <v>0</v>
      </c>
      <c r="O2260" s="422">
        <f t="shared" si="623"/>
        <v>0</v>
      </c>
      <c r="P2260" s="420"/>
      <c r="Q2260" s="532"/>
      <c r="R2260" s="526" t="str">
        <f t="shared" ref="R2260:R2323" si="624">IF(Q2260="X","x",IF(Q2260="xx","x",IF(O2260&gt;0,"x","")))</f>
        <v/>
      </c>
      <c r="S2260" s="526" t="str">
        <f t="shared" si="605"/>
        <v/>
      </c>
      <c r="V2260" s="433" t="str">
        <f>VLOOKUP(A2260,[3]Cartilha!$A:$A,1,FALSE)</f>
        <v>x</v>
      </c>
      <c r="W2260" s="367"/>
    </row>
    <row r="2261" spans="1:23" ht="12" hidden="1" thickBot="1" x14ac:dyDescent="0.25">
      <c r="A2261" s="688" t="s">
        <v>184</v>
      </c>
      <c r="B2261" s="692"/>
      <c r="C2261" s="434">
        <v>0</v>
      </c>
      <c r="D2261" s="435">
        <v>0</v>
      </c>
      <c r="E2261" s="512">
        <v>0</v>
      </c>
      <c r="F2261" s="703">
        <f t="shared" si="604"/>
        <v>0</v>
      </c>
      <c r="G2261" s="510"/>
      <c r="H2261" s="426"/>
      <c r="I2261" s="422">
        <f t="shared" si="618"/>
        <v>0</v>
      </c>
      <c r="J2261" s="422">
        <f t="shared" si="619"/>
        <v>0</v>
      </c>
      <c r="K2261" s="419"/>
      <c r="L2261" s="423">
        <f t="shared" si="620"/>
        <v>0</v>
      </c>
      <c r="M2261" s="423">
        <f t="shared" si="621"/>
        <v>0</v>
      </c>
      <c r="N2261" s="422">
        <f t="shared" si="622"/>
        <v>0</v>
      </c>
      <c r="O2261" s="422">
        <f t="shared" si="623"/>
        <v>0</v>
      </c>
      <c r="P2261" s="420"/>
      <c r="Q2261" s="532"/>
      <c r="R2261" s="526" t="str">
        <f t="shared" si="624"/>
        <v/>
      </c>
      <c r="S2261" s="526" t="str">
        <f t="shared" si="605"/>
        <v/>
      </c>
      <c r="V2261" s="433" t="str">
        <f>VLOOKUP(A2261,[3]Cartilha!$A:$A,1,FALSE)</f>
        <v>x</v>
      </c>
      <c r="W2261" s="367"/>
    </row>
    <row r="2262" spans="1:23" ht="12" hidden="1" thickBot="1" x14ac:dyDescent="0.25">
      <c r="A2262" s="688" t="s">
        <v>184</v>
      </c>
      <c r="B2262" s="692"/>
      <c r="C2262" s="434">
        <v>0</v>
      </c>
      <c r="D2262" s="435">
        <v>0</v>
      </c>
      <c r="E2262" s="512">
        <v>0</v>
      </c>
      <c r="F2262" s="703">
        <f t="shared" si="604"/>
        <v>0</v>
      </c>
      <c r="G2262" s="510"/>
      <c r="H2262" s="426"/>
      <c r="I2262" s="422">
        <f t="shared" si="618"/>
        <v>0</v>
      </c>
      <c r="J2262" s="422">
        <f t="shared" si="619"/>
        <v>0</v>
      </c>
      <c r="K2262" s="419"/>
      <c r="L2262" s="423">
        <f t="shared" si="620"/>
        <v>0</v>
      </c>
      <c r="M2262" s="423">
        <f t="shared" si="621"/>
        <v>0</v>
      </c>
      <c r="N2262" s="422">
        <f t="shared" si="622"/>
        <v>0</v>
      </c>
      <c r="O2262" s="422">
        <f t="shared" si="623"/>
        <v>0</v>
      </c>
      <c r="P2262" s="420"/>
      <c r="Q2262" s="532"/>
      <c r="R2262" s="526" t="str">
        <f t="shared" si="624"/>
        <v/>
      </c>
      <c r="S2262" s="526" t="str">
        <f t="shared" si="605"/>
        <v/>
      </c>
      <c r="V2262" s="433" t="str">
        <f>VLOOKUP(A2262,[3]Cartilha!$A:$A,1,FALSE)</f>
        <v>x</v>
      </c>
      <c r="W2262" s="367"/>
    </row>
    <row r="2263" spans="1:23" ht="12" hidden="1" thickBot="1" x14ac:dyDescent="0.25">
      <c r="A2263" s="688" t="s">
        <v>184</v>
      </c>
      <c r="B2263" s="692"/>
      <c r="C2263" s="434">
        <v>0</v>
      </c>
      <c r="D2263" s="435">
        <v>0</v>
      </c>
      <c r="E2263" s="512">
        <v>0</v>
      </c>
      <c r="F2263" s="703">
        <f t="shared" ref="F2263:F2326" si="625">IF(E2263=0,0,ROUND(E2263*(1+E$13)*(1-E$14),2))</f>
        <v>0</v>
      </c>
      <c r="G2263" s="510"/>
      <c r="H2263" s="426"/>
      <c r="I2263" s="422">
        <f t="shared" si="618"/>
        <v>0</v>
      </c>
      <c r="J2263" s="422">
        <f t="shared" si="619"/>
        <v>0</v>
      </c>
      <c r="K2263" s="419"/>
      <c r="L2263" s="423">
        <f t="shared" si="620"/>
        <v>0</v>
      </c>
      <c r="M2263" s="423">
        <f t="shared" si="621"/>
        <v>0</v>
      </c>
      <c r="N2263" s="422">
        <f t="shared" si="622"/>
        <v>0</v>
      </c>
      <c r="O2263" s="422">
        <f t="shared" si="623"/>
        <v>0</v>
      </c>
      <c r="P2263" s="420"/>
      <c r="Q2263" s="532"/>
      <c r="R2263" s="526" t="str">
        <f t="shared" si="624"/>
        <v/>
      </c>
      <c r="S2263" s="526" t="str">
        <f t="shared" si="605"/>
        <v/>
      </c>
      <c r="V2263" s="433" t="str">
        <f>VLOOKUP(A2263,[3]Cartilha!$A:$A,1,FALSE)</f>
        <v>x</v>
      </c>
      <c r="W2263" s="367"/>
    </row>
    <row r="2264" spans="1:23" ht="12" hidden="1" thickBot="1" x14ac:dyDescent="0.25">
      <c r="A2264" s="688" t="s">
        <v>184</v>
      </c>
      <c r="B2264" s="692"/>
      <c r="C2264" s="434">
        <v>0</v>
      </c>
      <c r="D2264" s="435">
        <v>0</v>
      </c>
      <c r="E2264" s="512">
        <v>0</v>
      </c>
      <c r="F2264" s="703">
        <f t="shared" si="625"/>
        <v>0</v>
      </c>
      <c r="G2264" s="510"/>
      <c r="H2264" s="426"/>
      <c r="I2264" s="422">
        <f t="shared" si="618"/>
        <v>0</v>
      </c>
      <c r="J2264" s="422">
        <f t="shared" si="619"/>
        <v>0</v>
      </c>
      <c r="K2264" s="419"/>
      <c r="L2264" s="423">
        <f t="shared" si="620"/>
        <v>0</v>
      </c>
      <c r="M2264" s="423">
        <f t="shared" si="621"/>
        <v>0</v>
      </c>
      <c r="N2264" s="422">
        <f t="shared" si="622"/>
        <v>0</v>
      </c>
      <c r="O2264" s="422">
        <f t="shared" si="623"/>
        <v>0</v>
      </c>
      <c r="P2264" s="420"/>
      <c r="Q2264" s="532"/>
      <c r="R2264" s="526" t="str">
        <f t="shared" si="624"/>
        <v/>
      </c>
      <c r="S2264" s="526" t="str">
        <f t="shared" si="605"/>
        <v/>
      </c>
      <c r="V2264" s="433" t="str">
        <f>VLOOKUP(A2264,[3]Cartilha!$A:$A,1,FALSE)</f>
        <v>x</v>
      </c>
      <c r="W2264" s="367"/>
    </row>
    <row r="2265" spans="1:23" ht="12" hidden="1" thickBot="1" x14ac:dyDescent="0.25">
      <c r="A2265" s="688" t="s">
        <v>184</v>
      </c>
      <c r="B2265" s="692"/>
      <c r="C2265" s="434">
        <v>0</v>
      </c>
      <c r="D2265" s="435">
        <v>0</v>
      </c>
      <c r="E2265" s="512">
        <v>0</v>
      </c>
      <c r="F2265" s="703">
        <f t="shared" si="625"/>
        <v>0</v>
      </c>
      <c r="G2265" s="510"/>
      <c r="H2265" s="426"/>
      <c r="I2265" s="422">
        <f t="shared" si="618"/>
        <v>0</v>
      </c>
      <c r="J2265" s="422">
        <f t="shared" si="619"/>
        <v>0</v>
      </c>
      <c r="K2265" s="419"/>
      <c r="L2265" s="423">
        <f t="shared" si="620"/>
        <v>0</v>
      </c>
      <c r="M2265" s="423">
        <f t="shared" si="621"/>
        <v>0</v>
      </c>
      <c r="N2265" s="422">
        <f t="shared" si="622"/>
        <v>0</v>
      </c>
      <c r="O2265" s="422">
        <f t="shared" si="623"/>
        <v>0</v>
      </c>
      <c r="P2265" s="420"/>
      <c r="Q2265" s="532"/>
      <c r="R2265" s="526" t="str">
        <f t="shared" si="624"/>
        <v/>
      </c>
      <c r="S2265" s="526" t="str">
        <f t="shared" si="605"/>
        <v/>
      </c>
      <c r="V2265" s="433" t="str">
        <f>VLOOKUP(A2265,[3]Cartilha!$A:$A,1,FALSE)</f>
        <v>x</v>
      </c>
      <c r="W2265" s="367"/>
    </row>
    <row r="2266" spans="1:23" ht="12" hidden="1" thickBot="1" x14ac:dyDescent="0.25">
      <c r="A2266" s="688" t="s">
        <v>184</v>
      </c>
      <c r="B2266" s="692"/>
      <c r="C2266" s="434">
        <v>0</v>
      </c>
      <c r="D2266" s="435">
        <v>0</v>
      </c>
      <c r="E2266" s="512">
        <v>0</v>
      </c>
      <c r="F2266" s="703">
        <f t="shared" si="625"/>
        <v>0</v>
      </c>
      <c r="G2266" s="510"/>
      <c r="H2266" s="426"/>
      <c r="I2266" s="422">
        <f t="shared" si="618"/>
        <v>0</v>
      </c>
      <c r="J2266" s="422">
        <f t="shared" si="619"/>
        <v>0</v>
      </c>
      <c r="K2266" s="419"/>
      <c r="L2266" s="423">
        <f t="shared" si="620"/>
        <v>0</v>
      </c>
      <c r="M2266" s="423">
        <f t="shared" si="621"/>
        <v>0</v>
      </c>
      <c r="N2266" s="422">
        <f t="shared" si="622"/>
        <v>0</v>
      </c>
      <c r="O2266" s="422">
        <f t="shared" si="623"/>
        <v>0</v>
      </c>
      <c r="P2266" s="420"/>
      <c r="Q2266" s="532"/>
      <c r="R2266" s="526" t="str">
        <f t="shared" si="624"/>
        <v/>
      </c>
      <c r="S2266" s="526" t="str">
        <f t="shared" si="605"/>
        <v/>
      </c>
      <c r="V2266" s="433" t="str">
        <f>VLOOKUP(A2266,[3]Cartilha!$A:$A,1,FALSE)</f>
        <v>x</v>
      </c>
      <c r="W2266" s="367"/>
    </row>
    <row r="2267" spans="1:23" ht="12" hidden="1" thickBot="1" x14ac:dyDescent="0.25">
      <c r="A2267" s="688" t="s">
        <v>184</v>
      </c>
      <c r="B2267" s="692"/>
      <c r="C2267" s="434">
        <v>0</v>
      </c>
      <c r="D2267" s="435">
        <v>0</v>
      </c>
      <c r="E2267" s="512">
        <v>0</v>
      </c>
      <c r="F2267" s="703">
        <f t="shared" si="625"/>
        <v>0</v>
      </c>
      <c r="G2267" s="510"/>
      <c r="H2267" s="426"/>
      <c r="I2267" s="422">
        <f t="shared" si="618"/>
        <v>0</v>
      </c>
      <c r="J2267" s="422">
        <f t="shared" si="619"/>
        <v>0</v>
      </c>
      <c r="K2267" s="419"/>
      <c r="L2267" s="423">
        <f t="shared" si="620"/>
        <v>0</v>
      </c>
      <c r="M2267" s="423">
        <f t="shared" si="621"/>
        <v>0</v>
      </c>
      <c r="N2267" s="422">
        <f t="shared" si="622"/>
        <v>0</v>
      </c>
      <c r="O2267" s="422">
        <f t="shared" si="623"/>
        <v>0</v>
      </c>
      <c r="P2267" s="420"/>
      <c r="Q2267" s="532"/>
      <c r="R2267" s="526" t="str">
        <f t="shared" si="624"/>
        <v/>
      </c>
      <c r="S2267" s="526" t="str">
        <f t="shared" si="605"/>
        <v/>
      </c>
      <c r="V2267" s="433" t="str">
        <f>VLOOKUP(A2267,[3]Cartilha!$A:$A,1,FALSE)</f>
        <v>x</v>
      </c>
      <c r="W2267" s="367"/>
    </row>
    <row r="2268" spans="1:23" ht="12" hidden="1" thickBot="1" x14ac:dyDescent="0.25">
      <c r="A2268" s="688" t="s">
        <v>184</v>
      </c>
      <c r="B2268" s="692"/>
      <c r="C2268" s="434">
        <v>0</v>
      </c>
      <c r="D2268" s="435">
        <v>0</v>
      </c>
      <c r="E2268" s="512">
        <v>0</v>
      </c>
      <c r="F2268" s="703">
        <f t="shared" si="625"/>
        <v>0</v>
      </c>
      <c r="G2268" s="510"/>
      <c r="H2268" s="426"/>
      <c r="I2268" s="422">
        <f t="shared" si="618"/>
        <v>0</v>
      </c>
      <c r="J2268" s="422">
        <f t="shared" si="619"/>
        <v>0</v>
      </c>
      <c r="K2268" s="419"/>
      <c r="L2268" s="423">
        <f t="shared" si="620"/>
        <v>0</v>
      </c>
      <c r="M2268" s="423">
        <f t="shared" si="621"/>
        <v>0</v>
      </c>
      <c r="N2268" s="422">
        <f t="shared" si="622"/>
        <v>0</v>
      </c>
      <c r="O2268" s="422">
        <f t="shared" si="623"/>
        <v>0</v>
      </c>
      <c r="P2268" s="420"/>
      <c r="Q2268" s="532"/>
      <c r="R2268" s="526" t="str">
        <f t="shared" si="624"/>
        <v/>
      </c>
      <c r="S2268" s="526" t="str">
        <f t="shared" si="605"/>
        <v/>
      </c>
      <c r="V2268" s="433" t="str">
        <f>VLOOKUP(A2268,[3]Cartilha!$A:$A,1,FALSE)</f>
        <v>x</v>
      </c>
      <c r="W2268" s="367"/>
    </row>
    <row r="2269" spans="1:23" ht="12" hidden="1" thickBot="1" x14ac:dyDescent="0.25">
      <c r="A2269" s="688" t="s">
        <v>184</v>
      </c>
      <c r="B2269" s="692"/>
      <c r="C2269" s="434">
        <v>0</v>
      </c>
      <c r="D2269" s="435">
        <v>0</v>
      </c>
      <c r="E2269" s="512">
        <v>0</v>
      </c>
      <c r="F2269" s="703">
        <f t="shared" si="625"/>
        <v>0</v>
      </c>
      <c r="G2269" s="510"/>
      <c r="H2269" s="426"/>
      <c r="I2269" s="422">
        <f t="shared" si="618"/>
        <v>0</v>
      </c>
      <c r="J2269" s="422">
        <f t="shared" si="619"/>
        <v>0</v>
      </c>
      <c r="K2269" s="419"/>
      <c r="L2269" s="423">
        <f t="shared" si="620"/>
        <v>0</v>
      </c>
      <c r="M2269" s="423">
        <f t="shared" si="621"/>
        <v>0</v>
      </c>
      <c r="N2269" s="422">
        <f t="shared" si="622"/>
        <v>0</v>
      </c>
      <c r="O2269" s="422">
        <f t="shared" si="623"/>
        <v>0</v>
      </c>
      <c r="P2269" s="420"/>
      <c r="Q2269" s="532"/>
      <c r="R2269" s="526" t="str">
        <f t="shared" si="624"/>
        <v/>
      </c>
      <c r="S2269" s="526" t="str">
        <f t="shared" si="605"/>
        <v/>
      </c>
      <c r="V2269" s="433" t="str">
        <f>VLOOKUP(A2269,[3]Cartilha!$A:$A,1,FALSE)</f>
        <v>x</v>
      </c>
      <c r="W2269" s="367"/>
    </row>
    <row r="2270" spans="1:23" ht="12" hidden="1" thickBot="1" x14ac:dyDescent="0.25">
      <c r="A2270" s="688" t="s">
        <v>184</v>
      </c>
      <c r="B2270" s="692"/>
      <c r="C2270" s="434">
        <v>0</v>
      </c>
      <c r="D2270" s="435">
        <v>0</v>
      </c>
      <c r="E2270" s="512">
        <v>0</v>
      </c>
      <c r="F2270" s="703">
        <f t="shared" si="625"/>
        <v>0</v>
      </c>
      <c r="G2270" s="510"/>
      <c r="H2270" s="426"/>
      <c r="I2270" s="422">
        <f t="shared" si="618"/>
        <v>0</v>
      </c>
      <c r="J2270" s="422">
        <f t="shared" si="619"/>
        <v>0</v>
      </c>
      <c r="K2270" s="419"/>
      <c r="L2270" s="423">
        <f t="shared" si="620"/>
        <v>0</v>
      </c>
      <c r="M2270" s="423">
        <f t="shared" si="621"/>
        <v>0</v>
      </c>
      <c r="N2270" s="422">
        <f t="shared" si="622"/>
        <v>0</v>
      </c>
      <c r="O2270" s="422">
        <f t="shared" si="623"/>
        <v>0</v>
      </c>
      <c r="P2270" s="420"/>
      <c r="Q2270" s="532"/>
      <c r="R2270" s="526" t="str">
        <f t="shared" si="624"/>
        <v/>
      </c>
      <c r="S2270" s="526" t="str">
        <f t="shared" si="605"/>
        <v/>
      </c>
      <c r="V2270" s="433" t="str">
        <f>VLOOKUP(A2270,[3]Cartilha!$A:$A,1,FALSE)</f>
        <v>x</v>
      </c>
      <c r="W2270" s="367"/>
    </row>
    <row r="2271" spans="1:23" ht="12" hidden="1" thickBot="1" x14ac:dyDescent="0.25">
      <c r="A2271" s="688" t="s">
        <v>184</v>
      </c>
      <c r="B2271" s="692"/>
      <c r="C2271" s="434">
        <v>0</v>
      </c>
      <c r="D2271" s="435">
        <v>0</v>
      </c>
      <c r="E2271" s="512">
        <v>0</v>
      </c>
      <c r="F2271" s="703">
        <f t="shared" si="625"/>
        <v>0</v>
      </c>
      <c r="G2271" s="510"/>
      <c r="H2271" s="426"/>
      <c r="I2271" s="422">
        <f t="shared" si="618"/>
        <v>0</v>
      </c>
      <c r="J2271" s="422">
        <f t="shared" si="619"/>
        <v>0</v>
      </c>
      <c r="K2271" s="419"/>
      <c r="L2271" s="423">
        <f t="shared" si="620"/>
        <v>0</v>
      </c>
      <c r="M2271" s="423">
        <f t="shared" si="621"/>
        <v>0</v>
      </c>
      <c r="N2271" s="422">
        <f t="shared" si="622"/>
        <v>0</v>
      </c>
      <c r="O2271" s="422">
        <f t="shared" si="623"/>
        <v>0</v>
      </c>
      <c r="P2271" s="420"/>
      <c r="Q2271" s="532"/>
      <c r="R2271" s="526" t="str">
        <f t="shared" si="624"/>
        <v/>
      </c>
      <c r="S2271" s="526" t="str">
        <f t="shared" si="605"/>
        <v/>
      </c>
      <c r="V2271" s="433" t="str">
        <f>VLOOKUP(A2271,[3]Cartilha!$A:$A,1,FALSE)</f>
        <v>x</v>
      </c>
      <c r="W2271" s="367"/>
    </row>
    <row r="2272" spans="1:23" ht="12" hidden="1" thickBot="1" x14ac:dyDescent="0.25">
      <c r="A2272" s="688" t="s">
        <v>184</v>
      </c>
      <c r="B2272" s="692"/>
      <c r="C2272" s="434">
        <v>0</v>
      </c>
      <c r="D2272" s="435">
        <v>0</v>
      </c>
      <c r="E2272" s="512">
        <v>0</v>
      </c>
      <c r="F2272" s="703">
        <f t="shared" si="625"/>
        <v>0</v>
      </c>
      <c r="G2272" s="510"/>
      <c r="H2272" s="426"/>
      <c r="I2272" s="422">
        <f t="shared" si="618"/>
        <v>0</v>
      </c>
      <c r="J2272" s="422">
        <f t="shared" si="619"/>
        <v>0</v>
      </c>
      <c r="K2272" s="419"/>
      <c r="L2272" s="423">
        <f t="shared" si="620"/>
        <v>0</v>
      </c>
      <c r="M2272" s="423">
        <f t="shared" si="621"/>
        <v>0</v>
      </c>
      <c r="N2272" s="422">
        <f t="shared" si="622"/>
        <v>0</v>
      </c>
      <c r="O2272" s="422">
        <f t="shared" si="623"/>
        <v>0</v>
      </c>
      <c r="P2272" s="420"/>
      <c r="Q2272" s="532"/>
      <c r="R2272" s="526" t="str">
        <f t="shared" si="624"/>
        <v/>
      </c>
      <c r="S2272" s="526" t="str">
        <f t="shared" si="605"/>
        <v/>
      </c>
      <c r="V2272" s="433" t="str">
        <f>VLOOKUP(A2272,[3]Cartilha!$A:$A,1,FALSE)</f>
        <v>x</v>
      </c>
      <c r="W2272" s="367"/>
    </row>
    <row r="2273" spans="1:23" ht="12" hidden="1" thickBot="1" x14ac:dyDescent="0.25">
      <c r="A2273" s="688" t="s">
        <v>184</v>
      </c>
      <c r="B2273" s="692"/>
      <c r="C2273" s="434">
        <v>0</v>
      </c>
      <c r="D2273" s="435">
        <v>0</v>
      </c>
      <c r="E2273" s="512">
        <v>0</v>
      </c>
      <c r="F2273" s="703">
        <f t="shared" si="625"/>
        <v>0</v>
      </c>
      <c r="G2273" s="510"/>
      <c r="H2273" s="426"/>
      <c r="I2273" s="422">
        <f t="shared" si="618"/>
        <v>0</v>
      </c>
      <c r="J2273" s="422">
        <f t="shared" si="619"/>
        <v>0</v>
      </c>
      <c r="K2273" s="419"/>
      <c r="L2273" s="423">
        <f t="shared" si="620"/>
        <v>0</v>
      </c>
      <c r="M2273" s="423">
        <f t="shared" si="621"/>
        <v>0</v>
      </c>
      <c r="N2273" s="422">
        <f t="shared" si="622"/>
        <v>0</v>
      </c>
      <c r="O2273" s="422">
        <f t="shared" si="623"/>
        <v>0</v>
      </c>
      <c r="P2273" s="420"/>
      <c r="Q2273" s="532"/>
      <c r="R2273" s="526" t="str">
        <f t="shared" si="624"/>
        <v/>
      </c>
      <c r="S2273" s="526" t="str">
        <f t="shared" si="605"/>
        <v/>
      </c>
      <c r="V2273" s="433" t="str">
        <f>VLOOKUP(A2273,[3]Cartilha!$A:$A,1,FALSE)</f>
        <v>x</v>
      </c>
      <c r="W2273" s="367"/>
    </row>
    <row r="2274" spans="1:23" ht="12" hidden="1" thickBot="1" x14ac:dyDescent="0.25">
      <c r="A2274" s="688" t="s">
        <v>184</v>
      </c>
      <c r="B2274" s="692"/>
      <c r="C2274" s="434">
        <v>0</v>
      </c>
      <c r="D2274" s="435">
        <v>0</v>
      </c>
      <c r="E2274" s="512">
        <v>0</v>
      </c>
      <c r="F2274" s="703">
        <f t="shared" si="625"/>
        <v>0</v>
      </c>
      <c r="G2274" s="510"/>
      <c r="H2274" s="426"/>
      <c r="I2274" s="422">
        <f t="shared" si="618"/>
        <v>0</v>
      </c>
      <c r="J2274" s="422">
        <f t="shared" si="619"/>
        <v>0</v>
      </c>
      <c r="K2274" s="419"/>
      <c r="L2274" s="423">
        <f t="shared" si="620"/>
        <v>0</v>
      </c>
      <c r="M2274" s="423">
        <f t="shared" si="621"/>
        <v>0</v>
      </c>
      <c r="N2274" s="422">
        <f t="shared" si="622"/>
        <v>0</v>
      </c>
      <c r="O2274" s="422">
        <f t="shared" si="623"/>
        <v>0</v>
      </c>
      <c r="P2274" s="420"/>
      <c r="Q2274" s="532"/>
      <c r="R2274" s="526" t="str">
        <f t="shared" si="624"/>
        <v/>
      </c>
      <c r="S2274" s="526" t="str">
        <f t="shared" ref="S2274:S2337" si="626">IF(Q2274="X","x",IF(Q2274="xx","x",IF(OR(J2274&gt;0,O2274&gt;0),"x","")))</f>
        <v/>
      </c>
      <c r="V2274" s="433" t="str">
        <f>VLOOKUP(A2274,[3]Cartilha!$A:$A,1,FALSE)</f>
        <v>x</v>
      </c>
      <c r="W2274" s="367"/>
    </row>
    <row r="2275" spans="1:23" ht="12" hidden="1" thickBot="1" x14ac:dyDescent="0.25">
      <c r="A2275" s="688" t="s">
        <v>184</v>
      </c>
      <c r="B2275" s="692"/>
      <c r="C2275" s="434">
        <v>0</v>
      </c>
      <c r="D2275" s="435">
        <v>0</v>
      </c>
      <c r="E2275" s="512">
        <v>0</v>
      </c>
      <c r="F2275" s="703">
        <f t="shared" si="625"/>
        <v>0</v>
      </c>
      <c r="G2275" s="510"/>
      <c r="H2275" s="426"/>
      <c r="I2275" s="422">
        <f t="shared" si="618"/>
        <v>0</v>
      </c>
      <c r="J2275" s="422">
        <f t="shared" si="619"/>
        <v>0</v>
      </c>
      <c r="K2275" s="419"/>
      <c r="L2275" s="423">
        <f t="shared" si="620"/>
        <v>0</v>
      </c>
      <c r="M2275" s="423">
        <f t="shared" si="621"/>
        <v>0</v>
      </c>
      <c r="N2275" s="422">
        <f t="shared" si="622"/>
        <v>0</v>
      </c>
      <c r="O2275" s="422">
        <f t="shared" si="623"/>
        <v>0</v>
      </c>
      <c r="P2275" s="420"/>
      <c r="Q2275" s="532"/>
      <c r="R2275" s="526" t="str">
        <f t="shared" si="624"/>
        <v/>
      </c>
      <c r="S2275" s="526" t="str">
        <f t="shared" si="626"/>
        <v/>
      </c>
      <c r="V2275" s="433" t="str">
        <f>VLOOKUP(A2275,[3]Cartilha!$A:$A,1,FALSE)</f>
        <v>x</v>
      </c>
      <c r="W2275" s="367"/>
    </row>
    <row r="2276" spans="1:23" ht="12" hidden="1" thickBot="1" x14ac:dyDescent="0.25">
      <c r="A2276" s="688" t="s">
        <v>184</v>
      </c>
      <c r="B2276" s="692"/>
      <c r="C2276" s="434">
        <v>0</v>
      </c>
      <c r="D2276" s="435">
        <v>0</v>
      </c>
      <c r="E2276" s="512">
        <v>0</v>
      </c>
      <c r="F2276" s="703">
        <f t="shared" si="625"/>
        <v>0</v>
      </c>
      <c r="G2276" s="510"/>
      <c r="H2276" s="426"/>
      <c r="I2276" s="422">
        <f t="shared" si="618"/>
        <v>0</v>
      </c>
      <c r="J2276" s="422">
        <f t="shared" si="619"/>
        <v>0</v>
      </c>
      <c r="K2276" s="419"/>
      <c r="L2276" s="423">
        <f t="shared" si="620"/>
        <v>0</v>
      </c>
      <c r="M2276" s="423">
        <f t="shared" si="621"/>
        <v>0</v>
      </c>
      <c r="N2276" s="422">
        <f t="shared" si="622"/>
        <v>0</v>
      </c>
      <c r="O2276" s="422">
        <f t="shared" si="623"/>
        <v>0</v>
      </c>
      <c r="P2276" s="420"/>
      <c r="Q2276" s="532"/>
      <c r="R2276" s="526" t="str">
        <f t="shared" si="624"/>
        <v/>
      </c>
      <c r="S2276" s="526" t="str">
        <f t="shared" si="626"/>
        <v/>
      </c>
      <c r="V2276" s="433" t="str">
        <f>VLOOKUP(A2276,[3]Cartilha!$A:$A,1,FALSE)</f>
        <v>x</v>
      </c>
      <c r="W2276" s="367"/>
    </row>
    <row r="2277" spans="1:23" ht="12" hidden="1" thickBot="1" x14ac:dyDescent="0.25">
      <c r="A2277" s="688" t="s">
        <v>184</v>
      </c>
      <c r="B2277" s="692"/>
      <c r="C2277" s="434">
        <v>0</v>
      </c>
      <c r="D2277" s="435">
        <v>0</v>
      </c>
      <c r="E2277" s="512">
        <v>0</v>
      </c>
      <c r="F2277" s="703">
        <f t="shared" si="625"/>
        <v>0</v>
      </c>
      <c r="G2277" s="510"/>
      <c r="H2277" s="426"/>
      <c r="I2277" s="422">
        <f t="shared" si="618"/>
        <v>0</v>
      </c>
      <c r="J2277" s="422">
        <f t="shared" si="619"/>
        <v>0</v>
      </c>
      <c r="K2277" s="419"/>
      <c r="L2277" s="423">
        <f t="shared" si="620"/>
        <v>0</v>
      </c>
      <c r="M2277" s="423">
        <f t="shared" si="621"/>
        <v>0</v>
      </c>
      <c r="N2277" s="422">
        <f t="shared" si="622"/>
        <v>0</v>
      </c>
      <c r="O2277" s="422">
        <f t="shared" si="623"/>
        <v>0</v>
      </c>
      <c r="P2277" s="420"/>
      <c r="Q2277" s="532"/>
      <c r="R2277" s="526" t="str">
        <f t="shared" si="624"/>
        <v/>
      </c>
      <c r="S2277" s="526" t="str">
        <f t="shared" si="626"/>
        <v/>
      </c>
      <c r="V2277" s="433" t="str">
        <f>VLOOKUP(A2277,[3]Cartilha!$A:$A,1,FALSE)</f>
        <v>x</v>
      </c>
      <c r="W2277" s="367"/>
    </row>
    <row r="2278" spans="1:23" ht="12" hidden="1" thickBot="1" x14ac:dyDescent="0.25">
      <c r="A2278" s="688" t="s">
        <v>184</v>
      </c>
      <c r="B2278" s="692"/>
      <c r="C2278" s="434">
        <v>0</v>
      </c>
      <c r="D2278" s="435">
        <v>0</v>
      </c>
      <c r="E2278" s="512">
        <v>0</v>
      </c>
      <c r="F2278" s="703">
        <f t="shared" si="625"/>
        <v>0</v>
      </c>
      <c r="G2278" s="510"/>
      <c r="H2278" s="426"/>
      <c r="I2278" s="422">
        <f t="shared" si="618"/>
        <v>0</v>
      </c>
      <c r="J2278" s="422">
        <f t="shared" si="619"/>
        <v>0</v>
      </c>
      <c r="K2278" s="419"/>
      <c r="L2278" s="423">
        <f t="shared" si="620"/>
        <v>0</v>
      </c>
      <c r="M2278" s="423">
        <f t="shared" si="621"/>
        <v>0</v>
      </c>
      <c r="N2278" s="422">
        <f t="shared" si="622"/>
        <v>0</v>
      </c>
      <c r="O2278" s="422">
        <f t="shared" si="623"/>
        <v>0</v>
      </c>
      <c r="P2278" s="420"/>
      <c r="Q2278" s="532"/>
      <c r="R2278" s="526" t="str">
        <f t="shared" si="624"/>
        <v/>
      </c>
      <c r="S2278" s="526" t="str">
        <f t="shared" si="626"/>
        <v/>
      </c>
      <c r="V2278" s="433" t="str">
        <f>VLOOKUP(A2278,[3]Cartilha!$A:$A,1,FALSE)</f>
        <v>x</v>
      </c>
      <c r="W2278" s="367"/>
    </row>
    <row r="2279" spans="1:23" ht="12" hidden="1" thickBot="1" x14ac:dyDescent="0.25">
      <c r="A2279" s="688" t="s">
        <v>184</v>
      </c>
      <c r="B2279" s="692"/>
      <c r="C2279" s="434">
        <v>0</v>
      </c>
      <c r="D2279" s="435">
        <v>0</v>
      </c>
      <c r="E2279" s="512">
        <v>0</v>
      </c>
      <c r="F2279" s="703">
        <f t="shared" si="625"/>
        <v>0</v>
      </c>
      <c r="G2279" s="510"/>
      <c r="H2279" s="426"/>
      <c r="I2279" s="422">
        <f t="shared" si="618"/>
        <v>0</v>
      </c>
      <c r="J2279" s="422">
        <f t="shared" si="619"/>
        <v>0</v>
      </c>
      <c r="K2279" s="419"/>
      <c r="L2279" s="423">
        <f t="shared" si="620"/>
        <v>0</v>
      </c>
      <c r="M2279" s="423">
        <f t="shared" si="621"/>
        <v>0</v>
      </c>
      <c r="N2279" s="422">
        <f t="shared" si="622"/>
        <v>0</v>
      </c>
      <c r="O2279" s="422">
        <f t="shared" si="623"/>
        <v>0</v>
      </c>
      <c r="P2279" s="420"/>
      <c r="Q2279" s="532"/>
      <c r="R2279" s="526" t="str">
        <f t="shared" si="624"/>
        <v/>
      </c>
      <c r="S2279" s="526" t="str">
        <f t="shared" si="626"/>
        <v/>
      </c>
      <c r="V2279" s="433" t="str">
        <f>VLOOKUP(A2279,[3]Cartilha!$A:$A,1,FALSE)</f>
        <v>x</v>
      </c>
      <c r="W2279" s="367"/>
    </row>
    <row r="2280" spans="1:23" ht="12" hidden="1" thickBot="1" x14ac:dyDescent="0.25">
      <c r="A2280" s="688" t="s">
        <v>184</v>
      </c>
      <c r="B2280" s="692"/>
      <c r="C2280" s="434">
        <v>0</v>
      </c>
      <c r="D2280" s="435">
        <v>0</v>
      </c>
      <c r="E2280" s="512">
        <v>0</v>
      </c>
      <c r="F2280" s="703">
        <f t="shared" si="625"/>
        <v>0</v>
      </c>
      <c r="G2280" s="510"/>
      <c r="H2280" s="426"/>
      <c r="I2280" s="422">
        <f t="shared" si="618"/>
        <v>0</v>
      </c>
      <c r="J2280" s="422">
        <f t="shared" si="619"/>
        <v>0</v>
      </c>
      <c r="K2280" s="419"/>
      <c r="L2280" s="423">
        <f t="shared" si="620"/>
        <v>0</v>
      </c>
      <c r="M2280" s="423">
        <f t="shared" si="621"/>
        <v>0</v>
      </c>
      <c r="N2280" s="422">
        <f t="shared" si="622"/>
        <v>0</v>
      </c>
      <c r="O2280" s="422">
        <f t="shared" si="623"/>
        <v>0</v>
      </c>
      <c r="P2280" s="420"/>
      <c r="Q2280" s="532"/>
      <c r="R2280" s="526" t="str">
        <f t="shared" si="624"/>
        <v/>
      </c>
      <c r="S2280" s="526" t="str">
        <f t="shared" si="626"/>
        <v/>
      </c>
      <c r="V2280" s="433" t="str">
        <f>VLOOKUP(A2280,[3]Cartilha!$A:$A,1,FALSE)</f>
        <v>x</v>
      </c>
      <c r="W2280" s="367"/>
    </row>
    <row r="2281" spans="1:23" ht="12" hidden="1" thickBot="1" x14ac:dyDescent="0.25">
      <c r="A2281" s="688" t="s">
        <v>184</v>
      </c>
      <c r="B2281" s="692"/>
      <c r="C2281" s="434">
        <v>0</v>
      </c>
      <c r="D2281" s="435">
        <v>0</v>
      </c>
      <c r="E2281" s="512">
        <v>0</v>
      </c>
      <c r="F2281" s="703">
        <f t="shared" si="625"/>
        <v>0</v>
      </c>
      <c r="G2281" s="510"/>
      <c r="H2281" s="426"/>
      <c r="I2281" s="422">
        <f t="shared" si="618"/>
        <v>0</v>
      </c>
      <c r="J2281" s="422">
        <f t="shared" si="619"/>
        <v>0</v>
      </c>
      <c r="K2281" s="419"/>
      <c r="L2281" s="423">
        <f t="shared" si="620"/>
        <v>0</v>
      </c>
      <c r="M2281" s="423">
        <f t="shared" si="621"/>
        <v>0</v>
      </c>
      <c r="N2281" s="422">
        <f t="shared" si="622"/>
        <v>0</v>
      </c>
      <c r="O2281" s="422">
        <f t="shared" si="623"/>
        <v>0</v>
      </c>
      <c r="P2281" s="420"/>
      <c r="Q2281" s="532"/>
      <c r="R2281" s="526" t="str">
        <f t="shared" si="624"/>
        <v/>
      </c>
      <c r="S2281" s="526" t="str">
        <f t="shared" si="626"/>
        <v/>
      </c>
      <c r="V2281" s="433" t="str">
        <f>VLOOKUP(A2281,[3]Cartilha!$A:$A,1,FALSE)</f>
        <v>x</v>
      </c>
      <c r="W2281" s="367"/>
    </row>
    <row r="2282" spans="1:23" ht="12" hidden="1" thickBot="1" x14ac:dyDescent="0.25">
      <c r="A2282" s="688" t="s">
        <v>184</v>
      </c>
      <c r="B2282" s="692"/>
      <c r="C2282" s="434">
        <v>0</v>
      </c>
      <c r="D2282" s="435">
        <v>0</v>
      </c>
      <c r="E2282" s="512">
        <v>0</v>
      </c>
      <c r="F2282" s="703">
        <f t="shared" si="625"/>
        <v>0</v>
      </c>
      <c r="G2282" s="510"/>
      <c r="H2282" s="426"/>
      <c r="I2282" s="422">
        <f t="shared" si="618"/>
        <v>0</v>
      </c>
      <c r="J2282" s="422">
        <f t="shared" si="619"/>
        <v>0</v>
      </c>
      <c r="K2282" s="419"/>
      <c r="L2282" s="423">
        <f t="shared" si="620"/>
        <v>0</v>
      </c>
      <c r="M2282" s="423">
        <f t="shared" si="621"/>
        <v>0</v>
      </c>
      <c r="N2282" s="422">
        <f t="shared" si="622"/>
        <v>0</v>
      </c>
      <c r="O2282" s="422">
        <f t="shared" si="623"/>
        <v>0</v>
      </c>
      <c r="P2282" s="420"/>
      <c r="Q2282" s="532"/>
      <c r="R2282" s="526" t="str">
        <f t="shared" si="624"/>
        <v/>
      </c>
      <c r="S2282" s="526" t="str">
        <f t="shared" si="626"/>
        <v/>
      </c>
      <c r="V2282" s="433" t="str">
        <f>VLOOKUP(A2282,[3]Cartilha!$A:$A,1,FALSE)</f>
        <v>x</v>
      </c>
      <c r="W2282" s="367"/>
    </row>
    <row r="2283" spans="1:23" ht="12" hidden="1" thickBot="1" x14ac:dyDescent="0.25">
      <c r="A2283" s="688" t="s">
        <v>184</v>
      </c>
      <c r="B2283" s="692"/>
      <c r="C2283" s="434">
        <v>0</v>
      </c>
      <c r="D2283" s="435">
        <v>0</v>
      </c>
      <c r="E2283" s="512">
        <v>0</v>
      </c>
      <c r="F2283" s="703">
        <f t="shared" si="625"/>
        <v>0</v>
      </c>
      <c r="G2283" s="510"/>
      <c r="H2283" s="426"/>
      <c r="I2283" s="422">
        <f t="shared" si="618"/>
        <v>0</v>
      </c>
      <c r="J2283" s="422">
        <f t="shared" si="619"/>
        <v>0</v>
      </c>
      <c r="K2283" s="419"/>
      <c r="L2283" s="423">
        <f t="shared" si="620"/>
        <v>0</v>
      </c>
      <c r="M2283" s="423">
        <f t="shared" si="621"/>
        <v>0</v>
      </c>
      <c r="N2283" s="422">
        <f t="shared" si="622"/>
        <v>0</v>
      </c>
      <c r="O2283" s="422">
        <f t="shared" si="623"/>
        <v>0</v>
      </c>
      <c r="P2283" s="420"/>
      <c r="Q2283" s="532"/>
      <c r="R2283" s="526" t="str">
        <f t="shared" si="624"/>
        <v/>
      </c>
      <c r="S2283" s="526" t="str">
        <f t="shared" si="626"/>
        <v/>
      </c>
      <c r="V2283" s="433" t="str">
        <f>VLOOKUP(A2283,[3]Cartilha!$A:$A,1,FALSE)</f>
        <v>x</v>
      </c>
      <c r="W2283" s="367"/>
    </row>
    <row r="2284" spans="1:23" ht="12" hidden="1" thickBot="1" x14ac:dyDescent="0.25">
      <c r="A2284" s="688" t="s">
        <v>184</v>
      </c>
      <c r="B2284" s="692"/>
      <c r="C2284" s="434">
        <v>0</v>
      </c>
      <c r="D2284" s="435">
        <v>0</v>
      </c>
      <c r="E2284" s="512">
        <v>0</v>
      </c>
      <c r="F2284" s="703">
        <f t="shared" si="625"/>
        <v>0</v>
      </c>
      <c r="G2284" s="510"/>
      <c r="H2284" s="426"/>
      <c r="I2284" s="422">
        <f t="shared" ref="I2284:I2305" si="627">IF(ISBLANK(E2284),0,ROUND(F2284*G2284,2))</f>
        <v>0</v>
      </c>
      <c r="J2284" s="422">
        <f t="shared" ref="J2284:J2305" si="628">IF(ISBLANK(G2284),0,ROUND(G2284*H2284,2))</f>
        <v>0</v>
      </c>
      <c r="K2284" s="419"/>
      <c r="L2284" s="423">
        <f t="shared" ref="L2284:L2305" si="629">G2284</f>
        <v>0</v>
      </c>
      <c r="M2284" s="423">
        <f t="shared" ref="M2284:M2305" si="630">H2284</f>
        <v>0</v>
      </c>
      <c r="N2284" s="422">
        <f t="shared" ref="N2284:N2305" si="631">IF(ISBLANK(E2284),0,ROUND(F2284*L2284,2))</f>
        <v>0</v>
      </c>
      <c r="O2284" s="422">
        <f t="shared" ref="O2284:O2305" si="632">IF(ISBLANK(L2284),0,ROUND(L2284*M2284,2))</f>
        <v>0</v>
      </c>
      <c r="P2284" s="420"/>
      <c r="Q2284" s="532"/>
      <c r="R2284" s="526" t="str">
        <f t="shared" si="624"/>
        <v/>
      </c>
      <c r="S2284" s="526" t="str">
        <f t="shared" si="626"/>
        <v/>
      </c>
      <c r="V2284" s="433" t="str">
        <f>VLOOKUP(A2284,[3]Cartilha!$A:$A,1,FALSE)</f>
        <v>x</v>
      </c>
      <c r="W2284" s="367"/>
    </row>
    <row r="2285" spans="1:23" ht="12" hidden="1" thickBot="1" x14ac:dyDescent="0.25">
      <c r="A2285" s="688" t="s">
        <v>184</v>
      </c>
      <c r="B2285" s="692"/>
      <c r="C2285" s="434">
        <v>0</v>
      </c>
      <c r="D2285" s="435">
        <v>0</v>
      </c>
      <c r="E2285" s="512">
        <v>0</v>
      </c>
      <c r="F2285" s="703">
        <f t="shared" si="625"/>
        <v>0</v>
      </c>
      <c r="G2285" s="510"/>
      <c r="H2285" s="426"/>
      <c r="I2285" s="422">
        <f t="shared" si="627"/>
        <v>0</v>
      </c>
      <c r="J2285" s="422">
        <f t="shared" si="628"/>
        <v>0</v>
      </c>
      <c r="K2285" s="419"/>
      <c r="L2285" s="423">
        <f t="shared" si="629"/>
        <v>0</v>
      </c>
      <c r="M2285" s="423">
        <f t="shared" si="630"/>
        <v>0</v>
      </c>
      <c r="N2285" s="422">
        <f t="shared" si="631"/>
        <v>0</v>
      </c>
      <c r="O2285" s="422">
        <f t="shared" si="632"/>
        <v>0</v>
      </c>
      <c r="P2285" s="420"/>
      <c r="Q2285" s="532"/>
      <c r="R2285" s="526" t="str">
        <f t="shared" si="624"/>
        <v/>
      </c>
      <c r="S2285" s="526" t="str">
        <f t="shared" si="626"/>
        <v/>
      </c>
      <c r="V2285" s="433" t="str">
        <f>VLOOKUP(A2285,[3]Cartilha!$A:$A,1,FALSE)</f>
        <v>x</v>
      </c>
      <c r="W2285" s="367"/>
    </row>
    <row r="2286" spans="1:23" ht="12" hidden="1" thickBot="1" x14ac:dyDescent="0.25">
      <c r="A2286" s="688" t="s">
        <v>184</v>
      </c>
      <c r="B2286" s="692"/>
      <c r="C2286" s="434">
        <v>0</v>
      </c>
      <c r="D2286" s="435">
        <v>0</v>
      </c>
      <c r="E2286" s="512">
        <v>0</v>
      </c>
      <c r="F2286" s="703">
        <f t="shared" si="625"/>
        <v>0</v>
      </c>
      <c r="G2286" s="510"/>
      <c r="H2286" s="426"/>
      <c r="I2286" s="422">
        <f t="shared" si="627"/>
        <v>0</v>
      </c>
      <c r="J2286" s="422">
        <f t="shared" si="628"/>
        <v>0</v>
      </c>
      <c r="K2286" s="419"/>
      <c r="L2286" s="423">
        <f t="shared" si="629"/>
        <v>0</v>
      </c>
      <c r="M2286" s="423">
        <f t="shared" si="630"/>
        <v>0</v>
      </c>
      <c r="N2286" s="422">
        <f t="shared" si="631"/>
        <v>0</v>
      </c>
      <c r="O2286" s="422">
        <f t="shared" si="632"/>
        <v>0</v>
      </c>
      <c r="P2286" s="420"/>
      <c r="Q2286" s="532"/>
      <c r="R2286" s="526" t="str">
        <f t="shared" si="624"/>
        <v/>
      </c>
      <c r="S2286" s="526" t="str">
        <f t="shared" si="626"/>
        <v/>
      </c>
      <c r="V2286" s="433" t="str">
        <f>VLOOKUP(A2286,[3]Cartilha!$A:$A,1,FALSE)</f>
        <v>x</v>
      </c>
      <c r="W2286" s="367"/>
    </row>
    <row r="2287" spans="1:23" ht="12" hidden="1" thickBot="1" x14ac:dyDescent="0.25">
      <c r="A2287" s="688" t="s">
        <v>184</v>
      </c>
      <c r="B2287" s="692"/>
      <c r="C2287" s="434">
        <v>0</v>
      </c>
      <c r="D2287" s="435">
        <v>0</v>
      </c>
      <c r="E2287" s="512">
        <v>0</v>
      </c>
      <c r="F2287" s="703">
        <f t="shared" si="625"/>
        <v>0</v>
      </c>
      <c r="G2287" s="510"/>
      <c r="H2287" s="426"/>
      <c r="I2287" s="422">
        <f t="shared" si="627"/>
        <v>0</v>
      </c>
      <c r="J2287" s="422">
        <f t="shared" si="628"/>
        <v>0</v>
      </c>
      <c r="K2287" s="419"/>
      <c r="L2287" s="423">
        <f t="shared" si="629"/>
        <v>0</v>
      </c>
      <c r="M2287" s="423">
        <f t="shared" si="630"/>
        <v>0</v>
      </c>
      <c r="N2287" s="422">
        <f t="shared" si="631"/>
        <v>0</v>
      </c>
      <c r="O2287" s="422">
        <f t="shared" si="632"/>
        <v>0</v>
      </c>
      <c r="P2287" s="420"/>
      <c r="Q2287" s="532"/>
      <c r="R2287" s="526" t="str">
        <f t="shared" si="624"/>
        <v/>
      </c>
      <c r="S2287" s="526" t="str">
        <f t="shared" si="626"/>
        <v/>
      </c>
      <c r="V2287" s="433" t="str">
        <f>VLOOKUP(A2287,[3]Cartilha!$A:$A,1,FALSE)</f>
        <v>x</v>
      </c>
      <c r="W2287" s="367"/>
    </row>
    <row r="2288" spans="1:23" ht="12" hidden="1" thickBot="1" x14ac:dyDescent="0.25">
      <c r="A2288" s="688" t="s">
        <v>184</v>
      </c>
      <c r="B2288" s="692"/>
      <c r="C2288" s="434">
        <v>0</v>
      </c>
      <c r="D2288" s="435">
        <v>0</v>
      </c>
      <c r="E2288" s="512">
        <v>0</v>
      </c>
      <c r="F2288" s="703">
        <f t="shared" si="625"/>
        <v>0</v>
      </c>
      <c r="G2288" s="510"/>
      <c r="H2288" s="426"/>
      <c r="I2288" s="422">
        <f t="shared" si="627"/>
        <v>0</v>
      </c>
      <c r="J2288" s="422">
        <f t="shared" si="628"/>
        <v>0</v>
      </c>
      <c r="K2288" s="419"/>
      <c r="L2288" s="423">
        <f t="shared" si="629"/>
        <v>0</v>
      </c>
      <c r="M2288" s="423">
        <f t="shared" si="630"/>
        <v>0</v>
      </c>
      <c r="N2288" s="422">
        <f t="shared" si="631"/>
        <v>0</v>
      </c>
      <c r="O2288" s="422">
        <f t="shared" si="632"/>
        <v>0</v>
      </c>
      <c r="P2288" s="420"/>
      <c r="Q2288" s="532"/>
      <c r="R2288" s="526" t="str">
        <f t="shared" si="624"/>
        <v/>
      </c>
      <c r="S2288" s="526" t="str">
        <f t="shared" si="626"/>
        <v/>
      </c>
      <c r="V2288" s="433" t="str">
        <f>VLOOKUP(A2288,[3]Cartilha!$A:$A,1,FALSE)</f>
        <v>x</v>
      </c>
      <c r="W2288" s="367"/>
    </row>
    <row r="2289" spans="1:23" ht="12" hidden="1" thickBot="1" x14ac:dyDescent="0.25">
      <c r="A2289" s="688" t="s">
        <v>184</v>
      </c>
      <c r="B2289" s="692"/>
      <c r="C2289" s="434">
        <v>0</v>
      </c>
      <c r="D2289" s="435">
        <v>0</v>
      </c>
      <c r="E2289" s="512">
        <v>0</v>
      </c>
      <c r="F2289" s="703">
        <f t="shared" si="625"/>
        <v>0</v>
      </c>
      <c r="G2289" s="510"/>
      <c r="H2289" s="426"/>
      <c r="I2289" s="422">
        <f t="shared" si="627"/>
        <v>0</v>
      </c>
      <c r="J2289" s="422">
        <f t="shared" si="628"/>
        <v>0</v>
      </c>
      <c r="K2289" s="419"/>
      <c r="L2289" s="423">
        <f t="shared" si="629"/>
        <v>0</v>
      </c>
      <c r="M2289" s="423">
        <f t="shared" si="630"/>
        <v>0</v>
      </c>
      <c r="N2289" s="422">
        <f t="shared" si="631"/>
        <v>0</v>
      </c>
      <c r="O2289" s="422">
        <f t="shared" si="632"/>
        <v>0</v>
      </c>
      <c r="P2289" s="420"/>
      <c r="Q2289" s="532"/>
      <c r="R2289" s="526" t="str">
        <f t="shared" si="624"/>
        <v/>
      </c>
      <c r="S2289" s="526" t="str">
        <f t="shared" si="626"/>
        <v/>
      </c>
      <c r="V2289" s="433" t="str">
        <f>VLOOKUP(A2289,[3]Cartilha!$A:$A,1,FALSE)</f>
        <v>x</v>
      </c>
      <c r="W2289" s="367"/>
    </row>
    <row r="2290" spans="1:23" ht="12" hidden="1" thickBot="1" x14ac:dyDescent="0.25">
      <c r="A2290" s="688" t="s">
        <v>184</v>
      </c>
      <c r="B2290" s="692"/>
      <c r="C2290" s="434">
        <v>0</v>
      </c>
      <c r="D2290" s="435">
        <v>0</v>
      </c>
      <c r="E2290" s="512">
        <v>0</v>
      </c>
      <c r="F2290" s="703">
        <f t="shared" si="625"/>
        <v>0</v>
      </c>
      <c r="G2290" s="510"/>
      <c r="H2290" s="426"/>
      <c r="I2290" s="422">
        <f t="shared" si="627"/>
        <v>0</v>
      </c>
      <c r="J2290" s="422">
        <f t="shared" si="628"/>
        <v>0</v>
      </c>
      <c r="K2290" s="419"/>
      <c r="L2290" s="423">
        <f t="shared" si="629"/>
        <v>0</v>
      </c>
      <c r="M2290" s="423">
        <f t="shared" si="630"/>
        <v>0</v>
      </c>
      <c r="N2290" s="422">
        <f t="shared" si="631"/>
        <v>0</v>
      </c>
      <c r="O2290" s="422">
        <f t="shared" si="632"/>
        <v>0</v>
      </c>
      <c r="P2290" s="420"/>
      <c r="Q2290" s="532"/>
      <c r="R2290" s="526" t="str">
        <f t="shared" si="624"/>
        <v/>
      </c>
      <c r="S2290" s="526" t="str">
        <f t="shared" si="626"/>
        <v/>
      </c>
      <c r="V2290" s="433" t="str">
        <f>VLOOKUP(A2290,[3]Cartilha!$A:$A,1,FALSE)</f>
        <v>x</v>
      </c>
      <c r="W2290" s="367"/>
    </row>
    <row r="2291" spans="1:23" ht="12" hidden="1" thickBot="1" x14ac:dyDescent="0.25">
      <c r="A2291" s="688" t="s">
        <v>184</v>
      </c>
      <c r="B2291" s="692"/>
      <c r="C2291" s="434">
        <v>0</v>
      </c>
      <c r="D2291" s="435">
        <v>0</v>
      </c>
      <c r="E2291" s="512">
        <v>0</v>
      </c>
      <c r="F2291" s="703">
        <f t="shared" si="625"/>
        <v>0</v>
      </c>
      <c r="G2291" s="510"/>
      <c r="H2291" s="426"/>
      <c r="I2291" s="422">
        <f t="shared" si="627"/>
        <v>0</v>
      </c>
      <c r="J2291" s="422">
        <f t="shared" si="628"/>
        <v>0</v>
      </c>
      <c r="K2291" s="419"/>
      <c r="L2291" s="423">
        <f t="shared" si="629"/>
        <v>0</v>
      </c>
      <c r="M2291" s="423">
        <f t="shared" si="630"/>
        <v>0</v>
      </c>
      <c r="N2291" s="422">
        <f t="shared" si="631"/>
        <v>0</v>
      </c>
      <c r="O2291" s="422">
        <f t="shared" si="632"/>
        <v>0</v>
      </c>
      <c r="P2291" s="420"/>
      <c r="Q2291" s="532"/>
      <c r="R2291" s="526" t="str">
        <f t="shared" si="624"/>
        <v/>
      </c>
      <c r="S2291" s="526" t="str">
        <f t="shared" si="626"/>
        <v/>
      </c>
      <c r="V2291" s="433" t="str">
        <f>VLOOKUP(A2291,[3]Cartilha!$A:$A,1,FALSE)</f>
        <v>x</v>
      </c>
      <c r="W2291" s="367"/>
    </row>
    <row r="2292" spans="1:23" ht="12" hidden="1" thickBot="1" x14ac:dyDescent="0.25">
      <c r="A2292" s="688" t="s">
        <v>184</v>
      </c>
      <c r="B2292" s="692"/>
      <c r="C2292" s="434">
        <v>0</v>
      </c>
      <c r="D2292" s="435">
        <v>0</v>
      </c>
      <c r="E2292" s="512">
        <v>0</v>
      </c>
      <c r="F2292" s="703">
        <f t="shared" si="625"/>
        <v>0</v>
      </c>
      <c r="G2292" s="510"/>
      <c r="H2292" s="426"/>
      <c r="I2292" s="422">
        <f t="shared" si="627"/>
        <v>0</v>
      </c>
      <c r="J2292" s="422">
        <f t="shared" si="628"/>
        <v>0</v>
      </c>
      <c r="K2292" s="419"/>
      <c r="L2292" s="423">
        <f t="shared" si="629"/>
        <v>0</v>
      </c>
      <c r="M2292" s="423">
        <f t="shared" si="630"/>
        <v>0</v>
      </c>
      <c r="N2292" s="422">
        <f t="shared" si="631"/>
        <v>0</v>
      </c>
      <c r="O2292" s="422">
        <f t="shared" si="632"/>
        <v>0</v>
      </c>
      <c r="P2292" s="420"/>
      <c r="Q2292" s="532"/>
      <c r="R2292" s="526" t="str">
        <f t="shared" si="624"/>
        <v/>
      </c>
      <c r="S2292" s="526" t="str">
        <f t="shared" si="626"/>
        <v/>
      </c>
      <c r="V2292" s="433" t="str">
        <f>VLOOKUP(A2292,[3]Cartilha!$A:$A,1,FALSE)</f>
        <v>x</v>
      </c>
      <c r="W2292" s="367"/>
    </row>
    <row r="2293" spans="1:23" ht="12" hidden="1" thickBot="1" x14ac:dyDescent="0.25">
      <c r="A2293" s="688" t="s">
        <v>184</v>
      </c>
      <c r="B2293" s="692"/>
      <c r="C2293" s="434">
        <v>0</v>
      </c>
      <c r="D2293" s="435">
        <v>0</v>
      </c>
      <c r="E2293" s="512">
        <v>0</v>
      </c>
      <c r="F2293" s="703">
        <f t="shared" si="625"/>
        <v>0</v>
      </c>
      <c r="G2293" s="510"/>
      <c r="H2293" s="426"/>
      <c r="I2293" s="422">
        <f t="shared" si="627"/>
        <v>0</v>
      </c>
      <c r="J2293" s="422">
        <f t="shared" si="628"/>
        <v>0</v>
      </c>
      <c r="K2293" s="419"/>
      <c r="L2293" s="423">
        <f t="shared" si="629"/>
        <v>0</v>
      </c>
      <c r="M2293" s="423">
        <f t="shared" si="630"/>
        <v>0</v>
      </c>
      <c r="N2293" s="422">
        <f t="shared" si="631"/>
        <v>0</v>
      </c>
      <c r="O2293" s="422">
        <f t="shared" si="632"/>
        <v>0</v>
      </c>
      <c r="P2293" s="420"/>
      <c r="Q2293" s="532"/>
      <c r="R2293" s="526" t="str">
        <f t="shared" si="624"/>
        <v/>
      </c>
      <c r="S2293" s="526" t="str">
        <f t="shared" si="626"/>
        <v/>
      </c>
      <c r="V2293" s="433" t="str">
        <f>VLOOKUP(A2293,[3]Cartilha!$A:$A,1,FALSE)</f>
        <v>x</v>
      </c>
      <c r="W2293" s="367"/>
    </row>
    <row r="2294" spans="1:23" ht="12" hidden="1" thickBot="1" x14ac:dyDescent="0.25">
      <c r="A2294" s="688" t="s">
        <v>184</v>
      </c>
      <c r="B2294" s="692"/>
      <c r="C2294" s="434">
        <v>0</v>
      </c>
      <c r="D2294" s="435">
        <v>0</v>
      </c>
      <c r="E2294" s="512">
        <v>0</v>
      </c>
      <c r="F2294" s="703">
        <f t="shared" si="625"/>
        <v>0</v>
      </c>
      <c r="G2294" s="510"/>
      <c r="H2294" s="426"/>
      <c r="I2294" s="422">
        <f t="shared" si="627"/>
        <v>0</v>
      </c>
      <c r="J2294" s="422">
        <f t="shared" si="628"/>
        <v>0</v>
      </c>
      <c r="K2294" s="419"/>
      <c r="L2294" s="423">
        <f t="shared" si="629"/>
        <v>0</v>
      </c>
      <c r="M2294" s="423">
        <f t="shared" si="630"/>
        <v>0</v>
      </c>
      <c r="N2294" s="422">
        <f t="shared" si="631"/>
        <v>0</v>
      </c>
      <c r="O2294" s="422">
        <f t="shared" si="632"/>
        <v>0</v>
      </c>
      <c r="P2294" s="420"/>
      <c r="Q2294" s="532"/>
      <c r="R2294" s="526" t="str">
        <f t="shared" si="624"/>
        <v/>
      </c>
      <c r="S2294" s="526" t="str">
        <f t="shared" si="626"/>
        <v/>
      </c>
      <c r="V2294" s="433" t="str">
        <f>VLOOKUP(A2294,[3]Cartilha!$A:$A,1,FALSE)</f>
        <v>x</v>
      </c>
      <c r="W2294" s="367"/>
    </row>
    <row r="2295" spans="1:23" ht="12" hidden="1" thickBot="1" x14ac:dyDescent="0.25">
      <c r="A2295" s="688" t="s">
        <v>184</v>
      </c>
      <c r="B2295" s="692"/>
      <c r="C2295" s="434">
        <v>0</v>
      </c>
      <c r="D2295" s="435">
        <v>0</v>
      </c>
      <c r="E2295" s="512">
        <v>0</v>
      </c>
      <c r="F2295" s="703">
        <f t="shared" si="625"/>
        <v>0</v>
      </c>
      <c r="G2295" s="510"/>
      <c r="H2295" s="426"/>
      <c r="I2295" s="422">
        <f t="shared" si="627"/>
        <v>0</v>
      </c>
      <c r="J2295" s="422">
        <f t="shared" si="628"/>
        <v>0</v>
      </c>
      <c r="K2295" s="419"/>
      <c r="L2295" s="423">
        <f t="shared" si="629"/>
        <v>0</v>
      </c>
      <c r="M2295" s="423">
        <f t="shared" si="630"/>
        <v>0</v>
      </c>
      <c r="N2295" s="422">
        <f t="shared" si="631"/>
        <v>0</v>
      </c>
      <c r="O2295" s="422">
        <f t="shared" si="632"/>
        <v>0</v>
      </c>
      <c r="P2295" s="420"/>
      <c r="Q2295" s="532"/>
      <c r="R2295" s="526" t="str">
        <f t="shared" si="624"/>
        <v/>
      </c>
      <c r="S2295" s="526" t="str">
        <f t="shared" si="626"/>
        <v/>
      </c>
      <c r="V2295" s="433" t="str">
        <f>VLOOKUP(A2295,[3]Cartilha!$A:$A,1,FALSE)</f>
        <v>x</v>
      </c>
      <c r="W2295" s="367"/>
    </row>
    <row r="2296" spans="1:23" ht="12" hidden="1" thickBot="1" x14ac:dyDescent="0.25">
      <c r="A2296" s="688" t="s">
        <v>184</v>
      </c>
      <c r="B2296" s="692"/>
      <c r="C2296" s="434">
        <v>0</v>
      </c>
      <c r="D2296" s="435">
        <v>0</v>
      </c>
      <c r="E2296" s="512">
        <v>0</v>
      </c>
      <c r="F2296" s="703">
        <f t="shared" si="625"/>
        <v>0</v>
      </c>
      <c r="G2296" s="510"/>
      <c r="H2296" s="426"/>
      <c r="I2296" s="422">
        <f t="shared" si="627"/>
        <v>0</v>
      </c>
      <c r="J2296" s="422">
        <f t="shared" si="628"/>
        <v>0</v>
      </c>
      <c r="K2296" s="419"/>
      <c r="L2296" s="423">
        <f t="shared" si="629"/>
        <v>0</v>
      </c>
      <c r="M2296" s="423">
        <f t="shared" si="630"/>
        <v>0</v>
      </c>
      <c r="N2296" s="422">
        <f t="shared" si="631"/>
        <v>0</v>
      </c>
      <c r="O2296" s="422">
        <f t="shared" si="632"/>
        <v>0</v>
      </c>
      <c r="P2296" s="420"/>
      <c r="Q2296" s="532"/>
      <c r="R2296" s="526" t="str">
        <f t="shared" si="624"/>
        <v/>
      </c>
      <c r="S2296" s="526" t="str">
        <f t="shared" si="626"/>
        <v/>
      </c>
      <c r="V2296" s="433" t="str">
        <f>VLOOKUP(A2296,[3]Cartilha!$A:$A,1,FALSE)</f>
        <v>x</v>
      </c>
      <c r="W2296" s="367"/>
    </row>
    <row r="2297" spans="1:23" ht="12" hidden="1" thickBot="1" x14ac:dyDescent="0.25">
      <c r="A2297" s="688" t="s">
        <v>184</v>
      </c>
      <c r="B2297" s="692"/>
      <c r="C2297" s="434">
        <v>0</v>
      </c>
      <c r="D2297" s="435">
        <v>0</v>
      </c>
      <c r="E2297" s="512">
        <v>0</v>
      </c>
      <c r="F2297" s="703">
        <f t="shared" si="625"/>
        <v>0</v>
      </c>
      <c r="G2297" s="510"/>
      <c r="H2297" s="426"/>
      <c r="I2297" s="422">
        <f t="shared" si="627"/>
        <v>0</v>
      </c>
      <c r="J2297" s="422">
        <f t="shared" si="628"/>
        <v>0</v>
      </c>
      <c r="K2297" s="419"/>
      <c r="L2297" s="423">
        <f t="shared" si="629"/>
        <v>0</v>
      </c>
      <c r="M2297" s="423">
        <f t="shared" si="630"/>
        <v>0</v>
      </c>
      <c r="N2297" s="422">
        <f t="shared" si="631"/>
        <v>0</v>
      </c>
      <c r="O2297" s="422">
        <f t="shared" si="632"/>
        <v>0</v>
      </c>
      <c r="P2297" s="420"/>
      <c r="Q2297" s="532"/>
      <c r="R2297" s="526" t="str">
        <f t="shared" si="624"/>
        <v/>
      </c>
      <c r="S2297" s="526" t="str">
        <f t="shared" si="626"/>
        <v/>
      </c>
      <c r="V2297" s="433" t="str">
        <f>VLOOKUP(A2297,[3]Cartilha!$A:$A,1,FALSE)</f>
        <v>x</v>
      </c>
      <c r="W2297" s="367"/>
    </row>
    <row r="2298" spans="1:23" ht="12" hidden="1" thickBot="1" x14ac:dyDescent="0.25">
      <c r="A2298" s="688" t="s">
        <v>184</v>
      </c>
      <c r="B2298" s="692"/>
      <c r="C2298" s="434">
        <v>0</v>
      </c>
      <c r="D2298" s="435">
        <v>0</v>
      </c>
      <c r="E2298" s="512">
        <v>0</v>
      </c>
      <c r="F2298" s="703">
        <f t="shared" si="625"/>
        <v>0</v>
      </c>
      <c r="G2298" s="510"/>
      <c r="H2298" s="426"/>
      <c r="I2298" s="422">
        <f t="shared" si="627"/>
        <v>0</v>
      </c>
      <c r="J2298" s="422">
        <f t="shared" si="628"/>
        <v>0</v>
      </c>
      <c r="K2298" s="419"/>
      <c r="L2298" s="423">
        <f t="shared" si="629"/>
        <v>0</v>
      </c>
      <c r="M2298" s="423">
        <f t="shared" si="630"/>
        <v>0</v>
      </c>
      <c r="N2298" s="422">
        <f t="shared" si="631"/>
        <v>0</v>
      </c>
      <c r="O2298" s="422">
        <f t="shared" si="632"/>
        <v>0</v>
      </c>
      <c r="P2298" s="420"/>
      <c r="Q2298" s="532"/>
      <c r="R2298" s="526" t="str">
        <f t="shared" si="624"/>
        <v/>
      </c>
      <c r="S2298" s="526" t="str">
        <f t="shared" si="626"/>
        <v/>
      </c>
      <c r="V2298" s="433" t="str">
        <f>VLOOKUP(A2298,[3]Cartilha!$A:$A,1,FALSE)</f>
        <v>x</v>
      </c>
      <c r="W2298" s="367"/>
    </row>
    <row r="2299" spans="1:23" ht="12" hidden="1" thickBot="1" x14ac:dyDescent="0.25">
      <c r="A2299" s="688" t="s">
        <v>184</v>
      </c>
      <c r="B2299" s="692"/>
      <c r="C2299" s="434">
        <v>0</v>
      </c>
      <c r="D2299" s="435">
        <v>0</v>
      </c>
      <c r="E2299" s="512">
        <v>0</v>
      </c>
      <c r="F2299" s="703">
        <f t="shared" si="625"/>
        <v>0</v>
      </c>
      <c r="G2299" s="510"/>
      <c r="H2299" s="426"/>
      <c r="I2299" s="422">
        <f t="shared" si="627"/>
        <v>0</v>
      </c>
      <c r="J2299" s="422">
        <f t="shared" si="628"/>
        <v>0</v>
      </c>
      <c r="K2299" s="419"/>
      <c r="L2299" s="423">
        <f t="shared" si="629"/>
        <v>0</v>
      </c>
      <c r="M2299" s="423">
        <f t="shared" si="630"/>
        <v>0</v>
      </c>
      <c r="N2299" s="422">
        <f t="shared" si="631"/>
        <v>0</v>
      </c>
      <c r="O2299" s="422">
        <f t="shared" si="632"/>
        <v>0</v>
      </c>
      <c r="P2299" s="420"/>
      <c r="Q2299" s="532"/>
      <c r="R2299" s="526" t="str">
        <f t="shared" si="624"/>
        <v/>
      </c>
      <c r="S2299" s="526" t="str">
        <f t="shared" si="626"/>
        <v/>
      </c>
      <c r="V2299" s="433" t="str">
        <f>VLOOKUP(A2299,[3]Cartilha!$A:$A,1,FALSE)</f>
        <v>x</v>
      </c>
      <c r="W2299" s="367"/>
    </row>
    <row r="2300" spans="1:23" ht="12" hidden="1" thickBot="1" x14ac:dyDescent="0.25">
      <c r="A2300" s="688" t="s">
        <v>184</v>
      </c>
      <c r="B2300" s="692"/>
      <c r="C2300" s="434">
        <v>0</v>
      </c>
      <c r="D2300" s="435">
        <v>0</v>
      </c>
      <c r="E2300" s="512">
        <v>0</v>
      </c>
      <c r="F2300" s="703">
        <f t="shared" si="625"/>
        <v>0</v>
      </c>
      <c r="G2300" s="510"/>
      <c r="H2300" s="426"/>
      <c r="I2300" s="422">
        <f t="shared" si="627"/>
        <v>0</v>
      </c>
      <c r="J2300" s="422">
        <f t="shared" si="628"/>
        <v>0</v>
      </c>
      <c r="K2300" s="419"/>
      <c r="L2300" s="423">
        <f t="shared" si="629"/>
        <v>0</v>
      </c>
      <c r="M2300" s="423">
        <f t="shared" si="630"/>
        <v>0</v>
      </c>
      <c r="N2300" s="422">
        <f t="shared" si="631"/>
        <v>0</v>
      </c>
      <c r="O2300" s="422">
        <f t="shared" si="632"/>
        <v>0</v>
      </c>
      <c r="P2300" s="420"/>
      <c r="Q2300" s="532"/>
      <c r="R2300" s="526" t="str">
        <f t="shared" si="624"/>
        <v/>
      </c>
      <c r="S2300" s="526" t="str">
        <f t="shared" si="626"/>
        <v/>
      </c>
      <c r="V2300" s="433" t="str">
        <f>VLOOKUP(A2300,[3]Cartilha!$A:$A,1,FALSE)</f>
        <v>x</v>
      </c>
      <c r="W2300" s="367"/>
    </row>
    <row r="2301" spans="1:23" ht="12" hidden="1" thickBot="1" x14ac:dyDescent="0.25">
      <c r="A2301" s="688" t="s">
        <v>184</v>
      </c>
      <c r="B2301" s="692"/>
      <c r="C2301" s="434">
        <v>0</v>
      </c>
      <c r="D2301" s="435">
        <v>0</v>
      </c>
      <c r="E2301" s="512">
        <v>0</v>
      </c>
      <c r="F2301" s="703">
        <f t="shared" si="625"/>
        <v>0</v>
      </c>
      <c r="G2301" s="510"/>
      <c r="H2301" s="426"/>
      <c r="I2301" s="422">
        <f t="shared" si="627"/>
        <v>0</v>
      </c>
      <c r="J2301" s="422">
        <f t="shared" si="628"/>
        <v>0</v>
      </c>
      <c r="K2301" s="419"/>
      <c r="L2301" s="423">
        <f t="shared" si="629"/>
        <v>0</v>
      </c>
      <c r="M2301" s="423">
        <f t="shared" si="630"/>
        <v>0</v>
      </c>
      <c r="N2301" s="422">
        <f t="shared" si="631"/>
        <v>0</v>
      </c>
      <c r="O2301" s="422">
        <f t="shared" si="632"/>
        <v>0</v>
      </c>
      <c r="P2301" s="420"/>
      <c r="Q2301" s="532"/>
      <c r="R2301" s="526" t="str">
        <f t="shared" si="624"/>
        <v/>
      </c>
      <c r="S2301" s="526" t="str">
        <f t="shared" si="626"/>
        <v/>
      </c>
      <c r="V2301" s="433" t="str">
        <f>VLOOKUP(A2301,[3]Cartilha!$A:$A,1,FALSE)</f>
        <v>x</v>
      </c>
      <c r="W2301" s="367"/>
    </row>
    <row r="2302" spans="1:23" ht="12" hidden="1" thickBot="1" x14ac:dyDescent="0.25">
      <c r="A2302" s="688" t="s">
        <v>184</v>
      </c>
      <c r="B2302" s="692"/>
      <c r="C2302" s="434">
        <v>0</v>
      </c>
      <c r="D2302" s="435">
        <v>0</v>
      </c>
      <c r="E2302" s="512">
        <v>0</v>
      </c>
      <c r="F2302" s="703">
        <f t="shared" si="625"/>
        <v>0</v>
      </c>
      <c r="G2302" s="510"/>
      <c r="H2302" s="426"/>
      <c r="I2302" s="422">
        <f t="shared" si="627"/>
        <v>0</v>
      </c>
      <c r="J2302" s="422">
        <f t="shared" si="628"/>
        <v>0</v>
      </c>
      <c r="K2302" s="419"/>
      <c r="L2302" s="423">
        <f t="shared" si="629"/>
        <v>0</v>
      </c>
      <c r="M2302" s="423">
        <f t="shared" si="630"/>
        <v>0</v>
      </c>
      <c r="N2302" s="422">
        <f t="shared" si="631"/>
        <v>0</v>
      </c>
      <c r="O2302" s="422">
        <f t="shared" si="632"/>
        <v>0</v>
      </c>
      <c r="P2302" s="420"/>
      <c r="Q2302" s="532"/>
      <c r="R2302" s="526" t="str">
        <f t="shared" si="624"/>
        <v/>
      </c>
      <c r="S2302" s="526" t="str">
        <f t="shared" si="626"/>
        <v/>
      </c>
      <c r="V2302" s="433" t="str">
        <f>VLOOKUP(A2302,[3]Cartilha!$A:$A,1,FALSE)</f>
        <v>x</v>
      </c>
      <c r="W2302" s="367"/>
    </row>
    <row r="2303" spans="1:23" ht="12" hidden="1" thickBot="1" x14ac:dyDescent="0.25">
      <c r="A2303" s="688" t="s">
        <v>184</v>
      </c>
      <c r="B2303" s="692"/>
      <c r="C2303" s="434">
        <v>0</v>
      </c>
      <c r="D2303" s="435">
        <v>0</v>
      </c>
      <c r="E2303" s="512">
        <v>0</v>
      </c>
      <c r="F2303" s="703">
        <f t="shared" si="625"/>
        <v>0</v>
      </c>
      <c r="G2303" s="510"/>
      <c r="H2303" s="426"/>
      <c r="I2303" s="422">
        <f t="shared" si="627"/>
        <v>0</v>
      </c>
      <c r="J2303" s="422">
        <f t="shared" si="628"/>
        <v>0</v>
      </c>
      <c r="K2303" s="419"/>
      <c r="L2303" s="423">
        <f t="shared" si="629"/>
        <v>0</v>
      </c>
      <c r="M2303" s="423">
        <f t="shared" si="630"/>
        <v>0</v>
      </c>
      <c r="N2303" s="422">
        <f t="shared" si="631"/>
        <v>0</v>
      </c>
      <c r="O2303" s="422">
        <f t="shared" si="632"/>
        <v>0</v>
      </c>
      <c r="P2303" s="420"/>
      <c r="Q2303" s="532"/>
      <c r="R2303" s="526" t="str">
        <f t="shared" si="624"/>
        <v/>
      </c>
      <c r="S2303" s="526" t="str">
        <f t="shared" si="626"/>
        <v/>
      </c>
      <c r="V2303" s="433" t="str">
        <f>VLOOKUP(A2303,[3]Cartilha!$A:$A,1,FALSE)</f>
        <v>x</v>
      </c>
      <c r="W2303" s="367"/>
    </row>
    <row r="2304" spans="1:23" ht="12" hidden="1" thickBot="1" x14ac:dyDescent="0.25">
      <c r="A2304" s="688" t="s">
        <v>184</v>
      </c>
      <c r="B2304" s="692"/>
      <c r="C2304" s="434">
        <v>0</v>
      </c>
      <c r="D2304" s="435">
        <v>0</v>
      </c>
      <c r="E2304" s="512">
        <v>0</v>
      </c>
      <c r="F2304" s="703">
        <f t="shared" si="625"/>
        <v>0</v>
      </c>
      <c r="G2304" s="510"/>
      <c r="H2304" s="426"/>
      <c r="I2304" s="422">
        <f t="shared" si="627"/>
        <v>0</v>
      </c>
      <c r="J2304" s="422">
        <f t="shared" si="628"/>
        <v>0</v>
      </c>
      <c r="K2304" s="419"/>
      <c r="L2304" s="423">
        <f t="shared" si="629"/>
        <v>0</v>
      </c>
      <c r="M2304" s="423">
        <f t="shared" si="630"/>
        <v>0</v>
      </c>
      <c r="N2304" s="422">
        <f t="shared" si="631"/>
        <v>0</v>
      </c>
      <c r="O2304" s="422">
        <f t="shared" si="632"/>
        <v>0</v>
      </c>
      <c r="P2304" s="420"/>
      <c r="Q2304" s="532"/>
      <c r="R2304" s="526" t="str">
        <f t="shared" si="624"/>
        <v/>
      </c>
      <c r="S2304" s="526" t="str">
        <f t="shared" si="626"/>
        <v/>
      </c>
      <c r="V2304" s="433" t="str">
        <f>VLOOKUP(A2304,[3]Cartilha!$A:$A,1,FALSE)</f>
        <v>x</v>
      </c>
      <c r="W2304" s="367"/>
    </row>
    <row r="2305" spans="1:23" ht="12" hidden="1" thickBot="1" x14ac:dyDescent="0.25">
      <c r="A2305" s="688" t="s">
        <v>184</v>
      </c>
      <c r="B2305" s="692"/>
      <c r="C2305" s="434">
        <v>0</v>
      </c>
      <c r="D2305" s="435">
        <v>0</v>
      </c>
      <c r="E2305" s="512">
        <v>0</v>
      </c>
      <c r="F2305" s="703">
        <f t="shared" si="625"/>
        <v>0</v>
      </c>
      <c r="G2305" s="510"/>
      <c r="H2305" s="426"/>
      <c r="I2305" s="422">
        <f t="shared" si="627"/>
        <v>0</v>
      </c>
      <c r="J2305" s="422">
        <f t="shared" si="628"/>
        <v>0</v>
      </c>
      <c r="K2305" s="419"/>
      <c r="L2305" s="423">
        <f t="shared" si="629"/>
        <v>0</v>
      </c>
      <c r="M2305" s="423">
        <f t="shared" si="630"/>
        <v>0</v>
      </c>
      <c r="N2305" s="422">
        <f t="shared" si="631"/>
        <v>0</v>
      </c>
      <c r="O2305" s="422">
        <f t="shared" si="632"/>
        <v>0</v>
      </c>
      <c r="P2305" s="420"/>
      <c r="Q2305" s="532"/>
      <c r="R2305" s="526" t="str">
        <f t="shared" si="624"/>
        <v/>
      </c>
      <c r="S2305" s="526" t="str">
        <f t="shared" si="626"/>
        <v/>
      </c>
      <c r="V2305" s="433" t="str">
        <f>VLOOKUP(A2305,[3]Cartilha!$A:$A,1,FALSE)</f>
        <v>x</v>
      </c>
      <c r="W2305" s="367"/>
    </row>
    <row r="2306" spans="1:23" ht="12" hidden="1" thickBot="1" x14ac:dyDescent="0.25">
      <c r="A2306" s="607" t="s">
        <v>1893</v>
      </c>
      <c r="B2306" s="608"/>
      <c r="C2306" s="682" t="s">
        <v>236</v>
      </c>
      <c r="D2306" s="683">
        <v>0</v>
      </c>
      <c r="E2306" s="690">
        <v>0</v>
      </c>
      <c r="F2306" s="685">
        <f t="shared" si="625"/>
        <v>0</v>
      </c>
      <c r="G2306" s="505"/>
      <c r="H2306" s="505"/>
      <c r="I2306" s="413"/>
      <c r="J2306" s="413"/>
      <c r="K2306" s="414">
        <f>SUM(J2308:J2536)</f>
        <v>0</v>
      </c>
      <c r="L2306" s="505"/>
      <c r="M2306" s="505"/>
      <c r="N2306" s="413"/>
      <c r="O2306" s="415"/>
      <c r="P2306" s="414">
        <f>SUM(O2308:O2536)</f>
        <v>0</v>
      </c>
      <c r="Q2306" s="525" t="str">
        <f>IF(OR(K2306&gt;0,P2306&gt;0),"X","")</f>
        <v/>
      </c>
      <c r="R2306" s="526" t="str">
        <f t="shared" si="624"/>
        <v/>
      </c>
      <c r="S2306" s="526" t="str">
        <f t="shared" si="626"/>
        <v/>
      </c>
      <c r="V2306" s="433" t="str">
        <f>VLOOKUP(A2306,[3]Cartilha!$A:$A,1,FALSE)</f>
        <v>6</v>
      </c>
      <c r="W2306" s="367"/>
    </row>
    <row r="2307" spans="1:23" ht="12" hidden="1" thickBot="1" x14ac:dyDescent="0.25">
      <c r="A2307" s="623" t="s">
        <v>1894</v>
      </c>
      <c r="B2307" s="616"/>
      <c r="C2307" s="620" t="s">
        <v>237</v>
      </c>
      <c r="D2307" s="612">
        <v>0</v>
      </c>
      <c r="E2307" s="651">
        <v>0</v>
      </c>
      <c r="F2307" s="638">
        <f t="shared" si="625"/>
        <v>0</v>
      </c>
      <c r="G2307" s="518"/>
      <c r="H2307" s="446"/>
      <c r="I2307" s="447"/>
      <c r="J2307" s="448"/>
      <c r="K2307" s="419"/>
      <c r="L2307" s="461"/>
      <c r="M2307" s="446"/>
      <c r="N2307" s="447"/>
      <c r="O2307" s="448"/>
      <c r="P2307" s="420"/>
      <c r="Q2307" s="525" t="str">
        <f>IF(OR(SUM(J2308:J2324)&gt;0,SUM(O2308:O2324)&gt;0),"xx","")</f>
        <v/>
      </c>
      <c r="R2307" s="526" t="str">
        <f t="shared" si="624"/>
        <v/>
      </c>
      <c r="S2307" s="526" t="str">
        <f t="shared" si="626"/>
        <v/>
      </c>
      <c r="V2307" s="433" t="str">
        <f>VLOOKUP(A2307,[3]Cartilha!$A:$A,1,FALSE)</f>
        <v>6.1</v>
      </c>
      <c r="W2307" s="367"/>
    </row>
    <row r="2308" spans="1:23" ht="12" hidden="1" thickBot="1" x14ac:dyDescent="0.25">
      <c r="A2308" s="623">
        <v>100328</v>
      </c>
      <c r="B2308" s="616" t="s">
        <v>3171</v>
      </c>
      <c r="C2308" s="620" t="s">
        <v>3444</v>
      </c>
      <c r="D2308" s="612" t="s">
        <v>170</v>
      </c>
      <c r="E2308" s="621">
        <v>13.83</v>
      </c>
      <c r="F2308" s="614">
        <f t="shared" si="625"/>
        <v>16.670000000000002</v>
      </c>
      <c r="G2308" s="510"/>
      <c r="H2308" s="423"/>
      <c r="I2308" s="422">
        <f t="shared" ref="I2308:I2324" si="633">IF(ISBLANK(E2308),0,ROUND(F2308*G2308,2))</f>
        <v>0</v>
      </c>
      <c r="J2308" s="422">
        <f t="shared" ref="J2308:J2324" si="634">IF(ISBLANK(G2308),0,ROUND(G2308*H2308,2))</f>
        <v>0</v>
      </c>
      <c r="K2308" s="419"/>
      <c r="L2308" s="423">
        <f t="shared" ref="L2308:L2324" si="635">G2308</f>
        <v>0</v>
      </c>
      <c r="M2308" s="423">
        <f t="shared" ref="M2308:M2324" si="636">H2308</f>
        <v>0</v>
      </c>
      <c r="N2308" s="424">
        <f t="shared" ref="N2308:N2324" si="637">IF(ISBLANK(E2308),0,ROUND(F2308*L2308,2))</f>
        <v>0</v>
      </c>
      <c r="O2308" s="424">
        <f t="shared" ref="O2308:O2324" si="638">IF(ISBLANK(L2308),0,ROUND(L2308*M2308,2))</f>
        <v>0</v>
      </c>
      <c r="P2308" s="420"/>
      <c r="Q2308" s="525"/>
      <c r="R2308" s="526" t="str">
        <f t="shared" si="624"/>
        <v/>
      </c>
      <c r="S2308" s="526" t="str">
        <f t="shared" si="626"/>
        <v/>
      </c>
      <c r="V2308" s="433">
        <f>VLOOKUP(A2308,[3]Cartilha!$A:$A,1,FALSE)</f>
        <v>100328</v>
      </c>
      <c r="W2308" s="367"/>
    </row>
    <row r="2309" spans="1:23" ht="12" hidden="1" thickBot="1" x14ac:dyDescent="0.25">
      <c r="A2309" s="623">
        <v>100329</v>
      </c>
      <c r="B2309" s="616" t="s">
        <v>3171</v>
      </c>
      <c r="C2309" s="620" t="s">
        <v>3445</v>
      </c>
      <c r="D2309" s="612" t="s">
        <v>170</v>
      </c>
      <c r="E2309" s="621">
        <v>17.39</v>
      </c>
      <c r="F2309" s="614">
        <f t="shared" si="625"/>
        <v>20.97</v>
      </c>
      <c r="G2309" s="510"/>
      <c r="H2309" s="423"/>
      <c r="I2309" s="422">
        <f t="shared" si="633"/>
        <v>0</v>
      </c>
      <c r="J2309" s="422">
        <f t="shared" si="634"/>
        <v>0</v>
      </c>
      <c r="K2309" s="419"/>
      <c r="L2309" s="423">
        <f t="shared" si="635"/>
        <v>0</v>
      </c>
      <c r="M2309" s="423">
        <f t="shared" si="636"/>
        <v>0</v>
      </c>
      <c r="N2309" s="424">
        <f t="shared" si="637"/>
        <v>0</v>
      </c>
      <c r="O2309" s="424">
        <f t="shared" si="638"/>
        <v>0</v>
      </c>
      <c r="P2309" s="420"/>
      <c r="Q2309" s="525"/>
      <c r="R2309" s="526" t="str">
        <f t="shared" si="624"/>
        <v/>
      </c>
      <c r="S2309" s="526" t="str">
        <f t="shared" si="626"/>
        <v/>
      </c>
      <c r="V2309" s="433">
        <f>VLOOKUP(A2309,[3]Cartilha!$A:$A,1,FALSE)</f>
        <v>100329</v>
      </c>
      <c r="W2309" s="367"/>
    </row>
    <row r="2310" spans="1:23" ht="12" hidden="1" thickBot="1" x14ac:dyDescent="0.25">
      <c r="A2310" s="623">
        <v>100330</v>
      </c>
      <c r="B2310" s="616" t="s">
        <v>3171</v>
      </c>
      <c r="C2310" s="620" t="s">
        <v>3446</v>
      </c>
      <c r="D2310" s="612" t="s">
        <v>170</v>
      </c>
      <c r="E2310" s="621">
        <v>18.75</v>
      </c>
      <c r="F2310" s="614">
        <f t="shared" si="625"/>
        <v>22.61</v>
      </c>
      <c r="G2310" s="510"/>
      <c r="H2310" s="423"/>
      <c r="I2310" s="422">
        <f t="shared" si="633"/>
        <v>0</v>
      </c>
      <c r="J2310" s="422">
        <f t="shared" si="634"/>
        <v>0</v>
      </c>
      <c r="K2310" s="419"/>
      <c r="L2310" s="423">
        <f t="shared" si="635"/>
        <v>0</v>
      </c>
      <c r="M2310" s="423">
        <f t="shared" si="636"/>
        <v>0</v>
      </c>
      <c r="N2310" s="424">
        <f t="shared" si="637"/>
        <v>0</v>
      </c>
      <c r="O2310" s="424">
        <f t="shared" si="638"/>
        <v>0</v>
      </c>
      <c r="P2310" s="420"/>
      <c r="Q2310" s="525"/>
      <c r="R2310" s="526" t="str">
        <f t="shared" si="624"/>
        <v/>
      </c>
      <c r="S2310" s="526" t="str">
        <f t="shared" si="626"/>
        <v/>
      </c>
      <c r="V2310" s="433">
        <f>VLOOKUP(A2310,[3]Cartilha!$A:$A,1,FALSE)</f>
        <v>100330</v>
      </c>
      <c r="W2310" s="367"/>
    </row>
    <row r="2311" spans="1:23" ht="12" hidden="1" thickBot="1" x14ac:dyDescent="0.25">
      <c r="A2311" s="623">
        <v>100331</v>
      </c>
      <c r="B2311" s="616" t="s">
        <v>3171</v>
      </c>
      <c r="C2311" s="620" t="s">
        <v>3447</v>
      </c>
      <c r="D2311" s="612" t="s">
        <v>170</v>
      </c>
      <c r="E2311" s="621">
        <v>24.81</v>
      </c>
      <c r="F2311" s="614">
        <f t="shared" si="625"/>
        <v>29.91</v>
      </c>
      <c r="G2311" s="510"/>
      <c r="H2311" s="423"/>
      <c r="I2311" s="422">
        <f t="shared" si="633"/>
        <v>0</v>
      </c>
      <c r="J2311" s="422">
        <f t="shared" si="634"/>
        <v>0</v>
      </c>
      <c r="K2311" s="419"/>
      <c r="L2311" s="423">
        <f t="shared" si="635"/>
        <v>0</v>
      </c>
      <c r="M2311" s="423">
        <f t="shared" si="636"/>
        <v>0</v>
      </c>
      <c r="N2311" s="424">
        <f t="shared" si="637"/>
        <v>0</v>
      </c>
      <c r="O2311" s="424">
        <f t="shared" si="638"/>
        <v>0</v>
      </c>
      <c r="P2311" s="420"/>
      <c r="Q2311" s="525"/>
      <c r="R2311" s="526" t="str">
        <f t="shared" si="624"/>
        <v/>
      </c>
      <c r="S2311" s="526" t="str">
        <f t="shared" si="626"/>
        <v/>
      </c>
      <c r="V2311" s="433">
        <f>VLOOKUP(A2311,[3]Cartilha!$A:$A,1,FALSE)</f>
        <v>100331</v>
      </c>
      <c r="W2311" s="367"/>
    </row>
    <row r="2312" spans="1:23" ht="12" hidden="1" thickBot="1" x14ac:dyDescent="0.25">
      <c r="A2312" s="623">
        <v>97647</v>
      </c>
      <c r="B2312" s="616" t="s">
        <v>3171</v>
      </c>
      <c r="C2312" s="620" t="s">
        <v>7041</v>
      </c>
      <c r="D2312" s="612" t="s">
        <v>170</v>
      </c>
      <c r="E2312" s="621">
        <v>3.49</v>
      </c>
      <c r="F2312" s="614">
        <f t="shared" si="625"/>
        <v>4.21</v>
      </c>
      <c r="G2312" s="510"/>
      <c r="H2312" s="423"/>
      <c r="I2312" s="422">
        <f t="shared" si="633"/>
        <v>0</v>
      </c>
      <c r="J2312" s="422">
        <f t="shared" si="634"/>
        <v>0</v>
      </c>
      <c r="K2312" s="419"/>
      <c r="L2312" s="423">
        <f t="shared" si="635"/>
        <v>0</v>
      </c>
      <c r="M2312" s="423">
        <f t="shared" si="636"/>
        <v>0</v>
      </c>
      <c r="N2312" s="424">
        <f t="shared" si="637"/>
        <v>0</v>
      </c>
      <c r="O2312" s="424">
        <f t="shared" si="638"/>
        <v>0</v>
      </c>
      <c r="P2312" s="420"/>
      <c r="Q2312" s="525"/>
      <c r="R2312" s="526" t="str">
        <f t="shared" si="624"/>
        <v/>
      </c>
      <c r="S2312" s="526" t="str">
        <f t="shared" si="626"/>
        <v/>
      </c>
      <c r="V2312" s="433">
        <f>VLOOKUP(A2312,[3]Cartilha!$A:$A,1,FALSE)</f>
        <v>97647</v>
      </c>
      <c r="W2312" s="367"/>
    </row>
    <row r="2313" spans="1:23" ht="23.25" hidden="1" thickBot="1" x14ac:dyDescent="0.25">
      <c r="A2313" s="623">
        <v>97649</v>
      </c>
      <c r="B2313" s="616" t="s">
        <v>3171</v>
      </c>
      <c r="C2313" s="620" t="s">
        <v>2311</v>
      </c>
      <c r="D2313" s="612" t="s">
        <v>170</v>
      </c>
      <c r="E2313" s="621">
        <v>4.41</v>
      </c>
      <c r="F2313" s="614">
        <f t="shared" si="625"/>
        <v>5.32</v>
      </c>
      <c r="G2313" s="510"/>
      <c r="H2313" s="423"/>
      <c r="I2313" s="422">
        <f t="shared" si="633"/>
        <v>0</v>
      </c>
      <c r="J2313" s="422">
        <f t="shared" si="634"/>
        <v>0</v>
      </c>
      <c r="K2313" s="419"/>
      <c r="L2313" s="423">
        <f t="shared" si="635"/>
        <v>0</v>
      </c>
      <c r="M2313" s="423">
        <f t="shared" si="636"/>
        <v>0</v>
      </c>
      <c r="N2313" s="424">
        <f t="shared" si="637"/>
        <v>0</v>
      </c>
      <c r="O2313" s="424">
        <f t="shared" si="638"/>
        <v>0</v>
      </c>
      <c r="P2313" s="420"/>
      <c r="Q2313" s="525"/>
      <c r="R2313" s="526" t="str">
        <f t="shared" si="624"/>
        <v/>
      </c>
      <c r="S2313" s="526" t="str">
        <f t="shared" si="626"/>
        <v/>
      </c>
      <c r="V2313" s="433">
        <f>VLOOKUP(A2313,[3]Cartilha!$A:$A,1,FALSE)</f>
        <v>97649</v>
      </c>
      <c r="W2313" s="367"/>
    </row>
    <row r="2314" spans="1:23" ht="12" hidden="1" thickBot="1" x14ac:dyDescent="0.25">
      <c r="A2314" s="623">
        <v>97650</v>
      </c>
      <c r="B2314" s="616" t="s">
        <v>3171</v>
      </c>
      <c r="C2314" s="620" t="s">
        <v>2312</v>
      </c>
      <c r="D2314" s="612" t="s">
        <v>170</v>
      </c>
      <c r="E2314" s="621">
        <v>7.51</v>
      </c>
      <c r="F2314" s="614">
        <f t="shared" si="625"/>
        <v>9.0500000000000007</v>
      </c>
      <c r="G2314" s="510"/>
      <c r="H2314" s="423"/>
      <c r="I2314" s="422">
        <f t="shared" si="633"/>
        <v>0</v>
      </c>
      <c r="J2314" s="422">
        <f t="shared" si="634"/>
        <v>0</v>
      </c>
      <c r="K2314" s="419"/>
      <c r="L2314" s="423">
        <f t="shared" si="635"/>
        <v>0</v>
      </c>
      <c r="M2314" s="423">
        <f t="shared" si="636"/>
        <v>0</v>
      </c>
      <c r="N2314" s="424">
        <f t="shared" si="637"/>
        <v>0</v>
      </c>
      <c r="O2314" s="424">
        <f t="shared" si="638"/>
        <v>0</v>
      </c>
      <c r="P2314" s="420"/>
      <c r="Q2314" s="525"/>
      <c r="R2314" s="526" t="str">
        <f t="shared" si="624"/>
        <v/>
      </c>
      <c r="S2314" s="526" t="str">
        <f t="shared" si="626"/>
        <v/>
      </c>
      <c r="V2314" s="433">
        <f>VLOOKUP(A2314,[3]Cartilha!$A:$A,1,FALSE)</f>
        <v>97650</v>
      </c>
      <c r="W2314" s="367"/>
    </row>
    <row r="2315" spans="1:23" ht="12" hidden="1" thickBot="1" x14ac:dyDescent="0.25">
      <c r="A2315" s="623">
        <v>97651</v>
      </c>
      <c r="B2315" s="616" t="s">
        <v>3171</v>
      </c>
      <c r="C2315" s="620" t="s">
        <v>2313</v>
      </c>
      <c r="D2315" s="612" t="s">
        <v>169</v>
      </c>
      <c r="E2315" s="621">
        <v>83.12</v>
      </c>
      <c r="F2315" s="614">
        <f t="shared" si="625"/>
        <v>100.21</v>
      </c>
      <c r="G2315" s="510"/>
      <c r="H2315" s="423"/>
      <c r="I2315" s="422">
        <f t="shared" si="633"/>
        <v>0</v>
      </c>
      <c r="J2315" s="422">
        <f t="shared" si="634"/>
        <v>0</v>
      </c>
      <c r="K2315" s="419"/>
      <c r="L2315" s="423">
        <f t="shared" si="635"/>
        <v>0</v>
      </c>
      <c r="M2315" s="423">
        <f t="shared" si="636"/>
        <v>0</v>
      </c>
      <c r="N2315" s="424">
        <f t="shared" si="637"/>
        <v>0</v>
      </c>
      <c r="O2315" s="424">
        <f t="shared" si="638"/>
        <v>0</v>
      </c>
      <c r="P2315" s="420"/>
      <c r="Q2315" s="525"/>
      <c r="R2315" s="526" t="str">
        <f t="shared" si="624"/>
        <v/>
      </c>
      <c r="S2315" s="526" t="str">
        <f t="shared" si="626"/>
        <v/>
      </c>
      <c r="V2315" s="433">
        <f>VLOOKUP(A2315,[3]Cartilha!$A:$A,1,FALSE)</f>
        <v>97651</v>
      </c>
      <c r="W2315" s="367"/>
    </row>
    <row r="2316" spans="1:23" ht="23.25" hidden="1" thickBot="1" x14ac:dyDescent="0.25">
      <c r="A2316" s="623">
        <v>97652</v>
      </c>
      <c r="B2316" s="616" t="s">
        <v>3171</v>
      </c>
      <c r="C2316" s="620" t="s">
        <v>2314</v>
      </c>
      <c r="D2316" s="612" t="s">
        <v>169</v>
      </c>
      <c r="E2316" s="621">
        <v>188.46</v>
      </c>
      <c r="F2316" s="614">
        <f t="shared" si="625"/>
        <v>227.21</v>
      </c>
      <c r="G2316" s="510"/>
      <c r="H2316" s="423"/>
      <c r="I2316" s="422">
        <f t="shared" si="633"/>
        <v>0</v>
      </c>
      <c r="J2316" s="422">
        <f t="shared" si="634"/>
        <v>0</v>
      </c>
      <c r="K2316" s="419"/>
      <c r="L2316" s="423">
        <f t="shared" si="635"/>
        <v>0</v>
      </c>
      <c r="M2316" s="423">
        <f t="shared" si="636"/>
        <v>0</v>
      </c>
      <c r="N2316" s="424">
        <f t="shared" si="637"/>
        <v>0</v>
      </c>
      <c r="O2316" s="424">
        <f t="shared" si="638"/>
        <v>0</v>
      </c>
      <c r="P2316" s="420"/>
      <c r="Q2316" s="525"/>
      <c r="R2316" s="526" t="str">
        <f t="shared" si="624"/>
        <v/>
      </c>
      <c r="S2316" s="526" t="str">
        <f t="shared" si="626"/>
        <v/>
      </c>
      <c r="V2316" s="433">
        <f>VLOOKUP(A2316,[3]Cartilha!$A:$A,1,FALSE)</f>
        <v>97652</v>
      </c>
      <c r="W2316" s="367"/>
    </row>
    <row r="2317" spans="1:23" ht="23.25" hidden="1" thickBot="1" x14ac:dyDescent="0.25">
      <c r="A2317" s="623">
        <v>97653</v>
      </c>
      <c r="B2317" s="616" t="s">
        <v>3171</v>
      </c>
      <c r="C2317" s="620" t="s">
        <v>2315</v>
      </c>
      <c r="D2317" s="612" t="s">
        <v>169</v>
      </c>
      <c r="E2317" s="621">
        <v>133.07</v>
      </c>
      <c r="F2317" s="614">
        <f t="shared" si="625"/>
        <v>160.43</v>
      </c>
      <c r="G2317" s="510"/>
      <c r="H2317" s="423"/>
      <c r="I2317" s="422">
        <f t="shared" si="633"/>
        <v>0</v>
      </c>
      <c r="J2317" s="422">
        <f t="shared" si="634"/>
        <v>0</v>
      </c>
      <c r="K2317" s="419"/>
      <c r="L2317" s="423">
        <f t="shared" si="635"/>
        <v>0</v>
      </c>
      <c r="M2317" s="423">
        <f t="shared" si="636"/>
        <v>0</v>
      </c>
      <c r="N2317" s="424">
        <f t="shared" si="637"/>
        <v>0</v>
      </c>
      <c r="O2317" s="424">
        <f t="shared" si="638"/>
        <v>0</v>
      </c>
      <c r="P2317" s="420"/>
      <c r="Q2317" s="525"/>
      <c r="R2317" s="526" t="str">
        <f t="shared" si="624"/>
        <v/>
      </c>
      <c r="S2317" s="526" t="str">
        <f t="shared" si="626"/>
        <v/>
      </c>
      <c r="V2317" s="433">
        <f>VLOOKUP(A2317,[3]Cartilha!$A:$A,1,FALSE)</f>
        <v>97653</v>
      </c>
      <c r="W2317" s="367"/>
    </row>
    <row r="2318" spans="1:23" ht="23.25" hidden="1" thickBot="1" x14ac:dyDescent="0.25">
      <c r="A2318" s="623">
        <v>97654</v>
      </c>
      <c r="B2318" s="616" t="s">
        <v>3171</v>
      </c>
      <c r="C2318" s="620" t="s">
        <v>2316</v>
      </c>
      <c r="D2318" s="612" t="s">
        <v>169</v>
      </c>
      <c r="E2318" s="621">
        <v>161.9</v>
      </c>
      <c r="F2318" s="614">
        <f t="shared" si="625"/>
        <v>195.19</v>
      </c>
      <c r="G2318" s="510"/>
      <c r="H2318" s="423"/>
      <c r="I2318" s="422">
        <f t="shared" si="633"/>
        <v>0</v>
      </c>
      <c r="J2318" s="422">
        <f t="shared" si="634"/>
        <v>0</v>
      </c>
      <c r="K2318" s="419"/>
      <c r="L2318" s="423">
        <f t="shared" si="635"/>
        <v>0</v>
      </c>
      <c r="M2318" s="423">
        <f t="shared" si="636"/>
        <v>0</v>
      </c>
      <c r="N2318" s="424">
        <f t="shared" si="637"/>
        <v>0</v>
      </c>
      <c r="O2318" s="424">
        <f t="shared" si="638"/>
        <v>0</v>
      </c>
      <c r="P2318" s="420"/>
      <c r="Q2318" s="525"/>
      <c r="R2318" s="526" t="str">
        <f t="shared" si="624"/>
        <v/>
      </c>
      <c r="S2318" s="526" t="str">
        <f t="shared" si="626"/>
        <v/>
      </c>
      <c r="V2318" s="433">
        <f>VLOOKUP(A2318,[3]Cartilha!$A:$A,1,FALSE)</f>
        <v>97654</v>
      </c>
      <c r="W2318" s="367"/>
    </row>
    <row r="2319" spans="1:23" ht="12" hidden="1" thickBot="1" x14ac:dyDescent="0.25">
      <c r="A2319" s="623">
        <v>97655</v>
      </c>
      <c r="B2319" s="616" t="s">
        <v>3171</v>
      </c>
      <c r="C2319" s="620" t="s">
        <v>2317</v>
      </c>
      <c r="D2319" s="612" t="s">
        <v>170</v>
      </c>
      <c r="E2319" s="621">
        <v>21.45</v>
      </c>
      <c r="F2319" s="614">
        <f t="shared" si="625"/>
        <v>25.86</v>
      </c>
      <c r="G2319" s="510"/>
      <c r="H2319" s="423"/>
      <c r="I2319" s="422">
        <f t="shared" si="633"/>
        <v>0</v>
      </c>
      <c r="J2319" s="422">
        <f t="shared" si="634"/>
        <v>0</v>
      </c>
      <c r="K2319" s="419"/>
      <c r="L2319" s="423">
        <f t="shared" si="635"/>
        <v>0</v>
      </c>
      <c r="M2319" s="423">
        <f t="shared" si="636"/>
        <v>0</v>
      </c>
      <c r="N2319" s="424">
        <f t="shared" si="637"/>
        <v>0</v>
      </c>
      <c r="O2319" s="424">
        <f t="shared" si="638"/>
        <v>0</v>
      </c>
      <c r="P2319" s="420"/>
      <c r="Q2319" s="525"/>
      <c r="R2319" s="526" t="str">
        <f t="shared" si="624"/>
        <v/>
      </c>
      <c r="S2319" s="526" t="str">
        <f t="shared" si="626"/>
        <v/>
      </c>
      <c r="V2319" s="433">
        <f>VLOOKUP(A2319,[3]Cartilha!$A:$A,1,FALSE)</f>
        <v>97655</v>
      </c>
      <c r="W2319" s="367"/>
    </row>
    <row r="2320" spans="1:23" ht="12" hidden="1" thickBot="1" x14ac:dyDescent="0.25">
      <c r="A2320" s="623">
        <v>97656</v>
      </c>
      <c r="B2320" s="616" t="s">
        <v>3171</v>
      </c>
      <c r="C2320" s="620" t="s">
        <v>2318</v>
      </c>
      <c r="D2320" s="612" t="s">
        <v>169</v>
      </c>
      <c r="E2320" s="621">
        <v>215.59</v>
      </c>
      <c r="F2320" s="614">
        <f t="shared" si="625"/>
        <v>259.92</v>
      </c>
      <c r="G2320" s="510"/>
      <c r="H2320" s="423"/>
      <c r="I2320" s="422">
        <f t="shared" si="633"/>
        <v>0</v>
      </c>
      <c r="J2320" s="422">
        <f t="shared" si="634"/>
        <v>0</v>
      </c>
      <c r="K2320" s="419"/>
      <c r="L2320" s="423">
        <f t="shared" si="635"/>
        <v>0</v>
      </c>
      <c r="M2320" s="423">
        <f t="shared" si="636"/>
        <v>0</v>
      </c>
      <c r="N2320" s="424">
        <f t="shared" si="637"/>
        <v>0</v>
      </c>
      <c r="O2320" s="424">
        <f t="shared" si="638"/>
        <v>0</v>
      </c>
      <c r="P2320" s="420"/>
      <c r="Q2320" s="525"/>
      <c r="R2320" s="526" t="str">
        <f t="shared" si="624"/>
        <v/>
      </c>
      <c r="S2320" s="526" t="str">
        <f t="shared" si="626"/>
        <v/>
      </c>
      <c r="V2320" s="433">
        <f>VLOOKUP(A2320,[3]Cartilha!$A:$A,1,FALSE)</f>
        <v>97656</v>
      </c>
      <c r="W2320" s="367"/>
    </row>
    <row r="2321" spans="1:23" ht="23.25" hidden="1" thickBot="1" x14ac:dyDescent="0.25">
      <c r="A2321" s="623">
        <v>97657</v>
      </c>
      <c r="B2321" s="616" t="s">
        <v>3171</v>
      </c>
      <c r="C2321" s="620" t="s">
        <v>2319</v>
      </c>
      <c r="D2321" s="612" t="s">
        <v>169</v>
      </c>
      <c r="E2321" s="621">
        <v>427.32</v>
      </c>
      <c r="F2321" s="614">
        <f t="shared" si="625"/>
        <v>515.17999999999995</v>
      </c>
      <c r="G2321" s="510"/>
      <c r="H2321" s="423"/>
      <c r="I2321" s="422">
        <f t="shared" si="633"/>
        <v>0</v>
      </c>
      <c r="J2321" s="422">
        <f t="shared" si="634"/>
        <v>0</v>
      </c>
      <c r="K2321" s="419"/>
      <c r="L2321" s="423">
        <f t="shared" si="635"/>
        <v>0</v>
      </c>
      <c r="M2321" s="423">
        <f t="shared" si="636"/>
        <v>0</v>
      </c>
      <c r="N2321" s="424">
        <f t="shared" si="637"/>
        <v>0</v>
      </c>
      <c r="O2321" s="424">
        <f t="shared" si="638"/>
        <v>0</v>
      </c>
      <c r="P2321" s="420"/>
      <c r="Q2321" s="525"/>
      <c r="R2321" s="526" t="str">
        <f t="shared" si="624"/>
        <v/>
      </c>
      <c r="S2321" s="526" t="str">
        <f t="shared" si="626"/>
        <v/>
      </c>
      <c r="V2321" s="433">
        <f>VLOOKUP(A2321,[3]Cartilha!$A:$A,1,FALSE)</f>
        <v>97657</v>
      </c>
      <c r="W2321" s="367"/>
    </row>
    <row r="2322" spans="1:23" ht="23.25" hidden="1" thickBot="1" x14ac:dyDescent="0.25">
      <c r="A2322" s="623">
        <v>97658</v>
      </c>
      <c r="B2322" s="616" t="s">
        <v>3171</v>
      </c>
      <c r="C2322" s="620" t="s">
        <v>2320</v>
      </c>
      <c r="D2322" s="612" t="s">
        <v>169</v>
      </c>
      <c r="E2322" s="621">
        <v>185.37</v>
      </c>
      <c r="F2322" s="614">
        <f t="shared" si="625"/>
        <v>223.48</v>
      </c>
      <c r="G2322" s="510"/>
      <c r="H2322" s="423"/>
      <c r="I2322" s="422">
        <f t="shared" si="633"/>
        <v>0</v>
      </c>
      <c r="J2322" s="422">
        <f t="shared" si="634"/>
        <v>0</v>
      </c>
      <c r="K2322" s="419"/>
      <c r="L2322" s="423">
        <f t="shared" si="635"/>
        <v>0</v>
      </c>
      <c r="M2322" s="423">
        <f t="shared" si="636"/>
        <v>0</v>
      </c>
      <c r="N2322" s="424">
        <f t="shared" si="637"/>
        <v>0</v>
      </c>
      <c r="O2322" s="424">
        <f t="shared" si="638"/>
        <v>0</v>
      </c>
      <c r="P2322" s="420"/>
      <c r="Q2322" s="525"/>
      <c r="R2322" s="526" t="str">
        <f t="shared" si="624"/>
        <v/>
      </c>
      <c r="S2322" s="526" t="str">
        <f t="shared" si="626"/>
        <v/>
      </c>
      <c r="V2322" s="433">
        <f>VLOOKUP(A2322,[3]Cartilha!$A:$A,1,FALSE)</f>
        <v>97658</v>
      </c>
      <c r="W2322" s="367"/>
    </row>
    <row r="2323" spans="1:23" ht="23.25" hidden="1" thickBot="1" x14ac:dyDescent="0.25">
      <c r="A2323" s="623">
        <v>97659</v>
      </c>
      <c r="B2323" s="616" t="s">
        <v>3171</v>
      </c>
      <c r="C2323" s="620" t="s">
        <v>2321</v>
      </c>
      <c r="D2323" s="612" t="s">
        <v>169</v>
      </c>
      <c r="E2323" s="621">
        <v>246.27</v>
      </c>
      <c r="F2323" s="614">
        <f t="shared" si="625"/>
        <v>296.89999999999998</v>
      </c>
      <c r="G2323" s="510"/>
      <c r="H2323" s="423"/>
      <c r="I2323" s="422">
        <f t="shared" si="633"/>
        <v>0</v>
      </c>
      <c r="J2323" s="422">
        <f t="shared" si="634"/>
        <v>0</v>
      </c>
      <c r="K2323" s="419"/>
      <c r="L2323" s="423">
        <f t="shared" si="635"/>
        <v>0</v>
      </c>
      <c r="M2323" s="423">
        <f t="shared" si="636"/>
        <v>0</v>
      </c>
      <c r="N2323" s="424">
        <f t="shared" si="637"/>
        <v>0</v>
      </c>
      <c r="O2323" s="424">
        <f t="shared" si="638"/>
        <v>0</v>
      </c>
      <c r="P2323" s="420"/>
      <c r="Q2323" s="525"/>
      <c r="R2323" s="526" t="str">
        <f t="shared" si="624"/>
        <v/>
      </c>
      <c r="S2323" s="526" t="str">
        <f t="shared" si="626"/>
        <v/>
      </c>
      <c r="V2323" s="433">
        <f>VLOOKUP(A2323,[3]Cartilha!$A:$A,1,FALSE)</f>
        <v>97659</v>
      </c>
      <c r="W2323" s="367"/>
    </row>
    <row r="2324" spans="1:23" ht="12" hidden="1" thickBot="1" x14ac:dyDescent="0.25">
      <c r="A2324" s="623">
        <v>94226</v>
      </c>
      <c r="B2324" s="616" t="s">
        <v>3171</v>
      </c>
      <c r="C2324" s="620" t="s">
        <v>3753</v>
      </c>
      <c r="D2324" s="612" t="s">
        <v>170</v>
      </c>
      <c r="E2324" s="621">
        <v>20.13</v>
      </c>
      <c r="F2324" s="614">
        <f t="shared" si="625"/>
        <v>24.27</v>
      </c>
      <c r="G2324" s="510"/>
      <c r="H2324" s="423"/>
      <c r="I2324" s="422">
        <f t="shared" si="633"/>
        <v>0</v>
      </c>
      <c r="J2324" s="422">
        <f t="shared" si="634"/>
        <v>0</v>
      </c>
      <c r="K2324" s="419"/>
      <c r="L2324" s="423">
        <f t="shared" si="635"/>
        <v>0</v>
      </c>
      <c r="M2324" s="423">
        <f t="shared" si="636"/>
        <v>0</v>
      </c>
      <c r="N2324" s="424">
        <f t="shared" si="637"/>
        <v>0</v>
      </c>
      <c r="O2324" s="424">
        <f t="shared" si="638"/>
        <v>0</v>
      </c>
      <c r="P2324" s="420"/>
      <c r="Q2324" s="525"/>
      <c r="R2324" s="526" t="str">
        <f t="shared" ref="R2324:R2387" si="639">IF(Q2324="X","x",IF(Q2324="xx","x",IF(O2324&gt;0,"x","")))</f>
        <v/>
      </c>
      <c r="S2324" s="526" t="str">
        <f t="shared" si="626"/>
        <v/>
      </c>
      <c r="V2324" s="433">
        <f>VLOOKUP(A2324,[3]Cartilha!$A:$A,1,FALSE)</f>
        <v>94226</v>
      </c>
      <c r="W2324" s="367"/>
    </row>
    <row r="2325" spans="1:23" ht="12" hidden="1" thickBot="1" x14ac:dyDescent="0.25">
      <c r="A2325" s="623" t="s">
        <v>1895</v>
      </c>
      <c r="B2325" s="616"/>
      <c r="C2325" s="620" t="s">
        <v>238</v>
      </c>
      <c r="D2325" s="612">
        <v>0</v>
      </c>
      <c r="E2325" s="651">
        <v>0</v>
      </c>
      <c r="F2325" s="638">
        <f t="shared" si="625"/>
        <v>0</v>
      </c>
      <c r="G2325" s="518"/>
      <c r="H2325" s="446"/>
      <c r="I2325" s="447"/>
      <c r="J2325" s="448"/>
      <c r="K2325" s="419"/>
      <c r="L2325" s="461"/>
      <c r="M2325" s="446"/>
      <c r="N2325" s="447"/>
      <c r="O2325" s="448"/>
      <c r="P2325" s="420"/>
      <c r="Q2325" s="525" t="str">
        <f>IF(OR(SUM(J2326:J2400)&gt;0,SUM(O2326:O2400)&gt;0),"xx","")</f>
        <v/>
      </c>
      <c r="R2325" s="526" t="str">
        <f t="shared" si="639"/>
        <v/>
      </c>
      <c r="S2325" s="526" t="str">
        <f t="shared" si="626"/>
        <v/>
      </c>
      <c r="V2325" s="433" t="str">
        <f>VLOOKUP(A2325,[3]Cartilha!$A:$A,1,FALSE)</f>
        <v>6.2</v>
      </c>
      <c r="W2325" s="367"/>
    </row>
    <row r="2326" spans="1:23" ht="23.25" hidden="1" thickBot="1" x14ac:dyDescent="0.25">
      <c r="A2326" s="623">
        <v>100388</v>
      </c>
      <c r="B2326" s="616" t="s">
        <v>3171</v>
      </c>
      <c r="C2326" s="620" t="s">
        <v>3478</v>
      </c>
      <c r="D2326" s="612" t="s">
        <v>170</v>
      </c>
      <c r="E2326" s="621">
        <v>22.99</v>
      </c>
      <c r="F2326" s="614">
        <f t="shared" si="625"/>
        <v>27.72</v>
      </c>
      <c r="G2326" s="510"/>
      <c r="H2326" s="423"/>
      <c r="I2326" s="422">
        <f t="shared" ref="I2326:I2357" si="640">IF(ISBLANK(E2326),0,ROUND(F2326*G2326,2))</f>
        <v>0</v>
      </c>
      <c r="J2326" s="422">
        <f t="shared" ref="J2326:J2357" si="641">IF(ISBLANK(G2326),0,ROUND(G2326*H2326,2))</f>
        <v>0</v>
      </c>
      <c r="K2326" s="419"/>
      <c r="L2326" s="423">
        <f t="shared" ref="L2326:L2357" si="642">G2326</f>
        <v>0</v>
      </c>
      <c r="M2326" s="423">
        <f t="shared" ref="M2326:M2357" si="643">H2326</f>
        <v>0</v>
      </c>
      <c r="N2326" s="424">
        <f t="shared" ref="N2326:N2357" si="644">IF(ISBLANK(E2326),0,ROUND(F2326*L2326,2))</f>
        <v>0</v>
      </c>
      <c r="O2326" s="424">
        <f t="shared" ref="O2326:O2357" si="645">IF(ISBLANK(L2326),0,ROUND(L2326*M2326,2))</f>
        <v>0</v>
      </c>
      <c r="P2326" s="420"/>
      <c r="Q2326" s="525"/>
      <c r="R2326" s="526" t="str">
        <f t="shared" si="639"/>
        <v/>
      </c>
      <c r="S2326" s="526" t="str">
        <f t="shared" si="626"/>
        <v/>
      </c>
      <c r="V2326" s="433">
        <f>VLOOKUP(A2326,[3]Cartilha!$A:$A,1,FALSE)</f>
        <v>100388</v>
      </c>
      <c r="W2326" s="367"/>
    </row>
    <row r="2327" spans="1:23" ht="23.25" hidden="1" thickBot="1" x14ac:dyDescent="0.25">
      <c r="A2327" s="623">
        <v>100389</v>
      </c>
      <c r="B2327" s="616" t="s">
        <v>3171</v>
      </c>
      <c r="C2327" s="620" t="s">
        <v>3479</v>
      </c>
      <c r="D2327" s="612" t="s">
        <v>170</v>
      </c>
      <c r="E2327" s="621">
        <v>19.82</v>
      </c>
      <c r="F2327" s="614">
        <f t="shared" ref="F2327:F2390" si="646">IF(E2327=0,0,ROUND(E2327*(1+E$13)*(1-E$14),2))</f>
        <v>23.89</v>
      </c>
      <c r="G2327" s="510"/>
      <c r="H2327" s="423"/>
      <c r="I2327" s="422">
        <f t="shared" si="640"/>
        <v>0</v>
      </c>
      <c r="J2327" s="422">
        <f t="shared" si="641"/>
        <v>0</v>
      </c>
      <c r="K2327" s="419"/>
      <c r="L2327" s="423">
        <f t="shared" si="642"/>
        <v>0</v>
      </c>
      <c r="M2327" s="423">
        <f t="shared" si="643"/>
        <v>0</v>
      </c>
      <c r="N2327" s="424">
        <f t="shared" si="644"/>
        <v>0</v>
      </c>
      <c r="O2327" s="424">
        <f t="shared" si="645"/>
        <v>0</v>
      </c>
      <c r="P2327" s="420"/>
      <c r="Q2327" s="525"/>
      <c r="R2327" s="526" t="str">
        <f t="shared" si="639"/>
        <v/>
      </c>
      <c r="S2327" s="526" t="str">
        <f t="shared" si="626"/>
        <v/>
      </c>
      <c r="V2327" s="433">
        <f>VLOOKUP(A2327,[3]Cartilha!$A:$A,1,FALSE)</f>
        <v>100389</v>
      </c>
      <c r="W2327" s="367"/>
    </row>
    <row r="2328" spans="1:23" ht="23.25" hidden="1" thickBot="1" x14ac:dyDescent="0.25">
      <c r="A2328" s="623">
        <v>100390</v>
      </c>
      <c r="B2328" s="616" t="s">
        <v>3171</v>
      </c>
      <c r="C2328" s="620" t="s">
        <v>3480</v>
      </c>
      <c r="D2328" s="612" t="s">
        <v>170</v>
      </c>
      <c r="E2328" s="621">
        <v>26.94</v>
      </c>
      <c r="F2328" s="614">
        <f t="shared" si="646"/>
        <v>32.479999999999997</v>
      </c>
      <c r="G2328" s="510"/>
      <c r="H2328" s="423"/>
      <c r="I2328" s="422">
        <f t="shared" si="640"/>
        <v>0</v>
      </c>
      <c r="J2328" s="422">
        <f t="shared" si="641"/>
        <v>0</v>
      </c>
      <c r="K2328" s="419"/>
      <c r="L2328" s="423">
        <f t="shared" si="642"/>
        <v>0</v>
      </c>
      <c r="M2328" s="423">
        <f t="shared" si="643"/>
        <v>0</v>
      </c>
      <c r="N2328" s="424">
        <f t="shared" si="644"/>
        <v>0</v>
      </c>
      <c r="O2328" s="424">
        <f t="shared" si="645"/>
        <v>0</v>
      </c>
      <c r="P2328" s="420"/>
      <c r="Q2328" s="525"/>
      <c r="R2328" s="526" t="str">
        <f t="shared" si="639"/>
        <v/>
      </c>
      <c r="S2328" s="526" t="str">
        <f t="shared" si="626"/>
        <v/>
      </c>
      <c r="V2328" s="433">
        <f>VLOOKUP(A2328,[3]Cartilha!$A:$A,1,FALSE)</f>
        <v>100390</v>
      </c>
      <c r="W2328" s="367"/>
    </row>
    <row r="2329" spans="1:23" ht="23.25" hidden="1" thickBot="1" x14ac:dyDescent="0.25">
      <c r="A2329" s="623">
        <v>100391</v>
      </c>
      <c r="B2329" s="616" t="s">
        <v>3171</v>
      </c>
      <c r="C2329" s="620" t="s">
        <v>3481</v>
      </c>
      <c r="D2329" s="612" t="s">
        <v>170</v>
      </c>
      <c r="E2329" s="621">
        <v>22.44</v>
      </c>
      <c r="F2329" s="614">
        <f t="shared" si="646"/>
        <v>27.05</v>
      </c>
      <c r="G2329" s="510"/>
      <c r="H2329" s="423"/>
      <c r="I2329" s="422">
        <f t="shared" si="640"/>
        <v>0</v>
      </c>
      <c r="J2329" s="422">
        <f t="shared" si="641"/>
        <v>0</v>
      </c>
      <c r="K2329" s="419"/>
      <c r="L2329" s="423">
        <f t="shared" si="642"/>
        <v>0</v>
      </c>
      <c r="M2329" s="423">
        <f t="shared" si="643"/>
        <v>0</v>
      </c>
      <c r="N2329" s="424">
        <f t="shared" si="644"/>
        <v>0</v>
      </c>
      <c r="O2329" s="424">
        <f t="shared" si="645"/>
        <v>0</v>
      </c>
      <c r="P2329" s="420"/>
      <c r="Q2329" s="525"/>
      <c r="R2329" s="526" t="str">
        <f t="shared" si="639"/>
        <v/>
      </c>
      <c r="S2329" s="526" t="str">
        <f t="shared" si="626"/>
        <v/>
      </c>
      <c r="V2329" s="433">
        <f>VLOOKUP(A2329,[3]Cartilha!$A:$A,1,FALSE)</f>
        <v>100391</v>
      </c>
      <c r="W2329" s="367"/>
    </row>
    <row r="2330" spans="1:23" ht="23.25" hidden="1" thickBot="1" x14ac:dyDescent="0.25">
      <c r="A2330" s="623">
        <v>100392</v>
      </c>
      <c r="B2330" s="616" t="s">
        <v>3171</v>
      </c>
      <c r="C2330" s="620" t="s">
        <v>3482</v>
      </c>
      <c r="D2330" s="612" t="s">
        <v>170</v>
      </c>
      <c r="E2330" s="621">
        <v>18.09</v>
      </c>
      <c r="F2330" s="614">
        <f t="shared" si="646"/>
        <v>21.81</v>
      </c>
      <c r="G2330" s="510"/>
      <c r="H2330" s="423"/>
      <c r="I2330" s="422">
        <f t="shared" si="640"/>
        <v>0</v>
      </c>
      <c r="J2330" s="422">
        <f t="shared" si="641"/>
        <v>0</v>
      </c>
      <c r="K2330" s="419"/>
      <c r="L2330" s="423">
        <f t="shared" si="642"/>
        <v>0</v>
      </c>
      <c r="M2330" s="423">
        <f t="shared" si="643"/>
        <v>0</v>
      </c>
      <c r="N2330" s="424">
        <f t="shared" si="644"/>
        <v>0</v>
      </c>
      <c r="O2330" s="424">
        <f t="shared" si="645"/>
        <v>0</v>
      </c>
      <c r="P2330" s="420"/>
      <c r="Q2330" s="525"/>
      <c r="R2330" s="526" t="str">
        <f t="shared" si="639"/>
        <v/>
      </c>
      <c r="S2330" s="526" t="str">
        <f t="shared" si="626"/>
        <v/>
      </c>
      <c r="V2330" s="433">
        <f>VLOOKUP(A2330,[3]Cartilha!$A:$A,1,FALSE)</f>
        <v>100392</v>
      </c>
      <c r="W2330" s="367"/>
    </row>
    <row r="2331" spans="1:23" ht="23.25" hidden="1" thickBot="1" x14ac:dyDescent="0.25">
      <c r="A2331" s="623">
        <v>100393</v>
      </c>
      <c r="B2331" s="616" t="s">
        <v>3171</v>
      </c>
      <c r="C2331" s="620" t="s">
        <v>3483</v>
      </c>
      <c r="D2331" s="612" t="s">
        <v>170</v>
      </c>
      <c r="E2331" s="621">
        <v>22.78</v>
      </c>
      <c r="F2331" s="614">
        <f t="shared" si="646"/>
        <v>27.46</v>
      </c>
      <c r="G2331" s="510"/>
      <c r="H2331" s="423"/>
      <c r="I2331" s="422">
        <f t="shared" si="640"/>
        <v>0</v>
      </c>
      <c r="J2331" s="422">
        <f t="shared" si="641"/>
        <v>0</v>
      </c>
      <c r="K2331" s="419"/>
      <c r="L2331" s="423">
        <f t="shared" si="642"/>
        <v>0</v>
      </c>
      <c r="M2331" s="423">
        <f t="shared" si="643"/>
        <v>0</v>
      </c>
      <c r="N2331" s="424">
        <f t="shared" si="644"/>
        <v>0</v>
      </c>
      <c r="O2331" s="424">
        <f t="shared" si="645"/>
        <v>0</v>
      </c>
      <c r="P2331" s="420"/>
      <c r="Q2331" s="525"/>
      <c r="R2331" s="526" t="str">
        <f t="shared" si="639"/>
        <v/>
      </c>
      <c r="S2331" s="526" t="str">
        <f t="shared" si="626"/>
        <v/>
      </c>
      <c r="V2331" s="433">
        <f>VLOOKUP(A2331,[3]Cartilha!$A:$A,1,FALSE)</f>
        <v>100393</v>
      </c>
      <c r="W2331" s="367"/>
    </row>
    <row r="2332" spans="1:23" ht="23.25" hidden="1" thickBot="1" x14ac:dyDescent="0.25">
      <c r="A2332" s="623">
        <v>100394</v>
      </c>
      <c r="B2332" s="616" t="s">
        <v>3171</v>
      </c>
      <c r="C2332" s="620" t="s">
        <v>3484</v>
      </c>
      <c r="D2332" s="612" t="s">
        <v>170</v>
      </c>
      <c r="E2332" s="621">
        <v>21.2</v>
      </c>
      <c r="F2332" s="614">
        <f t="shared" si="646"/>
        <v>25.56</v>
      </c>
      <c r="G2332" s="510"/>
      <c r="H2332" s="423"/>
      <c r="I2332" s="422">
        <f t="shared" si="640"/>
        <v>0</v>
      </c>
      <c r="J2332" s="422">
        <f t="shared" si="641"/>
        <v>0</v>
      </c>
      <c r="K2332" s="419"/>
      <c r="L2332" s="423">
        <f t="shared" si="642"/>
        <v>0</v>
      </c>
      <c r="M2332" s="423">
        <f t="shared" si="643"/>
        <v>0</v>
      </c>
      <c r="N2332" s="424">
        <f t="shared" si="644"/>
        <v>0</v>
      </c>
      <c r="O2332" s="424">
        <f t="shared" si="645"/>
        <v>0</v>
      </c>
      <c r="P2332" s="420"/>
      <c r="Q2332" s="525"/>
      <c r="R2332" s="526" t="str">
        <f t="shared" si="639"/>
        <v/>
      </c>
      <c r="S2332" s="526" t="str">
        <f t="shared" si="626"/>
        <v/>
      </c>
      <c r="V2332" s="433">
        <f>VLOOKUP(A2332,[3]Cartilha!$A:$A,1,FALSE)</f>
        <v>100394</v>
      </c>
      <c r="W2332" s="367"/>
    </row>
    <row r="2333" spans="1:23" ht="23.25" hidden="1" thickBot="1" x14ac:dyDescent="0.25">
      <c r="A2333" s="623">
        <v>100395</v>
      </c>
      <c r="B2333" s="616" t="s">
        <v>3171</v>
      </c>
      <c r="C2333" s="620" t="s">
        <v>3485</v>
      </c>
      <c r="D2333" s="612" t="s">
        <v>170</v>
      </c>
      <c r="E2333" s="621">
        <v>26.77</v>
      </c>
      <c r="F2333" s="614">
        <f t="shared" si="646"/>
        <v>32.270000000000003</v>
      </c>
      <c r="G2333" s="510"/>
      <c r="H2333" s="423"/>
      <c r="I2333" s="422">
        <f t="shared" si="640"/>
        <v>0</v>
      </c>
      <c r="J2333" s="422">
        <f t="shared" si="641"/>
        <v>0</v>
      </c>
      <c r="K2333" s="419"/>
      <c r="L2333" s="423">
        <f t="shared" si="642"/>
        <v>0</v>
      </c>
      <c r="M2333" s="423">
        <f t="shared" si="643"/>
        <v>0</v>
      </c>
      <c r="N2333" s="424">
        <f t="shared" si="644"/>
        <v>0</v>
      </c>
      <c r="O2333" s="424">
        <f t="shared" si="645"/>
        <v>0</v>
      </c>
      <c r="P2333" s="420"/>
      <c r="Q2333" s="525"/>
      <c r="R2333" s="526" t="str">
        <f t="shared" si="639"/>
        <v/>
      </c>
      <c r="S2333" s="526" t="str">
        <f t="shared" si="626"/>
        <v/>
      </c>
      <c r="V2333" s="433">
        <f>VLOOKUP(A2333,[3]Cartilha!$A:$A,1,FALSE)</f>
        <v>100395</v>
      </c>
      <c r="W2333" s="367"/>
    </row>
    <row r="2334" spans="1:23" ht="23.25" hidden="1" thickBot="1" x14ac:dyDescent="0.25">
      <c r="A2334" s="623">
        <v>100379</v>
      </c>
      <c r="B2334" s="616" t="s">
        <v>3171</v>
      </c>
      <c r="C2334" s="620" t="s">
        <v>3470</v>
      </c>
      <c r="D2334" s="612" t="s">
        <v>170</v>
      </c>
      <c r="E2334" s="621">
        <v>46.46</v>
      </c>
      <c r="F2334" s="614">
        <f t="shared" si="646"/>
        <v>56.01</v>
      </c>
      <c r="G2334" s="510"/>
      <c r="H2334" s="423"/>
      <c r="I2334" s="422">
        <f t="shared" si="640"/>
        <v>0</v>
      </c>
      <c r="J2334" s="422">
        <f t="shared" si="641"/>
        <v>0</v>
      </c>
      <c r="K2334" s="419"/>
      <c r="L2334" s="423">
        <f t="shared" si="642"/>
        <v>0</v>
      </c>
      <c r="M2334" s="423">
        <f t="shared" si="643"/>
        <v>0</v>
      </c>
      <c r="N2334" s="424">
        <f t="shared" si="644"/>
        <v>0</v>
      </c>
      <c r="O2334" s="424">
        <f t="shared" si="645"/>
        <v>0</v>
      </c>
      <c r="P2334" s="420"/>
      <c r="Q2334" s="525"/>
      <c r="R2334" s="526" t="str">
        <f t="shared" si="639"/>
        <v/>
      </c>
      <c r="S2334" s="526" t="str">
        <f t="shared" si="626"/>
        <v/>
      </c>
      <c r="V2334" s="433">
        <f>VLOOKUP(A2334,[3]Cartilha!$A:$A,1,FALSE)</f>
        <v>100379</v>
      </c>
      <c r="W2334" s="367"/>
    </row>
    <row r="2335" spans="1:23" ht="34.5" hidden="1" thickBot="1" x14ac:dyDescent="0.25">
      <c r="A2335" s="623">
        <v>100380</v>
      </c>
      <c r="B2335" s="616" t="s">
        <v>3171</v>
      </c>
      <c r="C2335" s="620" t="s">
        <v>3471</v>
      </c>
      <c r="D2335" s="612" t="s">
        <v>170</v>
      </c>
      <c r="E2335" s="621">
        <v>60.87</v>
      </c>
      <c r="F2335" s="614">
        <f t="shared" si="646"/>
        <v>73.38</v>
      </c>
      <c r="G2335" s="510"/>
      <c r="H2335" s="423"/>
      <c r="I2335" s="422">
        <f t="shared" si="640"/>
        <v>0</v>
      </c>
      <c r="J2335" s="422">
        <f t="shared" si="641"/>
        <v>0</v>
      </c>
      <c r="K2335" s="419"/>
      <c r="L2335" s="423">
        <f t="shared" si="642"/>
        <v>0</v>
      </c>
      <c r="M2335" s="423">
        <f t="shared" si="643"/>
        <v>0</v>
      </c>
      <c r="N2335" s="424">
        <f t="shared" si="644"/>
        <v>0</v>
      </c>
      <c r="O2335" s="424">
        <f t="shared" si="645"/>
        <v>0</v>
      </c>
      <c r="P2335" s="420"/>
      <c r="Q2335" s="525"/>
      <c r="R2335" s="526" t="str">
        <f t="shared" si="639"/>
        <v/>
      </c>
      <c r="S2335" s="526" t="str">
        <f t="shared" si="626"/>
        <v/>
      </c>
      <c r="V2335" s="433">
        <f>VLOOKUP(A2335,[3]Cartilha!$A:$A,1,FALSE)</f>
        <v>100380</v>
      </c>
      <c r="W2335" s="367"/>
    </row>
    <row r="2336" spans="1:23" ht="23.25" hidden="1" thickBot="1" x14ac:dyDescent="0.25">
      <c r="A2336" s="623">
        <v>100381</v>
      </c>
      <c r="B2336" s="616" t="s">
        <v>3171</v>
      </c>
      <c r="C2336" s="620" t="s">
        <v>3472</v>
      </c>
      <c r="D2336" s="612" t="s">
        <v>170</v>
      </c>
      <c r="E2336" s="621">
        <v>67.37</v>
      </c>
      <c r="F2336" s="614">
        <f t="shared" si="646"/>
        <v>81.22</v>
      </c>
      <c r="G2336" s="510"/>
      <c r="H2336" s="423"/>
      <c r="I2336" s="422">
        <f t="shared" si="640"/>
        <v>0</v>
      </c>
      <c r="J2336" s="422">
        <f t="shared" si="641"/>
        <v>0</v>
      </c>
      <c r="K2336" s="419"/>
      <c r="L2336" s="423">
        <f t="shared" si="642"/>
        <v>0</v>
      </c>
      <c r="M2336" s="423">
        <f t="shared" si="643"/>
        <v>0</v>
      </c>
      <c r="N2336" s="424">
        <f t="shared" si="644"/>
        <v>0</v>
      </c>
      <c r="O2336" s="424">
        <f t="shared" si="645"/>
        <v>0</v>
      </c>
      <c r="P2336" s="420"/>
      <c r="Q2336" s="525"/>
      <c r="R2336" s="526" t="str">
        <f t="shared" si="639"/>
        <v/>
      </c>
      <c r="S2336" s="526" t="str">
        <f t="shared" si="626"/>
        <v/>
      </c>
      <c r="V2336" s="433">
        <f>VLOOKUP(A2336,[3]Cartilha!$A:$A,1,FALSE)</f>
        <v>100381</v>
      </c>
      <c r="W2336" s="367"/>
    </row>
    <row r="2337" spans="1:23" ht="34.5" hidden="1" thickBot="1" x14ac:dyDescent="0.25">
      <c r="A2337" s="623">
        <v>100383</v>
      </c>
      <c r="B2337" s="616" t="s">
        <v>3171</v>
      </c>
      <c r="C2337" s="620" t="s">
        <v>3473</v>
      </c>
      <c r="D2337" s="612" t="s">
        <v>170</v>
      </c>
      <c r="E2337" s="621">
        <v>32.56</v>
      </c>
      <c r="F2337" s="614">
        <f t="shared" si="646"/>
        <v>39.25</v>
      </c>
      <c r="G2337" s="510"/>
      <c r="H2337" s="423"/>
      <c r="I2337" s="422">
        <f t="shared" si="640"/>
        <v>0</v>
      </c>
      <c r="J2337" s="422">
        <f t="shared" si="641"/>
        <v>0</v>
      </c>
      <c r="K2337" s="419"/>
      <c r="L2337" s="423">
        <f t="shared" si="642"/>
        <v>0</v>
      </c>
      <c r="M2337" s="423">
        <f t="shared" si="643"/>
        <v>0</v>
      </c>
      <c r="N2337" s="424">
        <f t="shared" si="644"/>
        <v>0</v>
      </c>
      <c r="O2337" s="424">
        <f t="shared" si="645"/>
        <v>0</v>
      </c>
      <c r="P2337" s="420"/>
      <c r="Q2337" s="525"/>
      <c r="R2337" s="526" t="str">
        <f t="shared" si="639"/>
        <v/>
      </c>
      <c r="S2337" s="526" t="str">
        <f t="shared" si="626"/>
        <v/>
      </c>
      <c r="V2337" s="433">
        <f>VLOOKUP(A2337,[3]Cartilha!$A:$A,1,FALSE)</f>
        <v>100383</v>
      </c>
      <c r="W2337" s="367"/>
    </row>
    <row r="2338" spans="1:23" ht="34.5" hidden="1" thickBot="1" x14ac:dyDescent="0.25">
      <c r="A2338" s="623">
        <v>100384</v>
      </c>
      <c r="B2338" s="616" t="s">
        <v>3171</v>
      </c>
      <c r="C2338" s="620" t="s">
        <v>3474</v>
      </c>
      <c r="D2338" s="612" t="s">
        <v>170</v>
      </c>
      <c r="E2338" s="621">
        <v>33.72</v>
      </c>
      <c r="F2338" s="614">
        <f t="shared" si="646"/>
        <v>40.65</v>
      </c>
      <c r="G2338" s="510"/>
      <c r="H2338" s="423"/>
      <c r="I2338" s="422">
        <f t="shared" si="640"/>
        <v>0</v>
      </c>
      <c r="J2338" s="422">
        <f t="shared" si="641"/>
        <v>0</v>
      </c>
      <c r="K2338" s="419"/>
      <c r="L2338" s="423">
        <f t="shared" si="642"/>
        <v>0</v>
      </c>
      <c r="M2338" s="423">
        <f t="shared" si="643"/>
        <v>0</v>
      </c>
      <c r="N2338" s="424">
        <f t="shared" si="644"/>
        <v>0</v>
      </c>
      <c r="O2338" s="424">
        <f t="shared" si="645"/>
        <v>0</v>
      </c>
      <c r="P2338" s="420"/>
      <c r="Q2338" s="525"/>
      <c r="R2338" s="526" t="str">
        <f t="shared" si="639"/>
        <v/>
      </c>
      <c r="S2338" s="526" t="str">
        <f t="shared" ref="S2338:S2401" si="647">IF(Q2338="X","x",IF(Q2338="xx","x",IF(OR(J2338&gt;0,O2338&gt;0),"x","")))</f>
        <v/>
      </c>
      <c r="V2338" s="433">
        <f>VLOOKUP(A2338,[3]Cartilha!$A:$A,1,FALSE)</f>
        <v>100384</v>
      </c>
      <c r="W2338" s="367"/>
    </row>
    <row r="2339" spans="1:23" ht="23.25" hidden="1" thickBot="1" x14ac:dyDescent="0.25">
      <c r="A2339" s="623">
        <v>100385</v>
      </c>
      <c r="B2339" s="616" t="s">
        <v>3171</v>
      </c>
      <c r="C2339" s="620" t="s">
        <v>3475</v>
      </c>
      <c r="D2339" s="612" t="s">
        <v>170</v>
      </c>
      <c r="E2339" s="621">
        <v>42.18</v>
      </c>
      <c r="F2339" s="614">
        <f t="shared" si="646"/>
        <v>50.85</v>
      </c>
      <c r="G2339" s="510"/>
      <c r="H2339" s="423"/>
      <c r="I2339" s="422">
        <f t="shared" si="640"/>
        <v>0</v>
      </c>
      <c r="J2339" s="422">
        <f t="shared" si="641"/>
        <v>0</v>
      </c>
      <c r="K2339" s="419"/>
      <c r="L2339" s="423">
        <f t="shared" si="642"/>
        <v>0</v>
      </c>
      <c r="M2339" s="423">
        <f t="shared" si="643"/>
        <v>0</v>
      </c>
      <c r="N2339" s="424">
        <f t="shared" si="644"/>
        <v>0</v>
      </c>
      <c r="O2339" s="424">
        <f t="shared" si="645"/>
        <v>0</v>
      </c>
      <c r="P2339" s="420"/>
      <c r="Q2339" s="525"/>
      <c r="R2339" s="526" t="str">
        <f t="shared" si="639"/>
        <v/>
      </c>
      <c r="S2339" s="526" t="str">
        <f t="shared" si="647"/>
        <v/>
      </c>
      <c r="V2339" s="433">
        <f>VLOOKUP(A2339,[3]Cartilha!$A:$A,1,FALSE)</f>
        <v>100385</v>
      </c>
      <c r="W2339" s="367"/>
    </row>
    <row r="2340" spans="1:23" ht="23.25" hidden="1" thickBot="1" x14ac:dyDescent="0.25">
      <c r="A2340" s="623">
        <v>100386</v>
      </c>
      <c r="B2340" s="616" t="s">
        <v>3171</v>
      </c>
      <c r="C2340" s="620" t="s">
        <v>3476</v>
      </c>
      <c r="D2340" s="612" t="s">
        <v>170</v>
      </c>
      <c r="E2340" s="621">
        <v>53.97</v>
      </c>
      <c r="F2340" s="614">
        <f t="shared" si="646"/>
        <v>65.069999999999993</v>
      </c>
      <c r="G2340" s="510"/>
      <c r="H2340" s="423"/>
      <c r="I2340" s="422">
        <f t="shared" si="640"/>
        <v>0</v>
      </c>
      <c r="J2340" s="422">
        <f t="shared" si="641"/>
        <v>0</v>
      </c>
      <c r="K2340" s="419"/>
      <c r="L2340" s="423">
        <f t="shared" si="642"/>
        <v>0</v>
      </c>
      <c r="M2340" s="423">
        <f t="shared" si="643"/>
        <v>0</v>
      </c>
      <c r="N2340" s="424">
        <f t="shared" si="644"/>
        <v>0</v>
      </c>
      <c r="O2340" s="424">
        <f t="shared" si="645"/>
        <v>0</v>
      </c>
      <c r="P2340" s="420"/>
      <c r="Q2340" s="525"/>
      <c r="R2340" s="526" t="str">
        <f t="shared" si="639"/>
        <v/>
      </c>
      <c r="S2340" s="526" t="str">
        <f t="shared" si="647"/>
        <v/>
      </c>
      <c r="V2340" s="433">
        <f>VLOOKUP(A2340,[3]Cartilha!$A:$A,1,FALSE)</f>
        <v>100386</v>
      </c>
      <c r="W2340" s="367"/>
    </row>
    <row r="2341" spans="1:23" ht="23.25" hidden="1" thickBot="1" x14ac:dyDescent="0.25">
      <c r="A2341" s="623">
        <v>100387</v>
      </c>
      <c r="B2341" s="616" t="s">
        <v>3171</v>
      </c>
      <c r="C2341" s="620" t="s">
        <v>3477</v>
      </c>
      <c r="D2341" s="612" t="s">
        <v>170</v>
      </c>
      <c r="E2341" s="621">
        <v>65.81</v>
      </c>
      <c r="F2341" s="614">
        <f t="shared" si="646"/>
        <v>79.34</v>
      </c>
      <c r="G2341" s="510"/>
      <c r="H2341" s="423"/>
      <c r="I2341" s="422">
        <f t="shared" si="640"/>
        <v>0</v>
      </c>
      <c r="J2341" s="422">
        <f t="shared" si="641"/>
        <v>0</v>
      </c>
      <c r="K2341" s="419"/>
      <c r="L2341" s="423">
        <f t="shared" si="642"/>
        <v>0</v>
      </c>
      <c r="M2341" s="423">
        <f t="shared" si="643"/>
        <v>0</v>
      </c>
      <c r="N2341" s="424">
        <f t="shared" si="644"/>
        <v>0</v>
      </c>
      <c r="O2341" s="424">
        <f t="shared" si="645"/>
        <v>0</v>
      </c>
      <c r="P2341" s="420"/>
      <c r="Q2341" s="525"/>
      <c r="R2341" s="526" t="str">
        <f t="shared" si="639"/>
        <v/>
      </c>
      <c r="S2341" s="526" t="str">
        <f t="shared" si="647"/>
        <v/>
      </c>
      <c r="V2341" s="433">
        <f>VLOOKUP(A2341,[3]Cartilha!$A:$A,1,FALSE)</f>
        <v>100387</v>
      </c>
      <c r="W2341" s="367"/>
    </row>
    <row r="2342" spans="1:23" ht="23.25" hidden="1" thickBot="1" x14ac:dyDescent="0.25">
      <c r="A2342" s="623">
        <v>100357</v>
      </c>
      <c r="B2342" s="616" t="s">
        <v>3171</v>
      </c>
      <c r="C2342" s="620" t="s">
        <v>3718</v>
      </c>
      <c r="D2342" s="612" t="s">
        <v>169</v>
      </c>
      <c r="E2342" s="621">
        <v>1278.1500000000001</v>
      </c>
      <c r="F2342" s="614">
        <f t="shared" si="646"/>
        <v>1540.94</v>
      </c>
      <c r="G2342" s="510"/>
      <c r="H2342" s="423"/>
      <c r="I2342" s="422">
        <f t="shared" si="640"/>
        <v>0</v>
      </c>
      <c r="J2342" s="422">
        <f t="shared" si="641"/>
        <v>0</v>
      </c>
      <c r="K2342" s="419"/>
      <c r="L2342" s="423">
        <f t="shared" si="642"/>
        <v>0</v>
      </c>
      <c r="M2342" s="423">
        <f t="shared" si="643"/>
        <v>0</v>
      </c>
      <c r="N2342" s="424">
        <f t="shared" si="644"/>
        <v>0</v>
      </c>
      <c r="O2342" s="424">
        <f t="shared" si="645"/>
        <v>0</v>
      </c>
      <c r="P2342" s="420"/>
      <c r="Q2342" s="525"/>
      <c r="R2342" s="526" t="str">
        <f t="shared" si="639"/>
        <v/>
      </c>
      <c r="S2342" s="526" t="str">
        <f t="shared" si="647"/>
        <v/>
      </c>
      <c r="V2342" s="433">
        <f>VLOOKUP(A2342,[3]Cartilha!$A:$A,1,FALSE)</f>
        <v>100357</v>
      </c>
      <c r="W2342" s="367"/>
    </row>
    <row r="2343" spans="1:23" ht="23.25" hidden="1" thickBot="1" x14ac:dyDescent="0.25">
      <c r="A2343" s="623">
        <v>100358</v>
      </c>
      <c r="B2343" s="616" t="s">
        <v>3171</v>
      </c>
      <c r="C2343" s="620" t="s">
        <v>3448</v>
      </c>
      <c r="D2343" s="612" t="s">
        <v>169</v>
      </c>
      <c r="E2343" s="621">
        <v>1714.81</v>
      </c>
      <c r="F2343" s="614">
        <f t="shared" si="646"/>
        <v>2067.37</v>
      </c>
      <c r="G2343" s="510"/>
      <c r="H2343" s="423"/>
      <c r="I2343" s="422">
        <f t="shared" si="640"/>
        <v>0</v>
      </c>
      <c r="J2343" s="422">
        <f t="shared" si="641"/>
        <v>0</v>
      </c>
      <c r="K2343" s="419"/>
      <c r="L2343" s="423">
        <f t="shared" si="642"/>
        <v>0</v>
      </c>
      <c r="M2343" s="423">
        <f t="shared" si="643"/>
        <v>0</v>
      </c>
      <c r="N2343" s="424">
        <f t="shared" si="644"/>
        <v>0</v>
      </c>
      <c r="O2343" s="424">
        <f t="shared" si="645"/>
        <v>0</v>
      </c>
      <c r="P2343" s="420"/>
      <c r="Q2343" s="525"/>
      <c r="R2343" s="526" t="str">
        <f t="shared" si="639"/>
        <v/>
      </c>
      <c r="S2343" s="526" t="str">
        <f t="shared" si="647"/>
        <v/>
      </c>
      <c r="V2343" s="433">
        <f>VLOOKUP(A2343,[3]Cartilha!$A:$A,1,FALSE)</f>
        <v>100358</v>
      </c>
      <c r="W2343" s="367"/>
    </row>
    <row r="2344" spans="1:23" ht="23.25" hidden="1" thickBot="1" x14ac:dyDescent="0.25">
      <c r="A2344" s="623">
        <v>100359</v>
      </c>
      <c r="B2344" s="616" t="s">
        <v>3171</v>
      </c>
      <c r="C2344" s="620" t="s">
        <v>3449</v>
      </c>
      <c r="D2344" s="612" t="s">
        <v>169</v>
      </c>
      <c r="E2344" s="621">
        <v>1814.22</v>
      </c>
      <c r="F2344" s="614">
        <f t="shared" si="646"/>
        <v>2187.2199999999998</v>
      </c>
      <c r="G2344" s="510"/>
      <c r="H2344" s="423"/>
      <c r="I2344" s="422">
        <f t="shared" si="640"/>
        <v>0</v>
      </c>
      <c r="J2344" s="422">
        <f t="shared" si="641"/>
        <v>0</v>
      </c>
      <c r="K2344" s="419"/>
      <c r="L2344" s="423">
        <f t="shared" si="642"/>
        <v>0</v>
      </c>
      <c r="M2344" s="423">
        <f t="shared" si="643"/>
        <v>0</v>
      </c>
      <c r="N2344" s="424">
        <f t="shared" si="644"/>
        <v>0</v>
      </c>
      <c r="O2344" s="424">
        <f t="shared" si="645"/>
        <v>0</v>
      </c>
      <c r="P2344" s="420"/>
      <c r="Q2344" s="525"/>
      <c r="R2344" s="526" t="str">
        <f t="shared" si="639"/>
        <v/>
      </c>
      <c r="S2344" s="526" t="str">
        <f t="shared" si="647"/>
        <v/>
      </c>
      <c r="V2344" s="433">
        <f>VLOOKUP(A2344,[3]Cartilha!$A:$A,1,FALSE)</f>
        <v>100359</v>
      </c>
      <c r="W2344" s="367"/>
    </row>
    <row r="2345" spans="1:23" ht="23.25" hidden="1" thickBot="1" x14ac:dyDescent="0.25">
      <c r="A2345" s="623">
        <v>100360</v>
      </c>
      <c r="B2345" s="616" t="s">
        <v>3171</v>
      </c>
      <c r="C2345" s="620" t="s">
        <v>3450</v>
      </c>
      <c r="D2345" s="612" t="s">
        <v>169</v>
      </c>
      <c r="E2345" s="621">
        <v>2017.59</v>
      </c>
      <c r="F2345" s="614">
        <f t="shared" si="646"/>
        <v>2432.41</v>
      </c>
      <c r="G2345" s="510"/>
      <c r="H2345" s="423"/>
      <c r="I2345" s="422">
        <f t="shared" si="640"/>
        <v>0</v>
      </c>
      <c r="J2345" s="422">
        <f t="shared" si="641"/>
        <v>0</v>
      </c>
      <c r="K2345" s="419"/>
      <c r="L2345" s="423">
        <f t="shared" si="642"/>
        <v>0</v>
      </c>
      <c r="M2345" s="423">
        <f t="shared" si="643"/>
        <v>0</v>
      </c>
      <c r="N2345" s="424">
        <f t="shared" si="644"/>
        <v>0</v>
      </c>
      <c r="O2345" s="424">
        <f t="shared" si="645"/>
        <v>0</v>
      </c>
      <c r="P2345" s="420"/>
      <c r="Q2345" s="525"/>
      <c r="R2345" s="526" t="str">
        <f t="shared" si="639"/>
        <v/>
      </c>
      <c r="S2345" s="526" t="str">
        <f t="shared" si="647"/>
        <v/>
      </c>
      <c r="V2345" s="433">
        <f>VLOOKUP(A2345,[3]Cartilha!$A:$A,1,FALSE)</f>
        <v>100360</v>
      </c>
      <c r="W2345" s="367"/>
    </row>
    <row r="2346" spans="1:23" ht="23.25" hidden="1" thickBot="1" x14ac:dyDescent="0.25">
      <c r="A2346" s="623">
        <v>100361</v>
      </c>
      <c r="B2346" s="616" t="s">
        <v>3171</v>
      </c>
      <c r="C2346" s="620" t="s">
        <v>3451</v>
      </c>
      <c r="D2346" s="612" t="s">
        <v>169</v>
      </c>
      <c r="E2346" s="621">
        <v>2496.96</v>
      </c>
      <c r="F2346" s="614">
        <f t="shared" si="646"/>
        <v>3010.33</v>
      </c>
      <c r="G2346" s="510"/>
      <c r="H2346" s="423"/>
      <c r="I2346" s="422">
        <f t="shared" si="640"/>
        <v>0</v>
      </c>
      <c r="J2346" s="422">
        <f t="shared" si="641"/>
        <v>0</v>
      </c>
      <c r="K2346" s="419"/>
      <c r="L2346" s="423">
        <f t="shared" si="642"/>
        <v>0</v>
      </c>
      <c r="M2346" s="423">
        <f t="shared" si="643"/>
        <v>0</v>
      </c>
      <c r="N2346" s="424">
        <f t="shared" si="644"/>
        <v>0</v>
      </c>
      <c r="O2346" s="424">
        <f t="shared" si="645"/>
        <v>0</v>
      </c>
      <c r="P2346" s="420"/>
      <c r="Q2346" s="525"/>
      <c r="R2346" s="526" t="str">
        <f t="shared" si="639"/>
        <v/>
      </c>
      <c r="S2346" s="526" t="str">
        <f t="shared" si="647"/>
        <v/>
      </c>
      <c r="V2346" s="433">
        <f>VLOOKUP(A2346,[3]Cartilha!$A:$A,1,FALSE)</f>
        <v>100361</v>
      </c>
      <c r="W2346" s="367"/>
    </row>
    <row r="2347" spans="1:23" ht="23.25" hidden="1" thickBot="1" x14ac:dyDescent="0.25">
      <c r="A2347" s="623">
        <v>100362</v>
      </c>
      <c r="B2347" s="616" t="s">
        <v>3171</v>
      </c>
      <c r="C2347" s="620" t="s">
        <v>3452</v>
      </c>
      <c r="D2347" s="612" t="s">
        <v>169</v>
      </c>
      <c r="E2347" s="621">
        <v>3297.12</v>
      </c>
      <c r="F2347" s="614">
        <f t="shared" si="646"/>
        <v>3975.01</v>
      </c>
      <c r="G2347" s="510"/>
      <c r="H2347" s="423"/>
      <c r="I2347" s="422">
        <f t="shared" si="640"/>
        <v>0</v>
      </c>
      <c r="J2347" s="422">
        <f t="shared" si="641"/>
        <v>0</v>
      </c>
      <c r="K2347" s="419"/>
      <c r="L2347" s="423">
        <f t="shared" si="642"/>
        <v>0</v>
      </c>
      <c r="M2347" s="423">
        <f t="shared" si="643"/>
        <v>0</v>
      </c>
      <c r="N2347" s="424">
        <f t="shared" si="644"/>
        <v>0</v>
      </c>
      <c r="O2347" s="424">
        <f t="shared" si="645"/>
        <v>0</v>
      </c>
      <c r="P2347" s="420"/>
      <c r="Q2347" s="525"/>
      <c r="R2347" s="526" t="str">
        <f t="shared" si="639"/>
        <v/>
      </c>
      <c r="S2347" s="526" t="str">
        <f t="shared" si="647"/>
        <v/>
      </c>
      <c r="V2347" s="433">
        <f>VLOOKUP(A2347,[3]Cartilha!$A:$A,1,FALSE)</f>
        <v>100362</v>
      </c>
      <c r="W2347" s="367"/>
    </row>
    <row r="2348" spans="1:23" ht="23.25" hidden="1" thickBot="1" x14ac:dyDescent="0.25">
      <c r="A2348" s="623">
        <v>100363</v>
      </c>
      <c r="B2348" s="616" t="s">
        <v>3171</v>
      </c>
      <c r="C2348" s="620" t="s">
        <v>3453</v>
      </c>
      <c r="D2348" s="612" t="s">
        <v>169</v>
      </c>
      <c r="E2348" s="621">
        <v>3417.66</v>
      </c>
      <c r="F2348" s="614">
        <f t="shared" si="646"/>
        <v>4120.33</v>
      </c>
      <c r="G2348" s="510"/>
      <c r="H2348" s="423"/>
      <c r="I2348" s="422">
        <f t="shared" si="640"/>
        <v>0</v>
      </c>
      <c r="J2348" s="422">
        <f t="shared" si="641"/>
        <v>0</v>
      </c>
      <c r="K2348" s="419"/>
      <c r="L2348" s="423">
        <f t="shared" si="642"/>
        <v>0</v>
      </c>
      <c r="M2348" s="423">
        <f t="shared" si="643"/>
        <v>0</v>
      </c>
      <c r="N2348" s="424">
        <f t="shared" si="644"/>
        <v>0</v>
      </c>
      <c r="O2348" s="424">
        <f t="shared" si="645"/>
        <v>0</v>
      </c>
      <c r="P2348" s="420"/>
      <c r="Q2348" s="525"/>
      <c r="R2348" s="526" t="str">
        <f t="shared" si="639"/>
        <v/>
      </c>
      <c r="S2348" s="526" t="str">
        <f t="shared" si="647"/>
        <v/>
      </c>
      <c r="V2348" s="433">
        <f>VLOOKUP(A2348,[3]Cartilha!$A:$A,1,FALSE)</f>
        <v>100363</v>
      </c>
      <c r="W2348" s="367"/>
    </row>
    <row r="2349" spans="1:23" ht="23.25" hidden="1" thickBot="1" x14ac:dyDescent="0.25">
      <c r="A2349" s="623">
        <v>100364</v>
      </c>
      <c r="B2349" s="616" t="s">
        <v>3171</v>
      </c>
      <c r="C2349" s="620" t="s">
        <v>3454</v>
      </c>
      <c r="D2349" s="612" t="s">
        <v>169</v>
      </c>
      <c r="E2349" s="621">
        <v>3717.4</v>
      </c>
      <c r="F2349" s="614">
        <f t="shared" si="646"/>
        <v>4481.7</v>
      </c>
      <c r="G2349" s="510"/>
      <c r="H2349" s="423"/>
      <c r="I2349" s="422">
        <f t="shared" si="640"/>
        <v>0</v>
      </c>
      <c r="J2349" s="422">
        <f t="shared" si="641"/>
        <v>0</v>
      </c>
      <c r="K2349" s="419"/>
      <c r="L2349" s="423">
        <f t="shared" si="642"/>
        <v>0</v>
      </c>
      <c r="M2349" s="423">
        <f t="shared" si="643"/>
        <v>0</v>
      </c>
      <c r="N2349" s="424">
        <f t="shared" si="644"/>
        <v>0</v>
      </c>
      <c r="O2349" s="424">
        <f t="shared" si="645"/>
        <v>0</v>
      </c>
      <c r="P2349" s="420"/>
      <c r="Q2349" s="525"/>
      <c r="R2349" s="526" t="str">
        <f t="shared" si="639"/>
        <v/>
      </c>
      <c r="S2349" s="526" t="str">
        <f t="shared" si="647"/>
        <v/>
      </c>
      <c r="V2349" s="433">
        <f>VLOOKUP(A2349,[3]Cartilha!$A:$A,1,FALSE)</f>
        <v>100364</v>
      </c>
      <c r="W2349" s="367"/>
    </row>
    <row r="2350" spans="1:23" ht="23.25" hidden="1" thickBot="1" x14ac:dyDescent="0.25">
      <c r="A2350" s="623">
        <v>100365</v>
      </c>
      <c r="B2350" s="616" t="s">
        <v>3171</v>
      </c>
      <c r="C2350" s="620" t="s">
        <v>3455</v>
      </c>
      <c r="D2350" s="612" t="s">
        <v>169</v>
      </c>
      <c r="E2350" s="621">
        <v>4269.6000000000004</v>
      </c>
      <c r="F2350" s="614">
        <f t="shared" si="646"/>
        <v>5147.43</v>
      </c>
      <c r="G2350" s="510"/>
      <c r="H2350" s="423"/>
      <c r="I2350" s="422">
        <f t="shared" si="640"/>
        <v>0</v>
      </c>
      <c r="J2350" s="422">
        <f t="shared" si="641"/>
        <v>0</v>
      </c>
      <c r="K2350" s="419"/>
      <c r="L2350" s="423">
        <f t="shared" si="642"/>
        <v>0</v>
      </c>
      <c r="M2350" s="423">
        <f t="shared" si="643"/>
        <v>0</v>
      </c>
      <c r="N2350" s="424">
        <f t="shared" si="644"/>
        <v>0</v>
      </c>
      <c r="O2350" s="424">
        <f t="shared" si="645"/>
        <v>0</v>
      </c>
      <c r="P2350" s="420"/>
      <c r="Q2350" s="525"/>
      <c r="R2350" s="526" t="str">
        <f t="shared" si="639"/>
        <v/>
      </c>
      <c r="S2350" s="526" t="str">
        <f t="shared" si="647"/>
        <v/>
      </c>
      <c r="V2350" s="433">
        <f>VLOOKUP(A2350,[3]Cartilha!$A:$A,1,FALSE)</f>
        <v>100365</v>
      </c>
      <c r="W2350" s="367"/>
    </row>
    <row r="2351" spans="1:23" ht="23.25" hidden="1" thickBot="1" x14ac:dyDescent="0.25">
      <c r="A2351" s="623">
        <v>100366</v>
      </c>
      <c r="B2351" s="616" t="s">
        <v>3171</v>
      </c>
      <c r="C2351" s="620" t="s">
        <v>3456</v>
      </c>
      <c r="D2351" s="612" t="s">
        <v>169</v>
      </c>
      <c r="E2351" s="621">
        <v>4596.7</v>
      </c>
      <c r="F2351" s="614">
        <f t="shared" si="646"/>
        <v>5541.78</v>
      </c>
      <c r="G2351" s="510"/>
      <c r="H2351" s="423"/>
      <c r="I2351" s="422">
        <f t="shared" si="640"/>
        <v>0</v>
      </c>
      <c r="J2351" s="422">
        <f t="shared" si="641"/>
        <v>0</v>
      </c>
      <c r="K2351" s="419"/>
      <c r="L2351" s="423">
        <f t="shared" si="642"/>
        <v>0</v>
      </c>
      <c r="M2351" s="423">
        <f t="shared" si="643"/>
        <v>0</v>
      </c>
      <c r="N2351" s="424">
        <f t="shared" si="644"/>
        <v>0</v>
      </c>
      <c r="O2351" s="424">
        <f t="shared" si="645"/>
        <v>0</v>
      </c>
      <c r="P2351" s="420"/>
      <c r="Q2351" s="525"/>
      <c r="R2351" s="526" t="str">
        <f t="shared" si="639"/>
        <v/>
      </c>
      <c r="S2351" s="526" t="str">
        <f t="shared" si="647"/>
        <v/>
      </c>
      <c r="V2351" s="433">
        <f>VLOOKUP(A2351,[3]Cartilha!$A:$A,1,FALSE)</f>
        <v>100366</v>
      </c>
      <c r="W2351" s="367"/>
    </row>
    <row r="2352" spans="1:23" ht="23.25" hidden="1" thickBot="1" x14ac:dyDescent="0.25">
      <c r="A2352" s="623">
        <v>100367</v>
      </c>
      <c r="B2352" s="616" t="s">
        <v>3171</v>
      </c>
      <c r="C2352" s="620" t="s">
        <v>3457</v>
      </c>
      <c r="D2352" s="612" t="s">
        <v>169</v>
      </c>
      <c r="E2352" s="621">
        <v>1239.6600000000001</v>
      </c>
      <c r="F2352" s="614">
        <f t="shared" si="646"/>
        <v>1494.53</v>
      </c>
      <c r="G2352" s="510"/>
      <c r="H2352" s="423"/>
      <c r="I2352" s="422">
        <f t="shared" si="640"/>
        <v>0</v>
      </c>
      <c r="J2352" s="422">
        <f t="shared" si="641"/>
        <v>0</v>
      </c>
      <c r="K2352" s="419"/>
      <c r="L2352" s="423">
        <f t="shared" si="642"/>
        <v>0</v>
      </c>
      <c r="M2352" s="423">
        <f t="shared" si="643"/>
        <v>0</v>
      </c>
      <c r="N2352" s="424">
        <f t="shared" si="644"/>
        <v>0</v>
      </c>
      <c r="O2352" s="424">
        <f t="shared" si="645"/>
        <v>0</v>
      </c>
      <c r="P2352" s="420"/>
      <c r="Q2352" s="525"/>
      <c r="R2352" s="526" t="str">
        <f t="shared" si="639"/>
        <v/>
      </c>
      <c r="S2352" s="526" t="str">
        <f t="shared" si="647"/>
        <v/>
      </c>
      <c r="V2352" s="433">
        <f>VLOOKUP(A2352,[3]Cartilha!$A:$A,1,FALSE)</f>
        <v>100367</v>
      </c>
      <c r="W2352" s="367"/>
    </row>
    <row r="2353" spans="1:23" ht="23.25" hidden="1" thickBot="1" x14ac:dyDescent="0.25">
      <c r="A2353" s="623">
        <v>100368</v>
      </c>
      <c r="B2353" s="616" t="s">
        <v>3171</v>
      </c>
      <c r="C2353" s="620" t="s">
        <v>3458</v>
      </c>
      <c r="D2353" s="612" t="s">
        <v>169</v>
      </c>
      <c r="E2353" s="621">
        <v>1667.32</v>
      </c>
      <c r="F2353" s="614">
        <f t="shared" si="646"/>
        <v>2010.12</v>
      </c>
      <c r="G2353" s="510"/>
      <c r="H2353" s="423"/>
      <c r="I2353" s="422">
        <f t="shared" si="640"/>
        <v>0</v>
      </c>
      <c r="J2353" s="422">
        <f t="shared" si="641"/>
        <v>0</v>
      </c>
      <c r="K2353" s="419"/>
      <c r="L2353" s="423">
        <f t="shared" si="642"/>
        <v>0</v>
      </c>
      <c r="M2353" s="423">
        <f t="shared" si="643"/>
        <v>0</v>
      </c>
      <c r="N2353" s="424">
        <f t="shared" si="644"/>
        <v>0</v>
      </c>
      <c r="O2353" s="424">
        <f t="shared" si="645"/>
        <v>0</v>
      </c>
      <c r="P2353" s="420"/>
      <c r="Q2353" s="525"/>
      <c r="R2353" s="526" t="str">
        <f t="shared" si="639"/>
        <v/>
      </c>
      <c r="S2353" s="526" t="str">
        <f t="shared" si="647"/>
        <v/>
      </c>
      <c r="V2353" s="433">
        <f>VLOOKUP(A2353,[3]Cartilha!$A:$A,1,FALSE)</f>
        <v>100368</v>
      </c>
      <c r="W2353" s="367"/>
    </row>
    <row r="2354" spans="1:23" ht="23.25" hidden="1" thickBot="1" x14ac:dyDescent="0.25">
      <c r="A2354" s="623">
        <v>100369</v>
      </c>
      <c r="B2354" s="616" t="s">
        <v>3171</v>
      </c>
      <c r="C2354" s="620" t="s">
        <v>3459</v>
      </c>
      <c r="D2354" s="612" t="s">
        <v>169</v>
      </c>
      <c r="E2354" s="621">
        <v>1766.73</v>
      </c>
      <c r="F2354" s="614">
        <f t="shared" si="646"/>
        <v>2129.9699999999998</v>
      </c>
      <c r="G2354" s="510"/>
      <c r="H2354" s="423"/>
      <c r="I2354" s="422">
        <f t="shared" si="640"/>
        <v>0</v>
      </c>
      <c r="J2354" s="422">
        <f t="shared" si="641"/>
        <v>0</v>
      </c>
      <c r="K2354" s="419"/>
      <c r="L2354" s="423">
        <f t="shared" si="642"/>
        <v>0</v>
      </c>
      <c r="M2354" s="423">
        <f t="shared" si="643"/>
        <v>0</v>
      </c>
      <c r="N2354" s="424">
        <f t="shared" si="644"/>
        <v>0</v>
      </c>
      <c r="O2354" s="424">
        <f t="shared" si="645"/>
        <v>0</v>
      </c>
      <c r="P2354" s="420"/>
      <c r="Q2354" s="525"/>
      <c r="R2354" s="526" t="str">
        <f t="shared" si="639"/>
        <v/>
      </c>
      <c r="S2354" s="526" t="str">
        <f t="shared" si="647"/>
        <v/>
      </c>
      <c r="V2354" s="433">
        <f>VLOOKUP(A2354,[3]Cartilha!$A:$A,1,FALSE)</f>
        <v>100369</v>
      </c>
      <c r="W2354" s="367"/>
    </row>
    <row r="2355" spans="1:23" ht="23.25" hidden="1" thickBot="1" x14ac:dyDescent="0.25">
      <c r="A2355" s="623">
        <v>100370</v>
      </c>
      <c r="B2355" s="616" t="s">
        <v>3171</v>
      </c>
      <c r="C2355" s="620" t="s">
        <v>3460</v>
      </c>
      <c r="D2355" s="612" t="s">
        <v>169</v>
      </c>
      <c r="E2355" s="621">
        <v>2117.19</v>
      </c>
      <c r="F2355" s="614">
        <f t="shared" si="646"/>
        <v>2552.48</v>
      </c>
      <c r="G2355" s="510"/>
      <c r="H2355" s="423"/>
      <c r="I2355" s="422">
        <f t="shared" si="640"/>
        <v>0</v>
      </c>
      <c r="J2355" s="422">
        <f t="shared" si="641"/>
        <v>0</v>
      </c>
      <c r="K2355" s="419"/>
      <c r="L2355" s="423">
        <f t="shared" si="642"/>
        <v>0</v>
      </c>
      <c r="M2355" s="423">
        <f t="shared" si="643"/>
        <v>0</v>
      </c>
      <c r="N2355" s="424">
        <f t="shared" si="644"/>
        <v>0</v>
      </c>
      <c r="O2355" s="424">
        <f t="shared" si="645"/>
        <v>0</v>
      </c>
      <c r="P2355" s="420"/>
      <c r="Q2355" s="525"/>
      <c r="R2355" s="526" t="str">
        <f t="shared" si="639"/>
        <v/>
      </c>
      <c r="S2355" s="526" t="str">
        <f t="shared" si="647"/>
        <v/>
      </c>
      <c r="V2355" s="433">
        <f>VLOOKUP(A2355,[3]Cartilha!$A:$A,1,FALSE)</f>
        <v>100370</v>
      </c>
      <c r="W2355" s="367"/>
    </row>
    <row r="2356" spans="1:23" ht="23.25" hidden="1" thickBot="1" x14ac:dyDescent="0.25">
      <c r="A2356" s="623">
        <v>100371</v>
      </c>
      <c r="B2356" s="616" t="s">
        <v>3171</v>
      </c>
      <c r="C2356" s="620" t="s">
        <v>3461</v>
      </c>
      <c r="D2356" s="612" t="s">
        <v>169</v>
      </c>
      <c r="E2356" s="621">
        <v>2370.31</v>
      </c>
      <c r="F2356" s="614">
        <f t="shared" si="646"/>
        <v>2857.65</v>
      </c>
      <c r="G2356" s="510"/>
      <c r="H2356" s="423"/>
      <c r="I2356" s="422">
        <f t="shared" si="640"/>
        <v>0</v>
      </c>
      <c r="J2356" s="422">
        <f t="shared" si="641"/>
        <v>0</v>
      </c>
      <c r="K2356" s="419"/>
      <c r="L2356" s="423">
        <f t="shared" si="642"/>
        <v>0</v>
      </c>
      <c r="M2356" s="423">
        <f t="shared" si="643"/>
        <v>0</v>
      </c>
      <c r="N2356" s="424">
        <f t="shared" si="644"/>
        <v>0</v>
      </c>
      <c r="O2356" s="424">
        <f t="shared" si="645"/>
        <v>0</v>
      </c>
      <c r="P2356" s="420"/>
      <c r="Q2356" s="525"/>
      <c r="R2356" s="526" t="str">
        <f t="shared" si="639"/>
        <v/>
      </c>
      <c r="S2356" s="526" t="str">
        <f t="shared" si="647"/>
        <v/>
      </c>
      <c r="V2356" s="433">
        <f>VLOOKUP(A2356,[3]Cartilha!$A:$A,1,FALSE)</f>
        <v>100371</v>
      </c>
      <c r="W2356" s="367"/>
    </row>
    <row r="2357" spans="1:23" ht="23.25" hidden="1" thickBot="1" x14ac:dyDescent="0.25">
      <c r="A2357" s="623">
        <v>100372</v>
      </c>
      <c r="B2357" s="616" t="s">
        <v>3171</v>
      </c>
      <c r="C2357" s="620" t="s">
        <v>3462</v>
      </c>
      <c r="D2357" s="612" t="s">
        <v>169</v>
      </c>
      <c r="E2357" s="621">
        <v>3080.15</v>
      </c>
      <c r="F2357" s="614">
        <f t="shared" si="646"/>
        <v>3713.43</v>
      </c>
      <c r="G2357" s="510"/>
      <c r="H2357" s="423"/>
      <c r="I2357" s="422">
        <f t="shared" si="640"/>
        <v>0</v>
      </c>
      <c r="J2357" s="422">
        <f t="shared" si="641"/>
        <v>0</v>
      </c>
      <c r="K2357" s="419"/>
      <c r="L2357" s="423">
        <f t="shared" si="642"/>
        <v>0</v>
      </c>
      <c r="M2357" s="423">
        <f t="shared" si="643"/>
        <v>0</v>
      </c>
      <c r="N2357" s="424">
        <f t="shared" si="644"/>
        <v>0</v>
      </c>
      <c r="O2357" s="424">
        <f t="shared" si="645"/>
        <v>0</v>
      </c>
      <c r="P2357" s="420"/>
      <c r="Q2357" s="525"/>
      <c r="R2357" s="526" t="str">
        <f t="shared" si="639"/>
        <v/>
      </c>
      <c r="S2357" s="526" t="str">
        <f t="shared" si="647"/>
        <v/>
      </c>
      <c r="V2357" s="433">
        <f>VLOOKUP(A2357,[3]Cartilha!$A:$A,1,FALSE)</f>
        <v>100372</v>
      </c>
      <c r="W2357" s="367"/>
    </row>
    <row r="2358" spans="1:23" ht="23.25" hidden="1" thickBot="1" x14ac:dyDescent="0.25">
      <c r="A2358" s="623">
        <v>100373</v>
      </c>
      <c r="B2358" s="616" t="s">
        <v>3171</v>
      </c>
      <c r="C2358" s="620" t="s">
        <v>3463</v>
      </c>
      <c r="D2358" s="612" t="s">
        <v>169</v>
      </c>
      <c r="E2358" s="621">
        <v>3200.69</v>
      </c>
      <c r="F2358" s="614">
        <f t="shared" si="646"/>
        <v>3858.75</v>
      </c>
      <c r="G2358" s="510"/>
      <c r="H2358" s="423"/>
      <c r="I2358" s="422">
        <f t="shared" ref="I2358:I2389" si="648">IF(ISBLANK(E2358),0,ROUND(F2358*G2358,2))</f>
        <v>0</v>
      </c>
      <c r="J2358" s="422">
        <f t="shared" ref="J2358:J2389" si="649">IF(ISBLANK(G2358),0,ROUND(G2358*H2358,2))</f>
        <v>0</v>
      </c>
      <c r="K2358" s="419"/>
      <c r="L2358" s="423">
        <f t="shared" ref="L2358:L2389" si="650">G2358</f>
        <v>0</v>
      </c>
      <c r="M2358" s="423">
        <f t="shared" ref="M2358:M2389" si="651">H2358</f>
        <v>0</v>
      </c>
      <c r="N2358" s="424">
        <f t="shared" ref="N2358:N2389" si="652">IF(ISBLANK(E2358),0,ROUND(F2358*L2358,2))</f>
        <v>0</v>
      </c>
      <c r="O2358" s="424">
        <f t="shared" ref="O2358:O2389" si="653">IF(ISBLANK(L2358),0,ROUND(L2358*M2358,2))</f>
        <v>0</v>
      </c>
      <c r="P2358" s="420"/>
      <c r="Q2358" s="525"/>
      <c r="R2358" s="526" t="str">
        <f t="shared" si="639"/>
        <v/>
      </c>
      <c r="S2358" s="526" t="str">
        <f t="shared" si="647"/>
        <v/>
      </c>
      <c r="V2358" s="433">
        <f>VLOOKUP(A2358,[3]Cartilha!$A:$A,1,FALSE)</f>
        <v>100373</v>
      </c>
      <c r="W2358" s="367"/>
    </row>
    <row r="2359" spans="1:23" ht="23.25" hidden="1" thickBot="1" x14ac:dyDescent="0.25">
      <c r="A2359" s="623">
        <v>100374</v>
      </c>
      <c r="B2359" s="616" t="s">
        <v>3171</v>
      </c>
      <c r="C2359" s="620" t="s">
        <v>3464</v>
      </c>
      <c r="D2359" s="612" t="s">
        <v>169</v>
      </c>
      <c r="E2359" s="621">
        <v>3432.4</v>
      </c>
      <c r="F2359" s="614">
        <f t="shared" si="646"/>
        <v>4138.1000000000004</v>
      </c>
      <c r="G2359" s="510"/>
      <c r="H2359" s="423"/>
      <c r="I2359" s="422">
        <f t="shared" si="648"/>
        <v>0</v>
      </c>
      <c r="J2359" s="422">
        <f t="shared" si="649"/>
        <v>0</v>
      </c>
      <c r="K2359" s="419"/>
      <c r="L2359" s="423">
        <f t="shared" si="650"/>
        <v>0</v>
      </c>
      <c r="M2359" s="423">
        <f t="shared" si="651"/>
        <v>0</v>
      </c>
      <c r="N2359" s="424">
        <f t="shared" si="652"/>
        <v>0</v>
      </c>
      <c r="O2359" s="424">
        <f t="shared" si="653"/>
        <v>0</v>
      </c>
      <c r="P2359" s="420"/>
      <c r="Q2359" s="525"/>
      <c r="R2359" s="526" t="str">
        <f t="shared" si="639"/>
        <v/>
      </c>
      <c r="S2359" s="526" t="str">
        <f t="shared" si="647"/>
        <v/>
      </c>
      <c r="V2359" s="433">
        <f>VLOOKUP(A2359,[3]Cartilha!$A:$A,1,FALSE)</f>
        <v>100374</v>
      </c>
      <c r="W2359" s="367"/>
    </row>
    <row r="2360" spans="1:23" ht="23.25" hidden="1" thickBot="1" x14ac:dyDescent="0.25">
      <c r="A2360" s="623">
        <v>100375</v>
      </c>
      <c r="B2360" s="616" t="s">
        <v>3171</v>
      </c>
      <c r="C2360" s="620" t="s">
        <v>3465</v>
      </c>
      <c r="D2360" s="612" t="s">
        <v>169</v>
      </c>
      <c r="E2360" s="621">
        <v>3844.06</v>
      </c>
      <c r="F2360" s="614">
        <f t="shared" si="646"/>
        <v>4634.3999999999996</v>
      </c>
      <c r="G2360" s="510"/>
      <c r="H2360" s="423"/>
      <c r="I2360" s="422">
        <f t="shared" si="648"/>
        <v>0</v>
      </c>
      <c r="J2360" s="422">
        <f t="shared" si="649"/>
        <v>0</v>
      </c>
      <c r="K2360" s="419"/>
      <c r="L2360" s="423">
        <f t="shared" si="650"/>
        <v>0</v>
      </c>
      <c r="M2360" s="423">
        <f t="shared" si="651"/>
        <v>0</v>
      </c>
      <c r="N2360" s="424">
        <f t="shared" si="652"/>
        <v>0</v>
      </c>
      <c r="O2360" s="424">
        <f t="shared" si="653"/>
        <v>0</v>
      </c>
      <c r="P2360" s="420"/>
      <c r="Q2360" s="525"/>
      <c r="R2360" s="526" t="str">
        <f t="shared" si="639"/>
        <v/>
      </c>
      <c r="S2360" s="526" t="str">
        <f t="shared" si="647"/>
        <v/>
      </c>
      <c r="V2360" s="433">
        <f>VLOOKUP(A2360,[3]Cartilha!$A:$A,1,FALSE)</f>
        <v>100375</v>
      </c>
      <c r="W2360" s="367"/>
    </row>
    <row r="2361" spans="1:23" ht="23.25" hidden="1" thickBot="1" x14ac:dyDescent="0.25">
      <c r="A2361" s="623">
        <v>100376</v>
      </c>
      <c r="B2361" s="616" t="s">
        <v>3171</v>
      </c>
      <c r="C2361" s="620" t="s">
        <v>3466</v>
      </c>
      <c r="D2361" s="612" t="s">
        <v>169</v>
      </c>
      <c r="E2361" s="621">
        <v>3749.6</v>
      </c>
      <c r="F2361" s="614">
        <f t="shared" si="646"/>
        <v>4520.5200000000004</v>
      </c>
      <c r="G2361" s="510"/>
      <c r="H2361" s="423"/>
      <c r="I2361" s="422">
        <f t="shared" si="648"/>
        <v>0</v>
      </c>
      <c r="J2361" s="422">
        <f t="shared" si="649"/>
        <v>0</v>
      </c>
      <c r="K2361" s="419"/>
      <c r="L2361" s="423">
        <f t="shared" si="650"/>
        <v>0</v>
      </c>
      <c r="M2361" s="423">
        <f t="shared" si="651"/>
        <v>0</v>
      </c>
      <c r="N2361" s="424">
        <f t="shared" si="652"/>
        <v>0</v>
      </c>
      <c r="O2361" s="424">
        <f t="shared" si="653"/>
        <v>0</v>
      </c>
      <c r="P2361" s="420"/>
      <c r="Q2361" s="525"/>
      <c r="R2361" s="526" t="str">
        <f t="shared" si="639"/>
        <v/>
      </c>
      <c r="S2361" s="526" t="str">
        <f t="shared" si="647"/>
        <v/>
      </c>
      <c r="V2361" s="433">
        <f>VLOOKUP(A2361,[3]Cartilha!$A:$A,1,FALSE)</f>
        <v>100376</v>
      </c>
      <c r="W2361" s="367"/>
    </row>
    <row r="2362" spans="1:23" ht="23.25" hidden="1" thickBot="1" x14ac:dyDescent="0.25">
      <c r="A2362" s="623">
        <v>92545</v>
      </c>
      <c r="B2362" s="616" t="s">
        <v>3171</v>
      </c>
      <c r="C2362" s="620" t="s">
        <v>3754</v>
      </c>
      <c r="D2362" s="612" t="s">
        <v>169</v>
      </c>
      <c r="E2362" s="621">
        <v>1223.23</v>
      </c>
      <c r="F2362" s="614">
        <f t="shared" si="646"/>
        <v>1474.73</v>
      </c>
      <c r="G2362" s="510"/>
      <c r="H2362" s="423"/>
      <c r="I2362" s="422">
        <f t="shared" si="648"/>
        <v>0</v>
      </c>
      <c r="J2362" s="422">
        <f t="shared" si="649"/>
        <v>0</v>
      </c>
      <c r="K2362" s="419"/>
      <c r="L2362" s="423">
        <f t="shared" si="650"/>
        <v>0</v>
      </c>
      <c r="M2362" s="423">
        <f t="shared" si="651"/>
        <v>0</v>
      </c>
      <c r="N2362" s="424">
        <f t="shared" si="652"/>
        <v>0</v>
      </c>
      <c r="O2362" s="424">
        <f t="shared" si="653"/>
        <v>0</v>
      </c>
      <c r="P2362" s="420"/>
      <c r="Q2362" s="525"/>
      <c r="R2362" s="526" t="str">
        <f t="shared" si="639"/>
        <v/>
      </c>
      <c r="S2362" s="526" t="str">
        <f t="shared" si="647"/>
        <v/>
      </c>
      <c r="V2362" s="433">
        <f>VLOOKUP(A2362,[3]Cartilha!$A:$A,1,FALSE)</f>
        <v>92545</v>
      </c>
      <c r="W2362" s="367"/>
    </row>
    <row r="2363" spans="1:23" ht="23.25" hidden="1" thickBot="1" x14ac:dyDescent="0.25">
      <c r="A2363" s="623">
        <v>92546</v>
      </c>
      <c r="B2363" s="616" t="s">
        <v>3171</v>
      </c>
      <c r="C2363" s="620" t="s">
        <v>3755</v>
      </c>
      <c r="D2363" s="612" t="s">
        <v>169</v>
      </c>
      <c r="E2363" s="621">
        <v>1503.37</v>
      </c>
      <c r="F2363" s="614">
        <f t="shared" si="646"/>
        <v>1812.46</v>
      </c>
      <c r="G2363" s="510"/>
      <c r="H2363" s="423"/>
      <c r="I2363" s="422">
        <f t="shared" si="648"/>
        <v>0</v>
      </c>
      <c r="J2363" s="422">
        <f t="shared" si="649"/>
        <v>0</v>
      </c>
      <c r="K2363" s="419"/>
      <c r="L2363" s="423">
        <f t="shared" si="650"/>
        <v>0</v>
      </c>
      <c r="M2363" s="423">
        <f t="shared" si="651"/>
        <v>0</v>
      </c>
      <c r="N2363" s="424">
        <f t="shared" si="652"/>
        <v>0</v>
      </c>
      <c r="O2363" s="424">
        <f t="shared" si="653"/>
        <v>0</v>
      </c>
      <c r="P2363" s="420"/>
      <c r="Q2363" s="525"/>
      <c r="R2363" s="526" t="str">
        <f t="shared" si="639"/>
        <v/>
      </c>
      <c r="S2363" s="526" t="str">
        <f t="shared" si="647"/>
        <v/>
      </c>
      <c r="V2363" s="433">
        <f>VLOOKUP(A2363,[3]Cartilha!$A:$A,1,FALSE)</f>
        <v>92546</v>
      </c>
      <c r="W2363" s="367"/>
    </row>
    <row r="2364" spans="1:23" ht="23.25" hidden="1" thickBot="1" x14ac:dyDescent="0.25">
      <c r="A2364" s="623">
        <v>92547</v>
      </c>
      <c r="B2364" s="616" t="s">
        <v>3171</v>
      </c>
      <c r="C2364" s="620" t="s">
        <v>3756</v>
      </c>
      <c r="D2364" s="612" t="s">
        <v>169</v>
      </c>
      <c r="E2364" s="621">
        <v>1600.33</v>
      </c>
      <c r="F2364" s="614">
        <f t="shared" si="646"/>
        <v>1929.36</v>
      </c>
      <c r="G2364" s="510"/>
      <c r="H2364" s="423"/>
      <c r="I2364" s="422">
        <f t="shared" si="648"/>
        <v>0</v>
      </c>
      <c r="J2364" s="422">
        <f t="shared" si="649"/>
        <v>0</v>
      </c>
      <c r="K2364" s="419"/>
      <c r="L2364" s="423">
        <f t="shared" si="650"/>
        <v>0</v>
      </c>
      <c r="M2364" s="423">
        <f t="shared" si="651"/>
        <v>0</v>
      </c>
      <c r="N2364" s="424">
        <f t="shared" si="652"/>
        <v>0</v>
      </c>
      <c r="O2364" s="424">
        <f t="shared" si="653"/>
        <v>0</v>
      </c>
      <c r="P2364" s="420"/>
      <c r="Q2364" s="525"/>
      <c r="R2364" s="526" t="str">
        <f t="shared" si="639"/>
        <v/>
      </c>
      <c r="S2364" s="526" t="str">
        <f t="shared" si="647"/>
        <v/>
      </c>
      <c r="V2364" s="433">
        <f>VLOOKUP(A2364,[3]Cartilha!$A:$A,1,FALSE)</f>
        <v>92547</v>
      </c>
      <c r="W2364" s="367"/>
    </row>
    <row r="2365" spans="1:23" ht="23.25" hidden="1" thickBot="1" x14ac:dyDescent="0.25">
      <c r="A2365" s="623">
        <v>92548</v>
      </c>
      <c r="B2365" s="616" t="s">
        <v>3171</v>
      </c>
      <c r="C2365" s="620" t="s">
        <v>3757</v>
      </c>
      <c r="D2365" s="612" t="s">
        <v>169</v>
      </c>
      <c r="E2365" s="621">
        <v>1783.36</v>
      </c>
      <c r="F2365" s="614">
        <f t="shared" si="646"/>
        <v>2150.02</v>
      </c>
      <c r="G2365" s="510"/>
      <c r="H2365" s="423"/>
      <c r="I2365" s="422">
        <f t="shared" si="648"/>
        <v>0</v>
      </c>
      <c r="J2365" s="422">
        <f t="shared" si="649"/>
        <v>0</v>
      </c>
      <c r="K2365" s="419"/>
      <c r="L2365" s="423">
        <f t="shared" si="650"/>
        <v>0</v>
      </c>
      <c r="M2365" s="423">
        <f t="shared" si="651"/>
        <v>0</v>
      </c>
      <c r="N2365" s="424">
        <f t="shared" si="652"/>
        <v>0</v>
      </c>
      <c r="O2365" s="424">
        <f t="shared" si="653"/>
        <v>0</v>
      </c>
      <c r="P2365" s="420"/>
      <c r="Q2365" s="525"/>
      <c r="R2365" s="526" t="str">
        <f t="shared" si="639"/>
        <v/>
      </c>
      <c r="S2365" s="526" t="str">
        <f t="shared" si="647"/>
        <v/>
      </c>
      <c r="V2365" s="433">
        <f>VLOOKUP(A2365,[3]Cartilha!$A:$A,1,FALSE)</f>
        <v>92548</v>
      </c>
      <c r="W2365" s="367"/>
    </row>
    <row r="2366" spans="1:23" ht="23.25" hidden="1" thickBot="1" x14ac:dyDescent="0.25">
      <c r="A2366" s="623">
        <v>92549</v>
      </c>
      <c r="B2366" s="616" t="s">
        <v>3171</v>
      </c>
      <c r="C2366" s="620" t="s">
        <v>3758</v>
      </c>
      <c r="D2366" s="612" t="s">
        <v>169</v>
      </c>
      <c r="E2366" s="621">
        <v>2212.79</v>
      </c>
      <c r="F2366" s="614">
        <f t="shared" si="646"/>
        <v>2667.74</v>
      </c>
      <c r="G2366" s="510"/>
      <c r="H2366" s="423"/>
      <c r="I2366" s="422">
        <f t="shared" si="648"/>
        <v>0</v>
      </c>
      <c r="J2366" s="422">
        <f t="shared" si="649"/>
        <v>0</v>
      </c>
      <c r="K2366" s="419"/>
      <c r="L2366" s="423">
        <f t="shared" si="650"/>
        <v>0</v>
      </c>
      <c r="M2366" s="423">
        <f t="shared" si="651"/>
        <v>0</v>
      </c>
      <c r="N2366" s="424">
        <f t="shared" si="652"/>
        <v>0</v>
      </c>
      <c r="O2366" s="424">
        <f t="shared" si="653"/>
        <v>0</v>
      </c>
      <c r="P2366" s="420"/>
      <c r="Q2366" s="525"/>
      <c r="R2366" s="526" t="str">
        <f t="shared" si="639"/>
        <v/>
      </c>
      <c r="S2366" s="526" t="str">
        <f t="shared" si="647"/>
        <v/>
      </c>
      <c r="V2366" s="433">
        <f>VLOOKUP(A2366,[3]Cartilha!$A:$A,1,FALSE)</f>
        <v>92549</v>
      </c>
      <c r="W2366" s="367"/>
    </row>
    <row r="2367" spans="1:23" ht="23.25" hidden="1" thickBot="1" x14ac:dyDescent="0.25">
      <c r="A2367" s="623">
        <v>92550</v>
      </c>
      <c r="B2367" s="616" t="s">
        <v>3171</v>
      </c>
      <c r="C2367" s="620" t="s">
        <v>3759</v>
      </c>
      <c r="D2367" s="612" t="s">
        <v>169</v>
      </c>
      <c r="E2367" s="621">
        <v>2711.07</v>
      </c>
      <c r="F2367" s="614">
        <f t="shared" si="646"/>
        <v>3268.47</v>
      </c>
      <c r="G2367" s="510"/>
      <c r="H2367" s="423"/>
      <c r="I2367" s="422">
        <f t="shared" si="648"/>
        <v>0</v>
      </c>
      <c r="J2367" s="422">
        <f t="shared" si="649"/>
        <v>0</v>
      </c>
      <c r="K2367" s="419"/>
      <c r="L2367" s="423">
        <f t="shared" si="650"/>
        <v>0</v>
      </c>
      <c r="M2367" s="423">
        <f t="shared" si="651"/>
        <v>0</v>
      </c>
      <c r="N2367" s="424">
        <f t="shared" si="652"/>
        <v>0</v>
      </c>
      <c r="O2367" s="424">
        <f t="shared" si="653"/>
        <v>0</v>
      </c>
      <c r="P2367" s="420"/>
      <c r="Q2367" s="525"/>
      <c r="R2367" s="526" t="str">
        <f t="shared" si="639"/>
        <v/>
      </c>
      <c r="S2367" s="526" t="str">
        <f t="shared" si="647"/>
        <v/>
      </c>
      <c r="V2367" s="433">
        <f>VLOOKUP(A2367,[3]Cartilha!$A:$A,1,FALSE)</f>
        <v>92550</v>
      </c>
      <c r="W2367" s="367"/>
    </row>
    <row r="2368" spans="1:23" ht="23.25" hidden="1" thickBot="1" x14ac:dyDescent="0.25">
      <c r="A2368" s="623">
        <v>92551</v>
      </c>
      <c r="B2368" s="616" t="s">
        <v>3171</v>
      </c>
      <c r="C2368" s="620" t="s">
        <v>3760</v>
      </c>
      <c r="D2368" s="612" t="s">
        <v>169</v>
      </c>
      <c r="E2368" s="621">
        <v>2836.06</v>
      </c>
      <c r="F2368" s="614">
        <f t="shared" si="646"/>
        <v>3419.15</v>
      </c>
      <c r="G2368" s="510"/>
      <c r="H2368" s="423"/>
      <c r="I2368" s="422">
        <f t="shared" si="648"/>
        <v>0</v>
      </c>
      <c r="J2368" s="422">
        <f t="shared" si="649"/>
        <v>0</v>
      </c>
      <c r="K2368" s="419"/>
      <c r="L2368" s="423">
        <f t="shared" si="650"/>
        <v>0</v>
      </c>
      <c r="M2368" s="423">
        <f t="shared" si="651"/>
        <v>0</v>
      </c>
      <c r="N2368" s="424">
        <f t="shared" si="652"/>
        <v>0</v>
      </c>
      <c r="O2368" s="424">
        <f t="shared" si="653"/>
        <v>0</v>
      </c>
      <c r="P2368" s="420"/>
      <c r="Q2368" s="525"/>
      <c r="R2368" s="526" t="str">
        <f t="shared" si="639"/>
        <v/>
      </c>
      <c r="S2368" s="526" t="str">
        <f t="shared" si="647"/>
        <v/>
      </c>
      <c r="V2368" s="433">
        <f>VLOOKUP(A2368,[3]Cartilha!$A:$A,1,FALSE)</f>
        <v>92551</v>
      </c>
      <c r="W2368" s="367"/>
    </row>
    <row r="2369" spans="1:23" ht="23.25" hidden="1" thickBot="1" x14ac:dyDescent="0.25">
      <c r="A2369" s="623">
        <v>92552</v>
      </c>
      <c r="B2369" s="616" t="s">
        <v>3171</v>
      </c>
      <c r="C2369" s="620" t="s">
        <v>3761</v>
      </c>
      <c r="D2369" s="612" t="s">
        <v>169</v>
      </c>
      <c r="E2369" s="621">
        <v>3084.57</v>
      </c>
      <c r="F2369" s="614">
        <f t="shared" si="646"/>
        <v>3718.76</v>
      </c>
      <c r="G2369" s="510"/>
      <c r="H2369" s="423"/>
      <c r="I2369" s="422">
        <f t="shared" si="648"/>
        <v>0</v>
      </c>
      <c r="J2369" s="422">
        <f t="shared" si="649"/>
        <v>0</v>
      </c>
      <c r="K2369" s="419"/>
      <c r="L2369" s="423">
        <f t="shared" si="650"/>
        <v>0</v>
      </c>
      <c r="M2369" s="423">
        <f t="shared" si="651"/>
        <v>0</v>
      </c>
      <c r="N2369" s="424">
        <f t="shared" si="652"/>
        <v>0</v>
      </c>
      <c r="O2369" s="424">
        <f t="shared" si="653"/>
        <v>0</v>
      </c>
      <c r="P2369" s="420"/>
      <c r="Q2369" s="525"/>
      <c r="R2369" s="526" t="str">
        <f t="shared" si="639"/>
        <v/>
      </c>
      <c r="S2369" s="526" t="str">
        <f t="shared" si="647"/>
        <v/>
      </c>
      <c r="V2369" s="433">
        <f>VLOOKUP(A2369,[3]Cartilha!$A:$A,1,FALSE)</f>
        <v>92552</v>
      </c>
      <c r="W2369" s="367"/>
    </row>
    <row r="2370" spans="1:23" ht="23.25" hidden="1" thickBot="1" x14ac:dyDescent="0.25">
      <c r="A2370" s="623">
        <v>92553</v>
      </c>
      <c r="B2370" s="616" t="s">
        <v>3171</v>
      </c>
      <c r="C2370" s="620" t="s">
        <v>3762</v>
      </c>
      <c r="D2370" s="612" t="s">
        <v>169</v>
      </c>
      <c r="E2370" s="621">
        <v>3525.47</v>
      </c>
      <c r="F2370" s="614">
        <f t="shared" si="646"/>
        <v>4250.3100000000004</v>
      </c>
      <c r="G2370" s="510"/>
      <c r="H2370" s="423"/>
      <c r="I2370" s="422">
        <f t="shared" si="648"/>
        <v>0</v>
      </c>
      <c r="J2370" s="422">
        <f t="shared" si="649"/>
        <v>0</v>
      </c>
      <c r="K2370" s="419"/>
      <c r="L2370" s="423">
        <f t="shared" si="650"/>
        <v>0</v>
      </c>
      <c r="M2370" s="423">
        <f t="shared" si="651"/>
        <v>0</v>
      </c>
      <c r="N2370" s="424">
        <f t="shared" si="652"/>
        <v>0</v>
      </c>
      <c r="O2370" s="424">
        <f t="shared" si="653"/>
        <v>0</v>
      </c>
      <c r="P2370" s="420"/>
      <c r="Q2370" s="525"/>
      <c r="R2370" s="526" t="str">
        <f t="shared" si="639"/>
        <v/>
      </c>
      <c r="S2370" s="526" t="str">
        <f t="shared" si="647"/>
        <v/>
      </c>
      <c r="V2370" s="433">
        <f>VLOOKUP(A2370,[3]Cartilha!$A:$A,1,FALSE)</f>
        <v>92553</v>
      </c>
      <c r="W2370" s="367"/>
    </row>
    <row r="2371" spans="1:23" ht="23.25" hidden="1" thickBot="1" x14ac:dyDescent="0.25">
      <c r="A2371" s="623">
        <v>92554</v>
      </c>
      <c r="B2371" s="616" t="s">
        <v>3171</v>
      </c>
      <c r="C2371" s="620" t="s">
        <v>3763</v>
      </c>
      <c r="D2371" s="612" t="s">
        <v>169</v>
      </c>
      <c r="E2371" s="621">
        <v>3668.87</v>
      </c>
      <c r="F2371" s="614">
        <f t="shared" si="646"/>
        <v>4423.1899999999996</v>
      </c>
      <c r="G2371" s="510"/>
      <c r="H2371" s="423"/>
      <c r="I2371" s="422">
        <f t="shared" si="648"/>
        <v>0</v>
      </c>
      <c r="J2371" s="422">
        <f t="shared" si="649"/>
        <v>0</v>
      </c>
      <c r="K2371" s="419"/>
      <c r="L2371" s="423">
        <f t="shared" si="650"/>
        <v>0</v>
      </c>
      <c r="M2371" s="423">
        <f t="shared" si="651"/>
        <v>0</v>
      </c>
      <c r="N2371" s="424">
        <f t="shared" si="652"/>
        <v>0</v>
      </c>
      <c r="O2371" s="424">
        <f t="shared" si="653"/>
        <v>0</v>
      </c>
      <c r="P2371" s="420"/>
      <c r="Q2371" s="525"/>
      <c r="R2371" s="526" t="str">
        <f t="shared" si="639"/>
        <v/>
      </c>
      <c r="S2371" s="526" t="str">
        <f t="shared" si="647"/>
        <v/>
      </c>
      <c r="V2371" s="433">
        <f>VLOOKUP(A2371,[3]Cartilha!$A:$A,1,FALSE)</f>
        <v>92554</v>
      </c>
      <c r="W2371" s="367"/>
    </row>
    <row r="2372" spans="1:23" ht="23.25" hidden="1" thickBot="1" x14ac:dyDescent="0.25">
      <c r="A2372" s="623">
        <v>92555</v>
      </c>
      <c r="B2372" s="616" t="s">
        <v>3171</v>
      </c>
      <c r="C2372" s="620" t="s">
        <v>3764</v>
      </c>
      <c r="D2372" s="612" t="s">
        <v>169</v>
      </c>
      <c r="E2372" s="621">
        <v>1203.99</v>
      </c>
      <c r="F2372" s="614">
        <f t="shared" si="646"/>
        <v>1451.53</v>
      </c>
      <c r="G2372" s="510"/>
      <c r="H2372" s="423"/>
      <c r="I2372" s="422">
        <f t="shared" si="648"/>
        <v>0</v>
      </c>
      <c r="J2372" s="422">
        <f t="shared" si="649"/>
        <v>0</v>
      </c>
      <c r="K2372" s="419"/>
      <c r="L2372" s="423">
        <f t="shared" si="650"/>
        <v>0</v>
      </c>
      <c r="M2372" s="423">
        <f t="shared" si="651"/>
        <v>0</v>
      </c>
      <c r="N2372" s="424">
        <f t="shared" si="652"/>
        <v>0</v>
      </c>
      <c r="O2372" s="424">
        <f t="shared" si="653"/>
        <v>0</v>
      </c>
      <c r="P2372" s="420"/>
      <c r="Q2372" s="525"/>
      <c r="R2372" s="526" t="str">
        <f t="shared" si="639"/>
        <v/>
      </c>
      <c r="S2372" s="526" t="str">
        <f t="shared" si="647"/>
        <v/>
      </c>
      <c r="V2372" s="433">
        <f>VLOOKUP(A2372,[3]Cartilha!$A:$A,1,FALSE)</f>
        <v>92555</v>
      </c>
      <c r="W2372" s="367"/>
    </row>
    <row r="2373" spans="1:23" ht="23.25" hidden="1" thickBot="1" x14ac:dyDescent="0.25">
      <c r="A2373" s="623">
        <v>92556</v>
      </c>
      <c r="B2373" s="616" t="s">
        <v>3171</v>
      </c>
      <c r="C2373" s="620" t="s">
        <v>3765</v>
      </c>
      <c r="D2373" s="612" t="s">
        <v>169</v>
      </c>
      <c r="E2373" s="621">
        <v>1469.65</v>
      </c>
      <c r="F2373" s="614">
        <f t="shared" si="646"/>
        <v>1771.81</v>
      </c>
      <c r="G2373" s="510"/>
      <c r="H2373" s="423"/>
      <c r="I2373" s="422">
        <f t="shared" si="648"/>
        <v>0</v>
      </c>
      <c r="J2373" s="422">
        <f t="shared" si="649"/>
        <v>0</v>
      </c>
      <c r="K2373" s="419"/>
      <c r="L2373" s="423">
        <f t="shared" si="650"/>
        <v>0</v>
      </c>
      <c r="M2373" s="423">
        <f t="shared" si="651"/>
        <v>0</v>
      </c>
      <c r="N2373" s="424">
        <f t="shared" si="652"/>
        <v>0</v>
      </c>
      <c r="O2373" s="424">
        <f t="shared" si="653"/>
        <v>0</v>
      </c>
      <c r="P2373" s="420"/>
      <c r="Q2373" s="525"/>
      <c r="R2373" s="526" t="str">
        <f t="shared" si="639"/>
        <v/>
      </c>
      <c r="S2373" s="526" t="str">
        <f t="shared" si="647"/>
        <v/>
      </c>
      <c r="V2373" s="433">
        <f>VLOOKUP(A2373,[3]Cartilha!$A:$A,1,FALSE)</f>
        <v>92556</v>
      </c>
      <c r="W2373" s="367"/>
    </row>
    <row r="2374" spans="1:23" ht="23.25" hidden="1" thickBot="1" x14ac:dyDescent="0.25">
      <c r="A2374" s="623">
        <v>92557</v>
      </c>
      <c r="B2374" s="616" t="s">
        <v>3171</v>
      </c>
      <c r="C2374" s="620" t="s">
        <v>3766</v>
      </c>
      <c r="D2374" s="612" t="s">
        <v>169</v>
      </c>
      <c r="E2374" s="621">
        <v>1566.61</v>
      </c>
      <c r="F2374" s="614">
        <f t="shared" si="646"/>
        <v>1888.71</v>
      </c>
      <c r="G2374" s="510"/>
      <c r="H2374" s="423"/>
      <c r="I2374" s="422">
        <f t="shared" si="648"/>
        <v>0</v>
      </c>
      <c r="J2374" s="422">
        <f t="shared" si="649"/>
        <v>0</v>
      </c>
      <c r="K2374" s="419"/>
      <c r="L2374" s="423">
        <f t="shared" si="650"/>
        <v>0</v>
      </c>
      <c r="M2374" s="423">
        <f t="shared" si="651"/>
        <v>0</v>
      </c>
      <c r="N2374" s="424">
        <f t="shared" si="652"/>
        <v>0</v>
      </c>
      <c r="O2374" s="424">
        <f t="shared" si="653"/>
        <v>0</v>
      </c>
      <c r="P2374" s="420"/>
      <c r="Q2374" s="525"/>
      <c r="R2374" s="526" t="str">
        <f t="shared" si="639"/>
        <v/>
      </c>
      <c r="S2374" s="526" t="str">
        <f t="shared" si="647"/>
        <v/>
      </c>
      <c r="V2374" s="433">
        <f>VLOOKUP(A2374,[3]Cartilha!$A:$A,1,FALSE)</f>
        <v>92557</v>
      </c>
      <c r="W2374" s="367"/>
    </row>
    <row r="2375" spans="1:23" ht="23.25" hidden="1" thickBot="1" x14ac:dyDescent="0.25">
      <c r="A2375" s="623">
        <v>92558</v>
      </c>
      <c r="B2375" s="616" t="s">
        <v>3171</v>
      </c>
      <c r="C2375" s="620" t="s">
        <v>3767</v>
      </c>
      <c r="D2375" s="612" t="s">
        <v>169</v>
      </c>
      <c r="E2375" s="621">
        <v>1764.11</v>
      </c>
      <c r="F2375" s="614">
        <f t="shared" si="646"/>
        <v>2126.81</v>
      </c>
      <c r="G2375" s="510"/>
      <c r="H2375" s="423"/>
      <c r="I2375" s="422">
        <f t="shared" si="648"/>
        <v>0</v>
      </c>
      <c r="J2375" s="422">
        <f t="shared" si="649"/>
        <v>0</v>
      </c>
      <c r="K2375" s="419"/>
      <c r="L2375" s="423">
        <f t="shared" si="650"/>
        <v>0</v>
      </c>
      <c r="M2375" s="423">
        <f t="shared" si="651"/>
        <v>0</v>
      </c>
      <c r="N2375" s="424">
        <f t="shared" si="652"/>
        <v>0</v>
      </c>
      <c r="O2375" s="424">
        <f t="shared" si="653"/>
        <v>0</v>
      </c>
      <c r="P2375" s="420"/>
      <c r="Q2375" s="525"/>
      <c r="R2375" s="526" t="str">
        <f t="shared" si="639"/>
        <v/>
      </c>
      <c r="S2375" s="526" t="str">
        <f t="shared" si="647"/>
        <v/>
      </c>
      <c r="V2375" s="433">
        <f>VLOOKUP(A2375,[3]Cartilha!$A:$A,1,FALSE)</f>
        <v>92558</v>
      </c>
      <c r="W2375" s="367"/>
    </row>
    <row r="2376" spans="1:23" ht="23.25" hidden="1" thickBot="1" x14ac:dyDescent="0.25">
      <c r="A2376" s="623">
        <v>92559</v>
      </c>
      <c r="B2376" s="616" t="s">
        <v>3171</v>
      </c>
      <c r="C2376" s="620" t="s">
        <v>3768</v>
      </c>
      <c r="D2376" s="612" t="s">
        <v>169</v>
      </c>
      <c r="E2376" s="621">
        <v>2176.9499999999998</v>
      </c>
      <c r="F2376" s="614">
        <f t="shared" si="646"/>
        <v>2624.53</v>
      </c>
      <c r="G2376" s="510"/>
      <c r="H2376" s="423"/>
      <c r="I2376" s="422">
        <f t="shared" si="648"/>
        <v>0</v>
      </c>
      <c r="J2376" s="422">
        <f t="shared" si="649"/>
        <v>0</v>
      </c>
      <c r="K2376" s="419"/>
      <c r="L2376" s="423">
        <f t="shared" si="650"/>
        <v>0</v>
      </c>
      <c r="M2376" s="423">
        <f t="shared" si="651"/>
        <v>0</v>
      </c>
      <c r="N2376" s="424">
        <f t="shared" si="652"/>
        <v>0</v>
      </c>
      <c r="O2376" s="424">
        <f t="shared" si="653"/>
        <v>0</v>
      </c>
      <c r="P2376" s="420"/>
      <c r="Q2376" s="525"/>
      <c r="R2376" s="526" t="str">
        <f t="shared" si="639"/>
        <v/>
      </c>
      <c r="S2376" s="526" t="str">
        <f t="shared" si="647"/>
        <v/>
      </c>
      <c r="V2376" s="433">
        <f>VLOOKUP(A2376,[3]Cartilha!$A:$A,1,FALSE)</f>
        <v>92559</v>
      </c>
      <c r="W2376" s="367"/>
    </row>
    <row r="2377" spans="1:23" ht="23.25" hidden="1" thickBot="1" x14ac:dyDescent="0.25">
      <c r="A2377" s="623">
        <v>92560</v>
      </c>
      <c r="B2377" s="616" t="s">
        <v>3171</v>
      </c>
      <c r="C2377" s="620" t="s">
        <v>3769</v>
      </c>
      <c r="D2377" s="612" t="s">
        <v>169</v>
      </c>
      <c r="E2377" s="621">
        <v>2662.26</v>
      </c>
      <c r="F2377" s="614">
        <f t="shared" si="646"/>
        <v>3209.62</v>
      </c>
      <c r="G2377" s="510"/>
      <c r="H2377" s="423"/>
      <c r="I2377" s="422">
        <f t="shared" si="648"/>
        <v>0</v>
      </c>
      <c r="J2377" s="422">
        <f t="shared" si="649"/>
        <v>0</v>
      </c>
      <c r="K2377" s="419"/>
      <c r="L2377" s="423">
        <f t="shared" si="650"/>
        <v>0</v>
      </c>
      <c r="M2377" s="423">
        <f t="shared" si="651"/>
        <v>0</v>
      </c>
      <c r="N2377" s="424">
        <f t="shared" si="652"/>
        <v>0</v>
      </c>
      <c r="O2377" s="424">
        <f t="shared" si="653"/>
        <v>0</v>
      </c>
      <c r="P2377" s="420"/>
      <c r="Q2377" s="525"/>
      <c r="R2377" s="526" t="str">
        <f t="shared" si="639"/>
        <v/>
      </c>
      <c r="S2377" s="526" t="str">
        <f t="shared" si="647"/>
        <v/>
      </c>
      <c r="V2377" s="433">
        <f>VLOOKUP(A2377,[3]Cartilha!$A:$A,1,FALSE)</f>
        <v>92560</v>
      </c>
      <c r="W2377" s="367"/>
    </row>
    <row r="2378" spans="1:23" ht="23.25" hidden="1" thickBot="1" x14ac:dyDescent="0.25">
      <c r="A2378" s="623">
        <v>92561</v>
      </c>
      <c r="B2378" s="616" t="s">
        <v>3171</v>
      </c>
      <c r="C2378" s="620" t="s">
        <v>3770</v>
      </c>
      <c r="D2378" s="612" t="s">
        <v>169</v>
      </c>
      <c r="E2378" s="621">
        <v>2788.57</v>
      </c>
      <c r="F2378" s="614">
        <f t="shared" si="646"/>
        <v>3361.9</v>
      </c>
      <c r="G2378" s="510"/>
      <c r="H2378" s="423"/>
      <c r="I2378" s="422">
        <f t="shared" si="648"/>
        <v>0</v>
      </c>
      <c r="J2378" s="422">
        <f t="shared" si="649"/>
        <v>0</v>
      </c>
      <c r="K2378" s="419"/>
      <c r="L2378" s="423">
        <f t="shared" si="650"/>
        <v>0</v>
      </c>
      <c r="M2378" s="423">
        <f t="shared" si="651"/>
        <v>0</v>
      </c>
      <c r="N2378" s="424">
        <f t="shared" si="652"/>
        <v>0</v>
      </c>
      <c r="O2378" s="424">
        <f t="shared" si="653"/>
        <v>0</v>
      </c>
      <c r="P2378" s="420"/>
      <c r="Q2378" s="525"/>
      <c r="R2378" s="526" t="str">
        <f t="shared" si="639"/>
        <v/>
      </c>
      <c r="S2378" s="526" t="str">
        <f t="shared" si="647"/>
        <v/>
      </c>
      <c r="V2378" s="433">
        <f>VLOOKUP(A2378,[3]Cartilha!$A:$A,1,FALSE)</f>
        <v>92561</v>
      </c>
      <c r="W2378" s="367"/>
    </row>
    <row r="2379" spans="1:23" ht="23.25" hidden="1" thickBot="1" x14ac:dyDescent="0.25">
      <c r="A2379" s="623">
        <v>92562</v>
      </c>
      <c r="B2379" s="616" t="s">
        <v>3171</v>
      </c>
      <c r="C2379" s="620" t="s">
        <v>3771</v>
      </c>
      <c r="D2379" s="612" t="s">
        <v>169</v>
      </c>
      <c r="E2379" s="621">
        <v>3003.36</v>
      </c>
      <c r="F2379" s="614">
        <f t="shared" si="646"/>
        <v>3620.85</v>
      </c>
      <c r="G2379" s="510"/>
      <c r="H2379" s="423"/>
      <c r="I2379" s="422">
        <f t="shared" si="648"/>
        <v>0</v>
      </c>
      <c r="J2379" s="422">
        <f t="shared" si="649"/>
        <v>0</v>
      </c>
      <c r="K2379" s="419"/>
      <c r="L2379" s="423">
        <f t="shared" si="650"/>
        <v>0</v>
      </c>
      <c r="M2379" s="423">
        <f t="shared" si="651"/>
        <v>0</v>
      </c>
      <c r="N2379" s="424">
        <f t="shared" si="652"/>
        <v>0</v>
      </c>
      <c r="O2379" s="424">
        <f t="shared" si="653"/>
        <v>0</v>
      </c>
      <c r="P2379" s="420"/>
      <c r="Q2379" s="525"/>
      <c r="R2379" s="526" t="str">
        <f t="shared" si="639"/>
        <v/>
      </c>
      <c r="S2379" s="526" t="str">
        <f t="shared" si="647"/>
        <v/>
      </c>
      <c r="V2379" s="433">
        <f>VLOOKUP(A2379,[3]Cartilha!$A:$A,1,FALSE)</f>
        <v>92562</v>
      </c>
      <c r="W2379" s="367"/>
    </row>
    <row r="2380" spans="1:23" ht="23.25" hidden="1" thickBot="1" x14ac:dyDescent="0.25">
      <c r="A2380" s="623">
        <v>92563</v>
      </c>
      <c r="B2380" s="616" t="s">
        <v>3171</v>
      </c>
      <c r="C2380" s="620" t="s">
        <v>3772</v>
      </c>
      <c r="D2380" s="612" t="s">
        <v>169</v>
      </c>
      <c r="E2380" s="621">
        <v>3430.5</v>
      </c>
      <c r="F2380" s="614">
        <f t="shared" si="646"/>
        <v>4135.8100000000004</v>
      </c>
      <c r="G2380" s="510"/>
      <c r="H2380" s="423"/>
      <c r="I2380" s="422">
        <f t="shared" si="648"/>
        <v>0</v>
      </c>
      <c r="J2380" s="422">
        <f t="shared" si="649"/>
        <v>0</v>
      </c>
      <c r="K2380" s="419"/>
      <c r="L2380" s="423">
        <f t="shared" si="650"/>
        <v>0</v>
      </c>
      <c r="M2380" s="423">
        <f t="shared" si="651"/>
        <v>0</v>
      </c>
      <c r="N2380" s="424">
        <f t="shared" si="652"/>
        <v>0</v>
      </c>
      <c r="O2380" s="424">
        <f t="shared" si="653"/>
        <v>0</v>
      </c>
      <c r="P2380" s="420"/>
      <c r="Q2380" s="525"/>
      <c r="R2380" s="526" t="str">
        <f t="shared" si="639"/>
        <v/>
      </c>
      <c r="S2380" s="526" t="str">
        <f t="shared" si="647"/>
        <v/>
      </c>
      <c r="V2380" s="433">
        <f>VLOOKUP(A2380,[3]Cartilha!$A:$A,1,FALSE)</f>
        <v>92563</v>
      </c>
      <c r="W2380" s="367"/>
    </row>
    <row r="2381" spans="1:23" ht="23.25" hidden="1" thickBot="1" x14ac:dyDescent="0.25">
      <c r="A2381" s="623">
        <v>92564</v>
      </c>
      <c r="B2381" s="616" t="s">
        <v>3171</v>
      </c>
      <c r="C2381" s="620" t="s">
        <v>3773</v>
      </c>
      <c r="D2381" s="612" t="s">
        <v>169</v>
      </c>
      <c r="E2381" s="621">
        <v>3552.54</v>
      </c>
      <c r="F2381" s="614">
        <f t="shared" si="646"/>
        <v>4282.9399999999996</v>
      </c>
      <c r="G2381" s="510"/>
      <c r="H2381" s="423"/>
      <c r="I2381" s="422">
        <f t="shared" si="648"/>
        <v>0</v>
      </c>
      <c r="J2381" s="422">
        <f t="shared" si="649"/>
        <v>0</v>
      </c>
      <c r="K2381" s="419"/>
      <c r="L2381" s="423">
        <f t="shared" si="650"/>
        <v>0</v>
      </c>
      <c r="M2381" s="423">
        <f t="shared" si="651"/>
        <v>0</v>
      </c>
      <c r="N2381" s="424">
        <f t="shared" si="652"/>
        <v>0</v>
      </c>
      <c r="O2381" s="424">
        <f t="shared" si="653"/>
        <v>0</v>
      </c>
      <c r="P2381" s="420"/>
      <c r="Q2381" s="525"/>
      <c r="R2381" s="526" t="str">
        <f t="shared" si="639"/>
        <v/>
      </c>
      <c r="S2381" s="526" t="str">
        <f t="shared" si="647"/>
        <v/>
      </c>
      <c r="V2381" s="433">
        <f>VLOOKUP(A2381,[3]Cartilha!$A:$A,1,FALSE)</f>
        <v>92564</v>
      </c>
      <c r="W2381" s="367"/>
    </row>
    <row r="2382" spans="1:23" ht="23.25" hidden="1" thickBot="1" x14ac:dyDescent="0.25">
      <c r="A2382" s="623">
        <v>92565</v>
      </c>
      <c r="B2382" s="616" t="s">
        <v>3171</v>
      </c>
      <c r="C2382" s="620" t="s">
        <v>678</v>
      </c>
      <c r="D2382" s="612" t="s">
        <v>170</v>
      </c>
      <c r="E2382" s="621">
        <v>46.46</v>
      </c>
      <c r="F2382" s="614">
        <f t="shared" si="646"/>
        <v>56.01</v>
      </c>
      <c r="G2382" s="510"/>
      <c r="H2382" s="423"/>
      <c r="I2382" s="422">
        <f t="shared" si="648"/>
        <v>0</v>
      </c>
      <c r="J2382" s="422">
        <f t="shared" si="649"/>
        <v>0</v>
      </c>
      <c r="K2382" s="419"/>
      <c r="L2382" s="423">
        <f t="shared" si="650"/>
        <v>0</v>
      </c>
      <c r="M2382" s="423">
        <f t="shared" si="651"/>
        <v>0</v>
      </c>
      <c r="N2382" s="424">
        <f t="shared" si="652"/>
        <v>0</v>
      </c>
      <c r="O2382" s="424">
        <f t="shared" si="653"/>
        <v>0</v>
      </c>
      <c r="P2382" s="420"/>
      <c r="Q2382" s="525"/>
      <c r="R2382" s="526" t="str">
        <f t="shared" si="639"/>
        <v/>
      </c>
      <c r="S2382" s="526" t="str">
        <f t="shared" si="647"/>
        <v/>
      </c>
      <c r="V2382" s="433">
        <f>VLOOKUP(A2382,[3]Cartilha!$A:$A,1,FALSE)</f>
        <v>92565</v>
      </c>
      <c r="W2382" s="367"/>
    </row>
    <row r="2383" spans="1:23" ht="34.5" hidden="1" thickBot="1" x14ac:dyDescent="0.25">
      <c r="A2383" s="623">
        <v>92566</v>
      </c>
      <c r="B2383" s="616" t="s">
        <v>3171</v>
      </c>
      <c r="C2383" s="620" t="s">
        <v>679</v>
      </c>
      <c r="D2383" s="612" t="s">
        <v>170</v>
      </c>
      <c r="E2383" s="621">
        <v>29.92</v>
      </c>
      <c r="F2383" s="614">
        <f t="shared" si="646"/>
        <v>36.07</v>
      </c>
      <c r="G2383" s="510"/>
      <c r="H2383" s="423"/>
      <c r="I2383" s="422">
        <f t="shared" si="648"/>
        <v>0</v>
      </c>
      <c r="J2383" s="422">
        <f t="shared" si="649"/>
        <v>0</v>
      </c>
      <c r="K2383" s="419"/>
      <c r="L2383" s="423">
        <f t="shared" si="650"/>
        <v>0</v>
      </c>
      <c r="M2383" s="423">
        <f t="shared" si="651"/>
        <v>0</v>
      </c>
      <c r="N2383" s="424">
        <f t="shared" si="652"/>
        <v>0</v>
      </c>
      <c r="O2383" s="424">
        <f t="shared" si="653"/>
        <v>0</v>
      </c>
      <c r="P2383" s="420"/>
      <c r="Q2383" s="525"/>
      <c r="R2383" s="526" t="str">
        <f t="shared" si="639"/>
        <v/>
      </c>
      <c r="S2383" s="526" t="str">
        <f t="shared" si="647"/>
        <v/>
      </c>
      <c r="V2383" s="433">
        <f>VLOOKUP(A2383,[3]Cartilha!$A:$A,1,FALSE)</f>
        <v>92566</v>
      </c>
      <c r="W2383" s="367"/>
    </row>
    <row r="2384" spans="1:23" ht="23.25" hidden="1" thickBot="1" x14ac:dyDescent="0.25">
      <c r="A2384" s="623">
        <v>92567</v>
      </c>
      <c r="B2384" s="616" t="s">
        <v>3171</v>
      </c>
      <c r="C2384" s="620" t="s">
        <v>680</v>
      </c>
      <c r="D2384" s="612" t="s">
        <v>170</v>
      </c>
      <c r="E2384" s="621">
        <v>42.18</v>
      </c>
      <c r="F2384" s="614">
        <f t="shared" si="646"/>
        <v>50.85</v>
      </c>
      <c r="G2384" s="510"/>
      <c r="H2384" s="423"/>
      <c r="I2384" s="422">
        <f t="shared" si="648"/>
        <v>0</v>
      </c>
      <c r="J2384" s="422">
        <f t="shared" si="649"/>
        <v>0</v>
      </c>
      <c r="K2384" s="419"/>
      <c r="L2384" s="423">
        <f t="shared" si="650"/>
        <v>0</v>
      </c>
      <c r="M2384" s="423">
        <f t="shared" si="651"/>
        <v>0</v>
      </c>
      <c r="N2384" s="424">
        <f t="shared" si="652"/>
        <v>0</v>
      </c>
      <c r="O2384" s="424">
        <f t="shared" si="653"/>
        <v>0</v>
      </c>
      <c r="P2384" s="420"/>
      <c r="Q2384" s="525"/>
      <c r="R2384" s="526" t="str">
        <f t="shared" si="639"/>
        <v/>
      </c>
      <c r="S2384" s="526" t="str">
        <f t="shared" si="647"/>
        <v/>
      </c>
      <c r="V2384" s="433">
        <f>VLOOKUP(A2384,[3]Cartilha!$A:$A,1,FALSE)</f>
        <v>92567</v>
      </c>
      <c r="W2384" s="367"/>
    </row>
    <row r="2385" spans="1:23" ht="23.25" hidden="1" thickBot="1" x14ac:dyDescent="0.25">
      <c r="A2385" s="623">
        <v>92539</v>
      </c>
      <c r="B2385" s="616" t="s">
        <v>3171</v>
      </c>
      <c r="C2385" s="620" t="s">
        <v>3774</v>
      </c>
      <c r="D2385" s="612" t="s">
        <v>170</v>
      </c>
      <c r="E2385" s="621">
        <v>97.88</v>
      </c>
      <c r="F2385" s="614">
        <f t="shared" si="646"/>
        <v>118</v>
      </c>
      <c r="G2385" s="510"/>
      <c r="H2385" s="423"/>
      <c r="I2385" s="422">
        <f t="shared" si="648"/>
        <v>0</v>
      </c>
      <c r="J2385" s="422">
        <f t="shared" si="649"/>
        <v>0</v>
      </c>
      <c r="K2385" s="419"/>
      <c r="L2385" s="423">
        <f t="shared" si="650"/>
        <v>0</v>
      </c>
      <c r="M2385" s="423">
        <f t="shared" si="651"/>
        <v>0</v>
      </c>
      <c r="N2385" s="424">
        <f t="shared" si="652"/>
        <v>0</v>
      </c>
      <c r="O2385" s="424">
        <f t="shared" si="653"/>
        <v>0</v>
      </c>
      <c r="P2385" s="420"/>
      <c r="Q2385" s="525"/>
      <c r="R2385" s="526" t="str">
        <f t="shared" si="639"/>
        <v/>
      </c>
      <c r="S2385" s="526" t="str">
        <f t="shared" si="647"/>
        <v/>
      </c>
      <c r="V2385" s="433">
        <f>VLOOKUP(A2385,[3]Cartilha!$A:$A,1,FALSE)</f>
        <v>92539</v>
      </c>
      <c r="W2385" s="367"/>
    </row>
    <row r="2386" spans="1:23" ht="23.25" hidden="1" thickBot="1" x14ac:dyDescent="0.25">
      <c r="A2386" s="623">
        <v>92540</v>
      </c>
      <c r="B2386" s="616" t="s">
        <v>3171</v>
      </c>
      <c r="C2386" s="620" t="s">
        <v>3775</v>
      </c>
      <c r="D2386" s="612" t="s">
        <v>170</v>
      </c>
      <c r="E2386" s="621">
        <v>108.01</v>
      </c>
      <c r="F2386" s="614">
        <f t="shared" si="646"/>
        <v>130.22</v>
      </c>
      <c r="G2386" s="510"/>
      <c r="H2386" s="423"/>
      <c r="I2386" s="422">
        <f t="shared" si="648"/>
        <v>0</v>
      </c>
      <c r="J2386" s="422">
        <f t="shared" si="649"/>
        <v>0</v>
      </c>
      <c r="K2386" s="419"/>
      <c r="L2386" s="423">
        <f t="shared" si="650"/>
        <v>0</v>
      </c>
      <c r="M2386" s="423">
        <f t="shared" si="651"/>
        <v>0</v>
      </c>
      <c r="N2386" s="424">
        <f t="shared" si="652"/>
        <v>0</v>
      </c>
      <c r="O2386" s="424">
        <f t="shared" si="653"/>
        <v>0</v>
      </c>
      <c r="P2386" s="420"/>
      <c r="Q2386" s="525"/>
      <c r="R2386" s="526" t="str">
        <f t="shared" si="639"/>
        <v/>
      </c>
      <c r="S2386" s="526" t="str">
        <f t="shared" si="647"/>
        <v/>
      </c>
      <c r="V2386" s="433">
        <f>VLOOKUP(A2386,[3]Cartilha!$A:$A,1,FALSE)</f>
        <v>92540</v>
      </c>
      <c r="W2386" s="367"/>
    </row>
    <row r="2387" spans="1:23" ht="23.25" hidden="1" thickBot="1" x14ac:dyDescent="0.25">
      <c r="A2387" s="623">
        <v>92541</v>
      </c>
      <c r="B2387" s="616" t="s">
        <v>3171</v>
      </c>
      <c r="C2387" s="620" t="s">
        <v>3776</v>
      </c>
      <c r="D2387" s="612" t="s">
        <v>170</v>
      </c>
      <c r="E2387" s="621">
        <v>105.98</v>
      </c>
      <c r="F2387" s="614">
        <f t="shared" si="646"/>
        <v>127.77</v>
      </c>
      <c r="G2387" s="510"/>
      <c r="H2387" s="423"/>
      <c r="I2387" s="422">
        <f t="shared" si="648"/>
        <v>0</v>
      </c>
      <c r="J2387" s="422">
        <f t="shared" si="649"/>
        <v>0</v>
      </c>
      <c r="K2387" s="419"/>
      <c r="L2387" s="423">
        <f t="shared" si="650"/>
        <v>0</v>
      </c>
      <c r="M2387" s="423">
        <f t="shared" si="651"/>
        <v>0</v>
      </c>
      <c r="N2387" s="424">
        <f t="shared" si="652"/>
        <v>0</v>
      </c>
      <c r="O2387" s="424">
        <f t="shared" si="653"/>
        <v>0</v>
      </c>
      <c r="P2387" s="420"/>
      <c r="Q2387" s="525"/>
      <c r="R2387" s="526" t="str">
        <f t="shared" si="639"/>
        <v/>
      </c>
      <c r="S2387" s="526" t="str">
        <f t="shared" si="647"/>
        <v/>
      </c>
      <c r="V2387" s="433">
        <f>VLOOKUP(A2387,[3]Cartilha!$A:$A,1,FALSE)</f>
        <v>92541</v>
      </c>
      <c r="W2387" s="367"/>
    </row>
    <row r="2388" spans="1:23" ht="23.25" hidden="1" thickBot="1" x14ac:dyDescent="0.25">
      <c r="A2388" s="623">
        <v>92542</v>
      </c>
      <c r="B2388" s="616" t="s">
        <v>3171</v>
      </c>
      <c r="C2388" s="620" t="s">
        <v>3777</v>
      </c>
      <c r="D2388" s="612" t="s">
        <v>170</v>
      </c>
      <c r="E2388" s="621">
        <v>127.34</v>
      </c>
      <c r="F2388" s="614">
        <f t="shared" si="646"/>
        <v>153.52000000000001</v>
      </c>
      <c r="G2388" s="510"/>
      <c r="H2388" s="423"/>
      <c r="I2388" s="422">
        <f t="shared" si="648"/>
        <v>0</v>
      </c>
      <c r="J2388" s="422">
        <f t="shared" si="649"/>
        <v>0</v>
      </c>
      <c r="K2388" s="419"/>
      <c r="L2388" s="423">
        <f t="shared" si="650"/>
        <v>0</v>
      </c>
      <c r="M2388" s="423">
        <f t="shared" si="651"/>
        <v>0</v>
      </c>
      <c r="N2388" s="424">
        <f t="shared" si="652"/>
        <v>0</v>
      </c>
      <c r="O2388" s="424">
        <f t="shared" si="653"/>
        <v>0</v>
      </c>
      <c r="P2388" s="420"/>
      <c r="Q2388" s="525"/>
      <c r="R2388" s="526" t="str">
        <f t="shared" ref="R2388:R2451" si="654">IF(Q2388="X","x",IF(Q2388="xx","x",IF(O2388&gt;0,"x","")))</f>
        <v/>
      </c>
      <c r="S2388" s="526" t="str">
        <f t="shared" si="647"/>
        <v/>
      </c>
      <c r="V2388" s="433">
        <f>VLOOKUP(A2388,[3]Cartilha!$A:$A,1,FALSE)</f>
        <v>92542</v>
      </c>
      <c r="W2388" s="367"/>
    </row>
    <row r="2389" spans="1:23" ht="23.25" hidden="1" thickBot="1" x14ac:dyDescent="0.25">
      <c r="A2389" s="623">
        <v>92543</v>
      </c>
      <c r="B2389" s="616" t="s">
        <v>3171</v>
      </c>
      <c r="C2389" s="620" t="s">
        <v>3778</v>
      </c>
      <c r="D2389" s="612" t="s">
        <v>170</v>
      </c>
      <c r="E2389" s="621">
        <v>30.08</v>
      </c>
      <c r="F2389" s="614">
        <f t="shared" si="646"/>
        <v>36.26</v>
      </c>
      <c r="G2389" s="510"/>
      <c r="H2389" s="423"/>
      <c r="I2389" s="422">
        <f t="shared" si="648"/>
        <v>0</v>
      </c>
      <c r="J2389" s="422">
        <f t="shared" si="649"/>
        <v>0</v>
      </c>
      <c r="K2389" s="419"/>
      <c r="L2389" s="423">
        <f t="shared" si="650"/>
        <v>0</v>
      </c>
      <c r="M2389" s="423">
        <f t="shared" si="651"/>
        <v>0</v>
      </c>
      <c r="N2389" s="424">
        <f t="shared" si="652"/>
        <v>0</v>
      </c>
      <c r="O2389" s="424">
        <f t="shared" si="653"/>
        <v>0</v>
      </c>
      <c r="P2389" s="420"/>
      <c r="Q2389" s="525"/>
      <c r="R2389" s="526" t="str">
        <f t="shared" si="654"/>
        <v/>
      </c>
      <c r="S2389" s="526" t="str">
        <f t="shared" si="647"/>
        <v/>
      </c>
      <c r="V2389" s="433">
        <f>VLOOKUP(A2389,[3]Cartilha!$A:$A,1,FALSE)</f>
        <v>92543</v>
      </c>
      <c r="W2389" s="367"/>
    </row>
    <row r="2390" spans="1:23" ht="23.25" hidden="1" thickBot="1" x14ac:dyDescent="0.25">
      <c r="A2390" s="623">
        <v>92544</v>
      </c>
      <c r="B2390" s="616" t="s">
        <v>3171</v>
      </c>
      <c r="C2390" s="620" t="s">
        <v>3779</v>
      </c>
      <c r="D2390" s="612" t="s">
        <v>170</v>
      </c>
      <c r="E2390" s="621">
        <v>23.98</v>
      </c>
      <c r="F2390" s="614">
        <f t="shared" si="646"/>
        <v>28.91</v>
      </c>
      <c r="G2390" s="510"/>
      <c r="H2390" s="423"/>
      <c r="I2390" s="422">
        <f t="shared" ref="I2390:I2400" si="655">IF(ISBLANK(E2390),0,ROUND(F2390*G2390,2))</f>
        <v>0</v>
      </c>
      <c r="J2390" s="422">
        <f t="shared" ref="J2390:J2400" si="656">IF(ISBLANK(G2390),0,ROUND(G2390*H2390,2))</f>
        <v>0</v>
      </c>
      <c r="K2390" s="419"/>
      <c r="L2390" s="423">
        <f t="shared" ref="L2390:L2400" si="657">G2390</f>
        <v>0</v>
      </c>
      <c r="M2390" s="423">
        <f t="shared" ref="M2390:M2400" si="658">H2390</f>
        <v>0</v>
      </c>
      <c r="N2390" s="424">
        <f t="shared" ref="N2390:N2400" si="659">IF(ISBLANK(E2390),0,ROUND(F2390*L2390,2))</f>
        <v>0</v>
      </c>
      <c r="O2390" s="424">
        <f t="shared" ref="O2390:O2400" si="660">IF(ISBLANK(L2390),0,ROUND(L2390*M2390,2))</f>
        <v>0</v>
      </c>
      <c r="P2390" s="420"/>
      <c r="Q2390" s="525"/>
      <c r="R2390" s="526" t="str">
        <f t="shared" si="654"/>
        <v/>
      </c>
      <c r="S2390" s="526" t="str">
        <f t="shared" si="647"/>
        <v/>
      </c>
      <c r="V2390" s="433">
        <f>VLOOKUP(A2390,[3]Cartilha!$A:$A,1,FALSE)</f>
        <v>92544</v>
      </c>
      <c r="W2390" s="367"/>
    </row>
    <row r="2391" spans="1:23" ht="23.25" hidden="1" thickBot="1" x14ac:dyDescent="0.25">
      <c r="A2391" s="623">
        <v>92582</v>
      </c>
      <c r="B2391" s="616" t="s">
        <v>3171</v>
      </c>
      <c r="C2391" s="620" t="s">
        <v>6821</v>
      </c>
      <c r="D2391" s="612" t="s">
        <v>169</v>
      </c>
      <c r="E2391" s="621">
        <v>918.92</v>
      </c>
      <c r="F2391" s="614">
        <f t="shared" ref="F2391:F2454" si="661">IF(E2391=0,0,ROUND(E2391*(1+E$13)*(1-E$14),2))</f>
        <v>1107.8499999999999</v>
      </c>
      <c r="G2391" s="510"/>
      <c r="H2391" s="423"/>
      <c r="I2391" s="422">
        <f t="shared" si="655"/>
        <v>0</v>
      </c>
      <c r="J2391" s="422">
        <f t="shared" si="656"/>
        <v>0</v>
      </c>
      <c r="K2391" s="419"/>
      <c r="L2391" s="423">
        <f t="shared" si="657"/>
        <v>0</v>
      </c>
      <c r="M2391" s="423">
        <f t="shared" si="658"/>
        <v>0</v>
      </c>
      <c r="N2391" s="424">
        <f t="shared" si="659"/>
        <v>0</v>
      </c>
      <c r="O2391" s="424">
        <f t="shared" si="660"/>
        <v>0</v>
      </c>
      <c r="P2391" s="420"/>
      <c r="Q2391" s="525"/>
      <c r="R2391" s="526" t="str">
        <f t="shared" si="654"/>
        <v/>
      </c>
      <c r="S2391" s="526" t="str">
        <f t="shared" si="647"/>
        <v/>
      </c>
      <c r="V2391" s="433">
        <f>VLOOKUP(A2391,[3]Cartilha!$A:$A,1,FALSE)</f>
        <v>92582</v>
      </c>
      <c r="W2391" s="367"/>
    </row>
    <row r="2392" spans="1:23" ht="23.25" hidden="1" thickBot="1" x14ac:dyDescent="0.25">
      <c r="A2392" s="623">
        <v>92584</v>
      </c>
      <c r="B2392" s="616" t="s">
        <v>3171</v>
      </c>
      <c r="C2392" s="620" t="s">
        <v>6822</v>
      </c>
      <c r="D2392" s="612" t="s">
        <v>169</v>
      </c>
      <c r="E2392" s="621">
        <v>1092.99</v>
      </c>
      <c r="F2392" s="614">
        <f t="shared" si="661"/>
        <v>1317.71</v>
      </c>
      <c r="G2392" s="510"/>
      <c r="H2392" s="423"/>
      <c r="I2392" s="422">
        <f t="shared" si="655"/>
        <v>0</v>
      </c>
      <c r="J2392" s="422">
        <f t="shared" si="656"/>
        <v>0</v>
      </c>
      <c r="K2392" s="419"/>
      <c r="L2392" s="423">
        <f t="shared" si="657"/>
        <v>0</v>
      </c>
      <c r="M2392" s="423">
        <f t="shared" si="658"/>
        <v>0</v>
      </c>
      <c r="N2392" s="424">
        <f t="shared" si="659"/>
        <v>0</v>
      </c>
      <c r="O2392" s="424">
        <f t="shared" si="660"/>
        <v>0</v>
      </c>
      <c r="P2392" s="420"/>
      <c r="Q2392" s="525"/>
      <c r="R2392" s="526" t="str">
        <f t="shared" si="654"/>
        <v/>
      </c>
      <c r="S2392" s="526" t="str">
        <f t="shared" si="647"/>
        <v/>
      </c>
      <c r="V2392" s="433">
        <f>VLOOKUP(A2392,[3]Cartilha!$A:$A,1,FALSE)</f>
        <v>92584</v>
      </c>
      <c r="W2392" s="367"/>
    </row>
    <row r="2393" spans="1:23" ht="23.25" hidden="1" thickBot="1" x14ac:dyDescent="0.25">
      <c r="A2393" s="623">
        <v>92255</v>
      </c>
      <c r="B2393" s="616" t="s">
        <v>3171</v>
      </c>
      <c r="C2393" s="620" t="s">
        <v>6823</v>
      </c>
      <c r="D2393" s="612" t="s">
        <v>169</v>
      </c>
      <c r="E2393" s="621">
        <v>190.28</v>
      </c>
      <c r="F2393" s="614">
        <f t="shared" si="661"/>
        <v>229.4</v>
      </c>
      <c r="G2393" s="510"/>
      <c r="H2393" s="423"/>
      <c r="I2393" s="422">
        <f t="shared" si="655"/>
        <v>0</v>
      </c>
      <c r="J2393" s="422">
        <f t="shared" si="656"/>
        <v>0</v>
      </c>
      <c r="K2393" s="419"/>
      <c r="L2393" s="423">
        <f t="shared" si="657"/>
        <v>0</v>
      </c>
      <c r="M2393" s="423">
        <f t="shared" si="658"/>
        <v>0</v>
      </c>
      <c r="N2393" s="424">
        <f t="shared" si="659"/>
        <v>0</v>
      </c>
      <c r="O2393" s="424">
        <f t="shared" si="660"/>
        <v>0</v>
      </c>
      <c r="P2393" s="420"/>
      <c r="Q2393" s="525"/>
      <c r="R2393" s="526" t="str">
        <f t="shared" si="654"/>
        <v/>
      </c>
      <c r="S2393" s="526" t="str">
        <f t="shared" si="647"/>
        <v/>
      </c>
      <c r="V2393" s="433">
        <f>VLOOKUP(A2393,[3]Cartilha!$A:$A,1,FALSE)</f>
        <v>92255</v>
      </c>
      <c r="W2393" s="367"/>
    </row>
    <row r="2394" spans="1:23" ht="23.25" hidden="1" thickBot="1" x14ac:dyDescent="0.25">
      <c r="A2394" s="623">
        <v>92256</v>
      </c>
      <c r="B2394" s="616" t="s">
        <v>3171</v>
      </c>
      <c r="C2394" s="620" t="s">
        <v>6824</v>
      </c>
      <c r="D2394" s="612" t="s">
        <v>169</v>
      </c>
      <c r="E2394" s="621">
        <v>236.61</v>
      </c>
      <c r="F2394" s="614">
        <f t="shared" si="661"/>
        <v>285.26</v>
      </c>
      <c r="G2394" s="510"/>
      <c r="H2394" s="423"/>
      <c r="I2394" s="422">
        <f t="shared" si="655"/>
        <v>0</v>
      </c>
      <c r="J2394" s="422">
        <f t="shared" si="656"/>
        <v>0</v>
      </c>
      <c r="K2394" s="419"/>
      <c r="L2394" s="423">
        <f t="shared" si="657"/>
        <v>0</v>
      </c>
      <c r="M2394" s="423">
        <f t="shared" si="658"/>
        <v>0</v>
      </c>
      <c r="N2394" s="424">
        <f t="shared" si="659"/>
        <v>0</v>
      </c>
      <c r="O2394" s="424">
        <f t="shared" si="660"/>
        <v>0</v>
      </c>
      <c r="P2394" s="420"/>
      <c r="Q2394" s="525"/>
      <c r="R2394" s="526" t="str">
        <f t="shared" si="654"/>
        <v/>
      </c>
      <c r="S2394" s="526" t="str">
        <f t="shared" si="647"/>
        <v/>
      </c>
      <c r="V2394" s="433">
        <f>VLOOKUP(A2394,[3]Cartilha!$A:$A,1,FALSE)</f>
        <v>92256</v>
      </c>
      <c r="W2394" s="367"/>
    </row>
    <row r="2395" spans="1:23" ht="23.25" hidden="1" thickBot="1" x14ac:dyDescent="0.25">
      <c r="A2395" s="623">
        <v>92257</v>
      </c>
      <c r="B2395" s="616" t="s">
        <v>3171</v>
      </c>
      <c r="C2395" s="620" t="s">
        <v>6825</v>
      </c>
      <c r="D2395" s="612" t="s">
        <v>169</v>
      </c>
      <c r="E2395" s="621">
        <v>282.41000000000003</v>
      </c>
      <c r="F2395" s="614">
        <f t="shared" si="661"/>
        <v>340.47</v>
      </c>
      <c r="G2395" s="510"/>
      <c r="H2395" s="423"/>
      <c r="I2395" s="422">
        <f t="shared" si="655"/>
        <v>0</v>
      </c>
      <c r="J2395" s="422">
        <f t="shared" si="656"/>
        <v>0</v>
      </c>
      <c r="K2395" s="419"/>
      <c r="L2395" s="423">
        <f t="shared" si="657"/>
        <v>0</v>
      </c>
      <c r="M2395" s="423">
        <f t="shared" si="658"/>
        <v>0</v>
      </c>
      <c r="N2395" s="424">
        <f t="shared" si="659"/>
        <v>0</v>
      </c>
      <c r="O2395" s="424">
        <f t="shared" si="660"/>
        <v>0</v>
      </c>
      <c r="P2395" s="420"/>
      <c r="Q2395" s="525"/>
      <c r="R2395" s="526" t="str">
        <f t="shared" si="654"/>
        <v/>
      </c>
      <c r="S2395" s="526" t="str">
        <f t="shared" si="647"/>
        <v/>
      </c>
      <c r="V2395" s="433">
        <f>VLOOKUP(A2395,[3]Cartilha!$A:$A,1,FALSE)</f>
        <v>92257</v>
      </c>
      <c r="W2395" s="367"/>
    </row>
    <row r="2396" spans="1:23" ht="23.25" hidden="1" thickBot="1" x14ac:dyDescent="0.25">
      <c r="A2396" s="623">
        <v>92258</v>
      </c>
      <c r="B2396" s="616" t="s">
        <v>3171</v>
      </c>
      <c r="C2396" s="620" t="s">
        <v>6826</v>
      </c>
      <c r="D2396" s="612" t="s">
        <v>169</v>
      </c>
      <c r="E2396" s="621">
        <v>356.06</v>
      </c>
      <c r="F2396" s="614">
        <f t="shared" si="661"/>
        <v>429.27</v>
      </c>
      <c r="G2396" s="510"/>
      <c r="H2396" s="423"/>
      <c r="I2396" s="422">
        <f t="shared" si="655"/>
        <v>0</v>
      </c>
      <c r="J2396" s="422">
        <f t="shared" si="656"/>
        <v>0</v>
      </c>
      <c r="K2396" s="419"/>
      <c r="L2396" s="423">
        <f t="shared" si="657"/>
        <v>0</v>
      </c>
      <c r="M2396" s="423">
        <f t="shared" si="658"/>
        <v>0</v>
      </c>
      <c r="N2396" s="424">
        <f t="shared" si="659"/>
        <v>0</v>
      </c>
      <c r="O2396" s="424">
        <f t="shared" si="660"/>
        <v>0</v>
      </c>
      <c r="P2396" s="420"/>
      <c r="Q2396" s="525"/>
      <c r="R2396" s="526" t="str">
        <f t="shared" si="654"/>
        <v/>
      </c>
      <c r="S2396" s="526" t="str">
        <f t="shared" si="647"/>
        <v/>
      </c>
      <c r="V2396" s="433">
        <f>VLOOKUP(A2396,[3]Cartilha!$A:$A,1,FALSE)</f>
        <v>92258</v>
      </c>
      <c r="W2396" s="367"/>
    </row>
    <row r="2397" spans="1:23" ht="23.25" hidden="1" thickBot="1" x14ac:dyDescent="0.25">
      <c r="A2397" s="623">
        <v>92259</v>
      </c>
      <c r="B2397" s="616" t="s">
        <v>3171</v>
      </c>
      <c r="C2397" s="620" t="s">
        <v>3780</v>
      </c>
      <c r="D2397" s="612" t="s">
        <v>169</v>
      </c>
      <c r="E2397" s="621">
        <v>564.98</v>
      </c>
      <c r="F2397" s="614">
        <f t="shared" si="661"/>
        <v>681.14</v>
      </c>
      <c r="G2397" s="510"/>
      <c r="H2397" s="423"/>
      <c r="I2397" s="422">
        <f t="shared" si="655"/>
        <v>0</v>
      </c>
      <c r="J2397" s="422">
        <f t="shared" si="656"/>
        <v>0</v>
      </c>
      <c r="K2397" s="419"/>
      <c r="L2397" s="423">
        <f t="shared" si="657"/>
        <v>0</v>
      </c>
      <c r="M2397" s="423">
        <f t="shared" si="658"/>
        <v>0</v>
      </c>
      <c r="N2397" s="424">
        <f t="shared" si="659"/>
        <v>0</v>
      </c>
      <c r="O2397" s="424">
        <f t="shared" si="660"/>
        <v>0</v>
      </c>
      <c r="P2397" s="420"/>
      <c r="Q2397" s="525"/>
      <c r="R2397" s="526" t="str">
        <f t="shared" si="654"/>
        <v/>
      </c>
      <c r="S2397" s="526" t="str">
        <f t="shared" si="647"/>
        <v/>
      </c>
      <c r="V2397" s="433">
        <f>VLOOKUP(A2397,[3]Cartilha!$A:$A,1,FALSE)</f>
        <v>92259</v>
      </c>
      <c r="W2397" s="367"/>
    </row>
    <row r="2398" spans="1:23" ht="23.25" hidden="1" thickBot="1" x14ac:dyDescent="0.25">
      <c r="A2398" s="623">
        <v>92260</v>
      </c>
      <c r="B2398" s="616" t="s">
        <v>3171</v>
      </c>
      <c r="C2398" s="620" t="s">
        <v>3781</v>
      </c>
      <c r="D2398" s="612" t="s">
        <v>169</v>
      </c>
      <c r="E2398" s="621">
        <v>631.79</v>
      </c>
      <c r="F2398" s="614">
        <f t="shared" si="661"/>
        <v>761.69</v>
      </c>
      <c r="G2398" s="510"/>
      <c r="H2398" s="423"/>
      <c r="I2398" s="422">
        <f t="shared" si="655"/>
        <v>0</v>
      </c>
      <c r="J2398" s="422">
        <f t="shared" si="656"/>
        <v>0</v>
      </c>
      <c r="K2398" s="419"/>
      <c r="L2398" s="423">
        <f t="shared" si="657"/>
        <v>0</v>
      </c>
      <c r="M2398" s="423">
        <f t="shared" si="658"/>
        <v>0</v>
      </c>
      <c r="N2398" s="424">
        <f t="shared" si="659"/>
        <v>0</v>
      </c>
      <c r="O2398" s="424">
        <f t="shared" si="660"/>
        <v>0</v>
      </c>
      <c r="P2398" s="420"/>
      <c r="Q2398" s="525"/>
      <c r="R2398" s="526" t="str">
        <f t="shared" si="654"/>
        <v/>
      </c>
      <c r="S2398" s="526" t="str">
        <f t="shared" si="647"/>
        <v/>
      </c>
      <c r="V2398" s="433">
        <f>VLOOKUP(A2398,[3]Cartilha!$A:$A,1,FALSE)</f>
        <v>92260</v>
      </c>
      <c r="W2398" s="367"/>
    </row>
    <row r="2399" spans="1:23" ht="23.25" hidden="1" thickBot="1" x14ac:dyDescent="0.25">
      <c r="A2399" s="623">
        <v>92261</v>
      </c>
      <c r="B2399" s="616" t="s">
        <v>3171</v>
      </c>
      <c r="C2399" s="620" t="s">
        <v>3782</v>
      </c>
      <c r="D2399" s="612" t="s">
        <v>169</v>
      </c>
      <c r="E2399" s="621">
        <v>696.56</v>
      </c>
      <c r="F2399" s="614">
        <f t="shared" si="661"/>
        <v>839.77</v>
      </c>
      <c r="G2399" s="510"/>
      <c r="H2399" s="423"/>
      <c r="I2399" s="422">
        <f t="shared" si="655"/>
        <v>0</v>
      </c>
      <c r="J2399" s="422">
        <f t="shared" si="656"/>
        <v>0</v>
      </c>
      <c r="K2399" s="419"/>
      <c r="L2399" s="423">
        <f t="shared" si="657"/>
        <v>0</v>
      </c>
      <c r="M2399" s="423">
        <f t="shared" si="658"/>
        <v>0</v>
      </c>
      <c r="N2399" s="424">
        <f t="shared" si="659"/>
        <v>0</v>
      </c>
      <c r="O2399" s="424">
        <f t="shared" si="660"/>
        <v>0</v>
      </c>
      <c r="P2399" s="420"/>
      <c r="Q2399" s="525"/>
      <c r="R2399" s="526" t="str">
        <f t="shared" si="654"/>
        <v/>
      </c>
      <c r="S2399" s="526" t="str">
        <f t="shared" si="647"/>
        <v/>
      </c>
      <c r="V2399" s="433">
        <f>VLOOKUP(A2399,[3]Cartilha!$A:$A,1,FALSE)</f>
        <v>92261</v>
      </c>
      <c r="W2399" s="367"/>
    </row>
    <row r="2400" spans="1:23" ht="23.25" hidden="1" thickBot="1" x14ac:dyDescent="0.25">
      <c r="A2400" s="623">
        <v>92262</v>
      </c>
      <c r="B2400" s="616" t="s">
        <v>3171</v>
      </c>
      <c r="C2400" s="620" t="s">
        <v>3783</v>
      </c>
      <c r="D2400" s="612" t="s">
        <v>169</v>
      </c>
      <c r="E2400" s="621">
        <v>800.84</v>
      </c>
      <c r="F2400" s="614">
        <f t="shared" si="661"/>
        <v>965.49</v>
      </c>
      <c r="G2400" s="510"/>
      <c r="H2400" s="423"/>
      <c r="I2400" s="422">
        <f t="shared" si="655"/>
        <v>0</v>
      </c>
      <c r="J2400" s="422">
        <f t="shared" si="656"/>
        <v>0</v>
      </c>
      <c r="K2400" s="419"/>
      <c r="L2400" s="423">
        <f t="shared" si="657"/>
        <v>0</v>
      </c>
      <c r="M2400" s="423">
        <f t="shared" si="658"/>
        <v>0</v>
      </c>
      <c r="N2400" s="424">
        <f t="shared" si="659"/>
        <v>0</v>
      </c>
      <c r="O2400" s="424">
        <f t="shared" si="660"/>
        <v>0</v>
      </c>
      <c r="P2400" s="420"/>
      <c r="Q2400" s="525"/>
      <c r="R2400" s="526" t="str">
        <f t="shared" si="654"/>
        <v/>
      </c>
      <c r="S2400" s="526" t="str">
        <f t="shared" si="647"/>
        <v/>
      </c>
      <c r="V2400" s="433">
        <f>VLOOKUP(A2400,[3]Cartilha!$A:$A,1,FALSE)</f>
        <v>92262</v>
      </c>
      <c r="W2400" s="367"/>
    </row>
    <row r="2401" spans="1:23" ht="12" hidden="1" thickBot="1" x14ac:dyDescent="0.25">
      <c r="A2401" s="623" t="s">
        <v>6182</v>
      </c>
      <c r="B2401" s="616"/>
      <c r="C2401" s="620" t="s">
        <v>6183</v>
      </c>
      <c r="D2401" s="612">
        <v>0</v>
      </c>
      <c r="E2401" s="651">
        <v>0</v>
      </c>
      <c r="F2401" s="638">
        <f t="shared" si="661"/>
        <v>0</v>
      </c>
      <c r="G2401" s="518"/>
      <c r="H2401" s="446"/>
      <c r="I2401" s="447"/>
      <c r="J2401" s="448"/>
      <c r="K2401" s="419"/>
      <c r="L2401" s="461"/>
      <c r="M2401" s="446"/>
      <c r="N2401" s="447"/>
      <c r="O2401" s="448"/>
      <c r="P2401" s="420"/>
      <c r="Q2401" s="525" t="str">
        <f>IF(OR(SUM(J2401)&gt;0,SUM(O2401)&gt;0),"xx","")</f>
        <v/>
      </c>
      <c r="R2401" s="526" t="str">
        <f t="shared" si="654"/>
        <v/>
      </c>
      <c r="S2401" s="526" t="str">
        <f t="shared" si="647"/>
        <v/>
      </c>
      <c r="V2401" s="433" t="str">
        <f>VLOOKUP(A2401,[3]Cartilha!$A:$A,1,FALSE)</f>
        <v>6.3</v>
      </c>
      <c r="W2401" s="367"/>
    </row>
    <row r="2402" spans="1:23" ht="12" hidden="1" thickBot="1" x14ac:dyDescent="0.25">
      <c r="A2402" s="623" t="s">
        <v>1896</v>
      </c>
      <c r="B2402" s="616"/>
      <c r="C2402" s="620" t="s">
        <v>239</v>
      </c>
      <c r="D2402" s="612">
        <v>0</v>
      </c>
      <c r="E2402" s="651">
        <v>0</v>
      </c>
      <c r="F2402" s="638">
        <f t="shared" si="661"/>
        <v>0</v>
      </c>
      <c r="G2402" s="518"/>
      <c r="H2402" s="446"/>
      <c r="I2402" s="447"/>
      <c r="J2402" s="448"/>
      <c r="K2402" s="419"/>
      <c r="L2402" s="461"/>
      <c r="M2402" s="446"/>
      <c r="N2402" s="447"/>
      <c r="O2402" s="448"/>
      <c r="P2402" s="420"/>
      <c r="Q2402" s="525" t="str">
        <f>IF(OR(SUM(J2403:J2446)&gt;0,SUM(O2403:O2446)&gt;0),"xx","")</f>
        <v/>
      </c>
      <c r="R2402" s="526" t="str">
        <f t="shared" si="654"/>
        <v/>
      </c>
      <c r="S2402" s="526" t="str">
        <f t="shared" ref="S2402:S2465" si="662">IF(Q2402="X","x",IF(Q2402="xx","x",IF(OR(J2402&gt;0,O2402&gt;0),"x","")))</f>
        <v/>
      </c>
      <c r="V2402" s="433" t="str">
        <f>VLOOKUP(A2402,[3]Cartilha!$A:$A,1,FALSE)</f>
        <v>6.4</v>
      </c>
      <c r="W2402" s="367"/>
    </row>
    <row r="2403" spans="1:23" ht="23.25" hidden="1" thickBot="1" x14ac:dyDescent="0.25">
      <c r="A2403" s="623">
        <v>100763</v>
      </c>
      <c r="B2403" s="616" t="s">
        <v>3171</v>
      </c>
      <c r="C2403" s="620" t="s">
        <v>4307</v>
      </c>
      <c r="D2403" s="612" t="s">
        <v>7037</v>
      </c>
      <c r="E2403" s="621">
        <v>19.59</v>
      </c>
      <c r="F2403" s="614">
        <f t="shared" si="661"/>
        <v>23.62</v>
      </c>
      <c r="G2403" s="510"/>
      <c r="H2403" s="423"/>
      <c r="I2403" s="422">
        <f t="shared" ref="I2403:I2446" si="663">IF(ISBLANK(E2403),0,ROUND(F2403*G2403,2))</f>
        <v>0</v>
      </c>
      <c r="J2403" s="422">
        <f t="shared" ref="J2403:J2446" si="664">IF(ISBLANK(G2403),0,ROUND(G2403*H2403,2))</f>
        <v>0</v>
      </c>
      <c r="K2403" s="419"/>
      <c r="L2403" s="423">
        <f t="shared" ref="L2403:L2446" si="665">G2403</f>
        <v>0</v>
      </c>
      <c r="M2403" s="423">
        <f t="shared" ref="M2403:M2446" si="666">H2403</f>
        <v>0</v>
      </c>
      <c r="N2403" s="424">
        <f t="shared" ref="N2403:N2446" si="667">IF(ISBLANK(E2403),0,ROUND(F2403*L2403,2))</f>
        <v>0</v>
      </c>
      <c r="O2403" s="424">
        <f t="shared" ref="O2403:O2446" si="668">IF(ISBLANK(L2403),0,ROUND(L2403*M2403,2))</f>
        <v>0</v>
      </c>
      <c r="P2403" s="420"/>
      <c r="Q2403" s="525"/>
      <c r="R2403" s="526" t="str">
        <f t="shared" si="654"/>
        <v/>
      </c>
      <c r="S2403" s="526" t="str">
        <f t="shared" si="662"/>
        <v/>
      </c>
      <c r="V2403" s="433">
        <f>VLOOKUP(A2403,[3]Cartilha!$A:$A,1,FALSE)</f>
        <v>100763</v>
      </c>
      <c r="W2403" s="367"/>
    </row>
    <row r="2404" spans="1:23" ht="23.25" hidden="1" thickBot="1" x14ac:dyDescent="0.25">
      <c r="A2404" s="623">
        <v>100764</v>
      </c>
      <c r="B2404" s="616" t="s">
        <v>3171</v>
      </c>
      <c r="C2404" s="620" t="s">
        <v>4308</v>
      </c>
      <c r="D2404" s="612" t="s">
        <v>7037</v>
      </c>
      <c r="E2404" s="621">
        <v>19.52</v>
      </c>
      <c r="F2404" s="614">
        <f t="shared" si="661"/>
        <v>23.53</v>
      </c>
      <c r="G2404" s="510"/>
      <c r="H2404" s="423"/>
      <c r="I2404" s="422">
        <f t="shared" si="663"/>
        <v>0</v>
      </c>
      <c r="J2404" s="422">
        <f t="shared" si="664"/>
        <v>0</v>
      </c>
      <c r="K2404" s="419"/>
      <c r="L2404" s="423">
        <f t="shared" si="665"/>
        <v>0</v>
      </c>
      <c r="M2404" s="423">
        <f t="shared" si="666"/>
        <v>0</v>
      </c>
      <c r="N2404" s="424">
        <f t="shared" si="667"/>
        <v>0</v>
      </c>
      <c r="O2404" s="424">
        <f t="shared" si="668"/>
        <v>0</v>
      </c>
      <c r="P2404" s="420"/>
      <c r="Q2404" s="525"/>
      <c r="R2404" s="526" t="str">
        <f t="shared" si="654"/>
        <v/>
      </c>
      <c r="S2404" s="526" t="str">
        <f t="shared" si="662"/>
        <v/>
      </c>
      <c r="V2404" s="433">
        <f>VLOOKUP(A2404,[3]Cartilha!$A:$A,1,FALSE)</f>
        <v>100764</v>
      </c>
      <c r="W2404" s="367"/>
    </row>
    <row r="2405" spans="1:23" ht="23.25" hidden="1" thickBot="1" x14ac:dyDescent="0.25">
      <c r="A2405" s="623">
        <v>100765</v>
      </c>
      <c r="B2405" s="616" t="s">
        <v>3171</v>
      </c>
      <c r="C2405" s="620" t="s">
        <v>4309</v>
      </c>
      <c r="D2405" s="612" t="s">
        <v>7037</v>
      </c>
      <c r="E2405" s="621">
        <v>19.18</v>
      </c>
      <c r="F2405" s="614">
        <f t="shared" si="661"/>
        <v>23.12</v>
      </c>
      <c r="G2405" s="510"/>
      <c r="H2405" s="423"/>
      <c r="I2405" s="422">
        <f t="shared" si="663"/>
        <v>0</v>
      </c>
      <c r="J2405" s="422">
        <f t="shared" si="664"/>
        <v>0</v>
      </c>
      <c r="K2405" s="419"/>
      <c r="L2405" s="423">
        <f t="shared" si="665"/>
        <v>0</v>
      </c>
      <c r="M2405" s="423">
        <f t="shared" si="666"/>
        <v>0</v>
      </c>
      <c r="N2405" s="424">
        <f t="shared" si="667"/>
        <v>0</v>
      </c>
      <c r="O2405" s="424">
        <f t="shared" si="668"/>
        <v>0</v>
      </c>
      <c r="P2405" s="420"/>
      <c r="Q2405" s="525"/>
      <c r="R2405" s="526" t="str">
        <f t="shared" si="654"/>
        <v/>
      </c>
      <c r="S2405" s="526" t="str">
        <f t="shared" si="662"/>
        <v/>
      </c>
      <c r="V2405" s="433">
        <f>VLOOKUP(A2405,[3]Cartilha!$A:$A,1,FALSE)</f>
        <v>100765</v>
      </c>
      <c r="W2405" s="367"/>
    </row>
    <row r="2406" spans="1:23" ht="23.25" hidden="1" thickBot="1" x14ac:dyDescent="0.25">
      <c r="A2406" s="623">
        <v>100766</v>
      </c>
      <c r="B2406" s="616" t="s">
        <v>3171</v>
      </c>
      <c r="C2406" s="620" t="s">
        <v>6184</v>
      </c>
      <c r="D2406" s="612" t="s">
        <v>7037</v>
      </c>
      <c r="E2406" s="621">
        <v>19.559999999999999</v>
      </c>
      <c r="F2406" s="614">
        <f t="shared" si="661"/>
        <v>23.58</v>
      </c>
      <c r="G2406" s="510"/>
      <c r="H2406" s="423"/>
      <c r="I2406" s="422">
        <f t="shared" si="663"/>
        <v>0</v>
      </c>
      <c r="J2406" s="422">
        <f t="shared" si="664"/>
        <v>0</v>
      </c>
      <c r="K2406" s="419"/>
      <c r="L2406" s="423">
        <f t="shared" si="665"/>
        <v>0</v>
      </c>
      <c r="M2406" s="423">
        <f t="shared" si="666"/>
        <v>0</v>
      </c>
      <c r="N2406" s="424">
        <f t="shared" si="667"/>
        <v>0</v>
      </c>
      <c r="O2406" s="424">
        <f t="shared" si="668"/>
        <v>0</v>
      </c>
      <c r="P2406" s="420"/>
      <c r="Q2406" s="525"/>
      <c r="R2406" s="526" t="str">
        <f t="shared" si="654"/>
        <v/>
      </c>
      <c r="S2406" s="526" t="str">
        <f t="shared" si="662"/>
        <v/>
      </c>
      <c r="V2406" s="433">
        <f>VLOOKUP(A2406,[3]Cartilha!$A:$A,1,FALSE)</f>
        <v>100766</v>
      </c>
      <c r="W2406" s="367"/>
    </row>
    <row r="2407" spans="1:23" ht="34.5" hidden="1" thickBot="1" x14ac:dyDescent="0.25">
      <c r="A2407" s="623">
        <v>100767</v>
      </c>
      <c r="B2407" s="616" t="s">
        <v>3171</v>
      </c>
      <c r="C2407" s="620" t="s">
        <v>4310</v>
      </c>
      <c r="D2407" s="612" t="s">
        <v>7037</v>
      </c>
      <c r="E2407" s="621">
        <v>19.32</v>
      </c>
      <c r="F2407" s="614">
        <f t="shared" si="661"/>
        <v>23.29</v>
      </c>
      <c r="G2407" s="510"/>
      <c r="H2407" s="423"/>
      <c r="I2407" s="422">
        <f t="shared" si="663"/>
        <v>0</v>
      </c>
      <c r="J2407" s="422">
        <f t="shared" si="664"/>
        <v>0</v>
      </c>
      <c r="K2407" s="419"/>
      <c r="L2407" s="423">
        <f t="shared" si="665"/>
        <v>0</v>
      </c>
      <c r="M2407" s="423">
        <f t="shared" si="666"/>
        <v>0</v>
      </c>
      <c r="N2407" s="424">
        <f t="shared" si="667"/>
        <v>0</v>
      </c>
      <c r="O2407" s="424">
        <f t="shared" si="668"/>
        <v>0</v>
      </c>
      <c r="P2407" s="420"/>
      <c r="Q2407" s="525"/>
      <c r="R2407" s="526" t="str">
        <f t="shared" si="654"/>
        <v/>
      </c>
      <c r="S2407" s="526" t="str">
        <f t="shared" si="662"/>
        <v/>
      </c>
      <c r="V2407" s="433">
        <f>VLOOKUP(A2407,[3]Cartilha!$A:$A,1,FALSE)</f>
        <v>100767</v>
      </c>
      <c r="W2407" s="367"/>
    </row>
    <row r="2408" spans="1:23" ht="34.5" hidden="1" thickBot="1" x14ac:dyDescent="0.25">
      <c r="A2408" s="623">
        <v>100768</v>
      </c>
      <c r="B2408" s="616" t="s">
        <v>3171</v>
      </c>
      <c r="C2408" s="620" t="s">
        <v>6185</v>
      </c>
      <c r="D2408" s="612" t="s">
        <v>7037</v>
      </c>
      <c r="E2408" s="621">
        <v>25.9</v>
      </c>
      <c r="F2408" s="614">
        <f t="shared" si="661"/>
        <v>31.23</v>
      </c>
      <c r="G2408" s="510"/>
      <c r="H2408" s="423"/>
      <c r="I2408" s="422">
        <f t="shared" si="663"/>
        <v>0</v>
      </c>
      <c r="J2408" s="422">
        <f t="shared" si="664"/>
        <v>0</v>
      </c>
      <c r="K2408" s="419"/>
      <c r="L2408" s="423">
        <f t="shared" si="665"/>
        <v>0</v>
      </c>
      <c r="M2408" s="423">
        <f t="shared" si="666"/>
        <v>0</v>
      </c>
      <c r="N2408" s="424">
        <f t="shared" si="667"/>
        <v>0</v>
      </c>
      <c r="O2408" s="424">
        <f t="shared" si="668"/>
        <v>0</v>
      </c>
      <c r="P2408" s="420"/>
      <c r="Q2408" s="525"/>
      <c r="R2408" s="526" t="str">
        <f t="shared" si="654"/>
        <v/>
      </c>
      <c r="S2408" s="526" t="str">
        <f t="shared" si="662"/>
        <v/>
      </c>
      <c r="V2408" s="433">
        <f>VLOOKUP(A2408,[3]Cartilha!$A:$A,1,FALSE)</f>
        <v>100768</v>
      </c>
      <c r="W2408" s="367"/>
    </row>
    <row r="2409" spans="1:23" ht="34.5" hidden="1" thickBot="1" x14ac:dyDescent="0.25">
      <c r="A2409" s="623">
        <v>100769</v>
      </c>
      <c r="B2409" s="616" t="s">
        <v>3171</v>
      </c>
      <c r="C2409" s="620" t="s">
        <v>4311</v>
      </c>
      <c r="D2409" s="612" t="s">
        <v>7037</v>
      </c>
      <c r="E2409" s="621">
        <v>24.84</v>
      </c>
      <c r="F2409" s="614">
        <f t="shared" si="661"/>
        <v>29.95</v>
      </c>
      <c r="G2409" s="510"/>
      <c r="H2409" s="423"/>
      <c r="I2409" s="422">
        <f t="shared" si="663"/>
        <v>0</v>
      </c>
      <c r="J2409" s="422">
        <f t="shared" si="664"/>
        <v>0</v>
      </c>
      <c r="K2409" s="419"/>
      <c r="L2409" s="423">
        <f t="shared" si="665"/>
        <v>0</v>
      </c>
      <c r="M2409" s="423">
        <f t="shared" si="666"/>
        <v>0</v>
      </c>
      <c r="N2409" s="424">
        <f t="shared" si="667"/>
        <v>0</v>
      </c>
      <c r="O2409" s="424">
        <f t="shared" si="668"/>
        <v>0</v>
      </c>
      <c r="P2409" s="420"/>
      <c r="Q2409" s="525"/>
      <c r="R2409" s="526" t="str">
        <f t="shared" si="654"/>
        <v/>
      </c>
      <c r="S2409" s="526" t="str">
        <f t="shared" si="662"/>
        <v/>
      </c>
      <c r="V2409" s="433">
        <f>VLOOKUP(A2409,[3]Cartilha!$A:$A,1,FALSE)</f>
        <v>100769</v>
      </c>
      <c r="W2409" s="367"/>
    </row>
    <row r="2410" spans="1:23" ht="34.5" hidden="1" thickBot="1" x14ac:dyDescent="0.25">
      <c r="A2410" s="623">
        <v>100770</v>
      </c>
      <c r="B2410" s="616" t="s">
        <v>3171</v>
      </c>
      <c r="C2410" s="620" t="s">
        <v>6186</v>
      </c>
      <c r="D2410" s="612" t="s">
        <v>7037</v>
      </c>
      <c r="E2410" s="621">
        <v>24.37</v>
      </c>
      <c r="F2410" s="614">
        <f t="shared" si="661"/>
        <v>29.38</v>
      </c>
      <c r="G2410" s="510"/>
      <c r="H2410" s="423"/>
      <c r="I2410" s="422">
        <f t="shared" si="663"/>
        <v>0</v>
      </c>
      <c r="J2410" s="422">
        <f t="shared" si="664"/>
        <v>0</v>
      </c>
      <c r="K2410" s="419"/>
      <c r="L2410" s="423">
        <f t="shared" si="665"/>
        <v>0</v>
      </c>
      <c r="M2410" s="423">
        <f t="shared" si="666"/>
        <v>0</v>
      </c>
      <c r="N2410" s="424">
        <f t="shared" si="667"/>
        <v>0</v>
      </c>
      <c r="O2410" s="424">
        <f t="shared" si="668"/>
        <v>0</v>
      </c>
      <c r="P2410" s="420"/>
      <c r="Q2410" s="525"/>
      <c r="R2410" s="526" t="str">
        <f t="shared" si="654"/>
        <v/>
      </c>
      <c r="S2410" s="526" t="str">
        <f t="shared" si="662"/>
        <v/>
      </c>
      <c r="V2410" s="433">
        <f>VLOOKUP(A2410,[3]Cartilha!$A:$A,1,FALSE)</f>
        <v>100770</v>
      </c>
      <c r="W2410" s="367"/>
    </row>
    <row r="2411" spans="1:23" ht="34.5" hidden="1" thickBot="1" x14ac:dyDescent="0.25">
      <c r="A2411" s="623">
        <v>100771</v>
      </c>
      <c r="B2411" s="616" t="s">
        <v>3171</v>
      </c>
      <c r="C2411" s="620" t="s">
        <v>4312</v>
      </c>
      <c r="D2411" s="612" t="s">
        <v>7037</v>
      </c>
      <c r="E2411" s="621">
        <v>33.21</v>
      </c>
      <c r="F2411" s="614">
        <f t="shared" si="661"/>
        <v>40.04</v>
      </c>
      <c r="G2411" s="510"/>
      <c r="H2411" s="423"/>
      <c r="I2411" s="422">
        <f t="shared" si="663"/>
        <v>0</v>
      </c>
      <c r="J2411" s="422">
        <f t="shared" si="664"/>
        <v>0</v>
      </c>
      <c r="K2411" s="419"/>
      <c r="L2411" s="423">
        <f t="shared" si="665"/>
        <v>0</v>
      </c>
      <c r="M2411" s="423">
        <f t="shared" si="666"/>
        <v>0</v>
      </c>
      <c r="N2411" s="424">
        <f t="shared" si="667"/>
        <v>0</v>
      </c>
      <c r="O2411" s="424">
        <f t="shared" si="668"/>
        <v>0</v>
      </c>
      <c r="P2411" s="420"/>
      <c r="Q2411" s="525"/>
      <c r="R2411" s="526" t="str">
        <f t="shared" si="654"/>
        <v/>
      </c>
      <c r="S2411" s="526" t="str">
        <f t="shared" si="662"/>
        <v/>
      </c>
      <c r="V2411" s="433">
        <f>VLOOKUP(A2411,[3]Cartilha!$A:$A,1,FALSE)</f>
        <v>100771</v>
      </c>
      <c r="W2411" s="367"/>
    </row>
    <row r="2412" spans="1:23" ht="34.5" hidden="1" thickBot="1" x14ac:dyDescent="0.25">
      <c r="A2412" s="623">
        <v>100772</v>
      </c>
      <c r="B2412" s="616" t="s">
        <v>3171</v>
      </c>
      <c r="C2412" s="620" t="s">
        <v>6187</v>
      </c>
      <c r="D2412" s="612" t="s">
        <v>7037</v>
      </c>
      <c r="E2412" s="621">
        <v>19.940000000000001</v>
      </c>
      <c r="F2412" s="614">
        <f t="shared" si="661"/>
        <v>24.04</v>
      </c>
      <c r="G2412" s="510"/>
      <c r="H2412" s="423"/>
      <c r="I2412" s="422">
        <f t="shared" si="663"/>
        <v>0</v>
      </c>
      <c r="J2412" s="422">
        <f t="shared" si="664"/>
        <v>0</v>
      </c>
      <c r="K2412" s="419"/>
      <c r="L2412" s="423">
        <f t="shared" si="665"/>
        <v>0</v>
      </c>
      <c r="M2412" s="423">
        <f t="shared" si="666"/>
        <v>0</v>
      </c>
      <c r="N2412" s="424">
        <f t="shared" si="667"/>
        <v>0</v>
      </c>
      <c r="O2412" s="424">
        <f t="shared" si="668"/>
        <v>0</v>
      </c>
      <c r="P2412" s="420"/>
      <c r="Q2412" s="525"/>
      <c r="R2412" s="526" t="str">
        <f t="shared" si="654"/>
        <v/>
      </c>
      <c r="S2412" s="526" t="str">
        <f t="shared" si="662"/>
        <v/>
      </c>
      <c r="V2412" s="433">
        <f>VLOOKUP(A2412,[3]Cartilha!$A:$A,1,FALSE)</f>
        <v>100772</v>
      </c>
      <c r="W2412" s="367"/>
    </row>
    <row r="2413" spans="1:23" ht="23.25" hidden="1" thickBot="1" x14ac:dyDescent="0.25">
      <c r="A2413" s="623">
        <v>100773</v>
      </c>
      <c r="B2413" s="616" t="s">
        <v>3171</v>
      </c>
      <c r="C2413" s="620" t="s">
        <v>4313</v>
      </c>
      <c r="D2413" s="612" t="s">
        <v>7037</v>
      </c>
      <c r="E2413" s="621">
        <v>22.21</v>
      </c>
      <c r="F2413" s="614">
        <f t="shared" si="661"/>
        <v>26.78</v>
      </c>
      <c r="G2413" s="510"/>
      <c r="H2413" s="423"/>
      <c r="I2413" s="422">
        <f t="shared" si="663"/>
        <v>0</v>
      </c>
      <c r="J2413" s="422">
        <f t="shared" si="664"/>
        <v>0</v>
      </c>
      <c r="K2413" s="419"/>
      <c r="L2413" s="423">
        <f t="shared" si="665"/>
        <v>0</v>
      </c>
      <c r="M2413" s="423">
        <f t="shared" si="666"/>
        <v>0</v>
      </c>
      <c r="N2413" s="424">
        <f t="shared" si="667"/>
        <v>0</v>
      </c>
      <c r="O2413" s="424">
        <f t="shared" si="668"/>
        <v>0</v>
      </c>
      <c r="P2413" s="420"/>
      <c r="Q2413" s="525"/>
      <c r="R2413" s="526" t="str">
        <f t="shared" si="654"/>
        <v/>
      </c>
      <c r="S2413" s="526" t="str">
        <f t="shared" si="662"/>
        <v/>
      </c>
      <c r="V2413" s="433">
        <f>VLOOKUP(A2413,[3]Cartilha!$A:$A,1,FALSE)</f>
        <v>100773</v>
      </c>
      <c r="W2413" s="367"/>
    </row>
    <row r="2414" spans="1:23" ht="23.25" hidden="1" thickBot="1" x14ac:dyDescent="0.25">
      <c r="A2414" s="623">
        <v>100774</v>
      </c>
      <c r="B2414" s="616" t="s">
        <v>3171</v>
      </c>
      <c r="C2414" s="620" t="s">
        <v>4314</v>
      </c>
      <c r="D2414" s="612" t="s">
        <v>7037</v>
      </c>
      <c r="E2414" s="621">
        <v>14.75</v>
      </c>
      <c r="F2414" s="614">
        <f t="shared" si="661"/>
        <v>17.78</v>
      </c>
      <c r="G2414" s="510"/>
      <c r="H2414" s="423"/>
      <c r="I2414" s="422">
        <f t="shared" si="663"/>
        <v>0</v>
      </c>
      <c r="J2414" s="422">
        <f t="shared" si="664"/>
        <v>0</v>
      </c>
      <c r="K2414" s="419"/>
      <c r="L2414" s="423">
        <f t="shared" si="665"/>
        <v>0</v>
      </c>
      <c r="M2414" s="423">
        <f t="shared" si="666"/>
        <v>0</v>
      </c>
      <c r="N2414" s="424">
        <f t="shared" si="667"/>
        <v>0</v>
      </c>
      <c r="O2414" s="424">
        <f t="shared" si="668"/>
        <v>0</v>
      </c>
      <c r="P2414" s="420"/>
      <c r="Q2414" s="525"/>
      <c r="R2414" s="526" t="str">
        <f t="shared" si="654"/>
        <v/>
      </c>
      <c r="S2414" s="526" t="str">
        <f t="shared" si="662"/>
        <v/>
      </c>
      <c r="V2414" s="433">
        <f>VLOOKUP(A2414,[3]Cartilha!$A:$A,1,FALSE)</f>
        <v>100774</v>
      </c>
      <c r="W2414" s="367"/>
    </row>
    <row r="2415" spans="1:23" ht="23.25" hidden="1" thickBot="1" x14ac:dyDescent="0.25">
      <c r="A2415" s="623">
        <v>100775</v>
      </c>
      <c r="B2415" s="616" t="s">
        <v>3171</v>
      </c>
      <c r="C2415" s="620" t="s">
        <v>4315</v>
      </c>
      <c r="D2415" s="612" t="s">
        <v>7037</v>
      </c>
      <c r="E2415" s="621">
        <v>16.760000000000002</v>
      </c>
      <c r="F2415" s="614">
        <f t="shared" si="661"/>
        <v>20.21</v>
      </c>
      <c r="G2415" s="510"/>
      <c r="H2415" s="423"/>
      <c r="I2415" s="422">
        <f t="shared" si="663"/>
        <v>0</v>
      </c>
      <c r="J2415" s="422">
        <f t="shared" si="664"/>
        <v>0</v>
      </c>
      <c r="K2415" s="419"/>
      <c r="L2415" s="423">
        <f t="shared" si="665"/>
        <v>0</v>
      </c>
      <c r="M2415" s="423">
        <f t="shared" si="666"/>
        <v>0</v>
      </c>
      <c r="N2415" s="424">
        <f t="shared" si="667"/>
        <v>0</v>
      </c>
      <c r="O2415" s="424">
        <f t="shared" si="668"/>
        <v>0</v>
      </c>
      <c r="P2415" s="420"/>
      <c r="Q2415" s="525"/>
      <c r="R2415" s="526" t="str">
        <f t="shared" si="654"/>
        <v/>
      </c>
      <c r="S2415" s="526" t="str">
        <f t="shared" si="662"/>
        <v/>
      </c>
      <c r="V2415" s="433">
        <f>VLOOKUP(A2415,[3]Cartilha!$A:$A,1,FALSE)</f>
        <v>100775</v>
      </c>
      <c r="W2415" s="367"/>
    </row>
    <row r="2416" spans="1:23" ht="23.25" hidden="1" thickBot="1" x14ac:dyDescent="0.25">
      <c r="A2416" s="623">
        <v>100776</v>
      </c>
      <c r="B2416" s="616" t="s">
        <v>3171</v>
      </c>
      <c r="C2416" s="620" t="s">
        <v>4316</v>
      </c>
      <c r="D2416" s="612" t="s">
        <v>7037</v>
      </c>
      <c r="E2416" s="621">
        <v>22.3</v>
      </c>
      <c r="F2416" s="614">
        <f t="shared" si="661"/>
        <v>26.88</v>
      </c>
      <c r="G2416" s="510"/>
      <c r="H2416" s="423"/>
      <c r="I2416" s="422">
        <f t="shared" si="663"/>
        <v>0</v>
      </c>
      <c r="J2416" s="422">
        <f t="shared" si="664"/>
        <v>0</v>
      </c>
      <c r="K2416" s="419"/>
      <c r="L2416" s="423">
        <f t="shared" si="665"/>
        <v>0</v>
      </c>
      <c r="M2416" s="423">
        <f t="shared" si="666"/>
        <v>0</v>
      </c>
      <c r="N2416" s="424">
        <f t="shared" si="667"/>
        <v>0</v>
      </c>
      <c r="O2416" s="424">
        <f t="shared" si="668"/>
        <v>0</v>
      </c>
      <c r="P2416" s="420"/>
      <c r="Q2416" s="525"/>
      <c r="R2416" s="526" t="str">
        <f t="shared" si="654"/>
        <v/>
      </c>
      <c r="S2416" s="526" t="str">
        <f t="shared" si="662"/>
        <v/>
      </c>
      <c r="V2416" s="433">
        <f>VLOOKUP(A2416,[3]Cartilha!$A:$A,1,FALSE)</f>
        <v>100776</v>
      </c>
      <c r="W2416" s="367"/>
    </row>
    <row r="2417" spans="1:23" ht="23.25" hidden="1" thickBot="1" x14ac:dyDescent="0.25">
      <c r="A2417" s="623">
        <v>100777</v>
      </c>
      <c r="B2417" s="616" t="s">
        <v>3171</v>
      </c>
      <c r="C2417" s="620" t="s">
        <v>4317</v>
      </c>
      <c r="D2417" s="612" t="s">
        <v>7037</v>
      </c>
      <c r="E2417" s="621">
        <v>17.149999999999999</v>
      </c>
      <c r="F2417" s="614">
        <f t="shared" si="661"/>
        <v>20.68</v>
      </c>
      <c r="G2417" s="510"/>
      <c r="H2417" s="423"/>
      <c r="I2417" s="422">
        <f t="shared" si="663"/>
        <v>0</v>
      </c>
      <c r="J2417" s="422">
        <f t="shared" si="664"/>
        <v>0</v>
      </c>
      <c r="K2417" s="419"/>
      <c r="L2417" s="423">
        <f t="shared" si="665"/>
        <v>0</v>
      </c>
      <c r="M2417" s="423">
        <f t="shared" si="666"/>
        <v>0</v>
      </c>
      <c r="N2417" s="424">
        <f t="shared" si="667"/>
        <v>0</v>
      </c>
      <c r="O2417" s="424">
        <f t="shared" si="668"/>
        <v>0</v>
      </c>
      <c r="P2417" s="420"/>
      <c r="Q2417" s="525"/>
      <c r="R2417" s="526" t="str">
        <f t="shared" si="654"/>
        <v/>
      </c>
      <c r="S2417" s="526" t="str">
        <f t="shared" si="662"/>
        <v/>
      </c>
      <c r="V2417" s="433">
        <f>VLOOKUP(A2417,[3]Cartilha!$A:$A,1,FALSE)</f>
        <v>100777</v>
      </c>
      <c r="W2417" s="367"/>
    </row>
    <row r="2418" spans="1:23" ht="23.25" hidden="1" thickBot="1" x14ac:dyDescent="0.25">
      <c r="A2418" s="623">
        <v>100778</v>
      </c>
      <c r="B2418" s="616" t="s">
        <v>3171</v>
      </c>
      <c r="C2418" s="620" t="s">
        <v>4318</v>
      </c>
      <c r="D2418" s="612" t="s">
        <v>7037</v>
      </c>
      <c r="E2418" s="621">
        <v>13.16</v>
      </c>
      <c r="F2418" s="614">
        <f t="shared" si="661"/>
        <v>15.87</v>
      </c>
      <c r="G2418" s="510"/>
      <c r="H2418" s="423"/>
      <c r="I2418" s="422">
        <f t="shared" si="663"/>
        <v>0</v>
      </c>
      <c r="J2418" s="422">
        <f t="shared" si="664"/>
        <v>0</v>
      </c>
      <c r="K2418" s="419"/>
      <c r="L2418" s="423">
        <f t="shared" si="665"/>
        <v>0</v>
      </c>
      <c r="M2418" s="423">
        <f t="shared" si="666"/>
        <v>0</v>
      </c>
      <c r="N2418" s="424">
        <f t="shared" si="667"/>
        <v>0</v>
      </c>
      <c r="O2418" s="424">
        <f t="shared" si="668"/>
        <v>0</v>
      </c>
      <c r="P2418" s="420"/>
      <c r="Q2418" s="525"/>
      <c r="R2418" s="526" t="str">
        <f t="shared" si="654"/>
        <v/>
      </c>
      <c r="S2418" s="526" t="str">
        <f t="shared" si="662"/>
        <v/>
      </c>
      <c r="V2418" s="433">
        <f>VLOOKUP(A2418,[3]Cartilha!$A:$A,1,FALSE)</f>
        <v>100778</v>
      </c>
      <c r="W2418" s="367"/>
    </row>
    <row r="2419" spans="1:23" ht="23.25" hidden="1" thickBot="1" x14ac:dyDescent="0.25">
      <c r="A2419" s="623">
        <v>100377</v>
      </c>
      <c r="B2419" s="616" t="s">
        <v>3171</v>
      </c>
      <c r="C2419" s="620" t="s">
        <v>3467</v>
      </c>
      <c r="D2419" s="612" t="s">
        <v>7037</v>
      </c>
      <c r="E2419" s="621">
        <v>15.64</v>
      </c>
      <c r="F2419" s="614">
        <f t="shared" si="661"/>
        <v>18.86</v>
      </c>
      <c r="G2419" s="510"/>
      <c r="H2419" s="423"/>
      <c r="I2419" s="422">
        <f t="shared" si="663"/>
        <v>0</v>
      </c>
      <c r="J2419" s="422">
        <f t="shared" si="664"/>
        <v>0</v>
      </c>
      <c r="K2419" s="419"/>
      <c r="L2419" s="423">
        <f t="shared" si="665"/>
        <v>0</v>
      </c>
      <c r="M2419" s="423">
        <f t="shared" si="666"/>
        <v>0</v>
      </c>
      <c r="N2419" s="424">
        <f t="shared" si="667"/>
        <v>0</v>
      </c>
      <c r="O2419" s="424">
        <f t="shared" si="668"/>
        <v>0</v>
      </c>
      <c r="P2419" s="420"/>
      <c r="Q2419" s="525"/>
      <c r="R2419" s="526" t="str">
        <f t="shared" si="654"/>
        <v/>
      </c>
      <c r="S2419" s="526" t="str">
        <f t="shared" si="662"/>
        <v/>
      </c>
      <c r="V2419" s="433">
        <f>VLOOKUP(A2419,[3]Cartilha!$A:$A,1,FALSE)</f>
        <v>100377</v>
      </c>
      <c r="W2419" s="367"/>
    </row>
    <row r="2420" spans="1:23" ht="23.25" hidden="1" thickBot="1" x14ac:dyDescent="0.25">
      <c r="A2420" s="623">
        <v>100378</v>
      </c>
      <c r="B2420" s="616" t="s">
        <v>3171</v>
      </c>
      <c r="C2420" s="620" t="s">
        <v>3468</v>
      </c>
      <c r="D2420" s="612" t="s">
        <v>7037</v>
      </c>
      <c r="E2420" s="621">
        <v>14.79</v>
      </c>
      <c r="F2420" s="614">
        <f t="shared" si="661"/>
        <v>17.829999999999998</v>
      </c>
      <c r="G2420" s="510"/>
      <c r="H2420" s="423"/>
      <c r="I2420" s="422">
        <f t="shared" si="663"/>
        <v>0</v>
      </c>
      <c r="J2420" s="422">
        <f t="shared" si="664"/>
        <v>0</v>
      </c>
      <c r="K2420" s="419"/>
      <c r="L2420" s="423">
        <f t="shared" si="665"/>
        <v>0</v>
      </c>
      <c r="M2420" s="423">
        <f t="shared" si="666"/>
        <v>0</v>
      </c>
      <c r="N2420" s="424">
        <f t="shared" si="667"/>
        <v>0</v>
      </c>
      <c r="O2420" s="424">
        <f t="shared" si="668"/>
        <v>0</v>
      </c>
      <c r="P2420" s="420"/>
      <c r="Q2420" s="525"/>
      <c r="R2420" s="526" t="str">
        <f t="shared" si="654"/>
        <v/>
      </c>
      <c r="S2420" s="526" t="str">
        <f t="shared" si="662"/>
        <v/>
      </c>
      <c r="V2420" s="433">
        <f>VLOOKUP(A2420,[3]Cartilha!$A:$A,1,FALSE)</f>
        <v>100378</v>
      </c>
      <c r="W2420" s="367"/>
    </row>
    <row r="2421" spans="1:23" ht="34.5" hidden="1" thickBot="1" x14ac:dyDescent="0.25">
      <c r="A2421" s="623">
        <v>100382</v>
      </c>
      <c r="B2421" s="616" t="s">
        <v>3171</v>
      </c>
      <c r="C2421" s="620" t="s">
        <v>3469</v>
      </c>
      <c r="D2421" s="612" t="s">
        <v>170</v>
      </c>
      <c r="E2421" s="621">
        <v>29.92</v>
      </c>
      <c r="F2421" s="614">
        <f t="shared" si="661"/>
        <v>36.07</v>
      </c>
      <c r="G2421" s="510"/>
      <c r="H2421" s="423"/>
      <c r="I2421" s="422">
        <f t="shared" si="663"/>
        <v>0</v>
      </c>
      <c r="J2421" s="422">
        <f t="shared" si="664"/>
        <v>0</v>
      </c>
      <c r="K2421" s="419"/>
      <c r="L2421" s="423">
        <f t="shared" si="665"/>
        <v>0</v>
      </c>
      <c r="M2421" s="423">
        <f t="shared" si="666"/>
        <v>0</v>
      </c>
      <c r="N2421" s="424">
        <f t="shared" si="667"/>
        <v>0</v>
      </c>
      <c r="O2421" s="424">
        <f t="shared" si="668"/>
        <v>0</v>
      </c>
      <c r="P2421" s="420"/>
      <c r="Q2421" s="525"/>
      <c r="R2421" s="526" t="str">
        <f t="shared" si="654"/>
        <v/>
      </c>
      <c r="S2421" s="526" t="str">
        <f t="shared" si="662"/>
        <v/>
      </c>
      <c r="V2421" s="433">
        <f>VLOOKUP(A2421,[3]Cartilha!$A:$A,1,FALSE)</f>
        <v>100382</v>
      </c>
      <c r="W2421" s="367"/>
    </row>
    <row r="2422" spans="1:23" ht="23.25" hidden="1" thickBot="1" x14ac:dyDescent="0.25">
      <c r="A2422" s="623">
        <v>92255</v>
      </c>
      <c r="B2422" s="616" t="s">
        <v>3171</v>
      </c>
      <c r="C2422" s="620" t="s">
        <v>6823</v>
      </c>
      <c r="D2422" s="612" t="s">
        <v>169</v>
      </c>
      <c r="E2422" s="621">
        <v>1267.05</v>
      </c>
      <c r="F2422" s="614">
        <f t="shared" si="661"/>
        <v>1527.56</v>
      </c>
      <c r="G2422" s="510"/>
      <c r="H2422" s="423"/>
      <c r="I2422" s="422">
        <f t="shared" si="663"/>
        <v>0</v>
      </c>
      <c r="J2422" s="422">
        <f t="shared" si="664"/>
        <v>0</v>
      </c>
      <c r="K2422" s="419"/>
      <c r="L2422" s="423">
        <f t="shared" si="665"/>
        <v>0</v>
      </c>
      <c r="M2422" s="423">
        <f t="shared" si="666"/>
        <v>0</v>
      </c>
      <c r="N2422" s="424">
        <f t="shared" si="667"/>
        <v>0</v>
      </c>
      <c r="O2422" s="424">
        <f t="shared" si="668"/>
        <v>0</v>
      </c>
      <c r="P2422" s="420"/>
      <c r="Q2422" s="525"/>
      <c r="R2422" s="526" t="str">
        <f t="shared" si="654"/>
        <v/>
      </c>
      <c r="S2422" s="526" t="str">
        <f t="shared" si="662"/>
        <v/>
      </c>
      <c r="V2422" s="433">
        <f>VLOOKUP(A2422,[3]Cartilha!$A:$A,1,FALSE)</f>
        <v>92255</v>
      </c>
      <c r="W2422" s="367"/>
    </row>
    <row r="2423" spans="1:23" ht="23.25" hidden="1" thickBot="1" x14ac:dyDescent="0.25">
      <c r="A2423" s="623">
        <v>92256</v>
      </c>
      <c r="B2423" s="616" t="s">
        <v>3171</v>
      </c>
      <c r="C2423" s="620" t="s">
        <v>6824</v>
      </c>
      <c r="D2423" s="612" t="s">
        <v>169</v>
      </c>
      <c r="E2423" s="621">
        <v>190.28</v>
      </c>
      <c r="F2423" s="614">
        <f t="shared" si="661"/>
        <v>229.4</v>
      </c>
      <c r="G2423" s="510"/>
      <c r="H2423" s="423"/>
      <c r="I2423" s="422">
        <f t="shared" si="663"/>
        <v>0</v>
      </c>
      <c r="J2423" s="422">
        <f t="shared" si="664"/>
        <v>0</v>
      </c>
      <c r="K2423" s="419"/>
      <c r="L2423" s="423">
        <f t="shared" si="665"/>
        <v>0</v>
      </c>
      <c r="M2423" s="423">
        <f t="shared" si="666"/>
        <v>0</v>
      </c>
      <c r="N2423" s="424">
        <f t="shared" si="667"/>
        <v>0</v>
      </c>
      <c r="O2423" s="424">
        <f t="shared" si="668"/>
        <v>0</v>
      </c>
      <c r="P2423" s="420"/>
      <c r="Q2423" s="525"/>
      <c r="R2423" s="526" t="str">
        <f t="shared" si="654"/>
        <v/>
      </c>
      <c r="S2423" s="526" t="str">
        <f t="shared" si="662"/>
        <v/>
      </c>
      <c r="V2423" s="433">
        <f>VLOOKUP(A2423,[3]Cartilha!$A:$A,1,FALSE)</f>
        <v>92256</v>
      </c>
      <c r="W2423" s="367"/>
    </row>
    <row r="2424" spans="1:23" ht="23.25" hidden="1" thickBot="1" x14ac:dyDescent="0.25">
      <c r="A2424" s="623">
        <v>92257</v>
      </c>
      <c r="B2424" s="616" t="s">
        <v>3171</v>
      </c>
      <c r="C2424" s="620" t="s">
        <v>6825</v>
      </c>
      <c r="D2424" s="612" t="s">
        <v>169</v>
      </c>
      <c r="E2424" s="621">
        <v>236.61</v>
      </c>
      <c r="F2424" s="614">
        <f t="shared" si="661"/>
        <v>285.26</v>
      </c>
      <c r="G2424" s="510"/>
      <c r="H2424" s="423"/>
      <c r="I2424" s="422">
        <f t="shared" si="663"/>
        <v>0</v>
      </c>
      <c r="J2424" s="422">
        <f t="shared" si="664"/>
        <v>0</v>
      </c>
      <c r="K2424" s="419"/>
      <c r="L2424" s="423">
        <f t="shared" si="665"/>
        <v>0</v>
      </c>
      <c r="M2424" s="423">
        <f t="shared" si="666"/>
        <v>0</v>
      </c>
      <c r="N2424" s="424">
        <f t="shared" si="667"/>
        <v>0</v>
      </c>
      <c r="O2424" s="424">
        <f t="shared" si="668"/>
        <v>0</v>
      </c>
      <c r="P2424" s="420"/>
      <c r="Q2424" s="525"/>
      <c r="R2424" s="526" t="str">
        <f t="shared" si="654"/>
        <v/>
      </c>
      <c r="S2424" s="526" t="str">
        <f t="shared" si="662"/>
        <v/>
      </c>
      <c r="V2424" s="433">
        <f>VLOOKUP(A2424,[3]Cartilha!$A:$A,1,FALSE)</f>
        <v>92257</v>
      </c>
      <c r="W2424" s="367"/>
    </row>
    <row r="2425" spans="1:23" ht="23.25" hidden="1" thickBot="1" x14ac:dyDescent="0.25">
      <c r="A2425" s="623">
        <v>92258</v>
      </c>
      <c r="B2425" s="616" t="s">
        <v>3171</v>
      </c>
      <c r="C2425" s="620" t="s">
        <v>6826</v>
      </c>
      <c r="D2425" s="612" t="s">
        <v>169</v>
      </c>
      <c r="E2425" s="621">
        <v>282.41000000000003</v>
      </c>
      <c r="F2425" s="614">
        <f t="shared" si="661"/>
        <v>340.47</v>
      </c>
      <c r="G2425" s="510"/>
      <c r="H2425" s="423"/>
      <c r="I2425" s="422">
        <f t="shared" si="663"/>
        <v>0</v>
      </c>
      <c r="J2425" s="422">
        <f t="shared" si="664"/>
        <v>0</v>
      </c>
      <c r="K2425" s="419"/>
      <c r="L2425" s="423">
        <f t="shared" si="665"/>
        <v>0</v>
      </c>
      <c r="M2425" s="423">
        <f t="shared" si="666"/>
        <v>0</v>
      </c>
      <c r="N2425" s="424">
        <f t="shared" si="667"/>
        <v>0</v>
      </c>
      <c r="O2425" s="424">
        <f t="shared" si="668"/>
        <v>0</v>
      </c>
      <c r="P2425" s="420"/>
      <c r="Q2425" s="525"/>
      <c r="R2425" s="526" t="str">
        <f t="shared" si="654"/>
        <v/>
      </c>
      <c r="S2425" s="526" t="str">
        <f t="shared" si="662"/>
        <v/>
      </c>
      <c r="V2425" s="433">
        <f>VLOOKUP(A2425,[3]Cartilha!$A:$A,1,FALSE)</f>
        <v>92258</v>
      </c>
      <c r="W2425" s="367"/>
    </row>
    <row r="2426" spans="1:23" ht="23.25" hidden="1" thickBot="1" x14ac:dyDescent="0.25">
      <c r="A2426" s="623">
        <v>92582</v>
      </c>
      <c r="B2426" s="616" t="s">
        <v>3171</v>
      </c>
      <c r="C2426" s="620" t="s">
        <v>6821</v>
      </c>
      <c r="D2426" s="612" t="s">
        <v>169</v>
      </c>
      <c r="E2426" s="621">
        <v>356.06</v>
      </c>
      <c r="F2426" s="614">
        <f t="shared" si="661"/>
        <v>429.27</v>
      </c>
      <c r="G2426" s="510"/>
      <c r="H2426" s="423"/>
      <c r="I2426" s="422">
        <f t="shared" si="663"/>
        <v>0</v>
      </c>
      <c r="J2426" s="422">
        <f t="shared" si="664"/>
        <v>0</v>
      </c>
      <c r="K2426" s="419"/>
      <c r="L2426" s="423">
        <f t="shared" si="665"/>
        <v>0</v>
      </c>
      <c r="M2426" s="423">
        <f t="shared" si="666"/>
        <v>0</v>
      </c>
      <c r="N2426" s="424">
        <f t="shared" si="667"/>
        <v>0</v>
      </c>
      <c r="O2426" s="424">
        <f t="shared" si="668"/>
        <v>0</v>
      </c>
      <c r="P2426" s="420"/>
      <c r="Q2426" s="525"/>
      <c r="R2426" s="526" t="str">
        <f t="shared" si="654"/>
        <v/>
      </c>
      <c r="S2426" s="526" t="str">
        <f t="shared" si="662"/>
        <v/>
      </c>
      <c r="V2426" s="433">
        <f>VLOOKUP(A2426,[3]Cartilha!$A:$A,1,FALSE)</f>
        <v>92582</v>
      </c>
      <c r="W2426" s="367"/>
    </row>
    <row r="2427" spans="1:23" ht="23.25" hidden="1" thickBot="1" x14ac:dyDescent="0.25">
      <c r="A2427" s="623">
        <v>92584</v>
      </c>
      <c r="B2427" s="616" t="s">
        <v>3171</v>
      </c>
      <c r="C2427" s="620" t="s">
        <v>6822</v>
      </c>
      <c r="D2427" s="612" t="s">
        <v>169</v>
      </c>
      <c r="E2427" s="621">
        <v>918.92</v>
      </c>
      <c r="F2427" s="614">
        <f t="shared" si="661"/>
        <v>1107.8499999999999</v>
      </c>
      <c r="G2427" s="510"/>
      <c r="H2427" s="423"/>
      <c r="I2427" s="422">
        <f t="shared" si="663"/>
        <v>0</v>
      </c>
      <c r="J2427" s="422">
        <f t="shared" si="664"/>
        <v>0</v>
      </c>
      <c r="K2427" s="419"/>
      <c r="L2427" s="423">
        <f t="shared" si="665"/>
        <v>0</v>
      </c>
      <c r="M2427" s="423">
        <f t="shared" si="666"/>
        <v>0</v>
      </c>
      <c r="N2427" s="424">
        <f t="shared" si="667"/>
        <v>0</v>
      </c>
      <c r="O2427" s="424">
        <f t="shared" si="668"/>
        <v>0</v>
      </c>
      <c r="P2427" s="420"/>
      <c r="Q2427" s="525"/>
      <c r="R2427" s="526" t="str">
        <f t="shared" si="654"/>
        <v/>
      </c>
      <c r="S2427" s="526" t="str">
        <f t="shared" si="662"/>
        <v/>
      </c>
      <c r="V2427" s="433">
        <f>VLOOKUP(A2427,[3]Cartilha!$A:$A,1,FALSE)</f>
        <v>92584</v>
      </c>
      <c r="W2427" s="367"/>
    </row>
    <row r="2428" spans="1:23" ht="23.25" hidden="1" thickBot="1" x14ac:dyDescent="0.25">
      <c r="A2428" s="623">
        <v>92586</v>
      </c>
      <c r="B2428" s="616" t="s">
        <v>3171</v>
      </c>
      <c r="C2428" s="620" t="s">
        <v>681</v>
      </c>
      <c r="D2428" s="612" t="s">
        <v>169</v>
      </c>
      <c r="E2428" s="621">
        <v>1092.99</v>
      </c>
      <c r="F2428" s="614">
        <f t="shared" si="661"/>
        <v>1317.71</v>
      </c>
      <c r="G2428" s="510"/>
      <c r="H2428" s="423"/>
      <c r="I2428" s="422">
        <f t="shared" si="663"/>
        <v>0</v>
      </c>
      <c r="J2428" s="422">
        <f t="shared" si="664"/>
        <v>0</v>
      </c>
      <c r="K2428" s="419"/>
      <c r="L2428" s="423">
        <f t="shared" si="665"/>
        <v>0</v>
      </c>
      <c r="M2428" s="423">
        <f t="shared" si="666"/>
        <v>0</v>
      </c>
      <c r="N2428" s="424">
        <f t="shared" si="667"/>
        <v>0</v>
      </c>
      <c r="O2428" s="424">
        <f t="shared" si="668"/>
        <v>0</v>
      </c>
      <c r="P2428" s="420"/>
      <c r="Q2428" s="525"/>
      <c r="R2428" s="526" t="str">
        <f t="shared" si="654"/>
        <v/>
      </c>
      <c r="S2428" s="526" t="str">
        <f t="shared" si="662"/>
        <v/>
      </c>
      <c r="V2428" s="433">
        <f>VLOOKUP(A2428,[3]Cartilha!$A:$A,1,FALSE)</f>
        <v>92586</v>
      </c>
      <c r="W2428" s="367"/>
    </row>
    <row r="2429" spans="1:23" ht="23.25" hidden="1" thickBot="1" x14ac:dyDescent="0.25">
      <c r="A2429" s="623">
        <v>92588</v>
      </c>
      <c r="B2429" s="616" t="s">
        <v>3171</v>
      </c>
      <c r="C2429" s="620" t="s">
        <v>682</v>
      </c>
      <c r="D2429" s="612" t="s">
        <v>169</v>
      </c>
      <c r="E2429" s="621">
        <v>1602.75</v>
      </c>
      <c r="F2429" s="614">
        <f t="shared" si="661"/>
        <v>1932.28</v>
      </c>
      <c r="G2429" s="510"/>
      <c r="H2429" s="423"/>
      <c r="I2429" s="422">
        <f t="shared" si="663"/>
        <v>0</v>
      </c>
      <c r="J2429" s="422">
        <f t="shared" si="664"/>
        <v>0</v>
      </c>
      <c r="K2429" s="419"/>
      <c r="L2429" s="423">
        <f t="shared" si="665"/>
        <v>0</v>
      </c>
      <c r="M2429" s="423">
        <f t="shared" si="666"/>
        <v>0</v>
      </c>
      <c r="N2429" s="424">
        <f t="shared" si="667"/>
        <v>0</v>
      </c>
      <c r="O2429" s="424">
        <f t="shared" si="668"/>
        <v>0</v>
      </c>
      <c r="P2429" s="420"/>
      <c r="Q2429" s="525"/>
      <c r="R2429" s="526" t="str">
        <f t="shared" si="654"/>
        <v/>
      </c>
      <c r="S2429" s="526" t="str">
        <f t="shared" si="662"/>
        <v/>
      </c>
      <c r="V2429" s="433">
        <f>VLOOKUP(A2429,[3]Cartilha!$A:$A,1,FALSE)</f>
        <v>92588</v>
      </c>
      <c r="W2429" s="367"/>
    </row>
    <row r="2430" spans="1:23" ht="23.25" hidden="1" thickBot="1" x14ac:dyDescent="0.25">
      <c r="A2430" s="623">
        <v>92590</v>
      </c>
      <c r="B2430" s="616" t="s">
        <v>3171</v>
      </c>
      <c r="C2430" s="620" t="s">
        <v>683</v>
      </c>
      <c r="D2430" s="612" t="s">
        <v>169</v>
      </c>
      <c r="E2430" s="621">
        <v>1776.81</v>
      </c>
      <c r="F2430" s="614">
        <f t="shared" si="661"/>
        <v>2142.12</v>
      </c>
      <c r="G2430" s="510"/>
      <c r="H2430" s="423"/>
      <c r="I2430" s="422">
        <f t="shared" si="663"/>
        <v>0</v>
      </c>
      <c r="J2430" s="422">
        <f t="shared" si="664"/>
        <v>0</v>
      </c>
      <c r="K2430" s="419"/>
      <c r="L2430" s="423">
        <f t="shared" si="665"/>
        <v>0</v>
      </c>
      <c r="M2430" s="423">
        <f t="shared" si="666"/>
        <v>0</v>
      </c>
      <c r="N2430" s="424">
        <f t="shared" si="667"/>
        <v>0</v>
      </c>
      <c r="O2430" s="424">
        <f t="shared" si="668"/>
        <v>0</v>
      </c>
      <c r="P2430" s="420"/>
      <c r="Q2430" s="525"/>
      <c r="R2430" s="526" t="str">
        <f t="shared" si="654"/>
        <v/>
      </c>
      <c r="S2430" s="526" t="str">
        <f t="shared" si="662"/>
        <v/>
      </c>
      <c r="V2430" s="433">
        <f>VLOOKUP(A2430,[3]Cartilha!$A:$A,1,FALSE)</f>
        <v>92590</v>
      </c>
      <c r="W2430" s="367"/>
    </row>
    <row r="2431" spans="1:23" ht="23.25" hidden="1" thickBot="1" x14ac:dyDescent="0.25">
      <c r="A2431" s="623">
        <v>92592</v>
      </c>
      <c r="B2431" s="616" t="s">
        <v>3171</v>
      </c>
      <c r="C2431" s="620" t="s">
        <v>684</v>
      </c>
      <c r="D2431" s="612" t="s">
        <v>169</v>
      </c>
      <c r="E2431" s="621">
        <v>1996.67</v>
      </c>
      <c r="F2431" s="614">
        <f t="shared" si="661"/>
        <v>2407.19</v>
      </c>
      <c r="G2431" s="510"/>
      <c r="H2431" s="423"/>
      <c r="I2431" s="422">
        <f t="shared" si="663"/>
        <v>0</v>
      </c>
      <c r="J2431" s="422">
        <f t="shared" si="664"/>
        <v>0</v>
      </c>
      <c r="K2431" s="419"/>
      <c r="L2431" s="423">
        <f t="shared" si="665"/>
        <v>0</v>
      </c>
      <c r="M2431" s="423">
        <f t="shared" si="666"/>
        <v>0</v>
      </c>
      <c r="N2431" s="424">
        <f t="shared" si="667"/>
        <v>0</v>
      </c>
      <c r="O2431" s="424">
        <f t="shared" si="668"/>
        <v>0</v>
      </c>
      <c r="P2431" s="420"/>
      <c r="Q2431" s="525"/>
      <c r="R2431" s="526" t="str">
        <f t="shared" si="654"/>
        <v/>
      </c>
      <c r="S2431" s="526" t="str">
        <f t="shared" si="662"/>
        <v/>
      </c>
      <c r="V2431" s="433">
        <f>VLOOKUP(A2431,[3]Cartilha!$A:$A,1,FALSE)</f>
        <v>92592</v>
      </c>
      <c r="W2431" s="367"/>
    </row>
    <row r="2432" spans="1:23" ht="23.25" hidden="1" thickBot="1" x14ac:dyDescent="0.25">
      <c r="A2432" s="623">
        <v>92593</v>
      </c>
      <c r="B2432" s="616" t="s">
        <v>3171</v>
      </c>
      <c r="C2432" s="620" t="s">
        <v>685</v>
      </c>
      <c r="D2432" s="612" t="s">
        <v>7037</v>
      </c>
      <c r="E2432" s="621">
        <v>15.16</v>
      </c>
      <c r="F2432" s="614">
        <f t="shared" si="661"/>
        <v>18.28</v>
      </c>
      <c r="G2432" s="510"/>
      <c r="H2432" s="423"/>
      <c r="I2432" s="422">
        <f t="shared" si="663"/>
        <v>0</v>
      </c>
      <c r="J2432" s="422">
        <f t="shared" si="664"/>
        <v>0</v>
      </c>
      <c r="K2432" s="419"/>
      <c r="L2432" s="423">
        <f t="shared" si="665"/>
        <v>0</v>
      </c>
      <c r="M2432" s="423">
        <f t="shared" si="666"/>
        <v>0</v>
      </c>
      <c r="N2432" s="424">
        <f t="shared" si="667"/>
        <v>0</v>
      </c>
      <c r="O2432" s="424">
        <f t="shared" si="668"/>
        <v>0</v>
      </c>
      <c r="P2432" s="420"/>
      <c r="Q2432" s="525"/>
      <c r="R2432" s="526" t="str">
        <f t="shared" si="654"/>
        <v/>
      </c>
      <c r="S2432" s="526" t="str">
        <f t="shared" si="662"/>
        <v/>
      </c>
      <c r="V2432" s="433">
        <f>VLOOKUP(A2432,[3]Cartilha!$A:$A,1,FALSE)</f>
        <v>92593</v>
      </c>
      <c r="W2432" s="367"/>
    </row>
    <row r="2433" spans="1:23" ht="23.25" hidden="1" thickBot="1" x14ac:dyDescent="0.25">
      <c r="A2433" s="623">
        <v>92594</v>
      </c>
      <c r="B2433" s="616" t="s">
        <v>3171</v>
      </c>
      <c r="C2433" s="620" t="s">
        <v>686</v>
      </c>
      <c r="D2433" s="612" t="s">
        <v>169</v>
      </c>
      <c r="E2433" s="621">
        <v>2330.11</v>
      </c>
      <c r="F2433" s="614">
        <f t="shared" si="661"/>
        <v>2809.18</v>
      </c>
      <c r="G2433" s="510"/>
      <c r="H2433" s="423"/>
      <c r="I2433" s="422">
        <f t="shared" si="663"/>
        <v>0</v>
      </c>
      <c r="J2433" s="422">
        <f t="shared" si="664"/>
        <v>0</v>
      </c>
      <c r="K2433" s="419"/>
      <c r="L2433" s="423">
        <f t="shared" si="665"/>
        <v>0</v>
      </c>
      <c r="M2433" s="423">
        <f t="shared" si="666"/>
        <v>0</v>
      </c>
      <c r="N2433" s="424">
        <f t="shared" si="667"/>
        <v>0</v>
      </c>
      <c r="O2433" s="424">
        <f t="shared" si="668"/>
        <v>0</v>
      </c>
      <c r="P2433" s="420"/>
      <c r="Q2433" s="525"/>
      <c r="R2433" s="526" t="str">
        <f t="shared" si="654"/>
        <v/>
      </c>
      <c r="S2433" s="526" t="str">
        <f t="shared" si="662"/>
        <v/>
      </c>
      <c r="V2433" s="433">
        <f>VLOOKUP(A2433,[3]Cartilha!$A:$A,1,FALSE)</f>
        <v>92594</v>
      </c>
      <c r="W2433" s="367"/>
    </row>
    <row r="2434" spans="1:23" ht="23.25" hidden="1" thickBot="1" x14ac:dyDescent="0.25">
      <c r="A2434" s="623">
        <v>92596</v>
      </c>
      <c r="B2434" s="616" t="s">
        <v>3171</v>
      </c>
      <c r="C2434" s="620" t="s">
        <v>687</v>
      </c>
      <c r="D2434" s="612" t="s">
        <v>169</v>
      </c>
      <c r="E2434" s="621">
        <v>2585.29</v>
      </c>
      <c r="F2434" s="614">
        <f t="shared" si="661"/>
        <v>3116.83</v>
      </c>
      <c r="G2434" s="510"/>
      <c r="H2434" s="423"/>
      <c r="I2434" s="422">
        <f t="shared" si="663"/>
        <v>0</v>
      </c>
      <c r="J2434" s="422">
        <f t="shared" si="664"/>
        <v>0</v>
      </c>
      <c r="K2434" s="419"/>
      <c r="L2434" s="423">
        <f t="shared" si="665"/>
        <v>0</v>
      </c>
      <c r="M2434" s="423">
        <f t="shared" si="666"/>
        <v>0</v>
      </c>
      <c r="N2434" s="424">
        <f t="shared" si="667"/>
        <v>0</v>
      </c>
      <c r="O2434" s="424">
        <f t="shared" si="668"/>
        <v>0</v>
      </c>
      <c r="P2434" s="420"/>
      <c r="Q2434" s="525"/>
      <c r="R2434" s="526" t="str">
        <f t="shared" si="654"/>
        <v/>
      </c>
      <c r="S2434" s="526" t="str">
        <f t="shared" si="662"/>
        <v/>
      </c>
      <c r="V2434" s="433">
        <f>VLOOKUP(A2434,[3]Cartilha!$A:$A,1,FALSE)</f>
        <v>92596</v>
      </c>
      <c r="W2434" s="367"/>
    </row>
    <row r="2435" spans="1:23" ht="23.25" hidden="1" thickBot="1" x14ac:dyDescent="0.25">
      <c r="A2435" s="623">
        <v>92598</v>
      </c>
      <c r="B2435" s="616" t="s">
        <v>3171</v>
      </c>
      <c r="C2435" s="620" t="s">
        <v>688</v>
      </c>
      <c r="D2435" s="612" t="s">
        <v>169</v>
      </c>
      <c r="E2435" s="621">
        <v>2759.35</v>
      </c>
      <c r="F2435" s="614">
        <f t="shared" si="661"/>
        <v>3326.67</v>
      </c>
      <c r="G2435" s="510"/>
      <c r="H2435" s="423"/>
      <c r="I2435" s="422">
        <f t="shared" si="663"/>
        <v>0</v>
      </c>
      <c r="J2435" s="422">
        <f t="shared" si="664"/>
        <v>0</v>
      </c>
      <c r="K2435" s="419"/>
      <c r="L2435" s="423">
        <f t="shared" si="665"/>
        <v>0</v>
      </c>
      <c r="M2435" s="423">
        <f t="shared" si="666"/>
        <v>0</v>
      </c>
      <c r="N2435" s="424">
        <f t="shared" si="667"/>
        <v>0</v>
      </c>
      <c r="O2435" s="424">
        <f t="shared" si="668"/>
        <v>0</v>
      </c>
      <c r="P2435" s="420"/>
      <c r="Q2435" s="525"/>
      <c r="R2435" s="526" t="str">
        <f t="shared" si="654"/>
        <v/>
      </c>
      <c r="S2435" s="526" t="str">
        <f t="shared" si="662"/>
        <v/>
      </c>
      <c r="V2435" s="433">
        <f>VLOOKUP(A2435,[3]Cartilha!$A:$A,1,FALSE)</f>
        <v>92598</v>
      </c>
      <c r="W2435" s="367"/>
    </row>
    <row r="2436" spans="1:23" ht="23.25" hidden="1" thickBot="1" x14ac:dyDescent="0.25">
      <c r="A2436" s="623">
        <v>92600</v>
      </c>
      <c r="B2436" s="616" t="s">
        <v>3171</v>
      </c>
      <c r="C2436" s="620" t="s">
        <v>689</v>
      </c>
      <c r="D2436" s="612" t="s">
        <v>169</v>
      </c>
      <c r="E2436" s="621">
        <v>2977.48</v>
      </c>
      <c r="F2436" s="614">
        <f t="shared" si="661"/>
        <v>3589.65</v>
      </c>
      <c r="G2436" s="510"/>
      <c r="H2436" s="423"/>
      <c r="I2436" s="422">
        <f t="shared" si="663"/>
        <v>0</v>
      </c>
      <c r="J2436" s="422">
        <f t="shared" si="664"/>
        <v>0</v>
      </c>
      <c r="K2436" s="419"/>
      <c r="L2436" s="423">
        <f t="shared" si="665"/>
        <v>0</v>
      </c>
      <c r="M2436" s="423">
        <f t="shared" si="666"/>
        <v>0</v>
      </c>
      <c r="N2436" s="424">
        <f t="shared" si="667"/>
        <v>0</v>
      </c>
      <c r="O2436" s="424">
        <f t="shared" si="668"/>
        <v>0</v>
      </c>
      <c r="P2436" s="420"/>
      <c r="Q2436" s="525"/>
      <c r="R2436" s="526" t="str">
        <f t="shared" si="654"/>
        <v/>
      </c>
      <c r="S2436" s="526" t="str">
        <f t="shared" si="662"/>
        <v/>
      </c>
      <c r="V2436" s="433">
        <f>VLOOKUP(A2436,[3]Cartilha!$A:$A,1,FALSE)</f>
        <v>92600</v>
      </c>
      <c r="W2436" s="367"/>
    </row>
    <row r="2437" spans="1:23" ht="23.25" hidden="1" thickBot="1" x14ac:dyDescent="0.25">
      <c r="A2437" s="623">
        <v>92602</v>
      </c>
      <c r="B2437" s="616" t="s">
        <v>3171</v>
      </c>
      <c r="C2437" s="620" t="s">
        <v>690</v>
      </c>
      <c r="D2437" s="612" t="s">
        <v>169</v>
      </c>
      <c r="E2437" s="621">
        <v>918.92</v>
      </c>
      <c r="F2437" s="614">
        <f t="shared" si="661"/>
        <v>1107.8499999999999</v>
      </c>
      <c r="G2437" s="510"/>
      <c r="H2437" s="423"/>
      <c r="I2437" s="422">
        <f t="shared" si="663"/>
        <v>0</v>
      </c>
      <c r="J2437" s="422">
        <f t="shared" si="664"/>
        <v>0</v>
      </c>
      <c r="K2437" s="419"/>
      <c r="L2437" s="423">
        <f t="shared" si="665"/>
        <v>0</v>
      </c>
      <c r="M2437" s="423">
        <f t="shared" si="666"/>
        <v>0</v>
      </c>
      <c r="N2437" s="424">
        <f t="shared" si="667"/>
        <v>0</v>
      </c>
      <c r="O2437" s="424">
        <f t="shared" si="668"/>
        <v>0</v>
      </c>
      <c r="P2437" s="420"/>
      <c r="Q2437" s="525"/>
      <c r="R2437" s="526" t="str">
        <f t="shared" si="654"/>
        <v/>
      </c>
      <c r="S2437" s="526" t="str">
        <f t="shared" si="662"/>
        <v/>
      </c>
      <c r="V2437" s="433">
        <f>VLOOKUP(A2437,[3]Cartilha!$A:$A,1,FALSE)</f>
        <v>92602</v>
      </c>
      <c r="W2437" s="367"/>
    </row>
    <row r="2438" spans="1:23" ht="23.25" hidden="1" thickBot="1" x14ac:dyDescent="0.25">
      <c r="A2438" s="623">
        <v>92604</v>
      </c>
      <c r="B2438" s="616" t="s">
        <v>3171</v>
      </c>
      <c r="C2438" s="620" t="s">
        <v>691</v>
      </c>
      <c r="D2438" s="612" t="s">
        <v>169</v>
      </c>
      <c r="E2438" s="621">
        <v>1048.92</v>
      </c>
      <c r="F2438" s="614">
        <f t="shared" si="661"/>
        <v>1264.58</v>
      </c>
      <c r="G2438" s="510"/>
      <c r="H2438" s="423"/>
      <c r="I2438" s="422">
        <f t="shared" si="663"/>
        <v>0</v>
      </c>
      <c r="J2438" s="422">
        <f t="shared" si="664"/>
        <v>0</v>
      </c>
      <c r="K2438" s="419"/>
      <c r="L2438" s="423">
        <f t="shared" si="665"/>
        <v>0</v>
      </c>
      <c r="M2438" s="423">
        <f t="shared" si="666"/>
        <v>0</v>
      </c>
      <c r="N2438" s="424">
        <f t="shared" si="667"/>
        <v>0</v>
      </c>
      <c r="O2438" s="424">
        <f t="shared" si="668"/>
        <v>0</v>
      </c>
      <c r="P2438" s="420"/>
      <c r="Q2438" s="525"/>
      <c r="R2438" s="526" t="str">
        <f t="shared" si="654"/>
        <v/>
      </c>
      <c r="S2438" s="526" t="str">
        <f t="shared" si="662"/>
        <v/>
      </c>
      <c r="V2438" s="433">
        <f>VLOOKUP(A2438,[3]Cartilha!$A:$A,1,FALSE)</f>
        <v>92604</v>
      </c>
      <c r="W2438" s="367"/>
    </row>
    <row r="2439" spans="1:23" ht="23.25" hidden="1" thickBot="1" x14ac:dyDescent="0.25">
      <c r="A2439" s="623">
        <v>92606</v>
      </c>
      <c r="B2439" s="616" t="s">
        <v>3171</v>
      </c>
      <c r="C2439" s="620" t="s">
        <v>692</v>
      </c>
      <c r="D2439" s="612" t="s">
        <v>169</v>
      </c>
      <c r="E2439" s="621">
        <v>1222.98</v>
      </c>
      <c r="F2439" s="614">
        <f t="shared" si="661"/>
        <v>1474.42</v>
      </c>
      <c r="G2439" s="510"/>
      <c r="H2439" s="423"/>
      <c r="I2439" s="422">
        <f t="shared" si="663"/>
        <v>0</v>
      </c>
      <c r="J2439" s="422">
        <f t="shared" si="664"/>
        <v>0</v>
      </c>
      <c r="K2439" s="419"/>
      <c r="L2439" s="423">
        <f t="shared" si="665"/>
        <v>0</v>
      </c>
      <c r="M2439" s="423">
        <f t="shared" si="666"/>
        <v>0</v>
      </c>
      <c r="N2439" s="424">
        <f t="shared" si="667"/>
        <v>0</v>
      </c>
      <c r="O2439" s="424">
        <f t="shared" si="668"/>
        <v>0</v>
      </c>
      <c r="P2439" s="420"/>
      <c r="Q2439" s="525"/>
      <c r="R2439" s="526" t="str">
        <f t="shared" si="654"/>
        <v/>
      </c>
      <c r="S2439" s="526" t="str">
        <f t="shared" si="662"/>
        <v/>
      </c>
      <c r="V2439" s="433">
        <f>VLOOKUP(A2439,[3]Cartilha!$A:$A,1,FALSE)</f>
        <v>92606</v>
      </c>
      <c r="W2439" s="367"/>
    </row>
    <row r="2440" spans="1:23" ht="23.25" hidden="1" thickBot="1" x14ac:dyDescent="0.25">
      <c r="A2440" s="623">
        <v>92608</v>
      </c>
      <c r="B2440" s="616" t="s">
        <v>3171</v>
      </c>
      <c r="C2440" s="620" t="s">
        <v>693</v>
      </c>
      <c r="D2440" s="612" t="s">
        <v>169</v>
      </c>
      <c r="E2440" s="621">
        <v>1514.61</v>
      </c>
      <c r="F2440" s="614">
        <f t="shared" si="661"/>
        <v>1826.01</v>
      </c>
      <c r="G2440" s="510"/>
      <c r="H2440" s="423"/>
      <c r="I2440" s="422">
        <f t="shared" si="663"/>
        <v>0</v>
      </c>
      <c r="J2440" s="422">
        <f t="shared" si="664"/>
        <v>0</v>
      </c>
      <c r="K2440" s="419"/>
      <c r="L2440" s="423">
        <f t="shared" si="665"/>
        <v>0</v>
      </c>
      <c r="M2440" s="423">
        <f t="shared" si="666"/>
        <v>0</v>
      </c>
      <c r="N2440" s="424">
        <f t="shared" si="667"/>
        <v>0</v>
      </c>
      <c r="O2440" s="424">
        <f t="shared" si="668"/>
        <v>0</v>
      </c>
      <c r="P2440" s="420"/>
      <c r="Q2440" s="525"/>
      <c r="R2440" s="526" t="str">
        <f t="shared" si="654"/>
        <v/>
      </c>
      <c r="S2440" s="526" t="str">
        <f t="shared" si="662"/>
        <v/>
      </c>
      <c r="V2440" s="433">
        <f>VLOOKUP(A2440,[3]Cartilha!$A:$A,1,FALSE)</f>
        <v>92608</v>
      </c>
      <c r="W2440" s="367"/>
    </row>
    <row r="2441" spans="1:23" ht="23.25" hidden="1" thickBot="1" x14ac:dyDescent="0.25">
      <c r="A2441" s="623">
        <v>92610</v>
      </c>
      <c r="B2441" s="616" t="s">
        <v>3171</v>
      </c>
      <c r="C2441" s="620" t="s">
        <v>694</v>
      </c>
      <c r="D2441" s="612" t="s">
        <v>169</v>
      </c>
      <c r="E2441" s="621">
        <v>1688.68</v>
      </c>
      <c r="F2441" s="614">
        <f t="shared" si="661"/>
        <v>2035.87</v>
      </c>
      <c r="G2441" s="510"/>
      <c r="H2441" s="423"/>
      <c r="I2441" s="422">
        <f t="shared" si="663"/>
        <v>0</v>
      </c>
      <c r="J2441" s="422">
        <f t="shared" si="664"/>
        <v>0</v>
      </c>
      <c r="K2441" s="419"/>
      <c r="L2441" s="423">
        <f t="shared" si="665"/>
        <v>0</v>
      </c>
      <c r="M2441" s="423">
        <f t="shared" si="666"/>
        <v>0</v>
      </c>
      <c r="N2441" s="424">
        <f t="shared" si="667"/>
        <v>0</v>
      </c>
      <c r="O2441" s="424">
        <f t="shared" si="668"/>
        <v>0</v>
      </c>
      <c r="P2441" s="420"/>
      <c r="Q2441" s="525"/>
      <c r="R2441" s="526" t="str">
        <f t="shared" si="654"/>
        <v/>
      </c>
      <c r="S2441" s="526" t="str">
        <f t="shared" si="662"/>
        <v/>
      </c>
      <c r="V2441" s="433">
        <f>VLOOKUP(A2441,[3]Cartilha!$A:$A,1,FALSE)</f>
        <v>92610</v>
      </c>
      <c r="W2441" s="367"/>
    </row>
    <row r="2442" spans="1:23" ht="23.25" hidden="1" thickBot="1" x14ac:dyDescent="0.25">
      <c r="A2442" s="623">
        <v>92612</v>
      </c>
      <c r="B2442" s="616" t="s">
        <v>3171</v>
      </c>
      <c r="C2442" s="620" t="s">
        <v>695</v>
      </c>
      <c r="D2442" s="612" t="s">
        <v>169</v>
      </c>
      <c r="E2442" s="621">
        <v>1908.54</v>
      </c>
      <c r="F2442" s="614">
        <f t="shared" si="661"/>
        <v>2300.94</v>
      </c>
      <c r="G2442" s="510"/>
      <c r="H2442" s="423"/>
      <c r="I2442" s="422">
        <f t="shared" si="663"/>
        <v>0</v>
      </c>
      <c r="J2442" s="422">
        <f t="shared" si="664"/>
        <v>0</v>
      </c>
      <c r="K2442" s="419"/>
      <c r="L2442" s="423">
        <f t="shared" si="665"/>
        <v>0</v>
      </c>
      <c r="M2442" s="423">
        <f t="shared" si="666"/>
        <v>0</v>
      </c>
      <c r="N2442" s="424">
        <f t="shared" si="667"/>
        <v>0</v>
      </c>
      <c r="O2442" s="424">
        <f t="shared" si="668"/>
        <v>0</v>
      </c>
      <c r="P2442" s="420"/>
      <c r="Q2442" s="525"/>
      <c r="R2442" s="526" t="str">
        <f t="shared" si="654"/>
        <v/>
      </c>
      <c r="S2442" s="526" t="str">
        <f t="shared" si="662"/>
        <v/>
      </c>
      <c r="V2442" s="433">
        <f>VLOOKUP(A2442,[3]Cartilha!$A:$A,1,FALSE)</f>
        <v>92612</v>
      </c>
      <c r="W2442" s="367"/>
    </row>
    <row r="2443" spans="1:23" ht="23.25" hidden="1" thickBot="1" x14ac:dyDescent="0.25">
      <c r="A2443" s="623">
        <v>92614</v>
      </c>
      <c r="B2443" s="616" t="s">
        <v>3171</v>
      </c>
      <c r="C2443" s="620" t="s">
        <v>696</v>
      </c>
      <c r="D2443" s="612" t="s">
        <v>169</v>
      </c>
      <c r="E2443" s="621">
        <v>2153.85</v>
      </c>
      <c r="F2443" s="614">
        <f t="shared" si="661"/>
        <v>2596.6799999999998</v>
      </c>
      <c r="G2443" s="510"/>
      <c r="H2443" s="423"/>
      <c r="I2443" s="422">
        <f t="shared" si="663"/>
        <v>0</v>
      </c>
      <c r="J2443" s="422">
        <f t="shared" si="664"/>
        <v>0</v>
      </c>
      <c r="K2443" s="419"/>
      <c r="L2443" s="423">
        <f t="shared" si="665"/>
        <v>0</v>
      </c>
      <c r="M2443" s="423">
        <f t="shared" si="666"/>
        <v>0</v>
      </c>
      <c r="N2443" s="424">
        <f t="shared" si="667"/>
        <v>0</v>
      </c>
      <c r="O2443" s="424">
        <f t="shared" si="668"/>
        <v>0</v>
      </c>
      <c r="P2443" s="420"/>
      <c r="Q2443" s="525"/>
      <c r="R2443" s="526" t="str">
        <f t="shared" si="654"/>
        <v/>
      </c>
      <c r="S2443" s="526" t="str">
        <f t="shared" si="662"/>
        <v/>
      </c>
      <c r="V2443" s="433">
        <f>VLOOKUP(A2443,[3]Cartilha!$A:$A,1,FALSE)</f>
        <v>92614</v>
      </c>
      <c r="W2443" s="367"/>
    </row>
    <row r="2444" spans="1:23" ht="23.25" hidden="1" thickBot="1" x14ac:dyDescent="0.25">
      <c r="A2444" s="623">
        <v>92616</v>
      </c>
      <c r="B2444" s="616" t="s">
        <v>3171</v>
      </c>
      <c r="C2444" s="620" t="s">
        <v>697</v>
      </c>
      <c r="D2444" s="612" t="s">
        <v>169</v>
      </c>
      <c r="E2444" s="621">
        <v>2453.09</v>
      </c>
      <c r="F2444" s="614">
        <f t="shared" si="661"/>
        <v>2957.45</v>
      </c>
      <c r="G2444" s="510"/>
      <c r="H2444" s="423"/>
      <c r="I2444" s="422">
        <f t="shared" si="663"/>
        <v>0</v>
      </c>
      <c r="J2444" s="422">
        <f t="shared" si="664"/>
        <v>0</v>
      </c>
      <c r="K2444" s="419"/>
      <c r="L2444" s="423">
        <f t="shared" si="665"/>
        <v>0</v>
      </c>
      <c r="M2444" s="423">
        <f t="shared" si="666"/>
        <v>0</v>
      </c>
      <c r="N2444" s="424">
        <f t="shared" si="667"/>
        <v>0</v>
      </c>
      <c r="O2444" s="424">
        <f t="shared" si="668"/>
        <v>0</v>
      </c>
      <c r="P2444" s="420"/>
      <c r="Q2444" s="525"/>
      <c r="R2444" s="526" t="str">
        <f t="shared" si="654"/>
        <v/>
      </c>
      <c r="S2444" s="526" t="str">
        <f t="shared" si="662"/>
        <v/>
      </c>
      <c r="V2444" s="433">
        <f>VLOOKUP(A2444,[3]Cartilha!$A:$A,1,FALSE)</f>
        <v>92616</v>
      </c>
      <c r="W2444" s="367"/>
    </row>
    <row r="2445" spans="1:23" ht="23.25" hidden="1" thickBot="1" x14ac:dyDescent="0.25">
      <c r="A2445" s="623">
        <v>92618</v>
      </c>
      <c r="B2445" s="616" t="s">
        <v>3171</v>
      </c>
      <c r="C2445" s="620" t="s">
        <v>698</v>
      </c>
      <c r="D2445" s="612" t="s">
        <v>169</v>
      </c>
      <c r="E2445" s="621">
        <v>2627.15</v>
      </c>
      <c r="F2445" s="614">
        <f t="shared" si="661"/>
        <v>3167.29</v>
      </c>
      <c r="G2445" s="510"/>
      <c r="H2445" s="423"/>
      <c r="I2445" s="422">
        <f t="shared" si="663"/>
        <v>0</v>
      </c>
      <c r="J2445" s="422">
        <f t="shared" si="664"/>
        <v>0</v>
      </c>
      <c r="K2445" s="419"/>
      <c r="L2445" s="423">
        <f t="shared" si="665"/>
        <v>0</v>
      </c>
      <c r="M2445" s="423">
        <f t="shared" si="666"/>
        <v>0</v>
      </c>
      <c r="N2445" s="424">
        <f t="shared" si="667"/>
        <v>0</v>
      </c>
      <c r="O2445" s="424">
        <f t="shared" si="668"/>
        <v>0</v>
      </c>
      <c r="P2445" s="420"/>
      <c r="Q2445" s="525"/>
      <c r="R2445" s="526" t="str">
        <f t="shared" si="654"/>
        <v/>
      </c>
      <c r="S2445" s="526" t="str">
        <f t="shared" si="662"/>
        <v/>
      </c>
      <c r="V2445" s="433">
        <f>VLOOKUP(A2445,[3]Cartilha!$A:$A,1,FALSE)</f>
        <v>92618</v>
      </c>
      <c r="W2445" s="367"/>
    </row>
    <row r="2446" spans="1:23" ht="23.25" hidden="1" thickBot="1" x14ac:dyDescent="0.25">
      <c r="A2446" s="623">
        <v>92620</v>
      </c>
      <c r="B2446" s="616" t="s">
        <v>3171</v>
      </c>
      <c r="C2446" s="620" t="s">
        <v>699</v>
      </c>
      <c r="D2446" s="612" t="s">
        <v>169</v>
      </c>
      <c r="E2446" s="621">
        <v>2801.21</v>
      </c>
      <c r="F2446" s="614">
        <f t="shared" si="661"/>
        <v>3377.14</v>
      </c>
      <c r="G2446" s="510"/>
      <c r="H2446" s="423"/>
      <c r="I2446" s="422">
        <f t="shared" si="663"/>
        <v>0</v>
      </c>
      <c r="J2446" s="422">
        <f t="shared" si="664"/>
        <v>0</v>
      </c>
      <c r="K2446" s="419"/>
      <c r="L2446" s="423">
        <f t="shared" si="665"/>
        <v>0</v>
      </c>
      <c r="M2446" s="423">
        <f t="shared" si="666"/>
        <v>0</v>
      </c>
      <c r="N2446" s="424">
        <f t="shared" si="667"/>
        <v>0</v>
      </c>
      <c r="O2446" s="424">
        <f t="shared" si="668"/>
        <v>0</v>
      </c>
      <c r="P2446" s="420"/>
      <c r="Q2446" s="525"/>
      <c r="R2446" s="526" t="str">
        <f t="shared" si="654"/>
        <v/>
      </c>
      <c r="S2446" s="526" t="str">
        <f t="shared" si="662"/>
        <v/>
      </c>
      <c r="V2446" s="433">
        <f>VLOOKUP(A2446,[3]Cartilha!$A:$A,1,FALSE)</f>
        <v>92620</v>
      </c>
      <c r="W2446" s="367"/>
    </row>
    <row r="2447" spans="1:23" ht="12" hidden="1" thickBot="1" x14ac:dyDescent="0.25">
      <c r="A2447" s="623" t="s">
        <v>1897</v>
      </c>
      <c r="B2447" s="616"/>
      <c r="C2447" s="620" t="s">
        <v>240</v>
      </c>
      <c r="D2447" s="612">
        <v>0</v>
      </c>
      <c r="E2447" s="651">
        <v>0</v>
      </c>
      <c r="F2447" s="638">
        <f t="shared" si="661"/>
        <v>0</v>
      </c>
      <c r="G2447" s="518"/>
      <c r="H2447" s="446"/>
      <c r="I2447" s="447"/>
      <c r="J2447" s="448"/>
      <c r="K2447" s="419"/>
      <c r="L2447" s="461"/>
      <c r="M2447" s="446"/>
      <c r="N2447" s="447"/>
      <c r="O2447" s="448"/>
      <c r="P2447" s="420"/>
      <c r="Q2447" s="525" t="str">
        <f>IF(OR(SUM(J2448:J2449)&gt;0,SUM(O2448:O2449)&gt;0),"xx","")</f>
        <v/>
      </c>
      <c r="R2447" s="526" t="str">
        <f t="shared" si="654"/>
        <v/>
      </c>
      <c r="S2447" s="526" t="str">
        <f t="shared" si="662"/>
        <v/>
      </c>
      <c r="V2447" s="433" t="str">
        <f>VLOOKUP(A2447,[3]Cartilha!$A:$A,1,FALSE)</f>
        <v>6.5</v>
      </c>
      <c r="W2447" s="367"/>
    </row>
    <row r="2448" spans="1:23" ht="12" hidden="1" thickBot="1" x14ac:dyDescent="0.25">
      <c r="A2448" s="623">
        <v>94213</v>
      </c>
      <c r="B2448" s="616" t="s">
        <v>3171</v>
      </c>
      <c r="C2448" s="620" t="s">
        <v>3784</v>
      </c>
      <c r="D2448" s="612" t="s">
        <v>170</v>
      </c>
      <c r="E2448" s="621">
        <v>91.08</v>
      </c>
      <c r="F2448" s="614">
        <f t="shared" si="661"/>
        <v>109.81</v>
      </c>
      <c r="G2448" s="510"/>
      <c r="H2448" s="423"/>
      <c r="I2448" s="422">
        <f>IF(ISBLANK(E2448),0,ROUND(F2448*G2448,2))</f>
        <v>0</v>
      </c>
      <c r="J2448" s="422">
        <f>IF(ISBLANK(G2448),0,ROUND(G2448*H2448,2))</f>
        <v>0</v>
      </c>
      <c r="K2448" s="419"/>
      <c r="L2448" s="423">
        <f>G2448</f>
        <v>0</v>
      </c>
      <c r="M2448" s="423">
        <f>H2448</f>
        <v>0</v>
      </c>
      <c r="N2448" s="424">
        <f>IF(ISBLANK(E2448),0,ROUND(F2448*L2448,2))</f>
        <v>0</v>
      </c>
      <c r="O2448" s="424">
        <f>IF(ISBLANK(L2448),0,ROUND(L2448*M2448,2))</f>
        <v>0</v>
      </c>
      <c r="P2448" s="420"/>
      <c r="Q2448" s="525"/>
      <c r="R2448" s="526" t="str">
        <f t="shared" si="654"/>
        <v/>
      </c>
      <c r="S2448" s="526" t="str">
        <f t="shared" si="662"/>
        <v/>
      </c>
      <c r="V2448" s="433">
        <f>VLOOKUP(A2448,[3]Cartilha!$A:$A,1,FALSE)</f>
        <v>94213</v>
      </c>
      <c r="W2448" s="367"/>
    </row>
    <row r="2449" spans="1:23" ht="12" hidden="1" thickBot="1" x14ac:dyDescent="0.25">
      <c r="A2449" s="623">
        <v>94216</v>
      </c>
      <c r="B2449" s="616" t="s">
        <v>3171</v>
      </c>
      <c r="C2449" s="620" t="s">
        <v>3785</v>
      </c>
      <c r="D2449" s="612" t="s">
        <v>170</v>
      </c>
      <c r="E2449" s="621">
        <v>272.45</v>
      </c>
      <c r="F2449" s="614">
        <f t="shared" si="661"/>
        <v>328.47</v>
      </c>
      <c r="G2449" s="510"/>
      <c r="H2449" s="423"/>
      <c r="I2449" s="422">
        <f>IF(ISBLANK(E2449),0,ROUND(F2449*G2449,2))</f>
        <v>0</v>
      </c>
      <c r="J2449" s="422">
        <f>IF(ISBLANK(G2449),0,ROUND(G2449*H2449,2))</f>
        <v>0</v>
      </c>
      <c r="K2449" s="419"/>
      <c r="L2449" s="423">
        <f>G2449</f>
        <v>0</v>
      </c>
      <c r="M2449" s="423">
        <f>H2449</f>
        <v>0</v>
      </c>
      <c r="N2449" s="424">
        <f>IF(ISBLANK(E2449),0,ROUND(F2449*L2449,2))</f>
        <v>0</v>
      </c>
      <c r="O2449" s="424">
        <f>IF(ISBLANK(L2449),0,ROUND(L2449*M2449,2))</f>
        <v>0</v>
      </c>
      <c r="P2449" s="420"/>
      <c r="Q2449" s="525"/>
      <c r="R2449" s="526" t="str">
        <f t="shared" si="654"/>
        <v/>
      </c>
      <c r="S2449" s="526" t="str">
        <f t="shared" si="662"/>
        <v/>
      </c>
      <c r="V2449" s="433">
        <f>VLOOKUP(A2449,[3]Cartilha!$A:$A,1,FALSE)</f>
        <v>94216</v>
      </c>
      <c r="W2449" s="367"/>
    </row>
    <row r="2450" spans="1:23" ht="12" hidden="1" thickBot="1" x14ac:dyDescent="0.25">
      <c r="A2450" s="623" t="s">
        <v>1898</v>
      </c>
      <c r="B2450" s="616"/>
      <c r="C2450" s="620" t="s">
        <v>241</v>
      </c>
      <c r="D2450" s="612">
        <v>0</v>
      </c>
      <c r="E2450" s="651">
        <v>0</v>
      </c>
      <c r="F2450" s="638">
        <f t="shared" si="661"/>
        <v>0</v>
      </c>
      <c r="G2450" s="518"/>
      <c r="H2450" s="446"/>
      <c r="I2450" s="447"/>
      <c r="J2450" s="448"/>
      <c r="K2450" s="419"/>
      <c r="L2450" s="461"/>
      <c r="M2450" s="446"/>
      <c r="N2450" s="447"/>
      <c r="O2450" s="448"/>
      <c r="P2450" s="420"/>
      <c r="Q2450" s="525" t="str">
        <f>IF(OR(SUM(J2451:J2465)&gt;0,SUM(O2451:O2465)&gt;0),"xx","")</f>
        <v/>
      </c>
      <c r="R2450" s="526" t="str">
        <f t="shared" si="654"/>
        <v/>
      </c>
      <c r="S2450" s="526" t="str">
        <f t="shared" si="662"/>
        <v/>
      </c>
      <c r="V2450" s="433" t="str">
        <f>VLOOKUP(A2450,[3]Cartilha!$A:$A,1,FALSE)</f>
        <v>6.6</v>
      </c>
      <c r="W2450" s="367"/>
    </row>
    <row r="2451" spans="1:23" ht="23.25" hidden="1" thickBot="1" x14ac:dyDescent="0.25">
      <c r="A2451" s="623">
        <v>94195</v>
      </c>
      <c r="B2451" s="616" t="s">
        <v>3171</v>
      </c>
      <c r="C2451" s="620" t="s">
        <v>3786</v>
      </c>
      <c r="D2451" s="612" t="s">
        <v>170</v>
      </c>
      <c r="E2451" s="621">
        <v>34.71</v>
      </c>
      <c r="F2451" s="614">
        <f t="shared" si="661"/>
        <v>41.85</v>
      </c>
      <c r="G2451" s="510"/>
      <c r="H2451" s="423"/>
      <c r="I2451" s="422">
        <f t="shared" ref="I2451:I2465" si="669">IF(ISBLANK(E2451),0,ROUND(F2451*G2451,2))</f>
        <v>0</v>
      </c>
      <c r="J2451" s="422">
        <f t="shared" ref="J2451:J2465" si="670">IF(ISBLANK(G2451),0,ROUND(G2451*H2451,2))</f>
        <v>0</v>
      </c>
      <c r="K2451" s="419"/>
      <c r="L2451" s="423">
        <f t="shared" ref="L2451:L2465" si="671">G2451</f>
        <v>0</v>
      </c>
      <c r="M2451" s="423">
        <f t="shared" ref="M2451:M2465" si="672">H2451</f>
        <v>0</v>
      </c>
      <c r="N2451" s="424">
        <f t="shared" ref="N2451:N2465" si="673">IF(ISBLANK(E2451),0,ROUND(F2451*L2451,2))</f>
        <v>0</v>
      </c>
      <c r="O2451" s="424">
        <f t="shared" ref="O2451:O2465" si="674">IF(ISBLANK(L2451),0,ROUND(L2451*M2451,2))</f>
        <v>0</v>
      </c>
      <c r="P2451" s="420"/>
      <c r="Q2451" s="525"/>
      <c r="R2451" s="526" t="str">
        <f t="shared" si="654"/>
        <v/>
      </c>
      <c r="S2451" s="526" t="str">
        <f t="shared" si="662"/>
        <v/>
      </c>
      <c r="V2451" s="433">
        <f>VLOOKUP(A2451,[3]Cartilha!$A:$A,1,FALSE)</f>
        <v>94195</v>
      </c>
      <c r="W2451" s="367"/>
    </row>
    <row r="2452" spans="1:23" ht="23.25" hidden="1" thickBot="1" x14ac:dyDescent="0.25">
      <c r="A2452" s="623">
        <v>94198</v>
      </c>
      <c r="B2452" s="616" t="s">
        <v>3171</v>
      </c>
      <c r="C2452" s="620" t="s">
        <v>3787</v>
      </c>
      <c r="D2452" s="612" t="s">
        <v>170</v>
      </c>
      <c r="E2452" s="621">
        <v>38.25</v>
      </c>
      <c r="F2452" s="614">
        <f t="shared" si="661"/>
        <v>46.11</v>
      </c>
      <c r="G2452" s="510"/>
      <c r="H2452" s="423"/>
      <c r="I2452" s="422">
        <f t="shared" si="669"/>
        <v>0</v>
      </c>
      <c r="J2452" s="422">
        <f t="shared" si="670"/>
        <v>0</v>
      </c>
      <c r="K2452" s="419"/>
      <c r="L2452" s="423">
        <f t="shared" si="671"/>
        <v>0</v>
      </c>
      <c r="M2452" s="423">
        <f t="shared" si="672"/>
        <v>0</v>
      </c>
      <c r="N2452" s="424">
        <f t="shared" si="673"/>
        <v>0</v>
      </c>
      <c r="O2452" s="424">
        <f t="shared" si="674"/>
        <v>0</v>
      </c>
      <c r="P2452" s="420"/>
      <c r="Q2452" s="525"/>
      <c r="R2452" s="526" t="str">
        <f t="shared" ref="R2452:R2515" si="675">IF(Q2452="X","x",IF(Q2452="xx","x",IF(O2452&gt;0,"x","")))</f>
        <v/>
      </c>
      <c r="S2452" s="526" t="str">
        <f t="shared" si="662"/>
        <v/>
      </c>
      <c r="V2452" s="433">
        <f>VLOOKUP(A2452,[3]Cartilha!$A:$A,1,FALSE)</f>
        <v>94198</v>
      </c>
      <c r="W2452" s="367"/>
    </row>
    <row r="2453" spans="1:23" ht="23.25" hidden="1" thickBot="1" x14ac:dyDescent="0.25">
      <c r="A2453" s="623">
        <v>94201</v>
      </c>
      <c r="B2453" s="616" t="s">
        <v>3171</v>
      </c>
      <c r="C2453" s="620" t="s">
        <v>3788</v>
      </c>
      <c r="D2453" s="612" t="s">
        <v>170</v>
      </c>
      <c r="E2453" s="621">
        <v>49.59</v>
      </c>
      <c r="F2453" s="614">
        <f t="shared" si="661"/>
        <v>59.79</v>
      </c>
      <c r="G2453" s="510"/>
      <c r="H2453" s="423"/>
      <c r="I2453" s="422">
        <f t="shared" si="669"/>
        <v>0</v>
      </c>
      <c r="J2453" s="422">
        <f t="shared" si="670"/>
        <v>0</v>
      </c>
      <c r="K2453" s="419"/>
      <c r="L2453" s="423">
        <f t="shared" si="671"/>
        <v>0</v>
      </c>
      <c r="M2453" s="423">
        <f t="shared" si="672"/>
        <v>0</v>
      </c>
      <c r="N2453" s="424">
        <f t="shared" si="673"/>
        <v>0</v>
      </c>
      <c r="O2453" s="424">
        <f t="shared" si="674"/>
        <v>0</v>
      </c>
      <c r="P2453" s="420"/>
      <c r="Q2453" s="525"/>
      <c r="R2453" s="526" t="str">
        <f t="shared" si="675"/>
        <v/>
      </c>
      <c r="S2453" s="526" t="str">
        <f t="shared" si="662"/>
        <v/>
      </c>
      <c r="V2453" s="433">
        <f>VLOOKUP(A2453,[3]Cartilha!$A:$A,1,FALSE)</f>
        <v>94201</v>
      </c>
      <c r="W2453" s="367"/>
    </row>
    <row r="2454" spans="1:23" ht="23.25" hidden="1" thickBot="1" x14ac:dyDescent="0.25">
      <c r="A2454" s="623">
        <v>94204</v>
      </c>
      <c r="B2454" s="616" t="s">
        <v>3171</v>
      </c>
      <c r="C2454" s="620" t="s">
        <v>3789</v>
      </c>
      <c r="D2454" s="612" t="s">
        <v>170</v>
      </c>
      <c r="E2454" s="621">
        <v>55.62</v>
      </c>
      <c r="F2454" s="614">
        <f t="shared" si="661"/>
        <v>67.06</v>
      </c>
      <c r="G2454" s="510"/>
      <c r="H2454" s="423"/>
      <c r="I2454" s="422">
        <f t="shared" si="669"/>
        <v>0</v>
      </c>
      <c r="J2454" s="422">
        <f t="shared" si="670"/>
        <v>0</v>
      </c>
      <c r="K2454" s="419"/>
      <c r="L2454" s="423">
        <f t="shared" si="671"/>
        <v>0</v>
      </c>
      <c r="M2454" s="423">
        <f t="shared" si="672"/>
        <v>0</v>
      </c>
      <c r="N2454" s="424">
        <f t="shared" si="673"/>
        <v>0</v>
      </c>
      <c r="O2454" s="424">
        <f t="shared" si="674"/>
        <v>0</v>
      </c>
      <c r="P2454" s="420"/>
      <c r="Q2454" s="525"/>
      <c r="R2454" s="526" t="str">
        <f t="shared" si="675"/>
        <v/>
      </c>
      <c r="S2454" s="526" t="str">
        <f t="shared" si="662"/>
        <v/>
      </c>
      <c r="V2454" s="433">
        <f>VLOOKUP(A2454,[3]Cartilha!$A:$A,1,FALSE)</f>
        <v>94204</v>
      </c>
      <c r="W2454" s="367"/>
    </row>
    <row r="2455" spans="1:23" ht="23.25" hidden="1" thickBot="1" x14ac:dyDescent="0.25">
      <c r="A2455" s="623">
        <v>94440</v>
      </c>
      <c r="B2455" s="616" t="s">
        <v>3171</v>
      </c>
      <c r="C2455" s="620" t="s">
        <v>3790</v>
      </c>
      <c r="D2455" s="612" t="s">
        <v>170</v>
      </c>
      <c r="E2455" s="621">
        <v>34.71</v>
      </c>
      <c r="F2455" s="614">
        <f t="shared" ref="F2455:F2518" si="676">IF(E2455=0,0,ROUND(E2455*(1+E$13)*(1-E$14),2))</f>
        <v>41.85</v>
      </c>
      <c r="G2455" s="510"/>
      <c r="H2455" s="423"/>
      <c r="I2455" s="422">
        <f t="shared" si="669"/>
        <v>0</v>
      </c>
      <c r="J2455" s="422">
        <f t="shared" si="670"/>
        <v>0</v>
      </c>
      <c r="K2455" s="419"/>
      <c r="L2455" s="423">
        <f t="shared" si="671"/>
        <v>0</v>
      </c>
      <c r="M2455" s="423">
        <f t="shared" si="672"/>
        <v>0</v>
      </c>
      <c r="N2455" s="424">
        <f t="shared" si="673"/>
        <v>0</v>
      </c>
      <c r="O2455" s="424">
        <f t="shared" si="674"/>
        <v>0</v>
      </c>
      <c r="P2455" s="420"/>
      <c r="Q2455" s="525"/>
      <c r="R2455" s="526" t="str">
        <f t="shared" si="675"/>
        <v/>
      </c>
      <c r="S2455" s="526" t="str">
        <f t="shared" si="662"/>
        <v/>
      </c>
      <c r="V2455" s="433">
        <f>VLOOKUP(A2455,[3]Cartilha!$A:$A,1,FALSE)</f>
        <v>94440</v>
      </c>
      <c r="W2455" s="367"/>
    </row>
    <row r="2456" spans="1:23" ht="23.25" hidden="1" thickBot="1" x14ac:dyDescent="0.25">
      <c r="A2456" s="623">
        <v>94441</v>
      </c>
      <c r="B2456" s="616" t="s">
        <v>3171</v>
      </c>
      <c r="C2456" s="620" t="s">
        <v>3791</v>
      </c>
      <c r="D2456" s="612" t="s">
        <v>170</v>
      </c>
      <c r="E2456" s="621">
        <v>38.25</v>
      </c>
      <c r="F2456" s="614">
        <f t="shared" si="676"/>
        <v>46.11</v>
      </c>
      <c r="G2456" s="510"/>
      <c r="H2456" s="423"/>
      <c r="I2456" s="422">
        <f t="shared" si="669"/>
        <v>0</v>
      </c>
      <c r="J2456" s="422">
        <f t="shared" si="670"/>
        <v>0</v>
      </c>
      <c r="K2456" s="419"/>
      <c r="L2456" s="423">
        <f t="shared" si="671"/>
        <v>0</v>
      </c>
      <c r="M2456" s="423">
        <f t="shared" si="672"/>
        <v>0</v>
      </c>
      <c r="N2456" s="424">
        <f t="shared" si="673"/>
        <v>0</v>
      </c>
      <c r="O2456" s="424">
        <f t="shared" si="674"/>
        <v>0</v>
      </c>
      <c r="P2456" s="420"/>
      <c r="Q2456" s="525"/>
      <c r="R2456" s="526" t="str">
        <f t="shared" si="675"/>
        <v/>
      </c>
      <c r="S2456" s="526" t="str">
        <f t="shared" si="662"/>
        <v/>
      </c>
      <c r="V2456" s="433">
        <f>VLOOKUP(A2456,[3]Cartilha!$A:$A,1,FALSE)</f>
        <v>94441</v>
      </c>
      <c r="W2456" s="367"/>
    </row>
    <row r="2457" spans="1:23" ht="23.25" hidden="1" thickBot="1" x14ac:dyDescent="0.25">
      <c r="A2457" s="623">
        <v>94442</v>
      </c>
      <c r="B2457" s="616" t="s">
        <v>3171</v>
      </c>
      <c r="C2457" s="620" t="s">
        <v>3792</v>
      </c>
      <c r="D2457" s="612" t="s">
        <v>170</v>
      </c>
      <c r="E2457" s="621">
        <v>34.71</v>
      </c>
      <c r="F2457" s="614">
        <f t="shared" si="676"/>
        <v>41.85</v>
      </c>
      <c r="G2457" s="510"/>
      <c r="H2457" s="423"/>
      <c r="I2457" s="422">
        <f t="shared" si="669"/>
        <v>0</v>
      </c>
      <c r="J2457" s="422">
        <f t="shared" si="670"/>
        <v>0</v>
      </c>
      <c r="K2457" s="419"/>
      <c r="L2457" s="423">
        <f t="shared" si="671"/>
        <v>0</v>
      </c>
      <c r="M2457" s="423">
        <f t="shared" si="672"/>
        <v>0</v>
      </c>
      <c r="N2457" s="424">
        <f t="shared" si="673"/>
        <v>0</v>
      </c>
      <c r="O2457" s="424">
        <f t="shared" si="674"/>
        <v>0</v>
      </c>
      <c r="P2457" s="420"/>
      <c r="Q2457" s="525"/>
      <c r="R2457" s="526" t="str">
        <f t="shared" si="675"/>
        <v/>
      </c>
      <c r="S2457" s="526" t="str">
        <f t="shared" si="662"/>
        <v/>
      </c>
      <c r="V2457" s="433">
        <f>VLOOKUP(A2457,[3]Cartilha!$A:$A,1,FALSE)</f>
        <v>94442</v>
      </c>
      <c r="W2457" s="367"/>
    </row>
    <row r="2458" spans="1:23" ht="23.25" hidden="1" thickBot="1" x14ac:dyDescent="0.25">
      <c r="A2458" s="623">
        <v>94443</v>
      </c>
      <c r="B2458" s="616" t="s">
        <v>3171</v>
      </c>
      <c r="C2458" s="620" t="s">
        <v>3793</v>
      </c>
      <c r="D2458" s="612" t="s">
        <v>170</v>
      </c>
      <c r="E2458" s="621">
        <v>38.25</v>
      </c>
      <c r="F2458" s="614">
        <f t="shared" si="676"/>
        <v>46.11</v>
      </c>
      <c r="G2458" s="510"/>
      <c r="H2458" s="423"/>
      <c r="I2458" s="422">
        <f t="shared" si="669"/>
        <v>0</v>
      </c>
      <c r="J2458" s="422">
        <f t="shared" si="670"/>
        <v>0</v>
      </c>
      <c r="K2458" s="419"/>
      <c r="L2458" s="423">
        <f t="shared" si="671"/>
        <v>0</v>
      </c>
      <c r="M2458" s="423">
        <f t="shared" si="672"/>
        <v>0</v>
      </c>
      <c r="N2458" s="424">
        <f t="shared" si="673"/>
        <v>0</v>
      </c>
      <c r="O2458" s="424">
        <f t="shared" si="674"/>
        <v>0</v>
      </c>
      <c r="P2458" s="420"/>
      <c r="Q2458" s="525"/>
      <c r="R2458" s="526" t="str">
        <f t="shared" si="675"/>
        <v/>
      </c>
      <c r="S2458" s="526" t="str">
        <f t="shared" si="662"/>
        <v/>
      </c>
      <c r="V2458" s="433">
        <f>VLOOKUP(A2458,[3]Cartilha!$A:$A,1,FALSE)</f>
        <v>94443</v>
      </c>
      <c r="W2458" s="367"/>
    </row>
    <row r="2459" spans="1:23" ht="23.25" hidden="1" thickBot="1" x14ac:dyDescent="0.25">
      <c r="A2459" s="623">
        <v>94445</v>
      </c>
      <c r="B2459" s="616" t="s">
        <v>3171</v>
      </c>
      <c r="C2459" s="620" t="s">
        <v>3794</v>
      </c>
      <c r="D2459" s="612" t="s">
        <v>170</v>
      </c>
      <c r="E2459" s="621">
        <v>49.59</v>
      </c>
      <c r="F2459" s="614">
        <f t="shared" si="676"/>
        <v>59.79</v>
      </c>
      <c r="G2459" s="510"/>
      <c r="H2459" s="423"/>
      <c r="I2459" s="422">
        <f t="shared" si="669"/>
        <v>0</v>
      </c>
      <c r="J2459" s="422">
        <f t="shared" si="670"/>
        <v>0</v>
      </c>
      <c r="K2459" s="419"/>
      <c r="L2459" s="423">
        <f t="shared" si="671"/>
        <v>0</v>
      </c>
      <c r="M2459" s="423">
        <f t="shared" si="672"/>
        <v>0</v>
      </c>
      <c r="N2459" s="424">
        <f t="shared" si="673"/>
        <v>0</v>
      </c>
      <c r="O2459" s="424">
        <f t="shared" si="674"/>
        <v>0</v>
      </c>
      <c r="P2459" s="420"/>
      <c r="Q2459" s="525"/>
      <c r="R2459" s="526" t="str">
        <f t="shared" si="675"/>
        <v/>
      </c>
      <c r="S2459" s="526" t="str">
        <f t="shared" si="662"/>
        <v/>
      </c>
      <c r="V2459" s="433">
        <f>VLOOKUP(A2459,[3]Cartilha!$A:$A,1,FALSE)</f>
        <v>94445</v>
      </c>
      <c r="W2459" s="367"/>
    </row>
    <row r="2460" spans="1:23" ht="23.25" hidden="1" thickBot="1" x14ac:dyDescent="0.25">
      <c r="A2460" s="623">
        <v>94446</v>
      </c>
      <c r="B2460" s="616" t="s">
        <v>3171</v>
      </c>
      <c r="C2460" s="620" t="s">
        <v>3795</v>
      </c>
      <c r="D2460" s="612" t="s">
        <v>170</v>
      </c>
      <c r="E2460" s="621">
        <v>55.62</v>
      </c>
      <c r="F2460" s="614">
        <f t="shared" si="676"/>
        <v>67.06</v>
      </c>
      <c r="G2460" s="510"/>
      <c r="H2460" s="423"/>
      <c r="I2460" s="422">
        <f t="shared" si="669"/>
        <v>0</v>
      </c>
      <c r="J2460" s="422">
        <f t="shared" si="670"/>
        <v>0</v>
      </c>
      <c r="K2460" s="419"/>
      <c r="L2460" s="423">
        <f t="shared" si="671"/>
        <v>0</v>
      </c>
      <c r="M2460" s="423">
        <f t="shared" si="672"/>
        <v>0</v>
      </c>
      <c r="N2460" s="424">
        <f t="shared" si="673"/>
        <v>0</v>
      </c>
      <c r="O2460" s="424">
        <f t="shared" si="674"/>
        <v>0</v>
      </c>
      <c r="P2460" s="420"/>
      <c r="Q2460" s="525"/>
      <c r="R2460" s="526" t="str">
        <f t="shared" si="675"/>
        <v/>
      </c>
      <c r="S2460" s="526" t="str">
        <f t="shared" si="662"/>
        <v/>
      </c>
      <c r="V2460" s="433">
        <f>VLOOKUP(A2460,[3]Cartilha!$A:$A,1,FALSE)</f>
        <v>94446</v>
      </c>
      <c r="W2460" s="367"/>
    </row>
    <row r="2461" spans="1:23" ht="23.25" hidden="1" thickBot="1" x14ac:dyDescent="0.25">
      <c r="A2461" s="623">
        <v>94447</v>
      </c>
      <c r="B2461" s="616" t="s">
        <v>3171</v>
      </c>
      <c r="C2461" s="620" t="s">
        <v>3796</v>
      </c>
      <c r="D2461" s="612" t="s">
        <v>170</v>
      </c>
      <c r="E2461" s="621">
        <v>49.59</v>
      </c>
      <c r="F2461" s="614">
        <f t="shared" si="676"/>
        <v>59.79</v>
      </c>
      <c r="G2461" s="510"/>
      <c r="H2461" s="423"/>
      <c r="I2461" s="422">
        <f t="shared" si="669"/>
        <v>0</v>
      </c>
      <c r="J2461" s="422">
        <f t="shared" si="670"/>
        <v>0</v>
      </c>
      <c r="K2461" s="419"/>
      <c r="L2461" s="423">
        <f t="shared" si="671"/>
        <v>0</v>
      </c>
      <c r="M2461" s="423">
        <f t="shared" si="672"/>
        <v>0</v>
      </c>
      <c r="N2461" s="424">
        <f t="shared" si="673"/>
        <v>0</v>
      </c>
      <c r="O2461" s="424">
        <f t="shared" si="674"/>
        <v>0</v>
      </c>
      <c r="P2461" s="420"/>
      <c r="Q2461" s="525"/>
      <c r="R2461" s="526" t="str">
        <f t="shared" si="675"/>
        <v/>
      </c>
      <c r="S2461" s="526" t="str">
        <f t="shared" si="662"/>
        <v/>
      </c>
      <c r="V2461" s="433">
        <f>VLOOKUP(A2461,[3]Cartilha!$A:$A,1,FALSE)</f>
        <v>94447</v>
      </c>
      <c r="W2461" s="367"/>
    </row>
    <row r="2462" spans="1:23" ht="23.25" hidden="1" thickBot="1" x14ac:dyDescent="0.25">
      <c r="A2462" s="623">
        <v>94448</v>
      </c>
      <c r="B2462" s="616" t="s">
        <v>3171</v>
      </c>
      <c r="C2462" s="620" t="s">
        <v>3797</v>
      </c>
      <c r="D2462" s="612" t="s">
        <v>170</v>
      </c>
      <c r="E2462" s="621">
        <v>55.62</v>
      </c>
      <c r="F2462" s="614">
        <f t="shared" si="676"/>
        <v>67.06</v>
      </c>
      <c r="G2462" s="510"/>
      <c r="H2462" s="423"/>
      <c r="I2462" s="422">
        <f t="shared" si="669"/>
        <v>0</v>
      </c>
      <c r="J2462" s="422">
        <f t="shared" si="670"/>
        <v>0</v>
      </c>
      <c r="K2462" s="419"/>
      <c r="L2462" s="423">
        <f t="shared" si="671"/>
        <v>0</v>
      </c>
      <c r="M2462" s="423">
        <f t="shared" si="672"/>
        <v>0</v>
      </c>
      <c r="N2462" s="424">
        <f t="shared" si="673"/>
        <v>0</v>
      </c>
      <c r="O2462" s="424">
        <f t="shared" si="674"/>
        <v>0</v>
      </c>
      <c r="P2462" s="420"/>
      <c r="Q2462" s="525"/>
      <c r="R2462" s="526" t="str">
        <f t="shared" si="675"/>
        <v/>
      </c>
      <c r="S2462" s="526" t="str">
        <f t="shared" si="662"/>
        <v/>
      </c>
      <c r="V2462" s="433">
        <f>VLOOKUP(A2462,[3]Cartilha!$A:$A,1,FALSE)</f>
        <v>94448</v>
      </c>
      <c r="W2462" s="367"/>
    </row>
    <row r="2463" spans="1:23" ht="12" hidden="1" thickBot="1" x14ac:dyDescent="0.25">
      <c r="A2463" s="623">
        <v>94232</v>
      </c>
      <c r="B2463" s="616" t="s">
        <v>3171</v>
      </c>
      <c r="C2463" s="620" t="s">
        <v>3798</v>
      </c>
      <c r="D2463" s="612" t="s">
        <v>169</v>
      </c>
      <c r="E2463" s="621">
        <v>3.02</v>
      </c>
      <c r="F2463" s="614">
        <f t="shared" si="676"/>
        <v>3.64</v>
      </c>
      <c r="G2463" s="510"/>
      <c r="H2463" s="423"/>
      <c r="I2463" s="422">
        <f t="shared" si="669"/>
        <v>0</v>
      </c>
      <c r="J2463" s="422">
        <f t="shared" si="670"/>
        <v>0</v>
      </c>
      <c r="K2463" s="419"/>
      <c r="L2463" s="423">
        <f t="shared" si="671"/>
        <v>0</v>
      </c>
      <c r="M2463" s="423">
        <f t="shared" si="672"/>
        <v>0</v>
      </c>
      <c r="N2463" s="424">
        <f t="shared" si="673"/>
        <v>0</v>
      </c>
      <c r="O2463" s="424">
        <f t="shared" si="674"/>
        <v>0</v>
      </c>
      <c r="P2463" s="420"/>
      <c r="Q2463" s="525"/>
      <c r="R2463" s="526" t="str">
        <f t="shared" si="675"/>
        <v/>
      </c>
      <c r="S2463" s="526" t="str">
        <f t="shared" si="662"/>
        <v/>
      </c>
      <c r="V2463" s="433">
        <f>VLOOKUP(A2463,[3]Cartilha!$A:$A,1,FALSE)</f>
        <v>94232</v>
      </c>
      <c r="W2463" s="367"/>
    </row>
    <row r="2464" spans="1:23" ht="23.25" hidden="1" thickBot="1" x14ac:dyDescent="0.25">
      <c r="A2464" s="623">
        <v>94219</v>
      </c>
      <c r="B2464" s="616" t="s">
        <v>3171</v>
      </c>
      <c r="C2464" s="620" t="s">
        <v>3799</v>
      </c>
      <c r="D2464" s="612" t="s">
        <v>7029</v>
      </c>
      <c r="E2464" s="621">
        <v>31.08</v>
      </c>
      <c r="F2464" s="614">
        <f t="shared" si="676"/>
        <v>37.47</v>
      </c>
      <c r="G2464" s="510"/>
      <c r="H2464" s="423"/>
      <c r="I2464" s="422">
        <f t="shared" si="669"/>
        <v>0</v>
      </c>
      <c r="J2464" s="422">
        <f t="shared" si="670"/>
        <v>0</v>
      </c>
      <c r="K2464" s="419"/>
      <c r="L2464" s="423">
        <f t="shared" si="671"/>
        <v>0</v>
      </c>
      <c r="M2464" s="423">
        <f t="shared" si="672"/>
        <v>0</v>
      </c>
      <c r="N2464" s="424">
        <f t="shared" si="673"/>
        <v>0</v>
      </c>
      <c r="O2464" s="424">
        <f t="shared" si="674"/>
        <v>0</v>
      </c>
      <c r="P2464" s="420"/>
      <c r="Q2464" s="525"/>
      <c r="R2464" s="526" t="str">
        <f t="shared" si="675"/>
        <v/>
      </c>
      <c r="S2464" s="526" t="str">
        <f t="shared" si="662"/>
        <v/>
      </c>
      <c r="V2464" s="433">
        <f>VLOOKUP(A2464,[3]Cartilha!$A:$A,1,FALSE)</f>
        <v>94219</v>
      </c>
      <c r="W2464" s="367"/>
    </row>
    <row r="2465" spans="1:23" ht="23.25" hidden="1" thickBot="1" x14ac:dyDescent="0.25">
      <c r="A2465" s="623">
        <v>94221</v>
      </c>
      <c r="B2465" s="616" t="s">
        <v>3171</v>
      </c>
      <c r="C2465" s="620" t="s">
        <v>3800</v>
      </c>
      <c r="D2465" s="612" t="s">
        <v>7029</v>
      </c>
      <c r="E2465" s="621">
        <v>24.08</v>
      </c>
      <c r="F2465" s="614">
        <f t="shared" si="676"/>
        <v>29.03</v>
      </c>
      <c r="G2465" s="510"/>
      <c r="H2465" s="423"/>
      <c r="I2465" s="422">
        <f t="shared" si="669"/>
        <v>0</v>
      </c>
      <c r="J2465" s="422">
        <f t="shared" si="670"/>
        <v>0</v>
      </c>
      <c r="K2465" s="419"/>
      <c r="L2465" s="423">
        <f t="shared" si="671"/>
        <v>0</v>
      </c>
      <c r="M2465" s="423">
        <f t="shared" si="672"/>
        <v>0</v>
      </c>
      <c r="N2465" s="424">
        <f t="shared" si="673"/>
        <v>0</v>
      </c>
      <c r="O2465" s="424">
        <f t="shared" si="674"/>
        <v>0</v>
      </c>
      <c r="P2465" s="420"/>
      <c r="Q2465" s="525"/>
      <c r="R2465" s="526" t="str">
        <f t="shared" si="675"/>
        <v/>
      </c>
      <c r="S2465" s="526" t="str">
        <f t="shared" si="662"/>
        <v/>
      </c>
      <c r="V2465" s="433">
        <f>VLOOKUP(A2465,[3]Cartilha!$A:$A,1,FALSE)</f>
        <v>94221</v>
      </c>
      <c r="W2465" s="367"/>
    </row>
    <row r="2466" spans="1:23" ht="12" hidden="1" thickBot="1" x14ac:dyDescent="0.25">
      <c r="A2466" s="623" t="s">
        <v>1899</v>
      </c>
      <c r="B2466" s="616"/>
      <c r="C2466" s="620" t="s">
        <v>700</v>
      </c>
      <c r="D2466" s="612">
        <v>0</v>
      </c>
      <c r="E2466" s="651">
        <v>0</v>
      </c>
      <c r="F2466" s="638">
        <f t="shared" si="676"/>
        <v>0</v>
      </c>
      <c r="G2466" s="518"/>
      <c r="H2466" s="446"/>
      <c r="I2466" s="447"/>
      <c r="J2466" s="448"/>
      <c r="K2466" s="419"/>
      <c r="L2466" s="461"/>
      <c r="M2466" s="446"/>
      <c r="N2466" s="447"/>
      <c r="O2466" s="448"/>
      <c r="P2466" s="420"/>
      <c r="Q2466" s="525" t="str">
        <f>IF(OR(SUM(J2467:J2470)&gt;0,SUM(O2467:O2470)&gt;0),"xx","")</f>
        <v/>
      </c>
      <c r="R2466" s="526" t="str">
        <f t="shared" si="675"/>
        <v/>
      </c>
      <c r="S2466" s="526" t="str">
        <f t="shared" ref="S2466:S2529" si="677">IF(Q2466="X","x",IF(Q2466="xx","x",IF(OR(J2466&gt;0,O2466&gt;0),"x","")))</f>
        <v/>
      </c>
      <c r="V2466" s="433" t="str">
        <f>VLOOKUP(A2466,[3]Cartilha!$A:$A,1,FALSE)</f>
        <v>6.7</v>
      </c>
      <c r="W2466" s="367"/>
    </row>
    <row r="2467" spans="1:23" ht="12" hidden="1" thickBot="1" x14ac:dyDescent="0.25">
      <c r="A2467" s="623">
        <v>94189</v>
      </c>
      <c r="B2467" s="616" t="s">
        <v>3171</v>
      </c>
      <c r="C2467" s="620" t="s">
        <v>3801</v>
      </c>
      <c r="D2467" s="612" t="s">
        <v>170</v>
      </c>
      <c r="E2467" s="621">
        <v>29.82</v>
      </c>
      <c r="F2467" s="614">
        <f t="shared" si="676"/>
        <v>35.950000000000003</v>
      </c>
      <c r="G2467" s="510"/>
      <c r="H2467" s="423"/>
      <c r="I2467" s="422">
        <f>IF(ISBLANK(E2467),0,ROUND(F2467*G2467,2))</f>
        <v>0</v>
      </c>
      <c r="J2467" s="422">
        <f>IF(ISBLANK(G2467),0,ROUND(G2467*H2467,2))</f>
        <v>0</v>
      </c>
      <c r="K2467" s="419"/>
      <c r="L2467" s="423">
        <f t="shared" ref="L2467:M2470" si="678">G2467</f>
        <v>0</v>
      </c>
      <c r="M2467" s="423">
        <f t="shared" si="678"/>
        <v>0</v>
      </c>
      <c r="N2467" s="424">
        <f>IF(ISBLANK(E2467),0,ROUND(F2467*L2467,2))</f>
        <v>0</v>
      </c>
      <c r="O2467" s="424">
        <f>IF(ISBLANK(L2467),0,ROUND(L2467*M2467,2))</f>
        <v>0</v>
      </c>
      <c r="P2467" s="420"/>
      <c r="Q2467" s="525"/>
      <c r="R2467" s="526" t="str">
        <f t="shared" si="675"/>
        <v/>
      </c>
      <c r="S2467" s="526" t="str">
        <f t="shared" si="677"/>
        <v/>
      </c>
      <c r="V2467" s="433">
        <f>VLOOKUP(A2467,[3]Cartilha!$A:$A,1,FALSE)</f>
        <v>94189</v>
      </c>
      <c r="W2467" s="367"/>
    </row>
    <row r="2468" spans="1:23" ht="12" hidden="1" thickBot="1" x14ac:dyDescent="0.25">
      <c r="A2468" s="623">
        <v>94192</v>
      </c>
      <c r="B2468" s="616" t="s">
        <v>3171</v>
      </c>
      <c r="C2468" s="620" t="s">
        <v>3802</v>
      </c>
      <c r="D2468" s="612" t="s">
        <v>170</v>
      </c>
      <c r="E2468" s="621">
        <v>32.51</v>
      </c>
      <c r="F2468" s="614">
        <f t="shared" si="676"/>
        <v>39.19</v>
      </c>
      <c r="G2468" s="510"/>
      <c r="H2468" s="423"/>
      <c r="I2468" s="422">
        <f>IF(ISBLANK(E2468),0,ROUND(F2468*G2468,2))</f>
        <v>0</v>
      </c>
      <c r="J2468" s="422">
        <f>IF(ISBLANK(G2468),0,ROUND(G2468*H2468,2))</f>
        <v>0</v>
      </c>
      <c r="K2468" s="419"/>
      <c r="L2468" s="423">
        <f t="shared" si="678"/>
        <v>0</v>
      </c>
      <c r="M2468" s="423">
        <f t="shared" si="678"/>
        <v>0</v>
      </c>
      <c r="N2468" s="424">
        <f>IF(ISBLANK(E2468),0,ROUND(F2468*L2468,2))</f>
        <v>0</v>
      </c>
      <c r="O2468" s="424">
        <f>IF(ISBLANK(L2468),0,ROUND(L2468*M2468,2))</f>
        <v>0</v>
      </c>
      <c r="P2468" s="420"/>
      <c r="Q2468" s="525"/>
      <c r="R2468" s="526" t="str">
        <f t="shared" si="675"/>
        <v/>
      </c>
      <c r="S2468" s="526" t="str">
        <f t="shared" si="677"/>
        <v/>
      </c>
      <c r="V2468" s="433">
        <f>VLOOKUP(A2468,[3]Cartilha!$A:$A,1,FALSE)</f>
        <v>94192</v>
      </c>
      <c r="W2468" s="367"/>
    </row>
    <row r="2469" spans="1:23" ht="23.25" hidden="1" thickBot="1" x14ac:dyDescent="0.25">
      <c r="A2469" s="623">
        <v>94220</v>
      </c>
      <c r="B2469" s="616" t="s">
        <v>3171</v>
      </c>
      <c r="C2469" s="620" t="s">
        <v>3803</v>
      </c>
      <c r="D2469" s="612" t="s">
        <v>7029</v>
      </c>
      <c r="E2469" s="621">
        <v>44.25</v>
      </c>
      <c r="F2469" s="614">
        <f t="shared" si="676"/>
        <v>53.35</v>
      </c>
      <c r="G2469" s="510"/>
      <c r="H2469" s="423"/>
      <c r="I2469" s="422">
        <f>IF(ISBLANK(E2469),0,ROUND(F2469*G2469,2))</f>
        <v>0</v>
      </c>
      <c r="J2469" s="422">
        <f>IF(ISBLANK(G2469),0,ROUND(G2469*H2469,2))</f>
        <v>0</v>
      </c>
      <c r="K2469" s="419"/>
      <c r="L2469" s="423">
        <f t="shared" si="678"/>
        <v>0</v>
      </c>
      <c r="M2469" s="423">
        <f t="shared" si="678"/>
        <v>0</v>
      </c>
      <c r="N2469" s="424">
        <f>IF(ISBLANK(E2469),0,ROUND(F2469*L2469,2))</f>
        <v>0</v>
      </c>
      <c r="O2469" s="424">
        <f>IF(ISBLANK(L2469),0,ROUND(L2469*M2469,2))</f>
        <v>0</v>
      </c>
      <c r="P2469" s="420"/>
      <c r="Q2469" s="525"/>
      <c r="R2469" s="526" t="str">
        <f t="shared" si="675"/>
        <v/>
      </c>
      <c r="S2469" s="526" t="str">
        <f t="shared" si="677"/>
        <v/>
      </c>
      <c r="V2469" s="433">
        <f>VLOOKUP(A2469,[3]Cartilha!$A:$A,1,FALSE)</f>
        <v>94220</v>
      </c>
      <c r="W2469" s="367"/>
    </row>
    <row r="2470" spans="1:23" ht="23.25" hidden="1" thickBot="1" x14ac:dyDescent="0.25">
      <c r="A2470" s="623">
        <v>94222</v>
      </c>
      <c r="B2470" s="616" t="s">
        <v>3171</v>
      </c>
      <c r="C2470" s="620" t="s">
        <v>3804</v>
      </c>
      <c r="D2470" s="612" t="s">
        <v>7029</v>
      </c>
      <c r="E2470" s="621">
        <v>37.25</v>
      </c>
      <c r="F2470" s="614">
        <f t="shared" si="676"/>
        <v>44.91</v>
      </c>
      <c r="G2470" s="510"/>
      <c r="H2470" s="423"/>
      <c r="I2470" s="422">
        <f>IF(ISBLANK(E2470),0,ROUND(F2470*G2470,2))</f>
        <v>0</v>
      </c>
      <c r="J2470" s="422">
        <f>IF(ISBLANK(G2470),0,ROUND(G2470*H2470,2))</f>
        <v>0</v>
      </c>
      <c r="K2470" s="419"/>
      <c r="L2470" s="423">
        <f t="shared" si="678"/>
        <v>0</v>
      </c>
      <c r="M2470" s="423">
        <f t="shared" si="678"/>
        <v>0</v>
      </c>
      <c r="N2470" s="424">
        <f>IF(ISBLANK(E2470),0,ROUND(F2470*L2470,2))</f>
        <v>0</v>
      </c>
      <c r="O2470" s="424">
        <f>IF(ISBLANK(L2470),0,ROUND(L2470*M2470,2))</f>
        <v>0</v>
      </c>
      <c r="P2470" s="420"/>
      <c r="Q2470" s="525"/>
      <c r="R2470" s="526" t="str">
        <f t="shared" si="675"/>
        <v/>
      </c>
      <c r="S2470" s="526" t="str">
        <f t="shared" si="677"/>
        <v/>
      </c>
      <c r="V2470" s="433">
        <f>VLOOKUP(A2470,[3]Cartilha!$A:$A,1,FALSE)</f>
        <v>94222</v>
      </c>
      <c r="W2470" s="367"/>
    </row>
    <row r="2471" spans="1:23" ht="12" hidden="1" thickBot="1" x14ac:dyDescent="0.25">
      <c r="A2471" s="623" t="s">
        <v>1900</v>
      </c>
      <c r="B2471" s="616"/>
      <c r="C2471" s="620" t="s">
        <v>242</v>
      </c>
      <c r="D2471" s="612">
        <v>0</v>
      </c>
      <c r="E2471" s="651">
        <v>0</v>
      </c>
      <c r="F2471" s="638">
        <f t="shared" si="676"/>
        <v>0</v>
      </c>
      <c r="G2471" s="518"/>
      <c r="H2471" s="446"/>
      <c r="I2471" s="447"/>
      <c r="J2471" s="448"/>
      <c r="K2471" s="419"/>
      <c r="L2471" s="461"/>
      <c r="M2471" s="446"/>
      <c r="N2471" s="447"/>
      <c r="O2471" s="448"/>
      <c r="P2471" s="420"/>
      <c r="Q2471" s="525" t="str">
        <f>IF(OR(SUM(J2472:J2477)&gt;0,SUM(O2472:O2477)&gt;0),"xx","")</f>
        <v/>
      </c>
      <c r="R2471" s="526" t="str">
        <f t="shared" si="675"/>
        <v/>
      </c>
      <c r="S2471" s="526" t="str">
        <f t="shared" si="677"/>
        <v/>
      </c>
      <c r="V2471" s="433" t="str">
        <f>VLOOKUP(A2471,[3]Cartilha!$A:$A,1,FALSE)</f>
        <v>6.8</v>
      </c>
      <c r="W2471" s="367"/>
    </row>
    <row r="2472" spans="1:23" ht="23.25" hidden="1" thickBot="1" x14ac:dyDescent="0.25">
      <c r="A2472" s="623">
        <v>94207</v>
      </c>
      <c r="B2472" s="616" t="s">
        <v>3171</v>
      </c>
      <c r="C2472" s="620" t="s">
        <v>3805</v>
      </c>
      <c r="D2472" s="612" t="s">
        <v>170</v>
      </c>
      <c r="E2472" s="621">
        <v>46.71</v>
      </c>
      <c r="F2472" s="614">
        <f t="shared" si="676"/>
        <v>56.31</v>
      </c>
      <c r="G2472" s="510"/>
      <c r="H2472" s="423"/>
      <c r="I2472" s="422">
        <f t="shared" ref="I2472:I2477" si="679">IF(ISBLANK(E2472),0,ROUND(F2472*G2472,2))</f>
        <v>0</v>
      </c>
      <c r="J2472" s="422">
        <f t="shared" ref="J2472:J2477" si="680">IF(ISBLANK(G2472),0,ROUND(G2472*H2472,2))</f>
        <v>0</v>
      </c>
      <c r="K2472" s="419"/>
      <c r="L2472" s="423">
        <f t="shared" ref="L2472:M2477" si="681">G2472</f>
        <v>0</v>
      </c>
      <c r="M2472" s="423">
        <f t="shared" si="681"/>
        <v>0</v>
      </c>
      <c r="N2472" s="424">
        <f t="shared" ref="N2472:N2477" si="682">IF(ISBLANK(E2472),0,ROUND(F2472*L2472,2))</f>
        <v>0</v>
      </c>
      <c r="O2472" s="424">
        <f t="shared" ref="O2472:O2477" si="683">IF(ISBLANK(L2472),0,ROUND(L2472*M2472,2))</f>
        <v>0</v>
      </c>
      <c r="P2472" s="420"/>
      <c r="Q2472" s="525"/>
      <c r="R2472" s="526" t="str">
        <f t="shared" si="675"/>
        <v/>
      </c>
      <c r="S2472" s="526" t="str">
        <f t="shared" si="677"/>
        <v/>
      </c>
      <c r="V2472" s="433">
        <f>VLOOKUP(A2472,[3]Cartilha!$A:$A,1,FALSE)</f>
        <v>94207</v>
      </c>
      <c r="W2472" s="367"/>
    </row>
    <row r="2473" spans="1:23" ht="23.25" hidden="1" thickBot="1" x14ac:dyDescent="0.25">
      <c r="A2473" s="623">
        <v>94210</v>
      </c>
      <c r="B2473" s="616" t="s">
        <v>3171</v>
      </c>
      <c r="C2473" s="620" t="s">
        <v>3806</v>
      </c>
      <c r="D2473" s="612" t="s">
        <v>170</v>
      </c>
      <c r="E2473" s="621">
        <v>49.71</v>
      </c>
      <c r="F2473" s="614">
        <f t="shared" si="676"/>
        <v>59.93</v>
      </c>
      <c r="G2473" s="510"/>
      <c r="H2473" s="423"/>
      <c r="I2473" s="422">
        <f t="shared" si="679"/>
        <v>0</v>
      </c>
      <c r="J2473" s="422">
        <f t="shared" si="680"/>
        <v>0</v>
      </c>
      <c r="K2473" s="419"/>
      <c r="L2473" s="423">
        <f t="shared" si="681"/>
        <v>0</v>
      </c>
      <c r="M2473" s="423">
        <f t="shared" si="681"/>
        <v>0</v>
      </c>
      <c r="N2473" s="424">
        <f t="shared" si="682"/>
        <v>0</v>
      </c>
      <c r="O2473" s="424">
        <f t="shared" si="683"/>
        <v>0</v>
      </c>
      <c r="P2473" s="420"/>
      <c r="Q2473" s="525"/>
      <c r="R2473" s="526" t="str">
        <f t="shared" si="675"/>
        <v/>
      </c>
      <c r="S2473" s="526" t="str">
        <f t="shared" si="677"/>
        <v/>
      </c>
      <c r="V2473" s="433">
        <f>VLOOKUP(A2473,[3]Cartilha!$A:$A,1,FALSE)</f>
        <v>94210</v>
      </c>
      <c r="W2473" s="367"/>
    </row>
    <row r="2474" spans="1:23" ht="12" hidden="1" thickBot="1" x14ac:dyDescent="0.25">
      <c r="A2474" s="623">
        <v>94218</v>
      </c>
      <c r="B2474" s="616" t="s">
        <v>3171</v>
      </c>
      <c r="C2474" s="620" t="s">
        <v>6188</v>
      </c>
      <c r="D2474" s="612" t="s">
        <v>170</v>
      </c>
      <c r="E2474" s="621">
        <v>122.7</v>
      </c>
      <c r="F2474" s="614">
        <f t="shared" si="676"/>
        <v>147.93</v>
      </c>
      <c r="G2474" s="510"/>
      <c r="H2474" s="423"/>
      <c r="I2474" s="422">
        <f t="shared" si="679"/>
        <v>0</v>
      </c>
      <c r="J2474" s="422">
        <f t="shared" si="680"/>
        <v>0</v>
      </c>
      <c r="K2474" s="419"/>
      <c r="L2474" s="423">
        <f t="shared" si="681"/>
        <v>0</v>
      </c>
      <c r="M2474" s="423">
        <f t="shared" si="681"/>
        <v>0</v>
      </c>
      <c r="N2474" s="424">
        <f t="shared" si="682"/>
        <v>0</v>
      </c>
      <c r="O2474" s="424">
        <f t="shared" si="683"/>
        <v>0</v>
      </c>
      <c r="P2474" s="420"/>
      <c r="Q2474" s="525"/>
      <c r="R2474" s="526" t="str">
        <f t="shared" si="675"/>
        <v/>
      </c>
      <c r="S2474" s="526" t="str">
        <f t="shared" si="677"/>
        <v/>
      </c>
      <c r="V2474" s="433">
        <f>VLOOKUP(A2474,[3]Cartilha!$A:$A,1,FALSE)</f>
        <v>94218</v>
      </c>
      <c r="W2474" s="367"/>
    </row>
    <row r="2475" spans="1:23" ht="12" hidden="1" thickBot="1" x14ac:dyDescent="0.25">
      <c r="A2475" s="623">
        <v>94223</v>
      </c>
      <c r="B2475" s="616" t="s">
        <v>3171</v>
      </c>
      <c r="C2475" s="620" t="s">
        <v>3807</v>
      </c>
      <c r="D2475" s="612" t="s">
        <v>7029</v>
      </c>
      <c r="E2475" s="621">
        <v>78.180000000000007</v>
      </c>
      <c r="F2475" s="614">
        <f t="shared" si="676"/>
        <v>94.25</v>
      </c>
      <c r="G2475" s="510"/>
      <c r="H2475" s="423"/>
      <c r="I2475" s="422">
        <f t="shared" si="679"/>
        <v>0</v>
      </c>
      <c r="J2475" s="422">
        <f t="shared" si="680"/>
        <v>0</v>
      </c>
      <c r="K2475" s="419"/>
      <c r="L2475" s="423">
        <f t="shared" si="681"/>
        <v>0</v>
      </c>
      <c r="M2475" s="423">
        <f t="shared" si="681"/>
        <v>0</v>
      </c>
      <c r="N2475" s="424">
        <f t="shared" si="682"/>
        <v>0</v>
      </c>
      <c r="O2475" s="424">
        <f t="shared" si="683"/>
        <v>0</v>
      </c>
      <c r="P2475" s="420"/>
      <c r="Q2475" s="525"/>
      <c r="R2475" s="526" t="str">
        <f t="shared" si="675"/>
        <v/>
      </c>
      <c r="S2475" s="526" t="str">
        <f t="shared" si="677"/>
        <v/>
      </c>
      <c r="V2475" s="433">
        <f>VLOOKUP(A2475,[3]Cartilha!$A:$A,1,FALSE)</f>
        <v>94223</v>
      </c>
      <c r="W2475" s="367"/>
    </row>
    <row r="2476" spans="1:23" ht="23.25" hidden="1" thickBot="1" x14ac:dyDescent="0.25">
      <c r="A2476" s="623">
        <v>100325</v>
      </c>
      <c r="B2476" s="616" t="s">
        <v>3171</v>
      </c>
      <c r="C2476" s="620" t="s">
        <v>3443</v>
      </c>
      <c r="D2476" s="612" t="s">
        <v>7029</v>
      </c>
      <c r="E2476" s="621">
        <v>85.05</v>
      </c>
      <c r="F2476" s="614">
        <f t="shared" si="676"/>
        <v>102.54</v>
      </c>
      <c r="G2476" s="510"/>
      <c r="H2476" s="423"/>
      <c r="I2476" s="422">
        <f t="shared" si="679"/>
        <v>0</v>
      </c>
      <c r="J2476" s="422">
        <f t="shared" si="680"/>
        <v>0</v>
      </c>
      <c r="K2476" s="419"/>
      <c r="L2476" s="423">
        <f t="shared" si="681"/>
        <v>0</v>
      </c>
      <c r="M2476" s="423">
        <f t="shared" si="681"/>
        <v>0</v>
      </c>
      <c r="N2476" s="424">
        <f t="shared" si="682"/>
        <v>0</v>
      </c>
      <c r="O2476" s="424">
        <f t="shared" si="683"/>
        <v>0</v>
      </c>
      <c r="P2476" s="420"/>
      <c r="Q2476" s="525"/>
      <c r="R2476" s="526" t="str">
        <f t="shared" si="675"/>
        <v/>
      </c>
      <c r="S2476" s="526" t="str">
        <f t="shared" si="677"/>
        <v/>
      </c>
      <c r="V2476" s="433">
        <f>VLOOKUP(A2476,[3]Cartilha!$A:$A,1,FALSE)</f>
        <v>100325</v>
      </c>
      <c r="W2476" s="367"/>
    </row>
    <row r="2477" spans="1:23" ht="12" hidden="1" thickBot="1" x14ac:dyDescent="0.25">
      <c r="A2477" s="623">
        <v>94451</v>
      </c>
      <c r="B2477" s="616" t="s">
        <v>3171</v>
      </c>
      <c r="C2477" s="620" t="s">
        <v>3808</v>
      </c>
      <c r="D2477" s="612" t="s">
        <v>7029</v>
      </c>
      <c r="E2477" s="621">
        <v>87.69</v>
      </c>
      <c r="F2477" s="614">
        <f t="shared" si="676"/>
        <v>105.72</v>
      </c>
      <c r="G2477" s="510"/>
      <c r="H2477" s="423"/>
      <c r="I2477" s="422">
        <f t="shared" si="679"/>
        <v>0</v>
      </c>
      <c r="J2477" s="422">
        <f t="shared" si="680"/>
        <v>0</v>
      </c>
      <c r="K2477" s="419"/>
      <c r="L2477" s="423">
        <f t="shared" si="681"/>
        <v>0</v>
      </c>
      <c r="M2477" s="423">
        <f t="shared" si="681"/>
        <v>0</v>
      </c>
      <c r="N2477" s="424">
        <f t="shared" si="682"/>
        <v>0</v>
      </c>
      <c r="O2477" s="424">
        <f t="shared" si="683"/>
        <v>0</v>
      </c>
      <c r="P2477" s="420"/>
      <c r="Q2477" s="525"/>
      <c r="R2477" s="526" t="str">
        <f t="shared" si="675"/>
        <v/>
      </c>
      <c r="S2477" s="526" t="str">
        <f t="shared" si="677"/>
        <v/>
      </c>
      <c r="V2477" s="433">
        <f>VLOOKUP(A2477,[3]Cartilha!$A:$A,1,FALSE)</f>
        <v>94451</v>
      </c>
      <c r="W2477" s="367"/>
    </row>
    <row r="2478" spans="1:23" ht="12" hidden="1" thickBot="1" x14ac:dyDescent="0.25">
      <c r="A2478" s="623" t="s">
        <v>1901</v>
      </c>
      <c r="B2478" s="616"/>
      <c r="C2478" s="620" t="s">
        <v>3486</v>
      </c>
      <c r="D2478" s="612">
        <v>0</v>
      </c>
      <c r="E2478" s="651">
        <v>0</v>
      </c>
      <c r="F2478" s="638">
        <f t="shared" si="676"/>
        <v>0</v>
      </c>
      <c r="G2478" s="518"/>
      <c r="H2478" s="446"/>
      <c r="I2478" s="447"/>
      <c r="J2478" s="448"/>
      <c r="K2478" s="419"/>
      <c r="L2478" s="461"/>
      <c r="M2478" s="446"/>
      <c r="N2478" s="447"/>
      <c r="O2478" s="448"/>
      <c r="P2478" s="420"/>
      <c r="Q2478" s="525" t="str">
        <f>IF(OR(SUM(J2479:J2480)&gt;0,SUM(O2479:O2480)&gt;0),"xx","")</f>
        <v/>
      </c>
      <c r="R2478" s="526" t="str">
        <f t="shared" si="675"/>
        <v/>
      </c>
      <c r="S2478" s="526" t="str">
        <f t="shared" si="677"/>
        <v/>
      </c>
      <c r="V2478" s="433" t="str">
        <f>VLOOKUP(A2478,[3]Cartilha!$A:$A,1,FALSE)</f>
        <v>6.9</v>
      </c>
      <c r="W2478" s="367"/>
    </row>
    <row r="2479" spans="1:23" ht="23.25" hidden="1" thickBot="1" x14ac:dyDescent="0.25">
      <c r="A2479" s="623">
        <v>94449</v>
      </c>
      <c r="B2479" s="616" t="s">
        <v>3171</v>
      </c>
      <c r="C2479" s="620" t="s">
        <v>3809</v>
      </c>
      <c r="D2479" s="612" t="s">
        <v>170</v>
      </c>
      <c r="E2479" s="621">
        <v>68.38</v>
      </c>
      <c r="F2479" s="614">
        <f t="shared" si="676"/>
        <v>82.44</v>
      </c>
      <c r="G2479" s="510"/>
      <c r="H2479" s="423"/>
      <c r="I2479" s="422">
        <f>IF(ISBLANK(E2479),0,ROUND(F2479*G2479,2))</f>
        <v>0</v>
      </c>
      <c r="J2479" s="422">
        <f>IF(ISBLANK(G2479),0,ROUND(G2479*H2479,2))</f>
        <v>0</v>
      </c>
      <c r="K2479" s="419"/>
      <c r="L2479" s="423">
        <f>G2479</f>
        <v>0</v>
      </c>
      <c r="M2479" s="423">
        <f>H2479</f>
        <v>0</v>
      </c>
      <c r="N2479" s="424">
        <f>IF(ISBLANK(E2479),0,ROUND(F2479*L2479,2))</f>
        <v>0</v>
      </c>
      <c r="O2479" s="424">
        <f>IF(ISBLANK(L2479),0,ROUND(L2479*M2479,2))</f>
        <v>0</v>
      </c>
      <c r="P2479" s="420"/>
      <c r="Q2479" s="525"/>
      <c r="R2479" s="526" t="str">
        <f t="shared" si="675"/>
        <v/>
      </c>
      <c r="S2479" s="526" t="str">
        <f t="shared" si="677"/>
        <v/>
      </c>
      <c r="V2479" s="433">
        <f>VLOOKUP(A2479,[3]Cartilha!$A:$A,1,FALSE)</f>
        <v>94449</v>
      </c>
      <c r="W2479" s="367"/>
    </row>
    <row r="2480" spans="1:23" ht="23.25" hidden="1" thickBot="1" x14ac:dyDescent="0.25">
      <c r="A2480" s="623">
        <v>94444</v>
      </c>
      <c r="B2480" s="616" t="s">
        <v>3171</v>
      </c>
      <c r="C2480" s="620" t="s">
        <v>3487</v>
      </c>
      <c r="D2480" s="612" t="s">
        <v>170</v>
      </c>
      <c r="E2480" s="621">
        <v>558.66</v>
      </c>
      <c r="F2480" s="614">
        <f t="shared" si="676"/>
        <v>673.52</v>
      </c>
      <c r="G2480" s="510"/>
      <c r="H2480" s="423"/>
      <c r="I2480" s="422">
        <f>IF(ISBLANK(E2480),0,ROUND(F2480*G2480,2))</f>
        <v>0</v>
      </c>
      <c r="J2480" s="422">
        <f>IF(ISBLANK(G2480),0,ROUND(G2480*H2480,2))</f>
        <v>0</v>
      </c>
      <c r="K2480" s="419"/>
      <c r="L2480" s="423">
        <f>G2480</f>
        <v>0</v>
      </c>
      <c r="M2480" s="423">
        <f>H2480</f>
        <v>0</v>
      </c>
      <c r="N2480" s="424">
        <f>IF(ISBLANK(E2480),0,ROUND(F2480*L2480,2))</f>
        <v>0</v>
      </c>
      <c r="O2480" s="424">
        <f>IF(ISBLANK(L2480),0,ROUND(L2480*M2480,2))</f>
        <v>0</v>
      </c>
      <c r="P2480" s="420"/>
      <c r="Q2480" s="525"/>
      <c r="R2480" s="526" t="str">
        <f t="shared" si="675"/>
        <v/>
      </c>
      <c r="S2480" s="526" t="str">
        <f t="shared" si="677"/>
        <v/>
      </c>
      <c r="V2480" s="433">
        <f>VLOOKUP(A2480,[3]Cartilha!$A:$A,1,FALSE)</f>
        <v>94444</v>
      </c>
      <c r="W2480" s="367"/>
    </row>
    <row r="2481" spans="1:23" ht="12" hidden="1" thickBot="1" x14ac:dyDescent="0.25">
      <c r="A2481" s="623" t="s">
        <v>1902</v>
      </c>
      <c r="B2481" s="616"/>
      <c r="C2481" s="620" t="s">
        <v>701</v>
      </c>
      <c r="D2481" s="612">
        <v>0</v>
      </c>
      <c r="E2481" s="651">
        <v>0</v>
      </c>
      <c r="F2481" s="638">
        <f t="shared" si="676"/>
        <v>0</v>
      </c>
      <c r="G2481" s="518"/>
      <c r="H2481" s="446"/>
      <c r="I2481" s="447"/>
      <c r="J2481" s="448"/>
      <c r="K2481" s="419"/>
      <c r="L2481" s="461"/>
      <c r="M2481" s="446"/>
      <c r="N2481" s="447"/>
      <c r="O2481" s="448"/>
      <c r="P2481" s="420"/>
      <c r="Q2481" s="525" t="str">
        <f>IF(OR(SUM(J2482:J2495)&gt;0,SUM(O2482:O2495)&gt;0),"xx","")</f>
        <v/>
      </c>
      <c r="R2481" s="526" t="str">
        <f t="shared" si="675"/>
        <v/>
      </c>
      <c r="S2481" s="526" t="str">
        <f t="shared" si="677"/>
        <v/>
      </c>
      <c r="V2481" s="433" t="str">
        <f>VLOOKUP(A2481,[3]Cartilha!$A:$A,1,FALSE)</f>
        <v>6.10</v>
      </c>
      <c r="W2481" s="367"/>
    </row>
    <row r="2482" spans="1:23" ht="23.25" hidden="1" thickBot="1" x14ac:dyDescent="0.25">
      <c r="A2482" s="623">
        <v>92568</v>
      </c>
      <c r="B2482" s="616" t="s">
        <v>3171</v>
      </c>
      <c r="C2482" s="620" t="s">
        <v>3810</v>
      </c>
      <c r="D2482" s="612" t="s">
        <v>170</v>
      </c>
      <c r="E2482" s="621">
        <v>176.45</v>
      </c>
      <c r="F2482" s="614">
        <f t="shared" si="676"/>
        <v>212.73</v>
      </c>
      <c r="G2482" s="510"/>
      <c r="H2482" s="423"/>
      <c r="I2482" s="422">
        <f t="shared" ref="I2482:I2495" si="684">IF(ISBLANK(E2482),0,ROUND(F2482*G2482,2))</f>
        <v>0</v>
      </c>
      <c r="J2482" s="422">
        <f t="shared" ref="J2482:J2495" si="685">IF(ISBLANK(G2482),0,ROUND(G2482*H2482,2))</f>
        <v>0</v>
      </c>
      <c r="K2482" s="419"/>
      <c r="L2482" s="423">
        <f t="shared" ref="L2482:L2495" si="686">G2482</f>
        <v>0</v>
      </c>
      <c r="M2482" s="423">
        <f t="shared" ref="M2482:M2495" si="687">H2482</f>
        <v>0</v>
      </c>
      <c r="N2482" s="424">
        <f t="shared" ref="N2482:N2495" si="688">IF(ISBLANK(E2482),0,ROUND(F2482*L2482,2))</f>
        <v>0</v>
      </c>
      <c r="O2482" s="424">
        <f t="shared" ref="O2482:O2495" si="689">IF(ISBLANK(L2482),0,ROUND(L2482*M2482,2))</f>
        <v>0</v>
      </c>
      <c r="P2482" s="420"/>
      <c r="Q2482" s="525"/>
      <c r="R2482" s="526" t="str">
        <f t="shared" si="675"/>
        <v/>
      </c>
      <c r="S2482" s="526" t="str">
        <f t="shared" si="677"/>
        <v/>
      </c>
      <c r="V2482" s="433">
        <f>VLOOKUP(A2482,[3]Cartilha!$A:$A,1,FALSE)</f>
        <v>92568</v>
      </c>
      <c r="W2482" s="367"/>
    </row>
    <row r="2483" spans="1:23" ht="23.25" hidden="1" thickBot="1" x14ac:dyDescent="0.25">
      <c r="A2483" s="623">
        <v>92569</v>
      </c>
      <c r="B2483" s="616" t="s">
        <v>3171</v>
      </c>
      <c r="C2483" s="620" t="s">
        <v>3811</v>
      </c>
      <c r="D2483" s="612" t="s">
        <v>170</v>
      </c>
      <c r="E2483" s="621">
        <v>99.06</v>
      </c>
      <c r="F2483" s="614">
        <f t="shared" si="676"/>
        <v>119.43</v>
      </c>
      <c r="G2483" s="510"/>
      <c r="H2483" s="423"/>
      <c r="I2483" s="422">
        <f t="shared" si="684"/>
        <v>0</v>
      </c>
      <c r="J2483" s="422">
        <f t="shared" si="685"/>
        <v>0</v>
      </c>
      <c r="K2483" s="419"/>
      <c r="L2483" s="423">
        <f t="shared" si="686"/>
        <v>0</v>
      </c>
      <c r="M2483" s="423">
        <f t="shared" si="687"/>
        <v>0</v>
      </c>
      <c r="N2483" s="424">
        <f t="shared" si="688"/>
        <v>0</v>
      </c>
      <c r="O2483" s="424">
        <f t="shared" si="689"/>
        <v>0</v>
      </c>
      <c r="P2483" s="420"/>
      <c r="Q2483" s="525"/>
      <c r="R2483" s="526" t="str">
        <f t="shared" si="675"/>
        <v/>
      </c>
      <c r="S2483" s="526" t="str">
        <f t="shared" si="677"/>
        <v/>
      </c>
      <c r="V2483" s="433">
        <f>VLOOKUP(A2483,[3]Cartilha!$A:$A,1,FALSE)</f>
        <v>92569</v>
      </c>
      <c r="W2483" s="367"/>
    </row>
    <row r="2484" spans="1:23" ht="23.25" hidden="1" thickBot="1" x14ac:dyDescent="0.25">
      <c r="A2484" s="623">
        <v>92570</v>
      </c>
      <c r="B2484" s="616" t="s">
        <v>3171</v>
      </c>
      <c r="C2484" s="620" t="s">
        <v>3812</v>
      </c>
      <c r="D2484" s="612" t="s">
        <v>170</v>
      </c>
      <c r="E2484" s="621">
        <v>63.24</v>
      </c>
      <c r="F2484" s="614">
        <f t="shared" si="676"/>
        <v>76.239999999999995</v>
      </c>
      <c r="G2484" s="510"/>
      <c r="H2484" s="423"/>
      <c r="I2484" s="422">
        <f t="shared" si="684"/>
        <v>0</v>
      </c>
      <c r="J2484" s="422">
        <f t="shared" si="685"/>
        <v>0</v>
      </c>
      <c r="K2484" s="419"/>
      <c r="L2484" s="423">
        <f t="shared" si="686"/>
        <v>0</v>
      </c>
      <c r="M2484" s="423">
        <f t="shared" si="687"/>
        <v>0</v>
      </c>
      <c r="N2484" s="424">
        <f t="shared" si="688"/>
        <v>0</v>
      </c>
      <c r="O2484" s="424">
        <f t="shared" si="689"/>
        <v>0</v>
      </c>
      <c r="P2484" s="420"/>
      <c r="Q2484" s="525"/>
      <c r="R2484" s="526" t="str">
        <f t="shared" si="675"/>
        <v/>
      </c>
      <c r="S2484" s="526" t="str">
        <f t="shared" si="677"/>
        <v/>
      </c>
      <c r="V2484" s="433">
        <f>VLOOKUP(A2484,[3]Cartilha!$A:$A,1,FALSE)</f>
        <v>92570</v>
      </c>
      <c r="W2484" s="367"/>
    </row>
    <row r="2485" spans="1:23" ht="23.25" hidden="1" thickBot="1" x14ac:dyDescent="0.25">
      <c r="A2485" s="623">
        <v>92571</v>
      </c>
      <c r="B2485" s="616" t="s">
        <v>3171</v>
      </c>
      <c r="C2485" s="620" t="s">
        <v>3813</v>
      </c>
      <c r="D2485" s="612" t="s">
        <v>170</v>
      </c>
      <c r="E2485" s="621">
        <v>185.8</v>
      </c>
      <c r="F2485" s="614">
        <f t="shared" si="676"/>
        <v>224</v>
      </c>
      <c r="G2485" s="510"/>
      <c r="H2485" s="423"/>
      <c r="I2485" s="422">
        <f t="shared" si="684"/>
        <v>0</v>
      </c>
      <c r="J2485" s="422">
        <f t="shared" si="685"/>
        <v>0</v>
      </c>
      <c r="K2485" s="419"/>
      <c r="L2485" s="423">
        <f t="shared" si="686"/>
        <v>0</v>
      </c>
      <c r="M2485" s="423">
        <f t="shared" si="687"/>
        <v>0</v>
      </c>
      <c r="N2485" s="424">
        <f t="shared" si="688"/>
        <v>0</v>
      </c>
      <c r="O2485" s="424">
        <f t="shared" si="689"/>
        <v>0</v>
      </c>
      <c r="P2485" s="420"/>
      <c r="Q2485" s="525"/>
      <c r="R2485" s="526" t="str">
        <f t="shared" si="675"/>
        <v/>
      </c>
      <c r="S2485" s="526" t="str">
        <f t="shared" si="677"/>
        <v/>
      </c>
      <c r="V2485" s="433">
        <f>VLOOKUP(A2485,[3]Cartilha!$A:$A,1,FALSE)</f>
        <v>92571</v>
      </c>
      <c r="W2485" s="367"/>
    </row>
    <row r="2486" spans="1:23" ht="23.25" hidden="1" thickBot="1" x14ac:dyDescent="0.25">
      <c r="A2486" s="623">
        <v>92572</v>
      </c>
      <c r="B2486" s="616" t="s">
        <v>3171</v>
      </c>
      <c r="C2486" s="620" t="s">
        <v>3814</v>
      </c>
      <c r="D2486" s="612" t="s">
        <v>170</v>
      </c>
      <c r="E2486" s="621">
        <v>112.41</v>
      </c>
      <c r="F2486" s="614">
        <f t="shared" si="676"/>
        <v>135.52000000000001</v>
      </c>
      <c r="G2486" s="510"/>
      <c r="H2486" s="423"/>
      <c r="I2486" s="422">
        <f t="shared" si="684"/>
        <v>0</v>
      </c>
      <c r="J2486" s="422">
        <f t="shared" si="685"/>
        <v>0</v>
      </c>
      <c r="K2486" s="419"/>
      <c r="L2486" s="423">
        <f t="shared" si="686"/>
        <v>0</v>
      </c>
      <c r="M2486" s="423">
        <f t="shared" si="687"/>
        <v>0</v>
      </c>
      <c r="N2486" s="424">
        <f t="shared" si="688"/>
        <v>0</v>
      </c>
      <c r="O2486" s="424">
        <f t="shared" si="689"/>
        <v>0</v>
      </c>
      <c r="P2486" s="420"/>
      <c r="Q2486" s="525"/>
      <c r="R2486" s="526" t="str">
        <f t="shared" si="675"/>
        <v/>
      </c>
      <c r="S2486" s="526" t="str">
        <f t="shared" si="677"/>
        <v/>
      </c>
      <c r="V2486" s="433">
        <f>VLOOKUP(A2486,[3]Cartilha!$A:$A,1,FALSE)</f>
        <v>92572</v>
      </c>
      <c r="W2486" s="367"/>
    </row>
    <row r="2487" spans="1:23" ht="23.25" hidden="1" thickBot="1" x14ac:dyDescent="0.25">
      <c r="A2487" s="623">
        <v>92573</v>
      </c>
      <c r="B2487" s="616" t="s">
        <v>3171</v>
      </c>
      <c r="C2487" s="620" t="s">
        <v>3815</v>
      </c>
      <c r="D2487" s="612" t="s">
        <v>170</v>
      </c>
      <c r="E2487" s="621">
        <v>67.14</v>
      </c>
      <c r="F2487" s="614">
        <f t="shared" si="676"/>
        <v>80.94</v>
      </c>
      <c r="G2487" s="510"/>
      <c r="H2487" s="423"/>
      <c r="I2487" s="422">
        <f t="shared" si="684"/>
        <v>0</v>
      </c>
      <c r="J2487" s="422">
        <f t="shared" si="685"/>
        <v>0</v>
      </c>
      <c r="K2487" s="419"/>
      <c r="L2487" s="423">
        <f t="shared" si="686"/>
        <v>0</v>
      </c>
      <c r="M2487" s="423">
        <f t="shared" si="687"/>
        <v>0</v>
      </c>
      <c r="N2487" s="424">
        <f t="shared" si="688"/>
        <v>0</v>
      </c>
      <c r="O2487" s="424">
        <f t="shared" si="689"/>
        <v>0</v>
      </c>
      <c r="P2487" s="420"/>
      <c r="Q2487" s="525"/>
      <c r="R2487" s="526" t="str">
        <f t="shared" si="675"/>
        <v/>
      </c>
      <c r="S2487" s="526" t="str">
        <f t="shared" si="677"/>
        <v/>
      </c>
      <c r="V2487" s="433">
        <f>VLOOKUP(A2487,[3]Cartilha!$A:$A,1,FALSE)</f>
        <v>92573</v>
      </c>
      <c r="W2487" s="367"/>
    </row>
    <row r="2488" spans="1:23" ht="23.25" hidden="1" thickBot="1" x14ac:dyDescent="0.25">
      <c r="A2488" s="623">
        <v>92574</v>
      </c>
      <c r="B2488" s="616" t="s">
        <v>3171</v>
      </c>
      <c r="C2488" s="620" t="s">
        <v>3816</v>
      </c>
      <c r="D2488" s="612" t="s">
        <v>170</v>
      </c>
      <c r="E2488" s="621">
        <v>179.1</v>
      </c>
      <c r="F2488" s="614">
        <f t="shared" si="676"/>
        <v>215.92</v>
      </c>
      <c r="G2488" s="510"/>
      <c r="H2488" s="423"/>
      <c r="I2488" s="422">
        <f t="shared" si="684"/>
        <v>0</v>
      </c>
      <c r="J2488" s="422">
        <f t="shared" si="685"/>
        <v>0</v>
      </c>
      <c r="K2488" s="419"/>
      <c r="L2488" s="423">
        <f t="shared" si="686"/>
        <v>0</v>
      </c>
      <c r="M2488" s="423">
        <f t="shared" si="687"/>
        <v>0</v>
      </c>
      <c r="N2488" s="424">
        <f t="shared" si="688"/>
        <v>0</v>
      </c>
      <c r="O2488" s="424">
        <f t="shared" si="689"/>
        <v>0</v>
      </c>
      <c r="P2488" s="420"/>
      <c r="Q2488" s="525"/>
      <c r="R2488" s="526" t="str">
        <f t="shared" si="675"/>
        <v/>
      </c>
      <c r="S2488" s="526" t="str">
        <f t="shared" si="677"/>
        <v/>
      </c>
      <c r="V2488" s="433">
        <f>VLOOKUP(A2488,[3]Cartilha!$A:$A,1,FALSE)</f>
        <v>92574</v>
      </c>
      <c r="W2488" s="367"/>
    </row>
    <row r="2489" spans="1:23" ht="23.25" hidden="1" thickBot="1" x14ac:dyDescent="0.25">
      <c r="A2489" s="623">
        <v>92575</v>
      </c>
      <c r="B2489" s="616" t="s">
        <v>3171</v>
      </c>
      <c r="C2489" s="620" t="s">
        <v>3817</v>
      </c>
      <c r="D2489" s="612" t="s">
        <v>170</v>
      </c>
      <c r="E2489" s="621">
        <v>90.41</v>
      </c>
      <c r="F2489" s="614">
        <f t="shared" si="676"/>
        <v>109</v>
      </c>
      <c r="G2489" s="510"/>
      <c r="H2489" s="423"/>
      <c r="I2489" s="422">
        <f t="shared" si="684"/>
        <v>0</v>
      </c>
      <c r="J2489" s="422">
        <f t="shared" si="685"/>
        <v>0</v>
      </c>
      <c r="K2489" s="419"/>
      <c r="L2489" s="423">
        <f t="shared" si="686"/>
        <v>0</v>
      </c>
      <c r="M2489" s="423">
        <f t="shared" si="687"/>
        <v>0</v>
      </c>
      <c r="N2489" s="424">
        <f t="shared" si="688"/>
        <v>0</v>
      </c>
      <c r="O2489" s="424">
        <f t="shared" si="689"/>
        <v>0</v>
      </c>
      <c r="P2489" s="420"/>
      <c r="Q2489" s="525"/>
      <c r="R2489" s="526" t="str">
        <f t="shared" si="675"/>
        <v/>
      </c>
      <c r="S2489" s="526" t="str">
        <f t="shared" si="677"/>
        <v/>
      </c>
      <c r="V2489" s="433">
        <f>VLOOKUP(A2489,[3]Cartilha!$A:$A,1,FALSE)</f>
        <v>92575</v>
      </c>
      <c r="W2489" s="367"/>
    </row>
    <row r="2490" spans="1:23" ht="23.25" hidden="1" thickBot="1" x14ac:dyDescent="0.25">
      <c r="A2490" s="623">
        <v>92576</v>
      </c>
      <c r="B2490" s="616" t="s">
        <v>3171</v>
      </c>
      <c r="C2490" s="620" t="s">
        <v>3818</v>
      </c>
      <c r="D2490" s="612" t="s">
        <v>170</v>
      </c>
      <c r="E2490" s="621">
        <v>49.81</v>
      </c>
      <c r="F2490" s="614">
        <f t="shared" si="676"/>
        <v>60.05</v>
      </c>
      <c r="G2490" s="510"/>
      <c r="H2490" s="423"/>
      <c r="I2490" s="422">
        <f t="shared" si="684"/>
        <v>0</v>
      </c>
      <c r="J2490" s="422">
        <f t="shared" si="685"/>
        <v>0</v>
      </c>
      <c r="K2490" s="419"/>
      <c r="L2490" s="423">
        <f t="shared" si="686"/>
        <v>0</v>
      </c>
      <c r="M2490" s="423">
        <f t="shared" si="687"/>
        <v>0</v>
      </c>
      <c r="N2490" s="424">
        <f t="shared" si="688"/>
        <v>0</v>
      </c>
      <c r="O2490" s="424">
        <f t="shared" si="689"/>
        <v>0</v>
      </c>
      <c r="P2490" s="420"/>
      <c r="Q2490" s="525"/>
      <c r="R2490" s="526" t="str">
        <f t="shared" si="675"/>
        <v/>
      </c>
      <c r="S2490" s="526" t="str">
        <f t="shared" si="677"/>
        <v/>
      </c>
      <c r="V2490" s="433">
        <f>VLOOKUP(A2490,[3]Cartilha!$A:$A,1,FALSE)</f>
        <v>92576</v>
      </c>
      <c r="W2490" s="367"/>
    </row>
    <row r="2491" spans="1:23" ht="23.25" hidden="1" thickBot="1" x14ac:dyDescent="0.25">
      <c r="A2491" s="623">
        <v>92577</v>
      </c>
      <c r="B2491" s="616" t="s">
        <v>3171</v>
      </c>
      <c r="C2491" s="620" t="s">
        <v>3819</v>
      </c>
      <c r="D2491" s="612" t="s">
        <v>170</v>
      </c>
      <c r="E2491" s="621">
        <v>189.09</v>
      </c>
      <c r="F2491" s="614">
        <f t="shared" si="676"/>
        <v>227.97</v>
      </c>
      <c r="G2491" s="510"/>
      <c r="H2491" s="423"/>
      <c r="I2491" s="422">
        <f t="shared" si="684"/>
        <v>0</v>
      </c>
      <c r="J2491" s="422">
        <f t="shared" si="685"/>
        <v>0</v>
      </c>
      <c r="K2491" s="419"/>
      <c r="L2491" s="423">
        <f t="shared" si="686"/>
        <v>0</v>
      </c>
      <c r="M2491" s="423">
        <f t="shared" si="687"/>
        <v>0</v>
      </c>
      <c r="N2491" s="424">
        <f t="shared" si="688"/>
        <v>0</v>
      </c>
      <c r="O2491" s="424">
        <f t="shared" si="689"/>
        <v>0</v>
      </c>
      <c r="P2491" s="420"/>
      <c r="Q2491" s="525"/>
      <c r="R2491" s="526" t="str">
        <f t="shared" si="675"/>
        <v/>
      </c>
      <c r="S2491" s="526" t="str">
        <f t="shared" si="677"/>
        <v/>
      </c>
      <c r="V2491" s="433">
        <f>VLOOKUP(A2491,[3]Cartilha!$A:$A,1,FALSE)</f>
        <v>92577</v>
      </c>
      <c r="W2491" s="367"/>
    </row>
    <row r="2492" spans="1:23" ht="23.25" hidden="1" thickBot="1" x14ac:dyDescent="0.25">
      <c r="A2492" s="623">
        <v>92578</v>
      </c>
      <c r="B2492" s="616" t="s">
        <v>3171</v>
      </c>
      <c r="C2492" s="620" t="s">
        <v>3820</v>
      </c>
      <c r="D2492" s="612" t="s">
        <v>170</v>
      </c>
      <c r="E2492" s="621">
        <v>95.94</v>
      </c>
      <c r="F2492" s="614">
        <f t="shared" si="676"/>
        <v>115.67</v>
      </c>
      <c r="G2492" s="510"/>
      <c r="H2492" s="423"/>
      <c r="I2492" s="422">
        <f t="shared" si="684"/>
        <v>0</v>
      </c>
      <c r="J2492" s="422">
        <f t="shared" si="685"/>
        <v>0</v>
      </c>
      <c r="K2492" s="419"/>
      <c r="L2492" s="423">
        <f t="shared" si="686"/>
        <v>0</v>
      </c>
      <c r="M2492" s="423">
        <f t="shared" si="687"/>
        <v>0</v>
      </c>
      <c r="N2492" s="424">
        <f t="shared" si="688"/>
        <v>0</v>
      </c>
      <c r="O2492" s="424">
        <f t="shared" si="689"/>
        <v>0</v>
      </c>
      <c r="P2492" s="420"/>
      <c r="Q2492" s="525"/>
      <c r="R2492" s="526" t="str">
        <f t="shared" si="675"/>
        <v/>
      </c>
      <c r="S2492" s="526" t="str">
        <f t="shared" si="677"/>
        <v/>
      </c>
      <c r="V2492" s="433">
        <f>VLOOKUP(A2492,[3]Cartilha!$A:$A,1,FALSE)</f>
        <v>92578</v>
      </c>
      <c r="W2492" s="367"/>
    </row>
    <row r="2493" spans="1:23" ht="23.25" hidden="1" thickBot="1" x14ac:dyDescent="0.25">
      <c r="A2493" s="623">
        <v>92579</v>
      </c>
      <c r="B2493" s="616" t="s">
        <v>3171</v>
      </c>
      <c r="C2493" s="620" t="s">
        <v>3821</v>
      </c>
      <c r="D2493" s="612" t="s">
        <v>170</v>
      </c>
      <c r="E2493" s="621">
        <v>52.92</v>
      </c>
      <c r="F2493" s="614">
        <f t="shared" si="676"/>
        <v>63.8</v>
      </c>
      <c r="G2493" s="510"/>
      <c r="H2493" s="423"/>
      <c r="I2493" s="422">
        <f t="shared" si="684"/>
        <v>0</v>
      </c>
      <c r="J2493" s="422">
        <f t="shared" si="685"/>
        <v>0</v>
      </c>
      <c r="K2493" s="419"/>
      <c r="L2493" s="423">
        <f t="shared" si="686"/>
        <v>0</v>
      </c>
      <c r="M2493" s="423">
        <f t="shared" si="687"/>
        <v>0</v>
      </c>
      <c r="N2493" s="424">
        <f t="shared" si="688"/>
        <v>0</v>
      </c>
      <c r="O2493" s="424">
        <f t="shared" si="689"/>
        <v>0</v>
      </c>
      <c r="P2493" s="420"/>
      <c r="Q2493" s="525"/>
      <c r="R2493" s="526" t="str">
        <f t="shared" si="675"/>
        <v/>
      </c>
      <c r="S2493" s="526" t="str">
        <f t="shared" si="677"/>
        <v/>
      </c>
      <c r="V2493" s="433">
        <f>VLOOKUP(A2493,[3]Cartilha!$A:$A,1,FALSE)</f>
        <v>92579</v>
      </c>
      <c r="W2493" s="367"/>
    </row>
    <row r="2494" spans="1:23" ht="23.25" hidden="1" thickBot="1" x14ac:dyDescent="0.25">
      <c r="A2494" s="623">
        <v>92580</v>
      </c>
      <c r="B2494" s="616" t="s">
        <v>3171</v>
      </c>
      <c r="C2494" s="620" t="s">
        <v>3822</v>
      </c>
      <c r="D2494" s="612" t="s">
        <v>170</v>
      </c>
      <c r="E2494" s="621">
        <v>65.83</v>
      </c>
      <c r="F2494" s="614">
        <f t="shared" si="676"/>
        <v>79.36</v>
      </c>
      <c r="G2494" s="510"/>
      <c r="H2494" s="423"/>
      <c r="I2494" s="422">
        <f t="shared" si="684"/>
        <v>0</v>
      </c>
      <c r="J2494" s="422">
        <f t="shared" si="685"/>
        <v>0</v>
      </c>
      <c r="K2494" s="419"/>
      <c r="L2494" s="423">
        <f t="shared" si="686"/>
        <v>0</v>
      </c>
      <c r="M2494" s="423">
        <f t="shared" si="687"/>
        <v>0</v>
      </c>
      <c r="N2494" s="424">
        <f t="shared" si="688"/>
        <v>0</v>
      </c>
      <c r="O2494" s="424">
        <f t="shared" si="689"/>
        <v>0</v>
      </c>
      <c r="P2494" s="420"/>
      <c r="Q2494" s="525"/>
      <c r="R2494" s="526" t="str">
        <f t="shared" si="675"/>
        <v/>
      </c>
      <c r="S2494" s="526" t="str">
        <f t="shared" si="677"/>
        <v/>
      </c>
      <c r="V2494" s="433">
        <f>VLOOKUP(A2494,[3]Cartilha!$A:$A,1,FALSE)</f>
        <v>92580</v>
      </c>
      <c r="W2494" s="367"/>
    </row>
    <row r="2495" spans="1:23" ht="23.25" hidden="1" thickBot="1" x14ac:dyDescent="0.25">
      <c r="A2495" s="623">
        <v>92581</v>
      </c>
      <c r="B2495" s="616" t="s">
        <v>3171</v>
      </c>
      <c r="C2495" s="620" t="s">
        <v>3823</v>
      </c>
      <c r="D2495" s="612" t="s">
        <v>170</v>
      </c>
      <c r="E2495" s="621">
        <v>69.010000000000005</v>
      </c>
      <c r="F2495" s="614">
        <f t="shared" si="676"/>
        <v>83.2</v>
      </c>
      <c r="G2495" s="510"/>
      <c r="H2495" s="423"/>
      <c r="I2495" s="422">
        <f t="shared" si="684"/>
        <v>0</v>
      </c>
      <c r="J2495" s="422">
        <f t="shared" si="685"/>
        <v>0</v>
      </c>
      <c r="K2495" s="419"/>
      <c r="L2495" s="423">
        <f t="shared" si="686"/>
        <v>0</v>
      </c>
      <c r="M2495" s="423">
        <f t="shared" si="687"/>
        <v>0</v>
      </c>
      <c r="N2495" s="424">
        <f t="shared" si="688"/>
        <v>0</v>
      </c>
      <c r="O2495" s="424">
        <f t="shared" si="689"/>
        <v>0</v>
      </c>
      <c r="P2495" s="420"/>
      <c r="Q2495" s="525"/>
      <c r="R2495" s="526" t="str">
        <f t="shared" si="675"/>
        <v/>
      </c>
      <c r="S2495" s="526" t="str">
        <f t="shared" si="677"/>
        <v/>
      </c>
      <c r="V2495" s="433">
        <f>VLOOKUP(A2495,[3]Cartilha!$A:$A,1,FALSE)</f>
        <v>92581</v>
      </c>
      <c r="W2495" s="367"/>
    </row>
    <row r="2496" spans="1:23" ht="12" hidden="1" thickBot="1" x14ac:dyDescent="0.25">
      <c r="A2496" s="623" t="s">
        <v>1903</v>
      </c>
      <c r="B2496" s="616"/>
      <c r="C2496" s="620" t="s">
        <v>243</v>
      </c>
      <c r="D2496" s="612">
        <v>0</v>
      </c>
      <c r="E2496" s="651">
        <v>0</v>
      </c>
      <c r="F2496" s="638">
        <f t="shared" si="676"/>
        <v>0</v>
      </c>
      <c r="G2496" s="518"/>
      <c r="H2496" s="446"/>
      <c r="I2496" s="447"/>
      <c r="J2496" s="448"/>
      <c r="K2496" s="419"/>
      <c r="L2496" s="461"/>
      <c r="M2496" s="446"/>
      <c r="N2496" s="447"/>
      <c r="O2496" s="448"/>
      <c r="P2496" s="420"/>
      <c r="Q2496" s="525" t="str">
        <f>IF(OR(SUM(J2497:J2500)&gt;0,SUM(O2497:O2500)&gt;0),"xx","")</f>
        <v/>
      </c>
      <c r="R2496" s="526" t="str">
        <f t="shared" si="675"/>
        <v/>
      </c>
      <c r="S2496" s="526" t="str">
        <f t="shared" si="677"/>
        <v/>
      </c>
      <c r="V2496" s="433" t="str">
        <f>VLOOKUP(A2496,[3]Cartilha!$A:$A,1,FALSE)</f>
        <v>6.11</v>
      </c>
      <c r="W2496" s="367"/>
    </row>
    <row r="2497" spans="1:23" ht="23.25" hidden="1" thickBot="1" x14ac:dyDescent="0.25">
      <c r="A2497" s="623">
        <v>94227</v>
      </c>
      <c r="B2497" s="616" t="s">
        <v>3171</v>
      </c>
      <c r="C2497" s="620" t="s">
        <v>3824</v>
      </c>
      <c r="D2497" s="612" t="s">
        <v>7029</v>
      </c>
      <c r="E2497" s="621">
        <v>74.88</v>
      </c>
      <c r="F2497" s="614">
        <f t="shared" si="676"/>
        <v>90.28</v>
      </c>
      <c r="G2497" s="510"/>
      <c r="H2497" s="423"/>
      <c r="I2497" s="422">
        <f>IF(ISBLANK(E2497),0,ROUND(F2497*G2497,2))</f>
        <v>0</v>
      </c>
      <c r="J2497" s="422">
        <f>IF(ISBLANK(G2497),0,ROUND(G2497*H2497,2))</f>
        <v>0</v>
      </c>
      <c r="K2497" s="419"/>
      <c r="L2497" s="423">
        <f t="shared" ref="L2497:M2500" si="690">G2497</f>
        <v>0</v>
      </c>
      <c r="M2497" s="423">
        <f t="shared" si="690"/>
        <v>0</v>
      </c>
      <c r="N2497" s="424">
        <f>IF(ISBLANK(E2497),0,ROUND(F2497*L2497,2))</f>
        <v>0</v>
      </c>
      <c r="O2497" s="424">
        <f>IF(ISBLANK(L2497),0,ROUND(L2497*M2497,2))</f>
        <v>0</v>
      </c>
      <c r="P2497" s="420"/>
      <c r="Q2497" s="525"/>
      <c r="R2497" s="526" t="str">
        <f t="shared" si="675"/>
        <v/>
      </c>
      <c r="S2497" s="526" t="str">
        <f t="shared" si="677"/>
        <v/>
      </c>
      <c r="V2497" s="433">
        <f>VLOOKUP(A2497,[3]Cartilha!$A:$A,1,FALSE)</f>
        <v>94227</v>
      </c>
      <c r="W2497" s="367"/>
    </row>
    <row r="2498" spans="1:23" ht="23.25" hidden="1" thickBot="1" x14ac:dyDescent="0.25">
      <c r="A2498" s="623">
        <v>94228</v>
      </c>
      <c r="B2498" s="616" t="s">
        <v>3171</v>
      </c>
      <c r="C2498" s="620" t="s">
        <v>3825</v>
      </c>
      <c r="D2498" s="612" t="s">
        <v>7029</v>
      </c>
      <c r="E2498" s="621">
        <v>101.01</v>
      </c>
      <c r="F2498" s="614">
        <f t="shared" si="676"/>
        <v>121.78</v>
      </c>
      <c r="G2498" s="510"/>
      <c r="H2498" s="423"/>
      <c r="I2498" s="422">
        <f>IF(ISBLANK(E2498),0,ROUND(F2498*G2498,2))</f>
        <v>0</v>
      </c>
      <c r="J2498" s="422">
        <f>IF(ISBLANK(G2498),0,ROUND(G2498*H2498,2))</f>
        <v>0</v>
      </c>
      <c r="K2498" s="419"/>
      <c r="L2498" s="423">
        <f t="shared" si="690"/>
        <v>0</v>
      </c>
      <c r="M2498" s="423">
        <f t="shared" si="690"/>
        <v>0</v>
      </c>
      <c r="N2498" s="424">
        <f>IF(ISBLANK(E2498),0,ROUND(F2498*L2498,2))</f>
        <v>0</v>
      </c>
      <c r="O2498" s="424">
        <f>IF(ISBLANK(L2498),0,ROUND(L2498*M2498,2))</f>
        <v>0</v>
      </c>
      <c r="P2498" s="420"/>
      <c r="Q2498" s="525"/>
      <c r="R2498" s="526" t="str">
        <f t="shared" si="675"/>
        <v/>
      </c>
      <c r="S2498" s="526" t="str">
        <f t="shared" si="677"/>
        <v/>
      </c>
      <c r="V2498" s="433">
        <f>VLOOKUP(A2498,[3]Cartilha!$A:$A,1,FALSE)</f>
        <v>94228</v>
      </c>
      <c r="W2498" s="367"/>
    </row>
    <row r="2499" spans="1:23" ht="23.25" hidden="1" thickBot="1" x14ac:dyDescent="0.25">
      <c r="A2499" s="623">
        <v>94229</v>
      </c>
      <c r="B2499" s="616" t="s">
        <v>3171</v>
      </c>
      <c r="C2499" s="620" t="s">
        <v>3826</v>
      </c>
      <c r="D2499" s="612" t="s">
        <v>7029</v>
      </c>
      <c r="E2499" s="621">
        <v>195.53</v>
      </c>
      <c r="F2499" s="614">
        <f t="shared" si="676"/>
        <v>235.73</v>
      </c>
      <c r="G2499" s="510"/>
      <c r="H2499" s="423"/>
      <c r="I2499" s="422">
        <f>IF(ISBLANK(E2499),0,ROUND(F2499*G2499,2))</f>
        <v>0</v>
      </c>
      <c r="J2499" s="422">
        <f>IF(ISBLANK(G2499),0,ROUND(G2499*H2499,2))</f>
        <v>0</v>
      </c>
      <c r="K2499" s="419"/>
      <c r="L2499" s="423">
        <f t="shared" si="690"/>
        <v>0</v>
      </c>
      <c r="M2499" s="423">
        <f t="shared" si="690"/>
        <v>0</v>
      </c>
      <c r="N2499" s="424">
        <f>IF(ISBLANK(E2499),0,ROUND(F2499*L2499,2))</f>
        <v>0</v>
      </c>
      <c r="O2499" s="424">
        <f>IF(ISBLANK(L2499),0,ROUND(L2499*M2499,2))</f>
        <v>0</v>
      </c>
      <c r="P2499" s="420"/>
      <c r="Q2499" s="525"/>
      <c r="R2499" s="526" t="str">
        <f t="shared" si="675"/>
        <v/>
      </c>
      <c r="S2499" s="526" t="str">
        <f t="shared" si="677"/>
        <v/>
      </c>
      <c r="V2499" s="433">
        <f>VLOOKUP(A2499,[3]Cartilha!$A:$A,1,FALSE)</f>
        <v>94229</v>
      </c>
      <c r="W2499" s="367"/>
    </row>
    <row r="2500" spans="1:23" ht="23.25" hidden="1" thickBot="1" x14ac:dyDescent="0.25">
      <c r="A2500" s="623">
        <v>100434</v>
      </c>
      <c r="B2500" s="616" t="s">
        <v>3171</v>
      </c>
      <c r="C2500" s="620" t="s">
        <v>3440</v>
      </c>
      <c r="D2500" s="612" t="s">
        <v>7029</v>
      </c>
      <c r="E2500" s="621">
        <v>65.540000000000006</v>
      </c>
      <c r="F2500" s="614">
        <f t="shared" si="676"/>
        <v>79.02</v>
      </c>
      <c r="G2500" s="510"/>
      <c r="H2500" s="423"/>
      <c r="I2500" s="422">
        <f>IF(ISBLANK(E2500),0,ROUND(F2500*G2500,2))</f>
        <v>0</v>
      </c>
      <c r="J2500" s="422">
        <f>IF(ISBLANK(G2500),0,ROUND(G2500*H2500,2))</f>
        <v>0</v>
      </c>
      <c r="K2500" s="419"/>
      <c r="L2500" s="423">
        <f t="shared" si="690"/>
        <v>0</v>
      </c>
      <c r="M2500" s="423">
        <f t="shared" si="690"/>
        <v>0</v>
      </c>
      <c r="N2500" s="424">
        <f>IF(ISBLANK(E2500),0,ROUND(F2500*L2500,2))</f>
        <v>0</v>
      </c>
      <c r="O2500" s="424">
        <f>IF(ISBLANK(L2500),0,ROUND(L2500*M2500,2))</f>
        <v>0</v>
      </c>
      <c r="P2500" s="420"/>
      <c r="Q2500" s="525"/>
      <c r="R2500" s="526" t="str">
        <f t="shared" si="675"/>
        <v/>
      </c>
      <c r="S2500" s="526" t="str">
        <f t="shared" si="677"/>
        <v/>
      </c>
      <c r="V2500" s="433">
        <f>VLOOKUP(A2500,[3]Cartilha!$A:$A,1,FALSE)</f>
        <v>100434</v>
      </c>
      <c r="W2500" s="367"/>
    </row>
    <row r="2501" spans="1:23" ht="12" hidden="1" thickBot="1" x14ac:dyDescent="0.25">
      <c r="A2501" s="623" t="s">
        <v>6189</v>
      </c>
      <c r="B2501" s="616"/>
      <c r="C2501" s="620" t="s">
        <v>6190</v>
      </c>
      <c r="D2501" s="612">
        <v>0</v>
      </c>
      <c r="E2501" s="651">
        <v>0</v>
      </c>
      <c r="F2501" s="638">
        <f t="shared" si="676"/>
        <v>0</v>
      </c>
      <c r="G2501" s="518"/>
      <c r="H2501" s="446"/>
      <c r="I2501" s="447"/>
      <c r="J2501" s="448"/>
      <c r="K2501" s="419"/>
      <c r="L2501" s="461"/>
      <c r="M2501" s="446"/>
      <c r="N2501" s="447"/>
      <c r="O2501" s="448"/>
      <c r="P2501" s="420"/>
      <c r="Q2501" s="525" t="str">
        <f>IF(OR(SUM(J2501:J2501)&gt;0,SUM(O2501:O2501)&gt;0),"xx","")</f>
        <v/>
      </c>
      <c r="R2501" s="526" t="str">
        <f t="shared" si="675"/>
        <v/>
      </c>
      <c r="S2501" s="526" t="str">
        <f t="shared" si="677"/>
        <v/>
      </c>
      <c r="V2501" s="433" t="str">
        <f>VLOOKUP(A2501,[3]Cartilha!$A:$A,1,FALSE)</f>
        <v>6.12</v>
      </c>
      <c r="W2501" s="367"/>
    </row>
    <row r="2502" spans="1:23" ht="12" hidden="1" thickBot="1" x14ac:dyDescent="0.25">
      <c r="A2502" s="623" t="s">
        <v>1904</v>
      </c>
      <c r="B2502" s="616"/>
      <c r="C2502" s="620" t="s">
        <v>244</v>
      </c>
      <c r="D2502" s="612">
        <v>0</v>
      </c>
      <c r="E2502" s="651">
        <v>0</v>
      </c>
      <c r="F2502" s="638">
        <f t="shared" si="676"/>
        <v>0</v>
      </c>
      <c r="G2502" s="518"/>
      <c r="H2502" s="446"/>
      <c r="I2502" s="447"/>
      <c r="J2502" s="448"/>
      <c r="K2502" s="419"/>
      <c r="L2502" s="461"/>
      <c r="M2502" s="446"/>
      <c r="N2502" s="447"/>
      <c r="O2502" s="448"/>
      <c r="P2502" s="420"/>
      <c r="Q2502" s="525" t="str">
        <f>IF(OR(SUM(J2503:J2505)&gt;0,SUM(O2503:O2505)&gt;0),"xx","")</f>
        <v/>
      </c>
      <c r="R2502" s="526" t="str">
        <f t="shared" si="675"/>
        <v/>
      </c>
      <c r="S2502" s="526" t="str">
        <f t="shared" si="677"/>
        <v/>
      </c>
      <c r="V2502" s="433" t="str">
        <f>VLOOKUP(A2502,[3]Cartilha!$A:$A,1,FALSE)</f>
        <v>6.13</v>
      </c>
      <c r="W2502" s="367"/>
    </row>
    <row r="2503" spans="1:23" ht="12" hidden="1" thickBot="1" x14ac:dyDescent="0.25">
      <c r="A2503" s="623">
        <v>94231</v>
      </c>
      <c r="B2503" s="616" t="s">
        <v>3171</v>
      </c>
      <c r="C2503" s="620" t="s">
        <v>3827</v>
      </c>
      <c r="D2503" s="612" t="s">
        <v>7029</v>
      </c>
      <c r="E2503" s="621">
        <v>58.92</v>
      </c>
      <c r="F2503" s="614">
        <f t="shared" si="676"/>
        <v>71.03</v>
      </c>
      <c r="G2503" s="510"/>
      <c r="H2503" s="423"/>
      <c r="I2503" s="422">
        <f>IF(ISBLANK(E2503),0,ROUND(F2503*G2503,2))</f>
        <v>0</v>
      </c>
      <c r="J2503" s="422">
        <f>IF(ISBLANK(G2503),0,ROUND(G2503*H2503,2))</f>
        <v>0</v>
      </c>
      <c r="K2503" s="419"/>
      <c r="L2503" s="423">
        <f t="shared" ref="L2503:M2505" si="691">G2503</f>
        <v>0</v>
      </c>
      <c r="M2503" s="423">
        <f t="shared" si="691"/>
        <v>0</v>
      </c>
      <c r="N2503" s="424">
        <f>IF(ISBLANK(E2503),0,ROUND(F2503*L2503,2))</f>
        <v>0</v>
      </c>
      <c r="O2503" s="424">
        <f>IF(ISBLANK(L2503),0,ROUND(L2503*M2503,2))</f>
        <v>0</v>
      </c>
      <c r="P2503" s="420"/>
      <c r="Q2503" s="525"/>
      <c r="R2503" s="526" t="str">
        <f t="shared" si="675"/>
        <v/>
      </c>
      <c r="S2503" s="526" t="str">
        <f t="shared" si="677"/>
        <v/>
      </c>
      <c r="V2503" s="433">
        <f>VLOOKUP(A2503,[3]Cartilha!$A:$A,1,FALSE)</f>
        <v>94231</v>
      </c>
      <c r="W2503" s="367"/>
    </row>
    <row r="2504" spans="1:23" ht="23.25" hidden="1" thickBot="1" x14ac:dyDescent="0.25">
      <c r="A2504" s="623">
        <v>100435</v>
      </c>
      <c r="B2504" s="616" t="s">
        <v>3171</v>
      </c>
      <c r="C2504" s="620" t="s">
        <v>3441</v>
      </c>
      <c r="D2504" s="612" t="s">
        <v>7029</v>
      </c>
      <c r="E2504" s="621">
        <v>63</v>
      </c>
      <c r="F2504" s="614">
        <f t="shared" si="676"/>
        <v>75.95</v>
      </c>
      <c r="G2504" s="510"/>
      <c r="H2504" s="423"/>
      <c r="I2504" s="422">
        <f>IF(ISBLANK(E2504),0,ROUND(F2504*G2504,2))</f>
        <v>0</v>
      </c>
      <c r="J2504" s="422">
        <f>IF(ISBLANK(G2504),0,ROUND(G2504*H2504,2))</f>
        <v>0</v>
      </c>
      <c r="K2504" s="419"/>
      <c r="L2504" s="423">
        <f t="shared" si="691"/>
        <v>0</v>
      </c>
      <c r="M2504" s="423">
        <f t="shared" si="691"/>
        <v>0</v>
      </c>
      <c r="N2504" s="424">
        <f>IF(ISBLANK(E2504),0,ROUND(F2504*L2504,2))</f>
        <v>0</v>
      </c>
      <c r="O2504" s="424">
        <f>IF(ISBLANK(L2504),0,ROUND(L2504*M2504,2))</f>
        <v>0</v>
      </c>
      <c r="P2504" s="420"/>
      <c r="Q2504" s="525"/>
      <c r="R2504" s="526" t="str">
        <f t="shared" si="675"/>
        <v/>
      </c>
      <c r="S2504" s="526" t="str">
        <f t="shared" si="677"/>
        <v/>
      </c>
      <c r="V2504" s="433">
        <f>VLOOKUP(A2504,[3]Cartilha!$A:$A,1,FALSE)</f>
        <v>100435</v>
      </c>
      <c r="W2504" s="367"/>
    </row>
    <row r="2505" spans="1:23" ht="12" hidden="1" thickBot="1" x14ac:dyDescent="0.25">
      <c r="A2505" s="623">
        <v>100327</v>
      </c>
      <c r="B2505" s="616" t="s">
        <v>3171</v>
      </c>
      <c r="C2505" s="620" t="s">
        <v>3442</v>
      </c>
      <c r="D2505" s="612" t="s">
        <v>7029</v>
      </c>
      <c r="E2505" s="621">
        <v>66.11</v>
      </c>
      <c r="F2505" s="614">
        <f t="shared" si="676"/>
        <v>79.7</v>
      </c>
      <c r="G2505" s="510"/>
      <c r="H2505" s="423"/>
      <c r="I2505" s="422">
        <f>IF(ISBLANK(E2505),0,ROUND(F2505*G2505,2))</f>
        <v>0</v>
      </c>
      <c r="J2505" s="422">
        <f>IF(ISBLANK(G2505),0,ROUND(G2505*H2505,2))</f>
        <v>0</v>
      </c>
      <c r="K2505" s="419"/>
      <c r="L2505" s="423">
        <f t="shared" si="691"/>
        <v>0</v>
      </c>
      <c r="M2505" s="423">
        <f t="shared" si="691"/>
        <v>0</v>
      </c>
      <c r="N2505" s="424">
        <f>IF(ISBLANK(E2505),0,ROUND(F2505*L2505,2))</f>
        <v>0</v>
      </c>
      <c r="O2505" s="424">
        <f>IF(ISBLANK(L2505),0,ROUND(L2505*M2505,2))</f>
        <v>0</v>
      </c>
      <c r="P2505" s="420"/>
      <c r="Q2505" s="525"/>
      <c r="R2505" s="526" t="str">
        <f t="shared" si="675"/>
        <v/>
      </c>
      <c r="S2505" s="526" t="str">
        <f t="shared" si="677"/>
        <v/>
      </c>
      <c r="V2505" s="433">
        <f>VLOOKUP(A2505,[3]Cartilha!$A:$A,1,FALSE)</f>
        <v>100327</v>
      </c>
      <c r="W2505" s="367"/>
    </row>
    <row r="2506" spans="1:23" ht="12" hidden="1" thickBot="1" x14ac:dyDescent="0.25">
      <c r="A2506" s="623" t="s">
        <v>184</v>
      </c>
      <c r="B2506" s="616"/>
      <c r="C2506" s="631" t="s">
        <v>245</v>
      </c>
      <c r="D2506" s="612">
        <v>0</v>
      </c>
      <c r="E2506" s="654">
        <v>0</v>
      </c>
      <c r="F2506" s="638">
        <f t="shared" si="676"/>
        <v>0</v>
      </c>
      <c r="G2506" s="518"/>
      <c r="H2506" s="446"/>
      <c r="I2506" s="447"/>
      <c r="J2506" s="448"/>
      <c r="K2506" s="419"/>
      <c r="L2506" s="461"/>
      <c r="M2506" s="446"/>
      <c r="N2506" s="447"/>
      <c r="O2506" s="448"/>
      <c r="P2506" s="420"/>
      <c r="Q2506" s="525" t="str">
        <f>IF(OR(SUM(J2507:J2536)&gt;0,SUM(O2507:O2536)&gt;0),"xx","")</f>
        <v/>
      </c>
      <c r="R2506" s="526" t="str">
        <f t="shared" si="675"/>
        <v/>
      </c>
      <c r="S2506" s="526" t="str">
        <f t="shared" si="677"/>
        <v/>
      </c>
      <c r="V2506" s="433" t="str">
        <f>VLOOKUP(A2506,[3]Cartilha!$A:$A,1,FALSE)</f>
        <v>x</v>
      </c>
      <c r="W2506" s="367"/>
    </row>
    <row r="2507" spans="1:23" ht="12" hidden="1" thickBot="1" x14ac:dyDescent="0.25">
      <c r="A2507" s="688" t="s">
        <v>184</v>
      </c>
      <c r="B2507" s="692"/>
      <c r="C2507" s="434">
        <v>0</v>
      </c>
      <c r="D2507" s="435">
        <v>0</v>
      </c>
      <c r="E2507" s="512">
        <v>0</v>
      </c>
      <c r="F2507" s="703">
        <f t="shared" si="676"/>
        <v>0</v>
      </c>
      <c r="G2507" s="510"/>
      <c r="H2507" s="426"/>
      <c r="I2507" s="422">
        <f t="shared" ref="I2507:I2536" si="692">IF(ISBLANK(E2507),0,ROUND(F2507*G2507,2))</f>
        <v>0</v>
      </c>
      <c r="J2507" s="422">
        <f t="shared" ref="J2507:J2536" si="693">IF(ISBLANK(G2507),0,ROUND(G2507*H2507,2))</f>
        <v>0</v>
      </c>
      <c r="K2507" s="419"/>
      <c r="L2507" s="423">
        <f t="shared" ref="L2507:L2536" si="694">G2507</f>
        <v>0</v>
      </c>
      <c r="M2507" s="423">
        <f t="shared" ref="M2507:M2536" si="695">H2507</f>
        <v>0</v>
      </c>
      <c r="N2507" s="422">
        <f t="shared" ref="N2507:N2536" si="696">IF(ISBLANK(E2507),0,ROUND(F2507*L2507,2))</f>
        <v>0</v>
      </c>
      <c r="O2507" s="422">
        <f t="shared" ref="O2507:O2536" si="697">IF(ISBLANK(L2507),0,ROUND(L2507*M2507,2))</f>
        <v>0</v>
      </c>
      <c r="P2507" s="420"/>
      <c r="Q2507" s="532"/>
      <c r="R2507" s="526" t="str">
        <f t="shared" si="675"/>
        <v/>
      </c>
      <c r="S2507" s="526" t="str">
        <f t="shared" si="677"/>
        <v/>
      </c>
      <c r="V2507" s="433" t="str">
        <f>VLOOKUP(A2507,[3]Cartilha!$A:$A,1,FALSE)</f>
        <v>x</v>
      </c>
      <c r="W2507" s="367"/>
    </row>
    <row r="2508" spans="1:23" ht="12" hidden="1" thickBot="1" x14ac:dyDescent="0.25">
      <c r="A2508" s="688" t="s">
        <v>184</v>
      </c>
      <c r="B2508" s="692"/>
      <c r="C2508" s="434">
        <v>0</v>
      </c>
      <c r="D2508" s="435">
        <v>0</v>
      </c>
      <c r="E2508" s="512">
        <v>0</v>
      </c>
      <c r="F2508" s="703">
        <f t="shared" si="676"/>
        <v>0</v>
      </c>
      <c r="G2508" s="510"/>
      <c r="H2508" s="426"/>
      <c r="I2508" s="422">
        <f t="shared" si="692"/>
        <v>0</v>
      </c>
      <c r="J2508" s="422">
        <f t="shared" si="693"/>
        <v>0</v>
      </c>
      <c r="K2508" s="419"/>
      <c r="L2508" s="423">
        <f t="shared" si="694"/>
        <v>0</v>
      </c>
      <c r="M2508" s="423">
        <f t="shared" si="695"/>
        <v>0</v>
      </c>
      <c r="N2508" s="422">
        <f t="shared" si="696"/>
        <v>0</v>
      </c>
      <c r="O2508" s="422">
        <f t="shared" si="697"/>
        <v>0</v>
      </c>
      <c r="P2508" s="420"/>
      <c r="Q2508" s="532"/>
      <c r="R2508" s="526" t="str">
        <f t="shared" si="675"/>
        <v/>
      </c>
      <c r="S2508" s="526" t="str">
        <f t="shared" si="677"/>
        <v/>
      </c>
      <c r="V2508" s="433" t="str">
        <f>VLOOKUP(A2508,[3]Cartilha!$A:$A,1,FALSE)</f>
        <v>x</v>
      </c>
      <c r="W2508" s="367"/>
    </row>
    <row r="2509" spans="1:23" ht="12" hidden="1" thickBot="1" x14ac:dyDescent="0.25">
      <c r="A2509" s="688" t="s">
        <v>184</v>
      </c>
      <c r="B2509" s="692"/>
      <c r="C2509" s="434">
        <v>0</v>
      </c>
      <c r="D2509" s="435">
        <v>0</v>
      </c>
      <c r="E2509" s="512">
        <v>0</v>
      </c>
      <c r="F2509" s="703">
        <f t="shared" si="676"/>
        <v>0</v>
      </c>
      <c r="G2509" s="510"/>
      <c r="H2509" s="426"/>
      <c r="I2509" s="422">
        <f t="shared" si="692"/>
        <v>0</v>
      </c>
      <c r="J2509" s="422">
        <f t="shared" si="693"/>
        <v>0</v>
      </c>
      <c r="K2509" s="419"/>
      <c r="L2509" s="423">
        <f t="shared" si="694"/>
        <v>0</v>
      </c>
      <c r="M2509" s="423">
        <f t="shared" si="695"/>
        <v>0</v>
      </c>
      <c r="N2509" s="422">
        <f t="shared" si="696"/>
        <v>0</v>
      </c>
      <c r="O2509" s="422">
        <f t="shared" si="697"/>
        <v>0</v>
      </c>
      <c r="P2509" s="420"/>
      <c r="Q2509" s="532"/>
      <c r="R2509" s="526" t="str">
        <f t="shared" si="675"/>
        <v/>
      </c>
      <c r="S2509" s="526" t="str">
        <f t="shared" si="677"/>
        <v/>
      </c>
      <c r="V2509" s="433" t="str">
        <f>VLOOKUP(A2509,[3]Cartilha!$A:$A,1,FALSE)</f>
        <v>x</v>
      </c>
      <c r="W2509" s="367"/>
    </row>
    <row r="2510" spans="1:23" ht="12" hidden="1" thickBot="1" x14ac:dyDescent="0.25">
      <c r="A2510" s="688" t="s">
        <v>184</v>
      </c>
      <c r="B2510" s="692"/>
      <c r="C2510" s="434">
        <v>0</v>
      </c>
      <c r="D2510" s="435">
        <v>0</v>
      </c>
      <c r="E2510" s="512">
        <v>0</v>
      </c>
      <c r="F2510" s="703">
        <f t="shared" si="676"/>
        <v>0</v>
      </c>
      <c r="G2510" s="510"/>
      <c r="H2510" s="426"/>
      <c r="I2510" s="422">
        <f t="shared" si="692"/>
        <v>0</v>
      </c>
      <c r="J2510" s="422">
        <f t="shared" si="693"/>
        <v>0</v>
      </c>
      <c r="K2510" s="419"/>
      <c r="L2510" s="423">
        <f t="shared" si="694"/>
        <v>0</v>
      </c>
      <c r="M2510" s="423">
        <f t="shared" si="695"/>
        <v>0</v>
      </c>
      <c r="N2510" s="422">
        <f t="shared" si="696"/>
        <v>0</v>
      </c>
      <c r="O2510" s="422">
        <f t="shared" si="697"/>
        <v>0</v>
      </c>
      <c r="P2510" s="420"/>
      <c r="Q2510" s="532"/>
      <c r="R2510" s="526" t="str">
        <f t="shared" si="675"/>
        <v/>
      </c>
      <c r="S2510" s="526" t="str">
        <f t="shared" si="677"/>
        <v/>
      </c>
      <c r="V2510" s="433" t="str">
        <f>VLOOKUP(A2510,[3]Cartilha!$A:$A,1,FALSE)</f>
        <v>x</v>
      </c>
      <c r="W2510" s="367"/>
    </row>
    <row r="2511" spans="1:23" ht="12" hidden="1" thickBot="1" x14ac:dyDescent="0.25">
      <c r="A2511" s="688" t="s">
        <v>184</v>
      </c>
      <c r="B2511" s="692"/>
      <c r="C2511" s="434">
        <v>0</v>
      </c>
      <c r="D2511" s="435">
        <v>0</v>
      </c>
      <c r="E2511" s="512">
        <v>0</v>
      </c>
      <c r="F2511" s="703">
        <f t="shared" si="676"/>
        <v>0</v>
      </c>
      <c r="G2511" s="510"/>
      <c r="H2511" s="426"/>
      <c r="I2511" s="422">
        <f t="shared" si="692"/>
        <v>0</v>
      </c>
      <c r="J2511" s="422">
        <f t="shared" si="693"/>
        <v>0</v>
      </c>
      <c r="K2511" s="419"/>
      <c r="L2511" s="423">
        <f t="shared" si="694"/>
        <v>0</v>
      </c>
      <c r="M2511" s="423">
        <f t="shared" si="695"/>
        <v>0</v>
      </c>
      <c r="N2511" s="422">
        <f t="shared" si="696"/>
        <v>0</v>
      </c>
      <c r="O2511" s="422">
        <f t="shared" si="697"/>
        <v>0</v>
      </c>
      <c r="P2511" s="420"/>
      <c r="Q2511" s="532"/>
      <c r="R2511" s="526" t="str">
        <f t="shared" si="675"/>
        <v/>
      </c>
      <c r="S2511" s="526" t="str">
        <f t="shared" si="677"/>
        <v/>
      </c>
      <c r="V2511" s="433" t="str">
        <f>VLOOKUP(A2511,[3]Cartilha!$A:$A,1,FALSE)</f>
        <v>x</v>
      </c>
      <c r="W2511" s="367"/>
    </row>
    <row r="2512" spans="1:23" ht="12" hidden="1" thickBot="1" x14ac:dyDescent="0.25">
      <c r="A2512" s="688" t="s">
        <v>184</v>
      </c>
      <c r="B2512" s="692"/>
      <c r="C2512" s="434">
        <v>0</v>
      </c>
      <c r="D2512" s="435">
        <v>0</v>
      </c>
      <c r="E2512" s="512">
        <v>0</v>
      </c>
      <c r="F2512" s="703">
        <f t="shared" si="676"/>
        <v>0</v>
      </c>
      <c r="G2512" s="510"/>
      <c r="H2512" s="426"/>
      <c r="I2512" s="422">
        <f t="shared" si="692"/>
        <v>0</v>
      </c>
      <c r="J2512" s="422">
        <f t="shared" si="693"/>
        <v>0</v>
      </c>
      <c r="K2512" s="419"/>
      <c r="L2512" s="423">
        <f t="shared" si="694"/>
        <v>0</v>
      </c>
      <c r="M2512" s="423">
        <f t="shared" si="695"/>
        <v>0</v>
      </c>
      <c r="N2512" s="422">
        <f t="shared" si="696"/>
        <v>0</v>
      </c>
      <c r="O2512" s="422">
        <f t="shared" si="697"/>
        <v>0</v>
      </c>
      <c r="P2512" s="420"/>
      <c r="Q2512" s="532"/>
      <c r="R2512" s="526" t="str">
        <f t="shared" si="675"/>
        <v/>
      </c>
      <c r="S2512" s="526" t="str">
        <f t="shared" si="677"/>
        <v/>
      </c>
      <c r="V2512" s="433" t="str">
        <f>VLOOKUP(A2512,[3]Cartilha!$A:$A,1,FALSE)</f>
        <v>x</v>
      </c>
      <c r="W2512" s="367"/>
    </row>
    <row r="2513" spans="1:23" ht="12" hidden="1" thickBot="1" x14ac:dyDescent="0.25">
      <c r="A2513" s="688" t="s">
        <v>184</v>
      </c>
      <c r="B2513" s="692"/>
      <c r="C2513" s="434">
        <v>0</v>
      </c>
      <c r="D2513" s="435">
        <v>0</v>
      </c>
      <c r="E2513" s="512">
        <v>0</v>
      </c>
      <c r="F2513" s="703">
        <f t="shared" si="676"/>
        <v>0</v>
      </c>
      <c r="G2513" s="510"/>
      <c r="H2513" s="426"/>
      <c r="I2513" s="422">
        <f t="shared" si="692"/>
        <v>0</v>
      </c>
      <c r="J2513" s="422">
        <f t="shared" si="693"/>
        <v>0</v>
      </c>
      <c r="K2513" s="419"/>
      <c r="L2513" s="423">
        <f t="shared" si="694"/>
        <v>0</v>
      </c>
      <c r="M2513" s="423">
        <f t="shared" si="695"/>
        <v>0</v>
      </c>
      <c r="N2513" s="422">
        <f t="shared" si="696"/>
        <v>0</v>
      </c>
      <c r="O2513" s="422">
        <f t="shared" si="697"/>
        <v>0</v>
      </c>
      <c r="P2513" s="420"/>
      <c r="Q2513" s="532"/>
      <c r="R2513" s="526" t="str">
        <f t="shared" si="675"/>
        <v/>
      </c>
      <c r="S2513" s="526" t="str">
        <f t="shared" si="677"/>
        <v/>
      </c>
      <c r="V2513" s="433" t="str">
        <f>VLOOKUP(A2513,[3]Cartilha!$A:$A,1,FALSE)</f>
        <v>x</v>
      </c>
      <c r="W2513" s="367"/>
    </row>
    <row r="2514" spans="1:23" ht="12" hidden="1" thickBot="1" x14ac:dyDescent="0.25">
      <c r="A2514" s="688" t="s">
        <v>184</v>
      </c>
      <c r="B2514" s="692"/>
      <c r="C2514" s="434">
        <v>0</v>
      </c>
      <c r="D2514" s="435">
        <v>0</v>
      </c>
      <c r="E2514" s="512">
        <v>0</v>
      </c>
      <c r="F2514" s="703">
        <f t="shared" si="676"/>
        <v>0</v>
      </c>
      <c r="G2514" s="510"/>
      <c r="H2514" s="426"/>
      <c r="I2514" s="422">
        <f t="shared" si="692"/>
        <v>0</v>
      </c>
      <c r="J2514" s="422">
        <f t="shared" si="693"/>
        <v>0</v>
      </c>
      <c r="K2514" s="419"/>
      <c r="L2514" s="423">
        <f t="shared" si="694"/>
        <v>0</v>
      </c>
      <c r="M2514" s="423">
        <f t="shared" si="695"/>
        <v>0</v>
      </c>
      <c r="N2514" s="422">
        <f t="shared" si="696"/>
        <v>0</v>
      </c>
      <c r="O2514" s="422">
        <f t="shared" si="697"/>
        <v>0</v>
      </c>
      <c r="P2514" s="420"/>
      <c r="Q2514" s="532"/>
      <c r="R2514" s="526" t="str">
        <f t="shared" si="675"/>
        <v/>
      </c>
      <c r="S2514" s="526" t="str">
        <f t="shared" si="677"/>
        <v/>
      </c>
      <c r="V2514" s="433" t="str">
        <f>VLOOKUP(A2514,[3]Cartilha!$A:$A,1,FALSE)</f>
        <v>x</v>
      </c>
      <c r="W2514" s="367"/>
    </row>
    <row r="2515" spans="1:23" ht="12" hidden="1" thickBot="1" x14ac:dyDescent="0.25">
      <c r="A2515" s="688" t="s">
        <v>184</v>
      </c>
      <c r="B2515" s="692"/>
      <c r="C2515" s="434">
        <v>0</v>
      </c>
      <c r="D2515" s="435">
        <v>0</v>
      </c>
      <c r="E2515" s="512">
        <v>0</v>
      </c>
      <c r="F2515" s="703">
        <f t="shared" si="676"/>
        <v>0</v>
      </c>
      <c r="G2515" s="510"/>
      <c r="H2515" s="426"/>
      <c r="I2515" s="422">
        <f t="shared" si="692"/>
        <v>0</v>
      </c>
      <c r="J2515" s="422">
        <f t="shared" si="693"/>
        <v>0</v>
      </c>
      <c r="K2515" s="419"/>
      <c r="L2515" s="423">
        <f t="shared" si="694"/>
        <v>0</v>
      </c>
      <c r="M2515" s="423">
        <f t="shared" si="695"/>
        <v>0</v>
      </c>
      <c r="N2515" s="422">
        <f t="shared" si="696"/>
        <v>0</v>
      </c>
      <c r="O2515" s="422">
        <f t="shared" si="697"/>
        <v>0</v>
      </c>
      <c r="P2515" s="420"/>
      <c r="Q2515" s="532"/>
      <c r="R2515" s="526" t="str">
        <f t="shared" si="675"/>
        <v/>
      </c>
      <c r="S2515" s="526" t="str">
        <f t="shared" si="677"/>
        <v/>
      </c>
      <c r="V2515" s="433" t="str">
        <f>VLOOKUP(A2515,[3]Cartilha!$A:$A,1,FALSE)</f>
        <v>x</v>
      </c>
      <c r="W2515" s="367"/>
    </row>
    <row r="2516" spans="1:23" ht="12" hidden="1" thickBot="1" x14ac:dyDescent="0.25">
      <c r="A2516" s="688" t="s">
        <v>184</v>
      </c>
      <c r="B2516" s="692"/>
      <c r="C2516" s="434">
        <v>0</v>
      </c>
      <c r="D2516" s="435">
        <v>0</v>
      </c>
      <c r="E2516" s="512">
        <v>0</v>
      </c>
      <c r="F2516" s="703">
        <f t="shared" si="676"/>
        <v>0</v>
      </c>
      <c r="G2516" s="510"/>
      <c r="H2516" s="426"/>
      <c r="I2516" s="422">
        <f t="shared" si="692"/>
        <v>0</v>
      </c>
      <c r="J2516" s="422">
        <f t="shared" si="693"/>
        <v>0</v>
      </c>
      <c r="K2516" s="419"/>
      <c r="L2516" s="423">
        <f t="shared" si="694"/>
        <v>0</v>
      </c>
      <c r="M2516" s="423">
        <f t="shared" si="695"/>
        <v>0</v>
      </c>
      <c r="N2516" s="422">
        <f t="shared" si="696"/>
        <v>0</v>
      </c>
      <c r="O2516" s="422">
        <f t="shared" si="697"/>
        <v>0</v>
      </c>
      <c r="P2516" s="420"/>
      <c r="Q2516" s="532"/>
      <c r="R2516" s="526" t="str">
        <f t="shared" ref="R2516:R2579" si="698">IF(Q2516="X","x",IF(Q2516="xx","x",IF(O2516&gt;0,"x","")))</f>
        <v/>
      </c>
      <c r="S2516" s="526" t="str">
        <f t="shared" si="677"/>
        <v/>
      </c>
      <c r="V2516" s="433" t="str">
        <f>VLOOKUP(A2516,[3]Cartilha!$A:$A,1,FALSE)</f>
        <v>x</v>
      </c>
      <c r="W2516" s="367"/>
    </row>
    <row r="2517" spans="1:23" ht="12" hidden="1" thickBot="1" x14ac:dyDescent="0.25">
      <c r="A2517" s="688" t="s">
        <v>184</v>
      </c>
      <c r="B2517" s="692"/>
      <c r="C2517" s="434">
        <v>0</v>
      </c>
      <c r="D2517" s="435">
        <v>0</v>
      </c>
      <c r="E2517" s="512">
        <v>0</v>
      </c>
      <c r="F2517" s="703">
        <f t="shared" si="676"/>
        <v>0</v>
      </c>
      <c r="G2517" s="510"/>
      <c r="H2517" s="426"/>
      <c r="I2517" s="422">
        <f t="shared" si="692"/>
        <v>0</v>
      </c>
      <c r="J2517" s="422">
        <f t="shared" si="693"/>
        <v>0</v>
      </c>
      <c r="K2517" s="419"/>
      <c r="L2517" s="423">
        <f t="shared" si="694"/>
        <v>0</v>
      </c>
      <c r="M2517" s="423">
        <f t="shared" si="695"/>
        <v>0</v>
      </c>
      <c r="N2517" s="422">
        <f t="shared" si="696"/>
        <v>0</v>
      </c>
      <c r="O2517" s="422">
        <f t="shared" si="697"/>
        <v>0</v>
      </c>
      <c r="P2517" s="420"/>
      <c r="Q2517" s="532"/>
      <c r="R2517" s="526" t="str">
        <f t="shared" si="698"/>
        <v/>
      </c>
      <c r="S2517" s="526" t="str">
        <f t="shared" si="677"/>
        <v/>
      </c>
      <c r="V2517" s="433" t="str">
        <f>VLOOKUP(A2517,[3]Cartilha!$A:$A,1,FALSE)</f>
        <v>x</v>
      </c>
      <c r="W2517" s="367"/>
    </row>
    <row r="2518" spans="1:23" ht="12" hidden="1" thickBot="1" x14ac:dyDescent="0.25">
      <c r="A2518" s="688" t="s">
        <v>184</v>
      </c>
      <c r="B2518" s="692"/>
      <c r="C2518" s="434">
        <v>0</v>
      </c>
      <c r="D2518" s="435">
        <v>0</v>
      </c>
      <c r="E2518" s="512">
        <v>0</v>
      </c>
      <c r="F2518" s="703">
        <f t="shared" si="676"/>
        <v>0</v>
      </c>
      <c r="G2518" s="510"/>
      <c r="H2518" s="426"/>
      <c r="I2518" s="422">
        <f t="shared" si="692"/>
        <v>0</v>
      </c>
      <c r="J2518" s="422">
        <f t="shared" si="693"/>
        <v>0</v>
      </c>
      <c r="K2518" s="419"/>
      <c r="L2518" s="423">
        <f t="shared" si="694"/>
        <v>0</v>
      </c>
      <c r="M2518" s="423">
        <f t="shared" si="695"/>
        <v>0</v>
      </c>
      <c r="N2518" s="422">
        <f t="shared" si="696"/>
        <v>0</v>
      </c>
      <c r="O2518" s="422">
        <f t="shared" si="697"/>
        <v>0</v>
      </c>
      <c r="P2518" s="420"/>
      <c r="Q2518" s="532"/>
      <c r="R2518" s="526" t="str">
        <f t="shared" si="698"/>
        <v/>
      </c>
      <c r="S2518" s="526" t="str">
        <f t="shared" si="677"/>
        <v/>
      </c>
      <c r="V2518" s="433" t="str">
        <f>VLOOKUP(A2518,[3]Cartilha!$A:$A,1,FALSE)</f>
        <v>x</v>
      </c>
      <c r="W2518" s="367"/>
    </row>
    <row r="2519" spans="1:23" ht="12" hidden="1" thickBot="1" x14ac:dyDescent="0.25">
      <c r="A2519" s="688" t="s">
        <v>184</v>
      </c>
      <c r="B2519" s="692"/>
      <c r="C2519" s="434">
        <v>0</v>
      </c>
      <c r="D2519" s="435">
        <v>0</v>
      </c>
      <c r="E2519" s="512">
        <v>0</v>
      </c>
      <c r="F2519" s="703">
        <f t="shared" ref="F2519:F2582" si="699">IF(E2519=0,0,ROUND(E2519*(1+E$13)*(1-E$14),2))</f>
        <v>0</v>
      </c>
      <c r="G2519" s="510"/>
      <c r="H2519" s="426"/>
      <c r="I2519" s="422">
        <f t="shared" si="692"/>
        <v>0</v>
      </c>
      <c r="J2519" s="422">
        <f t="shared" si="693"/>
        <v>0</v>
      </c>
      <c r="K2519" s="419"/>
      <c r="L2519" s="423">
        <f t="shared" si="694"/>
        <v>0</v>
      </c>
      <c r="M2519" s="423">
        <f t="shared" si="695"/>
        <v>0</v>
      </c>
      <c r="N2519" s="422">
        <f t="shared" si="696"/>
        <v>0</v>
      </c>
      <c r="O2519" s="422">
        <f t="shared" si="697"/>
        <v>0</v>
      </c>
      <c r="P2519" s="420"/>
      <c r="Q2519" s="532"/>
      <c r="R2519" s="526" t="str">
        <f t="shared" si="698"/>
        <v/>
      </c>
      <c r="S2519" s="526" t="str">
        <f t="shared" si="677"/>
        <v/>
      </c>
      <c r="V2519" s="433" t="str">
        <f>VLOOKUP(A2519,[3]Cartilha!$A:$A,1,FALSE)</f>
        <v>x</v>
      </c>
      <c r="W2519" s="367"/>
    </row>
    <row r="2520" spans="1:23" ht="12" hidden="1" thickBot="1" x14ac:dyDescent="0.25">
      <c r="A2520" s="688" t="s">
        <v>184</v>
      </c>
      <c r="B2520" s="692"/>
      <c r="C2520" s="434">
        <v>0</v>
      </c>
      <c r="D2520" s="435">
        <v>0</v>
      </c>
      <c r="E2520" s="512">
        <v>0</v>
      </c>
      <c r="F2520" s="703">
        <f t="shared" si="699"/>
        <v>0</v>
      </c>
      <c r="G2520" s="510"/>
      <c r="H2520" s="426"/>
      <c r="I2520" s="422">
        <f t="shared" si="692"/>
        <v>0</v>
      </c>
      <c r="J2520" s="422">
        <f t="shared" si="693"/>
        <v>0</v>
      </c>
      <c r="K2520" s="419"/>
      <c r="L2520" s="423">
        <f t="shared" si="694"/>
        <v>0</v>
      </c>
      <c r="M2520" s="423">
        <f t="shared" si="695"/>
        <v>0</v>
      </c>
      <c r="N2520" s="422">
        <f t="shared" si="696"/>
        <v>0</v>
      </c>
      <c r="O2520" s="422">
        <f t="shared" si="697"/>
        <v>0</v>
      </c>
      <c r="P2520" s="420"/>
      <c r="Q2520" s="532"/>
      <c r="R2520" s="526" t="str">
        <f t="shared" si="698"/>
        <v/>
      </c>
      <c r="S2520" s="526" t="str">
        <f t="shared" si="677"/>
        <v/>
      </c>
      <c r="V2520" s="433" t="str">
        <f>VLOOKUP(A2520,[3]Cartilha!$A:$A,1,FALSE)</f>
        <v>x</v>
      </c>
      <c r="W2520" s="367"/>
    </row>
    <row r="2521" spans="1:23" ht="12" hidden="1" thickBot="1" x14ac:dyDescent="0.25">
      <c r="A2521" s="688" t="s">
        <v>184</v>
      </c>
      <c r="B2521" s="692"/>
      <c r="C2521" s="434">
        <v>0</v>
      </c>
      <c r="D2521" s="435">
        <v>0</v>
      </c>
      <c r="E2521" s="512">
        <v>0</v>
      </c>
      <c r="F2521" s="703">
        <f t="shared" si="699"/>
        <v>0</v>
      </c>
      <c r="G2521" s="510"/>
      <c r="H2521" s="426"/>
      <c r="I2521" s="422">
        <f t="shared" si="692"/>
        <v>0</v>
      </c>
      <c r="J2521" s="422">
        <f t="shared" si="693"/>
        <v>0</v>
      </c>
      <c r="K2521" s="419"/>
      <c r="L2521" s="423">
        <f t="shared" si="694"/>
        <v>0</v>
      </c>
      <c r="M2521" s="423">
        <f t="shared" si="695"/>
        <v>0</v>
      </c>
      <c r="N2521" s="422">
        <f t="shared" si="696"/>
        <v>0</v>
      </c>
      <c r="O2521" s="422">
        <f t="shared" si="697"/>
        <v>0</v>
      </c>
      <c r="P2521" s="420"/>
      <c r="Q2521" s="532"/>
      <c r="R2521" s="526" t="str">
        <f t="shared" si="698"/>
        <v/>
      </c>
      <c r="S2521" s="526" t="str">
        <f t="shared" si="677"/>
        <v/>
      </c>
      <c r="V2521" s="433" t="str">
        <f>VLOOKUP(A2521,[3]Cartilha!$A:$A,1,FALSE)</f>
        <v>x</v>
      </c>
      <c r="W2521" s="367"/>
    </row>
    <row r="2522" spans="1:23" ht="12" hidden="1" thickBot="1" x14ac:dyDescent="0.25">
      <c r="A2522" s="688" t="s">
        <v>184</v>
      </c>
      <c r="B2522" s="692"/>
      <c r="C2522" s="434">
        <v>0</v>
      </c>
      <c r="D2522" s="435">
        <v>0</v>
      </c>
      <c r="E2522" s="512">
        <v>0</v>
      </c>
      <c r="F2522" s="703">
        <f t="shared" si="699"/>
        <v>0</v>
      </c>
      <c r="G2522" s="510"/>
      <c r="H2522" s="426"/>
      <c r="I2522" s="422">
        <f t="shared" si="692"/>
        <v>0</v>
      </c>
      <c r="J2522" s="422">
        <f t="shared" si="693"/>
        <v>0</v>
      </c>
      <c r="K2522" s="419"/>
      <c r="L2522" s="423">
        <f t="shared" si="694"/>
        <v>0</v>
      </c>
      <c r="M2522" s="423">
        <f t="shared" si="695"/>
        <v>0</v>
      </c>
      <c r="N2522" s="422">
        <f t="shared" si="696"/>
        <v>0</v>
      </c>
      <c r="O2522" s="422">
        <f t="shared" si="697"/>
        <v>0</v>
      </c>
      <c r="P2522" s="420"/>
      <c r="Q2522" s="532"/>
      <c r="R2522" s="526" t="str">
        <f t="shared" si="698"/>
        <v/>
      </c>
      <c r="S2522" s="526" t="str">
        <f t="shared" si="677"/>
        <v/>
      </c>
      <c r="V2522" s="433" t="str">
        <f>VLOOKUP(A2522,[3]Cartilha!$A:$A,1,FALSE)</f>
        <v>x</v>
      </c>
      <c r="W2522" s="367"/>
    </row>
    <row r="2523" spans="1:23" ht="12" hidden="1" thickBot="1" x14ac:dyDescent="0.25">
      <c r="A2523" s="688" t="s">
        <v>184</v>
      </c>
      <c r="B2523" s="692"/>
      <c r="C2523" s="434">
        <v>0</v>
      </c>
      <c r="D2523" s="435">
        <v>0</v>
      </c>
      <c r="E2523" s="512">
        <v>0</v>
      </c>
      <c r="F2523" s="703">
        <f t="shared" si="699"/>
        <v>0</v>
      </c>
      <c r="G2523" s="510"/>
      <c r="H2523" s="426"/>
      <c r="I2523" s="422">
        <f t="shared" si="692"/>
        <v>0</v>
      </c>
      <c r="J2523" s="422">
        <f t="shared" si="693"/>
        <v>0</v>
      </c>
      <c r="K2523" s="419"/>
      <c r="L2523" s="423">
        <f t="shared" si="694"/>
        <v>0</v>
      </c>
      <c r="M2523" s="423">
        <f t="shared" si="695"/>
        <v>0</v>
      </c>
      <c r="N2523" s="422">
        <f t="shared" si="696"/>
        <v>0</v>
      </c>
      <c r="O2523" s="422">
        <f t="shared" si="697"/>
        <v>0</v>
      </c>
      <c r="P2523" s="420"/>
      <c r="Q2523" s="532"/>
      <c r="R2523" s="526" t="str">
        <f t="shared" si="698"/>
        <v/>
      </c>
      <c r="S2523" s="526" t="str">
        <f t="shared" si="677"/>
        <v/>
      </c>
      <c r="V2523" s="433" t="str">
        <f>VLOOKUP(A2523,[3]Cartilha!$A:$A,1,FALSE)</f>
        <v>x</v>
      </c>
      <c r="W2523" s="367"/>
    </row>
    <row r="2524" spans="1:23" ht="12" hidden="1" thickBot="1" x14ac:dyDescent="0.25">
      <c r="A2524" s="688" t="s">
        <v>184</v>
      </c>
      <c r="B2524" s="692"/>
      <c r="C2524" s="434">
        <v>0</v>
      </c>
      <c r="D2524" s="435">
        <v>0</v>
      </c>
      <c r="E2524" s="512">
        <v>0</v>
      </c>
      <c r="F2524" s="703">
        <f t="shared" si="699"/>
        <v>0</v>
      </c>
      <c r="G2524" s="510"/>
      <c r="H2524" s="426"/>
      <c r="I2524" s="422">
        <f t="shared" si="692"/>
        <v>0</v>
      </c>
      <c r="J2524" s="422">
        <f t="shared" si="693"/>
        <v>0</v>
      </c>
      <c r="K2524" s="419"/>
      <c r="L2524" s="423">
        <f t="shared" si="694"/>
        <v>0</v>
      </c>
      <c r="M2524" s="423">
        <f t="shared" si="695"/>
        <v>0</v>
      </c>
      <c r="N2524" s="422">
        <f t="shared" si="696"/>
        <v>0</v>
      </c>
      <c r="O2524" s="422">
        <f t="shared" si="697"/>
        <v>0</v>
      </c>
      <c r="P2524" s="420"/>
      <c r="Q2524" s="532"/>
      <c r="R2524" s="526" t="str">
        <f t="shared" si="698"/>
        <v/>
      </c>
      <c r="S2524" s="526" t="str">
        <f t="shared" si="677"/>
        <v/>
      </c>
      <c r="V2524" s="433" t="str">
        <f>VLOOKUP(A2524,[3]Cartilha!$A:$A,1,FALSE)</f>
        <v>x</v>
      </c>
      <c r="W2524" s="367"/>
    </row>
    <row r="2525" spans="1:23" ht="12" hidden="1" thickBot="1" x14ac:dyDescent="0.25">
      <c r="A2525" s="688" t="s">
        <v>184</v>
      </c>
      <c r="B2525" s="692"/>
      <c r="C2525" s="434">
        <v>0</v>
      </c>
      <c r="D2525" s="435">
        <v>0</v>
      </c>
      <c r="E2525" s="512">
        <v>0</v>
      </c>
      <c r="F2525" s="703">
        <f t="shared" si="699"/>
        <v>0</v>
      </c>
      <c r="G2525" s="510"/>
      <c r="H2525" s="426"/>
      <c r="I2525" s="422">
        <f t="shared" si="692"/>
        <v>0</v>
      </c>
      <c r="J2525" s="422">
        <f t="shared" si="693"/>
        <v>0</v>
      </c>
      <c r="K2525" s="419"/>
      <c r="L2525" s="423">
        <f t="shared" si="694"/>
        <v>0</v>
      </c>
      <c r="M2525" s="423">
        <f t="shared" si="695"/>
        <v>0</v>
      </c>
      <c r="N2525" s="422">
        <f t="shared" si="696"/>
        <v>0</v>
      </c>
      <c r="O2525" s="422">
        <f t="shared" si="697"/>
        <v>0</v>
      </c>
      <c r="P2525" s="420"/>
      <c r="Q2525" s="532"/>
      <c r="R2525" s="526" t="str">
        <f t="shared" si="698"/>
        <v/>
      </c>
      <c r="S2525" s="526" t="str">
        <f t="shared" si="677"/>
        <v/>
      </c>
      <c r="V2525" s="433" t="str">
        <f>VLOOKUP(A2525,[3]Cartilha!$A:$A,1,FALSE)</f>
        <v>x</v>
      </c>
      <c r="W2525" s="367"/>
    </row>
    <row r="2526" spans="1:23" ht="12" hidden="1" thickBot="1" x14ac:dyDescent="0.25">
      <c r="A2526" s="688" t="s">
        <v>184</v>
      </c>
      <c r="B2526" s="692"/>
      <c r="C2526" s="434">
        <v>0</v>
      </c>
      <c r="D2526" s="435">
        <v>0</v>
      </c>
      <c r="E2526" s="512">
        <v>0</v>
      </c>
      <c r="F2526" s="703">
        <f t="shared" si="699"/>
        <v>0</v>
      </c>
      <c r="G2526" s="510"/>
      <c r="H2526" s="426"/>
      <c r="I2526" s="422">
        <f t="shared" si="692"/>
        <v>0</v>
      </c>
      <c r="J2526" s="422">
        <f t="shared" si="693"/>
        <v>0</v>
      </c>
      <c r="K2526" s="419"/>
      <c r="L2526" s="423">
        <f t="shared" si="694"/>
        <v>0</v>
      </c>
      <c r="M2526" s="423">
        <f t="shared" si="695"/>
        <v>0</v>
      </c>
      <c r="N2526" s="422">
        <f t="shared" si="696"/>
        <v>0</v>
      </c>
      <c r="O2526" s="422">
        <f t="shared" si="697"/>
        <v>0</v>
      </c>
      <c r="P2526" s="420"/>
      <c r="Q2526" s="532"/>
      <c r="R2526" s="526" t="str">
        <f t="shared" si="698"/>
        <v/>
      </c>
      <c r="S2526" s="526" t="str">
        <f t="shared" si="677"/>
        <v/>
      </c>
      <c r="V2526" s="433" t="str">
        <f>VLOOKUP(A2526,[3]Cartilha!$A:$A,1,FALSE)</f>
        <v>x</v>
      </c>
      <c r="W2526" s="367"/>
    </row>
    <row r="2527" spans="1:23" ht="12" hidden="1" thickBot="1" x14ac:dyDescent="0.25">
      <c r="A2527" s="688" t="s">
        <v>184</v>
      </c>
      <c r="B2527" s="692"/>
      <c r="C2527" s="434">
        <v>0</v>
      </c>
      <c r="D2527" s="435">
        <v>0</v>
      </c>
      <c r="E2527" s="512">
        <v>0</v>
      </c>
      <c r="F2527" s="703">
        <f t="shared" si="699"/>
        <v>0</v>
      </c>
      <c r="G2527" s="510"/>
      <c r="H2527" s="426"/>
      <c r="I2527" s="422">
        <f t="shared" si="692"/>
        <v>0</v>
      </c>
      <c r="J2527" s="422">
        <f t="shared" si="693"/>
        <v>0</v>
      </c>
      <c r="K2527" s="419"/>
      <c r="L2527" s="423">
        <f t="shared" si="694"/>
        <v>0</v>
      </c>
      <c r="M2527" s="423">
        <f t="shared" si="695"/>
        <v>0</v>
      </c>
      <c r="N2527" s="422">
        <f t="shared" si="696"/>
        <v>0</v>
      </c>
      <c r="O2527" s="422">
        <f t="shared" si="697"/>
        <v>0</v>
      </c>
      <c r="P2527" s="420"/>
      <c r="Q2527" s="532"/>
      <c r="R2527" s="526" t="str">
        <f t="shared" si="698"/>
        <v/>
      </c>
      <c r="S2527" s="526" t="str">
        <f t="shared" si="677"/>
        <v/>
      </c>
      <c r="V2527" s="433" t="str">
        <f>VLOOKUP(A2527,[3]Cartilha!$A:$A,1,FALSE)</f>
        <v>x</v>
      </c>
      <c r="W2527" s="367"/>
    </row>
    <row r="2528" spans="1:23" ht="12" hidden="1" thickBot="1" x14ac:dyDescent="0.25">
      <c r="A2528" s="688" t="s">
        <v>184</v>
      </c>
      <c r="B2528" s="692"/>
      <c r="C2528" s="434">
        <v>0</v>
      </c>
      <c r="D2528" s="435">
        <v>0</v>
      </c>
      <c r="E2528" s="512">
        <v>0</v>
      </c>
      <c r="F2528" s="703">
        <f t="shared" si="699"/>
        <v>0</v>
      </c>
      <c r="G2528" s="510"/>
      <c r="H2528" s="426"/>
      <c r="I2528" s="422">
        <f t="shared" si="692"/>
        <v>0</v>
      </c>
      <c r="J2528" s="422">
        <f t="shared" si="693"/>
        <v>0</v>
      </c>
      <c r="K2528" s="419"/>
      <c r="L2528" s="423">
        <f t="shared" si="694"/>
        <v>0</v>
      </c>
      <c r="M2528" s="423">
        <f t="shared" si="695"/>
        <v>0</v>
      </c>
      <c r="N2528" s="422">
        <f t="shared" si="696"/>
        <v>0</v>
      </c>
      <c r="O2528" s="422">
        <f t="shared" si="697"/>
        <v>0</v>
      </c>
      <c r="P2528" s="420"/>
      <c r="Q2528" s="532"/>
      <c r="R2528" s="526" t="str">
        <f t="shared" si="698"/>
        <v/>
      </c>
      <c r="S2528" s="526" t="str">
        <f t="shared" si="677"/>
        <v/>
      </c>
      <c r="V2528" s="433" t="str">
        <f>VLOOKUP(A2528,[3]Cartilha!$A:$A,1,FALSE)</f>
        <v>x</v>
      </c>
      <c r="W2528" s="367"/>
    </row>
    <row r="2529" spans="1:23" ht="12" hidden="1" thickBot="1" x14ac:dyDescent="0.25">
      <c r="A2529" s="688" t="s">
        <v>184</v>
      </c>
      <c r="B2529" s="692"/>
      <c r="C2529" s="434">
        <v>0</v>
      </c>
      <c r="D2529" s="435">
        <v>0</v>
      </c>
      <c r="E2529" s="512">
        <v>0</v>
      </c>
      <c r="F2529" s="703">
        <f t="shared" si="699"/>
        <v>0</v>
      </c>
      <c r="G2529" s="510"/>
      <c r="H2529" s="426"/>
      <c r="I2529" s="422">
        <f t="shared" si="692"/>
        <v>0</v>
      </c>
      <c r="J2529" s="422">
        <f t="shared" si="693"/>
        <v>0</v>
      </c>
      <c r="K2529" s="419"/>
      <c r="L2529" s="423">
        <f t="shared" si="694"/>
        <v>0</v>
      </c>
      <c r="M2529" s="423">
        <f t="shared" si="695"/>
        <v>0</v>
      </c>
      <c r="N2529" s="422">
        <f t="shared" si="696"/>
        <v>0</v>
      </c>
      <c r="O2529" s="422">
        <f t="shared" si="697"/>
        <v>0</v>
      </c>
      <c r="P2529" s="420"/>
      <c r="Q2529" s="532"/>
      <c r="R2529" s="526" t="str">
        <f t="shared" si="698"/>
        <v/>
      </c>
      <c r="S2529" s="526" t="str">
        <f t="shared" si="677"/>
        <v/>
      </c>
      <c r="V2529" s="433" t="str">
        <f>VLOOKUP(A2529,[3]Cartilha!$A:$A,1,FALSE)</f>
        <v>x</v>
      </c>
      <c r="W2529" s="367"/>
    </row>
    <row r="2530" spans="1:23" ht="12" hidden="1" thickBot="1" x14ac:dyDescent="0.25">
      <c r="A2530" s="688" t="s">
        <v>184</v>
      </c>
      <c r="B2530" s="692"/>
      <c r="C2530" s="434">
        <v>0</v>
      </c>
      <c r="D2530" s="435">
        <v>0</v>
      </c>
      <c r="E2530" s="512">
        <v>0</v>
      </c>
      <c r="F2530" s="703">
        <f t="shared" si="699"/>
        <v>0</v>
      </c>
      <c r="G2530" s="510"/>
      <c r="H2530" s="426"/>
      <c r="I2530" s="422">
        <f t="shared" si="692"/>
        <v>0</v>
      </c>
      <c r="J2530" s="422">
        <f t="shared" si="693"/>
        <v>0</v>
      </c>
      <c r="K2530" s="419"/>
      <c r="L2530" s="423">
        <f t="shared" si="694"/>
        <v>0</v>
      </c>
      <c r="M2530" s="423">
        <f t="shared" si="695"/>
        <v>0</v>
      </c>
      <c r="N2530" s="422">
        <f t="shared" si="696"/>
        <v>0</v>
      </c>
      <c r="O2530" s="422">
        <f t="shared" si="697"/>
        <v>0</v>
      </c>
      <c r="P2530" s="420"/>
      <c r="Q2530" s="532"/>
      <c r="R2530" s="526" t="str">
        <f t="shared" si="698"/>
        <v/>
      </c>
      <c r="S2530" s="526" t="str">
        <f t="shared" ref="S2530:S2593" si="700">IF(Q2530="X","x",IF(Q2530="xx","x",IF(OR(J2530&gt;0,O2530&gt;0),"x","")))</f>
        <v/>
      </c>
      <c r="V2530" s="433" t="str">
        <f>VLOOKUP(A2530,[3]Cartilha!$A:$A,1,FALSE)</f>
        <v>x</v>
      </c>
      <c r="W2530" s="367"/>
    </row>
    <row r="2531" spans="1:23" ht="12" hidden="1" thickBot="1" x14ac:dyDescent="0.25">
      <c r="A2531" s="688" t="s">
        <v>184</v>
      </c>
      <c r="B2531" s="692"/>
      <c r="C2531" s="434">
        <v>0</v>
      </c>
      <c r="D2531" s="435">
        <v>0</v>
      </c>
      <c r="E2531" s="512">
        <v>0</v>
      </c>
      <c r="F2531" s="703">
        <f t="shared" si="699"/>
        <v>0</v>
      </c>
      <c r="G2531" s="510"/>
      <c r="H2531" s="426"/>
      <c r="I2531" s="422">
        <f t="shared" si="692"/>
        <v>0</v>
      </c>
      <c r="J2531" s="422">
        <f t="shared" si="693"/>
        <v>0</v>
      </c>
      <c r="K2531" s="419"/>
      <c r="L2531" s="423">
        <f t="shared" si="694"/>
        <v>0</v>
      </c>
      <c r="M2531" s="423">
        <f t="shared" si="695"/>
        <v>0</v>
      </c>
      <c r="N2531" s="422">
        <f t="shared" si="696"/>
        <v>0</v>
      </c>
      <c r="O2531" s="422">
        <f t="shared" si="697"/>
        <v>0</v>
      </c>
      <c r="P2531" s="420"/>
      <c r="Q2531" s="532"/>
      <c r="R2531" s="526" t="str">
        <f t="shared" si="698"/>
        <v/>
      </c>
      <c r="S2531" s="526" t="str">
        <f t="shared" si="700"/>
        <v/>
      </c>
      <c r="V2531" s="433" t="str">
        <f>VLOOKUP(A2531,[3]Cartilha!$A:$A,1,FALSE)</f>
        <v>x</v>
      </c>
      <c r="W2531" s="367"/>
    </row>
    <row r="2532" spans="1:23" ht="12" hidden="1" thickBot="1" x14ac:dyDescent="0.25">
      <c r="A2532" s="688" t="s">
        <v>184</v>
      </c>
      <c r="B2532" s="692"/>
      <c r="C2532" s="434">
        <v>0</v>
      </c>
      <c r="D2532" s="435">
        <v>0</v>
      </c>
      <c r="E2532" s="512">
        <v>0</v>
      </c>
      <c r="F2532" s="703">
        <f t="shared" si="699"/>
        <v>0</v>
      </c>
      <c r="G2532" s="510"/>
      <c r="H2532" s="426"/>
      <c r="I2532" s="422">
        <f t="shared" si="692"/>
        <v>0</v>
      </c>
      <c r="J2532" s="422">
        <f t="shared" si="693"/>
        <v>0</v>
      </c>
      <c r="K2532" s="419"/>
      <c r="L2532" s="423">
        <f t="shared" si="694"/>
        <v>0</v>
      </c>
      <c r="M2532" s="423">
        <f t="shared" si="695"/>
        <v>0</v>
      </c>
      <c r="N2532" s="422">
        <f t="shared" si="696"/>
        <v>0</v>
      </c>
      <c r="O2532" s="422">
        <f t="shared" si="697"/>
        <v>0</v>
      </c>
      <c r="P2532" s="420"/>
      <c r="Q2532" s="532"/>
      <c r="R2532" s="526" t="str">
        <f t="shared" si="698"/>
        <v/>
      </c>
      <c r="S2532" s="526" t="str">
        <f t="shared" si="700"/>
        <v/>
      </c>
      <c r="V2532" s="433" t="str">
        <f>VLOOKUP(A2532,[3]Cartilha!$A:$A,1,FALSE)</f>
        <v>x</v>
      </c>
      <c r="W2532" s="367"/>
    </row>
    <row r="2533" spans="1:23" ht="12" hidden="1" thickBot="1" x14ac:dyDescent="0.25">
      <c r="A2533" s="688" t="s">
        <v>184</v>
      </c>
      <c r="B2533" s="692"/>
      <c r="C2533" s="434">
        <v>0</v>
      </c>
      <c r="D2533" s="435">
        <v>0</v>
      </c>
      <c r="E2533" s="512">
        <v>0</v>
      </c>
      <c r="F2533" s="703">
        <f t="shared" si="699"/>
        <v>0</v>
      </c>
      <c r="G2533" s="510"/>
      <c r="H2533" s="426"/>
      <c r="I2533" s="422">
        <f t="shared" si="692"/>
        <v>0</v>
      </c>
      <c r="J2533" s="422">
        <f t="shared" si="693"/>
        <v>0</v>
      </c>
      <c r="K2533" s="419"/>
      <c r="L2533" s="423">
        <f t="shared" si="694"/>
        <v>0</v>
      </c>
      <c r="M2533" s="423">
        <f t="shared" si="695"/>
        <v>0</v>
      </c>
      <c r="N2533" s="422">
        <f t="shared" si="696"/>
        <v>0</v>
      </c>
      <c r="O2533" s="422">
        <f t="shared" si="697"/>
        <v>0</v>
      </c>
      <c r="P2533" s="420"/>
      <c r="Q2533" s="532"/>
      <c r="R2533" s="526" t="str">
        <f t="shared" si="698"/>
        <v/>
      </c>
      <c r="S2533" s="526" t="str">
        <f t="shared" si="700"/>
        <v/>
      </c>
      <c r="V2533" s="433" t="str">
        <f>VLOOKUP(A2533,[3]Cartilha!$A:$A,1,FALSE)</f>
        <v>x</v>
      </c>
      <c r="W2533" s="367"/>
    </row>
    <row r="2534" spans="1:23" ht="12" hidden="1" thickBot="1" x14ac:dyDescent="0.25">
      <c r="A2534" s="688" t="s">
        <v>184</v>
      </c>
      <c r="B2534" s="692"/>
      <c r="C2534" s="434">
        <v>0</v>
      </c>
      <c r="D2534" s="435">
        <v>0</v>
      </c>
      <c r="E2534" s="512">
        <v>0</v>
      </c>
      <c r="F2534" s="703">
        <f t="shared" si="699"/>
        <v>0</v>
      </c>
      <c r="G2534" s="510"/>
      <c r="H2534" s="426"/>
      <c r="I2534" s="422">
        <f t="shared" si="692"/>
        <v>0</v>
      </c>
      <c r="J2534" s="422">
        <f t="shared" si="693"/>
        <v>0</v>
      </c>
      <c r="K2534" s="419"/>
      <c r="L2534" s="423">
        <f t="shared" si="694"/>
        <v>0</v>
      </c>
      <c r="M2534" s="423">
        <f t="shared" si="695"/>
        <v>0</v>
      </c>
      <c r="N2534" s="422">
        <f t="shared" si="696"/>
        <v>0</v>
      </c>
      <c r="O2534" s="422">
        <f t="shared" si="697"/>
        <v>0</v>
      </c>
      <c r="P2534" s="420"/>
      <c r="Q2534" s="532"/>
      <c r="R2534" s="526" t="str">
        <f t="shared" si="698"/>
        <v/>
      </c>
      <c r="S2534" s="526" t="str">
        <f t="shared" si="700"/>
        <v/>
      </c>
      <c r="V2534" s="433" t="str">
        <f>VLOOKUP(A2534,[3]Cartilha!$A:$A,1,FALSE)</f>
        <v>x</v>
      </c>
      <c r="W2534" s="367"/>
    </row>
    <row r="2535" spans="1:23" ht="12" hidden="1" thickBot="1" x14ac:dyDescent="0.25">
      <c r="A2535" s="688" t="s">
        <v>184</v>
      </c>
      <c r="B2535" s="692"/>
      <c r="C2535" s="434">
        <v>0</v>
      </c>
      <c r="D2535" s="435">
        <v>0</v>
      </c>
      <c r="E2535" s="512">
        <v>0</v>
      </c>
      <c r="F2535" s="703">
        <f t="shared" si="699"/>
        <v>0</v>
      </c>
      <c r="G2535" s="510"/>
      <c r="H2535" s="426"/>
      <c r="I2535" s="422">
        <f t="shared" si="692"/>
        <v>0</v>
      </c>
      <c r="J2535" s="422">
        <f t="shared" si="693"/>
        <v>0</v>
      </c>
      <c r="K2535" s="419"/>
      <c r="L2535" s="423">
        <f t="shared" si="694"/>
        <v>0</v>
      </c>
      <c r="M2535" s="423">
        <f t="shared" si="695"/>
        <v>0</v>
      </c>
      <c r="N2535" s="422">
        <f t="shared" si="696"/>
        <v>0</v>
      </c>
      <c r="O2535" s="422">
        <f t="shared" si="697"/>
        <v>0</v>
      </c>
      <c r="P2535" s="420"/>
      <c r="Q2535" s="532"/>
      <c r="R2535" s="526" t="str">
        <f t="shared" si="698"/>
        <v/>
      </c>
      <c r="S2535" s="526" t="str">
        <f t="shared" si="700"/>
        <v/>
      </c>
      <c r="V2535" s="433" t="str">
        <f>VLOOKUP(A2535,[3]Cartilha!$A:$A,1,FALSE)</f>
        <v>x</v>
      </c>
      <c r="W2535" s="367"/>
    </row>
    <row r="2536" spans="1:23" ht="12" hidden="1" thickBot="1" x14ac:dyDescent="0.25">
      <c r="A2536" s="688" t="s">
        <v>184</v>
      </c>
      <c r="B2536" s="692"/>
      <c r="C2536" s="434">
        <v>0</v>
      </c>
      <c r="D2536" s="435">
        <v>0</v>
      </c>
      <c r="E2536" s="512">
        <v>0</v>
      </c>
      <c r="F2536" s="703">
        <f t="shared" si="699"/>
        <v>0</v>
      </c>
      <c r="G2536" s="510"/>
      <c r="H2536" s="426"/>
      <c r="I2536" s="422">
        <f t="shared" si="692"/>
        <v>0</v>
      </c>
      <c r="J2536" s="422">
        <f t="shared" si="693"/>
        <v>0</v>
      </c>
      <c r="K2536" s="419"/>
      <c r="L2536" s="423">
        <f t="shared" si="694"/>
        <v>0</v>
      </c>
      <c r="M2536" s="423">
        <f t="shared" si="695"/>
        <v>0</v>
      </c>
      <c r="N2536" s="422">
        <f t="shared" si="696"/>
        <v>0</v>
      </c>
      <c r="O2536" s="422">
        <f t="shared" si="697"/>
        <v>0</v>
      </c>
      <c r="P2536" s="420"/>
      <c r="Q2536" s="532"/>
      <c r="R2536" s="526" t="str">
        <f t="shared" si="698"/>
        <v/>
      </c>
      <c r="S2536" s="526" t="str">
        <f t="shared" si="700"/>
        <v/>
      </c>
      <c r="V2536" s="433" t="str">
        <f>VLOOKUP(A2536,[3]Cartilha!$A:$A,1,FALSE)</f>
        <v>x</v>
      </c>
      <c r="W2536" s="367"/>
    </row>
    <row r="2537" spans="1:23" ht="12" hidden="1" thickBot="1" x14ac:dyDescent="0.25">
      <c r="A2537" s="607" t="s">
        <v>1905</v>
      </c>
      <c r="B2537" s="608"/>
      <c r="C2537" s="682" t="s">
        <v>1906</v>
      </c>
      <c r="D2537" s="683">
        <v>0</v>
      </c>
      <c r="E2537" s="690">
        <v>0</v>
      </c>
      <c r="F2537" s="685">
        <f t="shared" si="699"/>
        <v>0</v>
      </c>
      <c r="G2537" s="505"/>
      <c r="H2537" s="505"/>
      <c r="I2537" s="413"/>
      <c r="J2537" s="413"/>
      <c r="K2537" s="414">
        <f>SUM(J2540:J2821)</f>
        <v>0</v>
      </c>
      <c r="L2537" s="505"/>
      <c r="M2537" s="505"/>
      <c r="N2537" s="413"/>
      <c r="O2537" s="415"/>
      <c r="P2537" s="414">
        <f>SUM(O2540:O2821)</f>
        <v>0</v>
      </c>
      <c r="Q2537" s="525" t="str">
        <f>IF(OR(K2537&gt;0,P2537&gt;0),"X","")</f>
        <v/>
      </c>
      <c r="R2537" s="526" t="str">
        <f t="shared" si="698"/>
        <v/>
      </c>
      <c r="S2537" s="526" t="str">
        <f t="shared" si="700"/>
        <v/>
      </c>
      <c r="V2537" s="433" t="str">
        <f>VLOOKUP(A2537,[3]Cartilha!$A:$A,1,FALSE)</f>
        <v>7</v>
      </c>
      <c r="W2537" s="367"/>
    </row>
    <row r="2538" spans="1:23" ht="12" hidden="1" thickBot="1" x14ac:dyDescent="0.25">
      <c r="A2538" s="623" t="s">
        <v>1907</v>
      </c>
      <c r="B2538" s="616"/>
      <c r="C2538" s="650" t="s">
        <v>2179</v>
      </c>
      <c r="D2538" s="612">
        <v>0</v>
      </c>
      <c r="E2538" s="637">
        <v>0</v>
      </c>
      <c r="F2538" s="638">
        <f t="shared" si="699"/>
        <v>0</v>
      </c>
      <c r="G2538" s="518"/>
      <c r="H2538" s="446"/>
      <c r="I2538" s="447"/>
      <c r="J2538" s="448"/>
      <c r="K2538" s="419"/>
      <c r="L2538" s="461"/>
      <c r="M2538" s="446"/>
      <c r="N2538" s="447"/>
      <c r="O2538" s="448"/>
      <c r="P2538" s="420"/>
      <c r="Q2538" s="525" t="str">
        <f>IF(OR(SUM(J2540:J2744)&gt;0,SUM(O2540:O2744)&gt;0),"xx","")</f>
        <v/>
      </c>
      <c r="R2538" s="526" t="str">
        <f t="shared" si="698"/>
        <v/>
      </c>
      <c r="S2538" s="526" t="str">
        <f t="shared" si="700"/>
        <v/>
      </c>
      <c r="V2538" s="433" t="str">
        <f>VLOOKUP(A2538,[3]Cartilha!$A:$A,1,FALSE)</f>
        <v>7.1</v>
      </c>
      <c r="W2538" s="367"/>
    </row>
    <row r="2539" spans="1:23" ht="12" hidden="1" thickBot="1" x14ac:dyDescent="0.25">
      <c r="A2539" s="576" t="s">
        <v>2180</v>
      </c>
      <c r="B2539" s="616"/>
      <c r="C2539" s="639" t="s">
        <v>246</v>
      </c>
      <c r="D2539" s="617">
        <v>0</v>
      </c>
      <c r="E2539" s="640">
        <v>0</v>
      </c>
      <c r="F2539" s="641">
        <f t="shared" si="699"/>
        <v>0</v>
      </c>
      <c r="G2539" s="535"/>
      <c r="H2539" s="453"/>
      <c r="I2539" s="454"/>
      <c r="J2539" s="454"/>
      <c r="K2539" s="419"/>
      <c r="L2539" s="453"/>
      <c r="M2539" s="453"/>
      <c r="N2539" s="454"/>
      <c r="O2539" s="454"/>
      <c r="P2539" s="420"/>
      <c r="Q2539" s="525" t="str">
        <f>IF(OR(SUM(J2540:J2543)&gt;0,SUM(O2540:O2543)&gt;0),"xx","")</f>
        <v/>
      </c>
      <c r="R2539" s="526" t="str">
        <f t="shared" si="698"/>
        <v/>
      </c>
      <c r="S2539" s="526" t="str">
        <f t="shared" si="700"/>
        <v/>
      </c>
      <c r="V2539" s="433" t="str">
        <f>VLOOKUP(A2539,[3]Cartilha!$A:$A,1,FALSE)</f>
        <v>7.1.1</v>
      </c>
      <c r="W2539" s="367"/>
    </row>
    <row r="2540" spans="1:23" ht="12" hidden="1" thickBot="1" x14ac:dyDescent="0.25">
      <c r="A2540" s="623">
        <v>100705</v>
      </c>
      <c r="B2540" s="616" t="s">
        <v>3171</v>
      </c>
      <c r="C2540" s="620" t="s">
        <v>6191</v>
      </c>
      <c r="D2540" s="612" t="s">
        <v>169</v>
      </c>
      <c r="E2540" s="508">
        <v>78.52</v>
      </c>
      <c r="F2540" s="614">
        <f t="shared" si="699"/>
        <v>94.66</v>
      </c>
      <c r="G2540" s="510"/>
      <c r="H2540" s="423"/>
      <c r="I2540" s="422">
        <f>IF(ISBLANK(E2540),0,ROUND(F2540*G2540,2))</f>
        <v>0</v>
      </c>
      <c r="J2540" s="422">
        <f>IF(ISBLANK(G2540),0,ROUND(G2540*H2540,2))</f>
        <v>0</v>
      </c>
      <c r="K2540" s="419"/>
      <c r="L2540" s="423">
        <f t="shared" ref="L2540:M2543" si="701">G2540</f>
        <v>0</v>
      </c>
      <c r="M2540" s="423">
        <f t="shared" si="701"/>
        <v>0</v>
      </c>
      <c r="N2540" s="424">
        <f>IF(ISBLANK(E2540),0,ROUND(F2540*L2540,2))</f>
        <v>0</v>
      </c>
      <c r="O2540" s="424">
        <f>IF(ISBLANK(L2540),0,ROUND(L2540*M2540,2))</f>
        <v>0</v>
      </c>
      <c r="P2540" s="420"/>
      <c r="Q2540" s="532"/>
      <c r="R2540" s="526" t="str">
        <f t="shared" si="698"/>
        <v/>
      </c>
      <c r="S2540" s="526" t="str">
        <f t="shared" si="700"/>
        <v/>
      </c>
      <c r="V2540" s="433">
        <f>VLOOKUP(A2540,[3]Cartilha!$A:$A,1,FALSE)</f>
        <v>100705</v>
      </c>
      <c r="W2540" s="367"/>
    </row>
    <row r="2541" spans="1:23" ht="12" hidden="1" thickBot="1" x14ac:dyDescent="0.25">
      <c r="A2541" s="623">
        <v>97039</v>
      </c>
      <c r="B2541" s="616" t="s">
        <v>3171</v>
      </c>
      <c r="C2541" s="620" t="s">
        <v>2970</v>
      </c>
      <c r="D2541" s="612" t="s">
        <v>170</v>
      </c>
      <c r="E2541" s="621">
        <v>43.72</v>
      </c>
      <c r="F2541" s="614">
        <f t="shared" si="699"/>
        <v>52.71</v>
      </c>
      <c r="G2541" s="510"/>
      <c r="H2541" s="423"/>
      <c r="I2541" s="422">
        <f>IF(ISBLANK(E2541),0,ROUND(F2541*G2541,2))</f>
        <v>0</v>
      </c>
      <c r="J2541" s="422">
        <f>IF(ISBLANK(G2541),0,ROUND(G2541*H2541,2))</f>
        <v>0</v>
      </c>
      <c r="K2541" s="419"/>
      <c r="L2541" s="423">
        <f t="shared" si="701"/>
        <v>0</v>
      </c>
      <c r="M2541" s="423">
        <f t="shared" si="701"/>
        <v>0</v>
      </c>
      <c r="N2541" s="424">
        <f>IF(ISBLANK(E2541),0,ROUND(F2541*L2541,2))</f>
        <v>0</v>
      </c>
      <c r="O2541" s="424">
        <f>IF(ISBLANK(L2541),0,ROUND(L2541*M2541,2))</f>
        <v>0</v>
      </c>
      <c r="P2541" s="420"/>
      <c r="Q2541" s="525"/>
      <c r="R2541" s="526" t="str">
        <f t="shared" si="698"/>
        <v/>
      </c>
      <c r="S2541" s="526" t="str">
        <f t="shared" si="700"/>
        <v/>
      </c>
      <c r="V2541" s="433">
        <f>VLOOKUP(A2541,[3]Cartilha!$A:$A,1,FALSE)</f>
        <v>97039</v>
      </c>
      <c r="W2541" s="367"/>
    </row>
    <row r="2542" spans="1:23" ht="12" hidden="1" thickBot="1" x14ac:dyDescent="0.25">
      <c r="A2542" s="623">
        <v>97040</v>
      </c>
      <c r="B2542" s="616" t="s">
        <v>3171</v>
      </c>
      <c r="C2542" s="620" t="s">
        <v>2971</v>
      </c>
      <c r="D2542" s="612" t="s">
        <v>170</v>
      </c>
      <c r="E2542" s="621">
        <v>15.7</v>
      </c>
      <c r="F2542" s="614">
        <f t="shared" si="699"/>
        <v>18.93</v>
      </c>
      <c r="G2542" s="510"/>
      <c r="H2542" s="423"/>
      <c r="I2542" s="422">
        <f>IF(ISBLANK(E2542),0,ROUND(F2542*G2542,2))</f>
        <v>0</v>
      </c>
      <c r="J2542" s="422">
        <f>IF(ISBLANK(G2542),0,ROUND(G2542*H2542,2))</f>
        <v>0</v>
      </c>
      <c r="K2542" s="419"/>
      <c r="L2542" s="423">
        <f t="shared" si="701"/>
        <v>0</v>
      </c>
      <c r="M2542" s="423">
        <f t="shared" si="701"/>
        <v>0</v>
      </c>
      <c r="N2542" s="424">
        <f>IF(ISBLANK(E2542),0,ROUND(F2542*L2542,2))</f>
        <v>0</v>
      </c>
      <c r="O2542" s="424">
        <f>IF(ISBLANK(L2542),0,ROUND(L2542*M2542,2))</f>
        <v>0</v>
      </c>
      <c r="P2542" s="420"/>
      <c r="Q2542" s="525"/>
      <c r="R2542" s="526" t="str">
        <f t="shared" si="698"/>
        <v/>
      </c>
      <c r="S2542" s="526" t="str">
        <f t="shared" si="700"/>
        <v/>
      </c>
      <c r="V2542" s="433">
        <f>VLOOKUP(A2542,[3]Cartilha!$A:$A,1,FALSE)</f>
        <v>97040</v>
      </c>
      <c r="W2542" s="367"/>
    </row>
    <row r="2543" spans="1:23" ht="12" hidden="1" thickBot="1" x14ac:dyDescent="0.25">
      <c r="A2543" s="623">
        <v>97041</v>
      </c>
      <c r="B2543" s="616" t="s">
        <v>3171</v>
      </c>
      <c r="C2543" s="620" t="s">
        <v>2972</v>
      </c>
      <c r="D2543" s="612" t="s">
        <v>170</v>
      </c>
      <c r="E2543" s="621">
        <v>342.85</v>
      </c>
      <c r="F2543" s="614">
        <f t="shared" si="699"/>
        <v>413.34</v>
      </c>
      <c r="G2543" s="510"/>
      <c r="H2543" s="423"/>
      <c r="I2543" s="422">
        <f>IF(ISBLANK(E2543),0,ROUND(F2543*G2543,2))</f>
        <v>0</v>
      </c>
      <c r="J2543" s="422">
        <f>IF(ISBLANK(G2543),0,ROUND(G2543*H2543,2))</f>
        <v>0</v>
      </c>
      <c r="K2543" s="419"/>
      <c r="L2543" s="423">
        <f t="shared" si="701"/>
        <v>0</v>
      </c>
      <c r="M2543" s="423">
        <f t="shared" si="701"/>
        <v>0</v>
      </c>
      <c r="N2543" s="424">
        <f>IF(ISBLANK(E2543),0,ROUND(F2543*L2543,2))</f>
        <v>0</v>
      </c>
      <c r="O2543" s="424">
        <f>IF(ISBLANK(L2543),0,ROUND(L2543*M2543,2))</f>
        <v>0</v>
      </c>
      <c r="P2543" s="420"/>
      <c r="Q2543" s="525"/>
      <c r="R2543" s="526" t="str">
        <f t="shared" si="698"/>
        <v/>
      </c>
      <c r="S2543" s="526" t="str">
        <f t="shared" si="700"/>
        <v/>
      </c>
      <c r="V2543" s="433">
        <f>VLOOKUP(A2543,[3]Cartilha!$A:$A,1,FALSE)</f>
        <v>97041</v>
      </c>
      <c r="W2543" s="367"/>
    </row>
    <row r="2544" spans="1:23" ht="12" hidden="1" thickBot="1" x14ac:dyDescent="0.25">
      <c r="A2544" s="623" t="s">
        <v>6192</v>
      </c>
      <c r="B2544" s="616"/>
      <c r="C2544" s="639" t="s">
        <v>6193</v>
      </c>
      <c r="D2544" s="612">
        <v>0</v>
      </c>
      <c r="E2544" s="637">
        <v>0</v>
      </c>
      <c r="F2544" s="638">
        <f t="shared" si="699"/>
        <v>0</v>
      </c>
      <c r="G2544" s="518"/>
      <c r="H2544" s="446"/>
      <c r="I2544" s="447"/>
      <c r="J2544" s="448"/>
      <c r="K2544" s="419"/>
      <c r="L2544" s="461"/>
      <c r="M2544" s="446"/>
      <c r="N2544" s="447"/>
      <c r="O2544" s="448"/>
      <c r="P2544" s="420"/>
      <c r="Q2544" s="525" t="str">
        <f>IF(OR(SUM(J2544)&gt;0,SUM(O2544)&gt;0),"xx","")</f>
        <v/>
      </c>
      <c r="R2544" s="526" t="str">
        <f t="shared" si="698"/>
        <v/>
      </c>
      <c r="S2544" s="526" t="str">
        <f t="shared" si="700"/>
        <v/>
      </c>
      <c r="V2544" s="433" t="str">
        <f>VLOOKUP(A2544,[3]Cartilha!$A:$A,1,FALSE)</f>
        <v>7.1.2</v>
      </c>
      <c r="W2544" s="367"/>
    </row>
    <row r="2545" spans="1:23" ht="12" hidden="1" thickBot="1" x14ac:dyDescent="0.25">
      <c r="A2545" s="623" t="s">
        <v>2181</v>
      </c>
      <c r="B2545" s="616"/>
      <c r="C2545" s="650" t="s">
        <v>247</v>
      </c>
      <c r="D2545" s="612">
        <v>0</v>
      </c>
      <c r="E2545" s="637">
        <v>0</v>
      </c>
      <c r="F2545" s="638">
        <f t="shared" si="699"/>
        <v>0</v>
      </c>
      <c r="G2545" s="518"/>
      <c r="H2545" s="446"/>
      <c r="I2545" s="447"/>
      <c r="J2545" s="448"/>
      <c r="K2545" s="419"/>
      <c r="L2545" s="461"/>
      <c r="M2545" s="446"/>
      <c r="N2545" s="447"/>
      <c r="O2545" s="448"/>
      <c r="P2545" s="420"/>
      <c r="Q2545" s="525" t="str">
        <f>IF(OR(SUM(J2547:J2653)&gt;0,SUM(O2547:O2653)&gt;0),"xx","")</f>
        <v/>
      </c>
      <c r="R2545" s="526" t="str">
        <f t="shared" si="698"/>
        <v/>
      </c>
      <c r="S2545" s="526" t="str">
        <f t="shared" si="700"/>
        <v/>
      </c>
      <c r="V2545" s="433" t="str">
        <f>VLOOKUP(A2545,[3]Cartilha!$A:$A,1,FALSE)</f>
        <v>7.1.3</v>
      </c>
      <c r="W2545" s="367"/>
    </row>
    <row r="2546" spans="1:23" ht="12" hidden="1" thickBot="1" x14ac:dyDescent="0.25">
      <c r="A2546" s="615" t="s">
        <v>2182</v>
      </c>
      <c r="B2546" s="616"/>
      <c r="C2546" s="650" t="s">
        <v>269</v>
      </c>
      <c r="D2546" s="612">
        <v>0</v>
      </c>
      <c r="E2546" s="637">
        <v>0</v>
      </c>
      <c r="F2546" s="638">
        <f t="shared" si="699"/>
        <v>0</v>
      </c>
      <c r="G2546" s="518"/>
      <c r="H2546" s="446"/>
      <c r="I2546" s="447"/>
      <c r="J2546" s="448"/>
      <c r="K2546" s="419"/>
      <c r="L2546" s="461"/>
      <c r="M2546" s="446"/>
      <c r="N2546" s="447"/>
      <c r="O2546" s="448"/>
      <c r="P2546" s="420"/>
      <c r="Q2546" s="525" t="str">
        <f>IF(OR(SUM(J2547:J2559)&gt;0,SUM(O2547:O2559)&gt;0),"xx","")</f>
        <v/>
      </c>
      <c r="R2546" s="526" t="str">
        <f t="shared" si="698"/>
        <v/>
      </c>
      <c r="S2546" s="526" t="str">
        <f t="shared" si="700"/>
        <v/>
      </c>
      <c r="V2546" s="433" t="str">
        <f>VLOOKUP(A2546,[3]Cartilha!$A:$A,1,FALSE)</f>
        <v>7.1.3.1</v>
      </c>
      <c r="W2546" s="367"/>
    </row>
    <row r="2547" spans="1:23" ht="23.25" hidden="1" thickBot="1" x14ac:dyDescent="0.25">
      <c r="A2547" s="623">
        <v>91295</v>
      </c>
      <c r="B2547" s="616" t="s">
        <v>3171</v>
      </c>
      <c r="C2547" s="620" t="s">
        <v>3828</v>
      </c>
      <c r="D2547" s="612" t="s">
        <v>169</v>
      </c>
      <c r="E2547" s="621">
        <v>289.57</v>
      </c>
      <c r="F2547" s="614">
        <f t="shared" si="699"/>
        <v>349.11</v>
      </c>
      <c r="G2547" s="510"/>
      <c r="H2547" s="423"/>
      <c r="I2547" s="422">
        <f t="shared" ref="I2547:I2559" si="702">IF(ISBLANK(E2547),0,ROUND(F2547*G2547,2))</f>
        <v>0</v>
      </c>
      <c r="J2547" s="422">
        <f t="shared" ref="J2547:J2559" si="703">IF(ISBLANK(G2547),0,ROUND(G2547*H2547,2))</f>
        <v>0</v>
      </c>
      <c r="K2547" s="419"/>
      <c r="L2547" s="423">
        <f t="shared" ref="L2547:L2559" si="704">G2547</f>
        <v>0</v>
      </c>
      <c r="M2547" s="423">
        <f t="shared" ref="M2547:M2559" si="705">H2547</f>
        <v>0</v>
      </c>
      <c r="N2547" s="424">
        <f t="shared" ref="N2547:N2559" si="706">IF(ISBLANK(E2547),0,ROUND(F2547*L2547,2))</f>
        <v>0</v>
      </c>
      <c r="O2547" s="424">
        <f t="shared" ref="O2547:O2559" si="707">IF(ISBLANK(L2547),0,ROUND(L2547*M2547,2))</f>
        <v>0</v>
      </c>
      <c r="P2547" s="420"/>
      <c r="Q2547" s="525"/>
      <c r="R2547" s="526" t="str">
        <f t="shared" si="698"/>
        <v/>
      </c>
      <c r="S2547" s="526" t="str">
        <f t="shared" si="700"/>
        <v/>
      </c>
      <c r="V2547" s="433">
        <f>VLOOKUP(A2547,[3]Cartilha!$A:$A,1,FALSE)</f>
        <v>91295</v>
      </c>
      <c r="W2547" s="367"/>
    </row>
    <row r="2548" spans="1:23" ht="23.25" hidden="1" thickBot="1" x14ac:dyDescent="0.25">
      <c r="A2548" s="623">
        <v>91296</v>
      </c>
      <c r="B2548" s="616" t="s">
        <v>3171</v>
      </c>
      <c r="C2548" s="620" t="s">
        <v>3829</v>
      </c>
      <c r="D2548" s="612" t="s">
        <v>169</v>
      </c>
      <c r="E2548" s="621">
        <v>311.33999999999997</v>
      </c>
      <c r="F2548" s="614">
        <f t="shared" si="699"/>
        <v>375.35</v>
      </c>
      <c r="G2548" s="510"/>
      <c r="H2548" s="423"/>
      <c r="I2548" s="422">
        <f t="shared" si="702"/>
        <v>0</v>
      </c>
      <c r="J2548" s="422">
        <f t="shared" si="703"/>
        <v>0</v>
      </c>
      <c r="K2548" s="419"/>
      <c r="L2548" s="423">
        <f t="shared" si="704"/>
        <v>0</v>
      </c>
      <c r="M2548" s="423">
        <f t="shared" si="705"/>
        <v>0</v>
      </c>
      <c r="N2548" s="424">
        <f t="shared" si="706"/>
        <v>0</v>
      </c>
      <c r="O2548" s="424">
        <f t="shared" si="707"/>
        <v>0</v>
      </c>
      <c r="P2548" s="420"/>
      <c r="Q2548" s="525"/>
      <c r="R2548" s="526" t="str">
        <f t="shared" si="698"/>
        <v/>
      </c>
      <c r="S2548" s="526" t="str">
        <f t="shared" si="700"/>
        <v/>
      </c>
      <c r="V2548" s="433">
        <f>VLOOKUP(A2548,[3]Cartilha!$A:$A,1,FALSE)</f>
        <v>91296</v>
      </c>
      <c r="W2548" s="367"/>
    </row>
    <row r="2549" spans="1:23" ht="23.25" hidden="1" thickBot="1" x14ac:dyDescent="0.25">
      <c r="A2549" s="623">
        <v>91297</v>
      </c>
      <c r="B2549" s="616" t="s">
        <v>3171</v>
      </c>
      <c r="C2549" s="620" t="s">
        <v>3830</v>
      </c>
      <c r="D2549" s="612" t="s">
        <v>169</v>
      </c>
      <c r="E2549" s="621">
        <v>343.44</v>
      </c>
      <c r="F2549" s="614">
        <f t="shared" si="699"/>
        <v>414.05</v>
      </c>
      <c r="G2549" s="510"/>
      <c r="H2549" s="423"/>
      <c r="I2549" s="422">
        <f t="shared" si="702"/>
        <v>0</v>
      </c>
      <c r="J2549" s="422">
        <f t="shared" si="703"/>
        <v>0</v>
      </c>
      <c r="K2549" s="419"/>
      <c r="L2549" s="423">
        <f t="shared" si="704"/>
        <v>0</v>
      </c>
      <c r="M2549" s="423">
        <f t="shared" si="705"/>
        <v>0</v>
      </c>
      <c r="N2549" s="424">
        <f t="shared" si="706"/>
        <v>0</v>
      </c>
      <c r="O2549" s="424">
        <f t="shared" si="707"/>
        <v>0</v>
      </c>
      <c r="P2549" s="420"/>
      <c r="Q2549" s="525"/>
      <c r="R2549" s="526" t="str">
        <f t="shared" si="698"/>
        <v/>
      </c>
      <c r="S2549" s="526" t="str">
        <f t="shared" si="700"/>
        <v/>
      </c>
      <c r="V2549" s="433">
        <f>VLOOKUP(A2549,[3]Cartilha!$A:$A,1,FALSE)</f>
        <v>91297</v>
      </c>
      <c r="W2549" s="367"/>
    </row>
    <row r="2550" spans="1:23" ht="34.5" hidden="1" thickBot="1" x14ac:dyDescent="0.25">
      <c r="A2550" s="623">
        <v>91324</v>
      </c>
      <c r="B2550" s="616" t="s">
        <v>3171</v>
      </c>
      <c r="C2550" s="620" t="s">
        <v>3831</v>
      </c>
      <c r="D2550" s="612" t="s">
        <v>169</v>
      </c>
      <c r="E2550" s="621">
        <v>690.76</v>
      </c>
      <c r="F2550" s="614">
        <f t="shared" si="699"/>
        <v>832.78</v>
      </c>
      <c r="G2550" s="510"/>
      <c r="H2550" s="423"/>
      <c r="I2550" s="422">
        <f t="shared" si="702"/>
        <v>0</v>
      </c>
      <c r="J2550" s="422">
        <f t="shared" si="703"/>
        <v>0</v>
      </c>
      <c r="K2550" s="419"/>
      <c r="L2550" s="423">
        <f t="shared" si="704"/>
        <v>0</v>
      </c>
      <c r="M2550" s="423">
        <f t="shared" si="705"/>
        <v>0</v>
      </c>
      <c r="N2550" s="424">
        <f t="shared" si="706"/>
        <v>0</v>
      </c>
      <c r="O2550" s="424">
        <f t="shared" si="707"/>
        <v>0</v>
      </c>
      <c r="P2550" s="420"/>
      <c r="Q2550" s="532"/>
      <c r="R2550" s="526" t="str">
        <f t="shared" si="698"/>
        <v/>
      </c>
      <c r="S2550" s="526" t="str">
        <f t="shared" si="700"/>
        <v/>
      </c>
      <c r="V2550" s="433">
        <f>VLOOKUP(A2550,[3]Cartilha!$A:$A,1,FALSE)</f>
        <v>91324</v>
      </c>
      <c r="W2550" s="367"/>
    </row>
    <row r="2551" spans="1:23" ht="34.5" hidden="1" thickBot="1" x14ac:dyDescent="0.25">
      <c r="A2551" s="623">
        <v>91325</v>
      </c>
      <c r="B2551" s="616" t="s">
        <v>3171</v>
      </c>
      <c r="C2551" s="620" t="s">
        <v>3832</v>
      </c>
      <c r="D2551" s="612" t="s">
        <v>169</v>
      </c>
      <c r="E2551" s="621">
        <v>699.39</v>
      </c>
      <c r="F2551" s="614">
        <f t="shared" si="699"/>
        <v>843.18</v>
      </c>
      <c r="G2551" s="510"/>
      <c r="H2551" s="423"/>
      <c r="I2551" s="422">
        <f t="shared" si="702"/>
        <v>0</v>
      </c>
      <c r="J2551" s="422">
        <f t="shared" si="703"/>
        <v>0</v>
      </c>
      <c r="K2551" s="419"/>
      <c r="L2551" s="423">
        <f t="shared" si="704"/>
        <v>0</v>
      </c>
      <c r="M2551" s="423">
        <f t="shared" si="705"/>
        <v>0</v>
      </c>
      <c r="N2551" s="424">
        <f t="shared" si="706"/>
        <v>0</v>
      </c>
      <c r="O2551" s="424">
        <f t="shared" si="707"/>
        <v>0</v>
      </c>
      <c r="P2551" s="420"/>
      <c r="Q2551" s="532"/>
      <c r="R2551" s="526" t="str">
        <f t="shared" si="698"/>
        <v/>
      </c>
      <c r="S2551" s="526" t="str">
        <f t="shared" si="700"/>
        <v/>
      </c>
      <c r="V2551" s="433">
        <f>VLOOKUP(A2551,[3]Cartilha!$A:$A,1,FALSE)</f>
        <v>91325</v>
      </c>
      <c r="W2551" s="367"/>
    </row>
    <row r="2552" spans="1:23" ht="34.5" hidden="1" thickBot="1" x14ac:dyDescent="0.25">
      <c r="A2552" s="623">
        <v>91326</v>
      </c>
      <c r="B2552" s="616" t="s">
        <v>3171</v>
      </c>
      <c r="C2552" s="620" t="s">
        <v>3833</v>
      </c>
      <c r="D2552" s="612" t="s">
        <v>169</v>
      </c>
      <c r="E2552" s="621">
        <v>750.62</v>
      </c>
      <c r="F2552" s="614">
        <f t="shared" si="699"/>
        <v>904.95</v>
      </c>
      <c r="G2552" s="510"/>
      <c r="H2552" s="423"/>
      <c r="I2552" s="422">
        <f t="shared" si="702"/>
        <v>0</v>
      </c>
      <c r="J2552" s="422">
        <f t="shared" si="703"/>
        <v>0</v>
      </c>
      <c r="K2552" s="419"/>
      <c r="L2552" s="423">
        <f t="shared" si="704"/>
        <v>0</v>
      </c>
      <c r="M2552" s="423">
        <f t="shared" si="705"/>
        <v>0</v>
      </c>
      <c r="N2552" s="424">
        <f t="shared" si="706"/>
        <v>0</v>
      </c>
      <c r="O2552" s="424">
        <f t="shared" si="707"/>
        <v>0</v>
      </c>
      <c r="P2552" s="420"/>
      <c r="Q2552" s="532"/>
      <c r="R2552" s="526" t="str">
        <f t="shared" si="698"/>
        <v/>
      </c>
      <c r="S2552" s="526" t="str">
        <f t="shared" si="700"/>
        <v/>
      </c>
      <c r="V2552" s="433">
        <f>VLOOKUP(A2552,[3]Cartilha!$A:$A,1,FALSE)</f>
        <v>91326</v>
      </c>
      <c r="W2552" s="367"/>
    </row>
    <row r="2553" spans="1:23" ht="34.5" hidden="1" thickBot="1" x14ac:dyDescent="0.25">
      <c r="A2553" s="623">
        <v>91327</v>
      </c>
      <c r="B2553" s="616" t="s">
        <v>3171</v>
      </c>
      <c r="C2553" s="620" t="s">
        <v>3834</v>
      </c>
      <c r="D2553" s="612" t="s">
        <v>169</v>
      </c>
      <c r="E2553" s="621">
        <v>790.53</v>
      </c>
      <c r="F2553" s="614">
        <f t="shared" si="699"/>
        <v>953.06</v>
      </c>
      <c r="G2553" s="510"/>
      <c r="H2553" s="423"/>
      <c r="I2553" s="422">
        <f t="shared" si="702"/>
        <v>0</v>
      </c>
      <c r="J2553" s="422">
        <f t="shared" si="703"/>
        <v>0</v>
      </c>
      <c r="K2553" s="419"/>
      <c r="L2553" s="423">
        <f t="shared" si="704"/>
        <v>0</v>
      </c>
      <c r="M2553" s="423">
        <f t="shared" si="705"/>
        <v>0</v>
      </c>
      <c r="N2553" s="424">
        <f t="shared" si="706"/>
        <v>0</v>
      </c>
      <c r="O2553" s="424">
        <f t="shared" si="707"/>
        <v>0</v>
      </c>
      <c r="P2553" s="420"/>
      <c r="Q2553" s="532"/>
      <c r="R2553" s="526" t="str">
        <f t="shared" si="698"/>
        <v/>
      </c>
      <c r="S2553" s="526" t="str">
        <f t="shared" si="700"/>
        <v/>
      </c>
      <c r="V2553" s="433">
        <f>VLOOKUP(A2553,[3]Cartilha!$A:$A,1,FALSE)</f>
        <v>91327</v>
      </c>
      <c r="W2553" s="367"/>
    </row>
    <row r="2554" spans="1:23" ht="34.5" hidden="1" thickBot="1" x14ac:dyDescent="0.25">
      <c r="A2554" s="623">
        <v>91329</v>
      </c>
      <c r="B2554" s="616" t="s">
        <v>3171</v>
      </c>
      <c r="C2554" s="620" t="s">
        <v>3835</v>
      </c>
      <c r="D2554" s="612" t="s">
        <v>169</v>
      </c>
      <c r="E2554" s="621">
        <v>698.98</v>
      </c>
      <c r="F2554" s="614">
        <f t="shared" si="699"/>
        <v>842.69</v>
      </c>
      <c r="G2554" s="510"/>
      <c r="H2554" s="423"/>
      <c r="I2554" s="422">
        <f t="shared" si="702"/>
        <v>0</v>
      </c>
      <c r="J2554" s="422">
        <f t="shared" si="703"/>
        <v>0</v>
      </c>
      <c r="K2554" s="419"/>
      <c r="L2554" s="423">
        <f t="shared" si="704"/>
        <v>0</v>
      </c>
      <c r="M2554" s="423">
        <f t="shared" si="705"/>
        <v>0</v>
      </c>
      <c r="N2554" s="424">
        <f t="shared" si="706"/>
        <v>0</v>
      </c>
      <c r="O2554" s="424">
        <f t="shared" si="707"/>
        <v>0</v>
      </c>
      <c r="P2554" s="420"/>
      <c r="Q2554" s="532"/>
      <c r="R2554" s="526" t="str">
        <f t="shared" si="698"/>
        <v/>
      </c>
      <c r="S2554" s="526" t="str">
        <f t="shared" si="700"/>
        <v/>
      </c>
      <c r="V2554" s="433">
        <f>VLOOKUP(A2554,[3]Cartilha!$A:$A,1,FALSE)</f>
        <v>91329</v>
      </c>
      <c r="W2554" s="367"/>
    </row>
    <row r="2555" spans="1:23" ht="34.5" hidden="1" thickBot="1" x14ac:dyDescent="0.25">
      <c r="A2555" s="623">
        <v>91330</v>
      </c>
      <c r="B2555" s="616" t="s">
        <v>3171</v>
      </c>
      <c r="C2555" s="620" t="s">
        <v>3836</v>
      </c>
      <c r="D2555" s="612" t="s">
        <v>169</v>
      </c>
      <c r="E2555" s="621">
        <v>840.16</v>
      </c>
      <c r="F2555" s="614">
        <f t="shared" si="699"/>
        <v>1012.9</v>
      </c>
      <c r="G2555" s="510"/>
      <c r="H2555" s="423"/>
      <c r="I2555" s="422">
        <f t="shared" si="702"/>
        <v>0</v>
      </c>
      <c r="J2555" s="422">
        <f t="shared" si="703"/>
        <v>0</v>
      </c>
      <c r="K2555" s="419"/>
      <c r="L2555" s="423">
        <f t="shared" si="704"/>
        <v>0</v>
      </c>
      <c r="M2555" s="423">
        <f t="shared" si="705"/>
        <v>0</v>
      </c>
      <c r="N2555" s="424">
        <f t="shared" si="706"/>
        <v>0</v>
      </c>
      <c r="O2555" s="424">
        <f t="shared" si="707"/>
        <v>0</v>
      </c>
      <c r="P2555" s="420"/>
      <c r="Q2555" s="532"/>
      <c r="R2555" s="526" t="str">
        <f t="shared" si="698"/>
        <v/>
      </c>
      <c r="S2555" s="526" t="str">
        <f t="shared" si="700"/>
        <v/>
      </c>
      <c r="V2555" s="433">
        <f>VLOOKUP(A2555,[3]Cartilha!$A:$A,1,FALSE)</f>
        <v>91330</v>
      </c>
      <c r="W2555" s="367"/>
    </row>
    <row r="2556" spans="1:23" ht="34.5" hidden="1" thickBot="1" x14ac:dyDescent="0.25">
      <c r="A2556" s="623">
        <v>91331</v>
      </c>
      <c r="B2556" s="616" t="s">
        <v>3171</v>
      </c>
      <c r="C2556" s="620" t="s">
        <v>3837</v>
      </c>
      <c r="D2556" s="612" t="s">
        <v>169</v>
      </c>
      <c r="E2556" s="621">
        <v>722.38</v>
      </c>
      <c r="F2556" s="614">
        <f t="shared" si="699"/>
        <v>870.9</v>
      </c>
      <c r="G2556" s="510"/>
      <c r="H2556" s="423"/>
      <c r="I2556" s="422">
        <f t="shared" si="702"/>
        <v>0</v>
      </c>
      <c r="J2556" s="422">
        <f t="shared" si="703"/>
        <v>0</v>
      </c>
      <c r="K2556" s="419"/>
      <c r="L2556" s="423">
        <f t="shared" si="704"/>
        <v>0</v>
      </c>
      <c r="M2556" s="423">
        <f t="shared" si="705"/>
        <v>0</v>
      </c>
      <c r="N2556" s="424">
        <f t="shared" si="706"/>
        <v>0</v>
      </c>
      <c r="O2556" s="424">
        <f t="shared" si="707"/>
        <v>0</v>
      </c>
      <c r="P2556" s="420"/>
      <c r="Q2556" s="532"/>
      <c r="R2556" s="526" t="str">
        <f t="shared" si="698"/>
        <v/>
      </c>
      <c r="S2556" s="526" t="str">
        <f t="shared" si="700"/>
        <v/>
      </c>
      <c r="V2556" s="433">
        <f>VLOOKUP(A2556,[3]Cartilha!$A:$A,1,FALSE)</f>
        <v>91331</v>
      </c>
      <c r="W2556" s="367"/>
    </row>
    <row r="2557" spans="1:23" ht="34.5" hidden="1" thickBot="1" x14ac:dyDescent="0.25">
      <c r="A2557" s="623">
        <v>91332</v>
      </c>
      <c r="B2557" s="616" t="s">
        <v>3171</v>
      </c>
      <c r="C2557" s="620" t="s">
        <v>3838</v>
      </c>
      <c r="D2557" s="612" t="s">
        <v>169</v>
      </c>
      <c r="E2557" s="621">
        <v>874.63</v>
      </c>
      <c r="F2557" s="614">
        <f t="shared" si="699"/>
        <v>1054.45</v>
      </c>
      <c r="G2557" s="510"/>
      <c r="H2557" s="423"/>
      <c r="I2557" s="422">
        <f t="shared" si="702"/>
        <v>0</v>
      </c>
      <c r="J2557" s="422">
        <f t="shared" si="703"/>
        <v>0</v>
      </c>
      <c r="K2557" s="419"/>
      <c r="L2557" s="423">
        <f t="shared" si="704"/>
        <v>0</v>
      </c>
      <c r="M2557" s="423">
        <f t="shared" si="705"/>
        <v>0</v>
      </c>
      <c r="N2557" s="424">
        <f t="shared" si="706"/>
        <v>0</v>
      </c>
      <c r="O2557" s="424">
        <f t="shared" si="707"/>
        <v>0</v>
      </c>
      <c r="P2557" s="420"/>
      <c r="Q2557" s="532"/>
      <c r="R2557" s="526" t="str">
        <f t="shared" si="698"/>
        <v/>
      </c>
      <c r="S2557" s="526" t="str">
        <f t="shared" si="700"/>
        <v/>
      </c>
      <c r="V2557" s="433">
        <f>VLOOKUP(A2557,[3]Cartilha!$A:$A,1,FALSE)</f>
        <v>91332</v>
      </c>
      <c r="W2557" s="367"/>
    </row>
    <row r="2558" spans="1:23" ht="34.5" hidden="1" thickBot="1" x14ac:dyDescent="0.25">
      <c r="A2558" s="623">
        <v>91333</v>
      </c>
      <c r="B2558" s="616" t="s">
        <v>3171</v>
      </c>
      <c r="C2558" s="620" t="s">
        <v>3839</v>
      </c>
      <c r="D2558" s="612" t="s">
        <v>169</v>
      </c>
      <c r="E2558" s="621">
        <v>756.11</v>
      </c>
      <c r="F2558" s="614">
        <f t="shared" si="699"/>
        <v>911.57</v>
      </c>
      <c r="G2558" s="510"/>
      <c r="H2558" s="423"/>
      <c r="I2558" s="422">
        <f t="shared" si="702"/>
        <v>0</v>
      </c>
      <c r="J2558" s="422">
        <f t="shared" si="703"/>
        <v>0</v>
      </c>
      <c r="K2558" s="419"/>
      <c r="L2558" s="423">
        <f t="shared" si="704"/>
        <v>0</v>
      </c>
      <c r="M2558" s="423">
        <f t="shared" si="705"/>
        <v>0</v>
      </c>
      <c r="N2558" s="424">
        <f t="shared" si="706"/>
        <v>0</v>
      </c>
      <c r="O2558" s="424">
        <f t="shared" si="707"/>
        <v>0</v>
      </c>
      <c r="P2558" s="420"/>
      <c r="Q2558" s="532"/>
      <c r="R2558" s="526" t="str">
        <f t="shared" si="698"/>
        <v/>
      </c>
      <c r="S2558" s="526" t="str">
        <f t="shared" si="700"/>
        <v/>
      </c>
      <c r="V2558" s="433">
        <f>VLOOKUP(A2558,[3]Cartilha!$A:$A,1,FALSE)</f>
        <v>91333</v>
      </c>
      <c r="W2558" s="367"/>
    </row>
    <row r="2559" spans="1:23" ht="34.5" hidden="1" thickBot="1" x14ac:dyDescent="0.25">
      <c r="A2559" s="623">
        <v>91328</v>
      </c>
      <c r="B2559" s="616" t="s">
        <v>3171</v>
      </c>
      <c r="C2559" s="620" t="s">
        <v>3840</v>
      </c>
      <c r="D2559" s="612" t="s">
        <v>169</v>
      </c>
      <c r="E2559" s="621">
        <v>816.03</v>
      </c>
      <c r="F2559" s="614">
        <f t="shared" si="699"/>
        <v>983.81</v>
      </c>
      <c r="G2559" s="510"/>
      <c r="H2559" s="423"/>
      <c r="I2559" s="422">
        <f t="shared" si="702"/>
        <v>0</v>
      </c>
      <c r="J2559" s="422">
        <f t="shared" si="703"/>
        <v>0</v>
      </c>
      <c r="K2559" s="419"/>
      <c r="L2559" s="423">
        <f t="shared" si="704"/>
        <v>0</v>
      </c>
      <c r="M2559" s="423">
        <f t="shared" si="705"/>
        <v>0</v>
      </c>
      <c r="N2559" s="424">
        <f t="shared" si="706"/>
        <v>0</v>
      </c>
      <c r="O2559" s="424">
        <f t="shared" si="707"/>
        <v>0</v>
      </c>
      <c r="P2559" s="420"/>
      <c r="Q2559" s="532"/>
      <c r="R2559" s="526" t="str">
        <f t="shared" si="698"/>
        <v/>
      </c>
      <c r="S2559" s="526" t="str">
        <f t="shared" si="700"/>
        <v/>
      </c>
      <c r="V2559" s="433">
        <f>VLOOKUP(A2559,[3]Cartilha!$A:$A,1,FALSE)</f>
        <v>91328</v>
      </c>
      <c r="W2559" s="367"/>
    </row>
    <row r="2560" spans="1:23" ht="12" hidden="1" thickBot="1" x14ac:dyDescent="0.25">
      <c r="A2560" s="615" t="s">
        <v>2183</v>
      </c>
      <c r="B2560" s="616"/>
      <c r="C2560" s="650" t="s">
        <v>270</v>
      </c>
      <c r="D2560" s="612">
        <v>0</v>
      </c>
      <c r="E2560" s="637">
        <v>0</v>
      </c>
      <c r="F2560" s="638">
        <f t="shared" si="699"/>
        <v>0</v>
      </c>
      <c r="G2560" s="518"/>
      <c r="H2560" s="446"/>
      <c r="I2560" s="447"/>
      <c r="J2560" s="448"/>
      <c r="K2560" s="419"/>
      <c r="L2560" s="461"/>
      <c r="M2560" s="446"/>
      <c r="N2560" s="447"/>
      <c r="O2560" s="448"/>
      <c r="P2560" s="420"/>
      <c r="Q2560" s="525" t="str">
        <f>IF(OR(SUM(J2561:J2568)&gt;0,SUM(O2561:O2568)&gt;0),"xx","")</f>
        <v/>
      </c>
      <c r="R2560" s="526" t="str">
        <f t="shared" si="698"/>
        <v/>
      </c>
      <c r="S2560" s="526" t="str">
        <f t="shared" si="700"/>
        <v/>
      </c>
      <c r="V2560" s="433" t="str">
        <f>VLOOKUP(A2560,[3]Cartilha!$A:$A,1,FALSE)</f>
        <v>7.1.3.2</v>
      </c>
      <c r="W2560" s="367"/>
    </row>
    <row r="2561" spans="1:23" ht="23.25" hidden="1" thickBot="1" x14ac:dyDescent="0.25">
      <c r="A2561" s="623">
        <v>91009</v>
      </c>
      <c r="B2561" s="616" t="s">
        <v>3171</v>
      </c>
      <c r="C2561" s="620" t="s">
        <v>3841</v>
      </c>
      <c r="D2561" s="612" t="s">
        <v>169</v>
      </c>
      <c r="E2561" s="621">
        <v>281.35000000000002</v>
      </c>
      <c r="F2561" s="614">
        <f t="shared" si="699"/>
        <v>339.2</v>
      </c>
      <c r="G2561" s="510"/>
      <c r="H2561" s="423"/>
      <c r="I2561" s="422">
        <f t="shared" ref="I2561:I2568" si="708">IF(ISBLANK(E2561),0,ROUND(F2561*G2561,2))</f>
        <v>0</v>
      </c>
      <c r="J2561" s="422">
        <f t="shared" ref="J2561:J2568" si="709">IF(ISBLANK(G2561),0,ROUND(G2561*H2561,2))</f>
        <v>0</v>
      </c>
      <c r="K2561" s="419"/>
      <c r="L2561" s="423">
        <f t="shared" ref="L2561:M2568" si="710">G2561</f>
        <v>0</v>
      </c>
      <c r="M2561" s="423">
        <f t="shared" si="710"/>
        <v>0</v>
      </c>
      <c r="N2561" s="424">
        <f t="shared" ref="N2561:N2568" si="711">IF(ISBLANK(E2561),0,ROUND(F2561*L2561,2))</f>
        <v>0</v>
      </c>
      <c r="O2561" s="424">
        <f t="shared" ref="O2561:O2568" si="712">IF(ISBLANK(L2561),0,ROUND(L2561*M2561,2))</f>
        <v>0</v>
      </c>
      <c r="P2561" s="420"/>
      <c r="Q2561" s="532"/>
      <c r="R2561" s="526" t="str">
        <f t="shared" si="698"/>
        <v/>
      </c>
      <c r="S2561" s="526" t="str">
        <f t="shared" si="700"/>
        <v/>
      </c>
      <c r="V2561" s="433">
        <f>VLOOKUP(A2561,[3]Cartilha!$A:$A,1,FALSE)</f>
        <v>91009</v>
      </c>
      <c r="W2561" s="367"/>
    </row>
    <row r="2562" spans="1:23" ht="23.25" hidden="1" thickBot="1" x14ac:dyDescent="0.25">
      <c r="A2562" s="623">
        <v>91010</v>
      </c>
      <c r="B2562" s="616" t="s">
        <v>3171</v>
      </c>
      <c r="C2562" s="620" t="s">
        <v>3842</v>
      </c>
      <c r="D2562" s="612" t="s">
        <v>169</v>
      </c>
      <c r="E2562" s="621">
        <v>288.35000000000002</v>
      </c>
      <c r="F2562" s="614">
        <f t="shared" si="699"/>
        <v>347.63</v>
      </c>
      <c r="G2562" s="510"/>
      <c r="H2562" s="423"/>
      <c r="I2562" s="422">
        <f t="shared" si="708"/>
        <v>0</v>
      </c>
      <c r="J2562" s="422">
        <f t="shared" si="709"/>
        <v>0</v>
      </c>
      <c r="K2562" s="419"/>
      <c r="L2562" s="423">
        <f t="shared" si="710"/>
        <v>0</v>
      </c>
      <c r="M2562" s="423">
        <f t="shared" si="710"/>
        <v>0</v>
      </c>
      <c r="N2562" s="424">
        <f t="shared" si="711"/>
        <v>0</v>
      </c>
      <c r="O2562" s="424">
        <f t="shared" si="712"/>
        <v>0</v>
      </c>
      <c r="P2562" s="420"/>
      <c r="Q2562" s="532"/>
      <c r="R2562" s="526" t="str">
        <f t="shared" si="698"/>
        <v/>
      </c>
      <c r="S2562" s="526" t="str">
        <f t="shared" si="700"/>
        <v/>
      </c>
      <c r="V2562" s="433">
        <f>VLOOKUP(A2562,[3]Cartilha!$A:$A,1,FALSE)</f>
        <v>91010</v>
      </c>
      <c r="W2562" s="367"/>
    </row>
    <row r="2563" spans="1:23" ht="23.25" hidden="1" thickBot="1" x14ac:dyDescent="0.25">
      <c r="A2563" s="623">
        <v>91011</v>
      </c>
      <c r="B2563" s="616" t="s">
        <v>3171</v>
      </c>
      <c r="C2563" s="620" t="s">
        <v>3843</v>
      </c>
      <c r="D2563" s="612" t="s">
        <v>169</v>
      </c>
      <c r="E2563" s="621">
        <v>337.95</v>
      </c>
      <c r="F2563" s="614">
        <f t="shared" si="699"/>
        <v>407.43</v>
      </c>
      <c r="G2563" s="510"/>
      <c r="H2563" s="423"/>
      <c r="I2563" s="422">
        <f t="shared" si="708"/>
        <v>0</v>
      </c>
      <c r="J2563" s="422">
        <f t="shared" si="709"/>
        <v>0</v>
      </c>
      <c r="K2563" s="419"/>
      <c r="L2563" s="423">
        <f t="shared" si="710"/>
        <v>0</v>
      </c>
      <c r="M2563" s="423">
        <f t="shared" si="710"/>
        <v>0</v>
      </c>
      <c r="N2563" s="424">
        <f t="shared" si="711"/>
        <v>0</v>
      </c>
      <c r="O2563" s="424">
        <f t="shared" si="712"/>
        <v>0</v>
      </c>
      <c r="P2563" s="420"/>
      <c r="Q2563" s="532"/>
      <c r="R2563" s="526" t="str">
        <f t="shared" si="698"/>
        <v/>
      </c>
      <c r="S2563" s="526" t="str">
        <f t="shared" si="700"/>
        <v/>
      </c>
      <c r="V2563" s="433">
        <f>VLOOKUP(A2563,[3]Cartilha!$A:$A,1,FALSE)</f>
        <v>91011</v>
      </c>
      <c r="W2563" s="367"/>
    </row>
    <row r="2564" spans="1:23" ht="23.25" hidden="1" thickBot="1" x14ac:dyDescent="0.25">
      <c r="A2564" s="623">
        <v>91012</v>
      </c>
      <c r="B2564" s="616" t="s">
        <v>3171</v>
      </c>
      <c r="C2564" s="620" t="s">
        <v>3844</v>
      </c>
      <c r="D2564" s="612" t="s">
        <v>169</v>
      </c>
      <c r="E2564" s="621">
        <v>376.24</v>
      </c>
      <c r="F2564" s="614">
        <f t="shared" si="699"/>
        <v>453.59</v>
      </c>
      <c r="G2564" s="510"/>
      <c r="H2564" s="423"/>
      <c r="I2564" s="422">
        <f t="shared" si="708"/>
        <v>0</v>
      </c>
      <c r="J2564" s="422">
        <f t="shared" si="709"/>
        <v>0</v>
      </c>
      <c r="K2564" s="419"/>
      <c r="L2564" s="423">
        <f t="shared" si="710"/>
        <v>0</v>
      </c>
      <c r="M2564" s="423">
        <f t="shared" si="710"/>
        <v>0</v>
      </c>
      <c r="N2564" s="424">
        <f t="shared" si="711"/>
        <v>0</v>
      </c>
      <c r="O2564" s="424">
        <f t="shared" si="712"/>
        <v>0</v>
      </c>
      <c r="P2564" s="420"/>
      <c r="Q2564" s="532"/>
      <c r="R2564" s="526" t="str">
        <f t="shared" si="698"/>
        <v/>
      </c>
      <c r="S2564" s="526" t="str">
        <f t="shared" si="700"/>
        <v/>
      </c>
      <c r="V2564" s="433">
        <f>VLOOKUP(A2564,[3]Cartilha!$A:$A,1,FALSE)</f>
        <v>91012</v>
      </c>
      <c r="W2564" s="367"/>
    </row>
    <row r="2565" spans="1:23" ht="34.5" hidden="1" thickBot="1" x14ac:dyDescent="0.25">
      <c r="A2565" s="623">
        <v>91013</v>
      </c>
      <c r="B2565" s="616" t="s">
        <v>3171</v>
      </c>
      <c r="C2565" s="620" t="s">
        <v>3845</v>
      </c>
      <c r="D2565" s="612" t="s">
        <v>169</v>
      </c>
      <c r="E2565" s="621">
        <v>807.81</v>
      </c>
      <c r="F2565" s="614">
        <f t="shared" si="699"/>
        <v>973.9</v>
      </c>
      <c r="G2565" s="510"/>
      <c r="H2565" s="423"/>
      <c r="I2565" s="422">
        <f t="shared" si="708"/>
        <v>0</v>
      </c>
      <c r="J2565" s="422">
        <f t="shared" si="709"/>
        <v>0</v>
      </c>
      <c r="K2565" s="419"/>
      <c r="L2565" s="423">
        <f t="shared" si="710"/>
        <v>0</v>
      </c>
      <c r="M2565" s="423">
        <f t="shared" si="710"/>
        <v>0</v>
      </c>
      <c r="N2565" s="424">
        <f t="shared" si="711"/>
        <v>0</v>
      </c>
      <c r="O2565" s="424">
        <f t="shared" si="712"/>
        <v>0</v>
      </c>
      <c r="P2565" s="420"/>
      <c r="Q2565" s="532"/>
      <c r="R2565" s="526" t="str">
        <f t="shared" si="698"/>
        <v/>
      </c>
      <c r="S2565" s="526" t="str">
        <f t="shared" si="700"/>
        <v/>
      </c>
      <c r="V2565" s="433">
        <f>VLOOKUP(A2565,[3]Cartilha!$A:$A,1,FALSE)</f>
        <v>91013</v>
      </c>
      <c r="W2565" s="367"/>
    </row>
    <row r="2566" spans="1:23" ht="34.5" hidden="1" thickBot="1" x14ac:dyDescent="0.25">
      <c r="A2566" s="623">
        <v>91014</v>
      </c>
      <c r="B2566" s="616" t="s">
        <v>3171</v>
      </c>
      <c r="C2566" s="620" t="s">
        <v>3846</v>
      </c>
      <c r="D2566" s="612" t="s">
        <v>169</v>
      </c>
      <c r="E2566" s="621">
        <v>817.17</v>
      </c>
      <c r="F2566" s="614">
        <f t="shared" si="699"/>
        <v>985.18</v>
      </c>
      <c r="G2566" s="510"/>
      <c r="H2566" s="423"/>
      <c r="I2566" s="422">
        <f t="shared" si="708"/>
        <v>0</v>
      </c>
      <c r="J2566" s="422">
        <f t="shared" si="709"/>
        <v>0</v>
      </c>
      <c r="K2566" s="419"/>
      <c r="L2566" s="423">
        <f t="shared" si="710"/>
        <v>0</v>
      </c>
      <c r="M2566" s="423">
        <f t="shared" si="710"/>
        <v>0</v>
      </c>
      <c r="N2566" s="424">
        <f t="shared" si="711"/>
        <v>0</v>
      </c>
      <c r="O2566" s="424">
        <f t="shared" si="712"/>
        <v>0</v>
      </c>
      <c r="P2566" s="420"/>
      <c r="Q2566" s="532"/>
      <c r="R2566" s="526" t="str">
        <f t="shared" si="698"/>
        <v/>
      </c>
      <c r="S2566" s="526" t="str">
        <f t="shared" si="700"/>
        <v/>
      </c>
      <c r="V2566" s="433">
        <f>VLOOKUP(A2566,[3]Cartilha!$A:$A,1,FALSE)</f>
        <v>91014</v>
      </c>
      <c r="W2566" s="367"/>
    </row>
    <row r="2567" spans="1:23" ht="34.5" hidden="1" thickBot="1" x14ac:dyDescent="0.25">
      <c r="A2567" s="623">
        <v>91015</v>
      </c>
      <c r="B2567" s="616" t="s">
        <v>3171</v>
      </c>
      <c r="C2567" s="620" t="s">
        <v>3847</v>
      </c>
      <c r="D2567" s="612" t="s">
        <v>169</v>
      </c>
      <c r="E2567" s="621">
        <v>869.14</v>
      </c>
      <c r="F2567" s="614">
        <f t="shared" si="699"/>
        <v>1047.8399999999999</v>
      </c>
      <c r="G2567" s="510"/>
      <c r="H2567" s="423"/>
      <c r="I2567" s="422">
        <f t="shared" si="708"/>
        <v>0</v>
      </c>
      <c r="J2567" s="422">
        <f t="shared" si="709"/>
        <v>0</v>
      </c>
      <c r="K2567" s="419"/>
      <c r="L2567" s="423">
        <f t="shared" si="710"/>
        <v>0</v>
      </c>
      <c r="M2567" s="423">
        <f t="shared" si="710"/>
        <v>0</v>
      </c>
      <c r="N2567" s="424">
        <f t="shared" si="711"/>
        <v>0</v>
      </c>
      <c r="O2567" s="424">
        <f t="shared" si="712"/>
        <v>0</v>
      </c>
      <c r="P2567" s="420"/>
      <c r="Q2567" s="532"/>
      <c r="R2567" s="526" t="str">
        <f t="shared" si="698"/>
        <v/>
      </c>
      <c r="S2567" s="526" t="str">
        <f t="shared" si="700"/>
        <v/>
      </c>
      <c r="V2567" s="433">
        <f>VLOOKUP(A2567,[3]Cartilha!$A:$A,1,FALSE)</f>
        <v>91015</v>
      </c>
      <c r="W2567" s="367"/>
    </row>
    <row r="2568" spans="1:23" ht="34.5" hidden="1" thickBot="1" x14ac:dyDescent="0.25">
      <c r="A2568" s="623">
        <v>91016</v>
      </c>
      <c r="B2568" s="616" t="s">
        <v>3171</v>
      </c>
      <c r="C2568" s="620" t="s">
        <v>3848</v>
      </c>
      <c r="D2568" s="612" t="s">
        <v>169</v>
      </c>
      <c r="E2568" s="621">
        <v>909.79</v>
      </c>
      <c r="F2568" s="614">
        <f t="shared" si="699"/>
        <v>1096.8399999999999</v>
      </c>
      <c r="G2568" s="510"/>
      <c r="H2568" s="423"/>
      <c r="I2568" s="422">
        <f t="shared" si="708"/>
        <v>0</v>
      </c>
      <c r="J2568" s="422">
        <f t="shared" si="709"/>
        <v>0</v>
      </c>
      <c r="K2568" s="419"/>
      <c r="L2568" s="423">
        <f t="shared" si="710"/>
        <v>0</v>
      </c>
      <c r="M2568" s="423">
        <f t="shared" si="710"/>
        <v>0</v>
      </c>
      <c r="N2568" s="424">
        <f t="shared" si="711"/>
        <v>0</v>
      </c>
      <c r="O2568" s="424">
        <f t="shared" si="712"/>
        <v>0</v>
      </c>
      <c r="P2568" s="420"/>
      <c r="Q2568" s="532"/>
      <c r="R2568" s="526" t="str">
        <f t="shared" si="698"/>
        <v/>
      </c>
      <c r="S2568" s="526" t="str">
        <f t="shared" si="700"/>
        <v/>
      </c>
      <c r="V2568" s="433">
        <f>VLOOKUP(A2568,[3]Cartilha!$A:$A,1,FALSE)</f>
        <v>91016</v>
      </c>
      <c r="W2568" s="367"/>
    </row>
    <row r="2569" spans="1:23" ht="12" hidden="1" thickBot="1" x14ac:dyDescent="0.25">
      <c r="A2569" s="615" t="s">
        <v>2184</v>
      </c>
      <c r="B2569" s="616"/>
      <c r="C2569" s="650" t="s">
        <v>270</v>
      </c>
      <c r="D2569" s="612">
        <v>0</v>
      </c>
      <c r="E2569" s="637">
        <v>0</v>
      </c>
      <c r="F2569" s="638">
        <f t="shared" si="699"/>
        <v>0</v>
      </c>
      <c r="G2569" s="518"/>
      <c r="H2569" s="446"/>
      <c r="I2569" s="447"/>
      <c r="J2569" s="448"/>
      <c r="K2569" s="419"/>
      <c r="L2569" s="461"/>
      <c r="M2569" s="446"/>
      <c r="N2569" s="447"/>
      <c r="O2569" s="448"/>
      <c r="P2569" s="420"/>
      <c r="Q2569" s="525" t="str">
        <f>IF(OR(SUM(J2570:J2590)&gt;0,SUM(O2570:O2590)&gt;0),"xx","")</f>
        <v/>
      </c>
      <c r="R2569" s="526" t="str">
        <f t="shared" si="698"/>
        <v/>
      </c>
      <c r="S2569" s="526" t="str">
        <f t="shared" si="700"/>
        <v/>
      </c>
      <c r="V2569" s="433" t="str">
        <f>VLOOKUP(A2569,[3]Cartilha!$A:$A,1,FALSE)</f>
        <v>7.1.3.3</v>
      </c>
      <c r="W2569" s="367"/>
    </row>
    <row r="2570" spans="1:23" ht="23.25" hidden="1" thickBot="1" x14ac:dyDescent="0.25">
      <c r="A2570" s="623">
        <v>90820</v>
      </c>
      <c r="B2570" s="616" t="s">
        <v>3171</v>
      </c>
      <c r="C2570" s="620" t="s">
        <v>3849</v>
      </c>
      <c r="D2570" s="612" t="s">
        <v>169</v>
      </c>
      <c r="E2570" s="621">
        <v>271.83999999999997</v>
      </c>
      <c r="F2570" s="614">
        <f t="shared" si="699"/>
        <v>327.73</v>
      </c>
      <c r="G2570" s="510"/>
      <c r="H2570" s="423"/>
      <c r="I2570" s="422">
        <f t="shared" ref="I2570:I2590" si="713">IF(ISBLANK(E2570),0,ROUND(F2570*G2570,2))</f>
        <v>0</v>
      </c>
      <c r="J2570" s="422">
        <f t="shared" ref="J2570:J2590" si="714">IF(ISBLANK(G2570),0,ROUND(G2570*H2570,2))</f>
        <v>0</v>
      </c>
      <c r="K2570" s="419"/>
      <c r="L2570" s="423">
        <f t="shared" ref="L2570:L2590" si="715">G2570</f>
        <v>0</v>
      </c>
      <c r="M2570" s="423">
        <f t="shared" ref="M2570:M2590" si="716">H2570</f>
        <v>0</v>
      </c>
      <c r="N2570" s="424">
        <f t="shared" ref="N2570:N2590" si="717">IF(ISBLANK(E2570),0,ROUND(F2570*L2570,2))</f>
        <v>0</v>
      </c>
      <c r="O2570" s="424">
        <f t="shared" ref="O2570:O2590" si="718">IF(ISBLANK(L2570),0,ROUND(L2570*M2570,2))</f>
        <v>0</v>
      </c>
      <c r="P2570" s="420"/>
      <c r="Q2570" s="532"/>
      <c r="R2570" s="526" t="str">
        <f t="shared" si="698"/>
        <v/>
      </c>
      <c r="S2570" s="526" t="str">
        <f t="shared" si="700"/>
        <v/>
      </c>
      <c r="V2570" s="433">
        <f>VLOOKUP(A2570,[3]Cartilha!$A:$A,1,FALSE)</f>
        <v>90820</v>
      </c>
      <c r="W2570" s="367"/>
    </row>
    <row r="2571" spans="1:23" ht="23.25" hidden="1" thickBot="1" x14ac:dyDescent="0.25">
      <c r="A2571" s="623">
        <v>90821</v>
      </c>
      <c r="B2571" s="616" t="s">
        <v>3171</v>
      </c>
      <c r="C2571" s="620" t="s">
        <v>3850</v>
      </c>
      <c r="D2571" s="612" t="s">
        <v>169</v>
      </c>
      <c r="E2571" s="621">
        <v>278.39999999999998</v>
      </c>
      <c r="F2571" s="614">
        <f t="shared" si="699"/>
        <v>335.64</v>
      </c>
      <c r="G2571" s="510"/>
      <c r="H2571" s="423"/>
      <c r="I2571" s="422">
        <f t="shared" si="713"/>
        <v>0</v>
      </c>
      <c r="J2571" s="422">
        <f t="shared" si="714"/>
        <v>0</v>
      </c>
      <c r="K2571" s="419"/>
      <c r="L2571" s="423">
        <f t="shared" si="715"/>
        <v>0</v>
      </c>
      <c r="M2571" s="423">
        <f t="shared" si="716"/>
        <v>0</v>
      </c>
      <c r="N2571" s="424">
        <f t="shared" si="717"/>
        <v>0</v>
      </c>
      <c r="O2571" s="424">
        <f t="shared" si="718"/>
        <v>0</v>
      </c>
      <c r="P2571" s="420"/>
      <c r="Q2571" s="532"/>
      <c r="R2571" s="526" t="str">
        <f t="shared" si="698"/>
        <v/>
      </c>
      <c r="S2571" s="526" t="str">
        <f t="shared" si="700"/>
        <v/>
      </c>
      <c r="V2571" s="433">
        <f>VLOOKUP(A2571,[3]Cartilha!$A:$A,1,FALSE)</f>
        <v>90821</v>
      </c>
      <c r="W2571" s="367"/>
    </row>
    <row r="2572" spans="1:23" ht="23.25" hidden="1" thickBot="1" x14ac:dyDescent="0.25">
      <c r="A2572" s="623">
        <v>90822</v>
      </c>
      <c r="B2572" s="616" t="s">
        <v>3171</v>
      </c>
      <c r="C2572" s="620" t="s">
        <v>3851</v>
      </c>
      <c r="D2572" s="612" t="s">
        <v>169</v>
      </c>
      <c r="E2572" s="621">
        <v>299.37</v>
      </c>
      <c r="F2572" s="614">
        <f t="shared" si="699"/>
        <v>360.92</v>
      </c>
      <c r="G2572" s="510"/>
      <c r="H2572" s="423"/>
      <c r="I2572" s="422">
        <f t="shared" si="713"/>
        <v>0</v>
      </c>
      <c r="J2572" s="422">
        <f t="shared" si="714"/>
        <v>0</v>
      </c>
      <c r="K2572" s="419"/>
      <c r="L2572" s="423">
        <f t="shared" si="715"/>
        <v>0</v>
      </c>
      <c r="M2572" s="423">
        <f t="shared" si="716"/>
        <v>0</v>
      </c>
      <c r="N2572" s="424">
        <f t="shared" si="717"/>
        <v>0</v>
      </c>
      <c r="O2572" s="424">
        <f t="shared" si="718"/>
        <v>0</v>
      </c>
      <c r="P2572" s="420"/>
      <c r="Q2572" s="532"/>
      <c r="R2572" s="526" t="str">
        <f t="shared" si="698"/>
        <v/>
      </c>
      <c r="S2572" s="526" t="str">
        <f t="shared" si="700"/>
        <v/>
      </c>
      <c r="V2572" s="433">
        <f>VLOOKUP(A2572,[3]Cartilha!$A:$A,1,FALSE)</f>
        <v>90822</v>
      </c>
      <c r="W2572" s="367"/>
    </row>
    <row r="2573" spans="1:23" ht="23.25" hidden="1" thickBot="1" x14ac:dyDescent="0.25">
      <c r="A2573" s="623">
        <v>90823</v>
      </c>
      <c r="B2573" s="616" t="s">
        <v>3171</v>
      </c>
      <c r="C2573" s="620" t="s">
        <v>3852</v>
      </c>
      <c r="D2573" s="612" t="s">
        <v>169</v>
      </c>
      <c r="E2573" s="621">
        <v>367.82</v>
      </c>
      <c r="F2573" s="614">
        <f t="shared" si="699"/>
        <v>443.44</v>
      </c>
      <c r="G2573" s="510"/>
      <c r="H2573" s="423"/>
      <c r="I2573" s="422">
        <f t="shared" si="713"/>
        <v>0</v>
      </c>
      <c r="J2573" s="422">
        <f t="shared" si="714"/>
        <v>0</v>
      </c>
      <c r="K2573" s="419"/>
      <c r="L2573" s="423">
        <f t="shared" si="715"/>
        <v>0</v>
      </c>
      <c r="M2573" s="423">
        <f t="shared" si="716"/>
        <v>0</v>
      </c>
      <c r="N2573" s="424">
        <f t="shared" si="717"/>
        <v>0</v>
      </c>
      <c r="O2573" s="424">
        <f t="shared" si="718"/>
        <v>0</v>
      </c>
      <c r="P2573" s="420"/>
      <c r="Q2573" s="532"/>
      <c r="R2573" s="526" t="str">
        <f t="shared" si="698"/>
        <v/>
      </c>
      <c r="S2573" s="526" t="str">
        <f t="shared" si="700"/>
        <v/>
      </c>
      <c r="V2573" s="433">
        <f>VLOOKUP(A2573,[3]Cartilha!$A:$A,1,FALSE)</f>
        <v>90823</v>
      </c>
      <c r="W2573" s="367"/>
    </row>
    <row r="2574" spans="1:23" ht="34.5" hidden="1" thickBot="1" x14ac:dyDescent="0.25">
      <c r="A2574" s="623">
        <v>90841</v>
      </c>
      <c r="B2574" s="616" t="s">
        <v>3171</v>
      </c>
      <c r="C2574" s="620" t="s">
        <v>3853</v>
      </c>
      <c r="D2574" s="612" t="s">
        <v>169</v>
      </c>
      <c r="E2574" s="621">
        <v>939.36</v>
      </c>
      <c r="F2574" s="614">
        <f t="shared" si="699"/>
        <v>1132.49</v>
      </c>
      <c r="G2574" s="510"/>
      <c r="H2574" s="423"/>
      <c r="I2574" s="422">
        <f t="shared" si="713"/>
        <v>0</v>
      </c>
      <c r="J2574" s="422">
        <f t="shared" si="714"/>
        <v>0</v>
      </c>
      <c r="K2574" s="419"/>
      <c r="L2574" s="423">
        <f t="shared" si="715"/>
        <v>0</v>
      </c>
      <c r="M2574" s="423">
        <f t="shared" si="716"/>
        <v>0</v>
      </c>
      <c r="N2574" s="424">
        <f t="shared" si="717"/>
        <v>0</v>
      </c>
      <c r="O2574" s="424">
        <f t="shared" si="718"/>
        <v>0</v>
      </c>
      <c r="P2574" s="420"/>
      <c r="Q2574" s="532"/>
      <c r="R2574" s="526" t="str">
        <f t="shared" si="698"/>
        <v/>
      </c>
      <c r="S2574" s="526" t="str">
        <f t="shared" si="700"/>
        <v/>
      </c>
      <c r="V2574" s="433">
        <f>VLOOKUP(A2574,[3]Cartilha!$A:$A,1,FALSE)</f>
        <v>90841</v>
      </c>
      <c r="W2574" s="367"/>
    </row>
    <row r="2575" spans="1:23" ht="34.5" hidden="1" thickBot="1" x14ac:dyDescent="0.25">
      <c r="A2575" s="623">
        <v>90842</v>
      </c>
      <c r="B2575" s="616" t="s">
        <v>3171</v>
      </c>
      <c r="C2575" s="620" t="s">
        <v>3854</v>
      </c>
      <c r="D2575" s="612" t="s">
        <v>169</v>
      </c>
      <c r="E2575" s="621">
        <v>948.28</v>
      </c>
      <c r="F2575" s="614">
        <f t="shared" si="699"/>
        <v>1143.25</v>
      </c>
      <c r="G2575" s="510"/>
      <c r="H2575" s="423"/>
      <c r="I2575" s="422">
        <f t="shared" si="713"/>
        <v>0</v>
      </c>
      <c r="J2575" s="422">
        <f t="shared" si="714"/>
        <v>0</v>
      </c>
      <c r="K2575" s="419"/>
      <c r="L2575" s="423">
        <f t="shared" si="715"/>
        <v>0</v>
      </c>
      <c r="M2575" s="423">
        <f t="shared" si="716"/>
        <v>0</v>
      </c>
      <c r="N2575" s="424">
        <f t="shared" si="717"/>
        <v>0</v>
      </c>
      <c r="O2575" s="424">
        <f t="shared" si="718"/>
        <v>0</v>
      </c>
      <c r="P2575" s="420"/>
      <c r="Q2575" s="532"/>
      <c r="R2575" s="526" t="str">
        <f t="shared" si="698"/>
        <v/>
      </c>
      <c r="S2575" s="526" t="str">
        <f t="shared" si="700"/>
        <v/>
      </c>
      <c r="V2575" s="433">
        <f>VLOOKUP(A2575,[3]Cartilha!$A:$A,1,FALSE)</f>
        <v>90842</v>
      </c>
      <c r="W2575" s="367"/>
    </row>
    <row r="2576" spans="1:23" ht="34.5" hidden="1" thickBot="1" x14ac:dyDescent="0.25">
      <c r="A2576" s="623">
        <v>90843</v>
      </c>
      <c r="B2576" s="616" t="s">
        <v>3171</v>
      </c>
      <c r="C2576" s="620" t="s">
        <v>3855</v>
      </c>
      <c r="D2576" s="612" t="s">
        <v>169</v>
      </c>
      <c r="E2576" s="621">
        <v>992.1</v>
      </c>
      <c r="F2576" s="614">
        <f t="shared" si="699"/>
        <v>1196.08</v>
      </c>
      <c r="G2576" s="510"/>
      <c r="H2576" s="423"/>
      <c r="I2576" s="422">
        <f t="shared" si="713"/>
        <v>0</v>
      </c>
      <c r="J2576" s="422">
        <f t="shared" si="714"/>
        <v>0</v>
      </c>
      <c r="K2576" s="419"/>
      <c r="L2576" s="423">
        <f t="shared" si="715"/>
        <v>0</v>
      </c>
      <c r="M2576" s="423">
        <f t="shared" si="716"/>
        <v>0</v>
      </c>
      <c r="N2576" s="424">
        <f t="shared" si="717"/>
        <v>0</v>
      </c>
      <c r="O2576" s="424">
        <f t="shared" si="718"/>
        <v>0</v>
      </c>
      <c r="P2576" s="420"/>
      <c r="Q2576" s="532"/>
      <c r="R2576" s="526" t="str">
        <f t="shared" si="698"/>
        <v/>
      </c>
      <c r="S2576" s="526" t="str">
        <f t="shared" si="700"/>
        <v/>
      </c>
      <c r="V2576" s="433">
        <f>VLOOKUP(A2576,[3]Cartilha!$A:$A,1,FALSE)</f>
        <v>90843</v>
      </c>
      <c r="W2576" s="367"/>
    </row>
    <row r="2577" spans="1:23" ht="34.5" hidden="1" thickBot="1" x14ac:dyDescent="0.25">
      <c r="A2577" s="623">
        <v>90844</v>
      </c>
      <c r="B2577" s="616" t="s">
        <v>3171</v>
      </c>
      <c r="C2577" s="620" t="s">
        <v>3856</v>
      </c>
      <c r="D2577" s="612" t="s">
        <v>169</v>
      </c>
      <c r="E2577" s="621">
        <v>1062.9100000000001</v>
      </c>
      <c r="F2577" s="614">
        <f t="shared" si="699"/>
        <v>1281.44</v>
      </c>
      <c r="G2577" s="510"/>
      <c r="H2577" s="423"/>
      <c r="I2577" s="422">
        <f t="shared" si="713"/>
        <v>0</v>
      </c>
      <c r="J2577" s="422">
        <f t="shared" si="714"/>
        <v>0</v>
      </c>
      <c r="K2577" s="419"/>
      <c r="L2577" s="423">
        <f t="shared" si="715"/>
        <v>0</v>
      </c>
      <c r="M2577" s="423">
        <f t="shared" si="716"/>
        <v>0</v>
      </c>
      <c r="N2577" s="424">
        <f t="shared" si="717"/>
        <v>0</v>
      </c>
      <c r="O2577" s="424">
        <f t="shared" si="718"/>
        <v>0</v>
      </c>
      <c r="P2577" s="420"/>
      <c r="Q2577" s="532"/>
      <c r="R2577" s="526" t="str">
        <f t="shared" si="698"/>
        <v/>
      </c>
      <c r="S2577" s="526" t="str">
        <f t="shared" si="700"/>
        <v/>
      </c>
      <c r="V2577" s="433">
        <f>VLOOKUP(A2577,[3]Cartilha!$A:$A,1,FALSE)</f>
        <v>90844</v>
      </c>
      <c r="W2577" s="367"/>
    </row>
    <row r="2578" spans="1:23" ht="34.5" hidden="1" thickBot="1" x14ac:dyDescent="0.25">
      <c r="A2578" s="623">
        <v>90847</v>
      </c>
      <c r="B2578" s="616" t="s">
        <v>3171</v>
      </c>
      <c r="C2578" s="620" t="s">
        <v>3857</v>
      </c>
      <c r="D2578" s="612" t="s">
        <v>169</v>
      </c>
      <c r="E2578" s="621">
        <v>798.3</v>
      </c>
      <c r="F2578" s="614">
        <f t="shared" si="699"/>
        <v>962.43</v>
      </c>
      <c r="G2578" s="510"/>
      <c r="H2578" s="423"/>
      <c r="I2578" s="422">
        <f t="shared" si="713"/>
        <v>0</v>
      </c>
      <c r="J2578" s="422">
        <f t="shared" si="714"/>
        <v>0</v>
      </c>
      <c r="K2578" s="419"/>
      <c r="L2578" s="423">
        <f t="shared" si="715"/>
        <v>0</v>
      </c>
      <c r="M2578" s="423">
        <f t="shared" si="716"/>
        <v>0</v>
      </c>
      <c r="N2578" s="424">
        <f t="shared" si="717"/>
        <v>0</v>
      </c>
      <c r="O2578" s="424">
        <f t="shared" si="718"/>
        <v>0</v>
      </c>
      <c r="P2578" s="420"/>
      <c r="Q2578" s="532"/>
      <c r="R2578" s="526" t="str">
        <f t="shared" si="698"/>
        <v/>
      </c>
      <c r="S2578" s="526" t="str">
        <f t="shared" si="700"/>
        <v/>
      </c>
      <c r="V2578" s="433">
        <f>VLOOKUP(A2578,[3]Cartilha!$A:$A,1,FALSE)</f>
        <v>90847</v>
      </c>
      <c r="W2578" s="367"/>
    </row>
    <row r="2579" spans="1:23" ht="34.5" hidden="1" thickBot="1" x14ac:dyDescent="0.25">
      <c r="A2579" s="623">
        <v>90848</v>
      </c>
      <c r="B2579" s="616" t="s">
        <v>3171</v>
      </c>
      <c r="C2579" s="620" t="s">
        <v>3858</v>
      </c>
      <c r="D2579" s="612" t="s">
        <v>169</v>
      </c>
      <c r="E2579" s="621">
        <v>807.22</v>
      </c>
      <c r="F2579" s="614">
        <f t="shared" si="699"/>
        <v>973.18</v>
      </c>
      <c r="G2579" s="510"/>
      <c r="H2579" s="423"/>
      <c r="I2579" s="422">
        <f t="shared" si="713"/>
        <v>0</v>
      </c>
      <c r="J2579" s="422">
        <f t="shared" si="714"/>
        <v>0</v>
      </c>
      <c r="K2579" s="419"/>
      <c r="L2579" s="423">
        <f t="shared" si="715"/>
        <v>0</v>
      </c>
      <c r="M2579" s="423">
        <f t="shared" si="716"/>
        <v>0</v>
      </c>
      <c r="N2579" s="424">
        <f t="shared" si="717"/>
        <v>0</v>
      </c>
      <c r="O2579" s="424">
        <f t="shared" si="718"/>
        <v>0</v>
      </c>
      <c r="P2579" s="420"/>
      <c r="Q2579" s="532"/>
      <c r="R2579" s="526" t="str">
        <f t="shared" si="698"/>
        <v/>
      </c>
      <c r="S2579" s="526" t="str">
        <f t="shared" si="700"/>
        <v/>
      </c>
      <c r="V2579" s="433">
        <f>VLOOKUP(A2579,[3]Cartilha!$A:$A,1,FALSE)</f>
        <v>90848</v>
      </c>
      <c r="W2579" s="367"/>
    </row>
    <row r="2580" spans="1:23" ht="34.5" hidden="1" thickBot="1" x14ac:dyDescent="0.25">
      <c r="A2580" s="623">
        <v>90849</v>
      </c>
      <c r="B2580" s="616" t="s">
        <v>3171</v>
      </c>
      <c r="C2580" s="620" t="s">
        <v>3859</v>
      </c>
      <c r="D2580" s="612" t="s">
        <v>169</v>
      </c>
      <c r="E2580" s="621">
        <v>830.56</v>
      </c>
      <c r="F2580" s="614">
        <f t="shared" si="699"/>
        <v>1001.32</v>
      </c>
      <c r="G2580" s="510"/>
      <c r="H2580" s="423"/>
      <c r="I2580" s="422">
        <f t="shared" si="713"/>
        <v>0</v>
      </c>
      <c r="J2580" s="422">
        <f t="shared" si="714"/>
        <v>0</v>
      </c>
      <c r="K2580" s="419"/>
      <c r="L2580" s="423">
        <f t="shared" si="715"/>
        <v>0</v>
      </c>
      <c r="M2580" s="423">
        <f t="shared" si="716"/>
        <v>0</v>
      </c>
      <c r="N2580" s="424">
        <f t="shared" si="717"/>
        <v>0</v>
      </c>
      <c r="O2580" s="424">
        <f t="shared" si="718"/>
        <v>0</v>
      </c>
      <c r="P2580" s="420"/>
      <c r="Q2580" s="532"/>
      <c r="R2580" s="526" t="str">
        <f t="shared" ref="R2580:R2643" si="719">IF(Q2580="X","x",IF(Q2580="xx","x",IF(O2580&gt;0,"x","")))</f>
        <v/>
      </c>
      <c r="S2580" s="526" t="str">
        <f t="shared" si="700"/>
        <v/>
      </c>
      <c r="V2580" s="433">
        <f>VLOOKUP(A2580,[3]Cartilha!$A:$A,1,FALSE)</f>
        <v>90849</v>
      </c>
      <c r="W2580" s="367"/>
    </row>
    <row r="2581" spans="1:23" ht="34.5" hidden="1" thickBot="1" x14ac:dyDescent="0.25">
      <c r="A2581" s="623">
        <v>90850</v>
      </c>
      <c r="B2581" s="616" t="s">
        <v>3171</v>
      </c>
      <c r="C2581" s="620" t="s">
        <v>3860</v>
      </c>
      <c r="D2581" s="612" t="s">
        <v>169</v>
      </c>
      <c r="E2581" s="621">
        <v>901.37</v>
      </c>
      <c r="F2581" s="614">
        <f t="shared" si="699"/>
        <v>1086.69</v>
      </c>
      <c r="G2581" s="510"/>
      <c r="H2581" s="423"/>
      <c r="I2581" s="422">
        <f t="shared" si="713"/>
        <v>0</v>
      </c>
      <c r="J2581" s="422">
        <f t="shared" si="714"/>
        <v>0</v>
      </c>
      <c r="K2581" s="419"/>
      <c r="L2581" s="423">
        <f t="shared" si="715"/>
        <v>0</v>
      </c>
      <c r="M2581" s="423">
        <f t="shared" si="716"/>
        <v>0</v>
      </c>
      <c r="N2581" s="424">
        <f t="shared" si="717"/>
        <v>0</v>
      </c>
      <c r="O2581" s="424">
        <f t="shared" si="718"/>
        <v>0</v>
      </c>
      <c r="P2581" s="420"/>
      <c r="Q2581" s="532"/>
      <c r="R2581" s="526" t="str">
        <f t="shared" si="719"/>
        <v/>
      </c>
      <c r="S2581" s="526" t="str">
        <f t="shared" si="700"/>
        <v/>
      </c>
      <c r="V2581" s="433">
        <f>VLOOKUP(A2581,[3]Cartilha!$A:$A,1,FALSE)</f>
        <v>90850</v>
      </c>
      <c r="W2581" s="367"/>
    </row>
    <row r="2582" spans="1:23" ht="34.5" hidden="1" thickBot="1" x14ac:dyDescent="0.25">
      <c r="A2582" s="623">
        <v>90852</v>
      </c>
      <c r="B2582" s="616" t="s">
        <v>3171</v>
      </c>
      <c r="C2582" s="620" t="s">
        <v>4996</v>
      </c>
      <c r="D2582" s="612" t="s">
        <v>169</v>
      </c>
      <c r="E2582" s="621">
        <v>1120.8</v>
      </c>
      <c r="F2582" s="614">
        <f t="shared" si="699"/>
        <v>1351.24</v>
      </c>
      <c r="G2582" s="510"/>
      <c r="H2582" s="423"/>
      <c r="I2582" s="422">
        <f t="shared" si="713"/>
        <v>0</v>
      </c>
      <c r="J2582" s="422">
        <f t="shared" si="714"/>
        <v>0</v>
      </c>
      <c r="K2582" s="419"/>
      <c r="L2582" s="423">
        <f t="shared" si="715"/>
        <v>0</v>
      </c>
      <c r="M2582" s="423">
        <f t="shared" si="716"/>
        <v>0</v>
      </c>
      <c r="N2582" s="424">
        <f t="shared" si="717"/>
        <v>0</v>
      </c>
      <c r="O2582" s="424">
        <f t="shared" si="718"/>
        <v>0</v>
      </c>
      <c r="P2582" s="420"/>
      <c r="Q2582" s="532"/>
      <c r="R2582" s="526" t="str">
        <f t="shared" si="719"/>
        <v/>
      </c>
      <c r="S2582" s="526" t="str">
        <f t="shared" si="700"/>
        <v/>
      </c>
      <c r="V2582" s="433">
        <f>VLOOKUP(A2582,[3]Cartilha!$A:$A,1,FALSE)</f>
        <v>90852</v>
      </c>
      <c r="W2582" s="367"/>
    </row>
    <row r="2583" spans="1:23" ht="34.5" hidden="1" thickBot="1" x14ac:dyDescent="0.25">
      <c r="A2583" s="623">
        <v>91312</v>
      </c>
      <c r="B2583" s="616" t="s">
        <v>3171</v>
      </c>
      <c r="C2583" s="620" t="s">
        <v>3861</v>
      </c>
      <c r="D2583" s="612" t="s">
        <v>169</v>
      </c>
      <c r="E2583" s="621">
        <v>780.24</v>
      </c>
      <c r="F2583" s="614">
        <f t="shared" ref="F2583:F2646" si="720">IF(E2583=0,0,ROUND(E2583*(1+E$13)*(1-E$14),2))</f>
        <v>940.66</v>
      </c>
      <c r="G2583" s="510"/>
      <c r="H2583" s="423"/>
      <c r="I2583" s="422">
        <f t="shared" si="713"/>
        <v>0</v>
      </c>
      <c r="J2583" s="422">
        <f t="shared" si="714"/>
        <v>0</v>
      </c>
      <c r="K2583" s="419"/>
      <c r="L2583" s="423">
        <f t="shared" si="715"/>
        <v>0</v>
      </c>
      <c r="M2583" s="423">
        <f t="shared" si="716"/>
        <v>0</v>
      </c>
      <c r="N2583" s="424">
        <f t="shared" si="717"/>
        <v>0</v>
      </c>
      <c r="O2583" s="424">
        <f t="shared" si="718"/>
        <v>0</v>
      </c>
      <c r="P2583" s="420"/>
      <c r="Q2583" s="532"/>
      <c r="R2583" s="526" t="str">
        <f t="shared" si="719"/>
        <v/>
      </c>
      <c r="S2583" s="526" t="str">
        <f t="shared" si="700"/>
        <v/>
      </c>
      <c r="V2583" s="433">
        <f>VLOOKUP(A2583,[3]Cartilha!$A:$A,1,FALSE)</f>
        <v>91312</v>
      </c>
      <c r="W2583" s="367"/>
    </row>
    <row r="2584" spans="1:23" ht="34.5" hidden="1" thickBot="1" x14ac:dyDescent="0.25">
      <c r="A2584" s="623">
        <v>91313</v>
      </c>
      <c r="B2584" s="616" t="s">
        <v>3171</v>
      </c>
      <c r="C2584" s="620" t="s">
        <v>3862</v>
      </c>
      <c r="D2584" s="612" t="s">
        <v>169</v>
      </c>
      <c r="E2584" s="621">
        <v>774.23</v>
      </c>
      <c r="F2584" s="614">
        <f t="shared" si="720"/>
        <v>933.41</v>
      </c>
      <c r="G2584" s="510"/>
      <c r="H2584" s="423"/>
      <c r="I2584" s="422">
        <f t="shared" si="713"/>
        <v>0</v>
      </c>
      <c r="J2584" s="422">
        <f t="shared" si="714"/>
        <v>0</v>
      </c>
      <c r="K2584" s="419"/>
      <c r="L2584" s="423">
        <f t="shared" si="715"/>
        <v>0</v>
      </c>
      <c r="M2584" s="423">
        <f t="shared" si="716"/>
        <v>0</v>
      </c>
      <c r="N2584" s="424">
        <f t="shared" si="717"/>
        <v>0</v>
      </c>
      <c r="O2584" s="424">
        <f t="shared" si="718"/>
        <v>0</v>
      </c>
      <c r="P2584" s="420"/>
      <c r="Q2584" s="532"/>
      <c r="R2584" s="526" t="str">
        <f t="shared" si="719"/>
        <v/>
      </c>
      <c r="S2584" s="526" t="str">
        <f t="shared" si="700"/>
        <v/>
      </c>
      <c r="V2584" s="433">
        <f>VLOOKUP(A2584,[3]Cartilha!$A:$A,1,FALSE)</f>
        <v>91313</v>
      </c>
      <c r="W2584" s="367"/>
    </row>
    <row r="2585" spans="1:23" ht="34.5" hidden="1" thickBot="1" x14ac:dyDescent="0.25">
      <c r="A2585" s="623">
        <v>91314</v>
      </c>
      <c r="B2585" s="616" t="s">
        <v>3171</v>
      </c>
      <c r="C2585" s="620" t="s">
        <v>3863</v>
      </c>
      <c r="D2585" s="612" t="s">
        <v>169</v>
      </c>
      <c r="E2585" s="621">
        <v>812.43</v>
      </c>
      <c r="F2585" s="614">
        <f t="shared" si="720"/>
        <v>979.47</v>
      </c>
      <c r="G2585" s="510"/>
      <c r="H2585" s="423"/>
      <c r="I2585" s="422">
        <f t="shared" si="713"/>
        <v>0</v>
      </c>
      <c r="J2585" s="422">
        <f t="shared" si="714"/>
        <v>0</v>
      </c>
      <c r="K2585" s="419"/>
      <c r="L2585" s="423">
        <f t="shared" si="715"/>
        <v>0</v>
      </c>
      <c r="M2585" s="423">
        <f t="shared" si="716"/>
        <v>0</v>
      </c>
      <c r="N2585" s="424">
        <f t="shared" si="717"/>
        <v>0</v>
      </c>
      <c r="O2585" s="424">
        <f t="shared" si="718"/>
        <v>0</v>
      </c>
      <c r="P2585" s="420"/>
      <c r="Q2585" s="532"/>
      <c r="R2585" s="526" t="str">
        <f t="shared" si="719"/>
        <v/>
      </c>
      <c r="S2585" s="526" t="str">
        <f t="shared" si="700"/>
        <v/>
      </c>
      <c r="V2585" s="433">
        <f>VLOOKUP(A2585,[3]Cartilha!$A:$A,1,FALSE)</f>
        <v>91314</v>
      </c>
      <c r="W2585" s="367"/>
    </row>
    <row r="2586" spans="1:23" ht="34.5" hidden="1" thickBot="1" x14ac:dyDescent="0.25">
      <c r="A2586" s="623">
        <v>91315</v>
      </c>
      <c r="B2586" s="616" t="s">
        <v>3171</v>
      </c>
      <c r="C2586" s="620" t="s">
        <v>3864</v>
      </c>
      <c r="D2586" s="612" t="s">
        <v>169</v>
      </c>
      <c r="E2586" s="621">
        <v>882.5</v>
      </c>
      <c r="F2586" s="614">
        <f t="shared" si="720"/>
        <v>1063.94</v>
      </c>
      <c r="G2586" s="510"/>
      <c r="H2586" s="423"/>
      <c r="I2586" s="422">
        <f t="shared" si="713"/>
        <v>0</v>
      </c>
      <c r="J2586" s="422">
        <f t="shared" si="714"/>
        <v>0</v>
      </c>
      <c r="K2586" s="419"/>
      <c r="L2586" s="423">
        <f t="shared" si="715"/>
        <v>0</v>
      </c>
      <c r="M2586" s="423">
        <f t="shared" si="716"/>
        <v>0</v>
      </c>
      <c r="N2586" s="424">
        <f t="shared" si="717"/>
        <v>0</v>
      </c>
      <c r="O2586" s="424">
        <f t="shared" si="718"/>
        <v>0</v>
      </c>
      <c r="P2586" s="420"/>
      <c r="Q2586" s="532"/>
      <c r="R2586" s="526" t="str">
        <f t="shared" si="719"/>
        <v/>
      </c>
      <c r="S2586" s="526" t="str">
        <f t="shared" si="700"/>
        <v/>
      </c>
      <c r="V2586" s="433">
        <f>VLOOKUP(A2586,[3]Cartilha!$A:$A,1,FALSE)</f>
        <v>91315</v>
      </c>
      <c r="W2586" s="367"/>
    </row>
    <row r="2587" spans="1:23" ht="34.5" hidden="1" thickBot="1" x14ac:dyDescent="0.25">
      <c r="A2587" s="623">
        <v>91318</v>
      </c>
      <c r="B2587" s="616" t="s">
        <v>3171</v>
      </c>
      <c r="C2587" s="620" t="s">
        <v>3865</v>
      </c>
      <c r="D2587" s="612" t="s">
        <v>169</v>
      </c>
      <c r="E2587" s="621">
        <v>681.25</v>
      </c>
      <c r="F2587" s="614">
        <f t="shared" si="720"/>
        <v>821.32</v>
      </c>
      <c r="G2587" s="510"/>
      <c r="H2587" s="423"/>
      <c r="I2587" s="422">
        <f t="shared" si="713"/>
        <v>0</v>
      </c>
      <c r="J2587" s="422">
        <f t="shared" si="714"/>
        <v>0</v>
      </c>
      <c r="K2587" s="419"/>
      <c r="L2587" s="423">
        <f t="shared" si="715"/>
        <v>0</v>
      </c>
      <c r="M2587" s="423">
        <f t="shared" si="716"/>
        <v>0</v>
      </c>
      <c r="N2587" s="424">
        <f t="shared" si="717"/>
        <v>0</v>
      </c>
      <c r="O2587" s="424">
        <f t="shared" si="718"/>
        <v>0</v>
      </c>
      <c r="P2587" s="420"/>
      <c r="Q2587" s="532"/>
      <c r="R2587" s="526" t="str">
        <f t="shared" si="719"/>
        <v/>
      </c>
      <c r="S2587" s="526" t="str">
        <f t="shared" si="700"/>
        <v/>
      </c>
      <c r="V2587" s="433">
        <f>VLOOKUP(A2587,[3]Cartilha!$A:$A,1,FALSE)</f>
        <v>91318</v>
      </c>
      <c r="W2587" s="367"/>
    </row>
    <row r="2588" spans="1:23" ht="34.5" hidden="1" thickBot="1" x14ac:dyDescent="0.25">
      <c r="A2588" s="623">
        <v>91319</v>
      </c>
      <c r="B2588" s="616" t="s">
        <v>3171</v>
      </c>
      <c r="C2588" s="620" t="s">
        <v>3866</v>
      </c>
      <c r="D2588" s="612" t="s">
        <v>169</v>
      </c>
      <c r="E2588" s="621">
        <v>689.44</v>
      </c>
      <c r="F2588" s="614">
        <f t="shared" si="720"/>
        <v>831.19</v>
      </c>
      <c r="G2588" s="510"/>
      <c r="H2588" s="423"/>
      <c r="I2588" s="422">
        <f t="shared" si="713"/>
        <v>0</v>
      </c>
      <c r="J2588" s="422">
        <f t="shared" si="714"/>
        <v>0</v>
      </c>
      <c r="K2588" s="419"/>
      <c r="L2588" s="423">
        <f t="shared" si="715"/>
        <v>0</v>
      </c>
      <c r="M2588" s="423">
        <f t="shared" si="716"/>
        <v>0</v>
      </c>
      <c r="N2588" s="424">
        <f t="shared" si="717"/>
        <v>0</v>
      </c>
      <c r="O2588" s="424">
        <f t="shared" si="718"/>
        <v>0</v>
      </c>
      <c r="P2588" s="420"/>
      <c r="Q2588" s="532"/>
      <c r="R2588" s="526" t="str">
        <f t="shared" si="719"/>
        <v/>
      </c>
      <c r="S2588" s="526" t="str">
        <f t="shared" si="700"/>
        <v/>
      </c>
      <c r="V2588" s="433">
        <f>VLOOKUP(A2588,[3]Cartilha!$A:$A,1,FALSE)</f>
        <v>91319</v>
      </c>
      <c r="W2588" s="367"/>
    </row>
    <row r="2589" spans="1:23" ht="34.5" hidden="1" thickBot="1" x14ac:dyDescent="0.25">
      <c r="A2589" s="623">
        <v>91320</v>
      </c>
      <c r="B2589" s="616" t="s">
        <v>3171</v>
      </c>
      <c r="C2589" s="620" t="s">
        <v>3867</v>
      </c>
      <c r="D2589" s="612" t="s">
        <v>169</v>
      </c>
      <c r="E2589" s="621">
        <v>712.04</v>
      </c>
      <c r="F2589" s="614">
        <f t="shared" si="720"/>
        <v>858.44</v>
      </c>
      <c r="G2589" s="510"/>
      <c r="H2589" s="423"/>
      <c r="I2589" s="422">
        <f t="shared" si="713"/>
        <v>0</v>
      </c>
      <c r="J2589" s="422">
        <f t="shared" si="714"/>
        <v>0</v>
      </c>
      <c r="K2589" s="419"/>
      <c r="L2589" s="423">
        <f t="shared" si="715"/>
        <v>0</v>
      </c>
      <c r="M2589" s="423">
        <f t="shared" si="716"/>
        <v>0</v>
      </c>
      <c r="N2589" s="424">
        <f t="shared" si="717"/>
        <v>0</v>
      </c>
      <c r="O2589" s="424">
        <f t="shared" si="718"/>
        <v>0</v>
      </c>
      <c r="P2589" s="420"/>
      <c r="Q2589" s="532"/>
      <c r="R2589" s="526" t="str">
        <f t="shared" si="719"/>
        <v/>
      </c>
      <c r="S2589" s="526" t="str">
        <f t="shared" si="700"/>
        <v/>
      </c>
      <c r="V2589" s="433">
        <f>VLOOKUP(A2589,[3]Cartilha!$A:$A,1,FALSE)</f>
        <v>91320</v>
      </c>
      <c r="W2589" s="367"/>
    </row>
    <row r="2590" spans="1:23" ht="34.5" hidden="1" thickBot="1" x14ac:dyDescent="0.25">
      <c r="A2590" s="623">
        <v>91321</v>
      </c>
      <c r="B2590" s="616" t="s">
        <v>3171</v>
      </c>
      <c r="C2590" s="620" t="s">
        <v>3868</v>
      </c>
      <c r="D2590" s="612" t="s">
        <v>169</v>
      </c>
      <c r="E2590" s="621">
        <v>782.11</v>
      </c>
      <c r="F2590" s="614">
        <f t="shared" si="720"/>
        <v>942.91</v>
      </c>
      <c r="G2590" s="510"/>
      <c r="H2590" s="423"/>
      <c r="I2590" s="422">
        <f t="shared" si="713"/>
        <v>0</v>
      </c>
      <c r="J2590" s="422">
        <f t="shared" si="714"/>
        <v>0</v>
      </c>
      <c r="K2590" s="419"/>
      <c r="L2590" s="423">
        <f t="shared" si="715"/>
        <v>0</v>
      </c>
      <c r="M2590" s="423">
        <f t="shared" si="716"/>
        <v>0</v>
      </c>
      <c r="N2590" s="424">
        <f t="shared" si="717"/>
        <v>0</v>
      </c>
      <c r="O2590" s="424">
        <f t="shared" si="718"/>
        <v>0</v>
      </c>
      <c r="P2590" s="420"/>
      <c r="Q2590" s="532"/>
      <c r="R2590" s="526" t="str">
        <f t="shared" si="719"/>
        <v/>
      </c>
      <c r="S2590" s="526" t="str">
        <f t="shared" si="700"/>
        <v/>
      </c>
      <c r="V2590" s="433">
        <f>VLOOKUP(A2590,[3]Cartilha!$A:$A,1,FALSE)</f>
        <v>91321</v>
      </c>
      <c r="W2590" s="367"/>
    </row>
    <row r="2591" spans="1:23" ht="12" hidden="1" thickBot="1" x14ac:dyDescent="0.25">
      <c r="A2591" s="615" t="s">
        <v>2185</v>
      </c>
      <c r="B2591" s="616"/>
      <c r="C2591" s="639" t="s">
        <v>448</v>
      </c>
      <c r="D2591" s="612">
        <v>0</v>
      </c>
      <c r="E2591" s="637">
        <v>0</v>
      </c>
      <c r="F2591" s="638">
        <f t="shared" si="720"/>
        <v>0</v>
      </c>
      <c r="G2591" s="518"/>
      <c r="H2591" s="446"/>
      <c r="I2591" s="447"/>
      <c r="J2591" s="448"/>
      <c r="K2591" s="419"/>
      <c r="L2591" s="461"/>
      <c r="M2591" s="446"/>
      <c r="N2591" s="447"/>
      <c r="O2591" s="448"/>
      <c r="P2591" s="420"/>
      <c r="Q2591" s="525" t="str">
        <f>IF(OR(SUM(J2592:J2594)&gt;0,SUM(O2592:O2594)&gt;0),"xx","")</f>
        <v/>
      </c>
      <c r="R2591" s="526" t="str">
        <f t="shared" si="719"/>
        <v/>
      </c>
      <c r="S2591" s="526" t="str">
        <f t="shared" si="700"/>
        <v/>
      </c>
      <c r="V2591" s="433" t="str">
        <f>VLOOKUP(A2591,[3]Cartilha!$A:$A,1,FALSE)</f>
        <v>7.1.3.4</v>
      </c>
      <c r="W2591" s="367"/>
    </row>
    <row r="2592" spans="1:23" ht="23.25" hidden="1" thickBot="1" x14ac:dyDescent="0.25">
      <c r="A2592" s="623">
        <v>91299</v>
      </c>
      <c r="B2592" s="616" t="s">
        <v>3171</v>
      </c>
      <c r="C2592" s="620" t="s">
        <v>3869</v>
      </c>
      <c r="D2592" s="612" t="s">
        <v>169</v>
      </c>
      <c r="E2592" s="621">
        <v>1271.6400000000001</v>
      </c>
      <c r="F2592" s="614">
        <f t="shared" si="720"/>
        <v>1533.09</v>
      </c>
      <c r="G2592" s="510"/>
      <c r="H2592" s="423"/>
      <c r="I2592" s="422">
        <f>IF(ISBLANK(E2592),0,ROUND(F2592*G2592,2))</f>
        <v>0</v>
      </c>
      <c r="J2592" s="422">
        <f>IF(ISBLANK(G2592),0,ROUND(G2592*H2592,2))</f>
        <v>0</v>
      </c>
      <c r="K2592" s="419"/>
      <c r="L2592" s="423">
        <f t="shared" ref="L2592:M2594" si="721">G2592</f>
        <v>0</v>
      </c>
      <c r="M2592" s="423">
        <f t="shared" si="721"/>
        <v>0</v>
      </c>
      <c r="N2592" s="424">
        <f>IF(ISBLANK(E2592),0,ROUND(F2592*L2592,2))</f>
        <v>0</v>
      </c>
      <c r="O2592" s="424">
        <f>IF(ISBLANK(L2592),0,ROUND(L2592*M2592,2))</f>
        <v>0</v>
      </c>
      <c r="P2592" s="420"/>
      <c r="Q2592" s="532"/>
      <c r="R2592" s="526" t="str">
        <f t="shared" si="719"/>
        <v/>
      </c>
      <c r="S2592" s="526" t="str">
        <f t="shared" si="700"/>
        <v/>
      </c>
      <c r="V2592" s="433">
        <f>VLOOKUP(A2592,[3]Cartilha!$A:$A,1,FALSE)</f>
        <v>91299</v>
      </c>
      <c r="W2592" s="367"/>
    </row>
    <row r="2593" spans="1:23" ht="34.5" hidden="1" thickBot="1" x14ac:dyDescent="0.25">
      <c r="A2593" s="623">
        <v>91336</v>
      </c>
      <c r="B2593" s="616" t="s">
        <v>3171</v>
      </c>
      <c r="C2593" s="620" t="s">
        <v>3870</v>
      </c>
      <c r="D2593" s="612" t="s">
        <v>169</v>
      </c>
      <c r="E2593" s="621">
        <v>1802.83</v>
      </c>
      <c r="F2593" s="614">
        <f t="shared" si="720"/>
        <v>2173.4899999999998</v>
      </c>
      <c r="G2593" s="510"/>
      <c r="H2593" s="423"/>
      <c r="I2593" s="422">
        <f>IF(ISBLANK(E2593),0,ROUND(F2593*G2593,2))</f>
        <v>0</v>
      </c>
      <c r="J2593" s="422">
        <f>IF(ISBLANK(G2593),0,ROUND(G2593*H2593,2))</f>
        <v>0</v>
      </c>
      <c r="K2593" s="419"/>
      <c r="L2593" s="423">
        <f t="shared" si="721"/>
        <v>0</v>
      </c>
      <c r="M2593" s="423">
        <f t="shared" si="721"/>
        <v>0</v>
      </c>
      <c r="N2593" s="424">
        <f>IF(ISBLANK(E2593),0,ROUND(F2593*L2593,2))</f>
        <v>0</v>
      </c>
      <c r="O2593" s="424">
        <f>IF(ISBLANK(L2593),0,ROUND(L2593*M2593,2))</f>
        <v>0</v>
      </c>
      <c r="P2593" s="420"/>
      <c r="Q2593" s="532"/>
      <c r="R2593" s="526" t="str">
        <f t="shared" si="719"/>
        <v/>
      </c>
      <c r="S2593" s="526" t="str">
        <f t="shared" si="700"/>
        <v/>
      </c>
      <c r="V2593" s="433">
        <f>VLOOKUP(A2593,[3]Cartilha!$A:$A,1,FALSE)</f>
        <v>91336</v>
      </c>
      <c r="W2593" s="367"/>
    </row>
    <row r="2594" spans="1:23" ht="34.5" hidden="1" thickBot="1" x14ac:dyDescent="0.25">
      <c r="A2594" s="623">
        <v>91337</v>
      </c>
      <c r="B2594" s="616" t="s">
        <v>3171</v>
      </c>
      <c r="C2594" s="620" t="s">
        <v>3871</v>
      </c>
      <c r="D2594" s="612" t="s">
        <v>169</v>
      </c>
      <c r="E2594" s="621">
        <v>1684.31</v>
      </c>
      <c r="F2594" s="614">
        <f t="shared" si="720"/>
        <v>2030.6</v>
      </c>
      <c r="G2594" s="510"/>
      <c r="H2594" s="423"/>
      <c r="I2594" s="422">
        <f>IF(ISBLANK(E2594),0,ROUND(F2594*G2594,2))</f>
        <v>0</v>
      </c>
      <c r="J2594" s="422">
        <f>IF(ISBLANK(G2594),0,ROUND(G2594*H2594,2))</f>
        <v>0</v>
      </c>
      <c r="K2594" s="419"/>
      <c r="L2594" s="423">
        <f t="shared" si="721"/>
        <v>0</v>
      </c>
      <c r="M2594" s="423">
        <f t="shared" si="721"/>
        <v>0</v>
      </c>
      <c r="N2594" s="424">
        <f>IF(ISBLANK(E2594),0,ROUND(F2594*L2594,2))</f>
        <v>0</v>
      </c>
      <c r="O2594" s="424">
        <f>IF(ISBLANK(L2594),0,ROUND(L2594*M2594,2))</f>
        <v>0</v>
      </c>
      <c r="P2594" s="420"/>
      <c r="Q2594" s="532"/>
      <c r="R2594" s="526" t="str">
        <f t="shared" si="719"/>
        <v/>
      </c>
      <c r="S2594" s="526" t="str">
        <f t="shared" ref="S2594:S2657" si="722">IF(Q2594="X","x",IF(Q2594="xx","x",IF(OR(J2594&gt;0,O2594&gt;0),"x","")))</f>
        <v/>
      </c>
      <c r="V2594" s="433">
        <f>VLOOKUP(A2594,[3]Cartilha!$A:$A,1,FALSE)</f>
        <v>91337</v>
      </c>
      <c r="W2594" s="367"/>
    </row>
    <row r="2595" spans="1:23" ht="12" hidden="1" thickBot="1" x14ac:dyDescent="0.25">
      <c r="A2595" s="615" t="s">
        <v>2186</v>
      </c>
      <c r="B2595" s="616"/>
      <c r="C2595" s="639" t="s">
        <v>2430</v>
      </c>
      <c r="D2595" s="612">
        <v>0</v>
      </c>
      <c r="E2595" s="637">
        <v>0</v>
      </c>
      <c r="F2595" s="638">
        <f t="shared" si="720"/>
        <v>0</v>
      </c>
      <c r="G2595" s="518"/>
      <c r="H2595" s="446"/>
      <c r="I2595" s="447"/>
      <c r="J2595" s="448"/>
      <c r="K2595" s="419"/>
      <c r="L2595" s="461"/>
      <c r="M2595" s="446"/>
      <c r="N2595" s="447"/>
      <c r="O2595" s="448"/>
      <c r="P2595" s="420"/>
      <c r="Q2595" s="525" t="str">
        <f>IF(OR(SUM(J2596:J2600)&gt;0,SUM(O2596:O2600)&gt;0),"xx","")</f>
        <v/>
      </c>
      <c r="R2595" s="526" t="str">
        <f t="shared" si="719"/>
        <v/>
      </c>
      <c r="S2595" s="526" t="str">
        <f t="shared" si="722"/>
        <v/>
      </c>
      <c r="V2595" s="433" t="str">
        <f>VLOOKUP(A2595,[3]Cartilha!$A:$A,1,FALSE)</f>
        <v>7.1.3.5</v>
      </c>
      <c r="W2595" s="367"/>
    </row>
    <row r="2596" spans="1:23" ht="23.25" hidden="1" thickBot="1" x14ac:dyDescent="0.25">
      <c r="A2596" s="623">
        <v>90788</v>
      </c>
      <c r="B2596" s="616" t="s">
        <v>3171</v>
      </c>
      <c r="C2596" s="620" t="s">
        <v>3872</v>
      </c>
      <c r="D2596" s="612" t="s">
        <v>169</v>
      </c>
      <c r="E2596" s="621">
        <v>700.64</v>
      </c>
      <c r="F2596" s="614">
        <f t="shared" si="720"/>
        <v>844.69</v>
      </c>
      <c r="G2596" s="510"/>
      <c r="H2596" s="423"/>
      <c r="I2596" s="422">
        <f>IF(ISBLANK(E2596),0,ROUND(F2596*G2596,2))</f>
        <v>0</v>
      </c>
      <c r="J2596" s="422">
        <f>IF(ISBLANK(G2596),0,ROUND(G2596*H2596,2))</f>
        <v>0</v>
      </c>
      <c r="K2596" s="419"/>
      <c r="L2596" s="423">
        <f t="shared" ref="L2596:M2600" si="723">G2596</f>
        <v>0</v>
      </c>
      <c r="M2596" s="423">
        <f t="shared" si="723"/>
        <v>0</v>
      </c>
      <c r="N2596" s="424">
        <f>IF(ISBLANK(E2596),0,ROUND(F2596*L2596,2))</f>
        <v>0</v>
      </c>
      <c r="O2596" s="424">
        <f>IF(ISBLANK(L2596),0,ROUND(L2596*M2596,2))</f>
        <v>0</v>
      </c>
      <c r="P2596" s="420"/>
      <c r="Q2596" s="532"/>
      <c r="R2596" s="526" t="str">
        <f t="shared" si="719"/>
        <v/>
      </c>
      <c r="S2596" s="526" t="str">
        <f t="shared" si="722"/>
        <v/>
      </c>
      <c r="V2596" s="433">
        <f>VLOOKUP(A2596,[3]Cartilha!$A:$A,1,FALSE)</f>
        <v>90788</v>
      </c>
      <c r="W2596" s="367"/>
    </row>
    <row r="2597" spans="1:23" ht="23.25" hidden="1" thickBot="1" x14ac:dyDescent="0.25">
      <c r="A2597" s="623">
        <v>90789</v>
      </c>
      <c r="B2597" s="616" t="s">
        <v>3171</v>
      </c>
      <c r="C2597" s="620" t="s">
        <v>3873</v>
      </c>
      <c r="D2597" s="612" t="s">
        <v>169</v>
      </c>
      <c r="E2597" s="621">
        <v>702.46</v>
      </c>
      <c r="F2597" s="614">
        <f t="shared" si="720"/>
        <v>846.89</v>
      </c>
      <c r="G2597" s="510"/>
      <c r="H2597" s="423"/>
      <c r="I2597" s="422">
        <f>IF(ISBLANK(E2597),0,ROUND(F2597*G2597,2))</f>
        <v>0</v>
      </c>
      <c r="J2597" s="422">
        <f>IF(ISBLANK(G2597),0,ROUND(G2597*H2597,2))</f>
        <v>0</v>
      </c>
      <c r="K2597" s="419"/>
      <c r="L2597" s="423">
        <f t="shared" si="723"/>
        <v>0</v>
      </c>
      <c r="M2597" s="423">
        <f t="shared" si="723"/>
        <v>0</v>
      </c>
      <c r="N2597" s="424">
        <f>IF(ISBLANK(E2597),0,ROUND(F2597*L2597,2))</f>
        <v>0</v>
      </c>
      <c r="O2597" s="424">
        <f>IF(ISBLANK(L2597),0,ROUND(L2597*M2597,2))</f>
        <v>0</v>
      </c>
      <c r="P2597" s="420"/>
      <c r="Q2597" s="532"/>
      <c r="R2597" s="526" t="str">
        <f t="shared" si="719"/>
        <v/>
      </c>
      <c r="S2597" s="526" t="str">
        <f t="shared" si="722"/>
        <v/>
      </c>
      <c r="V2597" s="433">
        <f>VLOOKUP(A2597,[3]Cartilha!$A:$A,1,FALSE)</f>
        <v>90789</v>
      </c>
      <c r="W2597" s="367"/>
    </row>
    <row r="2598" spans="1:23" ht="23.25" hidden="1" thickBot="1" x14ac:dyDescent="0.25">
      <c r="A2598" s="623">
        <v>90790</v>
      </c>
      <c r="B2598" s="616" t="s">
        <v>3171</v>
      </c>
      <c r="C2598" s="620" t="s">
        <v>3874</v>
      </c>
      <c r="D2598" s="612" t="s">
        <v>169</v>
      </c>
      <c r="E2598" s="621">
        <v>724.79</v>
      </c>
      <c r="F2598" s="614">
        <f t="shared" si="720"/>
        <v>873.81</v>
      </c>
      <c r="G2598" s="510"/>
      <c r="H2598" s="423"/>
      <c r="I2598" s="422">
        <f>IF(ISBLANK(E2598),0,ROUND(F2598*G2598,2))</f>
        <v>0</v>
      </c>
      <c r="J2598" s="422">
        <f>IF(ISBLANK(G2598),0,ROUND(G2598*H2598,2))</f>
        <v>0</v>
      </c>
      <c r="K2598" s="419"/>
      <c r="L2598" s="423">
        <f t="shared" si="723"/>
        <v>0</v>
      </c>
      <c r="M2598" s="423">
        <f t="shared" si="723"/>
        <v>0</v>
      </c>
      <c r="N2598" s="424">
        <f>IF(ISBLANK(E2598),0,ROUND(F2598*L2598,2))</f>
        <v>0</v>
      </c>
      <c r="O2598" s="424">
        <f>IF(ISBLANK(L2598),0,ROUND(L2598*M2598,2))</f>
        <v>0</v>
      </c>
      <c r="P2598" s="420"/>
      <c r="Q2598" s="532"/>
      <c r="R2598" s="526" t="str">
        <f t="shared" si="719"/>
        <v/>
      </c>
      <c r="S2598" s="526" t="str">
        <f t="shared" si="722"/>
        <v/>
      </c>
      <c r="V2598" s="433">
        <f>VLOOKUP(A2598,[3]Cartilha!$A:$A,1,FALSE)</f>
        <v>90790</v>
      </c>
      <c r="W2598" s="367"/>
    </row>
    <row r="2599" spans="1:23" ht="23.25" hidden="1" thickBot="1" x14ac:dyDescent="0.25">
      <c r="A2599" s="623">
        <v>90791</v>
      </c>
      <c r="B2599" s="616" t="s">
        <v>3171</v>
      </c>
      <c r="C2599" s="620" t="s">
        <v>4629</v>
      </c>
      <c r="D2599" s="612" t="s">
        <v>169</v>
      </c>
      <c r="E2599" s="621">
        <v>850.39</v>
      </c>
      <c r="F2599" s="614">
        <f t="shared" si="720"/>
        <v>1025.23</v>
      </c>
      <c r="G2599" s="510"/>
      <c r="H2599" s="423"/>
      <c r="I2599" s="422">
        <f>IF(ISBLANK(E2599),0,ROUND(F2599*G2599,2))</f>
        <v>0</v>
      </c>
      <c r="J2599" s="422">
        <f>IF(ISBLANK(G2599),0,ROUND(G2599*H2599,2))</f>
        <v>0</v>
      </c>
      <c r="K2599" s="419"/>
      <c r="L2599" s="423">
        <f t="shared" si="723"/>
        <v>0</v>
      </c>
      <c r="M2599" s="423">
        <f t="shared" si="723"/>
        <v>0</v>
      </c>
      <c r="N2599" s="424">
        <f>IF(ISBLANK(E2599),0,ROUND(F2599*L2599,2))</f>
        <v>0</v>
      </c>
      <c r="O2599" s="424">
        <f>IF(ISBLANK(L2599),0,ROUND(L2599*M2599,2))</f>
        <v>0</v>
      </c>
      <c r="P2599" s="420"/>
      <c r="Q2599" s="532"/>
      <c r="R2599" s="526" t="str">
        <f t="shared" si="719"/>
        <v/>
      </c>
      <c r="S2599" s="526" t="str">
        <f t="shared" si="722"/>
        <v/>
      </c>
      <c r="V2599" s="433">
        <f>VLOOKUP(A2599,[3]Cartilha!$A:$A,1,FALSE)</f>
        <v>90791</v>
      </c>
      <c r="W2599" s="367"/>
    </row>
    <row r="2600" spans="1:23" ht="23.25" hidden="1" thickBot="1" x14ac:dyDescent="0.25">
      <c r="A2600" s="623">
        <v>90793</v>
      </c>
      <c r="B2600" s="616" t="s">
        <v>3171</v>
      </c>
      <c r="C2600" s="620" t="s">
        <v>4630</v>
      </c>
      <c r="D2600" s="612" t="s">
        <v>169</v>
      </c>
      <c r="E2600" s="621">
        <v>898.54</v>
      </c>
      <c r="F2600" s="614">
        <f t="shared" si="720"/>
        <v>1083.28</v>
      </c>
      <c r="G2600" s="510"/>
      <c r="H2600" s="423"/>
      <c r="I2600" s="422">
        <f>IF(ISBLANK(E2600),0,ROUND(F2600*G2600,2))</f>
        <v>0</v>
      </c>
      <c r="J2600" s="422">
        <f>IF(ISBLANK(G2600),0,ROUND(G2600*H2600,2))</f>
        <v>0</v>
      </c>
      <c r="K2600" s="419"/>
      <c r="L2600" s="423">
        <f t="shared" si="723"/>
        <v>0</v>
      </c>
      <c r="M2600" s="423">
        <f t="shared" si="723"/>
        <v>0</v>
      </c>
      <c r="N2600" s="424">
        <f>IF(ISBLANK(E2600),0,ROUND(F2600*L2600,2))</f>
        <v>0</v>
      </c>
      <c r="O2600" s="424">
        <f>IF(ISBLANK(L2600),0,ROUND(L2600*M2600,2))</f>
        <v>0</v>
      </c>
      <c r="P2600" s="420"/>
      <c r="Q2600" s="532"/>
      <c r="R2600" s="526" t="str">
        <f t="shared" si="719"/>
        <v/>
      </c>
      <c r="S2600" s="526" t="str">
        <f t="shared" si="722"/>
        <v/>
      </c>
      <c r="V2600" s="433">
        <f>VLOOKUP(A2600,[3]Cartilha!$A:$A,1,FALSE)</f>
        <v>90793</v>
      </c>
      <c r="W2600" s="367"/>
    </row>
    <row r="2601" spans="1:23" ht="12" hidden="1" thickBot="1" x14ac:dyDescent="0.25">
      <c r="A2601" s="615" t="s">
        <v>2186</v>
      </c>
      <c r="B2601" s="616"/>
      <c r="C2601" s="650" t="s">
        <v>6194</v>
      </c>
      <c r="D2601" s="612">
        <v>0</v>
      </c>
      <c r="E2601" s="637">
        <v>0</v>
      </c>
      <c r="F2601" s="638">
        <f t="shared" si="720"/>
        <v>0</v>
      </c>
      <c r="G2601" s="518"/>
      <c r="H2601" s="446"/>
      <c r="I2601" s="447"/>
      <c r="J2601" s="448"/>
      <c r="K2601" s="419"/>
      <c r="L2601" s="461"/>
      <c r="M2601" s="446"/>
      <c r="N2601" s="447"/>
      <c r="O2601" s="448"/>
      <c r="P2601" s="420"/>
      <c r="Q2601" s="525" t="str">
        <f>IF(OR(SUM(J2601)&gt;0,SUM(O2601)&gt;0),"xx","")</f>
        <v/>
      </c>
      <c r="R2601" s="526" t="str">
        <f t="shared" si="719"/>
        <v/>
      </c>
      <c r="S2601" s="526" t="str">
        <f t="shared" si="722"/>
        <v/>
      </c>
      <c r="V2601" s="433" t="str">
        <f>VLOOKUP(A2601,[3]Cartilha!$A:$A,1,FALSE)</f>
        <v>7.1.3.5</v>
      </c>
      <c r="W2601" s="367"/>
    </row>
    <row r="2602" spans="1:23" ht="12" hidden="1" thickBot="1" x14ac:dyDescent="0.25">
      <c r="A2602" s="615" t="s">
        <v>6195</v>
      </c>
      <c r="B2602" s="616"/>
      <c r="C2602" s="650" t="s">
        <v>6196</v>
      </c>
      <c r="D2602" s="612">
        <v>0</v>
      </c>
      <c r="E2602" s="637">
        <v>0</v>
      </c>
      <c r="F2602" s="638">
        <f t="shared" si="720"/>
        <v>0</v>
      </c>
      <c r="G2602" s="518"/>
      <c r="H2602" s="446"/>
      <c r="I2602" s="447"/>
      <c r="J2602" s="448"/>
      <c r="K2602" s="419"/>
      <c r="L2602" s="461"/>
      <c r="M2602" s="446"/>
      <c r="N2602" s="447"/>
      <c r="O2602" s="448"/>
      <c r="P2602" s="420"/>
      <c r="Q2602" s="525" t="str">
        <f>IF(OR(SUM(J2602)&gt;0,SUM(O2602)&gt;0),"xx","")</f>
        <v/>
      </c>
      <c r="R2602" s="526" t="str">
        <f t="shared" si="719"/>
        <v/>
      </c>
      <c r="S2602" s="526" t="str">
        <f t="shared" si="722"/>
        <v/>
      </c>
      <c r="V2602" s="433" t="str">
        <f>VLOOKUP(A2602,[3]Cartilha!$A:$A,1,FALSE)</f>
        <v>7.1.3.6</v>
      </c>
      <c r="W2602" s="367"/>
    </row>
    <row r="2603" spans="1:23" ht="12" hidden="1" thickBot="1" x14ac:dyDescent="0.25">
      <c r="A2603" s="615" t="s">
        <v>6197</v>
      </c>
      <c r="B2603" s="616"/>
      <c r="C2603" s="650" t="s">
        <v>6198</v>
      </c>
      <c r="D2603" s="612">
        <v>0</v>
      </c>
      <c r="E2603" s="637">
        <v>0</v>
      </c>
      <c r="F2603" s="638">
        <f t="shared" si="720"/>
        <v>0</v>
      </c>
      <c r="G2603" s="518"/>
      <c r="H2603" s="446"/>
      <c r="I2603" s="447"/>
      <c r="J2603" s="448"/>
      <c r="K2603" s="419"/>
      <c r="L2603" s="461"/>
      <c r="M2603" s="446"/>
      <c r="N2603" s="447"/>
      <c r="O2603" s="448"/>
      <c r="P2603" s="420"/>
      <c r="Q2603" s="525" t="str">
        <f>IF(OR(SUM(J2603)&gt;0,SUM(O2603)&gt;0),"xx","")</f>
        <v/>
      </c>
      <c r="R2603" s="526" t="str">
        <f t="shared" si="719"/>
        <v/>
      </c>
      <c r="S2603" s="526" t="str">
        <f t="shared" si="722"/>
        <v/>
      </c>
      <c r="V2603" s="433" t="str">
        <f>VLOOKUP(A2603,[3]Cartilha!$A:$A,1,FALSE)</f>
        <v>7.1.3.7</v>
      </c>
      <c r="W2603" s="367"/>
    </row>
    <row r="2604" spans="1:23" ht="12" hidden="1" thickBot="1" x14ac:dyDescent="0.25">
      <c r="A2604" s="615" t="s">
        <v>2187</v>
      </c>
      <c r="B2604" s="616"/>
      <c r="C2604" s="639" t="s">
        <v>271</v>
      </c>
      <c r="D2604" s="612">
        <v>0</v>
      </c>
      <c r="E2604" s="637">
        <v>0</v>
      </c>
      <c r="F2604" s="638">
        <f t="shared" si="720"/>
        <v>0</v>
      </c>
      <c r="G2604" s="518"/>
      <c r="H2604" s="446"/>
      <c r="I2604" s="447"/>
      <c r="J2604" s="448"/>
      <c r="K2604" s="419"/>
      <c r="L2604" s="461"/>
      <c r="M2604" s="446"/>
      <c r="N2604" s="447"/>
      <c r="O2604" s="448"/>
      <c r="P2604" s="420"/>
      <c r="Q2604" s="525" t="str">
        <f>IF(OR(SUM(J2605:J2651)&gt;0,SUM(O2605:O2651)&gt;0),"xx","")</f>
        <v/>
      </c>
      <c r="R2604" s="526" t="str">
        <f t="shared" si="719"/>
        <v/>
      </c>
      <c r="S2604" s="526" t="str">
        <f t="shared" si="722"/>
        <v/>
      </c>
      <c r="V2604" s="433" t="str">
        <f>VLOOKUP(A2604,[3]Cartilha!$A:$A,1,FALSE)</f>
        <v>7.1.3.8</v>
      </c>
      <c r="W2604" s="367"/>
    </row>
    <row r="2605" spans="1:23" ht="23.25" hidden="1" thickBot="1" x14ac:dyDescent="0.25">
      <c r="A2605" s="623">
        <v>91298</v>
      </c>
      <c r="B2605" s="616" t="s">
        <v>3171</v>
      </c>
      <c r="C2605" s="620" t="s">
        <v>3875</v>
      </c>
      <c r="D2605" s="612" t="s">
        <v>169</v>
      </c>
      <c r="E2605" s="621">
        <v>901.73</v>
      </c>
      <c r="F2605" s="614">
        <f t="shared" si="720"/>
        <v>1087.1300000000001</v>
      </c>
      <c r="G2605" s="510"/>
      <c r="H2605" s="423"/>
      <c r="I2605" s="422">
        <f t="shared" ref="I2605:I2651" si="724">IF(ISBLANK(E2605),0,ROUND(F2605*G2605,2))</f>
        <v>0</v>
      </c>
      <c r="J2605" s="422">
        <f t="shared" ref="J2605:J2651" si="725">IF(ISBLANK(G2605),0,ROUND(G2605*H2605,2))</f>
        <v>0</v>
      </c>
      <c r="K2605" s="419"/>
      <c r="L2605" s="423">
        <f t="shared" ref="L2605:L2651" si="726">G2605</f>
        <v>0</v>
      </c>
      <c r="M2605" s="423">
        <f t="shared" ref="M2605:M2651" si="727">H2605</f>
        <v>0</v>
      </c>
      <c r="N2605" s="424">
        <f t="shared" ref="N2605:N2651" si="728">IF(ISBLANK(E2605),0,ROUND(F2605*L2605,2))</f>
        <v>0</v>
      </c>
      <c r="O2605" s="424">
        <f t="shared" ref="O2605:O2651" si="729">IF(ISBLANK(L2605),0,ROUND(L2605*M2605,2))</f>
        <v>0</v>
      </c>
      <c r="P2605" s="420"/>
      <c r="Q2605" s="532"/>
      <c r="R2605" s="526" t="str">
        <f t="shared" si="719"/>
        <v/>
      </c>
      <c r="S2605" s="526" t="str">
        <f t="shared" si="722"/>
        <v/>
      </c>
      <c r="V2605" s="433">
        <f>VLOOKUP(A2605,[3]Cartilha!$A:$A,1,FALSE)</f>
        <v>91298</v>
      </c>
      <c r="W2605" s="367"/>
    </row>
    <row r="2606" spans="1:23" ht="23.25" hidden="1" thickBot="1" x14ac:dyDescent="0.25">
      <c r="A2606" s="623">
        <v>91334</v>
      </c>
      <c r="B2606" s="616" t="s">
        <v>3171</v>
      </c>
      <c r="C2606" s="620" t="s">
        <v>3876</v>
      </c>
      <c r="D2606" s="612" t="s">
        <v>169</v>
      </c>
      <c r="E2606" s="621">
        <v>1432.92</v>
      </c>
      <c r="F2606" s="614">
        <f t="shared" si="720"/>
        <v>1727.53</v>
      </c>
      <c r="G2606" s="510"/>
      <c r="H2606" s="423"/>
      <c r="I2606" s="422">
        <f t="shared" si="724"/>
        <v>0</v>
      </c>
      <c r="J2606" s="422">
        <f t="shared" si="725"/>
        <v>0</v>
      </c>
      <c r="K2606" s="419"/>
      <c r="L2606" s="423">
        <f t="shared" si="726"/>
        <v>0</v>
      </c>
      <c r="M2606" s="423">
        <f t="shared" si="727"/>
        <v>0</v>
      </c>
      <c r="N2606" s="424">
        <f t="shared" si="728"/>
        <v>0</v>
      </c>
      <c r="O2606" s="424">
        <f t="shared" si="729"/>
        <v>0</v>
      </c>
      <c r="P2606" s="420"/>
      <c r="Q2606" s="525"/>
      <c r="R2606" s="526" t="str">
        <f t="shared" si="719"/>
        <v/>
      </c>
      <c r="S2606" s="526" t="str">
        <f t="shared" si="722"/>
        <v/>
      </c>
      <c r="V2606" s="433">
        <f>VLOOKUP(A2606,[3]Cartilha!$A:$A,1,FALSE)</f>
        <v>91334</v>
      </c>
      <c r="W2606" s="367"/>
    </row>
    <row r="2607" spans="1:23" ht="23.25" hidden="1" thickBot="1" x14ac:dyDescent="0.25">
      <c r="A2607" s="623">
        <v>91335</v>
      </c>
      <c r="B2607" s="616" t="s">
        <v>3171</v>
      </c>
      <c r="C2607" s="620" t="s">
        <v>3877</v>
      </c>
      <c r="D2607" s="612" t="s">
        <v>169</v>
      </c>
      <c r="E2607" s="621">
        <v>1314.4</v>
      </c>
      <c r="F2607" s="614">
        <f t="shared" si="720"/>
        <v>1584.64</v>
      </c>
      <c r="G2607" s="510"/>
      <c r="H2607" s="423"/>
      <c r="I2607" s="422">
        <f t="shared" si="724"/>
        <v>0</v>
      </c>
      <c r="J2607" s="422">
        <f t="shared" si="725"/>
        <v>0</v>
      </c>
      <c r="K2607" s="419"/>
      <c r="L2607" s="423">
        <f t="shared" si="726"/>
        <v>0</v>
      </c>
      <c r="M2607" s="423">
        <f t="shared" si="727"/>
        <v>0</v>
      </c>
      <c r="N2607" s="424">
        <f t="shared" si="728"/>
        <v>0</v>
      </c>
      <c r="O2607" s="424">
        <f t="shared" si="729"/>
        <v>0</v>
      </c>
      <c r="P2607" s="420"/>
      <c r="Q2607" s="532"/>
      <c r="R2607" s="526" t="str">
        <f t="shared" si="719"/>
        <v/>
      </c>
      <c r="S2607" s="526" t="str">
        <f t="shared" si="722"/>
        <v/>
      </c>
      <c r="V2607" s="433">
        <f>VLOOKUP(A2607,[3]Cartilha!$A:$A,1,FALSE)</f>
        <v>91335</v>
      </c>
      <c r="W2607" s="367"/>
    </row>
    <row r="2608" spans="1:23" ht="23.25" hidden="1" thickBot="1" x14ac:dyDescent="0.25">
      <c r="A2608" s="623">
        <v>90794</v>
      </c>
      <c r="B2608" s="616" t="s">
        <v>3171</v>
      </c>
      <c r="C2608" s="620" t="s">
        <v>4631</v>
      </c>
      <c r="D2608" s="612" t="s">
        <v>169</v>
      </c>
      <c r="E2608" s="621">
        <v>617.85</v>
      </c>
      <c r="F2608" s="614">
        <f t="shared" si="720"/>
        <v>744.88</v>
      </c>
      <c r="G2608" s="510"/>
      <c r="H2608" s="423"/>
      <c r="I2608" s="422">
        <f t="shared" si="724"/>
        <v>0</v>
      </c>
      <c r="J2608" s="422">
        <f t="shared" si="725"/>
        <v>0</v>
      </c>
      <c r="K2608" s="419"/>
      <c r="L2608" s="423">
        <f t="shared" si="726"/>
        <v>0</v>
      </c>
      <c r="M2608" s="423">
        <f t="shared" si="727"/>
        <v>0</v>
      </c>
      <c r="N2608" s="424">
        <f t="shared" si="728"/>
        <v>0</v>
      </c>
      <c r="O2608" s="424">
        <f t="shared" si="729"/>
        <v>0</v>
      </c>
      <c r="P2608" s="420"/>
      <c r="Q2608" s="532"/>
      <c r="R2608" s="526" t="str">
        <f t="shared" si="719"/>
        <v/>
      </c>
      <c r="S2608" s="526" t="str">
        <f t="shared" si="722"/>
        <v/>
      </c>
      <c r="V2608" s="433">
        <f>VLOOKUP(A2608,[3]Cartilha!$A:$A,1,FALSE)</f>
        <v>90794</v>
      </c>
      <c r="W2608" s="367"/>
    </row>
    <row r="2609" spans="1:23" ht="23.25" hidden="1" thickBot="1" x14ac:dyDescent="0.25">
      <c r="A2609" s="623">
        <v>90795</v>
      </c>
      <c r="B2609" s="616" t="s">
        <v>3171</v>
      </c>
      <c r="C2609" s="620" t="s">
        <v>4632</v>
      </c>
      <c r="D2609" s="612" t="s">
        <v>169</v>
      </c>
      <c r="E2609" s="621">
        <v>625.54999999999995</v>
      </c>
      <c r="F2609" s="614">
        <f t="shared" si="720"/>
        <v>754.16</v>
      </c>
      <c r="G2609" s="510"/>
      <c r="H2609" s="423"/>
      <c r="I2609" s="422">
        <f t="shared" si="724"/>
        <v>0</v>
      </c>
      <c r="J2609" s="422">
        <f t="shared" si="725"/>
        <v>0</v>
      </c>
      <c r="K2609" s="419"/>
      <c r="L2609" s="423">
        <f t="shared" si="726"/>
        <v>0</v>
      </c>
      <c r="M2609" s="423">
        <f t="shared" si="727"/>
        <v>0</v>
      </c>
      <c r="N2609" s="424">
        <f t="shared" si="728"/>
        <v>0</v>
      </c>
      <c r="O2609" s="424">
        <f t="shared" si="729"/>
        <v>0</v>
      </c>
      <c r="P2609" s="420"/>
      <c r="Q2609" s="532"/>
      <c r="R2609" s="526" t="str">
        <f t="shared" si="719"/>
        <v/>
      </c>
      <c r="S2609" s="526" t="str">
        <f t="shared" si="722"/>
        <v/>
      </c>
      <c r="V2609" s="433">
        <f>VLOOKUP(A2609,[3]Cartilha!$A:$A,1,FALSE)</f>
        <v>90795</v>
      </c>
      <c r="W2609" s="367"/>
    </row>
    <row r="2610" spans="1:23" ht="23.25" hidden="1" thickBot="1" x14ac:dyDescent="0.25">
      <c r="A2610" s="623">
        <v>90796</v>
      </c>
      <c r="B2610" s="616" t="s">
        <v>3171</v>
      </c>
      <c r="C2610" s="620" t="s">
        <v>4633</v>
      </c>
      <c r="D2610" s="612" t="s">
        <v>169</v>
      </c>
      <c r="E2610" s="621">
        <v>633.24</v>
      </c>
      <c r="F2610" s="614">
        <f t="shared" si="720"/>
        <v>763.43</v>
      </c>
      <c r="G2610" s="510"/>
      <c r="H2610" s="423"/>
      <c r="I2610" s="422">
        <f t="shared" si="724"/>
        <v>0</v>
      </c>
      <c r="J2610" s="422">
        <f t="shared" si="725"/>
        <v>0</v>
      </c>
      <c r="K2610" s="419"/>
      <c r="L2610" s="423">
        <f t="shared" si="726"/>
        <v>0</v>
      </c>
      <c r="M2610" s="423">
        <f t="shared" si="727"/>
        <v>0</v>
      </c>
      <c r="N2610" s="424">
        <f t="shared" si="728"/>
        <v>0</v>
      </c>
      <c r="O2610" s="424">
        <f t="shared" si="729"/>
        <v>0</v>
      </c>
      <c r="P2610" s="420"/>
      <c r="Q2610" s="532"/>
      <c r="R2610" s="526" t="str">
        <f t="shared" si="719"/>
        <v/>
      </c>
      <c r="S2610" s="526" t="str">
        <f t="shared" si="722"/>
        <v/>
      </c>
      <c r="V2610" s="433">
        <f>VLOOKUP(A2610,[3]Cartilha!$A:$A,1,FALSE)</f>
        <v>90796</v>
      </c>
      <c r="W2610" s="367"/>
    </row>
    <row r="2611" spans="1:23" ht="23.25" hidden="1" thickBot="1" x14ac:dyDescent="0.25">
      <c r="A2611" s="623">
        <v>90797</v>
      </c>
      <c r="B2611" s="616" t="s">
        <v>3171</v>
      </c>
      <c r="C2611" s="620" t="s">
        <v>4634</v>
      </c>
      <c r="D2611" s="612" t="s">
        <v>169</v>
      </c>
      <c r="E2611" s="621">
        <v>640.95000000000005</v>
      </c>
      <c r="F2611" s="614">
        <f t="shared" si="720"/>
        <v>772.73</v>
      </c>
      <c r="G2611" s="510"/>
      <c r="H2611" s="423"/>
      <c r="I2611" s="422">
        <f t="shared" si="724"/>
        <v>0</v>
      </c>
      <c r="J2611" s="422">
        <f t="shared" si="725"/>
        <v>0</v>
      </c>
      <c r="K2611" s="419"/>
      <c r="L2611" s="423">
        <f t="shared" si="726"/>
        <v>0</v>
      </c>
      <c r="M2611" s="423">
        <f t="shared" si="727"/>
        <v>0</v>
      </c>
      <c r="N2611" s="424">
        <f t="shared" si="728"/>
        <v>0</v>
      </c>
      <c r="O2611" s="424">
        <f t="shared" si="729"/>
        <v>0</v>
      </c>
      <c r="P2611" s="420"/>
      <c r="Q2611" s="532"/>
      <c r="R2611" s="526" t="str">
        <f t="shared" si="719"/>
        <v/>
      </c>
      <c r="S2611" s="526" t="str">
        <f t="shared" si="722"/>
        <v/>
      </c>
      <c r="V2611" s="433">
        <f>VLOOKUP(A2611,[3]Cartilha!$A:$A,1,FALSE)</f>
        <v>90797</v>
      </c>
      <c r="W2611" s="367"/>
    </row>
    <row r="2612" spans="1:23" ht="23.25" hidden="1" thickBot="1" x14ac:dyDescent="0.25">
      <c r="A2612" s="623">
        <v>90798</v>
      </c>
      <c r="B2612" s="616" t="s">
        <v>3171</v>
      </c>
      <c r="C2612" s="620" t="s">
        <v>4635</v>
      </c>
      <c r="D2612" s="612" t="s">
        <v>169</v>
      </c>
      <c r="E2612" s="621">
        <v>920.84</v>
      </c>
      <c r="F2612" s="614">
        <f t="shared" si="720"/>
        <v>1110.1600000000001</v>
      </c>
      <c r="G2612" s="510"/>
      <c r="H2612" s="423"/>
      <c r="I2612" s="422">
        <f t="shared" si="724"/>
        <v>0</v>
      </c>
      <c r="J2612" s="422">
        <f t="shared" si="725"/>
        <v>0</v>
      </c>
      <c r="K2612" s="419"/>
      <c r="L2612" s="423">
        <f t="shared" si="726"/>
        <v>0</v>
      </c>
      <c r="M2612" s="423">
        <f t="shared" si="727"/>
        <v>0</v>
      </c>
      <c r="N2612" s="424">
        <f t="shared" si="728"/>
        <v>0</v>
      </c>
      <c r="O2612" s="424">
        <f t="shared" si="729"/>
        <v>0</v>
      </c>
      <c r="P2612" s="420"/>
      <c r="Q2612" s="532"/>
      <c r="R2612" s="526" t="str">
        <f t="shared" si="719"/>
        <v/>
      </c>
      <c r="S2612" s="526" t="str">
        <f t="shared" si="722"/>
        <v/>
      </c>
      <c r="V2612" s="433">
        <f>VLOOKUP(A2612,[3]Cartilha!$A:$A,1,FALSE)</f>
        <v>90798</v>
      </c>
      <c r="W2612" s="367"/>
    </row>
    <row r="2613" spans="1:23" ht="23.25" hidden="1" thickBot="1" x14ac:dyDescent="0.25">
      <c r="A2613" s="623">
        <v>90799</v>
      </c>
      <c r="B2613" s="616" t="s">
        <v>3171</v>
      </c>
      <c r="C2613" s="620" t="s">
        <v>4636</v>
      </c>
      <c r="D2613" s="612" t="s">
        <v>169</v>
      </c>
      <c r="E2613" s="621">
        <v>951.5</v>
      </c>
      <c r="F2613" s="614">
        <f t="shared" si="720"/>
        <v>1147.1300000000001</v>
      </c>
      <c r="G2613" s="510"/>
      <c r="H2613" s="423"/>
      <c r="I2613" s="422">
        <f t="shared" si="724"/>
        <v>0</v>
      </c>
      <c r="J2613" s="422">
        <f t="shared" si="725"/>
        <v>0</v>
      </c>
      <c r="K2613" s="419"/>
      <c r="L2613" s="423">
        <f t="shared" si="726"/>
        <v>0</v>
      </c>
      <c r="M2613" s="423">
        <f t="shared" si="727"/>
        <v>0</v>
      </c>
      <c r="N2613" s="424">
        <f t="shared" si="728"/>
        <v>0</v>
      </c>
      <c r="O2613" s="424">
        <f t="shared" si="729"/>
        <v>0</v>
      </c>
      <c r="P2613" s="420"/>
      <c r="Q2613" s="532"/>
      <c r="R2613" s="526" t="str">
        <f t="shared" si="719"/>
        <v/>
      </c>
      <c r="S2613" s="526" t="str">
        <f t="shared" si="722"/>
        <v/>
      </c>
      <c r="V2613" s="433">
        <f>VLOOKUP(A2613,[3]Cartilha!$A:$A,1,FALSE)</f>
        <v>90799</v>
      </c>
      <c r="W2613" s="367"/>
    </row>
    <row r="2614" spans="1:23" ht="23.25" hidden="1" thickBot="1" x14ac:dyDescent="0.25">
      <c r="A2614" s="623">
        <v>90824</v>
      </c>
      <c r="B2614" s="616" t="s">
        <v>3171</v>
      </c>
      <c r="C2614" s="620" t="s">
        <v>3520</v>
      </c>
      <c r="D2614" s="612" t="s">
        <v>169</v>
      </c>
      <c r="E2614" s="621">
        <v>527</v>
      </c>
      <c r="F2614" s="614">
        <f t="shared" si="720"/>
        <v>635.35</v>
      </c>
      <c r="G2614" s="510"/>
      <c r="H2614" s="423"/>
      <c r="I2614" s="422">
        <f t="shared" si="724"/>
        <v>0</v>
      </c>
      <c r="J2614" s="422">
        <f t="shared" si="725"/>
        <v>0</v>
      </c>
      <c r="K2614" s="419"/>
      <c r="L2614" s="423">
        <f t="shared" si="726"/>
        <v>0</v>
      </c>
      <c r="M2614" s="423">
        <f t="shared" si="727"/>
        <v>0</v>
      </c>
      <c r="N2614" s="424">
        <f t="shared" si="728"/>
        <v>0</v>
      </c>
      <c r="O2614" s="424">
        <f t="shared" si="729"/>
        <v>0</v>
      </c>
      <c r="P2614" s="420"/>
      <c r="Q2614" s="532"/>
      <c r="R2614" s="526" t="str">
        <f t="shared" si="719"/>
        <v/>
      </c>
      <c r="S2614" s="526" t="str">
        <f t="shared" si="722"/>
        <v/>
      </c>
      <c r="V2614" s="433">
        <f>VLOOKUP(A2614,[3]Cartilha!$A:$A,1,FALSE)</f>
        <v>90824</v>
      </c>
      <c r="W2614" s="367"/>
    </row>
    <row r="2615" spans="1:23" ht="23.25" hidden="1" thickBot="1" x14ac:dyDescent="0.25">
      <c r="A2615" s="623">
        <v>90825</v>
      </c>
      <c r="B2615" s="616" t="s">
        <v>3171</v>
      </c>
      <c r="C2615" s="620" t="s">
        <v>3521</v>
      </c>
      <c r="D2615" s="612" t="s">
        <v>169</v>
      </c>
      <c r="E2615" s="621">
        <v>587.25</v>
      </c>
      <c r="F2615" s="614">
        <f t="shared" si="720"/>
        <v>707.99</v>
      </c>
      <c r="G2615" s="510"/>
      <c r="H2615" s="423"/>
      <c r="I2615" s="422">
        <f t="shared" si="724"/>
        <v>0</v>
      </c>
      <c r="J2615" s="422">
        <f t="shared" si="725"/>
        <v>0</v>
      </c>
      <c r="K2615" s="419"/>
      <c r="L2615" s="423">
        <f t="shared" si="726"/>
        <v>0</v>
      </c>
      <c r="M2615" s="423">
        <f t="shared" si="727"/>
        <v>0</v>
      </c>
      <c r="N2615" s="424">
        <f t="shared" si="728"/>
        <v>0</v>
      </c>
      <c r="O2615" s="424">
        <f t="shared" si="729"/>
        <v>0</v>
      </c>
      <c r="P2615" s="420"/>
      <c r="Q2615" s="532"/>
      <c r="R2615" s="526" t="str">
        <f t="shared" si="719"/>
        <v/>
      </c>
      <c r="S2615" s="526" t="str">
        <f t="shared" si="722"/>
        <v/>
      </c>
      <c r="V2615" s="433">
        <f>VLOOKUP(A2615,[3]Cartilha!$A:$A,1,FALSE)</f>
        <v>90825</v>
      </c>
      <c r="W2615" s="367"/>
    </row>
    <row r="2616" spans="1:23" ht="12" hidden="1" thickBot="1" x14ac:dyDescent="0.25">
      <c r="A2616" s="623">
        <v>100659</v>
      </c>
      <c r="B2616" s="616" t="s">
        <v>3171</v>
      </c>
      <c r="C2616" s="620" t="s">
        <v>3522</v>
      </c>
      <c r="D2616" s="612" t="s">
        <v>7029</v>
      </c>
      <c r="E2616" s="621">
        <v>11.81</v>
      </c>
      <c r="F2616" s="614">
        <f t="shared" si="720"/>
        <v>14.24</v>
      </c>
      <c r="G2616" s="510"/>
      <c r="H2616" s="423"/>
      <c r="I2616" s="422">
        <f t="shared" si="724"/>
        <v>0</v>
      </c>
      <c r="J2616" s="422">
        <f t="shared" si="725"/>
        <v>0</v>
      </c>
      <c r="K2616" s="419"/>
      <c r="L2616" s="423">
        <f t="shared" si="726"/>
        <v>0</v>
      </c>
      <c r="M2616" s="423">
        <f t="shared" si="727"/>
        <v>0</v>
      </c>
      <c r="N2616" s="424">
        <f t="shared" si="728"/>
        <v>0</v>
      </c>
      <c r="O2616" s="424">
        <f t="shared" si="729"/>
        <v>0</v>
      </c>
      <c r="P2616" s="420"/>
      <c r="Q2616" s="532"/>
      <c r="R2616" s="526" t="str">
        <f t="shared" si="719"/>
        <v/>
      </c>
      <c r="S2616" s="526" t="str">
        <f t="shared" si="722"/>
        <v/>
      </c>
      <c r="V2616" s="433">
        <f>VLOOKUP(A2616,[3]Cartilha!$A:$A,1,FALSE)</f>
        <v>100659</v>
      </c>
      <c r="W2616" s="367"/>
    </row>
    <row r="2617" spans="1:23" ht="12" hidden="1" thickBot="1" x14ac:dyDescent="0.25">
      <c r="A2617" s="623">
        <v>100660</v>
      </c>
      <c r="B2617" s="616" t="s">
        <v>3171</v>
      </c>
      <c r="C2617" s="620" t="s">
        <v>3523</v>
      </c>
      <c r="D2617" s="612" t="s">
        <v>7029</v>
      </c>
      <c r="E2617" s="621">
        <v>8.14</v>
      </c>
      <c r="F2617" s="614">
        <f t="shared" si="720"/>
        <v>9.81</v>
      </c>
      <c r="G2617" s="510"/>
      <c r="H2617" s="423"/>
      <c r="I2617" s="422">
        <f t="shared" si="724"/>
        <v>0</v>
      </c>
      <c r="J2617" s="422">
        <f t="shared" si="725"/>
        <v>0</v>
      </c>
      <c r="K2617" s="419"/>
      <c r="L2617" s="423">
        <f t="shared" si="726"/>
        <v>0</v>
      </c>
      <c r="M2617" s="423">
        <f t="shared" si="727"/>
        <v>0</v>
      </c>
      <c r="N2617" s="424">
        <f t="shared" si="728"/>
        <v>0</v>
      </c>
      <c r="O2617" s="424">
        <f t="shared" si="729"/>
        <v>0</v>
      </c>
      <c r="P2617" s="420"/>
      <c r="Q2617" s="532"/>
      <c r="R2617" s="526" t="str">
        <f t="shared" si="719"/>
        <v/>
      </c>
      <c r="S2617" s="526" t="str">
        <f t="shared" si="722"/>
        <v/>
      </c>
      <c r="V2617" s="433">
        <f>VLOOKUP(A2617,[3]Cartilha!$A:$A,1,FALSE)</f>
        <v>100660</v>
      </c>
      <c r="W2617" s="367"/>
    </row>
    <row r="2618" spans="1:23" ht="23.25" hidden="1" thickBot="1" x14ac:dyDescent="0.25">
      <c r="A2618" s="623">
        <v>100675</v>
      </c>
      <c r="B2618" s="616" t="s">
        <v>3171</v>
      </c>
      <c r="C2618" s="620" t="s">
        <v>3524</v>
      </c>
      <c r="D2618" s="612" t="s">
        <v>169</v>
      </c>
      <c r="E2618" s="621">
        <v>799.36</v>
      </c>
      <c r="F2618" s="614">
        <f t="shared" si="720"/>
        <v>963.71</v>
      </c>
      <c r="G2618" s="510"/>
      <c r="H2618" s="423"/>
      <c r="I2618" s="422">
        <f t="shared" si="724"/>
        <v>0</v>
      </c>
      <c r="J2618" s="422">
        <f t="shared" si="725"/>
        <v>0</v>
      </c>
      <c r="K2618" s="419"/>
      <c r="L2618" s="423">
        <f t="shared" si="726"/>
        <v>0</v>
      </c>
      <c r="M2618" s="423">
        <f t="shared" si="727"/>
        <v>0</v>
      </c>
      <c r="N2618" s="424">
        <f t="shared" si="728"/>
        <v>0</v>
      </c>
      <c r="O2618" s="424">
        <f t="shared" si="729"/>
        <v>0</v>
      </c>
      <c r="P2618" s="420"/>
      <c r="Q2618" s="532"/>
      <c r="R2618" s="526" t="str">
        <f t="shared" si="719"/>
        <v/>
      </c>
      <c r="S2618" s="526" t="str">
        <f t="shared" si="722"/>
        <v/>
      </c>
      <c r="V2618" s="433">
        <f>VLOOKUP(A2618,[3]Cartilha!$A:$A,1,FALSE)</f>
        <v>100675</v>
      </c>
      <c r="W2618" s="367"/>
    </row>
    <row r="2619" spans="1:23" ht="12" hidden="1" thickBot="1" x14ac:dyDescent="0.25">
      <c r="A2619" s="623">
        <v>100676</v>
      </c>
      <c r="B2619" s="616" t="s">
        <v>3171</v>
      </c>
      <c r="C2619" s="620" t="s">
        <v>3525</v>
      </c>
      <c r="D2619" s="612" t="s">
        <v>169</v>
      </c>
      <c r="E2619" s="621">
        <v>200.13</v>
      </c>
      <c r="F2619" s="614">
        <f t="shared" si="720"/>
        <v>241.28</v>
      </c>
      <c r="G2619" s="510"/>
      <c r="H2619" s="423"/>
      <c r="I2619" s="422">
        <f t="shared" si="724"/>
        <v>0</v>
      </c>
      <c r="J2619" s="422">
        <f t="shared" si="725"/>
        <v>0</v>
      </c>
      <c r="K2619" s="419"/>
      <c r="L2619" s="423">
        <f t="shared" si="726"/>
        <v>0</v>
      </c>
      <c r="M2619" s="423">
        <f t="shared" si="727"/>
        <v>0</v>
      </c>
      <c r="N2619" s="424">
        <f t="shared" si="728"/>
        <v>0</v>
      </c>
      <c r="O2619" s="424">
        <f t="shared" si="729"/>
        <v>0</v>
      </c>
      <c r="P2619" s="420"/>
      <c r="Q2619" s="532"/>
      <c r="R2619" s="526" t="str">
        <f t="shared" si="719"/>
        <v/>
      </c>
      <c r="S2619" s="526" t="str">
        <f t="shared" si="722"/>
        <v/>
      </c>
      <c r="V2619" s="433">
        <f>VLOOKUP(A2619,[3]Cartilha!$A:$A,1,FALSE)</f>
        <v>100676</v>
      </c>
      <c r="W2619" s="367"/>
    </row>
    <row r="2620" spans="1:23" ht="34.5" hidden="1" thickBot="1" x14ac:dyDescent="0.25">
      <c r="A2620" s="623">
        <v>100678</v>
      </c>
      <c r="B2620" s="616" t="s">
        <v>3171</v>
      </c>
      <c r="C2620" s="620" t="s">
        <v>3526</v>
      </c>
      <c r="D2620" s="612" t="s">
        <v>169</v>
      </c>
      <c r="E2620" s="621">
        <v>948.87</v>
      </c>
      <c r="F2620" s="614">
        <f t="shared" si="720"/>
        <v>1143.96</v>
      </c>
      <c r="G2620" s="510"/>
      <c r="H2620" s="423"/>
      <c r="I2620" s="422">
        <f t="shared" si="724"/>
        <v>0</v>
      </c>
      <c r="J2620" s="422">
        <f t="shared" si="725"/>
        <v>0</v>
      </c>
      <c r="K2620" s="419"/>
      <c r="L2620" s="423">
        <f t="shared" si="726"/>
        <v>0</v>
      </c>
      <c r="M2620" s="423">
        <f t="shared" si="727"/>
        <v>0</v>
      </c>
      <c r="N2620" s="424">
        <f t="shared" si="728"/>
        <v>0</v>
      </c>
      <c r="O2620" s="424">
        <f t="shared" si="729"/>
        <v>0</v>
      </c>
      <c r="P2620" s="420"/>
      <c r="Q2620" s="532"/>
      <c r="R2620" s="526" t="str">
        <f t="shared" si="719"/>
        <v/>
      </c>
      <c r="S2620" s="526" t="str">
        <f t="shared" si="722"/>
        <v/>
      </c>
      <c r="V2620" s="433">
        <f>VLOOKUP(A2620,[3]Cartilha!$A:$A,1,FALSE)</f>
        <v>100678</v>
      </c>
      <c r="W2620" s="367"/>
    </row>
    <row r="2621" spans="1:23" ht="34.5" hidden="1" thickBot="1" x14ac:dyDescent="0.25">
      <c r="A2621" s="623">
        <v>100679</v>
      </c>
      <c r="B2621" s="616" t="s">
        <v>3171</v>
      </c>
      <c r="C2621" s="620" t="s">
        <v>3527</v>
      </c>
      <c r="D2621" s="612" t="s">
        <v>169</v>
      </c>
      <c r="E2621" s="621">
        <v>789.75</v>
      </c>
      <c r="F2621" s="614">
        <f t="shared" si="720"/>
        <v>952.12</v>
      </c>
      <c r="G2621" s="510"/>
      <c r="H2621" s="423"/>
      <c r="I2621" s="422">
        <f t="shared" si="724"/>
        <v>0</v>
      </c>
      <c r="J2621" s="422">
        <f t="shared" si="725"/>
        <v>0</v>
      </c>
      <c r="K2621" s="419"/>
      <c r="L2621" s="423">
        <f t="shared" si="726"/>
        <v>0</v>
      </c>
      <c r="M2621" s="423">
        <f t="shared" si="727"/>
        <v>0</v>
      </c>
      <c r="N2621" s="424">
        <f t="shared" si="728"/>
        <v>0</v>
      </c>
      <c r="O2621" s="424">
        <f t="shared" si="729"/>
        <v>0</v>
      </c>
      <c r="P2621" s="420"/>
      <c r="Q2621" s="532"/>
      <c r="R2621" s="526" t="str">
        <f t="shared" si="719"/>
        <v/>
      </c>
      <c r="S2621" s="526" t="str">
        <f t="shared" si="722"/>
        <v/>
      </c>
      <c r="V2621" s="433">
        <f>VLOOKUP(A2621,[3]Cartilha!$A:$A,1,FALSE)</f>
        <v>100679</v>
      </c>
      <c r="W2621" s="367"/>
    </row>
    <row r="2622" spans="1:23" ht="34.5" hidden="1" thickBot="1" x14ac:dyDescent="0.25">
      <c r="A2622" s="623">
        <v>100680</v>
      </c>
      <c r="B2622" s="616" t="s">
        <v>3171</v>
      </c>
      <c r="C2622" s="620" t="s">
        <v>3528</v>
      </c>
      <c r="D2622" s="612" t="s">
        <v>169</v>
      </c>
      <c r="E2622" s="621">
        <v>958.23</v>
      </c>
      <c r="F2622" s="614">
        <f t="shared" si="720"/>
        <v>1155.24</v>
      </c>
      <c r="G2622" s="510"/>
      <c r="H2622" s="423"/>
      <c r="I2622" s="422">
        <f t="shared" si="724"/>
        <v>0</v>
      </c>
      <c r="J2622" s="422">
        <f t="shared" si="725"/>
        <v>0</v>
      </c>
      <c r="K2622" s="419"/>
      <c r="L2622" s="423">
        <f t="shared" si="726"/>
        <v>0</v>
      </c>
      <c r="M2622" s="423">
        <f t="shared" si="727"/>
        <v>0</v>
      </c>
      <c r="N2622" s="424">
        <f t="shared" si="728"/>
        <v>0</v>
      </c>
      <c r="O2622" s="424">
        <f t="shared" si="729"/>
        <v>0</v>
      </c>
      <c r="P2622" s="420"/>
      <c r="Q2622" s="532"/>
      <c r="R2622" s="526" t="str">
        <f t="shared" si="719"/>
        <v/>
      </c>
      <c r="S2622" s="526" t="str">
        <f t="shared" si="722"/>
        <v/>
      </c>
      <c r="V2622" s="433">
        <f>VLOOKUP(A2622,[3]Cartilha!$A:$A,1,FALSE)</f>
        <v>100680</v>
      </c>
      <c r="W2622" s="367"/>
    </row>
    <row r="2623" spans="1:23" ht="34.5" hidden="1" thickBot="1" x14ac:dyDescent="0.25">
      <c r="A2623" s="623">
        <v>100681</v>
      </c>
      <c r="B2623" s="616" t="s">
        <v>3171</v>
      </c>
      <c r="C2623" s="620" t="s">
        <v>3529</v>
      </c>
      <c r="D2623" s="612" t="s">
        <v>169</v>
      </c>
      <c r="E2623" s="621">
        <v>981.22</v>
      </c>
      <c r="F2623" s="614">
        <f t="shared" si="720"/>
        <v>1182.96</v>
      </c>
      <c r="G2623" s="510"/>
      <c r="H2623" s="423"/>
      <c r="I2623" s="422">
        <f t="shared" si="724"/>
        <v>0</v>
      </c>
      <c r="J2623" s="422">
        <f t="shared" si="725"/>
        <v>0</v>
      </c>
      <c r="K2623" s="419"/>
      <c r="L2623" s="423">
        <f t="shared" si="726"/>
        <v>0</v>
      </c>
      <c r="M2623" s="423">
        <f t="shared" si="727"/>
        <v>0</v>
      </c>
      <c r="N2623" s="424">
        <f t="shared" si="728"/>
        <v>0</v>
      </c>
      <c r="O2623" s="424">
        <f t="shared" si="729"/>
        <v>0</v>
      </c>
      <c r="P2623" s="420"/>
      <c r="Q2623" s="532"/>
      <c r="R2623" s="526" t="str">
        <f t="shared" si="719"/>
        <v/>
      </c>
      <c r="S2623" s="526" t="str">
        <f t="shared" si="722"/>
        <v/>
      </c>
      <c r="V2623" s="433">
        <f>VLOOKUP(A2623,[3]Cartilha!$A:$A,1,FALSE)</f>
        <v>100681</v>
      </c>
      <c r="W2623" s="367"/>
    </row>
    <row r="2624" spans="1:23" ht="34.5" hidden="1" thickBot="1" x14ac:dyDescent="0.25">
      <c r="A2624" s="623">
        <v>100682</v>
      </c>
      <c r="B2624" s="616" t="s">
        <v>3171</v>
      </c>
      <c r="C2624" s="620" t="s">
        <v>3530</v>
      </c>
      <c r="D2624" s="612" t="s">
        <v>169</v>
      </c>
      <c r="E2624" s="621">
        <v>807.17</v>
      </c>
      <c r="F2624" s="614">
        <f t="shared" si="720"/>
        <v>973.12</v>
      </c>
      <c r="G2624" s="510"/>
      <c r="H2624" s="423"/>
      <c r="I2624" s="422">
        <f t="shared" si="724"/>
        <v>0</v>
      </c>
      <c r="J2624" s="422">
        <f t="shared" si="725"/>
        <v>0</v>
      </c>
      <c r="K2624" s="419"/>
      <c r="L2624" s="423">
        <f t="shared" si="726"/>
        <v>0</v>
      </c>
      <c r="M2624" s="423">
        <f t="shared" si="727"/>
        <v>0</v>
      </c>
      <c r="N2624" s="424">
        <f t="shared" si="728"/>
        <v>0</v>
      </c>
      <c r="O2624" s="424">
        <f t="shared" si="729"/>
        <v>0</v>
      </c>
      <c r="P2624" s="420"/>
      <c r="Q2624" s="532"/>
      <c r="R2624" s="526" t="str">
        <f t="shared" si="719"/>
        <v/>
      </c>
      <c r="S2624" s="526" t="str">
        <f t="shared" si="722"/>
        <v/>
      </c>
      <c r="V2624" s="433">
        <f>VLOOKUP(A2624,[3]Cartilha!$A:$A,1,FALSE)</f>
        <v>100682</v>
      </c>
      <c r="W2624" s="367"/>
    </row>
    <row r="2625" spans="1:23" ht="34.5" hidden="1" thickBot="1" x14ac:dyDescent="0.25">
      <c r="A2625" s="623">
        <v>100683</v>
      </c>
      <c r="B2625" s="616" t="s">
        <v>3171</v>
      </c>
      <c r="C2625" s="620" t="s">
        <v>3531</v>
      </c>
      <c r="D2625" s="612" t="s">
        <v>169</v>
      </c>
      <c r="E2625" s="621">
        <v>1030.68</v>
      </c>
      <c r="F2625" s="614">
        <f t="shared" si="720"/>
        <v>1242.5899999999999</v>
      </c>
      <c r="G2625" s="510"/>
      <c r="H2625" s="423"/>
      <c r="I2625" s="422">
        <f t="shared" si="724"/>
        <v>0</v>
      </c>
      <c r="J2625" s="422">
        <f t="shared" si="725"/>
        <v>0</v>
      </c>
      <c r="K2625" s="419"/>
      <c r="L2625" s="423">
        <f t="shared" si="726"/>
        <v>0</v>
      </c>
      <c r="M2625" s="423">
        <f t="shared" si="727"/>
        <v>0</v>
      </c>
      <c r="N2625" s="424">
        <f t="shared" si="728"/>
        <v>0</v>
      </c>
      <c r="O2625" s="424">
        <f t="shared" si="729"/>
        <v>0</v>
      </c>
      <c r="P2625" s="420"/>
      <c r="Q2625" s="532"/>
      <c r="R2625" s="526" t="str">
        <f t="shared" si="719"/>
        <v/>
      </c>
      <c r="S2625" s="526" t="str">
        <f t="shared" si="722"/>
        <v/>
      </c>
      <c r="V2625" s="433">
        <f>VLOOKUP(A2625,[3]Cartilha!$A:$A,1,FALSE)</f>
        <v>100683</v>
      </c>
      <c r="W2625" s="367"/>
    </row>
    <row r="2626" spans="1:23" ht="34.5" hidden="1" thickBot="1" x14ac:dyDescent="0.25">
      <c r="A2626" s="623">
        <v>100684</v>
      </c>
      <c r="B2626" s="616" t="s">
        <v>3171</v>
      </c>
      <c r="C2626" s="620" t="s">
        <v>3532</v>
      </c>
      <c r="D2626" s="612" t="s">
        <v>169</v>
      </c>
      <c r="E2626" s="621">
        <v>851.01</v>
      </c>
      <c r="F2626" s="614">
        <f t="shared" si="720"/>
        <v>1025.98</v>
      </c>
      <c r="G2626" s="510"/>
      <c r="H2626" s="423"/>
      <c r="I2626" s="422">
        <f t="shared" si="724"/>
        <v>0</v>
      </c>
      <c r="J2626" s="422">
        <f t="shared" si="725"/>
        <v>0</v>
      </c>
      <c r="K2626" s="419"/>
      <c r="L2626" s="423">
        <f t="shared" si="726"/>
        <v>0</v>
      </c>
      <c r="M2626" s="423">
        <f t="shared" si="727"/>
        <v>0</v>
      </c>
      <c r="N2626" s="424">
        <f t="shared" si="728"/>
        <v>0</v>
      </c>
      <c r="O2626" s="424">
        <f t="shared" si="729"/>
        <v>0</v>
      </c>
      <c r="P2626" s="420"/>
      <c r="Q2626" s="532"/>
      <c r="R2626" s="526" t="str">
        <f t="shared" si="719"/>
        <v/>
      </c>
      <c r="S2626" s="526" t="str">
        <f t="shared" si="722"/>
        <v/>
      </c>
      <c r="V2626" s="433">
        <f>VLOOKUP(A2626,[3]Cartilha!$A:$A,1,FALSE)</f>
        <v>100684</v>
      </c>
      <c r="W2626" s="367"/>
    </row>
    <row r="2627" spans="1:23" ht="34.5" hidden="1" thickBot="1" x14ac:dyDescent="0.25">
      <c r="A2627" s="623">
        <v>100685</v>
      </c>
      <c r="B2627" s="616" t="s">
        <v>3171</v>
      </c>
      <c r="C2627" s="620" t="s">
        <v>3533</v>
      </c>
      <c r="D2627" s="612" t="s">
        <v>169</v>
      </c>
      <c r="E2627" s="621">
        <v>1071.33</v>
      </c>
      <c r="F2627" s="614">
        <f t="shared" si="720"/>
        <v>1291.5999999999999</v>
      </c>
      <c r="G2627" s="510"/>
      <c r="H2627" s="423"/>
      <c r="I2627" s="422">
        <f t="shared" si="724"/>
        <v>0</v>
      </c>
      <c r="J2627" s="422">
        <f t="shared" si="725"/>
        <v>0</v>
      </c>
      <c r="K2627" s="419"/>
      <c r="L2627" s="423">
        <f t="shared" si="726"/>
        <v>0</v>
      </c>
      <c r="M2627" s="423">
        <f t="shared" si="727"/>
        <v>0</v>
      </c>
      <c r="N2627" s="424">
        <f t="shared" si="728"/>
        <v>0</v>
      </c>
      <c r="O2627" s="424">
        <f t="shared" si="729"/>
        <v>0</v>
      </c>
      <c r="P2627" s="420"/>
      <c r="Q2627" s="532"/>
      <c r="R2627" s="526" t="str">
        <f t="shared" si="719"/>
        <v/>
      </c>
      <c r="S2627" s="526" t="str">
        <f t="shared" si="722"/>
        <v/>
      </c>
      <c r="V2627" s="433">
        <f>VLOOKUP(A2627,[3]Cartilha!$A:$A,1,FALSE)</f>
        <v>100685</v>
      </c>
      <c r="W2627" s="367"/>
    </row>
    <row r="2628" spans="1:23" ht="34.5" hidden="1" thickBot="1" x14ac:dyDescent="0.25">
      <c r="A2628" s="623">
        <v>100686</v>
      </c>
      <c r="B2628" s="616" t="s">
        <v>3171</v>
      </c>
      <c r="C2628" s="620" t="s">
        <v>3534</v>
      </c>
      <c r="D2628" s="612" t="s">
        <v>169</v>
      </c>
      <c r="E2628" s="621">
        <v>890.92</v>
      </c>
      <c r="F2628" s="614">
        <f t="shared" si="720"/>
        <v>1074.0899999999999</v>
      </c>
      <c r="G2628" s="510"/>
      <c r="H2628" s="423"/>
      <c r="I2628" s="422">
        <f t="shared" si="724"/>
        <v>0</v>
      </c>
      <c r="J2628" s="422">
        <f t="shared" si="725"/>
        <v>0</v>
      </c>
      <c r="K2628" s="419"/>
      <c r="L2628" s="423">
        <f t="shared" si="726"/>
        <v>0</v>
      </c>
      <c r="M2628" s="423">
        <f t="shared" si="727"/>
        <v>0</v>
      </c>
      <c r="N2628" s="424">
        <f t="shared" si="728"/>
        <v>0</v>
      </c>
      <c r="O2628" s="424">
        <f t="shared" si="729"/>
        <v>0</v>
      </c>
      <c r="P2628" s="420"/>
      <c r="Q2628" s="532"/>
      <c r="R2628" s="526" t="str">
        <f t="shared" si="719"/>
        <v/>
      </c>
      <c r="S2628" s="526" t="str">
        <f t="shared" si="722"/>
        <v/>
      </c>
      <c r="V2628" s="433">
        <f>VLOOKUP(A2628,[3]Cartilha!$A:$A,1,FALSE)</f>
        <v>100686</v>
      </c>
      <c r="W2628" s="367"/>
    </row>
    <row r="2629" spans="1:23" ht="34.5" hidden="1" thickBot="1" x14ac:dyDescent="0.25">
      <c r="A2629" s="623">
        <v>100687</v>
      </c>
      <c r="B2629" s="616" t="s">
        <v>3171</v>
      </c>
      <c r="C2629" s="620" t="s">
        <v>3535</v>
      </c>
      <c r="D2629" s="612" t="s">
        <v>169</v>
      </c>
      <c r="E2629" s="621">
        <v>957.09</v>
      </c>
      <c r="F2629" s="614">
        <f t="shared" si="720"/>
        <v>1153.8699999999999</v>
      </c>
      <c r="G2629" s="510"/>
      <c r="H2629" s="423"/>
      <c r="I2629" s="422">
        <f t="shared" si="724"/>
        <v>0</v>
      </c>
      <c r="J2629" s="422">
        <f t="shared" si="725"/>
        <v>0</v>
      </c>
      <c r="K2629" s="419"/>
      <c r="L2629" s="423">
        <f t="shared" si="726"/>
        <v>0</v>
      </c>
      <c r="M2629" s="423">
        <f t="shared" si="727"/>
        <v>0</v>
      </c>
      <c r="N2629" s="424">
        <f t="shared" si="728"/>
        <v>0</v>
      </c>
      <c r="O2629" s="424">
        <f t="shared" si="729"/>
        <v>0</v>
      </c>
      <c r="P2629" s="420"/>
      <c r="Q2629" s="532"/>
      <c r="R2629" s="526" t="str">
        <f t="shared" si="719"/>
        <v/>
      </c>
      <c r="S2629" s="526" t="str">
        <f t="shared" si="722"/>
        <v/>
      </c>
      <c r="V2629" s="433">
        <f>VLOOKUP(A2629,[3]Cartilha!$A:$A,1,FALSE)</f>
        <v>100687</v>
      </c>
      <c r="W2629" s="367"/>
    </row>
    <row r="2630" spans="1:23" ht="34.5" hidden="1" thickBot="1" x14ac:dyDescent="0.25">
      <c r="A2630" s="623">
        <v>100688</v>
      </c>
      <c r="B2630" s="616" t="s">
        <v>3171</v>
      </c>
      <c r="C2630" s="620" t="s">
        <v>3536</v>
      </c>
      <c r="D2630" s="612" t="s">
        <v>169</v>
      </c>
      <c r="E2630" s="621">
        <v>797.97</v>
      </c>
      <c r="F2630" s="614">
        <f t="shared" si="720"/>
        <v>962.03</v>
      </c>
      <c r="G2630" s="510"/>
      <c r="H2630" s="423"/>
      <c r="I2630" s="422">
        <f t="shared" si="724"/>
        <v>0</v>
      </c>
      <c r="J2630" s="422">
        <f t="shared" si="725"/>
        <v>0</v>
      </c>
      <c r="K2630" s="419"/>
      <c r="L2630" s="423">
        <f t="shared" si="726"/>
        <v>0</v>
      </c>
      <c r="M2630" s="423">
        <f t="shared" si="727"/>
        <v>0</v>
      </c>
      <c r="N2630" s="424">
        <f t="shared" si="728"/>
        <v>0</v>
      </c>
      <c r="O2630" s="424">
        <f t="shared" si="729"/>
        <v>0</v>
      </c>
      <c r="P2630" s="420"/>
      <c r="Q2630" s="532"/>
      <c r="R2630" s="526" t="str">
        <f t="shared" si="719"/>
        <v/>
      </c>
      <c r="S2630" s="526" t="str">
        <f t="shared" si="722"/>
        <v/>
      </c>
      <c r="V2630" s="433">
        <f>VLOOKUP(A2630,[3]Cartilha!$A:$A,1,FALSE)</f>
        <v>100688</v>
      </c>
      <c r="W2630" s="367"/>
    </row>
    <row r="2631" spans="1:23" ht="34.5" hidden="1" thickBot="1" x14ac:dyDescent="0.25">
      <c r="A2631" s="623">
        <v>100689</v>
      </c>
      <c r="B2631" s="616" t="s">
        <v>3171</v>
      </c>
      <c r="C2631" s="620" t="s">
        <v>3537</v>
      </c>
      <c r="D2631" s="612" t="s">
        <v>169</v>
      </c>
      <c r="E2631" s="621">
        <v>1036.17</v>
      </c>
      <c r="F2631" s="614">
        <f t="shared" si="720"/>
        <v>1249.21</v>
      </c>
      <c r="G2631" s="510"/>
      <c r="H2631" s="423"/>
      <c r="I2631" s="422">
        <f t="shared" si="724"/>
        <v>0</v>
      </c>
      <c r="J2631" s="422">
        <f t="shared" si="725"/>
        <v>0</v>
      </c>
      <c r="K2631" s="419"/>
      <c r="L2631" s="423">
        <f t="shared" si="726"/>
        <v>0</v>
      </c>
      <c r="M2631" s="423">
        <f t="shared" si="727"/>
        <v>0</v>
      </c>
      <c r="N2631" s="424">
        <f t="shared" si="728"/>
        <v>0</v>
      </c>
      <c r="O2631" s="424">
        <f t="shared" si="729"/>
        <v>0</v>
      </c>
      <c r="P2631" s="420"/>
      <c r="Q2631" s="532"/>
      <c r="R2631" s="526" t="str">
        <f t="shared" si="719"/>
        <v/>
      </c>
      <c r="S2631" s="526" t="str">
        <f t="shared" si="722"/>
        <v/>
      </c>
      <c r="V2631" s="433">
        <f>VLOOKUP(A2631,[3]Cartilha!$A:$A,1,FALSE)</f>
        <v>100689</v>
      </c>
      <c r="W2631" s="367"/>
    </row>
    <row r="2632" spans="1:23" ht="34.5" hidden="1" thickBot="1" x14ac:dyDescent="0.25">
      <c r="A2632" s="623">
        <v>100690</v>
      </c>
      <c r="B2632" s="616" t="s">
        <v>3171</v>
      </c>
      <c r="C2632" s="620" t="s">
        <v>3538</v>
      </c>
      <c r="D2632" s="612" t="s">
        <v>169</v>
      </c>
      <c r="E2632" s="621">
        <v>856.5</v>
      </c>
      <c r="F2632" s="614">
        <f t="shared" si="720"/>
        <v>1032.5999999999999</v>
      </c>
      <c r="G2632" s="510"/>
      <c r="H2632" s="423"/>
      <c r="I2632" s="422">
        <f t="shared" si="724"/>
        <v>0</v>
      </c>
      <c r="J2632" s="422">
        <f t="shared" si="725"/>
        <v>0</v>
      </c>
      <c r="K2632" s="419"/>
      <c r="L2632" s="423">
        <f t="shared" si="726"/>
        <v>0</v>
      </c>
      <c r="M2632" s="423">
        <f t="shared" si="727"/>
        <v>0</v>
      </c>
      <c r="N2632" s="424">
        <f t="shared" si="728"/>
        <v>0</v>
      </c>
      <c r="O2632" s="424">
        <f t="shared" si="729"/>
        <v>0</v>
      </c>
      <c r="P2632" s="420"/>
      <c r="Q2632" s="532"/>
      <c r="R2632" s="526" t="str">
        <f t="shared" si="719"/>
        <v/>
      </c>
      <c r="S2632" s="526" t="str">
        <f t="shared" si="722"/>
        <v/>
      </c>
      <c r="V2632" s="433">
        <f>VLOOKUP(A2632,[3]Cartilha!$A:$A,1,FALSE)</f>
        <v>100690</v>
      </c>
      <c r="W2632" s="367"/>
    </row>
    <row r="2633" spans="1:23" ht="23.25" hidden="1" thickBot="1" x14ac:dyDescent="0.25">
      <c r="A2633" s="623">
        <v>100691</v>
      </c>
      <c r="B2633" s="616" t="s">
        <v>3171</v>
      </c>
      <c r="C2633" s="620" t="s">
        <v>3539</v>
      </c>
      <c r="D2633" s="612" t="s">
        <v>169</v>
      </c>
      <c r="E2633" s="621">
        <v>1594.46</v>
      </c>
      <c r="F2633" s="614">
        <f t="shared" si="720"/>
        <v>1922.28</v>
      </c>
      <c r="G2633" s="510"/>
      <c r="H2633" s="423"/>
      <c r="I2633" s="422">
        <f t="shared" si="724"/>
        <v>0</v>
      </c>
      <c r="J2633" s="422">
        <f t="shared" si="725"/>
        <v>0</v>
      </c>
      <c r="K2633" s="419"/>
      <c r="L2633" s="423">
        <f t="shared" si="726"/>
        <v>0</v>
      </c>
      <c r="M2633" s="423">
        <f t="shared" si="727"/>
        <v>0</v>
      </c>
      <c r="N2633" s="424">
        <f t="shared" si="728"/>
        <v>0</v>
      </c>
      <c r="O2633" s="424">
        <f t="shared" si="729"/>
        <v>0</v>
      </c>
      <c r="P2633" s="420"/>
      <c r="Q2633" s="532"/>
      <c r="R2633" s="526" t="str">
        <f t="shared" si="719"/>
        <v/>
      </c>
      <c r="S2633" s="526" t="str">
        <f t="shared" si="722"/>
        <v/>
      </c>
      <c r="V2633" s="433">
        <f>VLOOKUP(A2633,[3]Cartilha!$A:$A,1,FALSE)</f>
        <v>100691</v>
      </c>
      <c r="W2633" s="367"/>
    </row>
    <row r="2634" spans="1:23" ht="34.5" hidden="1" thickBot="1" x14ac:dyDescent="0.25">
      <c r="A2634" s="623">
        <v>100692</v>
      </c>
      <c r="B2634" s="616" t="s">
        <v>3171</v>
      </c>
      <c r="C2634" s="620" t="s">
        <v>3540</v>
      </c>
      <c r="D2634" s="612" t="s">
        <v>169</v>
      </c>
      <c r="E2634" s="621">
        <v>1414.79</v>
      </c>
      <c r="F2634" s="614">
        <f t="shared" si="720"/>
        <v>1705.67</v>
      </c>
      <c r="G2634" s="510"/>
      <c r="H2634" s="423"/>
      <c r="I2634" s="422">
        <f t="shared" si="724"/>
        <v>0</v>
      </c>
      <c r="J2634" s="422">
        <f t="shared" si="725"/>
        <v>0</v>
      </c>
      <c r="K2634" s="419"/>
      <c r="L2634" s="423">
        <f t="shared" si="726"/>
        <v>0</v>
      </c>
      <c r="M2634" s="423">
        <f t="shared" si="727"/>
        <v>0</v>
      </c>
      <c r="N2634" s="424">
        <f t="shared" si="728"/>
        <v>0</v>
      </c>
      <c r="O2634" s="424">
        <f t="shared" si="729"/>
        <v>0</v>
      </c>
      <c r="P2634" s="420"/>
      <c r="Q2634" s="532"/>
      <c r="R2634" s="526" t="str">
        <f t="shared" si="719"/>
        <v/>
      </c>
      <c r="S2634" s="526" t="str">
        <f t="shared" si="722"/>
        <v/>
      </c>
      <c r="V2634" s="433">
        <f>VLOOKUP(A2634,[3]Cartilha!$A:$A,1,FALSE)</f>
        <v>100692</v>
      </c>
      <c r="W2634" s="367"/>
    </row>
    <row r="2635" spans="1:23" ht="34.5" hidden="1" thickBot="1" x14ac:dyDescent="0.25">
      <c r="A2635" s="623">
        <v>100693</v>
      </c>
      <c r="B2635" s="616" t="s">
        <v>3171</v>
      </c>
      <c r="C2635" s="620" t="s">
        <v>3541</v>
      </c>
      <c r="D2635" s="612" t="s">
        <v>169</v>
      </c>
      <c r="E2635" s="621">
        <v>1964.37</v>
      </c>
      <c r="F2635" s="614">
        <f t="shared" si="720"/>
        <v>2368.2399999999998</v>
      </c>
      <c r="G2635" s="510"/>
      <c r="H2635" s="423"/>
      <c r="I2635" s="422">
        <f t="shared" si="724"/>
        <v>0</v>
      </c>
      <c r="J2635" s="422">
        <f t="shared" si="725"/>
        <v>0</v>
      </c>
      <c r="K2635" s="419"/>
      <c r="L2635" s="423">
        <f t="shared" si="726"/>
        <v>0</v>
      </c>
      <c r="M2635" s="423">
        <f t="shared" si="727"/>
        <v>0</v>
      </c>
      <c r="N2635" s="424">
        <f t="shared" si="728"/>
        <v>0</v>
      </c>
      <c r="O2635" s="424">
        <f t="shared" si="729"/>
        <v>0</v>
      </c>
      <c r="P2635" s="420"/>
      <c r="Q2635" s="532"/>
      <c r="R2635" s="526" t="str">
        <f t="shared" si="719"/>
        <v/>
      </c>
      <c r="S2635" s="526" t="str">
        <f t="shared" si="722"/>
        <v/>
      </c>
      <c r="V2635" s="433">
        <f>VLOOKUP(A2635,[3]Cartilha!$A:$A,1,FALSE)</f>
        <v>100693</v>
      </c>
      <c r="W2635" s="367"/>
    </row>
    <row r="2636" spans="1:23" ht="34.5" hidden="1" thickBot="1" x14ac:dyDescent="0.25">
      <c r="A2636" s="623">
        <v>100694</v>
      </c>
      <c r="B2636" s="616" t="s">
        <v>3171</v>
      </c>
      <c r="C2636" s="620" t="s">
        <v>3542</v>
      </c>
      <c r="D2636" s="612" t="s">
        <v>169</v>
      </c>
      <c r="E2636" s="621">
        <v>1784.7</v>
      </c>
      <c r="F2636" s="614">
        <f t="shared" si="720"/>
        <v>2151.63</v>
      </c>
      <c r="G2636" s="510"/>
      <c r="H2636" s="423"/>
      <c r="I2636" s="422">
        <f t="shared" si="724"/>
        <v>0</v>
      </c>
      <c r="J2636" s="422">
        <f t="shared" si="725"/>
        <v>0</v>
      </c>
      <c r="K2636" s="419"/>
      <c r="L2636" s="423">
        <f t="shared" si="726"/>
        <v>0</v>
      </c>
      <c r="M2636" s="423">
        <f t="shared" si="727"/>
        <v>0</v>
      </c>
      <c r="N2636" s="424">
        <f t="shared" si="728"/>
        <v>0</v>
      </c>
      <c r="O2636" s="424">
        <f t="shared" si="729"/>
        <v>0</v>
      </c>
      <c r="P2636" s="420"/>
      <c r="Q2636" s="532"/>
      <c r="R2636" s="526" t="str">
        <f t="shared" si="719"/>
        <v/>
      </c>
      <c r="S2636" s="526" t="str">
        <f t="shared" si="722"/>
        <v/>
      </c>
      <c r="V2636" s="433">
        <f>VLOOKUP(A2636,[3]Cartilha!$A:$A,1,FALSE)</f>
        <v>100694</v>
      </c>
      <c r="W2636" s="367"/>
    </row>
    <row r="2637" spans="1:23" ht="23.25" hidden="1" thickBot="1" x14ac:dyDescent="0.25">
      <c r="A2637" s="623">
        <v>100695</v>
      </c>
      <c r="B2637" s="616" t="s">
        <v>3171</v>
      </c>
      <c r="C2637" s="620" t="s">
        <v>3543</v>
      </c>
      <c r="D2637" s="612" t="s">
        <v>169</v>
      </c>
      <c r="E2637" s="621">
        <v>61.48</v>
      </c>
      <c r="F2637" s="614">
        <f t="shared" si="720"/>
        <v>74.12</v>
      </c>
      <c r="G2637" s="510"/>
      <c r="H2637" s="423"/>
      <c r="I2637" s="422">
        <f t="shared" si="724"/>
        <v>0</v>
      </c>
      <c r="J2637" s="422">
        <f t="shared" si="725"/>
        <v>0</v>
      </c>
      <c r="K2637" s="419"/>
      <c r="L2637" s="423">
        <f t="shared" si="726"/>
        <v>0</v>
      </c>
      <c r="M2637" s="423">
        <f t="shared" si="727"/>
        <v>0</v>
      </c>
      <c r="N2637" s="424">
        <f t="shared" si="728"/>
        <v>0</v>
      </c>
      <c r="O2637" s="424">
        <f t="shared" si="729"/>
        <v>0</v>
      </c>
      <c r="P2637" s="420"/>
      <c r="Q2637" s="532"/>
      <c r="R2637" s="526" t="str">
        <f t="shared" si="719"/>
        <v/>
      </c>
      <c r="S2637" s="526" t="str">
        <f t="shared" si="722"/>
        <v/>
      </c>
      <c r="V2637" s="433">
        <f>VLOOKUP(A2637,[3]Cartilha!$A:$A,1,FALSE)</f>
        <v>100695</v>
      </c>
      <c r="W2637" s="367"/>
    </row>
    <row r="2638" spans="1:23" ht="23.25" hidden="1" thickBot="1" x14ac:dyDescent="0.25">
      <c r="A2638" s="623">
        <v>100696</v>
      </c>
      <c r="B2638" s="616" t="s">
        <v>3171</v>
      </c>
      <c r="C2638" s="620" t="s">
        <v>3544</v>
      </c>
      <c r="D2638" s="612" t="s">
        <v>169</v>
      </c>
      <c r="E2638" s="621">
        <v>68.42</v>
      </c>
      <c r="F2638" s="614">
        <f t="shared" si="720"/>
        <v>82.49</v>
      </c>
      <c r="G2638" s="510"/>
      <c r="H2638" s="423"/>
      <c r="I2638" s="422">
        <f t="shared" si="724"/>
        <v>0</v>
      </c>
      <c r="J2638" s="422">
        <f t="shared" si="725"/>
        <v>0</v>
      </c>
      <c r="K2638" s="419"/>
      <c r="L2638" s="423">
        <f t="shared" si="726"/>
        <v>0</v>
      </c>
      <c r="M2638" s="423">
        <f t="shared" si="727"/>
        <v>0</v>
      </c>
      <c r="N2638" s="424">
        <f t="shared" si="728"/>
        <v>0</v>
      </c>
      <c r="O2638" s="424">
        <f t="shared" si="729"/>
        <v>0</v>
      </c>
      <c r="P2638" s="420"/>
      <c r="Q2638" s="532"/>
      <c r="R2638" s="526" t="str">
        <f t="shared" si="719"/>
        <v/>
      </c>
      <c r="S2638" s="526" t="str">
        <f t="shared" si="722"/>
        <v/>
      </c>
      <c r="V2638" s="433">
        <f>VLOOKUP(A2638,[3]Cartilha!$A:$A,1,FALSE)</f>
        <v>100696</v>
      </c>
      <c r="W2638" s="367"/>
    </row>
    <row r="2639" spans="1:23" ht="23.25" hidden="1" thickBot="1" x14ac:dyDescent="0.25">
      <c r="A2639" s="623">
        <v>100697</v>
      </c>
      <c r="B2639" s="616" t="s">
        <v>3171</v>
      </c>
      <c r="C2639" s="620" t="s">
        <v>3545</v>
      </c>
      <c r="D2639" s="612" t="s">
        <v>169</v>
      </c>
      <c r="E2639" s="621">
        <v>75.41</v>
      </c>
      <c r="F2639" s="614">
        <f t="shared" si="720"/>
        <v>90.91</v>
      </c>
      <c r="G2639" s="510"/>
      <c r="H2639" s="423"/>
      <c r="I2639" s="422">
        <f t="shared" si="724"/>
        <v>0</v>
      </c>
      <c r="J2639" s="422">
        <f t="shared" si="725"/>
        <v>0</v>
      </c>
      <c r="K2639" s="419"/>
      <c r="L2639" s="423">
        <f t="shared" si="726"/>
        <v>0</v>
      </c>
      <c r="M2639" s="423">
        <f t="shared" si="727"/>
        <v>0</v>
      </c>
      <c r="N2639" s="424">
        <f t="shared" si="728"/>
        <v>0</v>
      </c>
      <c r="O2639" s="424">
        <f t="shared" si="729"/>
        <v>0</v>
      </c>
      <c r="P2639" s="420"/>
      <c r="Q2639" s="532"/>
      <c r="R2639" s="526" t="str">
        <f t="shared" si="719"/>
        <v/>
      </c>
      <c r="S2639" s="526" t="str">
        <f t="shared" si="722"/>
        <v/>
      </c>
      <c r="V2639" s="433">
        <f>VLOOKUP(A2639,[3]Cartilha!$A:$A,1,FALSE)</f>
        <v>100697</v>
      </c>
      <c r="W2639" s="367"/>
    </row>
    <row r="2640" spans="1:23" ht="23.25" hidden="1" thickBot="1" x14ac:dyDescent="0.25">
      <c r="A2640" s="623">
        <v>100698</v>
      </c>
      <c r="B2640" s="616" t="s">
        <v>3171</v>
      </c>
      <c r="C2640" s="620" t="s">
        <v>3546</v>
      </c>
      <c r="D2640" s="612" t="s">
        <v>169</v>
      </c>
      <c r="E2640" s="621">
        <v>82.38</v>
      </c>
      <c r="F2640" s="614">
        <f t="shared" si="720"/>
        <v>99.32</v>
      </c>
      <c r="G2640" s="510"/>
      <c r="H2640" s="423"/>
      <c r="I2640" s="422">
        <f t="shared" si="724"/>
        <v>0</v>
      </c>
      <c r="J2640" s="422">
        <f t="shared" si="725"/>
        <v>0</v>
      </c>
      <c r="K2640" s="419"/>
      <c r="L2640" s="423">
        <f t="shared" si="726"/>
        <v>0</v>
      </c>
      <c r="M2640" s="423">
        <f t="shared" si="727"/>
        <v>0</v>
      </c>
      <c r="N2640" s="424">
        <f t="shared" si="728"/>
        <v>0</v>
      </c>
      <c r="O2640" s="424">
        <f t="shared" si="729"/>
        <v>0</v>
      </c>
      <c r="P2640" s="420"/>
      <c r="Q2640" s="532"/>
      <c r="R2640" s="526" t="str">
        <f t="shared" si="719"/>
        <v/>
      </c>
      <c r="S2640" s="526" t="str">
        <f t="shared" si="722"/>
        <v/>
      </c>
      <c r="V2640" s="433">
        <f>VLOOKUP(A2640,[3]Cartilha!$A:$A,1,FALSE)</f>
        <v>100698</v>
      </c>
      <c r="W2640" s="367"/>
    </row>
    <row r="2641" spans="1:23" ht="23.25" hidden="1" thickBot="1" x14ac:dyDescent="0.25">
      <c r="A2641" s="623">
        <v>100699</v>
      </c>
      <c r="B2641" s="616" t="s">
        <v>3171</v>
      </c>
      <c r="C2641" s="620" t="s">
        <v>3547</v>
      </c>
      <c r="D2641" s="612" t="s">
        <v>169</v>
      </c>
      <c r="E2641" s="621">
        <v>98.05</v>
      </c>
      <c r="F2641" s="614">
        <f t="shared" si="720"/>
        <v>118.21</v>
      </c>
      <c r="G2641" s="510"/>
      <c r="H2641" s="423"/>
      <c r="I2641" s="422">
        <f t="shared" si="724"/>
        <v>0</v>
      </c>
      <c r="J2641" s="422">
        <f t="shared" si="725"/>
        <v>0</v>
      </c>
      <c r="K2641" s="419"/>
      <c r="L2641" s="423">
        <f t="shared" si="726"/>
        <v>0</v>
      </c>
      <c r="M2641" s="423">
        <f t="shared" si="727"/>
        <v>0</v>
      </c>
      <c r="N2641" s="424">
        <f t="shared" si="728"/>
        <v>0</v>
      </c>
      <c r="O2641" s="424">
        <f t="shared" si="729"/>
        <v>0</v>
      </c>
      <c r="P2641" s="420"/>
      <c r="Q2641" s="532"/>
      <c r="R2641" s="526" t="str">
        <f t="shared" si="719"/>
        <v/>
      </c>
      <c r="S2641" s="526" t="str">
        <f t="shared" si="722"/>
        <v/>
      </c>
      <c r="V2641" s="433">
        <f>VLOOKUP(A2641,[3]Cartilha!$A:$A,1,FALSE)</f>
        <v>100699</v>
      </c>
      <c r="W2641" s="367"/>
    </row>
    <row r="2642" spans="1:23" ht="23.25" hidden="1" thickBot="1" x14ac:dyDescent="0.25">
      <c r="A2642" s="623">
        <v>100700</v>
      </c>
      <c r="B2642" s="616" t="s">
        <v>3171</v>
      </c>
      <c r="C2642" s="620" t="s">
        <v>3548</v>
      </c>
      <c r="D2642" s="612" t="s">
        <v>169</v>
      </c>
      <c r="E2642" s="621">
        <v>771.59</v>
      </c>
      <c r="F2642" s="614">
        <f t="shared" si="720"/>
        <v>930.23</v>
      </c>
      <c r="G2642" s="510"/>
      <c r="H2642" s="423"/>
      <c r="I2642" s="422">
        <f t="shared" si="724"/>
        <v>0</v>
      </c>
      <c r="J2642" s="422">
        <f t="shared" si="725"/>
        <v>0</v>
      </c>
      <c r="K2642" s="419"/>
      <c r="L2642" s="423">
        <f t="shared" si="726"/>
        <v>0</v>
      </c>
      <c r="M2642" s="423">
        <f t="shared" si="727"/>
        <v>0</v>
      </c>
      <c r="N2642" s="424">
        <f t="shared" si="728"/>
        <v>0</v>
      </c>
      <c r="O2642" s="424">
        <f t="shared" si="729"/>
        <v>0</v>
      </c>
      <c r="P2642" s="420"/>
      <c r="Q2642" s="532"/>
      <c r="R2642" s="526" t="str">
        <f t="shared" si="719"/>
        <v/>
      </c>
      <c r="S2642" s="526" t="str">
        <f t="shared" si="722"/>
        <v/>
      </c>
      <c r="V2642" s="433">
        <f>VLOOKUP(A2642,[3]Cartilha!$A:$A,1,FALSE)</f>
        <v>100700</v>
      </c>
      <c r="W2642" s="367"/>
    </row>
    <row r="2643" spans="1:23" ht="34.5" hidden="1" thickBot="1" x14ac:dyDescent="0.25">
      <c r="A2643" s="623">
        <v>100712</v>
      </c>
      <c r="B2643" s="616" t="s">
        <v>3171</v>
      </c>
      <c r="C2643" s="620" t="s">
        <v>3549</v>
      </c>
      <c r="D2643" s="612" t="s">
        <v>169</v>
      </c>
      <c r="E2643" s="621">
        <v>784.18</v>
      </c>
      <c r="F2643" s="614">
        <f t="shared" si="720"/>
        <v>945.41</v>
      </c>
      <c r="G2643" s="510"/>
      <c r="H2643" s="423"/>
      <c r="I2643" s="422">
        <f t="shared" si="724"/>
        <v>0</v>
      </c>
      <c r="J2643" s="422">
        <f t="shared" si="725"/>
        <v>0</v>
      </c>
      <c r="K2643" s="419"/>
      <c r="L2643" s="423">
        <f t="shared" si="726"/>
        <v>0</v>
      </c>
      <c r="M2643" s="423">
        <f t="shared" si="727"/>
        <v>0</v>
      </c>
      <c r="N2643" s="424">
        <f t="shared" si="728"/>
        <v>0</v>
      </c>
      <c r="O2643" s="424">
        <f t="shared" si="729"/>
        <v>0</v>
      </c>
      <c r="P2643" s="420"/>
      <c r="Q2643" s="532"/>
      <c r="R2643" s="526" t="str">
        <f t="shared" si="719"/>
        <v/>
      </c>
      <c r="S2643" s="526" t="str">
        <f t="shared" si="722"/>
        <v/>
      </c>
      <c r="V2643" s="433">
        <f>VLOOKUP(A2643,[3]Cartilha!$A:$A,1,FALSE)</f>
        <v>100712</v>
      </c>
      <c r="W2643" s="367"/>
    </row>
    <row r="2644" spans="1:23" ht="34.5" hidden="1" thickBot="1" x14ac:dyDescent="0.25">
      <c r="A2644" s="623">
        <v>90845</v>
      </c>
      <c r="B2644" s="616" t="s">
        <v>3171</v>
      </c>
      <c r="C2644" s="620" t="s">
        <v>4993</v>
      </c>
      <c r="D2644" s="612" t="s">
        <v>169</v>
      </c>
      <c r="E2644" s="621">
        <v>1219.73</v>
      </c>
      <c r="F2644" s="614">
        <f t="shared" si="720"/>
        <v>1470.51</v>
      </c>
      <c r="G2644" s="510"/>
      <c r="H2644" s="423"/>
      <c r="I2644" s="422">
        <f t="shared" si="724"/>
        <v>0</v>
      </c>
      <c r="J2644" s="422">
        <f t="shared" si="725"/>
        <v>0</v>
      </c>
      <c r="K2644" s="419"/>
      <c r="L2644" s="423">
        <f t="shared" si="726"/>
        <v>0</v>
      </c>
      <c r="M2644" s="423">
        <f t="shared" si="727"/>
        <v>0</v>
      </c>
      <c r="N2644" s="424">
        <f t="shared" si="728"/>
        <v>0</v>
      </c>
      <c r="O2644" s="424">
        <f t="shared" si="729"/>
        <v>0</v>
      </c>
      <c r="P2644" s="420"/>
      <c r="Q2644" s="532"/>
      <c r="R2644" s="526" t="str">
        <f t="shared" ref="R2644:R2707" si="730">IF(Q2644="X","x",IF(Q2644="xx","x",IF(O2644&gt;0,"x","")))</f>
        <v/>
      </c>
      <c r="S2644" s="526" t="str">
        <f t="shared" si="722"/>
        <v/>
      </c>
      <c r="V2644" s="433">
        <f>VLOOKUP(A2644,[3]Cartilha!$A:$A,1,FALSE)</f>
        <v>90845</v>
      </c>
      <c r="W2644" s="367"/>
    </row>
    <row r="2645" spans="1:23" ht="34.5" hidden="1" thickBot="1" x14ac:dyDescent="0.25">
      <c r="A2645" s="623">
        <v>90846</v>
      </c>
      <c r="B2645" s="616" t="s">
        <v>3171</v>
      </c>
      <c r="C2645" s="620" t="s">
        <v>4994</v>
      </c>
      <c r="D2645" s="612" t="s">
        <v>169</v>
      </c>
      <c r="E2645" s="621">
        <v>1282.3399999999999</v>
      </c>
      <c r="F2645" s="614">
        <f t="shared" si="720"/>
        <v>1545.99</v>
      </c>
      <c r="G2645" s="510"/>
      <c r="H2645" s="423"/>
      <c r="I2645" s="422">
        <f t="shared" si="724"/>
        <v>0</v>
      </c>
      <c r="J2645" s="422">
        <f t="shared" si="725"/>
        <v>0</v>
      </c>
      <c r="K2645" s="419"/>
      <c r="L2645" s="423">
        <f t="shared" si="726"/>
        <v>0</v>
      </c>
      <c r="M2645" s="423">
        <f t="shared" si="727"/>
        <v>0</v>
      </c>
      <c r="N2645" s="424">
        <f t="shared" si="728"/>
        <v>0</v>
      </c>
      <c r="O2645" s="424">
        <f t="shared" si="729"/>
        <v>0</v>
      </c>
      <c r="P2645" s="420"/>
      <c r="Q2645" s="532"/>
      <c r="R2645" s="526" t="str">
        <f t="shared" si="730"/>
        <v/>
      </c>
      <c r="S2645" s="526" t="str">
        <f t="shared" si="722"/>
        <v/>
      </c>
      <c r="V2645" s="433">
        <f>VLOOKUP(A2645,[3]Cartilha!$A:$A,1,FALSE)</f>
        <v>90846</v>
      </c>
      <c r="W2645" s="367"/>
    </row>
    <row r="2646" spans="1:23" ht="34.5" hidden="1" thickBot="1" x14ac:dyDescent="0.25">
      <c r="A2646" s="623">
        <v>90851</v>
      </c>
      <c r="B2646" s="616" t="s">
        <v>3171</v>
      </c>
      <c r="C2646" s="620" t="s">
        <v>4995</v>
      </c>
      <c r="D2646" s="612" t="s">
        <v>169</v>
      </c>
      <c r="E2646" s="621">
        <v>1058.19</v>
      </c>
      <c r="F2646" s="614">
        <f t="shared" si="720"/>
        <v>1275.75</v>
      </c>
      <c r="G2646" s="510"/>
      <c r="H2646" s="423"/>
      <c r="I2646" s="422">
        <f t="shared" si="724"/>
        <v>0</v>
      </c>
      <c r="J2646" s="422">
        <f t="shared" si="725"/>
        <v>0</v>
      </c>
      <c r="K2646" s="419"/>
      <c r="L2646" s="423">
        <f t="shared" si="726"/>
        <v>0</v>
      </c>
      <c r="M2646" s="423">
        <f t="shared" si="727"/>
        <v>0</v>
      </c>
      <c r="N2646" s="424">
        <f t="shared" si="728"/>
        <v>0</v>
      </c>
      <c r="O2646" s="424">
        <f t="shared" si="729"/>
        <v>0</v>
      </c>
      <c r="P2646" s="420"/>
      <c r="Q2646" s="532"/>
      <c r="R2646" s="526" t="str">
        <f t="shared" si="730"/>
        <v/>
      </c>
      <c r="S2646" s="526" t="str">
        <f t="shared" si="722"/>
        <v/>
      </c>
      <c r="V2646" s="433">
        <f>VLOOKUP(A2646,[3]Cartilha!$A:$A,1,FALSE)</f>
        <v>90851</v>
      </c>
      <c r="W2646" s="367"/>
    </row>
    <row r="2647" spans="1:23" ht="34.5" hidden="1" thickBot="1" x14ac:dyDescent="0.25">
      <c r="A2647" s="623">
        <v>90845</v>
      </c>
      <c r="B2647" s="616" t="s">
        <v>3171</v>
      </c>
      <c r="C2647" s="620" t="s">
        <v>4993</v>
      </c>
      <c r="D2647" s="612" t="s">
        <v>169</v>
      </c>
      <c r="E2647" s="621">
        <v>1219.73</v>
      </c>
      <c r="F2647" s="614">
        <f t="shared" ref="F2647:F2710" si="731">IF(E2647=0,0,ROUND(E2647*(1+E$13)*(1-E$14),2))</f>
        <v>1470.51</v>
      </c>
      <c r="G2647" s="510"/>
      <c r="H2647" s="423"/>
      <c r="I2647" s="422">
        <f t="shared" si="724"/>
        <v>0</v>
      </c>
      <c r="J2647" s="422">
        <f t="shared" si="725"/>
        <v>0</v>
      </c>
      <c r="K2647" s="419"/>
      <c r="L2647" s="423">
        <f t="shared" si="726"/>
        <v>0</v>
      </c>
      <c r="M2647" s="423">
        <f t="shared" si="727"/>
        <v>0</v>
      </c>
      <c r="N2647" s="424">
        <f t="shared" si="728"/>
        <v>0</v>
      </c>
      <c r="O2647" s="424">
        <f t="shared" si="729"/>
        <v>0</v>
      </c>
      <c r="P2647" s="420"/>
      <c r="Q2647" s="532"/>
      <c r="R2647" s="526" t="str">
        <f t="shared" si="730"/>
        <v/>
      </c>
      <c r="S2647" s="526" t="str">
        <f t="shared" si="722"/>
        <v/>
      </c>
      <c r="V2647" s="433">
        <f>VLOOKUP(A2647,[3]Cartilha!$A:$A,1,FALSE)</f>
        <v>90845</v>
      </c>
      <c r="W2647" s="367"/>
    </row>
    <row r="2648" spans="1:23" ht="34.5" hidden="1" thickBot="1" x14ac:dyDescent="0.25">
      <c r="A2648" s="623">
        <v>91316</v>
      </c>
      <c r="B2648" s="616" t="s">
        <v>3171</v>
      </c>
      <c r="C2648" s="620" t="s">
        <v>4997</v>
      </c>
      <c r="D2648" s="612" t="s">
        <v>169</v>
      </c>
      <c r="E2648" s="621">
        <v>1040.06</v>
      </c>
      <c r="F2648" s="614">
        <f t="shared" si="731"/>
        <v>1253.9000000000001</v>
      </c>
      <c r="G2648" s="510"/>
      <c r="H2648" s="423"/>
      <c r="I2648" s="422">
        <f t="shared" si="724"/>
        <v>0</v>
      </c>
      <c r="J2648" s="422">
        <f t="shared" si="725"/>
        <v>0</v>
      </c>
      <c r="K2648" s="419"/>
      <c r="L2648" s="423">
        <f t="shared" si="726"/>
        <v>0</v>
      </c>
      <c r="M2648" s="423">
        <f t="shared" si="727"/>
        <v>0</v>
      </c>
      <c r="N2648" s="424">
        <f t="shared" si="728"/>
        <v>0</v>
      </c>
      <c r="O2648" s="424">
        <f t="shared" si="729"/>
        <v>0</v>
      </c>
      <c r="P2648" s="420"/>
      <c r="Q2648" s="532"/>
      <c r="R2648" s="526" t="str">
        <f t="shared" si="730"/>
        <v/>
      </c>
      <c r="S2648" s="526" t="str">
        <f t="shared" si="722"/>
        <v/>
      </c>
      <c r="V2648" s="433">
        <f>VLOOKUP(A2648,[3]Cartilha!$A:$A,1,FALSE)</f>
        <v>91316</v>
      </c>
      <c r="W2648" s="367"/>
    </row>
    <row r="2649" spans="1:23" ht="34.5" hidden="1" thickBot="1" x14ac:dyDescent="0.25">
      <c r="A2649" s="623">
        <v>91317</v>
      </c>
      <c r="B2649" s="616" t="s">
        <v>3171</v>
      </c>
      <c r="C2649" s="620" t="s">
        <v>4998</v>
      </c>
      <c r="D2649" s="612" t="s">
        <v>169</v>
      </c>
      <c r="E2649" s="621">
        <v>1101.93</v>
      </c>
      <c r="F2649" s="614">
        <f t="shared" si="731"/>
        <v>1328.49</v>
      </c>
      <c r="G2649" s="510"/>
      <c r="H2649" s="423"/>
      <c r="I2649" s="422">
        <f t="shared" si="724"/>
        <v>0</v>
      </c>
      <c r="J2649" s="422">
        <f t="shared" si="725"/>
        <v>0</v>
      </c>
      <c r="K2649" s="419"/>
      <c r="L2649" s="423">
        <f t="shared" si="726"/>
        <v>0</v>
      </c>
      <c r="M2649" s="423">
        <f t="shared" si="727"/>
        <v>0</v>
      </c>
      <c r="N2649" s="424">
        <f t="shared" si="728"/>
        <v>0</v>
      </c>
      <c r="O2649" s="424">
        <f t="shared" si="729"/>
        <v>0</v>
      </c>
      <c r="P2649" s="420"/>
      <c r="Q2649" s="532"/>
      <c r="R2649" s="526" t="str">
        <f t="shared" si="730"/>
        <v/>
      </c>
      <c r="S2649" s="526" t="str">
        <f t="shared" si="722"/>
        <v/>
      </c>
      <c r="V2649" s="433">
        <f>VLOOKUP(A2649,[3]Cartilha!$A:$A,1,FALSE)</f>
        <v>91317</v>
      </c>
      <c r="W2649" s="367"/>
    </row>
    <row r="2650" spans="1:23" ht="34.5" hidden="1" thickBot="1" x14ac:dyDescent="0.25">
      <c r="A2650" s="623">
        <v>91322</v>
      </c>
      <c r="B2650" s="616" t="s">
        <v>3171</v>
      </c>
      <c r="C2650" s="620" t="s">
        <v>4999</v>
      </c>
      <c r="D2650" s="612" t="s">
        <v>169</v>
      </c>
      <c r="E2650" s="621">
        <v>939.67</v>
      </c>
      <c r="F2650" s="614">
        <f t="shared" si="731"/>
        <v>1132.8699999999999</v>
      </c>
      <c r="G2650" s="510"/>
      <c r="H2650" s="423"/>
      <c r="I2650" s="422">
        <f t="shared" si="724"/>
        <v>0</v>
      </c>
      <c r="J2650" s="422">
        <f t="shared" si="725"/>
        <v>0</v>
      </c>
      <c r="K2650" s="419"/>
      <c r="L2650" s="423">
        <f t="shared" si="726"/>
        <v>0</v>
      </c>
      <c r="M2650" s="423">
        <f t="shared" si="727"/>
        <v>0</v>
      </c>
      <c r="N2650" s="424">
        <f t="shared" si="728"/>
        <v>0</v>
      </c>
      <c r="O2650" s="424">
        <f t="shared" si="729"/>
        <v>0</v>
      </c>
      <c r="P2650" s="420"/>
      <c r="Q2650" s="532"/>
      <c r="R2650" s="526" t="str">
        <f t="shared" si="730"/>
        <v/>
      </c>
      <c r="S2650" s="526" t="str">
        <f t="shared" si="722"/>
        <v/>
      </c>
      <c r="V2650" s="433">
        <f>VLOOKUP(A2650,[3]Cartilha!$A:$A,1,FALSE)</f>
        <v>91322</v>
      </c>
      <c r="W2650" s="367"/>
    </row>
    <row r="2651" spans="1:23" ht="34.5" hidden="1" thickBot="1" x14ac:dyDescent="0.25">
      <c r="A2651" s="623">
        <v>91323</v>
      </c>
      <c r="B2651" s="616" t="s">
        <v>3171</v>
      </c>
      <c r="C2651" s="620" t="s">
        <v>5704</v>
      </c>
      <c r="D2651" s="612" t="s">
        <v>169</v>
      </c>
      <c r="E2651" s="621">
        <v>1001.54</v>
      </c>
      <c r="F2651" s="614">
        <f t="shared" si="731"/>
        <v>1207.46</v>
      </c>
      <c r="G2651" s="510"/>
      <c r="H2651" s="423"/>
      <c r="I2651" s="422">
        <f t="shared" si="724"/>
        <v>0</v>
      </c>
      <c r="J2651" s="422">
        <f t="shared" si="725"/>
        <v>0</v>
      </c>
      <c r="K2651" s="419"/>
      <c r="L2651" s="423">
        <f t="shared" si="726"/>
        <v>0</v>
      </c>
      <c r="M2651" s="423">
        <f t="shared" si="727"/>
        <v>0</v>
      </c>
      <c r="N2651" s="424">
        <f t="shared" si="728"/>
        <v>0</v>
      </c>
      <c r="O2651" s="424">
        <f t="shared" si="729"/>
        <v>0</v>
      </c>
      <c r="P2651" s="420"/>
      <c r="Q2651" s="532"/>
      <c r="R2651" s="526" t="str">
        <f t="shared" si="730"/>
        <v/>
      </c>
      <c r="S2651" s="526" t="str">
        <f t="shared" si="722"/>
        <v/>
      </c>
      <c r="V2651" s="433">
        <f>VLOOKUP(A2651,[3]Cartilha!$A:$A,1,FALSE)</f>
        <v>91323</v>
      </c>
      <c r="W2651" s="367"/>
    </row>
    <row r="2652" spans="1:23" ht="12" hidden="1" thickBot="1" x14ac:dyDescent="0.25">
      <c r="A2652" s="623" t="s">
        <v>6199</v>
      </c>
      <c r="B2652" s="616"/>
      <c r="C2652" s="650" t="s">
        <v>6200</v>
      </c>
      <c r="D2652" s="612">
        <v>0</v>
      </c>
      <c r="E2652" s="637">
        <v>0</v>
      </c>
      <c r="F2652" s="638">
        <f t="shared" si="731"/>
        <v>0</v>
      </c>
      <c r="G2652" s="518"/>
      <c r="H2652" s="446"/>
      <c r="I2652" s="447"/>
      <c r="J2652" s="448"/>
      <c r="K2652" s="419"/>
      <c r="L2652" s="461"/>
      <c r="M2652" s="446"/>
      <c r="N2652" s="447"/>
      <c r="O2652" s="448"/>
      <c r="P2652" s="420"/>
      <c r="Q2652" s="525" t="str">
        <f>IF(OR(SUM(J2652)&gt;0,SUM(O2652)&gt;0),"xx","")</f>
        <v/>
      </c>
      <c r="R2652" s="526" t="str">
        <f t="shared" si="730"/>
        <v/>
      </c>
      <c r="S2652" s="526" t="str">
        <f t="shared" si="722"/>
        <v/>
      </c>
      <c r="V2652" s="433" t="str">
        <f>VLOOKUP(A2652,[3]Cartilha!$A:$A,1,FALSE)</f>
        <v>7.1.3.9</v>
      </c>
      <c r="W2652" s="367"/>
    </row>
    <row r="2653" spans="1:23" ht="12" hidden="1" thickBot="1" x14ac:dyDescent="0.25">
      <c r="A2653" s="623" t="s">
        <v>6201</v>
      </c>
      <c r="B2653" s="616"/>
      <c r="C2653" s="650" t="s">
        <v>6202</v>
      </c>
      <c r="D2653" s="612">
        <v>0</v>
      </c>
      <c r="E2653" s="637">
        <v>0</v>
      </c>
      <c r="F2653" s="638">
        <f t="shared" si="731"/>
        <v>0</v>
      </c>
      <c r="G2653" s="518"/>
      <c r="H2653" s="446"/>
      <c r="I2653" s="447"/>
      <c r="J2653" s="448"/>
      <c r="K2653" s="419"/>
      <c r="L2653" s="461"/>
      <c r="M2653" s="446"/>
      <c r="N2653" s="447"/>
      <c r="O2653" s="448"/>
      <c r="P2653" s="420"/>
      <c r="Q2653" s="525" t="str">
        <f>IF(OR(SUM(J2653)&gt;0,SUM(O2653)&gt;0),"xx","")</f>
        <v/>
      </c>
      <c r="R2653" s="526" t="str">
        <f t="shared" si="730"/>
        <v/>
      </c>
      <c r="S2653" s="526" t="str">
        <f t="shared" si="722"/>
        <v/>
      </c>
      <c r="V2653" s="433" t="str">
        <f>VLOOKUP(A2653,[3]Cartilha!$A:$A,1,FALSE)</f>
        <v>7.1.3.10</v>
      </c>
      <c r="W2653" s="367"/>
    </row>
    <row r="2654" spans="1:23" ht="12" hidden="1" thickBot="1" x14ac:dyDescent="0.25">
      <c r="A2654" s="623" t="s">
        <v>2188</v>
      </c>
      <c r="B2654" s="616"/>
      <c r="C2654" s="650" t="s">
        <v>248</v>
      </c>
      <c r="D2654" s="612">
        <v>0</v>
      </c>
      <c r="E2654" s="637">
        <v>0</v>
      </c>
      <c r="F2654" s="638">
        <f t="shared" si="731"/>
        <v>0</v>
      </c>
      <c r="G2654" s="518"/>
      <c r="H2654" s="446"/>
      <c r="I2654" s="447"/>
      <c r="J2654" s="448"/>
      <c r="K2654" s="419"/>
      <c r="L2654" s="461"/>
      <c r="M2654" s="446"/>
      <c r="N2654" s="447"/>
      <c r="O2654" s="448"/>
      <c r="P2654" s="420"/>
      <c r="Q2654" s="525" t="str">
        <f>IF(OR(SUM(J2655:J2662)&gt;0,SUM(O2655:O2662)&gt;0),"xx","")</f>
        <v/>
      </c>
      <c r="R2654" s="526" t="str">
        <f t="shared" si="730"/>
        <v/>
      </c>
      <c r="S2654" s="526" t="str">
        <f t="shared" si="722"/>
        <v/>
      </c>
      <c r="V2654" s="433" t="str">
        <f>VLOOKUP(A2654,[3]Cartilha!$A:$A,1,FALSE)</f>
        <v>7.1.4</v>
      </c>
      <c r="W2654" s="367"/>
    </row>
    <row r="2655" spans="1:23" ht="34.5" hidden="1" thickBot="1" x14ac:dyDescent="0.25">
      <c r="A2655" s="623">
        <v>100665</v>
      </c>
      <c r="B2655" s="616" t="s">
        <v>3171</v>
      </c>
      <c r="C2655" s="620" t="s">
        <v>3512</v>
      </c>
      <c r="D2655" s="612" t="s">
        <v>170</v>
      </c>
      <c r="E2655" s="621">
        <v>713.38</v>
      </c>
      <c r="F2655" s="614">
        <f t="shared" si="731"/>
        <v>860.05</v>
      </c>
      <c r="G2655" s="510"/>
      <c r="H2655" s="423"/>
      <c r="I2655" s="422">
        <f t="shared" ref="I2655:I2662" si="732">IF(ISBLANK(E2655),0,ROUND(F2655*G2655,2))</f>
        <v>0</v>
      </c>
      <c r="J2655" s="422">
        <f t="shared" ref="J2655:J2662" si="733">IF(ISBLANK(G2655),0,ROUND(G2655*H2655,2))</f>
        <v>0</v>
      </c>
      <c r="K2655" s="419"/>
      <c r="L2655" s="423">
        <f t="shared" ref="L2655:M2662" si="734">G2655</f>
        <v>0</v>
      </c>
      <c r="M2655" s="423">
        <f t="shared" si="734"/>
        <v>0</v>
      </c>
      <c r="N2655" s="424">
        <f t="shared" ref="N2655:N2662" si="735">IF(ISBLANK(E2655),0,ROUND(F2655*L2655,2))</f>
        <v>0</v>
      </c>
      <c r="O2655" s="424">
        <f t="shared" ref="O2655:O2662" si="736">IF(ISBLANK(L2655),0,ROUND(L2655*M2655,2))</f>
        <v>0</v>
      </c>
      <c r="P2655" s="420"/>
      <c r="Q2655" s="532"/>
      <c r="R2655" s="526" t="str">
        <f t="shared" si="730"/>
        <v/>
      </c>
      <c r="S2655" s="526" t="str">
        <f t="shared" si="722"/>
        <v/>
      </c>
      <c r="V2655" s="433">
        <f>VLOOKUP(A2655,[3]Cartilha!$A:$A,1,FALSE)</f>
        <v>100665</v>
      </c>
      <c r="W2655" s="367"/>
    </row>
    <row r="2656" spans="1:23" ht="34.5" hidden="1" thickBot="1" x14ac:dyDescent="0.25">
      <c r="A2656" s="623">
        <v>100666</v>
      </c>
      <c r="B2656" s="616" t="s">
        <v>3171</v>
      </c>
      <c r="C2656" s="620" t="s">
        <v>3513</v>
      </c>
      <c r="D2656" s="612" t="s">
        <v>170</v>
      </c>
      <c r="E2656" s="621">
        <v>573.30999999999995</v>
      </c>
      <c r="F2656" s="614">
        <f t="shared" si="731"/>
        <v>691.18</v>
      </c>
      <c r="G2656" s="510"/>
      <c r="H2656" s="423"/>
      <c r="I2656" s="422">
        <f t="shared" si="732"/>
        <v>0</v>
      </c>
      <c r="J2656" s="422">
        <f t="shared" si="733"/>
        <v>0</v>
      </c>
      <c r="K2656" s="419"/>
      <c r="L2656" s="423">
        <f t="shared" si="734"/>
        <v>0</v>
      </c>
      <c r="M2656" s="423">
        <f t="shared" si="734"/>
        <v>0</v>
      </c>
      <c r="N2656" s="424">
        <f t="shared" si="735"/>
        <v>0</v>
      </c>
      <c r="O2656" s="424">
        <f t="shared" si="736"/>
        <v>0</v>
      </c>
      <c r="P2656" s="420"/>
      <c r="Q2656" s="532"/>
      <c r="R2656" s="526" t="str">
        <f t="shared" si="730"/>
        <v/>
      </c>
      <c r="S2656" s="526" t="str">
        <f t="shared" si="722"/>
        <v/>
      </c>
      <c r="V2656" s="433">
        <f>VLOOKUP(A2656,[3]Cartilha!$A:$A,1,FALSE)</f>
        <v>100666</v>
      </c>
      <c r="W2656" s="367"/>
    </row>
    <row r="2657" spans="1:23" ht="34.5" hidden="1" thickBot="1" x14ac:dyDescent="0.25">
      <c r="A2657" s="623">
        <v>100667</v>
      </c>
      <c r="B2657" s="616" t="s">
        <v>3171</v>
      </c>
      <c r="C2657" s="620" t="s">
        <v>3514</v>
      </c>
      <c r="D2657" s="612" t="s">
        <v>170</v>
      </c>
      <c r="E2657" s="621">
        <v>911.4</v>
      </c>
      <c r="F2657" s="614">
        <f t="shared" si="731"/>
        <v>1098.78</v>
      </c>
      <c r="G2657" s="510"/>
      <c r="H2657" s="423"/>
      <c r="I2657" s="422">
        <f t="shared" si="732"/>
        <v>0</v>
      </c>
      <c r="J2657" s="422">
        <f t="shared" si="733"/>
        <v>0</v>
      </c>
      <c r="K2657" s="419"/>
      <c r="L2657" s="423">
        <f t="shared" si="734"/>
        <v>0</v>
      </c>
      <c r="M2657" s="423">
        <f t="shared" si="734"/>
        <v>0</v>
      </c>
      <c r="N2657" s="424">
        <f t="shared" si="735"/>
        <v>0</v>
      </c>
      <c r="O2657" s="424">
        <f t="shared" si="736"/>
        <v>0</v>
      </c>
      <c r="P2657" s="420"/>
      <c r="Q2657" s="532"/>
      <c r="R2657" s="526" t="str">
        <f t="shared" si="730"/>
        <v/>
      </c>
      <c r="S2657" s="526" t="str">
        <f t="shared" si="722"/>
        <v/>
      </c>
      <c r="V2657" s="433">
        <f>VLOOKUP(A2657,[3]Cartilha!$A:$A,1,FALSE)</f>
        <v>100667</v>
      </c>
      <c r="W2657" s="367"/>
    </row>
    <row r="2658" spans="1:23" ht="23.25" hidden="1" thickBot="1" x14ac:dyDescent="0.25">
      <c r="A2658" s="623">
        <v>100668</v>
      </c>
      <c r="B2658" s="616" t="s">
        <v>3171</v>
      </c>
      <c r="C2658" s="620" t="s">
        <v>3515</v>
      </c>
      <c r="D2658" s="612" t="s">
        <v>170</v>
      </c>
      <c r="E2658" s="621">
        <v>1154.47</v>
      </c>
      <c r="F2658" s="614">
        <f t="shared" si="731"/>
        <v>1391.83</v>
      </c>
      <c r="G2658" s="510"/>
      <c r="H2658" s="423"/>
      <c r="I2658" s="422">
        <f t="shared" si="732"/>
        <v>0</v>
      </c>
      <c r="J2658" s="422">
        <f t="shared" si="733"/>
        <v>0</v>
      </c>
      <c r="K2658" s="419"/>
      <c r="L2658" s="423">
        <f t="shared" si="734"/>
        <v>0</v>
      </c>
      <c r="M2658" s="423">
        <f t="shared" si="734"/>
        <v>0</v>
      </c>
      <c r="N2658" s="424">
        <f t="shared" si="735"/>
        <v>0</v>
      </c>
      <c r="O2658" s="424">
        <f t="shared" si="736"/>
        <v>0</v>
      </c>
      <c r="P2658" s="420"/>
      <c r="Q2658" s="532"/>
      <c r="R2658" s="526" t="str">
        <f t="shared" si="730"/>
        <v/>
      </c>
      <c r="S2658" s="526" t="str">
        <f t="shared" ref="S2658:S2721" si="737">IF(Q2658="X","x",IF(Q2658="xx","x",IF(OR(J2658&gt;0,O2658&gt;0),"x","")))</f>
        <v/>
      </c>
      <c r="V2658" s="433">
        <f>VLOOKUP(A2658,[3]Cartilha!$A:$A,1,FALSE)</f>
        <v>100668</v>
      </c>
      <c r="W2658" s="367"/>
    </row>
    <row r="2659" spans="1:23" ht="23.25" hidden="1" thickBot="1" x14ac:dyDescent="0.25">
      <c r="A2659" s="623">
        <v>100669</v>
      </c>
      <c r="B2659" s="616" t="s">
        <v>3171</v>
      </c>
      <c r="C2659" s="620" t="s">
        <v>3516</v>
      </c>
      <c r="D2659" s="612" t="s">
        <v>170</v>
      </c>
      <c r="E2659" s="621">
        <v>674.56</v>
      </c>
      <c r="F2659" s="614">
        <f t="shared" si="731"/>
        <v>813.25</v>
      </c>
      <c r="G2659" s="510"/>
      <c r="H2659" s="423"/>
      <c r="I2659" s="422">
        <f t="shared" si="732"/>
        <v>0</v>
      </c>
      <c r="J2659" s="422">
        <f t="shared" si="733"/>
        <v>0</v>
      </c>
      <c r="K2659" s="419"/>
      <c r="L2659" s="423">
        <f t="shared" si="734"/>
        <v>0</v>
      </c>
      <c r="M2659" s="423">
        <f t="shared" si="734"/>
        <v>0</v>
      </c>
      <c r="N2659" s="424">
        <f t="shared" si="735"/>
        <v>0</v>
      </c>
      <c r="O2659" s="424">
        <f t="shared" si="736"/>
        <v>0</v>
      </c>
      <c r="P2659" s="420"/>
      <c r="Q2659" s="532"/>
      <c r="R2659" s="526" t="str">
        <f t="shared" si="730"/>
        <v/>
      </c>
      <c r="S2659" s="526" t="str">
        <f t="shared" si="737"/>
        <v/>
      </c>
      <c r="V2659" s="433">
        <f>VLOOKUP(A2659,[3]Cartilha!$A:$A,1,FALSE)</f>
        <v>100669</v>
      </c>
      <c r="W2659" s="367"/>
    </row>
    <row r="2660" spans="1:23" ht="34.5" hidden="1" thickBot="1" x14ac:dyDescent="0.25">
      <c r="A2660" s="623">
        <v>100670</v>
      </c>
      <c r="B2660" s="616" t="s">
        <v>3171</v>
      </c>
      <c r="C2660" s="620" t="s">
        <v>3517</v>
      </c>
      <c r="D2660" s="612" t="s">
        <v>170</v>
      </c>
      <c r="E2660" s="621">
        <v>882.98</v>
      </c>
      <c r="F2660" s="614">
        <f t="shared" si="731"/>
        <v>1064.52</v>
      </c>
      <c r="G2660" s="510"/>
      <c r="H2660" s="423"/>
      <c r="I2660" s="422">
        <f t="shared" si="732"/>
        <v>0</v>
      </c>
      <c r="J2660" s="422">
        <f t="shared" si="733"/>
        <v>0</v>
      </c>
      <c r="K2660" s="419"/>
      <c r="L2660" s="423">
        <f t="shared" si="734"/>
        <v>0</v>
      </c>
      <c r="M2660" s="423">
        <f t="shared" si="734"/>
        <v>0</v>
      </c>
      <c r="N2660" s="424">
        <f t="shared" si="735"/>
        <v>0</v>
      </c>
      <c r="O2660" s="424">
        <f t="shared" si="736"/>
        <v>0</v>
      </c>
      <c r="P2660" s="420"/>
      <c r="Q2660" s="532"/>
      <c r="R2660" s="526" t="str">
        <f t="shared" si="730"/>
        <v/>
      </c>
      <c r="S2660" s="526" t="str">
        <f t="shared" si="737"/>
        <v/>
      </c>
      <c r="V2660" s="433">
        <f>VLOOKUP(A2660,[3]Cartilha!$A:$A,1,FALSE)</f>
        <v>100670</v>
      </c>
      <c r="W2660" s="367"/>
    </row>
    <row r="2661" spans="1:23" ht="34.5" hidden="1" thickBot="1" x14ac:dyDescent="0.25">
      <c r="A2661" s="623">
        <v>100671</v>
      </c>
      <c r="B2661" s="616" t="s">
        <v>3171</v>
      </c>
      <c r="C2661" s="620" t="s">
        <v>3518</v>
      </c>
      <c r="D2661" s="612" t="s">
        <v>170</v>
      </c>
      <c r="E2661" s="621">
        <v>1084.4100000000001</v>
      </c>
      <c r="F2661" s="614">
        <f t="shared" si="731"/>
        <v>1307.3599999999999</v>
      </c>
      <c r="G2661" s="510"/>
      <c r="H2661" s="423"/>
      <c r="I2661" s="422">
        <f t="shared" si="732"/>
        <v>0</v>
      </c>
      <c r="J2661" s="422">
        <f t="shared" si="733"/>
        <v>0</v>
      </c>
      <c r="K2661" s="419"/>
      <c r="L2661" s="423">
        <f t="shared" si="734"/>
        <v>0</v>
      </c>
      <c r="M2661" s="423">
        <f t="shared" si="734"/>
        <v>0</v>
      </c>
      <c r="N2661" s="424">
        <f t="shared" si="735"/>
        <v>0</v>
      </c>
      <c r="O2661" s="424">
        <f t="shared" si="736"/>
        <v>0</v>
      </c>
      <c r="P2661" s="420"/>
      <c r="Q2661" s="532"/>
      <c r="R2661" s="526" t="str">
        <f t="shared" si="730"/>
        <v/>
      </c>
      <c r="S2661" s="526" t="str">
        <f t="shared" si="737"/>
        <v/>
      </c>
      <c r="V2661" s="433">
        <f>VLOOKUP(A2661,[3]Cartilha!$A:$A,1,FALSE)</f>
        <v>100671</v>
      </c>
      <c r="W2661" s="367"/>
    </row>
    <row r="2662" spans="1:23" ht="34.5" hidden="1" thickBot="1" x14ac:dyDescent="0.25">
      <c r="A2662" s="623">
        <v>100672</v>
      </c>
      <c r="B2662" s="616" t="s">
        <v>3171</v>
      </c>
      <c r="C2662" s="620" t="s">
        <v>3519</v>
      </c>
      <c r="D2662" s="612" t="s">
        <v>170</v>
      </c>
      <c r="E2662" s="621">
        <v>717.16</v>
      </c>
      <c r="F2662" s="614">
        <f t="shared" si="731"/>
        <v>864.61</v>
      </c>
      <c r="G2662" s="510"/>
      <c r="H2662" s="423"/>
      <c r="I2662" s="422">
        <f t="shared" si="732"/>
        <v>0</v>
      </c>
      <c r="J2662" s="422">
        <f t="shared" si="733"/>
        <v>0</v>
      </c>
      <c r="K2662" s="419"/>
      <c r="L2662" s="423">
        <f t="shared" si="734"/>
        <v>0</v>
      </c>
      <c r="M2662" s="423">
        <f t="shared" si="734"/>
        <v>0</v>
      </c>
      <c r="N2662" s="424">
        <f t="shared" si="735"/>
        <v>0</v>
      </c>
      <c r="O2662" s="424">
        <f t="shared" si="736"/>
        <v>0</v>
      </c>
      <c r="P2662" s="420"/>
      <c r="Q2662" s="532"/>
      <c r="R2662" s="526" t="str">
        <f t="shared" si="730"/>
        <v/>
      </c>
      <c r="S2662" s="526" t="str">
        <f t="shared" si="737"/>
        <v/>
      </c>
      <c r="V2662" s="433">
        <f>VLOOKUP(A2662,[3]Cartilha!$A:$A,1,FALSE)</f>
        <v>100672</v>
      </c>
      <c r="W2662" s="367"/>
    </row>
    <row r="2663" spans="1:23" ht="12" hidden="1" thickBot="1" x14ac:dyDescent="0.25">
      <c r="A2663" s="623" t="s">
        <v>2189</v>
      </c>
      <c r="B2663" s="616"/>
      <c r="C2663" s="650" t="s">
        <v>249</v>
      </c>
      <c r="D2663" s="612">
        <v>0</v>
      </c>
      <c r="E2663" s="637">
        <v>0</v>
      </c>
      <c r="F2663" s="638">
        <f t="shared" si="731"/>
        <v>0</v>
      </c>
      <c r="G2663" s="518"/>
      <c r="H2663" s="446"/>
      <c r="I2663" s="447"/>
      <c r="J2663" s="448"/>
      <c r="K2663" s="419"/>
      <c r="L2663" s="461"/>
      <c r="M2663" s="446"/>
      <c r="N2663" s="447"/>
      <c r="O2663" s="448"/>
      <c r="P2663" s="420"/>
      <c r="Q2663" s="525" t="str">
        <f>IF(OR(SUM(J2664:J2667)&gt;0,SUM(O2664:O2667)&gt;0),"xx","")</f>
        <v/>
      </c>
      <c r="R2663" s="526" t="str">
        <f t="shared" si="730"/>
        <v/>
      </c>
      <c r="S2663" s="526" t="str">
        <f t="shared" si="737"/>
        <v/>
      </c>
      <c r="V2663" s="433" t="str">
        <f>VLOOKUP(A2663,[3]Cartilha!$A:$A,1,FALSE)</f>
        <v>7.1.5</v>
      </c>
      <c r="W2663" s="367"/>
    </row>
    <row r="2664" spans="1:23" ht="12" hidden="1" thickBot="1" x14ac:dyDescent="0.25">
      <c r="A2664" s="623">
        <v>91287</v>
      </c>
      <c r="B2664" s="616" t="s">
        <v>3171</v>
      </c>
      <c r="C2664" s="620" t="s">
        <v>3878</v>
      </c>
      <c r="D2664" s="612" t="s">
        <v>169</v>
      </c>
      <c r="E2664" s="621">
        <v>238.32</v>
      </c>
      <c r="F2664" s="614">
        <f t="shared" si="731"/>
        <v>287.32</v>
      </c>
      <c r="G2664" s="510"/>
      <c r="H2664" s="423"/>
      <c r="I2664" s="422">
        <f>IF(ISBLANK(E2664),0,ROUND(F2664*G2664,2))</f>
        <v>0</v>
      </c>
      <c r="J2664" s="422">
        <f>IF(ISBLANK(G2664),0,ROUND(G2664*H2664,2))</f>
        <v>0</v>
      </c>
      <c r="K2664" s="419"/>
      <c r="L2664" s="423">
        <f t="shared" ref="L2664:M2667" si="738">G2664</f>
        <v>0</v>
      </c>
      <c r="M2664" s="423">
        <f t="shared" si="738"/>
        <v>0</v>
      </c>
      <c r="N2664" s="424">
        <f>IF(ISBLANK(E2664),0,ROUND(F2664*L2664,2))</f>
        <v>0</v>
      </c>
      <c r="O2664" s="424">
        <f>IF(ISBLANK(L2664),0,ROUND(L2664*M2664,2))</f>
        <v>0</v>
      </c>
      <c r="P2664" s="420"/>
      <c r="Q2664" s="532"/>
      <c r="R2664" s="526" t="str">
        <f t="shared" si="730"/>
        <v/>
      </c>
      <c r="S2664" s="526" t="str">
        <f t="shared" si="737"/>
        <v/>
      </c>
      <c r="V2664" s="433">
        <f>VLOOKUP(A2664,[3]Cartilha!$A:$A,1,FALSE)</f>
        <v>91287</v>
      </c>
      <c r="W2664" s="367"/>
    </row>
    <row r="2665" spans="1:23" ht="23.25" hidden="1" thickBot="1" x14ac:dyDescent="0.25">
      <c r="A2665" s="623">
        <v>91292</v>
      </c>
      <c r="B2665" s="616" t="s">
        <v>3171</v>
      </c>
      <c r="C2665" s="620" t="s">
        <v>3879</v>
      </c>
      <c r="D2665" s="612" t="s">
        <v>169</v>
      </c>
      <c r="E2665" s="621">
        <v>331.27</v>
      </c>
      <c r="F2665" s="614">
        <f t="shared" si="731"/>
        <v>399.38</v>
      </c>
      <c r="G2665" s="510"/>
      <c r="H2665" s="423"/>
      <c r="I2665" s="422">
        <f>IF(ISBLANK(E2665),0,ROUND(F2665*G2665,2))</f>
        <v>0</v>
      </c>
      <c r="J2665" s="422">
        <f>IF(ISBLANK(G2665),0,ROUND(G2665*H2665,2))</f>
        <v>0</v>
      </c>
      <c r="K2665" s="419"/>
      <c r="L2665" s="423">
        <f t="shared" si="738"/>
        <v>0</v>
      </c>
      <c r="M2665" s="423">
        <f t="shared" si="738"/>
        <v>0</v>
      </c>
      <c r="N2665" s="424">
        <f>IF(ISBLANK(E2665),0,ROUND(F2665*L2665,2))</f>
        <v>0</v>
      </c>
      <c r="O2665" s="424">
        <f>IF(ISBLANK(L2665),0,ROUND(L2665*M2665,2))</f>
        <v>0</v>
      </c>
      <c r="P2665" s="420"/>
      <c r="Q2665" s="532"/>
      <c r="R2665" s="526" t="str">
        <f t="shared" si="730"/>
        <v/>
      </c>
      <c r="S2665" s="526" t="str">
        <f t="shared" si="737"/>
        <v/>
      </c>
      <c r="V2665" s="433">
        <f>VLOOKUP(A2665,[3]Cartilha!$A:$A,1,FALSE)</f>
        <v>91292</v>
      </c>
      <c r="W2665" s="367"/>
    </row>
    <row r="2666" spans="1:23" ht="12" hidden="1" thickBot="1" x14ac:dyDescent="0.25">
      <c r="A2666" s="623">
        <v>90801</v>
      </c>
      <c r="B2666" s="616" t="s">
        <v>3171</v>
      </c>
      <c r="C2666" s="620" t="s">
        <v>3880</v>
      </c>
      <c r="D2666" s="612" t="s">
        <v>169</v>
      </c>
      <c r="E2666" s="621">
        <v>320.14</v>
      </c>
      <c r="F2666" s="614">
        <f t="shared" si="731"/>
        <v>385.96</v>
      </c>
      <c r="G2666" s="510"/>
      <c r="H2666" s="423"/>
      <c r="I2666" s="422">
        <f>IF(ISBLANK(E2666),0,ROUND(F2666*G2666,2))</f>
        <v>0</v>
      </c>
      <c r="J2666" s="422">
        <f>IF(ISBLANK(G2666),0,ROUND(G2666*H2666,2))</f>
        <v>0</v>
      </c>
      <c r="K2666" s="419"/>
      <c r="L2666" s="423">
        <f t="shared" si="738"/>
        <v>0</v>
      </c>
      <c r="M2666" s="423">
        <f t="shared" si="738"/>
        <v>0</v>
      </c>
      <c r="N2666" s="424">
        <f>IF(ISBLANK(E2666),0,ROUND(F2666*L2666,2))</f>
        <v>0</v>
      </c>
      <c r="O2666" s="424">
        <f>IF(ISBLANK(L2666),0,ROUND(L2666*M2666,2))</f>
        <v>0</v>
      </c>
      <c r="P2666" s="420"/>
      <c r="Q2666" s="532"/>
      <c r="R2666" s="526" t="str">
        <f t="shared" si="730"/>
        <v/>
      </c>
      <c r="S2666" s="526" t="str">
        <f t="shared" si="737"/>
        <v/>
      </c>
      <c r="V2666" s="433">
        <f>VLOOKUP(A2666,[3]Cartilha!$A:$A,1,FALSE)</f>
        <v>90801</v>
      </c>
      <c r="W2666" s="367"/>
    </row>
    <row r="2667" spans="1:23" ht="23.25" hidden="1" thickBot="1" x14ac:dyDescent="0.25">
      <c r="A2667" s="623">
        <v>90806</v>
      </c>
      <c r="B2667" s="616" t="s">
        <v>3171</v>
      </c>
      <c r="C2667" s="620" t="s">
        <v>3881</v>
      </c>
      <c r="D2667" s="612" t="s">
        <v>169</v>
      </c>
      <c r="E2667" s="621">
        <v>413.09</v>
      </c>
      <c r="F2667" s="614">
        <f t="shared" si="731"/>
        <v>498.02</v>
      </c>
      <c r="G2667" s="510"/>
      <c r="H2667" s="423"/>
      <c r="I2667" s="422">
        <f>IF(ISBLANK(E2667),0,ROUND(F2667*G2667,2))</f>
        <v>0</v>
      </c>
      <c r="J2667" s="422">
        <f>IF(ISBLANK(G2667),0,ROUND(G2667*H2667,2))</f>
        <v>0</v>
      </c>
      <c r="K2667" s="419"/>
      <c r="L2667" s="423">
        <f t="shared" si="738"/>
        <v>0</v>
      </c>
      <c r="M2667" s="423">
        <f t="shared" si="738"/>
        <v>0</v>
      </c>
      <c r="N2667" s="424">
        <f>IF(ISBLANK(E2667),0,ROUND(F2667*L2667,2))</f>
        <v>0</v>
      </c>
      <c r="O2667" s="424">
        <f>IF(ISBLANK(L2667),0,ROUND(L2667*M2667,2))</f>
        <v>0</v>
      </c>
      <c r="P2667" s="420"/>
      <c r="Q2667" s="532"/>
      <c r="R2667" s="526" t="str">
        <f t="shared" si="730"/>
        <v/>
      </c>
      <c r="S2667" s="526" t="str">
        <f t="shared" si="737"/>
        <v/>
      </c>
      <c r="V2667" s="433">
        <f>VLOOKUP(A2667,[3]Cartilha!$A:$A,1,FALSE)</f>
        <v>90806</v>
      </c>
      <c r="W2667" s="367"/>
    </row>
    <row r="2668" spans="1:23" ht="12" hidden="1" thickBot="1" x14ac:dyDescent="0.25">
      <c r="A2668" s="623" t="s">
        <v>2190</v>
      </c>
      <c r="B2668" s="616"/>
      <c r="C2668" s="650" t="s">
        <v>182</v>
      </c>
      <c r="D2668" s="612">
        <v>0</v>
      </c>
      <c r="E2668" s="637">
        <v>0</v>
      </c>
      <c r="F2668" s="638">
        <f t="shared" si="731"/>
        <v>0</v>
      </c>
      <c r="G2668" s="518"/>
      <c r="H2668" s="446"/>
      <c r="I2668" s="447"/>
      <c r="J2668" s="448"/>
      <c r="K2668" s="419"/>
      <c r="L2668" s="461"/>
      <c r="M2668" s="446"/>
      <c r="N2668" s="447"/>
      <c r="O2668" s="448"/>
      <c r="P2668" s="420"/>
      <c r="Q2668" s="525" t="str">
        <f>IF(OR(SUM(J2669:J2672)&gt;0,SUM(O2669:O2672)&gt;0),"xx","")</f>
        <v/>
      </c>
      <c r="R2668" s="526" t="str">
        <f t="shared" si="730"/>
        <v/>
      </c>
      <c r="S2668" s="526" t="str">
        <f t="shared" si="737"/>
        <v/>
      </c>
      <c r="V2668" s="433" t="str">
        <f>VLOOKUP(A2668,[3]Cartilha!$A:$A,1,FALSE)</f>
        <v>7.1.6</v>
      </c>
      <c r="W2668" s="367"/>
    </row>
    <row r="2669" spans="1:23" ht="23.25" hidden="1" thickBot="1" x14ac:dyDescent="0.25">
      <c r="A2669" s="623">
        <v>100702</v>
      </c>
      <c r="B2669" s="616" t="s">
        <v>3171</v>
      </c>
      <c r="C2669" s="620" t="s">
        <v>3550</v>
      </c>
      <c r="D2669" s="612" t="s">
        <v>170</v>
      </c>
      <c r="E2669" s="621">
        <v>510.49</v>
      </c>
      <c r="F2669" s="614">
        <f t="shared" si="731"/>
        <v>615.45000000000005</v>
      </c>
      <c r="G2669" s="510"/>
      <c r="H2669" s="423"/>
      <c r="I2669" s="422">
        <f>IF(ISBLANK(E2669),0,ROUND(F2669*G2669,2))</f>
        <v>0</v>
      </c>
      <c r="J2669" s="422">
        <f>IF(ISBLANK(G2669),0,ROUND(G2669*H2669,2))</f>
        <v>0</v>
      </c>
      <c r="K2669" s="419"/>
      <c r="L2669" s="423">
        <f t="shared" ref="L2669:M2672" si="739">G2669</f>
        <v>0</v>
      </c>
      <c r="M2669" s="423">
        <f t="shared" si="739"/>
        <v>0</v>
      </c>
      <c r="N2669" s="424">
        <f>IF(ISBLANK(E2669),0,ROUND(F2669*L2669,2))</f>
        <v>0</v>
      </c>
      <c r="O2669" s="424">
        <f>IF(ISBLANK(L2669),0,ROUND(L2669*M2669,2))</f>
        <v>0</v>
      </c>
      <c r="P2669" s="420"/>
      <c r="Q2669" s="532"/>
      <c r="R2669" s="526" t="str">
        <f t="shared" si="730"/>
        <v/>
      </c>
      <c r="S2669" s="526" t="str">
        <f t="shared" si="737"/>
        <v/>
      </c>
      <c r="V2669" s="433">
        <f>VLOOKUP(A2669,[3]Cartilha!$A:$A,1,FALSE)</f>
        <v>100702</v>
      </c>
      <c r="W2669" s="367"/>
    </row>
    <row r="2670" spans="1:23" ht="23.25" hidden="1" thickBot="1" x14ac:dyDescent="0.25">
      <c r="A2670" s="623">
        <v>94805</v>
      </c>
      <c r="B2670" s="616" t="s">
        <v>3171</v>
      </c>
      <c r="C2670" s="620" t="s">
        <v>3882</v>
      </c>
      <c r="D2670" s="612" t="s">
        <v>169</v>
      </c>
      <c r="E2670" s="621">
        <v>897.53</v>
      </c>
      <c r="F2670" s="614">
        <f t="shared" si="731"/>
        <v>1082.06</v>
      </c>
      <c r="G2670" s="510"/>
      <c r="H2670" s="423"/>
      <c r="I2670" s="422">
        <f>IF(ISBLANK(E2670),0,ROUND(F2670*G2670,2))</f>
        <v>0</v>
      </c>
      <c r="J2670" s="422">
        <f>IF(ISBLANK(G2670),0,ROUND(G2670*H2670,2))</f>
        <v>0</v>
      </c>
      <c r="K2670" s="419"/>
      <c r="L2670" s="423">
        <f t="shared" si="739"/>
        <v>0</v>
      </c>
      <c r="M2670" s="423">
        <f t="shared" si="739"/>
        <v>0</v>
      </c>
      <c r="N2670" s="424">
        <f>IF(ISBLANK(E2670),0,ROUND(F2670*L2670,2))</f>
        <v>0</v>
      </c>
      <c r="O2670" s="424">
        <f>IF(ISBLANK(L2670),0,ROUND(L2670*M2670,2))</f>
        <v>0</v>
      </c>
      <c r="P2670" s="420"/>
      <c r="Q2670" s="532"/>
      <c r="R2670" s="526" t="str">
        <f t="shared" si="730"/>
        <v/>
      </c>
      <c r="S2670" s="526" t="str">
        <f t="shared" si="737"/>
        <v/>
      </c>
      <c r="V2670" s="433">
        <f>VLOOKUP(A2670,[3]Cartilha!$A:$A,1,FALSE)</f>
        <v>94805</v>
      </c>
      <c r="W2670" s="367"/>
    </row>
    <row r="2671" spans="1:23" ht="23.25" hidden="1" thickBot="1" x14ac:dyDescent="0.25">
      <c r="A2671" s="623">
        <v>91338</v>
      </c>
      <c r="B2671" s="616" t="s">
        <v>3171</v>
      </c>
      <c r="C2671" s="620" t="s">
        <v>3883</v>
      </c>
      <c r="D2671" s="612" t="s">
        <v>170</v>
      </c>
      <c r="E2671" s="621">
        <v>922.29</v>
      </c>
      <c r="F2671" s="614">
        <f t="shared" si="731"/>
        <v>1111.9100000000001</v>
      </c>
      <c r="G2671" s="510"/>
      <c r="H2671" s="423"/>
      <c r="I2671" s="422">
        <f>IF(ISBLANK(E2671),0,ROUND(F2671*G2671,2))</f>
        <v>0</v>
      </c>
      <c r="J2671" s="422">
        <f>IF(ISBLANK(G2671),0,ROUND(G2671*H2671,2))</f>
        <v>0</v>
      </c>
      <c r="K2671" s="419"/>
      <c r="L2671" s="423">
        <f t="shared" si="739"/>
        <v>0</v>
      </c>
      <c r="M2671" s="423">
        <f t="shared" si="739"/>
        <v>0</v>
      </c>
      <c r="N2671" s="424">
        <f>IF(ISBLANK(E2671),0,ROUND(F2671*L2671,2))</f>
        <v>0</v>
      </c>
      <c r="O2671" s="424">
        <f>IF(ISBLANK(L2671),0,ROUND(L2671*M2671,2))</f>
        <v>0</v>
      </c>
      <c r="P2671" s="420"/>
      <c r="Q2671" s="532"/>
      <c r="R2671" s="526" t="str">
        <f t="shared" si="730"/>
        <v/>
      </c>
      <c r="S2671" s="526" t="str">
        <f t="shared" si="737"/>
        <v/>
      </c>
      <c r="V2671" s="433">
        <f>VLOOKUP(A2671,[3]Cartilha!$A:$A,1,FALSE)</f>
        <v>91338</v>
      </c>
      <c r="W2671" s="367"/>
    </row>
    <row r="2672" spans="1:23" ht="23.25" hidden="1" thickBot="1" x14ac:dyDescent="0.25">
      <c r="A2672" s="623">
        <v>91341</v>
      </c>
      <c r="B2672" s="616" t="s">
        <v>3171</v>
      </c>
      <c r="C2672" s="620" t="s">
        <v>3884</v>
      </c>
      <c r="D2672" s="612" t="s">
        <v>170</v>
      </c>
      <c r="E2672" s="621">
        <v>719.5</v>
      </c>
      <c r="F2672" s="614">
        <f t="shared" si="731"/>
        <v>867.43</v>
      </c>
      <c r="G2672" s="510"/>
      <c r="H2672" s="423"/>
      <c r="I2672" s="422">
        <f>IF(ISBLANK(E2672),0,ROUND(F2672*G2672,2))</f>
        <v>0</v>
      </c>
      <c r="J2672" s="422">
        <f>IF(ISBLANK(G2672),0,ROUND(G2672*H2672,2))</f>
        <v>0</v>
      </c>
      <c r="K2672" s="419"/>
      <c r="L2672" s="423">
        <f t="shared" si="739"/>
        <v>0</v>
      </c>
      <c r="M2672" s="423">
        <f t="shared" si="739"/>
        <v>0</v>
      </c>
      <c r="N2672" s="424">
        <f>IF(ISBLANK(E2672),0,ROUND(F2672*L2672,2))</f>
        <v>0</v>
      </c>
      <c r="O2672" s="424">
        <f>IF(ISBLANK(L2672),0,ROUND(L2672*M2672,2))</f>
        <v>0</v>
      </c>
      <c r="P2672" s="420"/>
      <c r="Q2672" s="532"/>
      <c r="R2672" s="526" t="str">
        <f t="shared" si="730"/>
        <v/>
      </c>
      <c r="S2672" s="526" t="str">
        <f t="shared" si="737"/>
        <v/>
      </c>
      <c r="V2672" s="433">
        <f>VLOOKUP(A2672,[3]Cartilha!$A:$A,1,FALSE)</f>
        <v>91341</v>
      </c>
      <c r="W2672" s="367"/>
    </row>
    <row r="2673" spans="1:23" ht="12" hidden="1" thickBot="1" x14ac:dyDescent="0.25">
      <c r="A2673" s="623" t="s">
        <v>2191</v>
      </c>
      <c r="B2673" s="616"/>
      <c r="C2673" s="639" t="s">
        <v>250</v>
      </c>
      <c r="D2673" s="612">
        <v>0</v>
      </c>
      <c r="E2673" s="637">
        <v>0</v>
      </c>
      <c r="F2673" s="638">
        <f t="shared" si="731"/>
        <v>0</v>
      </c>
      <c r="G2673" s="518"/>
      <c r="H2673" s="446"/>
      <c r="I2673" s="447"/>
      <c r="J2673" s="448"/>
      <c r="K2673" s="419"/>
      <c r="L2673" s="461"/>
      <c r="M2673" s="446"/>
      <c r="N2673" s="447"/>
      <c r="O2673" s="448"/>
      <c r="P2673" s="420"/>
      <c r="Q2673" s="525" t="str">
        <f>IF(OR(SUM(J2675:J2685)&gt;0,SUM(O2675:O2685)&gt;0),"xx","")</f>
        <v/>
      </c>
      <c r="R2673" s="526" t="str">
        <f t="shared" si="730"/>
        <v/>
      </c>
      <c r="S2673" s="526" t="str">
        <f t="shared" si="737"/>
        <v/>
      </c>
      <c r="V2673" s="433" t="str">
        <f>VLOOKUP(A2673,[3]Cartilha!$A:$A,1,FALSE)</f>
        <v>7.1.7</v>
      </c>
      <c r="W2673" s="367"/>
    </row>
    <row r="2674" spans="1:23" ht="12" hidden="1" thickBot="1" x14ac:dyDescent="0.25">
      <c r="A2674" s="623" t="s">
        <v>2199</v>
      </c>
      <c r="B2674" s="616"/>
      <c r="C2674" s="650" t="s">
        <v>272</v>
      </c>
      <c r="D2674" s="612">
        <v>0</v>
      </c>
      <c r="E2674" s="637">
        <v>0</v>
      </c>
      <c r="F2674" s="638">
        <f t="shared" si="731"/>
        <v>0</v>
      </c>
      <c r="G2674" s="518"/>
      <c r="H2674" s="446"/>
      <c r="I2674" s="447"/>
      <c r="J2674" s="448"/>
      <c r="K2674" s="419"/>
      <c r="L2674" s="461"/>
      <c r="M2674" s="446"/>
      <c r="N2674" s="447"/>
      <c r="O2674" s="448"/>
      <c r="P2674" s="420"/>
      <c r="Q2674" s="525" t="str">
        <f>IF(OR(SUM(J2675:J2676)&gt;0,SUM(O2675:O2676)&gt;0),"xx","")</f>
        <v/>
      </c>
      <c r="R2674" s="526" t="str">
        <f t="shared" si="730"/>
        <v/>
      </c>
      <c r="S2674" s="526" t="str">
        <f t="shared" si="737"/>
        <v/>
      </c>
      <c r="V2674" s="433" t="str">
        <f>VLOOKUP(A2674,[3]Cartilha!$A:$A,1,FALSE)</f>
        <v>7.1.7.1</v>
      </c>
      <c r="W2674" s="367"/>
    </row>
    <row r="2675" spans="1:23" ht="12" hidden="1" thickBot="1" x14ac:dyDescent="0.25">
      <c r="A2675" s="623">
        <v>100701</v>
      </c>
      <c r="B2675" s="616" t="s">
        <v>3171</v>
      </c>
      <c r="C2675" s="620" t="s">
        <v>3551</v>
      </c>
      <c r="D2675" s="612" t="s">
        <v>170</v>
      </c>
      <c r="E2675" s="621">
        <v>931.61</v>
      </c>
      <c r="F2675" s="614">
        <f t="shared" si="731"/>
        <v>1123.1500000000001</v>
      </c>
      <c r="G2675" s="510"/>
      <c r="H2675" s="423"/>
      <c r="I2675" s="422">
        <f>IF(ISBLANK(E2675),0,ROUND(F2675*G2675,2))</f>
        <v>0</v>
      </c>
      <c r="J2675" s="422">
        <f>IF(ISBLANK(G2675),0,ROUND(G2675*H2675,2))</f>
        <v>0</v>
      </c>
      <c r="K2675" s="419"/>
      <c r="L2675" s="423">
        <f>G2675</f>
        <v>0</v>
      </c>
      <c r="M2675" s="423">
        <f>H2675</f>
        <v>0</v>
      </c>
      <c r="N2675" s="424">
        <f>IF(ISBLANK(E2675),0,ROUND(F2675*L2675,2))</f>
        <v>0</v>
      </c>
      <c r="O2675" s="424">
        <f>IF(ISBLANK(L2675),0,ROUND(L2675*M2675,2))</f>
        <v>0</v>
      </c>
      <c r="P2675" s="420"/>
      <c r="Q2675" s="532"/>
      <c r="R2675" s="526" t="str">
        <f t="shared" si="730"/>
        <v/>
      </c>
      <c r="S2675" s="526" t="str">
        <f t="shared" si="737"/>
        <v/>
      </c>
      <c r="V2675" s="433">
        <f>VLOOKUP(A2675,[3]Cartilha!$A:$A,1,FALSE)</f>
        <v>100701</v>
      </c>
      <c r="W2675" s="367"/>
    </row>
    <row r="2676" spans="1:23" ht="23.25" hidden="1" thickBot="1" x14ac:dyDescent="0.25">
      <c r="A2676" s="623">
        <v>94806</v>
      </c>
      <c r="B2676" s="616" t="s">
        <v>3171</v>
      </c>
      <c r="C2676" s="620" t="s">
        <v>3885</v>
      </c>
      <c r="D2676" s="612" t="s">
        <v>169</v>
      </c>
      <c r="E2676" s="621">
        <v>1056.23</v>
      </c>
      <c r="F2676" s="614">
        <f t="shared" si="731"/>
        <v>1273.3900000000001</v>
      </c>
      <c r="G2676" s="510"/>
      <c r="H2676" s="423"/>
      <c r="I2676" s="422">
        <f>IF(ISBLANK(E2676),0,ROUND(F2676*G2676,2))</f>
        <v>0</v>
      </c>
      <c r="J2676" s="422">
        <f>IF(ISBLANK(G2676),0,ROUND(G2676*H2676,2))</f>
        <v>0</v>
      </c>
      <c r="K2676" s="419"/>
      <c r="L2676" s="423">
        <f>G2676</f>
        <v>0</v>
      </c>
      <c r="M2676" s="423">
        <f>H2676</f>
        <v>0</v>
      </c>
      <c r="N2676" s="424">
        <f>IF(ISBLANK(E2676),0,ROUND(F2676*L2676,2))</f>
        <v>0</v>
      </c>
      <c r="O2676" s="424">
        <f>IF(ISBLANK(L2676),0,ROUND(L2676*M2676,2))</f>
        <v>0</v>
      </c>
      <c r="P2676" s="420"/>
      <c r="Q2676" s="532"/>
      <c r="R2676" s="526" t="str">
        <f t="shared" si="730"/>
        <v/>
      </c>
      <c r="S2676" s="526" t="str">
        <f t="shared" si="737"/>
        <v/>
      </c>
      <c r="V2676" s="433">
        <f>VLOOKUP(A2676,[3]Cartilha!$A:$A,1,FALSE)</f>
        <v>94806</v>
      </c>
      <c r="W2676" s="367"/>
    </row>
    <row r="2677" spans="1:23" ht="12" hidden="1" thickBot="1" x14ac:dyDescent="0.25">
      <c r="A2677" s="623" t="s">
        <v>6203</v>
      </c>
      <c r="B2677" s="616"/>
      <c r="C2677" s="639" t="s">
        <v>6204</v>
      </c>
      <c r="D2677" s="612">
        <v>0</v>
      </c>
      <c r="E2677" s="637">
        <v>0</v>
      </c>
      <c r="F2677" s="638">
        <f t="shared" si="731"/>
        <v>0</v>
      </c>
      <c r="G2677" s="518"/>
      <c r="H2677" s="446"/>
      <c r="I2677" s="447"/>
      <c r="J2677" s="448"/>
      <c r="K2677" s="419"/>
      <c r="L2677" s="461"/>
      <c r="M2677" s="446"/>
      <c r="N2677" s="447"/>
      <c r="O2677" s="448"/>
      <c r="P2677" s="420"/>
      <c r="Q2677" s="525" t="str">
        <f>IF(OR(SUM(J2677)&gt;0,SUM(O2677)&gt;0),"xx","")</f>
        <v/>
      </c>
      <c r="R2677" s="526" t="str">
        <f t="shared" si="730"/>
        <v/>
      </c>
      <c r="S2677" s="526" t="str">
        <f t="shared" si="737"/>
        <v/>
      </c>
      <c r="V2677" s="433" t="str">
        <f>VLOOKUP(A2677,[3]Cartilha!$A:$A,1,FALSE)</f>
        <v>7.1.7.2</v>
      </c>
      <c r="W2677" s="367"/>
    </row>
    <row r="2678" spans="1:23" ht="12" hidden="1" thickBot="1" x14ac:dyDescent="0.25">
      <c r="A2678" s="623" t="s">
        <v>2200</v>
      </c>
      <c r="B2678" s="616"/>
      <c r="C2678" s="650" t="s">
        <v>702</v>
      </c>
      <c r="D2678" s="612">
        <v>0</v>
      </c>
      <c r="E2678" s="637">
        <v>0</v>
      </c>
      <c r="F2678" s="638">
        <f t="shared" si="731"/>
        <v>0</v>
      </c>
      <c r="G2678" s="518"/>
      <c r="H2678" s="446"/>
      <c r="I2678" s="447"/>
      <c r="J2678" s="448"/>
      <c r="K2678" s="419"/>
      <c r="L2678" s="461"/>
      <c r="M2678" s="446"/>
      <c r="N2678" s="447"/>
      <c r="O2678" s="448"/>
      <c r="P2678" s="420"/>
      <c r="Q2678" s="525" t="str">
        <f>IF(OR(SUM(J2678)&gt;0,SUM(O2678)&gt;0),"xx","")</f>
        <v/>
      </c>
      <c r="R2678" s="526" t="str">
        <f t="shared" si="730"/>
        <v/>
      </c>
      <c r="S2678" s="526" t="str">
        <f t="shared" si="737"/>
        <v/>
      </c>
      <c r="V2678" s="433" t="str">
        <f>VLOOKUP(A2678,[3]Cartilha!$A:$A,1,FALSE)</f>
        <v>7.1.7.3</v>
      </c>
      <c r="W2678" s="367"/>
    </row>
    <row r="2679" spans="1:23" ht="12" hidden="1" thickBot="1" x14ac:dyDescent="0.25">
      <c r="A2679" s="623" t="s">
        <v>2201</v>
      </c>
      <c r="B2679" s="616"/>
      <c r="C2679" s="650" t="s">
        <v>703</v>
      </c>
      <c r="D2679" s="612">
        <v>0</v>
      </c>
      <c r="E2679" s="637">
        <v>0</v>
      </c>
      <c r="F2679" s="638">
        <f t="shared" si="731"/>
        <v>0</v>
      </c>
      <c r="G2679" s="518"/>
      <c r="H2679" s="446"/>
      <c r="I2679" s="447"/>
      <c r="J2679" s="448"/>
      <c r="K2679" s="419"/>
      <c r="L2679" s="461"/>
      <c r="M2679" s="446"/>
      <c r="N2679" s="447"/>
      <c r="O2679" s="448"/>
      <c r="P2679" s="420"/>
      <c r="Q2679" s="525" t="str">
        <f>IF(OR(SUM(J2679)&gt;0,SUM(O2679)&gt;0),"xx","")</f>
        <v/>
      </c>
      <c r="R2679" s="526" t="str">
        <f t="shared" si="730"/>
        <v/>
      </c>
      <c r="S2679" s="526" t="str">
        <f t="shared" si="737"/>
        <v/>
      </c>
      <c r="V2679" s="433" t="str">
        <f>VLOOKUP(A2679,[3]Cartilha!$A:$A,1,FALSE)</f>
        <v>7.1.7.4</v>
      </c>
      <c r="W2679" s="367"/>
    </row>
    <row r="2680" spans="1:23" ht="12" hidden="1" thickBot="1" x14ac:dyDescent="0.25">
      <c r="A2680" s="623" t="s">
        <v>2202</v>
      </c>
      <c r="B2680" s="616"/>
      <c r="C2680" s="650" t="s">
        <v>704</v>
      </c>
      <c r="D2680" s="612">
        <v>0</v>
      </c>
      <c r="E2680" s="637">
        <v>0</v>
      </c>
      <c r="F2680" s="638">
        <f t="shared" si="731"/>
        <v>0</v>
      </c>
      <c r="G2680" s="518"/>
      <c r="H2680" s="446"/>
      <c r="I2680" s="447"/>
      <c r="J2680" s="448"/>
      <c r="K2680" s="419"/>
      <c r="L2680" s="461"/>
      <c r="M2680" s="446"/>
      <c r="N2680" s="447"/>
      <c r="O2680" s="448"/>
      <c r="P2680" s="420"/>
      <c r="Q2680" s="525" t="str">
        <f>IF(OR(SUM(J2681:J2681)&gt;0,SUM(O2681:O2681)&gt;0),"xx","")</f>
        <v/>
      </c>
      <c r="R2680" s="526" t="str">
        <f t="shared" si="730"/>
        <v/>
      </c>
      <c r="S2680" s="526" t="str">
        <f t="shared" si="737"/>
        <v/>
      </c>
      <c r="V2680" s="433" t="str">
        <f>VLOOKUP(A2680,[3]Cartilha!$A:$A,1,FALSE)</f>
        <v>7.1.7.5</v>
      </c>
      <c r="W2680" s="367"/>
    </row>
    <row r="2681" spans="1:23" ht="23.25" hidden="1" thickBot="1" x14ac:dyDescent="0.25">
      <c r="A2681" s="623">
        <v>94807</v>
      </c>
      <c r="B2681" s="616" t="s">
        <v>3171</v>
      </c>
      <c r="C2681" s="620" t="s">
        <v>3886</v>
      </c>
      <c r="D2681" s="612" t="s">
        <v>169</v>
      </c>
      <c r="E2681" s="621">
        <v>957.56</v>
      </c>
      <c r="F2681" s="614">
        <f t="shared" si="731"/>
        <v>1154.43</v>
      </c>
      <c r="G2681" s="510"/>
      <c r="H2681" s="423"/>
      <c r="I2681" s="422">
        <f>IF(ISBLANK(E2681),0,ROUND(F2681*G2681,2))</f>
        <v>0</v>
      </c>
      <c r="J2681" s="422">
        <f>IF(ISBLANK(G2681),0,ROUND(G2681*H2681,2))</f>
        <v>0</v>
      </c>
      <c r="K2681" s="419"/>
      <c r="L2681" s="423">
        <f>G2681</f>
        <v>0</v>
      </c>
      <c r="M2681" s="423">
        <f>H2681</f>
        <v>0</v>
      </c>
      <c r="N2681" s="424">
        <f>IF(ISBLANK(E2681),0,ROUND(F2681*L2681,2))</f>
        <v>0</v>
      </c>
      <c r="O2681" s="424">
        <f>IF(ISBLANK(L2681),0,ROUND(L2681*M2681,2))</f>
        <v>0</v>
      </c>
      <c r="P2681" s="420"/>
      <c r="Q2681" s="532"/>
      <c r="R2681" s="526" t="str">
        <f t="shared" si="730"/>
        <v/>
      </c>
      <c r="S2681" s="526" t="str">
        <f t="shared" si="737"/>
        <v/>
      </c>
      <c r="V2681" s="433">
        <f>VLOOKUP(A2681,[3]Cartilha!$A:$A,1,FALSE)</f>
        <v>94807</v>
      </c>
      <c r="W2681" s="367"/>
    </row>
    <row r="2682" spans="1:23" ht="12" hidden="1" thickBot="1" x14ac:dyDescent="0.25">
      <c r="A2682" s="623" t="s">
        <v>6205</v>
      </c>
      <c r="B2682" s="616"/>
      <c r="C2682" s="650" t="s">
        <v>6206</v>
      </c>
      <c r="D2682" s="612">
        <v>0</v>
      </c>
      <c r="E2682" s="637">
        <v>0</v>
      </c>
      <c r="F2682" s="638">
        <f t="shared" si="731"/>
        <v>0</v>
      </c>
      <c r="G2682" s="518"/>
      <c r="H2682" s="446"/>
      <c r="I2682" s="447"/>
      <c r="J2682" s="448"/>
      <c r="K2682" s="419"/>
      <c r="L2682" s="461"/>
      <c r="M2682" s="446"/>
      <c r="N2682" s="447"/>
      <c r="O2682" s="448"/>
      <c r="P2682" s="420"/>
      <c r="Q2682" s="525" t="str">
        <f>IF(OR(SUM(J2682)&gt;0,SUM(O2682)&gt;0),"xx","")</f>
        <v/>
      </c>
      <c r="R2682" s="526" t="str">
        <f t="shared" si="730"/>
        <v/>
      </c>
      <c r="S2682" s="526" t="str">
        <f t="shared" si="737"/>
        <v/>
      </c>
      <c r="V2682" s="433" t="str">
        <f>VLOOKUP(A2682,[3]Cartilha!$A:$A,1,FALSE)</f>
        <v>7.1.7.6</v>
      </c>
      <c r="W2682" s="367"/>
    </row>
    <row r="2683" spans="1:23" ht="12" hidden="1" thickBot="1" x14ac:dyDescent="0.25">
      <c r="A2683" s="623" t="s">
        <v>6207</v>
      </c>
      <c r="B2683" s="616"/>
      <c r="C2683" s="650" t="s">
        <v>6208</v>
      </c>
      <c r="D2683" s="612">
        <v>0</v>
      </c>
      <c r="E2683" s="637">
        <v>0</v>
      </c>
      <c r="F2683" s="638">
        <f t="shared" si="731"/>
        <v>0</v>
      </c>
      <c r="G2683" s="518"/>
      <c r="H2683" s="446"/>
      <c r="I2683" s="447"/>
      <c r="J2683" s="448"/>
      <c r="K2683" s="419"/>
      <c r="L2683" s="461"/>
      <c r="M2683" s="446"/>
      <c r="N2683" s="447"/>
      <c r="O2683" s="448"/>
      <c r="P2683" s="420"/>
      <c r="Q2683" s="525" t="str">
        <f>IF(OR(SUM(J2683)&gt;0,SUM(O2683)&gt;0),"xx","")</f>
        <v/>
      </c>
      <c r="R2683" s="526" t="str">
        <f t="shared" si="730"/>
        <v/>
      </c>
      <c r="S2683" s="526" t="str">
        <f t="shared" si="737"/>
        <v/>
      </c>
      <c r="V2683" s="433" t="str">
        <f>VLOOKUP(A2683,[3]Cartilha!$A:$A,1,FALSE)</f>
        <v>7.1.7.7</v>
      </c>
      <c r="W2683" s="367"/>
    </row>
    <row r="2684" spans="1:23" ht="12" hidden="1" thickBot="1" x14ac:dyDescent="0.25">
      <c r="A2684" s="623" t="s">
        <v>2203</v>
      </c>
      <c r="B2684" s="616"/>
      <c r="C2684" s="650" t="s">
        <v>273</v>
      </c>
      <c r="D2684" s="612">
        <v>0</v>
      </c>
      <c r="E2684" s="637">
        <v>0</v>
      </c>
      <c r="F2684" s="638">
        <f t="shared" si="731"/>
        <v>0</v>
      </c>
      <c r="G2684" s="518"/>
      <c r="H2684" s="446"/>
      <c r="I2684" s="447"/>
      <c r="J2684" s="448"/>
      <c r="K2684" s="419"/>
      <c r="L2684" s="461"/>
      <c r="M2684" s="446"/>
      <c r="N2684" s="447"/>
      <c r="O2684" s="448"/>
      <c r="P2684" s="420"/>
      <c r="Q2684" s="525" t="str">
        <f>IF(OR(SUM(J2685)&gt;0,SUM(O2685)&gt;0),"xx","")</f>
        <v/>
      </c>
      <c r="R2684" s="526" t="str">
        <f t="shared" si="730"/>
        <v/>
      </c>
      <c r="S2684" s="526" t="str">
        <f t="shared" si="737"/>
        <v/>
      </c>
      <c r="V2684" s="433" t="str">
        <f>VLOOKUP(A2684,[3]Cartilha!$A:$A,1,FALSE)</f>
        <v>7.1.7.8</v>
      </c>
      <c r="W2684" s="367"/>
    </row>
    <row r="2685" spans="1:23" ht="12" hidden="1" thickBot="1" x14ac:dyDescent="0.25">
      <c r="A2685" s="623">
        <v>90838</v>
      </c>
      <c r="B2685" s="616" t="s">
        <v>3171</v>
      </c>
      <c r="C2685" s="620" t="s">
        <v>3887</v>
      </c>
      <c r="D2685" s="612" t="s">
        <v>169</v>
      </c>
      <c r="E2685" s="621">
        <v>2302.19</v>
      </c>
      <c r="F2685" s="614">
        <f t="shared" si="731"/>
        <v>2775.52</v>
      </c>
      <c r="G2685" s="510"/>
      <c r="H2685" s="423"/>
      <c r="I2685" s="422">
        <f>IF(ISBLANK(E2685),0,ROUND(F2685*G2685,2))</f>
        <v>0</v>
      </c>
      <c r="J2685" s="422">
        <f>IF(ISBLANK(G2685),0,ROUND(G2685*H2685,2))</f>
        <v>0</v>
      </c>
      <c r="K2685" s="419"/>
      <c r="L2685" s="423">
        <f>G2685</f>
        <v>0</v>
      </c>
      <c r="M2685" s="423">
        <f>H2685</f>
        <v>0</v>
      </c>
      <c r="N2685" s="424">
        <f>IF(ISBLANK(E2685),0,ROUND(F2685*L2685,2))</f>
        <v>0</v>
      </c>
      <c r="O2685" s="424">
        <f>IF(ISBLANK(L2685),0,ROUND(L2685*M2685,2))</f>
        <v>0</v>
      </c>
      <c r="P2685" s="420"/>
      <c r="Q2685" s="532"/>
      <c r="R2685" s="526" t="str">
        <f t="shared" si="730"/>
        <v/>
      </c>
      <c r="S2685" s="526" t="str">
        <f t="shared" si="737"/>
        <v/>
      </c>
      <c r="V2685" s="433">
        <f>VLOOKUP(A2685,[3]Cartilha!$A:$A,1,FALSE)</f>
        <v>90838</v>
      </c>
      <c r="W2685" s="367"/>
    </row>
    <row r="2686" spans="1:23" ht="12" hidden="1" thickBot="1" x14ac:dyDescent="0.25">
      <c r="A2686" s="623" t="s">
        <v>6209</v>
      </c>
      <c r="B2686" s="616"/>
      <c r="C2686" s="650" t="s">
        <v>6210</v>
      </c>
      <c r="D2686" s="612">
        <v>0</v>
      </c>
      <c r="E2686" s="637">
        <v>0</v>
      </c>
      <c r="F2686" s="638">
        <f t="shared" si="731"/>
        <v>0</v>
      </c>
      <c r="G2686" s="518"/>
      <c r="H2686" s="446"/>
      <c r="I2686" s="447"/>
      <c r="J2686" s="448"/>
      <c r="K2686" s="419"/>
      <c r="L2686" s="461"/>
      <c r="M2686" s="446"/>
      <c r="N2686" s="447"/>
      <c r="O2686" s="448"/>
      <c r="P2686" s="420"/>
      <c r="Q2686" s="525" t="str">
        <f>IF(OR(SUM(J2686)&gt;0,SUM(O2686)&gt;0),"xx","")</f>
        <v/>
      </c>
      <c r="R2686" s="526" t="str">
        <f t="shared" si="730"/>
        <v/>
      </c>
      <c r="S2686" s="526" t="str">
        <f t="shared" si="737"/>
        <v/>
      </c>
      <c r="V2686" s="433" t="str">
        <f>VLOOKUP(A2686,[3]Cartilha!$A:$A,1,FALSE)</f>
        <v>7.1.8</v>
      </c>
      <c r="W2686" s="367"/>
    </row>
    <row r="2687" spans="1:23" ht="12" hidden="1" thickBot="1" x14ac:dyDescent="0.25">
      <c r="A2687" s="623" t="s">
        <v>2192</v>
      </c>
      <c r="B2687" s="616"/>
      <c r="C2687" s="650" t="s">
        <v>255</v>
      </c>
      <c r="D2687" s="612">
        <v>0</v>
      </c>
      <c r="E2687" s="637">
        <v>0</v>
      </c>
      <c r="F2687" s="638">
        <f t="shared" si="731"/>
        <v>0</v>
      </c>
      <c r="G2687" s="518"/>
      <c r="H2687" s="446"/>
      <c r="I2687" s="447"/>
      <c r="J2687" s="448"/>
      <c r="K2687" s="419"/>
      <c r="L2687" s="461"/>
      <c r="M2687" s="446"/>
      <c r="N2687" s="447"/>
      <c r="O2687" s="448"/>
      <c r="P2687" s="420"/>
      <c r="Q2687" s="525" t="str">
        <f>IF(OR(SUM(J2689:J2692)&gt;0,SUM(O2689:O2692)&gt;0),"xx","")</f>
        <v/>
      </c>
      <c r="R2687" s="526" t="str">
        <f t="shared" si="730"/>
        <v/>
      </c>
      <c r="S2687" s="526" t="str">
        <f t="shared" si="737"/>
        <v/>
      </c>
      <c r="V2687" s="433" t="str">
        <f>VLOOKUP(A2687,[3]Cartilha!$A:$A,1,FALSE)</f>
        <v>7.1.9</v>
      </c>
      <c r="W2687" s="367"/>
    </row>
    <row r="2688" spans="1:23" ht="12" hidden="1" thickBot="1" x14ac:dyDescent="0.25">
      <c r="A2688" s="623" t="s">
        <v>2193</v>
      </c>
      <c r="B2688" s="616"/>
      <c r="C2688" s="639" t="s">
        <v>274</v>
      </c>
      <c r="D2688" s="612">
        <v>0</v>
      </c>
      <c r="E2688" s="637">
        <v>0</v>
      </c>
      <c r="F2688" s="638">
        <f t="shared" si="731"/>
        <v>0</v>
      </c>
      <c r="G2688" s="518"/>
      <c r="H2688" s="446"/>
      <c r="I2688" s="447"/>
      <c r="J2688" s="448"/>
      <c r="K2688" s="419"/>
      <c r="L2688" s="461"/>
      <c r="M2688" s="446"/>
      <c r="N2688" s="447"/>
      <c r="O2688" s="448"/>
      <c r="P2688" s="420"/>
      <c r="Q2688" s="525" t="str">
        <f>IF(OR(SUM(J2689:J2689)&gt;0,SUM(O2689:O2689)&gt;0),"xx","")</f>
        <v/>
      </c>
      <c r="R2688" s="526" t="str">
        <f t="shared" si="730"/>
        <v/>
      </c>
      <c r="S2688" s="526" t="str">
        <f t="shared" si="737"/>
        <v/>
      </c>
      <c r="V2688" s="433" t="str">
        <f>VLOOKUP(A2688,[3]Cartilha!$A:$A,1,FALSE)</f>
        <v>7.1.9.1</v>
      </c>
      <c r="W2688" s="367"/>
    </row>
    <row r="2689" spans="1:23" ht="23.25" hidden="1" thickBot="1" x14ac:dyDescent="0.25">
      <c r="A2689" s="623">
        <v>94559</v>
      </c>
      <c r="B2689" s="616" t="s">
        <v>3171</v>
      </c>
      <c r="C2689" s="620" t="s">
        <v>3888</v>
      </c>
      <c r="D2689" s="612" t="s">
        <v>170</v>
      </c>
      <c r="E2689" s="621">
        <v>828.3</v>
      </c>
      <c r="F2689" s="614">
        <f t="shared" si="731"/>
        <v>998.6</v>
      </c>
      <c r="G2689" s="510"/>
      <c r="H2689" s="423"/>
      <c r="I2689" s="422">
        <f>IF(ISBLANK(E2689),0,ROUND(F2689*G2689,2))</f>
        <v>0</v>
      </c>
      <c r="J2689" s="422">
        <f>IF(ISBLANK(G2689),0,ROUND(G2689*H2689,2))</f>
        <v>0</v>
      </c>
      <c r="K2689" s="419"/>
      <c r="L2689" s="423">
        <f>G2689</f>
        <v>0</v>
      </c>
      <c r="M2689" s="423">
        <f>H2689</f>
        <v>0</v>
      </c>
      <c r="N2689" s="424">
        <f>IF(ISBLANK(E2689),0,ROUND(F2689*L2689,2))</f>
        <v>0</v>
      </c>
      <c r="O2689" s="424">
        <f>IF(ISBLANK(L2689),0,ROUND(L2689*M2689,2))</f>
        <v>0</v>
      </c>
      <c r="P2689" s="420"/>
      <c r="Q2689" s="532"/>
      <c r="R2689" s="526" t="str">
        <f t="shared" si="730"/>
        <v/>
      </c>
      <c r="S2689" s="526" t="str">
        <f t="shared" si="737"/>
        <v/>
      </c>
      <c r="V2689" s="433">
        <f>VLOOKUP(A2689,[3]Cartilha!$A:$A,1,FALSE)</f>
        <v>94559</v>
      </c>
      <c r="W2689" s="367"/>
    </row>
    <row r="2690" spans="1:23" ht="12" hidden="1" thickBot="1" x14ac:dyDescent="0.25">
      <c r="A2690" s="623" t="s">
        <v>2194</v>
      </c>
      <c r="B2690" s="616"/>
      <c r="C2690" s="639" t="s">
        <v>275</v>
      </c>
      <c r="D2690" s="612">
        <v>0</v>
      </c>
      <c r="E2690" s="637">
        <v>0</v>
      </c>
      <c r="F2690" s="638">
        <f t="shared" si="731"/>
        <v>0</v>
      </c>
      <c r="G2690" s="518"/>
      <c r="H2690" s="446"/>
      <c r="I2690" s="447"/>
      <c r="J2690" s="448"/>
      <c r="K2690" s="419"/>
      <c r="L2690" s="461"/>
      <c r="M2690" s="446"/>
      <c r="N2690" s="447"/>
      <c r="O2690" s="448"/>
      <c r="P2690" s="420"/>
      <c r="Q2690" s="525" t="str">
        <f>IF(OR(SUM(J2691:J2691)&gt;0,SUM(O2691:O2691)&gt;0),"xx","")</f>
        <v/>
      </c>
      <c r="R2690" s="526" t="str">
        <f t="shared" si="730"/>
        <v/>
      </c>
      <c r="S2690" s="526" t="str">
        <f t="shared" si="737"/>
        <v/>
      </c>
      <c r="V2690" s="433" t="str">
        <f>VLOOKUP(A2690,[3]Cartilha!$A:$A,1,FALSE)</f>
        <v>7.1.9.2</v>
      </c>
      <c r="W2690" s="367"/>
    </row>
    <row r="2691" spans="1:23" ht="23.25" hidden="1" thickBot="1" x14ac:dyDescent="0.25">
      <c r="A2691" s="623">
        <v>94562</v>
      </c>
      <c r="B2691" s="616" t="s">
        <v>3171</v>
      </c>
      <c r="C2691" s="620" t="s">
        <v>3889</v>
      </c>
      <c r="D2691" s="612" t="s">
        <v>170</v>
      </c>
      <c r="E2691" s="621">
        <v>790.02</v>
      </c>
      <c r="F2691" s="614">
        <f t="shared" si="731"/>
        <v>952.45</v>
      </c>
      <c r="G2691" s="510"/>
      <c r="H2691" s="423"/>
      <c r="I2691" s="422">
        <f>IF(ISBLANK(E2691),0,ROUND(F2691*G2691,2))</f>
        <v>0</v>
      </c>
      <c r="J2691" s="422">
        <f>IF(ISBLANK(G2691),0,ROUND(G2691*H2691,2))</f>
        <v>0</v>
      </c>
      <c r="K2691" s="419"/>
      <c r="L2691" s="423">
        <f>G2691</f>
        <v>0</v>
      </c>
      <c r="M2691" s="423">
        <f>H2691</f>
        <v>0</v>
      </c>
      <c r="N2691" s="424">
        <f>IF(ISBLANK(E2691),0,ROUND(F2691*L2691,2))</f>
        <v>0</v>
      </c>
      <c r="O2691" s="424">
        <f>IF(ISBLANK(L2691),0,ROUND(L2691*M2691,2))</f>
        <v>0</v>
      </c>
      <c r="P2691" s="420"/>
      <c r="Q2691" s="532"/>
      <c r="R2691" s="526" t="str">
        <f t="shared" si="730"/>
        <v/>
      </c>
      <c r="S2691" s="526" t="str">
        <f t="shared" si="737"/>
        <v/>
      </c>
      <c r="V2691" s="433">
        <f>VLOOKUP(A2691,[3]Cartilha!$A:$A,1,FALSE)</f>
        <v>94562</v>
      </c>
      <c r="W2691" s="367"/>
    </row>
    <row r="2692" spans="1:23" ht="12" hidden="1" thickBot="1" x14ac:dyDescent="0.25">
      <c r="A2692" s="623" t="s">
        <v>6211</v>
      </c>
      <c r="B2692" s="616"/>
      <c r="C2692" s="650" t="s">
        <v>6212</v>
      </c>
      <c r="D2692" s="612">
        <v>0</v>
      </c>
      <c r="E2692" s="637">
        <v>0</v>
      </c>
      <c r="F2692" s="638">
        <f t="shared" si="731"/>
        <v>0</v>
      </c>
      <c r="G2692" s="518"/>
      <c r="H2692" s="446"/>
      <c r="I2692" s="447"/>
      <c r="J2692" s="448"/>
      <c r="K2692" s="419"/>
      <c r="L2692" s="461"/>
      <c r="M2692" s="446"/>
      <c r="N2692" s="447"/>
      <c r="O2692" s="448"/>
      <c r="P2692" s="420"/>
      <c r="Q2692" s="525" t="str">
        <f>IF(OR(SUM(J2692)&gt;0,SUM(O2692)&gt;0),"xx","")</f>
        <v/>
      </c>
      <c r="R2692" s="526" t="str">
        <f t="shared" si="730"/>
        <v/>
      </c>
      <c r="S2692" s="526" t="str">
        <f t="shared" si="737"/>
        <v/>
      </c>
      <c r="V2692" s="433" t="str">
        <f>VLOOKUP(A2692,[3]Cartilha!$A:$A,1,FALSE)</f>
        <v>7.1.9.3</v>
      </c>
      <c r="W2692" s="367"/>
    </row>
    <row r="2693" spans="1:23" ht="12" hidden="1" thickBot="1" x14ac:dyDescent="0.25">
      <c r="A2693" s="623" t="s">
        <v>2195</v>
      </c>
      <c r="B2693" s="616"/>
      <c r="C2693" s="639" t="s">
        <v>256</v>
      </c>
      <c r="D2693" s="612">
        <v>0</v>
      </c>
      <c r="E2693" s="637">
        <v>0</v>
      </c>
      <c r="F2693" s="638">
        <f t="shared" si="731"/>
        <v>0</v>
      </c>
      <c r="G2693" s="518"/>
      <c r="H2693" s="446"/>
      <c r="I2693" s="447"/>
      <c r="J2693" s="448"/>
      <c r="K2693" s="419"/>
      <c r="L2693" s="461"/>
      <c r="M2693" s="446"/>
      <c r="N2693" s="447"/>
      <c r="O2693" s="448"/>
      <c r="P2693" s="420"/>
      <c r="Q2693" s="525" t="str">
        <f>IF(OR(SUM(J2694:J2702)&gt;0,SUM(O2694:O2702)&gt;0),"xx","")</f>
        <v/>
      </c>
      <c r="R2693" s="526" t="str">
        <f t="shared" si="730"/>
        <v/>
      </c>
      <c r="S2693" s="526" t="str">
        <f t="shared" si="737"/>
        <v/>
      </c>
      <c r="V2693" s="433" t="str">
        <f>VLOOKUP(A2693,[3]Cartilha!$A:$A,1,FALSE)</f>
        <v>7.1.10</v>
      </c>
      <c r="W2693" s="367"/>
    </row>
    <row r="2694" spans="1:23" ht="12" hidden="1" thickBot="1" x14ac:dyDescent="0.25">
      <c r="A2694" s="623">
        <v>94587</v>
      </c>
      <c r="B2694" s="616" t="s">
        <v>3171</v>
      </c>
      <c r="C2694" s="620" t="s">
        <v>3510</v>
      </c>
      <c r="D2694" s="612" t="s">
        <v>7029</v>
      </c>
      <c r="E2694" s="621">
        <v>82.07</v>
      </c>
      <c r="F2694" s="614">
        <f t="shared" si="731"/>
        <v>98.94</v>
      </c>
      <c r="G2694" s="510"/>
      <c r="H2694" s="423"/>
      <c r="I2694" s="422">
        <f t="shared" ref="I2694:I2702" si="740">IF(ISBLANK(E2694),0,ROUND(F2694*G2694,2))</f>
        <v>0</v>
      </c>
      <c r="J2694" s="422">
        <f t="shared" ref="J2694:J2702" si="741">IF(ISBLANK(G2694),0,ROUND(G2694*H2694,2))</f>
        <v>0</v>
      </c>
      <c r="K2694" s="419"/>
      <c r="L2694" s="423">
        <f t="shared" ref="L2694:L2702" si="742">G2694</f>
        <v>0</v>
      </c>
      <c r="M2694" s="423">
        <f t="shared" ref="M2694:M2702" si="743">H2694</f>
        <v>0</v>
      </c>
      <c r="N2694" s="424">
        <f t="shared" ref="N2694:N2702" si="744">IF(ISBLANK(E2694),0,ROUND(F2694*L2694,2))</f>
        <v>0</v>
      </c>
      <c r="O2694" s="424">
        <f t="shared" ref="O2694:O2702" si="745">IF(ISBLANK(L2694),0,ROUND(L2694*M2694,2))</f>
        <v>0</v>
      </c>
      <c r="P2694" s="420"/>
      <c r="Q2694" s="532"/>
      <c r="R2694" s="526" t="str">
        <f t="shared" si="730"/>
        <v/>
      </c>
      <c r="S2694" s="526" t="str">
        <f t="shared" si="737"/>
        <v/>
      </c>
      <c r="V2694" s="433">
        <f>VLOOKUP(A2694,[3]Cartilha!$A:$A,1,FALSE)</f>
        <v>94587</v>
      </c>
      <c r="W2694" s="367"/>
    </row>
    <row r="2695" spans="1:23" ht="12" hidden="1" thickBot="1" x14ac:dyDescent="0.25">
      <c r="A2695" s="623">
        <v>94588</v>
      </c>
      <c r="B2695" s="616" t="s">
        <v>3171</v>
      </c>
      <c r="C2695" s="620" t="s">
        <v>3511</v>
      </c>
      <c r="D2695" s="612" t="s">
        <v>7029</v>
      </c>
      <c r="E2695" s="621">
        <v>73.33</v>
      </c>
      <c r="F2695" s="614">
        <f t="shared" si="731"/>
        <v>88.41</v>
      </c>
      <c r="G2695" s="510"/>
      <c r="H2695" s="423"/>
      <c r="I2695" s="422">
        <f t="shared" si="740"/>
        <v>0</v>
      </c>
      <c r="J2695" s="422">
        <f t="shared" si="741"/>
        <v>0</v>
      </c>
      <c r="K2695" s="419"/>
      <c r="L2695" s="423">
        <f t="shared" si="742"/>
        <v>0</v>
      </c>
      <c r="M2695" s="423">
        <f t="shared" si="743"/>
        <v>0</v>
      </c>
      <c r="N2695" s="424">
        <f t="shared" si="744"/>
        <v>0</v>
      </c>
      <c r="O2695" s="424">
        <f t="shared" si="745"/>
        <v>0</v>
      </c>
      <c r="P2695" s="420"/>
      <c r="Q2695" s="532"/>
      <c r="R2695" s="526" t="str">
        <f t="shared" si="730"/>
        <v/>
      </c>
      <c r="S2695" s="526" t="str">
        <f t="shared" si="737"/>
        <v/>
      </c>
      <c r="V2695" s="433">
        <f>VLOOKUP(A2695,[3]Cartilha!$A:$A,1,FALSE)</f>
        <v>94588</v>
      </c>
      <c r="W2695" s="367"/>
    </row>
    <row r="2696" spans="1:23" ht="34.5" hidden="1" thickBot="1" x14ac:dyDescent="0.25">
      <c r="A2696" s="623">
        <v>99837</v>
      </c>
      <c r="B2696" s="616" t="s">
        <v>3171</v>
      </c>
      <c r="C2696" s="620" t="s">
        <v>3154</v>
      </c>
      <c r="D2696" s="612" t="s">
        <v>7029</v>
      </c>
      <c r="E2696" s="621">
        <v>682.12</v>
      </c>
      <c r="F2696" s="614">
        <f t="shared" si="731"/>
        <v>822.36</v>
      </c>
      <c r="G2696" s="510"/>
      <c r="H2696" s="423"/>
      <c r="I2696" s="422">
        <f t="shared" si="740"/>
        <v>0</v>
      </c>
      <c r="J2696" s="422">
        <f t="shared" si="741"/>
        <v>0</v>
      </c>
      <c r="K2696" s="419"/>
      <c r="L2696" s="423">
        <f t="shared" si="742"/>
        <v>0</v>
      </c>
      <c r="M2696" s="423">
        <f t="shared" si="743"/>
        <v>0</v>
      </c>
      <c r="N2696" s="424">
        <f t="shared" si="744"/>
        <v>0</v>
      </c>
      <c r="O2696" s="424">
        <f t="shared" si="745"/>
        <v>0</v>
      </c>
      <c r="P2696" s="420"/>
      <c r="Q2696" s="532"/>
      <c r="R2696" s="526" t="str">
        <f t="shared" si="730"/>
        <v/>
      </c>
      <c r="S2696" s="526" t="str">
        <f t="shared" si="737"/>
        <v/>
      </c>
      <c r="V2696" s="433">
        <f>VLOOKUP(A2696,[3]Cartilha!$A:$A,1,FALSE)</f>
        <v>99837</v>
      </c>
      <c r="W2696" s="367"/>
    </row>
    <row r="2697" spans="1:23" ht="34.5" hidden="1" thickBot="1" x14ac:dyDescent="0.25">
      <c r="A2697" s="623">
        <v>99839</v>
      </c>
      <c r="B2697" s="616" t="s">
        <v>3171</v>
      </c>
      <c r="C2697" s="620" t="s">
        <v>3155</v>
      </c>
      <c r="D2697" s="612" t="s">
        <v>7029</v>
      </c>
      <c r="E2697" s="621">
        <v>556.87</v>
      </c>
      <c r="F2697" s="614">
        <f t="shared" si="731"/>
        <v>671.36</v>
      </c>
      <c r="G2697" s="510"/>
      <c r="H2697" s="423"/>
      <c r="I2697" s="422">
        <f t="shared" si="740"/>
        <v>0</v>
      </c>
      <c r="J2697" s="422">
        <f t="shared" si="741"/>
        <v>0</v>
      </c>
      <c r="K2697" s="419"/>
      <c r="L2697" s="423">
        <f t="shared" si="742"/>
        <v>0</v>
      </c>
      <c r="M2697" s="423">
        <f t="shared" si="743"/>
        <v>0</v>
      </c>
      <c r="N2697" s="424">
        <f t="shared" si="744"/>
        <v>0</v>
      </c>
      <c r="O2697" s="424">
        <f t="shared" si="745"/>
        <v>0</v>
      </c>
      <c r="P2697" s="420"/>
      <c r="Q2697" s="532"/>
      <c r="R2697" s="526" t="str">
        <f t="shared" si="730"/>
        <v/>
      </c>
      <c r="S2697" s="526" t="str">
        <f t="shared" si="737"/>
        <v/>
      </c>
      <c r="V2697" s="433">
        <f>VLOOKUP(A2697,[3]Cartilha!$A:$A,1,FALSE)</f>
        <v>99839</v>
      </c>
      <c r="W2697" s="367"/>
    </row>
    <row r="2698" spans="1:23" ht="23.25" hidden="1" thickBot="1" x14ac:dyDescent="0.25">
      <c r="A2698" s="623">
        <v>99841</v>
      </c>
      <c r="B2698" s="616" t="s">
        <v>3171</v>
      </c>
      <c r="C2698" s="620" t="s">
        <v>3156</v>
      </c>
      <c r="D2698" s="612" t="s">
        <v>7029</v>
      </c>
      <c r="E2698" s="621">
        <v>1343.04</v>
      </c>
      <c r="F2698" s="614">
        <f t="shared" si="731"/>
        <v>1619.17</v>
      </c>
      <c r="G2698" s="510"/>
      <c r="H2698" s="423"/>
      <c r="I2698" s="422">
        <f t="shared" si="740"/>
        <v>0</v>
      </c>
      <c r="J2698" s="422">
        <f t="shared" si="741"/>
        <v>0</v>
      </c>
      <c r="K2698" s="419"/>
      <c r="L2698" s="423">
        <f t="shared" si="742"/>
        <v>0</v>
      </c>
      <c r="M2698" s="423">
        <f t="shared" si="743"/>
        <v>0</v>
      </c>
      <c r="N2698" s="424">
        <f t="shared" si="744"/>
        <v>0</v>
      </c>
      <c r="O2698" s="424">
        <f t="shared" si="745"/>
        <v>0</v>
      </c>
      <c r="P2698" s="420"/>
      <c r="Q2698" s="532"/>
      <c r="R2698" s="526" t="str">
        <f t="shared" si="730"/>
        <v/>
      </c>
      <c r="S2698" s="526" t="str">
        <f t="shared" si="737"/>
        <v/>
      </c>
      <c r="V2698" s="433">
        <f>VLOOKUP(A2698,[3]Cartilha!$A:$A,1,FALSE)</f>
        <v>99841</v>
      </c>
      <c r="W2698" s="367"/>
    </row>
    <row r="2699" spans="1:23" ht="12" hidden="1" thickBot="1" x14ac:dyDescent="0.25">
      <c r="A2699" s="623">
        <v>99861</v>
      </c>
      <c r="B2699" s="616" t="s">
        <v>3171</v>
      </c>
      <c r="C2699" s="620" t="s">
        <v>6827</v>
      </c>
      <c r="D2699" s="612" t="s">
        <v>170</v>
      </c>
      <c r="E2699" s="621">
        <v>694</v>
      </c>
      <c r="F2699" s="614">
        <f t="shared" si="731"/>
        <v>836.69</v>
      </c>
      <c r="G2699" s="510"/>
      <c r="H2699" s="423"/>
      <c r="I2699" s="422">
        <f t="shared" si="740"/>
        <v>0</v>
      </c>
      <c r="J2699" s="422">
        <f t="shared" si="741"/>
        <v>0</v>
      </c>
      <c r="K2699" s="419"/>
      <c r="L2699" s="423">
        <f t="shared" si="742"/>
        <v>0</v>
      </c>
      <c r="M2699" s="423">
        <f t="shared" si="743"/>
        <v>0</v>
      </c>
      <c r="N2699" s="424">
        <f t="shared" si="744"/>
        <v>0</v>
      </c>
      <c r="O2699" s="424">
        <f t="shared" si="745"/>
        <v>0</v>
      </c>
      <c r="P2699" s="420"/>
      <c r="Q2699" s="532"/>
      <c r="R2699" s="526" t="str">
        <f t="shared" si="730"/>
        <v/>
      </c>
      <c r="S2699" s="526" t="str">
        <f t="shared" si="737"/>
        <v/>
      </c>
      <c r="V2699" s="433">
        <f>VLOOKUP(A2699,[3]Cartilha!$A:$A,1,FALSE)</f>
        <v>99861</v>
      </c>
      <c r="W2699" s="367"/>
    </row>
    <row r="2700" spans="1:23" ht="12" hidden="1" thickBot="1" x14ac:dyDescent="0.25">
      <c r="A2700" s="623">
        <v>99855</v>
      </c>
      <c r="B2700" s="616" t="s">
        <v>3171</v>
      </c>
      <c r="C2700" s="620" t="s">
        <v>3157</v>
      </c>
      <c r="D2700" s="612" t="s">
        <v>7029</v>
      </c>
      <c r="E2700" s="621">
        <v>122.39</v>
      </c>
      <c r="F2700" s="614">
        <f t="shared" si="731"/>
        <v>147.55000000000001</v>
      </c>
      <c r="G2700" s="510"/>
      <c r="H2700" s="423"/>
      <c r="I2700" s="422">
        <f t="shared" si="740"/>
        <v>0</v>
      </c>
      <c r="J2700" s="422">
        <f t="shared" si="741"/>
        <v>0</v>
      </c>
      <c r="K2700" s="419"/>
      <c r="L2700" s="423">
        <f t="shared" si="742"/>
        <v>0</v>
      </c>
      <c r="M2700" s="423">
        <f t="shared" si="743"/>
        <v>0</v>
      </c>
      <c r="N2700" s="424">
        <f t="shared" si="744"/>
        <v>0</v>
      </c>
      <c r="O2700" s="424">
        <f t="shared" si="745"/>
        <v>0</v>
      </c>
      <c r="P2700" s="420"/>
      <c r="Q2700" s="532"/>
      <c r="R2700" s="526" t="str">
        <f t="shared" si="730"/>
        <v/>
      </c>
      <c r="S2700" s="526" t="str">
        <f t="shared" si="737"/>
        <v/>
      </c>
      <c r="V2700" s="433">
        <f>VLOOKUP(A2700,[3]Cartilha!$A:$A,1,FALSE)</f>
        <v>99855</v>
      </c>
      <c r="W2700" s="367"/>
    </row>
    <row r="2701" spans="1:23" ht="12" hidden="1" thickBot="1" x14ac:dyDescent="0.25">
      <c r="A2701" s="623">
        <v>99857</v>
      </c>
      <c r="B2701" s="616" t="s">
        <v>3171</v>
      </c>
      <c r="C2701" s="620" t="s">
        <v>3158</v>
      </c>
      <c r="D2701" s="612" t="s">
        <v>7029</v>
      </c>
      <c r="E2701" s="621">
        <v>94.64</v>
      </c>
      <c r="F2701" s="614">
        <f t="shared" si="731"/>
        <v>114.1</v>
      </c>
      <c r="G2701" s="510"/>
      <c r="H2701" s="423"/>
      <c r="I2701" s="422">
        <f t="shared" si="740"/>
        <v>0</v>
      </c>
      <c r="J2701" s="422">
        <f t="shared" si="741"/>
        <v>0</v>
      </c>
      <c r="K2701" s="419"/>
      <c r="L2701" s="423">
        <f t="shared" si="742"/>
        <v>0</v>
      </c>
      <c r="M2701" s="423">
        <f t="shared" si="743"/>
        <v>0</v>
      </c>
      <c r="N2701" s="424">
        <f t="shared" si="744"/>
        <v>0</v>
      </c>
      <c r="O2701" s="424">
        <f t="shared" si="745"/>
        <v>0</v>
      </c>
      <c r="P2701" s="420"/>
      <c r="Q2701" s="532"/>
      <c r="R2701" s="526" t="str">
        <f t="shared" si="730"/>
        <v/>
      </c>
      <c r="S2701" s="526" t="str">
        <f t="shared" si="737"/>
        <v/>
      </c>
      <c r="V2701" s="433">
        <f>VLOOKUP(A2701,[3]Cartilha!$A:$A,1,FALSE)</f>
        <v>99857</v>
      </c>
      <c r="W2701" s="367"/>
    </row>
    <row r="2702" spans="1:23" ht="12" hidden="1" thickBot="1" x14ac:dyDescent="0.25">
      <c r="A2702" s="623">
        <v>95541</v>
      </c>
      <c r="B2702" s="616" t="s">
        <v>3171</v>
      </c>
      <c r="C2702" s="620" t="s">
        <v>705</v>
      </c>
      <c r="D2702" s="612" t="s">
        <v>169</v>
      </c>
      <c r="E2702" s="621">
        <v>5</v>
      </c>
      <c r="F2702" s="614">
        <f t="shared" si="731"/>
        <v>6.03</v>
      </c>
      <c r="G2702" s="510"/>
      <c r="H2702" s="423"/>
      <c r="I2702" s="422">
        <f t="shared" si="740"/>
        <v>0</v>
      </c>
      <c r="J2702" s="422">
        <f t="shared" si="741"/>
        <v>0</v>
      </c>
      <c r="K2702" s="419"/>
      <c r="L2702" s="423">
        <f t="shared" si="742"/>
        <v>0</v>
      </c>
      <c r="M2702" s="423">
        <f t="shared" si="743"/>
        <v>0</v>
      </c>
      <c r="N2702" s="424">
        <f t="shared" si="744"/>
        <v>0</v>
      </c>
      <c r="O2702" s="424">
        <f t="shared" si="745"/>
        <v>0</v>
      </c>
      <c r="P2702" s="420"/>
      <c r="Q2702" s="532"/>
      <c r="R2702" s="526" t="str">
        <f t="shared" si="730"/>
        <v/>
      </c>
      <c r="S2702" s="526" t="str">
        <f t="shared" si="737"/>
        <v/>
      </c>
      <c r="V2702" s="433">
        <f>VLOOKUP(A2702,[3]Cartilha!$A:$A,1,FALSE)</f>
        <v>95541</v>
      </c>
      <c r="W2702" s="367"/>
    </row>
    <row r="2703" spans="1:23" ht="12" hidden="1" thickBot="1" x14ac:dyDescent="0.25">
      <c r="A2703" s="623" t="s">
        <v>2196</v>
      </c>
      <c r="B2703" s="616"/>
      <c r="C2703" s="639" t="s">
        <v>215</v>
      </c>
      <c r="D2703" s="612">
        <v>0</v>
      </c>
      <c r="E2703" s="637">
        <v>0</v>
      </c>
      <c r="F2703" s="638">
        <f t="shared" si="731"/>
        <v>0</v>
      </c>
      <c r="G2703" s="518"/>
      <c r="H2703" s="446"/>
      <c r="I2703" s="447"/>
      <c r="J2703" s="448"/>
      <c r="K2703" s="419"/>
      <c r="L2703" s="461"/>
      <c r="M2703" s="446"/>
      <c r="N2703" s="447"/>
      <c r="O2703" s="448"/>
      <c r="P2703" s="420"/>
      <c r="Q2703" s="525" t="str">
        <f>IF(OR(SUM(J2704:J2709)&gt;0,SUM(O2704:O2709)&gt;0),"xx","")</f>
        <v/>
      </c>
      <c r="R2703" s="526" t="str">
        <f t="shared" si="730"/>
        <v/>
      </c>
      <c r="S2703" s="526" t="str">
        <f t="shared" si="737"/>
        <v/>
      </c>
      <c r="V2703" s="433" t="str">
        <f>VLOOKUP(A2703,[3]Cartilha!$A:$A,1,FALSE)</f>
        <v>7.1.11</v>
      </c>
      <c r="W2703" s="367"/>
    </row>
    <row r="2704" spans="1:23" ht="23.25" hidden="1" thickBot="1" x14ac:dyDescent="0.25">
      <c r="A2704" s="623">
        <v>100674</v>
      </c>
      <c r="B2704" s="616" t="s">
        <v>3171</v>
      </c>
      <c r="C2704" s="620" t="s">
        <v>3509</v>
      </c>
      <c r="D2704" s="612" t="s">
        <v>170</v>
      </c>
      <c r="E2704" s="621">
        <v>823.96</v>
      </c>
      <c r="F2704" s="614">
        <f t="shared" si="731"/>
        <v>993.37</v>
      </c>
      <c r="G2704" s="510"/>
      <c r="H2704" s="423"/>
      <c r="I2704" s="422">
        <f t="shared" ref="I2704:I2709" si="746">IF(ISBLANK(E2704),0,ROUND(F2704*G2704,2))</f>
        <v>0</v>
      </c>
      <c r="J2704" s="422">
        <f t="shared" ref="J2704:J2709" si="747">IF(ISBLANK(G2704),0,ROUND(G2704*H2704,2))</f>
        <v>0</v>
      </c>
      <c r="K2704" s="419"/>
      <c r="L2704" s="423">
        <f t="shared" ref="L2704:M2709" si="748">G2704</f>
        <v>0</v>
      </c>
      <c r="M2704" s="423">
        <f t="shared" si="748"/>
        <v>0</v>
      </c>
      <c r="N2704" s="424">
        <f t="shared" ref="N2704:N2709" si="749">IF(ISBLANK(E2704),0,ROUND(F2704*L2704,2))</f>
        <v>0</v>
      </c>
      <c r="O2704" s="424">
        <f t="shared" ref="O2704:O2709" si="750">IF(ISBLANK(L2704),0,ROUND(L2704*M2704,2))</f>
        <v>0</v>
      </c>
      <c r="P2704" s="420"/>
      <c r="Q2704" s="532"/>
      <c r="R2704" s="526" t="str">
        <f t="shared" si="730"/>
        <v/>
      </c>
      <c r="S2704" s="526" t="str">
        <f t="shared" si="737"/>
        <v/>
      </c>
      <c r="V2704" s="433">
        <f>VLOOKUP(A2704,[3]Cartilha!$A:$A,1,FALSE)</f>
        <v>100674</v>
      </c>
      <c r="W2704" s="367"/>
    </row>
    <row r="2705" spans="1:23" ht="23.25" hidden="1" thickBot="1" x14ac:dyDescent="0.25">
      <c r="A2705" s="623">
        <v>94569</v>
      </c>
      <c r="B2705" s="616" t="s">
        <v>3171</v>
      </c>
      <c r="C2705" s="620" t="s">
        <v>3890</v>
      </c>
      <c r="D2705" s="612" t="s">
        <v>170</v>
      </c>
      <c r="E2705" s="621">
        <v>755.73</v>
      </c>
      <c r="F2705" s="614">
        <f t="shared" si="731"/>
        <v>911.11</v>
      </c>
      <c r="G2705" s="510"/>
      <c r="H2705" s="423"/>
      <c r="I2705" s="422">
        <f t="shared" si="746"/>
        <v>0</v>
      </c>
      <c r="J2705" s="422">
        <f t="shared" si="747"/>
        <v>0</v>
      </c>
      <c r="K2705" s="419"/>
      <c r="L2705" s="423">
        <f t="shared" si="748"/>
        <v>0</v>
      </c>
      <c r="M2705" s="423">
        <f t="shared" si="748"/>
        <v>0</v>
      </c>
      <c r="N2705" s="424">
        <f t="shared" si="749"/>
        <v>0</v>
      </c>
      <c r="O2705" s="424">
        <f t="shared" si="750"/>
        <v>0</v>
      </c>
      <c r="P2705" s="420"/>
      <c r="Q2705" s="532"/>
      <c r="R2705" s="526" t="str">
        <f t="shared" si="730"/>
        <v/>
      </c>
      <c r="S2705" s="526" t="str">
        <f t="shared" si="737"/>
        <v/>
      </c>
      <c r="V2705" s="433">
        <f>VLOOKUP(A2705,[3]Cartilha!$A:$A,1,FALSE)</f>
        <v>94569</v>
      </c>
      <c r="W2705" s="367"/>
    </row>
    <row r="2706" spans="1:23" ht="23.25" hidden="1" thickBot="1" x14ac:dyDescent="0.25">
      <c r="A2706" s="623">
        <v>94570</v>
      </c>
      <c r="B2706" s="616" t="s">
        <v>3171</v>
      </c>
      <c r="C2706" s="620" t="s">
        <v>3891</v>
      </c>
      <c r="D2706" s="612" t="s">
        <v>170</v>
      </c>
      <c r="E2706" s="621">
        <v>392.59</v>
      </c>
      <c r="F2706" s="614">
        <f t="shared" si="731"/>
        <v>473.31</v>
      </c>
      <c r="G2706" s="510"/>
      <c r="H2706" s="423"/>
      <c r="I2706" s="422">
        <f t="shared" si="746"/>
        <v>0</v>
      </c>
      <c r="J2706" s="422">
        <f t="shared" si="747"/>
        <v>0</v>
      </c>
      <c r="K2706" s="419"/>
      <c r="L2706" s="423">
        <f t="shared" si="748"/>
        <v>0</v>
      </c>
      <c r="M2706" s="423">
        <f t="shared" si="748"/>
        <v>0</v>
      </c>
      <c r="N2706" s="424">
        <f t="shared" si="749"/>
        <v>0</v>
      </c>
      <c r="O2706" s="424">
        <f t="shared" si="750"/>
        <v>0</v>
      </c>
      <c r="P2706" s="420"/>
      <c r="Q2706" s="532"/>
      <c r="R2706" s="526" t="str">
        <f t="shared" si="730"/>
        <v/>
      </c>
      <c r="S2706" s="526" t="str">
        <f t="shared" si="737"/>
        <v/>
      </c>
      <c r="V2706" s="433">
        <f>VLOOKUP(A2706,[3]Cartilha!$A:$A,1,FALSE)</f>
        <v>94570</v>
      </c>
      <c r="W2706" s="367"/>
    </row>
    <row r="2707" spans="1:23" ht="23.25" hidden="1" thickBot="1" x14ac:dyDescent="0.25">
      <c r="A2707" s="623">
        <v>94572</v>
      </c>
      <c r="B2707" s="616" t="s">
        <v>3171</v>
      </c>
      <c r="C2707" s="620" t="s">
        <v>3892</v>
      </c>
      <c r="D2707" s="612" t="s">
        <v>170</v>
      </c>
      <c r="E2707" s="621">
        <v>561.27</v>
      </c>
      <c r="F2707" s="614">
        <f t="shared" si="731"/>
        <v>676.67</v>
      </c>
      <c r="G2707" s="510"/>
      <c r="H2707" s="423"/>
      <c r="I2707" s="422">
        <f t="shared" si="746"/>
        <v>0</v>
      </c>
      <c r="J2707" s="422">
        <f t="shared" si="747"/>
        <v>0</v>
      </c>
      <c r="K2707" s="419"/>
      <c r="L2707" s="423">
        <f t="shared" si="748"/>
        <v>0</v>
      </c>
      <c r="M2707" s="423">
        <f t="shared" si="748"/>
        <v>0</v>
      </c>
      <c r="N2707" s="424">
        <f t="shared" si="749"/>
        <v>0</v>
      </c>
      <c r="O2707" s="424">
        <f t="shared" si="750"/>
        <v>0</v>
      </c>
      <c r="P2707" s="420"/>
      <c r="Q2707" s="532"/>
      <c r="R2707" s="526" t="str">
        <f t="shared" si="730"/>
        <v/>
      </c>
      <c r="S2707" s="526" t="str">
        <f t="shared" si="737"/>
        <v/>
      </c>
      <c r="V2707" s="433">
        <f>VLOOKUP(A2707,[3]Cartilha!$A:$A,1,FALSE)</f>
        <v>94572</v>
      </c>
      <c r="W2707" s="367"/>
    </row>
    <row r="2708" spans="1:23" ht="23.25" hidden="1" thickBot="1" x14ac:dyDescent="0.25">
      <c r="A2708" s="623">
        <v>94573</v>
      </c>
      <c r="B2708" s="616" t="s">
        <v>3171</v>
      </c>
      <c r="C2708" s="620" t="s">
        <v>3893</v>
      </c>
      <c r="D2708" s="612" t="s">
        <v>170</v>
      </c>
      <c r="E2708" s="621">
        <v>455.04</v>
      </c>
      <c r="F2708" s="614">
        <f t="shared" si="731"/>
        <v>548.6</v>
      </c>
      <c r="G2708" s="510"/>
      <c r="H2708" s="423"/>
      <c r="I2708" s="422">
        <f t="shared" si="746"/>
        <v>0</v>
      </c>
      <c r="J2708" s="422">
        <f t="shared" si="747"/>
        <v>0</v>
      </c>
      <c r="K2708" s="419"/>
      <c r="L2708" s="423">
        <f t="shared" si="748"/>
        <v>0</v>
      </c>
      <c r="M2708" s="423">
        <f t="shared" si="748"/>
        <v>0</v>
      </c>
      <c r="N2708" s="424">
        <f t="shared" si="749"/>
        <v>0</v>
      </c>
      <c r="O2708" s="424">
        <f t="shared" si="750"/>
        <v>0</v>
      </c>
      <c r="P2708" s="420"/>
      <c r="Q2708" s="532"/>
      <c r="R2708" s="526" t="str">
        <f t="shared" ref="R2708:R2771" si="751">IF(Q2708="X","x",IF(Q2708="xx","x",IF(O2708&gt;0,"x","")))</f>
        <v/>
      </c>
      <c r="S2708" s="526" t="str">
        <f t="shared" si="737"/>
        <v/>
      </c>
      <c r="V2708" s="433">
        <f>VLOOKUP(A2708,[3]Cartilha!$A:$A,1,FALSE)</f>
        <v>94573</v>
      </c>
      <c r="W2708" s="367"/>
    </row>
    <row r="2709" spans="1:23" ht="34.5" hidden="1" thickBot="1" x14ac:dyDescent="0.25">
      <c r="A2709" s="623">
        <v>94580</v>
      </c>
      <c r="B2709" s="616" t="s">
        <v>3171</v>
      </c>
      <c r="C2709" s="620" t="s">
        <v>3894</v>
      </c>
      <c r="D2709" s="612" t="s">
        <v>170</v>
      </c>
      <c r="E2709" s="621">
        <v>626.15</v>
      </c>
      <c r="F2709" s="614">
        <f t="shared" si="731"/>
        <v>754.89</v>
      </c>
      <c r="G2709" s="510"/>
      <c r="H2709" s="423"/>
      <c r="I2709" s="422">
        <f t="shared" si="746"/>
        <v>0</v>
      </c>
      <c r="J2709" s="422">
        <f t="shared" si="747"/>
        <v>0</v>
      </c>
      <c r="K2709" s="419"/>
      <c r="L2709" s="423">
        <f t="shared" si="748"/>
        <v>0</v>
      </c>
      <c r="M2709" s="423">
        <f t="shared" si="748"/>
        <v>0</v>
      </c>
      <c r="N2709" s="424">
        <f t="shared" si="749"/>
        <v>0</v>
      </c>
      <c r="O2709" s="424">
        <f t="shared" si="750"/>
        <v>0</v>
      </c>
      <c r="P2709" s="420"/>
      <c r="Q2709" s="532"/>
      <c r="R2709" s="526" t="str">
        <f t="shared" si="751"/>
        <v/>
      </c>
      <c r="S2709" s="526" t="str">
        <f t="shared" si="737"/>
        <v/>
      </c>
      <c r="V2709" s="433">
        <f>VLOOKUP(A2709,[3]Cartilha!$A:$A,1,FALSE)</f>
        <v>94580</v>
      </c>
      <c r="W2709" s="367"/>
    </row>
    <row r="2710" spans="1:23" ht="12" hidden="1" thickBot="1" x14ac:dyDescent="0.25">
      <c r="A2710" s="623" t="s">
        <v>2197</v>
      </c>
      <c r="B2710" s="616"/>
      <c r="C2710" s="639" t="s">
        <v>216</v>
      </c>
      <c r="D2710" s="612">
        <v>0</v>
      </c>
      <c r="E2710" s="637">
        <v>0</v>
      </c>
      <c r="F2710" s="638">
        <f t="shared" si="731"/>
        <v>0</v>
      </c>
      <c r="G2710" s="518"/>
      <c r="H2710" s="446"/>
      <c r="I2710" s="447"/>
      <c r="J2710" s="448"/>
      <c r="K2710" s="419"/>
      <c r="L2710" s="461"/>
      <c r="M2710" s="446"/>
      <c r="N2710" s="447"/>
      <c r="O2710" s="448"/>
      <c r="P2710" s="420"/>
      <c r="Q2710" s="525" t="str">
        <f>IF(OR(SUM(J2711:J2713)&gt;0,SUM(O2711:O2713)&gt;0),"xx","")</f>
        <v/>
      </c>
      <c r="R2710" s="526" t="str">
        <f t="shared" si="751"/>
        <v/>
      </c>
      <c r="S2710" s="526" t="str">
        <f t="shared" si="737"/>
        <v/>
      </c>
      <c r="V2710" s="433" t="str">
        <f>VLOOKUP(A2710,[3]Cartilha!$A:$A,1,FALSE)</f>
        <v>7.1.12</v>
      </c>
      <c r="W2710" s="367"/>
    </row>
    <row r="2711" spans="1:23" ht="12" hidden="1" thickBot="1" x14ac:dyDescent="0.25">
      <c r="A2711" s="623">
        <v>99862</v>
      </c>
      <c r="B2711" s="616" t="s">
        <v>3171</v>
      </c>
      <c r="C2711" s="620" t="s">
        <v>3159</v>
      </c>
      <c r="D2711" s="612" t="s">
        <v>170</v>
      </c>
      <c r="E2711" s="621">
        <v>640.24</v>
      </c>
      <c r="F2711" s="614">
        <f t="shared" ref="F2711:F2774" si="752">IF(E2711=0,0,ROUND(E2711*(1+E$13)*(1-E$14),2))</f>
        <v>771.87</v>
      </c>
      <c r="G2711" s="510"/>
      <c r="H2711" s="423"/>
      <c r="I2711" s="422">
        <f>IF(ISBLANK(E2711),0,ROUND(F2711*G2711,2))</f>
        <v>0</v>
      </c>
      <c r="J2711" s="422">
        <f>IF(ISBLANK(G2711),0,ROUND(G2711*H2711,2))</f>
        <v>0</v>
      </c>
      <c r="K2711" s="419"/>
      <c r="L2711" s="423">
        <f t="shared" ref="L2711:M2713" si="753">G2711</f>
        <v>0</v>
      </c>
      <c r="M2711" s="423">
        <f t="shared" si="753"/>
        <v>0</v>
      </c>
      <c r="N2711" s="424">
        <f>IF(ISBLANK(E2711),0,ROUND(F2711*L2711,2))</f>
        <v>0</v>
      </c>
      <c r="O2711" s="424">
        <f>IF(ISBLANK(L2711),0,ROUND(L2711*M2711,2))</f>
        <v>0</v>
      </c>
      <c r="P2711" s="420"/>
      <c r="Q2711" s="532"/>
      <c r="R2711" s="526" t="str">
        <f t="shared" si="751"/>
        <v/>
      </c>
      <c r="S2711" s="526" t="str">
        <f t="shared" si="737"/>
        <v/>
      </c>
      <c r="V2711" s="433">
        <f>VLOOKUP(A2711,[3]Cartilha!$A:$A,1,FALSE)</f>
        <v>99862</v>
      </c>
      <c r="W2711" s="367"/>
    </row>
    <row r="2712" spans="1:23" ht="12" hidden="1" thickBot="1" x14ac:dyDescent="0.25">
      <c r="A2712" s="623">
        <v>94589</v>
      </c>
      <c r="B2712" s="616" t="s">
        <v>3171</v>
      </c>
      <c r="C2712" s="620" t="s">
        <v>6828</v>
      </c>
      <c r="D2712" s="612" t="s">
        <v>7029</v>
      </c>
      <c r="E2712" s="621">
        <v>23.05</v>
      </c>
      <c r="F2712" s="614">
        <f t="shared" si="752"/>
        <v>27.79</v>
      </c>
      <c r="G2712" s="510"/>
      <c r="H2712" s="423"/>
      <c r="I2712" s="422">
        <f>IF(ISBLANK(E2712),0,ROUND(F2712*G2712,2))</f>
        <v>0</v>
      </c>
      <c r="J2712" s="422">
        <f>IF(ISBLANK(G2712),0,ROUND(G2712*H2712,2))</f>
        <v>0</v>
      </c>
      <c r="K2712" s="419"/>
      <c r="L2712" s="423">
        <f t="shared" si="753"/>
        <v>0</v>
      </c>
      <c r="M2712" s="423">
        <f t="shared" si="753"/>
        <v>0</v>
      </c>
      <c r="N2712" s="424">
        <f>IF(ISBLANK(E2712),0,ROUND(F2712*L2712,2))</f>
        <v>0</v>
      </c>
      <c r="O2712" s="424">
        <f>IF(ISBLANK(L2712),0,ROUND(L2712*M2712,2))</f>
        <v>0</v>
      </c>
      <c r="P2712" s="420"/>
      <c r="Q2712" s="532"/>
      <c r="R2712" s="526" t="str">
        <f t="shared" si="751"/>
        <v/>
      </c>
      <c r="S2712" s="526" t="str">
        <f t="shared" si="737"/>
        <v/>
      </c>
      <c r="V2712" s="433">
        <f>VLOOKUP(A2712,[3]Cartilha!$A:$A,1,FALSE)</f>
        <v>94589</v>
      </c>
      <c r="W2712" s="367"/>
    </row>
    <row r="2713" spans="1:23" ht="12" hidden="1" thickBot="1" x14ac:dyDescent="0.25">
      <c r="A2713" s="623">
        <v>94590</v>
      </c>
      <c r="B2713" s="616" t="s">
        <v>3171</v>
      </c>
      <c r="C2713" s="620" t="s">
        <v>6829</v>
      </c>
      <c r="D2713" s="612" t="s">
        <v>7029</v>
      </c>
      <c r="E2713" s="621">
        <v>18.91</v>
      </c>
      <c r="F2713" s="614">
        <f t="shared" si="752"/>
        <v>22.8</v>
      </c>
      <c r="G2713" s="510"/>
      <c r="H2713" s="423"/>
      <c r="I2713" s="422">
        <f>IF(ISBLANK(E2713),0,ROUND(F2713*G2713,2))</f>
        <v>0</v>
      </c>
      <c r="J2713" s="422">
        <f>IF(ISBLANK(G2713),0,ROUND(G2713*H2713,2))</f>
        <v>0</v>
      </c>
      <c r="K2713" s="419"/>
      <c r="L2713" s="423">
        <f t="shared" si="753"/>
        <v>0</v>
      </c>
      <c r="M2713" s="423">
        <f t="shared" si="753"/>
        <v>0</v>
      </c>
      <c r="N2713" s="424">
        <f>IF(ISBLANK(E2713),0,ROUND(F2713*L2713,2))</f>
        <v>0</v>
      </c>
      <c r="O2713" s="424">
        <f>IF(ISBLANK(L2713),0,ROUND(L2713*M2713,2))</f>
        <v>0</v>
      </c>
      <c r="P2713" s="420"/>
      <c r="Q2713" s="532"/>
      <c r="R2713" s="526" t="str">
        <f t="shared" si="751"/>
        <v/>
      </c>
      <c r="S2713" s="526" t="str">
        <f t="shared" si="737"/>
        <v/>
      </c>
      <c r="V2713" s="433">
        <f>VLOOKUP(A2713,[3]Cartilha!$A:$A,1,FALSE)</f>
        <v>94590</v>
      </c>
      <c r="W2713" s="367"/>
    </row>
    <row r="2714" spans="1:23" ht="12" hidden="1" thickBot="1" x14ac:dyDescent="0.25">
      <c r="A2714" s="623" t="s">
        <v>2198</v>
      </c>
      <c r="B2714" s="616"/>
      <c r="C2714" s="639" t="s">
        <v>217</v>
      </c>
      <c r="D2714" s="612">
        <v>0</v>
      </c>
      <c r="E2714" s="637">
        <v>0</v>
      </c>
      <c r="F2714" s="638">
        <f t="shared" si="752"/>
        <v>0</v>
      </c>
      <c r="G2714" s="518"/>
      <c r="H2714" s="446"/>
      <c r="I2714" s="447"/>
      <c r="J2714" s="448"/>
      <c r="K2714" s="419"/>
      <c r="L2714" s="461"/>
      <c r="M2714" s="446"/>
      <c r="N2714" s="447"/>
      <c r="O2714" s="448"/>
      <c r="P2714" s="420"/>
      <c r="Q2714" s="525" t="str">
        <f>IF(OR(SUM(J2715:J2730)&gt;0,SUM(O2715:O2730)&gt;0),"xx","")</f>
        <v/>
      </c>
      <c r="R2714" s="526" t="str">
        <f t="shared" si="751"/>
        <v/>
      </c>
      <c r="S2714" s="526" t="str">
        <f t="shared" si="737"/>
        <v/>
      </c>
      <c r="V2714" s="433" t="str">
        <f>VLOOKUP(A2714,[3]Cartilha!$A:$A,1,FALSE)</f>
        <v>7.1.13</v>
      </c>
      <c r="W2714" s="367"/>
    </row>
    <row r="2715" spans="1:23" ht="12" hidden="1" thickBot="1" x14ac:dyDescent="0.25">
      <c r="A2715" s="623">
        <v>100703</v>
      </c>
      <c r="B2715" s="616" t="s">
        <v>3171</v>
      </c>
      <c r="C2715" s="620" t="s">
        <v>3502</v>
      </c>
      <c r="D2715" s="612" t="s">
        <v>169</v>
      </c>
      <c r="E2715" s="621">
        <v>32.020000000000003</v>
      </c>
      <c r="F2715" s="614">
        <f t="shared" si="752"/>
        <v>38.6</v>
      </c>
      <c r="G2715" s="510"/>
      <c r="H2715" s="423"/>
      <c r="I2715" s="422">
        <f t="shared" ref="I2715:I2730" si="754">IF(ISBLANK(E2715),0,ROUND(F2715*G2715,2))</f>
        <v>0</v>
      </c>
      <c r="J2715" s="422">
        <f t="shared" ref="J2715:J2730" si="755">IF(ISBLANK(G2715),0,ROUND(G2715*H2715,2))</f>
        <v>0</v>
      </c>
      <c r="K2715" s="419"/>
      <c r="L2715" s="423">
        <f t="shared" ref="L2715:L2730" si="756">G2715</f>
        <v>0</v>
      </c>
      <c r="M2715" s="423">
        <f t="shared" ref="M2715:M2730" si="757">H2715</f>
        <v>0</v>
      </c>
      <c r="N2715" s="424">
        <f t="shared" ref="N2715:N2730" si="758">IF(ISBLANK(E2715),0,ROUND(F2715*L2715,2))</f>
        <v>0</v>
      </c>
      <c r="O2715" s="424">
        <f t="shared" ref="O2715:O2730" si="759">IF(ISBLANK(L2715),0,ROUND(L2715*M2715,2))</f>
        <v>0</v>
      </c>
      <c r="P2715" s="420"/>
      <c r="Q2715" s="532"/>
      <c r="R2715" s="526" t="str">
        <f t="shared" si="751"/>
        <v/>
      </c>
      <c r="S2715" s="526" t="str">
        <f t="shared" si="737"/>
        <v/>
      </c>
      <c r="V2715" s="433">
        <f>VLOOKUP(A2715,[3]Cartilha!$A:$A,1,FALSE)</f>
        <v>100703</v>
      </c>
      <c r="W2715" s="367"/>
    </row>
    <row r="2716" spans="1:23" ht="12" hidden="1" thickBot="1" x14ac:dyDescent="0.25">
      <c r="A2716" s="623">
        <v>100704</v>
      </c>
      <c r="B2716" s="616" t="s">
        <v>3171</v>
      </c>
      <c r="C2716" s="620" t="s">
        <v>3503</v>
      </c>
      <c r="D2716" s="612" t="s">
        <v>169</v>
      </c>
      <c r="E2716" s="621">
        <v>67.319999999999993</v>
      </c>
      <c r="F2716" s="614">
        <f t="shared" si="752"/>
        <v>81.16</v>
      </c>
      <c r="G2716" s="510"/>
      <c r="H2716" s="423"/>
      <c r="I2716" s="422">
        <f t="shared" si="754"/>
        <v>0</v>
      </c>
      <c r="J2716" s="422">
        <f t="shared" si="755"/>
        <v>0</v>
      </c>
      <c r="K2716" s="419"/>
      <c r="L2716" s="423">
        <f t="shared" si="756"/>
        <v>0</v>
      </c>
      <c r="M2716" s="423">
        <f t="shared" si="757"/>
        <v>0</v>
      </c>
      <c r="N2716" s="424">
        <f t="shared" si="758"/>
        <v>0</v>
      </c>
      <c r="O2716" s="424">
        <f t="shared" si="759"/>
        <v>0</v>
      </c>
      <c r="P2716" s="420"/>
      <c r="Q2716" s="532"/>
      <c r="R2716" s="526" t="str">
        <f t="shared" si="751"/>
        <v/>
      </c>
      <c r="S2716" s="526" t="str">
        <f t="shared" si="737"/>
        <v/>
      </c>
      <c r="V2716" s="433">
        <f>VLOOKUP(A2716,[3]Cartilha!$A:$A,1,FALSE)</f>
        <v>100704</v>
      </c>
      <c r="W2716" s="367"/>
    </row>
    <row r="2717" spans="1:23" ht="12" hidden="1" thickBot="1" x14ac:dyDescent="0.25">
      <c r="A2717" s="623">
        <v>102188</v>
      </c>
      <c r="B2717" s="616" t="s">
        <v>3171</v>
      </c>
      <c r="C2717" s="620" t="s">
        <v>5387</v>
      </c>
      <c r="D2717" s="612" t="s">
        <v>169</v>
      </c>
      <c r="E2717" s="621">
        <v>866.95</v>
      </c>
      <c r="F2717" s="614">
        <f t="shared" si="752"/>
        <v>1045.19</v>
      </c>
      <c r="G2717" s="510"/>
      <c r="H2717" s="423"/>
      <c r="I2717" s="422">
        <f t="shared" si="754"/>
        <v>0</v>
      </c>
      <c r="J2717" s="422">
        <f t="shared" si="755"/>
        <v>0</v>
      </c>
      <c r="K2717" s="419"/>
      <c r="L2717" s="423">
        <f t="shared" si="756"/>
        <v>0</v>
      </c>
      <c r="M2717" s="423">
        <f t="shared" si="757"/>
        <v>0</v>
      </c>
      <c r="N2717" s="424">
        <f t="shared" si="758"/>
        <v>0</v>
      </c>
      <c r="O2717" s="424">
        <f t="shared" si="759"/>
        <v>0</v>
      </c>
      <c r="P2717" s="420"/>
      <c r="Q2717" s="532"/>
      <c r="R2717" s="526" t="str">
        <f t="shared" si="751"/>
        <v/>
      </c>
      <c r="S2717" s="526" t="str">
        <f t="shared" si="737"/>
        <v/>
      </c>
      <c r="V2717" s="433">
        <f>VLOOKUP(A2717,[3]Cartilha!$A:$A,1,FALSE)</f>
        <v>102188</v>
      </c>
      <c r="W2717" s="367"/>
    </row>
    <row r="2718" spans="1:23" ht="23.25" hidden="1" thickBot="1" x14ac:dyDescent="0.25">
      <c r="A2718" s="623">
        <v>102189</v>
      </c>
      <c r="B2718" s="616" t="s">
        <v>3171</v>
      </c>
      <c r="C2718" s="620" t="s">
        <v>5388</v>
      </c>
      <c r="D2718" s="612" t="s">
        <v>169</v>
      </c>
      <c r="E2718" s="621">
        <v>244.7</v>
      </c>
      <c r="F2718" s="614">
        <f t="shared" si="752"/>
        <v>295.01</v>
      </c>
      <c r="G2718" s="510"/>
      <c r="H2718" s="423"/>
      <c r="I2718" s="422">
        <f t="shared" si="754"/>
        <v>0</v>
      </c>
      <c r="J2718" s="422">
        <f t="shared" si="755"/>
        <v>0</v>
      </c>
      <c r="K2718" s="419"/>
      <c r="L2718" s="423">
        <f t="shared" si="756"/>
        <v>0</v>
      </c>
      <c r="M2718" s="423">
        <f t="shared" si="757"/>
        <v>0</v>
      </c>
      <c r="N2718" s="424">
        <f t="shared" si="758"/>
        <v>0</v>
      </c>
      <c r="O2718" s="424">
        <f t="shared" si="759"/>
        <v>0</v>
      </c>
      <c r="P2718" s="420"/>
      <c r="Q2718" s="532"/>
      <c r="R2718" s="526" t="str">
        <f t="shared" si="751"/>
        <v/>
      </c>
      <c r="S2718" s="526" t="str">
        <f t="shared" si="737"/>
        <v/>
      </c>
      <c r="V2718" s="433">
        <f>VLOOKUP(A2718,[3]Cartilha!$A:$A,1,FALSE)</f>
        <v>102189</v>
      </c>
      <c r="W2718" s="367"/>
    </row>
    <row r="2719" spans="1:23" ht="12" hidden="1" thickBot="1" x14ac:dyDescent="0.25">
      <c r="A2719" s="623">
        <v>100704</v>
      </c>
      <c r="B2719" s="616" t="s">
        <v>3171</v>
      </c>
      <c r="C2719" s="620" t="s">
        <v>3503</v>
      </c>
      <c r="D2719" s="612" t="s">
        <v>169</v>
      </c>
      <c r="E2719" s="621">
        <v>67.319999999999993</v>
      </c>
      <c r="F2719" s="614">
        <f t="shared" si="752"/>
        <v>81.16</v>
      </c>
      <c r="G2719" s="510"/>
      <c r="H2719" s="423"/>
      <c r="I2719" s="422">
        <f t="shared" si="754"/>
        <v>0</v>
      </c>
      <c r="J2719" s="422">
        <f t="shared" si="755"/>
        <v>0</v>
      </c>
      <c r="K2719" s="419"/>
      <c r="L2719" s="423">
        <f t="shared" si="756"/>
        <v>0</v>
      </c>
      <c r="M2719" s="423">
        <f t="shared" si="757"/>
        <v>0</v>
      </c>
      <c r="N2719" s="424">
        <f t="shared" si="758"/>
        <v>0</v>
      </c>
      <c r="O2719" s="424">
        <f t="shared" si="759"/>
        <v>0</v>
      </c>
      <c r="P2719" s="420"/>
      <c r="Q2719" s="532"/>
      <c r="R2719" s="526" t="str">
        <f t="shared" si="751"/>
        <v/>
      </c>
      <c r="S2719" s="526" t="str">
        <f t="shared" si="737"/>
        <v/>
      </c>
      <c r="V2719" s="433">
        <f>VLOOKUP(A2719,[3]Cartilha!$A:$A,1,FALSE)</f>
        <v>100704</v>
      </c>
      <c r="W2719" s="367"/>
    </row>
    <row r="2720" spans="1:23" ht="12" hidden="1" thickBot="1" x14ac:dyDescent="0.25">
      <c r="A2720" s="623">
        <v>100706</v>
      </c>
      <c r="B2720" s="616" t="s">
        <v>3171</v>
      </c>
      <c r="C2720" s="620" t="s">
        <v>3504</v>
      </c>
      <c r="D2720" s="612" t="s">
        <v>169</v>
      </c>
      <c r="E2720" s="621">
        <v>71.239999999999995</v>
      </c>
      <c r="F2720" s="614">
        <f t="shared" si="752"/>
        <v>85.89</v>
      </c>
      <c r="G2720" s="510"/>
      <c r="H2720" s="423"/>
      <c r="I2720" s="422">
        <f t="shared" si="754"/>
        <v>0</v>
      </c>
      <c r="J2720" s="422">
        <f t="shared" si="755"/>
        <v>0</v>
      </c>
      <c r="K2720" s="419"/>
      <c r="L2720" s="423">
        <f t="shared" si="756"/>
        <v>0</v>
      </c>
      <c r="M2720" s="423">
        <f t="shared" si="757"/>
        <v>0</v>
      </c>
      <c r="N2720" s="424">
        <f t="shared" si="758"/>
        <v>0</v>
      </c>
      <c r="O2720" s="424">
        <f t="shared" si="759"/>
        <v>0</v>
      </c>
      <c r="P2720" s="420"/>
      <c r="Q2720" s="532"/>
      <c r="R2720" s="526" t="str">
        <f t="shared" si="751"/>
        <v/>
      </c>
      <c r="S2720" s="526" t="str">
        <f t="shared" si="737"/>
        <v/>
      </c>
      <c r="V2720" s="433">
        <f>VLOOKUP(A2720,[3]Cartilha!$A:$A,1,FALSE)</f>
        <v>100706</v>
      </c>
      <c r="W2720" s="367"/>
    </row>
    <row r="2721" spans="1:23" ht="12" hidden="1" thickBot="1" x14ac:dyDescent="0.25">
      <c r="A2721" s="623">
        <v>100707</v>
      </c>
      <c r="B2721" s="616" t="s">
        <v>3171</v>
      </c>
      <c r="C2721" s="620" t="s">
        <v>3505</v>
      </c>
      <c r="D2721" s="612" t="s">
        <v>169</v>
      </c>
      <c r="E2721" s="621">
        <v>142.43</v>
      </c>
      <c r="F2721" s="614">
        <f t="shared" si="752"/>
        <v>171.71</v>
      </c>
      <c r="G2721" s="510"/>
      <c r="H2721" s="423"/>
      <c r="I2721" s="422">
        <f t="shared" si="754"/>
        <v>0</v>
      </c>
      <c r="J2721" s="422">
        <f t="shared" si="755"/>
        <v>0</v>
      </c>
      <c r="K2721" s="419"/>
      <c r="L2721" s="423">
        <f t="shared" si="756"/>
        <v>0</v>
      </c>
      <c r="M2721" s="423">
        <f t="shared" si="757"/>
        <v>0</v>
      </c>
      <c r="N2721" s="424">
        <f t="shared" si="758"/>
        <v>0</v>
      </c>
      <c r="O2721" s="424">
        <f t="shared" si="759"/>
        <v>0</v>
      </c>
      <c r="P2721" s="420"/>
      <c r="Q2721" s="532"/>
      <c r="R2721" s="526" t="str">
        <f t="shared" si="751"/>
        <v/>
      </c>
      <c r="S2721" s="526" t="str">
        <f t="shared" si="737"/>
        <v/>
      </c>
      <c r="V2721" s="433">
        <f>VLOOKUP(A2721,[3]Cartilha!$A:$A,1,FALSE)</f>
        <v>100707</v>
      </c>
      <c r="W2721" s="367"/>
    </row>
    <row r="2722" spans="1:23" ht="12" hidden="1" thickBot="1" x14ac:dyDescent="0.25">
      <c r="A2722" s="623">
        <v>100708</v>
      </c>
      <c r="B2722" s="616" t="s">
        <v>3171</v>
      </c>
      <c r="C2722" s="620" t="s">
        <v>3506</v>
      </c>
      <c r="D2722" s="612" t="s">
        <v>169</v>
      </c>
      <c r="E2722" s="621">
        <v>177.82</v>
      </c>
      <c r="F2722" s="614">
        <f t="shared" si="752"/>
        <v>214.38</v>
      </c>
      <c r="G2722" s="510"/>
      <c r="H2722" s="423"/>
      <c r="I2722" s="422">
        <f t="shared" si="754"/>
        <v>0</v>
      </c>
      <c r="J2722" s="422">
        <f t="shared" si="755"/>
        <v>0</v>
      </c>
      <c r="K2722" s="419"/>
      <c r="L2722" s="423">
        <f t="shared" si="756"/>
        <v>0</v>
      </c>
      <c r="M2722" s="423">
        <f t="shared" si="757"/>
        <v>0</v>
      </c>
      <c r="N2722" s="424">
        <f t="shared" si="758"/>
        <v>0</v>
      </c>
      <c r="O2722" s="424">
        <f t="shared" si="759"/>
        <v>0</v>
      </c>
      <c r="P2722" s="420"/>
      <c r="Q2722" s="532"/>
      <c r="R2722" s="526" t="str">
        <f t="shared" si="751"/>
        <v/>
      </c>
      <c r="S2722" s="526" t="str">
        <f t="shared" ref="S2722:S2785" si="760">IF(Q2722="X","x",IF(Q2722="xx","x",IF(OR(J2722&gt;0,O2722&gt;0),"x","")))</f>
        <v/>
      </c>
      <c r="V2722" s="433">
        <f>VLOOKUP(A2722,[3]Cartilha!$A:$A,1,FALSE)</f>
        <v>100708</v>
      </c>
      <c r="W2722" s="367"/>
    </row>
    <row r="2723" spans="1:23" ht="23.25" hidden="1" thickBot="1" x14ac:dyDescent="0.25">
      <c r="A2723" s="623">
        <v>100709</v>
      </c>
      <c r="B2723" s="616" t="s">
        <v>3171</v>
      </c>
      <c r="C2723" s="620" t="s">
        <v>3507</v>
      </c>
      <c r="D2723" s="612" t="s">
        <v>169</v>
      </c>
      <c r="E2723" s="621">
        <v>43.79</v>
      </c>
      <c r="F2723" s="614">
        <f t="shared" si="752"/>
        <v>52.79</v>
      </c>
      <c r="G2723" s="510"/>
      <c r="H2723" s="423"/>
      <c r="I2723" s="422">
        <f t="shared" si="754"/>
        <v>0</v>
      </c>
      <c r="J2723" s="422">
        <f t="shared" si="755"/>
        <v>0</v>
      </c>
      <c r="K2723" s="419"/>
      <c r="L2723" s="423">
        <f t="shared" si="756"/>
        <v>0</v>
      </c>
      <c r="M2723" s="423">
        <f t="shared" si="757"/>
        <v>0</v>
      </c>
      <c r="N2723" s="424">
        <f t="shared" si="758"/>
        <v>0</v>
      </c>
      <c r="O2723" s="424">
        <f t="shared" si="759"/>
        <v>0</v>
      </c>
      <c r="P2723" s="420"/>
      <c r="Q2723" s="532"/>
      <c r="R2723" s="526" t="str">
        <f t="shared" si="751"/>
        <v/>
      </c>
      <c r="S2723" s="526" t="str">
        <f t="shared" si="760"/>
        <v/>
      </c>
      <c r="V2723" s="433">
        <f>VLOOKUP(A2723,[3]Cartilha!$A:$A,1,FALSE)</f>
        <v>100709</v>
      </c>
      <c r="W2723" s="367"/>
    </row>
    <row r="2724" spans="1:23" ht="12" hidden="1" thickBot="1" x14ac:dyDescent="0.25">
      <c r="A2724" s="623">
        <v>100710</v>
      </c>
      <c r="B2724" s="616" t="s">
        <v>3171</v>
      </c>
      <c r="C2724" s="620" t="s">
        <v>3508</v>
      </c>
      <c r="D2724" s="612" t="s">
        <v>169</v>
      </c>
      <c r="E2724" s="621">
        <v>94.71</v>
      </c>
      <c r="F2724" s="614">
        <f t="shared" si="752"/>
        <v>114.18</v>
      </c>
      <c r="G2724" s="510"/>
      <c r="H2724" s="423"/>
      <c r="I2724" s="422">
        <f t="shared" si="754"/>
        <v>0</v>
      </c>
      <c r="J2724" s="422">
        <f t="shared" si="755"/>
        <v>0</v>
      </c>
      <c r="K2724" s="419"/>
      <c r="L2724" s="423">
        <f t="shared" si="756"/>
        <v>0</v>
      </c>
      <c r="M2724" s="423">
        <f t="shared" si="757"/>
        <v>0</v>
      </c>
      <c r="N2724" s="424">
        <f t="shared" si="758"/>
        <v>0</v>
      </c>
      <c r="O2724" s="424">
        <f t="shared" si="759"/>
        <v>0</v>
      </c>
      <c r="P2724" s="420"/>
      <c r="Q2724" s="532"/>
      <c r="R2724" s="526" t="str">
        <f t="shared" si="751"/>
        <v/>
      </c>
      <c r="S2724" s="526" t="str">
        <f t="shared" si="760"/>
        <v/>
      </c>
      <c r="V2724" s="433">
        <f>VLOOKUP(A2724,[3]Cartilha!$A:$A,1,FALSE)</f>
        <v>100710</v>
      </c>
      <c r="W2724" s="367"/>
    </row>
    <row r="2725" spans="1:23" ht="23.25" hidden="1" thickBot="1" x14ac:dyDescent="0.25">
      <c r="A2725" s="623">
        <v>91304</v>
      </c>
      <c r="B2725" s="616" t="s">
        <v>3171</v>
      </c>
      <c r="C2725" s="620" t="s">
        <v>3895</v>
      </c>
      <c r="D2725" s="612" t="s">
        <v>169</v>
      </c>
      <c r="E2725" s="621">
        <v>100.39</v>
      </c>
      <c r="F2725" s="614">
        <f t="shared" si="752"/>
        <v>121.03</v>
      </c>
      <c r="G2725" s="510"/>
      <c r="H2725" s="423"/>
      <c r="I2725" s="422">
        <f t="shared" si="754"/>
        <v>0</v>
      </c>
      <c r="J2725" s="422">
        <f t="shared" si="755"/>
        <v>0</v>
      </c>
      <c r="K2725" s="419"/>
      <c r="L2725" s="423">
        <f t="shared" si="756"/>
        <v>0</v>
      </c>
      <c r="M2725" s="423">
        <f t="shared" si="757"/>
        <v>0</v>
      </c>
      <c r="N2725" s="424">
        <f t="shared" si="758"/>
        <v>0</v>
      </c>
      <c r="O2725" s="424">
        <f t="shared" si="759"/>
        <v>0</v>
      </c>
      <c r="P2725" s="420"/>
      <c r="Q2725" s="532"/>
      <c r="R2725" s="526" t="str">
        <f t="shared" si="751"/>
        <v/>
      </c>
      <c r="S2725" s="526" t="str">
        <f t="shared" si="760"/>
        <v/>
      </c>
      <c r="V2725" s="433">
        <f>VLOOKUP(A2725,[3]Cartilha!$A:$A,1,FALSE)</f>
        <v>91304</v>
      </c>
      <c r="W2725" s="367"/>
    </row>
    <row r="2726" spans="1:23" ht="23.25" hidden="1" thickBot="1" x14ac:dyDescent="0.25">
      <c r="A2726" s="623">
        <v>91305</v>
      </c>
      <c r="B2726" s="616" t="s">
        <v>3171</v>
      </c>
      <c r="C2726" s="620" t="s">
        <v>3896</v>
      </c>
      <c r="D2726" s="612" t="s">
        <v>169</v>
      </c>
      <c r="E2726" s="621">
        <v>98.99</v>
      </c>
      <c r="F2726" s="614">
        <f t="shared" si="752"/>
        <v>119.34</v>
      </c>
      <c r="G2726" s="510"/>
      <c r="H2726" s="423"/>
      <c r="I2726" s="422">
        <f t="shared" si="754"/>
        <v>0</v>
      </c>
      <c r="J2726" s="422">
        <f t="shared" si="755"/>
        <v>0</v>
      </c>
      <c r="K2726" s="419"/>
      <c r="L2726" s="423">
        <f t="shared" si="756"/>
        <v>0</v>
      </c>
      <c r="M2726" s="423">
        <f t="shared" si="757"/>
        <v>0</v>
      </c>
      <c r="N2726" s="424">
        <f t="shared" si="758"/>
        <v>0</v>
      </c>
      <c r="O2726" s="424">
        <f t="shared" si="759"/>
        <v>0</v>
      </c>
      <c r="P2726" s="420"/>
      <c r="Q2726" s="532"/>
      <c r="R2726" s="526" t="str">
        <f t="shared" si="751"/>
        <v/>
      </c>
      <c r="S2726" s="526" t="str">
        <f t="shared" si="760"/>
        <v/>
      </c>
      <c r="V2726" s="433">
        <f>VLOOKUP(A2726,[3]Cartilha!$A:$A,1,FALSE)</f>
        <v>91305</v>
      </c>
      <c r="W2726" s="367"/>
    </row>
    <row r="2727" spans="1:23" ht="23.25" hidden="1" thickBot="1" x14ac:dyDescent="0.25">
      <c r="A2727" s="623">
        <v>91306</v>
      </c>
      <c r="B2727" s="616" t="s">
        <v>3171</v>
      </c>
      <c r="C2727" s="620" t="s">
        <v>3897</v>
      </c>
      <c r="D2727" s="612" t="s">
        <v>169</v>
      </c>
      <c r="E2727" s="621">
        <v>141.06</v>
      </c>
      <c r="F2727" s="614">
        <f t="shared" si="752"/>
        <v>170.06</v>
      </c>
      <c r="G2727" s="510"/>
      <c r="H2727" s="423"/>
      <c r="I2727" s="422">
        <f t="shared" si="754"/>
        <v>0</v>
      </c>
      <c r="J2727" s="422">
        <f t="shared" si="755"/>
        <v>0</v>
      </c>
      <c r="K2727" s="419"/>
      <c r="L2727" s="423">
        <f t="shared" si="756"/>
        <v>0</v>
      </c>
      <c r="M2727" s="423">
        <f t="shared" si="757"/>
        <v>0</v>
      </c>
      <c r="N2727" s="424">
        <f t="shared" si="758"/>
        <v>0</v>
      </c>
      <c r="O2727" s="424">
        <f t="shared" si="759"/>
        <v>0</v>
      </c>
      <c r="P2727" s="420"/>
      <c r="Q2727" s="532"/>
      <c r="R2727" s="526" t="str">
        <f t="shared" si="751"/>
        <v/>
      </c>
      <c r="S2727" s="526" t="str">
        <f t="shared" si="760"/>
        <v/>
      </c>
      <c r="V2727" s="433">
        <f>VLOOKUP(A2727,[3]Cartilha!$A:$A,1,FALSE)</f>
        <v>91306</v>
      </c>
      <c r="W2727" s="367"/>
    </row>
    <row r="2728" spans="1:23" ht="23.25" hidden="1" thickBot="1" x14ac:dyDescent="0.25">
      <c r="A2728" s="623">
        <v>91307</v>
      </c>
      <c r="B2728" s="616" t="s">
        <v>3171</v>
      </c>
      <c r="C2728" s="620" t="s">
        <v>3898</v>
      </c>
      <c r="D2728" s="612" t="s">
        <v>169</v>
      </c>
      <c r="E2728" s="621">
        <v>84.79</v>
      </c>
      <c r="F2728" s="614">
        <f t="shared" si="752"/>
        <v>102.22</v>
      </c>
      <c r="G2728" s="510"/>
      <c r="H2728" s="423"/>
      <c r="I2728" s="422">
        <f t="shared" si="754"/>
        <v>0</v>
      </c>
      <c r="J2728" s="422">
        <f t="shared" si="755"/>
        <v>0</v>
      </c>
      <c r="K2728" s="419"/>
      <c r="L2728" s="423">
        <f t="shared" si="756"/>
        <v>0</v>
      </c>
      <c r="M2728" s="423">
        <f t="shared" si="757"/>
        <v>0</v>
      </c>
      <c r="N2728" s="424">
        <f t="shared" si="758"/>
        <v>0</v>
      </c>
      <c r="O2728" s="424">
        <f t="shared" si="759"/>
        <v>0</v>
      </c>
      <c r="P2728" s="420"/>
      <c r="Q2728" s="532"/>
      <c r="R2728" s="526" t="str">
        <f t="shared" si="751"/>
        <v/>
      </c>
      <c r="S2728" s="526" t="str">
        <f t="shared" si="760"/>
        <v/>
      </c>
      <c r="V2728" s="433">
        <f>VLOOKUP(A2728,[3]Cartilha!$A:$A,1,FALSE)</f>
        <v>91307</v>
      </c>
      <c r="W2728" s="367"/>
    </row>
    <row r="2729" spans="1:23" ht="23.25" hidden="1" thickBot="1" x14ac:dyDescent="0.25">
      <c r="A2729" s="623">
        <v>90830</v>
      </c>
      <c r="B2729" s="616" t="s">
        <v>3171</v>
      </c>
      <c r="C2729" s="620" t="s">
        <v>3899</v>
      </c>
      <c r="D2729" s="612" t="s">
        <v>169</v>
      </c>
      <c r="E2729" s="621">
        <v>161.54</v>
      </c>
      <c r="F2729" s="614">
        <f t="shared" si="752"/>
        <v>194.75</v>
      </c>
      <c r="G2729" s="510"/>
      <c r="H2729" s="423"/>
      <c r="I2729" s="422">
        <f t="shared" si="754"/>
        <v>0</v>
      </c>
      <c r="J2729" s="422">
        <f t="shared" si="755"/>
        <v>0</v>
      </c>
      <c r="K2729" s="419"/>
      <c r="L2729" s="423">
        <f t="shared" si="756"/>
        <v>0</v>
      </c>
      <c r="M2729" s="423">
        <f t="shared" si="757"/>
        <v>0</v>
      </c>
      <c r="N2729" s="424">
        <f t="shared" si="758"/>
        <v>0</v>
      </c>
      <c r="O2729" s="424">
        <f t="shared" si="759"/>
        <v>0</v>
      </c>
      <c r="P2729" s="420"/>
      <c r="Q2729" s="532"/>
      <c r="R2729" s="526" t="str">
        <f t="shared" si="751"/>
        <v/>
      </c>
      <c r="S2729" s="526" t="str">
        <f t="shared" si="760"/>
        <v/>
      </c>
      <c r="V2729" s="433">
        <f>VLOOKUP(A2729,[3]Cartilha!$A:$A,1,FALSE)</f>
        <v>90830</v>
      </c>
      <c r="W2729" s="367"/>
    </row>
    <row r="2730" spans="1:23" ht="23.25" hidden="1" thickBot="1" x14ac:dyDescent="0.25">
      <c r="A2730" s="623">
        <v>90831</v>
      </c>
      <c r="B2730" s="616" t="s">
        <v>3171</v>
      </c>
      <c r="C2730" s="620" t="s">
        <v>3900</v>
      </c>
      <c r="D2730" s="612" t="s">
        <v>169</v>
      </c>
      <c r="E2730" s="621">
        <v>141.06</v>
      </c>
      <c r="F2730" s="614">
        <f t="shared" si="752"/>
        <v>170.06</v>
      </c>
      <c r="G2730" s="510"/>
      <c r="H2730" s="423"/>
      <c r="I2730" s="422">
        <f t="shared" si="754"/>
        <v>0</v>
      </c>
      <c r="J2730" s="422">
        <f t="shared" si="755"/>
        <v>0</v>
      </c>
      <c r="K2730" s="419"/>
      <c r="L2730" s="423">
        <f t="shared" si="756"/>
        <v>0</v>
      </c>
      <c r="M2730" s="423">
        <f t="shared" si="757"/>
        <v>0</v>
      </c>
      <c r="N2730" s="424">
        <f t="shared" si="758"/>
        <v>0</v>
      </c>
      <c r="O2730" s="424">
        <f t="shared" si="759"/>
        <v>0</v>
      </c>
      <c r="P2730" s="420"/>
      <c r="Q2730" s="532"/>
      <c r="R2730" s="526" t="str">
        <f t="shared" si="751"/>
        <v/>
      </c>
      <c r="S2730" s="526" t="str">
        <f t="shared" si="760"/>
        <v/>
      </c>
      <c r="V2730" s="433">
        <f>VLOOKUP(A2730,[3]Cartilha!$A:$A,1,FALSE)</f>
        <v>90831</v>
      </c>
      <c r="W2730" s="367"/>
    </row>
    <row r="2731" spans="1:23" ht="12" hidden="1" thickBot="1" x14ac:dyDescent="0.25">
      <c r="A2731" s="623" t="s">
        <v>2648</v>
      </c>
      <c r="B2731" s="616"/>
      <c r="C2731" s="639" t="s">
        <v>249</v>
      </c>
      <c r="D2731" s="612">
        <v>0</v>
      </c>
      <c r="E2731" s="637">
        <v>0</v>
      </c>
      <c r="F2731" s="638">
        <f t="shared" si="752"/>
        <v>0</v>
      </c>
      <c r="G2731" s="518"/>
      <c r="H2731" s="446"/>
      <c r="I2731" s="447"/>
      <c r="J2731" s="448"/>
      <c r="K2731" s="419"/>
      <c r="L2731" s="461"/>
      <c r="M2731" s="446"/>
      <c r="N2731" s="447"/>
      <c r="O2731" s="448"/>
      <c r="P2731" s="420"/>
      <c r="Q2731" s="525" t="str">
        <f>IF(OR(SUM(J2732:J2744)&gt;0,SUM(O2732:O2744)&gt;0),"xx","")</f>
        <v/>
      </c>
      <c r="R2731" s="526" t="str">
        <f t="shared" si="751"/>
        <v/>
      </c>
      <c r="S2731" s="526" t="str">
        <f t="shared" si="760"/>
        <v/>
      </c>
      <c r="V2731" s="433" t="str">
        <f>VLOOKUP(A2731,[3]Cartilha!$A:$A,1,FALSE)</f>
        <v>7.1.14</v>
      </c>
      <c r="W2731" s="367"/>
    </row>
    <row r="2732" spans="1:23" ht="23.25" hidden="1" thickBot="1" x14ac:dyDescent="0.25">
      <c r="A2732" s="623">
        <v>97010</v>
      </c>
      <c r="B2732" s="616" t="s">
        <v>3171</v>
      </c>
      <c r="C2732" s="620" t="s">
        <v>2649</v>
      </c>
      <c r="D2732" s="612" t="s">
        <v>7029</v>
      </c>
      <c r="E2732" s="621">
        <v>84.18</v>
      </c>
      <c r="F2732" s="614">
        <f t="shared" si="752"/>
        <v>101.49</v>
      </c>
      <c r="G2732" s="510"/>
      <c r="H2732" s="423"/>
      <c r="I2732" s="422">
        <f t="shared" ref="I2732:I2744" si="761">IF(ISBLANK(E2732),0,ROUND(F2732*G2732,2))</f>
        <v>0</v>
      </c>
      <c r="J2732" s="422">
        <f t="shared" ref="J2732:J2744" si="762">IF(ISBLANK(G2732),0,ROUND(G2732*H2732,2))</f>
        <v>0</v>
      </c>
      <c r="K2732" s="419"/>
      <c r="L2732" s="423">
        <f t="shared" ref="L2732:L2744" si="763">G2732</f>
        <v>0</v>
      </c>
      <c r="M2732" s="423">
        <f t="shared" ref="M2732:M2744" si="764">H2732</f>
        <v>0</v>
      </c>
      <c r="N2732" s="424">
        <f t="shared" ref="N2732:N2744" si="765">IF(ISBLANK(E2732),0,ROUND(F2732*L2732,2))</f>
        <v>0</v>
      </c>
      <c r="O2732" s="424">
        <f t="shared" ref="O2732:O2744" si="766">IF(ISBLANK(L2732),0,ROUND(L2732*M2732,2))</f>
        <v>0</v>
      </c>
      <c r="P2732" s="420"/>
      <c r="Q2732" s="532"/>
      <c r="R2732" s="526" t="str">
        <f t="shared" si="751"/>
        <v/>
      </c>
      <c r="S2732" s="526" t="str">
        <f t="shared" si="760"/>
        <v/>
      </c>
      <c r="V2732" s="433">
        <f>VLOOKUP(A2732,[3]Cartilha!$A:$A,1,FALSE)</f>
        <v>97010</v>
      </c>
      <c r="W2732" s="367"/>
    </row>
    <row r="2733" spans="1:23" ht="23.25" hidden="1" thickBot="1" x14ac:dyDescent="0.25">
      <c r="A2733" s="623">
        <v>97011</v>
      </c>
      <c r="B2733" s="616" t="s">
        <v>3171</v>
      </c>
      <c r="C2733" s="620" t="s">
        <v>2650</v>
      </c>
      <c r="D2733" s="612" t="s">
        <v>7029</v>
      </c>
      <c r="E2733" s="621">
        <v>63.31</v>
      </c>
      <c r="F2733" s="614">
        <f t="shared" si="752"/>
        <v>76.33</v>
      </c>
      <c r="G2733" s="510"/>
      <c r="H2733" s="423"/>
      <c r="I2733" s="422">
        <f t="shared" si="761"/>
        <v>0</v>
      </c>
      <c r="J2733" s="422">
        <f t="shared" si="762"/>
        <v>0</v>
      </c>
      <c r="K2733" s="419"/>
      <c r="L2733" s="423">
        <f t="shared" si="763"/>
        <v>0</v>
      </c>
      <c r="M2733" s="423">
        <f t="shared" si="764"/>
        <v>0</v>
      </c>
      <c r="N2733" s="424">
        <f t="shared" si="765"/>
        <v>0</v>
      </c>
      <c r="O2733" s="424">
        <f t="shared" si="766"/>
        <v>0</v>
      </c>
      <c r="P2733" s="420"/>
      <c r="Q2733" s="532"/>
      <c r="R2733" s="526" t="str">
        <f t="shared" si="751"/>
        <v/>
      </c>
      <c r="S2733" s="526" t="str">
        <f t="shared" si="760"/>
        <v/>
      </c>
      <c r="V2733" s="433">
        <f>VLOOKUP(A2733,[3]Cartilha!$A:$A,1,FALSE)</f>
        <v>97011</v>
      </c>
      <c r="W2733" s="367"/>
    </row>
    <row r="2734" spans="1:23" ht="23.25" hidden="1" thickBot="1" x14ac:dyDescent="0.25">
      <c r="A2734" s="623">
        <v>97012</v>
      </c>
      <c r="B2734" s="616" t="s">
        <v>3171</v>
      </c>
      <c r="C2734" s="620" t="s">
        <v>2651</v>
      </c>
      <c r="D2734" s="612" t="s">
        <v>7029</v>
      </c>
      <c r="E2734" s="621">
        <v>52.87</v>
      </c>
      <c r="F2734" s="614">
        <f t="shared" si="752"/>
        <v>63.74</v>
      </c>
      <c r="G2734" s="510"/>
      <c r="H2734" s="423"/>
      <c r="I2734" s="422">
        <f t="shared" si="761"/>
        <v>0</v>
      </c>
      <c r="J2734" s="422">
        <f t="shared" si="762"/>
        <v>0</v>
      </c>
      <c r="K2734" s="419"/>
      <c r="L2734" s="423">
        <f t="shared" si="763"/>
        <v>0</v>
      </c>
      <c r="M2734" s="423">
        <f t="shared" si="764"/>
        <v>0</v>
      </c>
      <c r="N2734" s="424">
        <f t="shared" si="765"/>
        <v>0</v>
      </c>
      <c r="O2734" s="424">
        <f t="shared" si="766"/>
        <v>0</v>
      </c>
      <c r="P2734" s="420"/>
      <c r="Q2734" s="532"/>
      <c r="R2734" s="526" t="str">
        <f t="shared" si="751"/>
        <v/>
      </c>
      <c r="S2734" s="526" t="str">
        <f t="shared" si="760"/>
        <v/>
      </c>
      <c r="V2734" s="433">
        <f>VLOOKUP(A2734,[3]Cartilha!$A:$A,1,FALSE)</f>
        <v>97012</v>
      </c>
      <c r="W2734" s="367"/>
    </row>
    <row r="2735" spans="1:23" ht="23.25" hidden="1" thickBot="1" x14ac:dyDescent="0.25">
      <c r="A2735" s="623">
        <v>97013</v>
      </c>
      <c r="B2735" s="616" t="s">
        <v>3171</v>
      </c>
      <c r="C2735" s="620" t="s">
        <v>2652</v>
      </c>
      <c r="D2735" s="612" t="s">
        <v>7029</v>
      </c>
      <c r="E2735" s="621">
        <v>105.68</v>
      </c>
      <c r="F2735" s="614">
        <f t="shared" si="752"/>
        <v>127.41</v>
      </c>
      <c r="G2735" s="510"/>
      <c r="H2735" s="423"/>
      <c r="I2735" s="422">
        <f t="shared" si="761"/>
        <v>0</v>
      </c>
      <c r="J2735" s="422">
        <f t="shared" si="762"/>
        <v>0</v>
      </c>
      <c r="K2735" s="419"/>
      <c r="L2735" s="423">
        <f t="shared" si="763"/>
        <v>0</v>
      </c>
      <c r="M2735" s="423">
        <f t="shared" si="764"/>
        <v>0</v>
      </c>
      <c r="N2735" s="424">
        <f t="shared" si="765"/>
        <v>0</v>
      </c>
      <c r="O2735" s="424">
        <f t="shared" si="766"/>
        <v>0</v>
      </c>
      <c r="P2735" s="420"/>
      <c r="Q2735" s="532"/>
      <c r="R2735" s="526" t="str">
        <f t="shared" si="751"/>
        <v/>
      </c>
      <c r="S2735" s="526" t="str">
        <f t="shared" si="760"/>
        <v/>
      </c>
      <c r="V2735" s="433">
        <f>VLOOKUP(A2735,[3]Cartilha!$A:$A,1,FALSE)</f>
        <v>97013</v>
      </c>
      <c r="W2735" s="367"/>
    </row>
    <row r="2736" spans="1:23" ht="23.25" hidden="1" thickBot="1" x14ac:dyDescent="0.25">
      <c r="A2736" s="623">
        <v>97014</v>
      </c>
      <c r="B2736" s="616" t="s">
        <v>3171</v>
      </c>
      <c r="C2736" s="620" t="s">
        <v>2653</v>
      </c>
      <c r="D2736" s="612" t="s">
        <v>7029</v>
      </c>
      <c r="E2736" s="621">
        <v>77.900000000000006</v>
      </c>
      <c r="F2736" s="614">
        <f t="shared" si="752"/>
        <v>93.92</v>
      </c>
      <c r="G2736" s="510"/>
      <c r="H2736" s="423"/>
      <c r="I2736" s="422">
        <f t="shared" si="761"/>
        <v>0</v>
      </c>
      <c r="J2736" s="422">
        <f t="shared" si="762"/>
        <v>0</v>
      </c>
      <c r="K2736" s="419"/>
      <c r="L2736" s="423">
        <f t="shared" si="763"/>
        <v>0</v>
      </c>
      <c r="M2736" s="423">
        <f t="shared" si="764"/>
        <v>0</v>
      </c>
      <c r="N2736" s="424">
        <f t="shared" si="765"/>
        <v>0</v>
      </c>
      <c r="O2736" s="424">
        <f t="shared" si="766"/>
        <v>0</v>
      </c>
      <c r="P2736" s="420"/>
      <c r="Q2736" s="532"/>
      <c r="R2736" s="526" t="str">
        <f t="shared" si="751"/>
        <v/>
      </c>
      <c r="S2736" s="526" t="str">
        <f t="shared" si="760"/>
        <v/>
      </c>
      <c r="V2736" s="433">
        <f>VLOOKUP(A2736,[3]Cartilha!$A:$A,1,FALSE)</f>
        <v>97014</v>
      </c>
      <c r="W2736" s="367"/>
    </row>
    <row r="2737" spans="1:23" ht="23.25" hidden="1" thickBot="1" x14ac:dyDescent="0.25">
      <c r="A2737" s="623">
        <v>97015</v>
      </c>
      <c r="B2737" s="616" t="s">
        <v>3171</v>
      </c>
      <c r="C2737" s="620" t="s">
        <v>2654</v>
      </c>
      <c r="D2737" s="612" t="s">
        <v>7029</v>
      </c>
      <c r="E2737" s="621">
        <v>63.85</v>
      </c>
      <c r="F2737" s="614">
        <f t="shared" si="752"/>
        <v>76.98</v>
      </c>
      <c r="G2737" s="510"/>
      <c r="H2737" s="423"/>
      <c r="I2737" s="422">
        <f t="shared" si="761"/>
        <v>0</v>
      </c>
      <c r="J2737" s="422">
        <f t="shared" si="762"/>
        <v>0</v>
      </c>
      <c r="K2737" s="419"/>
      <c r="L2737" s="423">
        <f t="shared" si="763"/>
        <v>0</v>
      </c>
      <c r="M2737" s="423">
        <f t="shared" si="764"/>
        <v>0</v>
      </c>
      <c r="N2737" s="424">
        <f t="shared" si="765"/>
        <v>0</v>
      </c>
      <c r="O2737" s="424">
        <f t="shared" si="766"/>
        <v>0</v>
      </c>
      <c r="P2737" s="420"/>
      <c r="Q2737" s="532"/>
      <c r="R2737" s="526" t="str">
        <f t="shared" si="751"/>
        <v/>
      </c>
      <c r="S2737" s="526" t="str">
        <f t="shared" si="760"/>
        <v/>
      </c>
      <c r="V2737" s="433">
        <f>VLOOKUP(A2737,[3]Cartilha!$A:$A,1,FALSE)</f>
        <v>97015</v>
      </c>
      <c r="W2737" s="367"/>
    </row>
    <row r="2738" spans="1:23" ht="23.25" hidden="1" thickBot="1" x14ac:dyDescent="0.25">
      <c r="A2738" s="623">
        <v>97016</v>
      </c>
      <c r="B2738" s="616" t="s">
        <v>3171</v>
      </c>
      <c r="C2738" s="620" t="s">
        <v>2655</v>
      </c>
      <c r="D2738" s="612" t="s">
        <v>7029</v>
      </c>
      <c r="E2738" s="621">
        <v>75.930000000000007</v>
      </c>
      <c r="F2738" s="614">
        <f t="shared" si="752"/>
        <v>91.54</v>
      </c>
      <c r="G2738" s="510"/>
      <c r="H2738" s="423"/>
      <c r="I2738" s="422">
        <f t="shared" si="761"/>
        <v>0</v>
      </c>
      <c r="J2738" s="422">
        <f t="shared" si="762"/>
        <v>0</v>
      </c>
      <c r="K2738" s="419"/>
      <c r="L2738" s="423">
        <f t="shared" si="763"/>
        <v>0</v>
      </c>
      <c r="M2738" s="423">
        <f t="shared" si="764"/>
        <v>0</v>
      </c>
      <c r="N2738" s="424">
        <f t="shared" si="765"/>
        <v>0</v>
      </c>
      <c r="O2738" s="424">
        <f t="shared" si="766"/>
        <v>0</v>
      </c>
      <c r="P2738" s="420"/>
      <c r="Q2738" s="532"/>
      <c r="R2738" s="526" t="str">
        <f t="shared" si="751"/>
        <v/>
      </c>
      <c r="S2738" s="526" t="str">
        <f t="shared" si="760"/>
        <v/>
      </c>
      <c r="V2738" s="433">
        <f>VLOOKUP(A2738,[3]Cartilha!$A:$A,1,FALSE)</f>
        <v>97016</v>
      </c>
      <c r="W2738" s="367"/>
    </row>
    <row r="2739" spans="1:23" ht="23.25" hidden="1" thickBot="1" x14ac:dyDescent="0.25">
      <c r="A2739" s="623">
        <v>97017</v>
      </c>
      <c r="B2739" s="616" t="s">
        <v>3171</v>
      </c>
      <c r="C2739" s="620" t="s">
        <v>2656</v>
      </c>
      <c r="D2739" s="612" t="s">
        <v>7029</v>
      </c>
      <c r="E2739" s="621">
        <v>56.04</v>
      </c>
      <c r="F2739" s="614">
        <f t="shared" si="752"/>
        <v>67.56</v>
      </c>
      <c r="G2739" s="510"/>
      <c r="H2739" s="423"/>
      <c r="I2739" s="422">
        <f t="shared" si="761"/>
        <v>0</v>
      </c>
      <c r="J2739" s="422">
        <f t="shared" si="762"/>
        <v>0</v>
      </c>
      <c r="K2739" s="419"/>
      <c r="L2739" s="423">
        <f t="shared" si="763"/>
        <v>0</v>
      </c>
      <c r="M2739" s="423">
        <f t="shared" si="764"/>
        <v>0</v>
      </c>
      <c r="N2739" s="424">
        <f t="shared" si="765"/>
        <v>0</v>
      </c>
      <c r="O2739" s="424">
        <f t="shared" si="766"/>
        <v>0</v>
      </c>
      <c r="P2739" s="420"/>
      <c r="Q2739" s="532"/>
      <c r="R2739" s="526" t="str">
        <f t="shared" si="751"/>
        <v/>
      </c>
      <c r="S2739" s="526" t="str">
        <f t="shared" si="760"/>
        <v/>
      </c>
      <c r="V2739" s="433">
        <f>VLOOKUP(A2739,[3]Cartilha!$A:$A,1,FALSE)</f>
        <v>97017</v>
      </c>
      <c r="W2739" s="367"/>
    </row>
    <row r="2740" spans="1:23" ht="23.25" hidden="1" thickBot="1" x14ac:dyDescent="0.25">
      <c r="A2740" s="623">
        <v>97018</v>
      </c>
      <c r="B2740" s="616" t="s">
        <v>3171</v>
      </c>
      <c r="C2740" s="620" t="s">
        <v>2657</v>
      </c>
      <c r="D2740" s="612" t="s">
        <v>7029</v>
      </c>
      <c r="E2740" s="621">
        <v>45.71</v>
      </c>
      <c r="F2740" s="614">
        <f t="shared" si="752"/>
        <v>55.11</v>
      </c>
      <c r="G2740" s="510"/>
      <c r="H2740" s="423"/>
      <c r="I2740" s="422">
        <f t="shared" si="761"/>
        <v>0</v>
      </c>
      <c r="J2740" s="422">
        <f t="shared" si="762"/>
        <v>0</v>
      </c>
      <c r="K2740" s="419"/>
      <c r="L2740" s="423">
        <f t="shared" si="763"/>
        <v>0</v>
      </c>
      <c r="M2740" s="423">
        <f t="shared" si="764"/>
        <v>0</v>
      </c>
      <c r="N2740" s="424">
        <f t="shared" si="765"/>
        <v>0</v>
      </c>
      <c r="O2740" s="424">
        <f t="shared" si="766"/>
        <v>0</v>
      </c>
      <c r="P2740" s="420"/>
      <c r="Q2740" s="532"/>
      <c r="R2740" s="526" t="str">
        <f t="shared" si="751"/>
        <v/>
      </c>
      <c r="S2740" s="526" t="str">
        <f t="shared" si="760"/>
        <v/>
      </c>
      <c r="V2740" s="433">
        <f>VLOOKUP(A2740,[3]Cartilha!$A:$A,1,FALSE)</f>
        <v>97018</v>
      </c>
      <c r="W2740" s="367"/>
    </row>
    <row r="2741" spans="1:23" ht="34.5" hidden="1" thickBot="1" x14ac:dyDescent="0.25">
      <c r="A2741" s="623">
        <v>97031</v>
      </c>
      <c r="B2741" s="616" t="s">
        <v>3171</v>
      </c>
      <c r="C2741" s="620" t="s">
        <v>2658</v>
      </c>
      <c r="D2741" s="612" t="s">
        <v>7029</v>
      </c>
      <c r="E2741" s="621">
        <v>109.61</v>
      </c>
      <c r="F2741" s="614">
        <f t="shared" si="752"/>
        <v>132.15</v>
      </c>
      <c r="G2741" s="510"/>
      <c r="H2741" s="423"/>
      <c r="I2741" s="422">
        <f t="shared" si="761"/>
        <v>0</v>
      </c>
      <c r="J2741" s="422">
        <f t="shared" si="762"/>
        <v>0</v>
      </c>
      <c r="K2741" s="419"/>
      <c r="L2741" s="423">
        <f t="shared" si="763"/>
        <v>0</v>
      </c>
      <c r="M2741" s="423">
        <f t="shared" si="764"/>
        <v>0</v>
      </c>
      <c r="N2741" s="424">
        <f t="shared" si="765"/>
        <v>0</v>
      </c>
      <c r="O2741" s="424">
        <f t="shared" si="766"/>
        <v>0</v>
      </c>
      <c r="P2741" s="420"/>
      <c r="Q2741" s="532"/>
      <c r="R2741" s="526" t="str">
        <f t="shared" si="751"/>
        <v/>
      </c>
      <c r="S2741" s="526" t="str">
        <f t="shared" si="760"/>
        <v/>
      </c>
      <c r="V2741" s="433">
        <f>VLOOKUP(A2741,[3]Cartilha!$A:$A,1,FALSE)</f>
        <v>97031</v>
      </c>
      <c r="W2741" s="367"/>
    </row>
    <row r="2742" spans="1:23" ht="34.5" hidden="1" thickBot="1" x14ac:dyDescent="0.25">
      <c r="A2742" s="623">
        <v>97032</v>
      </c>
      <c r="B2742" s="616" t="s">
        <v>3171</v>
      </c>
      <c r="C2742" s="620" t="s">
        <v>2659</v>
      </c>
      <c r="D2742" s="612" t="s">
        <v>7029</v>
      </c>
      <c r="E2742" s="621">
        <v>66.25</v>
      </c>
      <c r="F2742" s="614">
        <f t="shared" si="752"/>
        <v>79.87</v>
      </c>
      <c r="G2742" s="510"/>
      <c r="H2742" s="423"/>
      <c r="I2742" s="422">
        <f t="shared" si="761"/>
        <v>0</v>
      </c>
      <c r="J2742" s="422">
        <f t="shared" si="762"/>
        <v>0</v>
      </c>
      <c r="K2742" s="419"/>
      <c r="L2742" s="423">
        <f t="shared" si="763"/>
        <v>0</v>
      </c>
      <c r="M2742" s="423">
        <f t="shared" si="764"/>
        <v>0</v>
      </c>
      <c r="N2742" s="424">
        <f t="shared" si="765"/>
        <v>0</v>
      </c>
      <c r="O2742" s="424">
        <f t="shared" si="766"/>
        <v>0</v>
      </c>
      <c r="P2742" s="420"/>
      <c r="Q2742" s="532"/>
      <c r="R2742" s="526" t="str">
        <f t="shared" si="751"/>
        <v/>
      </c>
      <c r="S2742" s="526" t="str">
        <f t="shared" si="760"/>
        <v/>
      </c>
      <c r="V2742" s="433">
        <f>VLOOKUP(A2742,[3]Cartilha!$A:$A,1,FALSE)</f>
        <v>97032</v>
      </c>
      <c r="W2742" s="367"/>
    </row>
    <row r="2743" spans="1:23" ht="34.5" hidden="1" thickBot="1" x14ac:dyDescent="0.25">
      <c r="A2743" s="623">
        <v>97033</v>
      </c>
      <c r="B2743" s="616" t="s">
        <v>3171</v>
      </c>
      <c r="C2743" s="620" t="s">
        <v>2660</v>
      </c>
      <c r="D2743" s="612" t="s">
        <v>7029</v>
      </c>
      <c r="E2743" s="621">
        <v>116.61</v>
      </c>
      <c r="F2743" s="614">
        <f t="shared" si="752"/>
        <v>140.59</v>
      </c>
      <c r="G2743" s="510"/>
      <c r="H2743" s="423"/>
      <c r="I2743" s="422">
        <f t="shared" si="761"/>
        <v>0</v>
      </c>
      <c r="J2743" s="422">
        <f t="shared" si="762"/>
        <v>0</v>
      </c>
      <c r="K2743" s="419"/>
      <c r="L2743" s="423">
        <f t="shared" si="763"/>
        <v>0</v>
      </c>
      <c r="M2743" s="423">
        <f t="shared" si="764"/>
        <v>0</v>
      </c>
      <c r="N2743" s="424">
        <f t="shared" si="765"/>
        <v>0</v>
      </c>
      <c r="O2743" s="424">
        <f t="shared" si="766"/>
        <v>0</v>
      </c>
      <c r="P2743" s="420"/>
      <c r="Q2743" s="532"/>
      <c r="R2743" s="526" t="str">
        <f t="shared" si="751"/>
        <v/>
      </c>
      <c r="S2743" s="526" t="str">
        <f t="shared" si="760"/>
        <v/>
      </c>
      <c r="V2743" s="433">
        <f>VLOOKUP(A2743,[3]Cartilha!$A:$A,1,FALSE)</f>
        <v>97033</v>
      </c>
      <c r="W2743" s="367"/>
    </row>
    <row r="2744" spans="1:23" ht="34.5" hidden="1" thickBot="1" x14ac:dyDescent="0.25">
      <c r="A2744" s="623">
        <v>97034</v>
      </c>
      <c r="B2744" s="616" t="s">
        <v>3171</v>
      </c>
      <c r="C2744" s="620" t="s">
        <v>2661</v>
      </c>
      <c r="D2744" s="612" t="s">
        <v>7029</v>
      </c>
      <c r="E2744" s="621">
        <v>68.680000000000007</v>
      </c>
      <c r="F2744" s="614">
        <f t="shared" si="752"/>
        <v>82.8</v>
      </c>
      <c r="G2744" s="510"/>
      <c r="H2744" s="423"/>
      <c r="I2744" s="422">
        <f t="shared" si="761"/>
        <v>0</v>
      </c>
      <c r="J2744" s="422">
        <f t="shared" si="762"/>
        <v>0</v>
      </c>
      <c r="K2744" s="419"/>
      <c r="L2744" s="423">
        <f t="shared" si="763"/>
        <v>0</v>
      </c>
      <c r="M2744" s="423">
        <f t="shared" si="764"/>
        <v>0</v>
      </c>
      <c r="N2744" s="424">
        <f t="shared" si="765"/>
        <v>0</v>
      </c>
      <c r="O2744" s="424">
        <f t="shared" si="766"/>
        <v>0</v>
      </c>
      <c r="P2744" s="420"/>
      <c r="Q2744" s="532"/>
      <c r="R2744" s="526" t="str">
        <f t="shared" si="751"/>
        <v/>
      </c>
      <c r="S2744" s="526" t="str">
        <f t="shared" si="760"/>
        <v/>
      </c>
      <c r="V2744" s="433">
        <f>VLOOKUP(A2744,[3]Cartilha!$A:$A,1,FALSE)</f>
        <v>97034</v>
      </c>
      <c r="W2744" s="367"/>
    </row>
    <row r="2745" spans="1:23" ht="12" hidden="1" thickBot="1" x14ac:dyDescent="0.25">
      <c r="A2745" s="623" t="s">
        <v>1908</v>
      </c>
      <c r="B2745" s="616"/>
      <c r="C2745" s="639" t="s">
        <v>179</v>
      </c>
      <c r="D2745" s="612">
        <v>0</v>
      </c>
      <c r="E2745" s="637">
        <v>0</v>
      </c>
      <c r="F2745" s="638">
        <f t="shared" si="752"/>
        <v>0</v>
      </c>
      <c r="G2745" s="518"/>
      <c r="H2745" s="446"/>
      <c r="I2745" s="447"/>
      <c r="J2745" s="448"/>
      <c r="K2745" s="419"/>
      <c r="L2745" s="461"/>
      <c r="M2745" s="446"/>
      <c r="N2745" s="447"/>
      <c r="O2745" s="448"/>
      <c r="P2745" s="420"/>
      <c r="Q2745" s="525" t="str">
        <f>IF(OR(SUM(J2747:J2784)&gt;0,SUM(O2747:O2784)&gt;0),"xx","")</f>
        <v/>
      </c>
      <c r="R2745" s="526" t="str">
        <f t="shared" si="751"/>
        <v/>
      </c>
      <c r="S2745" s="526" t="str">
        <f t="shared" si="760"/>
        <v/>
      </c>
      <c r="V2745" s="433" t="str">
        <f>VLOOKUP(A2745,[3]Cartilha!$A:$A,1,FALSE)</f>
        <v>7.2</v>
      </c>
      <c r="W2745" s="367"/>
    </row>
    <row r="2746" spans="1:23" ht="12" hidden="1" thickBot="1" x14ac:dyDescent="0.25">
      <c r="A2746" s="623" t="s">
        <v>6213</v>
      </c>
      <c r="B2746" s="616"/>
      <c r="C2746" s="620" t="s">
        <v>6214</v>
      </c>
      <c r="D2746" s="612">
        <v>0</v>
      </c>
      <c r="E2746" s="637">
        <v>0</v>
      </c>
      <c r="F2746" s="638">
        <f t="shared" si="752"/>
        <v>0</v>
      </c>
      <c r="G2746" s="518"/>
      <c r="H2746" s="446"/>
      <c r="I2746" s="447"/>
      <c r="J2746" s="448"/>
      <c r="K2746" s="419"/>
      <c r="L2746" s="461"/>
      <c r="M2746" s="446"/>
      <c r="N2746" s="447"/>
      <c r="O2746" s="448"/>
      <c r="P2746" s="420"/>
      <c r="Q2746" s="525" t="str">
        <f>IF(OR(SUM(J2746)&gt;0,SUM(O2746)&gt;0),"xx","")</f>
        <v/>
      </c>
      <c r="R2746" s="526" t="str">
        <f t="shared" si="751"/>
        <v/>
      </c>
      <c r="S2746" s="526" t="str">
        <f t="shared" si="760"/>
        <v/>
      </c>
      <c r="V2746" s="433" t="str">
        <f>VLOOKUP(A2746,[3]Cartilha!$A:$A,1,FALSE)</f>
        <v>7.2.1</v>
      </c>
      <c r="W2746" s="367"/>
    </row>
    <row r="2747" spans="1:23" ht="12" hidden="1" thickBot="1" x14ac:dyDescent="0.25">
      <c r="A2747" s="623" t="s">
        <v>2204</v>
      </c>
      <c r="B2747" s="616"/>
      <c r="C2747" s="620" t="s">
        <v>180</v>
      </c>
      <c r="D2747" s="612">
        <v>0</v>
      </c>
      <c r="E2747" s="621">
        <v>0</v>
      </c>
      <c r="F2747" s="614">
        <f t="shared" si="752"/>
        <v>0</v>
      </c>
      <c r="G2747" s="518"/>
      <c r="H2747" s="446"/>
      <c r="I2747" s="447"/>
      <c r="J2747" s="448"/>
      <c r="K2747" s="419"/>
      <c r="L2747" s="461"/>
      <c r="M2747" s="446"/>
      <c r="N2747" s="447"/>
      <c r="O2747" s="448"/>
      <c r="P2747" s="420"/>
      <c r="Q2747" s="525" t="str">
        <f>IF(OR(SUM(J2748:J2782)&gt;0,SUM(O2748:O2782)&gt;0),"xx","")</f>
        <v/>
      </c>
      <c r="R2747" s="526" t="str">
        <f t="shared" si="751"/>
        <v/>
      </c>
      <c r="S2747" s="526" t="str">
        <f t="shared" si="760"/>
        <v/>
      </c>
      <c r="V2747" s="433" t="str">
        <f>VLOOKUP(A2747,[3]Cartilha!$A:$A,1,FALSE)</f>
        <v>7.2.2</v>
      </c>
      <c r="W2747" s="367"/>
    </row>
    <row r="2748" spans="1:23" ht="12" hidden="1" thickBot="1" x14ac:dyDescent="0.25">
      <c r="A2748" s="623">
        <v>102151</v>
      </c>
      <c r="B2748" s="616" t="s">
        <v>3171</v>
      </c>
      <c r="C2748" s="620" t="s">
        <v>5389</v>
      </c>
      <c r="D2748" s="612" t="s">
        <v>170</v>
      </c>
      <c r="E2748" s="621">
        <v>184.03</v>
      </c>
      <c r="F2748" s="614">
        <f t="shared" si="752"/>
        <v>221.87</v>
      </c>
      <c r="G2748" s="510"/>
      <c r="H2748" s="423"/>
      <c r="I2748" s="422">
        <f t="shared" ref="I2748:I2782" si="767">IF(ISBLANK(E2748),0,ROUND(F2748*G2748,2))</f>
        <v>0</v>
      </c>
      <c r="J2748" s="422">
        <f t="shared" ref="J2748:J2782" si="768">IF(ISBLANK(G2748),0,ROUND(G2748*H2748,2))</f>
        <v>0</v>
      </c>
      <c r="K2748" s="419"/>
      <c r="L2748" s="423">
        <f t="shared" ref="L2748:L2782" si="769">G2748</f>
        <v>0</v>
      </c>
      <c r="M2748" s="423">
        <f t="shared" ref="M2748:M2782" si="770">H2748</f>
        <v>0</v>
      </c>
      <c r="N2748" s="424">
        <f t="shared" ref="N2748:N2782" si="771">IF(ISBLANK(E2748),0,ROUND(F2748*L2748,2))</f>
        <v>0</v>
      </c>
      <c r="O2748" s="424">
        <f t="shared" ref="O2748:O2782" si="772">IF(ISBLANK(L2748),0,ROUND(L2748*M2748,2))</f>
        <v>0</v>
      </c>
      <c r="P2748" s="420"/>
      <c r="Q2748" s="532"/>
      <c r="R2748" s="526" t="str">
        <f t="shared" si="751"/>
        <v/>
      </c>
      <c r="S2748" s="526" t="str">
        <f t="shared" si="760"/>
        <v/>
      </c>
      <c r="V2748" s="433">
        <f>VLOOKUP(A2748,[3]Cartilha!$A:$A,1,FALSE)</f>
        <v>102151</v>
      </c>
      <c r="W2748" s="367"/>
    </row>
    <row r="2749" spans="1:23" ht="12" hidden="1" thickBot="1" x14ac:dyDescent="0.25">
      <c r="A2749" s="623">
        <v>102152</v>
      </c>
      <c r="B2749" s="616" t="s">
        <v>3171</v>
      </c>
      <c r="C2749" s="620" t="s">
        <v>5390</v>
      </c>
      <c r="D2749" s="612" t="s">
        <v>170</v>
      </c>
      <c r="E2749" s="621">
        <v>230.69</v>
      </c>
      <c r="F2749" s="614">
        <f t="shared" si="752"/>
        <v>278.12</v>
      </c>
      <c r="G2749" s="510"/>
      <c r="H2749" s="423"/>
      <c r="I2749" s="422">
        <f t="shared" si="767"/>
        <v>0</v>
      </c>
      <c r="J2749" s="422">
        <f t="shared" si="768"/>
        <v>0</v>
      </c>
      <c r="K2749" s="419"/>
      <c r="L2749" s="423">
        <f t="shared" si="769"/>
        <v>0</v>
      </c>
      <c r="M2749" s="423">
        <f t="shared" si="770"/>
        <v>0</v>
      </c>
      <c r="N2749" s="424">
        <f t="shared" si="771"/>
        <v>0</v>
      </c>
      <c r="O2749" s="424">
        <f t="shared" si="772"/>
        <v>0</v>
      </c>
      <c r="P2749" s="420"/>
      <c r="Q2749" s="532"/>
      <c r="R2749" s="526" t="str">
        <f t="shared" si="751"/>
        <v/>
      </c>
      <c r="S2749" s="526" t="str">
        <f t="shared" si="760"/>
        <v/>
      </c>
      <c r="V2749" s="433">
        <f>VLOOKUP(A2749,[3]Cartilha!$A:$A,1,FALSE)</f>
        <v>102152</v>
      </c>
      <c r="W2749" s="367"/>
    </row>
    <row r="2750" spans="1:23" ht="12" hidden="1" thickBot="1" x14ac:dyDescent="0.25">
      <c r="A2750" s="623">
        <v>102153</v>
      </c>
      <c r="B2750" s="616" t="s">
        <v>3171</v>
      </c>
      <c r="C2750" s="620" t="s">
        <v>5391</v>
      </c>
      <c r="D2750" s="612" t="s">
        <v>170</v>
      </c>
      <c r="E2750" s="621">
        <v>292.91000000000003</v>
      </c>
      <c r="F2750" s="614">
        <f t="shared" si="752"/>
        <v>353.13</v>
      </c>
      <c r="G2750" s="510"/>
      <c r="H2750" s="423"/>
      <c r="I2750" s="422">
        <f t="shared" si="767"/>
        <v>0</v>
      </c>
      <c r="J2750" s="422">
        <f t="shared" si="768"/>
        <v>0</v>
      </c>
      <c r="K2750" s="419"/>
      <c r="L2750" s="423">
        <f t="shared" si="769"/>
        <v>0</v>
      </c>
      <c r="M2750" s="423">
        <f t="shared" si="770"/>
        <v>0</v>
      </c>
      <c r="N2750" s="424">
        <f t="shared" si="771"/>
        <v>0</v>
      </c>
      <c r="O2750" s="424">
        <f t="shared" si="772"/>
        <v>0</v>
      </c>
      <c r="P2750" s="420"/>
      <c r="Q2750" s="532"/>
      <c r="R2750" s="526" t="str">
        <f t="shared" si="751"/>
        <v/>
      </c>
      <c r="S2750" s="526" t="str">
        <f t="shared" si="760"/>
        <v/>
      </c>
      <c r="V2750" s="433">
        <f>VLOOKUP(A2750,[3]Cartilha!$A:$A,1,FALSE)</f>
        <v>102153</v>
      </c>
      <c r="W2750" s="367"/>
    </row>
    <row r="2751" spans="1:23" ht="12" hidden="1" thickBot="1" x14ac:dyDescent="0.25">
      <c r="A2751" s="623">
        <v>102154</v>
      </c>
      <c r="B2751" s="616" t="s">
        <v>3171</v>
      </c>
      <c r="C2751" s="620" t="s">
        <v>5392</v>
      </c>
      <c r="D2751" s="612" t="s">
        <v>170</v>
      </c>
      <c r="E2751" s="621">
        <v>253.14</v>
      </c>
      <c r="F2751" s="614">
        <f t="shared" si="752"/>
        <v>305.19</v>
      </c>
      <c r="G2751" s="510"/>
      <c r="H2751" s="423"/>
      <c r="I2751" s="422">
        <f t="shared" si="767"/>
        <v>0</v>
      </c>
      <c r="J2751" s="422">
        <f t="shared" si="768"/>
        <v>0</v>
      </c>
      <c r="K2751" s="419"/>
      <c r="L2751" s="423">
        <f t="shared" si="769"/>
        <v>0</v>
      </c>
      <c r="M2751" s="423">
        <f t="shared" si="770"/>
        <v>0</v>
      </c>
      <c r="N2751" s="424">
        <f t="shared" si="771"/>
        <v>0</v>
      </c>
      <c r="O2751" s="424">
        <f t="shared" si="772"/>
        <v>0</v>
      </c>
      <c r="P2751" s="420"/>
      <c r="Q2751" s="532"/>
      <c r="R2751" s="526" t="str">
        <f t="shared" si="751"/>
        <v/>
      </c>
      <c r="S2751" s="526" t="str">
        <f t="shared" si="760"/>
        <v/>
      </c>
      <c r="V2751" s="433">
        <f>VLOOKUP(A2751,[3]Cartilha!$A:$A,1,FALSE)</f>
        <v>102154</v>
      </c>
      <c r="W2751" s="367"/>
    </row>
    <row r="2752" spans="1:23" ht="12" hidden="1" thickBot="1" x14ac:dyDescent="0.25">
      <c r="A2752" s="623">
        <v>102155</v>
      </c>
      <c r="B2752" s="616" t="s">
        <v>3171</v>
      </c>
      <c r="C2752" s="620" t="s">
        <v>5393</v>
      </c>
      <c r="D2752" s="612" t="s">
        <v>170</v>
      </c>
      <c r="E2752" s="621">
        <v>304.02999999999997</v>
      </c>
      <c r="F2752" s="614">
        <f t="shared" si="752"/>
        <v>366.54</v>
      </c>
      <c r="G2752" s="510"/>
      <c r="H2752" s="423"/>
      <c r="I2752" s="422">
        <f t="shared" si="767"/>
        <v>0</v>
      </c>
      <c r="J2752" s="422">
        <f t="shared" si="768"/>
        <v>0</v>
      </c>
      <c r="K2752" s="419"/>
      <c r="L2752" s="423">
        <f t="shared" si="769"/>
        <v>0</v>
      </c>
      <c r="M2752" s="423">
        <f t="shared" si="770"/>
        <v>0</v>
      </c>
      <c r="N2752" s="424">
        <f t="shared" si="771"/>
        <v>0</v>
      </c>
      <c r="O2752" s="424">
        <f t="shared" si="772"/>
        <v>0</v>
      </c>
      <c r="P2752" s="420"/>
      <c r="Q2752" s="532"/>
      <c r="R2752" s="526" t="str">
        <f t="shared" si="751"/>
        <v/>
      </c>
      <c r="S2752" s="526" t="str">
        <f t="shared" si="760"/>
        <v/>
      </c>
      <c r="V2752" s="433">
        <f>VLOOKUP(A2752,[3]Cartilha!$A:$A,1,FALSE)</f>
        <v>102155</v>
      </c>
      <c r="W2752" s="367"/>
    </row>
    <row r="2753" spans="1:23" ht="12" hidden="1" thickBot="1" x14ac:dyDescent="0.25">
      <c r="A2753" s="623">
        <v>102156</v>
      </c>
      <c r="B2753" s="616" t="s">
        <v>3171</v>
      </c>
      <c r="C2753" s="620" t="s">
        <v>5394</v>
      </c>
      <c r="D2753" s="612" t="s">
        <v>170</v>
      </c>
      <c r="E2753" s="621">
        <v>291.55</v>
      </c>
      <c r="F2753" s="614">
        <f t="shared" si="752"/>
        <v>351.49</v>
      </c>
      <c r="G2753" s="510"/>
      <c r="H2753" s="423"/>
      <c r="I2753" s="422">
        <f t="shared" si="767"/>
        <v>0</v>
      </c>
      <c r="J2753" s="422">
        <f t="shared" si="768"/>
        <v>0</v>
      </c>
      <c r="K2753" s="419"/>
      <c r="L2753" s="423">
        <f t="shared" si="769"/>
        <v>0</v>
      </c>
      <c r="M2753" s="423">
        <f t="shared" si="770"/>
        <v>0</v>
      </c>
      <c r="N2753" s="424">
        <f t="shared" si="771"/>
        <v>0</v>
      </c>
      <c r="O2753" s="424">
        <f t="shared" si="772"/>
        <v>0</v>
      </c>
      <c r="P2753" s="420"/>
      <c r="Q2753" s="532"/>
      <c r="R2753" s="526" t="str">
        <f t="shared" si="751"/>
        <v/>
      </c>
      <c r="S2753" s="526" t="str">
        <f t="shared" si="760"/>
        <v/>
      </c>
      <c r="V2753" s="433">
        <f>VLOOKUP(A2753,[3]Cartilha!$A:$A,1,FALSE)</f>
        <v>102156</v>
      </c>
      <c r="W2753" s="367"/>
    </row>
    <row r="2754" spans="1:23" ht="12" hidden="1" thickBot="1" x14ac:dyDescent="0.25">
      <c r="A2754" s="623">
        <v>102157</v>
      </c>
      <c r="B2754" s="616" t="s">
        <v>3171</v>
      </c>
      <c r="C2754" s="620" t="s">
        <v>5395</v>
      </c>
      <c r="D2754" s="612" t="s">
        <v>170</v>
      </c>
      <c r="E2754" s="621">
        <v>400.44</v>
      </c>
      <c r="F2754" s="614">
        <f t="shared" si="752"/>
        <v>482.77</v>
      </c>
      <c r="G2754" s="510"/>
      <c r="H2754" s="423"/>
      <c r="I2754" s="422">
        <f t="shared" si="767"/>
        <v>0</v>
      </c>
      <c r="J2754" s="422">
        <f t="shared" si="768"/>
        <v>0</v>
      </c>
      <c r="K2754" s="419"/>
      <c r="L2754" s="423">
        <f t="shared" si="769"/>
        <v>0</v>
      </c>
      <c r="M2754" s="423">
        <f t="shared" si="770"/>
        <v>0</v>
      </c>
      <c r="N2754" s="424">
        <f t="shared" si="771"/>
        <v>0</v>
      </c>
      <c r="O2754" s="424">
        <f t="shared" si="772"/>
        <v>0</v>
      </c>
      <c r="P2754" s="420"/>
      <c r="Q2754" s="532"/>
      <c r="R2754" s="526" t="str">
        <f t="shared" si="751"/>
        <v/>
      </c>
      <c r="S2754" s="526" t="str">
        <f t="shared" si="760"/>
        <v/>
      </c>
      <c r="V2754" s="433">
        <f>VLOOKUP(A2754,[3]Cartilha!$A:$A,1,FALSE)</f>
        <v>102157</v>
      </c>
      <c r="W2754" s="367"/>
    </row>
    <row r="2755" spans="1:23" ht="12" hidden="1" thickBot="1" x14ac:dyDescent="0.25">
      <c r="A2755" s="623">
        <v>102158</v>
      </c>
      <c r="B2755" s="616" t="s">
        <v>3171</v>
      </c>
      <c r="C2755" s="620" t="s">
        <v>5396</v>
      </c>
      <c r="D2755" s="612" t="s">
        <v>170</v>
      </c>
      <c r="E2755" s="621">
        <v>405.9</v>
      </c>
      <c r="F2755" s="614">
        <f t="shared" si="752"/>
        <v>489.35</v>
      </c>
      <c r="G2755" s="510"/>
      <c r="H2755" s="423"/>
      <c r="I2755" s="422">
        <f t="shared" si="767"/>
        <v>0</v>
      </c>
      <c r="J2755" s="422">
        <f t="shared" si="768"/>
        <v>0</v>
      </c>
      <c r="K2755" s="419"/>
      <c r="L2755" s="423">
        <f t="shared" si="769"/>
        <v>0</v>
      </c>
      <c r="M2755" s="423">
        <f t="shared" si="770"/>
        <v>0</v>
      </c>
      <c r="N2755" s="424">
        <f t="shared" si="771"/>
        <v>0</v>
      </c>
      <c r="O2755" s="424">
        <f t="shared" si="772"/>
        <v>0</v>
      </c>
      <c r="P2755" s="420"/>
      <c r="Q2755" s="532"/>
      <c r="R2755" s="526" t="str">
        <f t="shared" si="751"/>
        <v/>
      </c>
      <c r="S2755" s="526" t="str">
        <f t="shared" si="760"/>
        <v/>
      </c>
      <c r="V2755" s="433">
        <f>VLOOKUP(A2755,[3]Cartilha!$A:$A,1,FALSE)</f>
        <v>102158</v>
      </c>
      <c r="W2755" s="367"/>
    </row>
    <row r="2756" spans="1:23" ht="12" hidden="1" thickBot="1" x14ac:dyDescent="0.25">
      <c r="A2756" s="623">
        <v>102159</v>
      </c>
      <c r="B2756" s="616" t="s">
        <v>3171</v>
      </c>
      <c r="C2756" s="620" t="s">
        <v>5397</v>
      </c>
      <c r="D2756" s="612" t="s">
        <v>170</v>
      </c>
      <c r="E2756" s="621">
        <v>484.29</v>
      </c>
      <c r="F2756" s="614">
        <f t="shared" si="752"/>
        <v>583.86</v>
      </c>
      <c r="G2756" s="510"/>
      <c r="H2756" s="423"/>
      <c r="I2756" s="422">
        <f t="shared" si="767"/>
        <v>0</v>
      </c>
      <c r="J2756" s="422">
        <f t="shared" si="768"/>
        <v>0</v>
      </c>
      <c r="K2756" s="419"/>
      <c r="L2756" s="423">
        <f t="shared" si="769"/>
        <v>0</v>
      </c>
      <c r="M2756" s="423">
        <f t="shared" si="770"/>
        <v>0</v>
      </c>
      <c r="N2756" s="424">
        <f t="shared" si="771"/>
        <v>0</v>
      </c>
      <c r="O2756" s="424">
        <f t="shared" si="772"/>
        <v>0</v>
      </c>
      <c r="P2756" s="420"/>
      <c r="Q2756" s="532"/>
      <c r="R2756" s="526" t="str">
        <f t="shared" si="751"/>
        <v/>
      </c>
      <c r="S2756" s="526" t="str">
        <f t="shared" si="760"/>
        <v/>
      </c>
      <c r="V2756" s="433">
        <f>VLOOKUP(A2756,[3]Cartilha!$A:$A,1,FALSE)</f>
        <v>102159</v>
      </c>
      <c r="W2756" s="367"/>
    </row>
    <row r="2757" spans="1:23" ht="12" hidden="1" thickBot="1" x14ac:dyDescent="0.25">
      <c r="A2757" s="623">
        <v>102160</v>
      </c>
      <c r="B2757" s="616" t="s">
        <v>3171</v>
      </c>
      <c r="C2757" s="620" t="s">
        <v>5398</v>
      </c>
      <c r="D2757" s="612" t="s">
        <v>170</v>
      </c>
      <c r="E2757" s="621">
        <v>199.58</v>
      </c>
      <c r="F2757" s="614">
        <f t="shared" si="752"/>
        <v>240.61</v>
      </c>
      <c r="G2757" s="510"/>
      <c r="H2757" s="423"/>
      <c r="I2757" s="422">
        <f t="shared" si="767"/>
        <v>0</v>
      </c>
      <c r="J2757" s="422">
        <f t="shared" si="768"/>
        <v>0</v>
      </c>
      <c r="K2757" s="419"/>
      <c r="L2757" s="423">
        <f t="shared" si="769"/>
        <v>0</v>
      </c>
      <c r="M2757" s="423">
        <f t="shared" si="770"/>
        <v>0</v>
      </c>
      <c r="N2757" s="424">
        <f t="shared" si="771"/>
        <v>0</v>
      </c>
      <c r="O2757" s="424">
        <f t="shared" si="772"/>
        <v>0</v>
      </c>
      <c r="P2757" s="420"/>
      <c r="Q2757" s="532"/>
      <c r="R2757" s="526" t="str">
        <f t="shared" si="751"/>
        <v/>
      </c>
      <c r="S2757" s="526" t="str">
        <f t="shared" si="760"/>
        <v/>
      </c>
      <c r="V2757" s="433">
        <f>VLOOKUP(A2757,[3]Cartilha!$A:$A,1,FALSE)</f>
        <v>102160</v>
      </c>
      <c r="W2757" s="367"/>
    </row>
    <row r="2758" spans="1:23" ht="12" hidden="1" thickBot="1" x14ac:dyDescent="0.25">
      <c r="A2758" s="623">
        <v>102161</v>
      </c>
      <c r="B2758" s="616" t="s">
        <v>3171</v>
      </c>
      <c r="C2758" s="620" t="s">
        <v>5399</v>
      </c>
      <c r="D2758" s="612" t="s">
        <v>170</v>
      </c>
      <c r="E2758" s="621">
        <v>379.27</v>
      </c>
      <c r="F2758" s="614">
        <f t="shared" si="752"/>
        <v>457.25</v>
      </c>
      <c r="G2758" s="510"/>
      <c r="H2758" s="423"/>
      <c r="I2758" s="422">
        <f t="shared" si="767"/>
        <v>0</v>
      </c>
      <c r="J2758" s="422">
        <f t="shared" si="768"/>
        <v>0</v>
      </c>
      <c r="K2758" s="419"/>
      <c r="L2758" s="423">
        <f t="shared" si="769"/>
        <v>0</v>
      </c>
      <c r="M2758" s="423">
        <f t="shared" si="770"/>
        <v>0</v>
      </c>
      <c r="N2758" s="424">
        <f t="shared" si="771"/>
        <v>0</v>
      </c>
      <c r="O2758" s="424">
        <f t="shared" si="772"/>
        <v>0</v>
      </c>
      <c r="P2758" s="420"/>
      <c r="Q2758" s="532"/>
      <c r="R2758" s="526" t="str">
        <f t="shared" si="751"/>
        <v/>
      </c>
      <c r="S2758" s="526" t="str">
        <f t="shared" si="760"/>
        <v/>
      </c>
      <c r="V2758" s="433">
        <f>VLOOKUP(A2758,[3]Cartilha!$A:$A,1,FALSE)</f>
        <v>102161</v>
      </c>
      <c r="W2758" s="367"/>
    </row>
    <row r="2759" spans="1:23" ht="12" hidden="1" thickBot="1" x14ac:dyDescent="0.25">
      <c r="A2759" s="623">
        <v>102162</v>
      </c>
      <c r="B2759" s="616" t="s">
        <v>3171</v>
      </c>
      <c r="C2759" s="620" t="s">
        <v>5400</v>
      </c>
      <c r="D2759" s="612" t="s">
        <v>170</v>
      </c>
      <c r="E2759" s="621">
        <v>425.93</v>
      </c>
      <c r="F2759" s="614">
        <f t="shared" si="752"/>
        <v>513.5</v>
      </c>
      <c r="G2759" s="510"/>
      <c r="H2759" s="423"/>
      <c r="I2759" s="422">
        <f t="shared" si="767"/>
        <v>0</v>
      </c>
      <c r="J2759" s="422">
        <f t="shared" si="768"/>
        <v>0</v>
      </c>
      <c r="K2759" s="419"/>
      <c r="L2759" s="423">
        <f t="shared" si="769"/>
        <v>0</v>
      </c>
      <c r="M2759" s="423">
        <f t="shared" si="770"/>
        <v>0</v>
      </c>
      <c r="N2759" s="424">
        <f t="shared" si="771"/>
        <v>0</v>
      </c>
      <c r="O2759" s="424">
        <f t="shared" si="772"/>
        <v>0</v>
      </c>
      <c r="P2759" s="420"/>
      <c r="Q2759" s="532"/>
      <c r="R2759" s="526" t="str">
        <f t="shared" si="751"/>
        <v/>
      </c>
      <c r="S2759" s="526" t="str">
        <f t="shared" si="760"/>
        <v/>
      </c>
      <c r="V2759" s="433">
        <f>VLOOKUP(A2759,[3]Cartilha!$A:$A,1,FALSE)</f>
        <v>102162</v>
      </c>
      <c r="W2759" s="367"/>
    </row>
    <row r="2760" spans="1:23" ht="12" hidden="1" thickBot="1" x14ac:dyDescent="0.25">
      <c r="A2760" s="623">
        <v>102163</v>
      </c>
      <c r="B2760" s="616" t="s">
        <v>3171</v>
      </c>
      <c r="C2760" s="620" t="s">
        <v>5401</v>
      </c>
      <c r="D2760" s="612" t="s">
        <v>170</v>
      </c>
      <c r="E2760" s="621">
        <v>488.15</v>
      </c>
      <c r="F2760" s="614">
        <f t="shared" si="752"/>
        <v>588.51</v>
      </c>
      <c r="G2760" s="510"/>
      <c r="H2760" s="423"/>
      <c r="I2760" s="422">
        <f t="shared" si="767"/>
        <v>0</v>
      </c>
      <c r="J2760" s="422">
        <f t="shared" si="768"/>
        <v>0</v>
      </c>
      <c r="K2760" s="419"/>
      <c r="L2760" s="423">
        <f t="shared" si="769"/>
        <v>0</v>
      </c>
      <c r="M2760" s="423">
        <f t="shared" si="770"/>
        <v>0</v>
      </c>
      <c r="N2760" s="424">
        <f t="shared" si="771"/>
        <v>0</v>
      </c>
      <c r="O2760" s="424">
        <f t="shared" si="772"/>
        <v>0</v>
      </c>
      <c r="P2760" s="420"/>
      <c r="Q2760" s="532"/>
      <c r="R2760" s="526" t="str">
        <f t="shared" si="751"/>
        <v/>
      </c>
      <c r="S2760" s="526" t="str">
        <f t="shared" si="760"/>
        <v/>
      </c>
      <c r="V2760" s="433">
        <f>VLOOKUP(A2760,[3]Cartilha!$A:$A,1,FALSE)</f>
        <v>102163</v>
      </c>
      <c r="W2760" s="367"/>
    </row>
    <row r="2761" spans="1:23" ht="12" hidden="1" thickBot="1" x14ac:dyDescent="0.25">
      <c r="A2761" s="623">
        <v>102164</v>
      </c>
      <c r="B2761" s="616" t="s">
        <v>3171</v>
      </c>
      <c r="C2761" s="620" t="s">
        <v>5402</v>
      </c>
      <c r="D2761" s="612" t="s">
        <v>170</v>
      </c>
      <c r="E2761" s="621">
        <v>412.51</v>
      </c>
      <c r="F2761" s="614">
        <f t="shared" si="752"/>
        <v>497.32</v>
      </c>
      <c r="G2761" s="510"/>
      <c r="H2761" s="423"/>
      <c r="I2761" s="422">
        <f t="shared" si="767"/>
        <v>0</v>
      </c>
      <c r="J2761" s="422">
        <f t="shared" si="768"/>
        <v>0</v>
      </c>
      <c r="K2761" s="419"/>
      <c r="L2761" s="423">
        <f t="shared" si="769"/>
        <v>0</v>
      </c>
      <c r="M2761" s="423">
        <f t="shared" si="770"/>
        <v>0</v>
      </c>
      <c r="N2761" s="424">
        <f t="shared" si="771"/>
        <v>0</v>
      </c>
      <c r="O2761" s="424">
        <f t="shared" si="772"/>
        <v>0</v>
      </c>
      <c r="P2761" s="420"/>
      <c r="Q2761" s="532"/>
      <c r="R2761" s="526" t="str">
        <f t="shared" si="751"/>
        <v/>
      </c>
      <c r="S2761" s="526" t="str">
        <f t="shared" si="760"/>
        <v/>
      </c>
      <c r="V2761" s="433">
        <f>VLOOKUP(A2761,[3]Cartilha!$A:$A,1,FALSE)</f>
        <v>102164</v>
      </c>
      <c r="W2761" s="367"/>
    </row>
    <row r="2762" spans="1:23" ht="12" hidden="1" thickBot="1" x14ac:dyDescent="0.25">
      <c r="A2762" s="623">
        <v>102165</v>
      </c>
      <c r="B2762" s="616" t="s">
        <v>3171</v>
      </c>
      <c r="C2762" s="620" t="s">
        <v>5403</v>
      </c>
      <c r="D2762" s="612" t="s">
        <v>170</v>
      </c>
      <c r="E2762" s="621">
        <v>463.4</v>
      </c>
      <c r="F2762" s="614">
        <f t="shared" si="752"/>
        <v>558.67999999999995</v>
      </c>
      <c r="G2762" s="510"/>
      <c r="H2762" s="423"/>
      <c r="I2762" s="422">
        <f t="shared" si="767"/>
        <v>0</v>
      </c>
      <c r="J2762" s="422">
        <f t="shared" si="768"/>
        <v>0</v>
      </c>
      <c r="K2762" s="419"/>
      <c r="L2762" s="423">
        <f t="shared" si="769"/>
        <v>0</v>
      </c>
      <c r="M2762" s="423">
        <f t="shared" si="770"/>
        <v>0</v>
      </c>
      <c r="N2762" s="424">
        <f t="shared" si="771"/>
        <v>0</v>
      </c>
      <c r="O2762" s="424">
        <f t="shared" si="772"/>
        <v>0</v>
      </c>
      <c r="P2762" s="420"/>
      <c r="Q2762" s="532"/>
      <c r="R2762" s="526" t="str">
        <f t="shared" si="751"/>
        <v/>
      </c>
      <c r="S2762" s="526" t="str">
        <f t="shared" si="760"/>
        <v/>
      </c>
      <c r="V2762" s="433">
        <f>VLOOKUP(A2762,[3]Cartilha!$A:$A,1,FALSE)</f>
        <v>102165</v>
      </c>
      <c r="W2762" s="367"/>
    </row>
    <row r="2763" spans="1:23" ht="12" hidden="1" thickBot="1" x14ac:dyDescent="0.25">
      <c r="A2763" s="623">
        <v>102166</v>
      </c>
      <c r="B2763" s="616" t="s">
        <v>3171</v>
      </c>
      <c r="C2763" s="620" t="s">
        <v>5404</v>
      </c>
      <c r="D2763" s="612" t="s">
        <v>170</v>
      </c>
      <c r="E2763" s="621">
        <v>414.96</v>
      </c>
      <c r="F2763" s="614">
        <f t="shared" si="752"/>
        <v>500.28</v>
      </c>
      <c r="G2763" s="510"/>
      <c r="H2763" s="423"/>
      <c r="I2763" s="422">
        <f t="shared" si="767"/>
        <v>0</v>
      </c>
      <c r="J2763" s="422">
        <f t="shared" si="768"/>
        <v>0</v>
      </c>
      <c r="K2763" s="419"/>
      <c r="L2763" s="423">
        <f t="shared" si="769"/>
        <v>0</v>
      </c>
      <c r="M2763" s="423">
        <f t="shared" si="770"/>
        <v>0</v>
      </c>
      <c r="N2763" s="424">
        <f t="shared" si="771"/>
        <v>0</v>
      </c>
      <c r="O2763" s="424">
        <f t="shared" si="772"/>
        <v>0</v>
      </c>
      <c r="P2763" s="420"/>
      <c r="Q2763" s="532"/>
      <c r="R2763" s="526" t="str">
        <f t="shared" si="751"/>
        <v/>
      </c>
      <c r="S2763" s="526" t="str">
        <f t="shared" si="760"/>
        <v/>
      </c>
      <c r="V2763" s="433">
        <f>VLOOKUP(A2763,[3]Cartilha!$A:$A,1,FALSE)</f>
        <v>102166</v>
      </c>
      <c r="W2763" s="367"/>
    </row>
    <row r="2764" spans="1:23" ht="12" hidden="1" thickBot="1" x14ac:dyDescent="0.25">
      <c r="A2764" s="623">
        <v>102167</v>
      </c>
      <c r="B2764" s="616" t="s">
        <v>3171</v>
      </c>
      <c r="C2764" s="620" t="s">
        <v>5405</v>
      </c>
      <c r="D2764" s="612" t="s">
        <v>170</v>
      </c>
      <c r="E2764" s="621">
        <v>523.85</v>
      </c>
      <c r="F2764" s="614">
        <f t="shared" si="752"/>
        <v>631.54999999999995</v>
      </c>
      <c r="G2764" s="510"/>
      <c r="H2764" s="423"/>
      <c r="I2764" s="422">
        <f t="shared" si="767"/>
        <v>0</v>
      </c>
      <c r="J2764" s="422">
        <f t="shared" si="768"/>
        <v>0</v>
      </c>
      <c r="K2764" s="419"/>
      <c r="L2764" s="423">
        <f t="shared" si="769"/>
        <v>0</v>
      </c>
      <c r="M2764" s="423">
        <f t="shared" si="770"/>
        <v>0</v>
      </c>
      <c r="N2764" s="424">
        <f t="shared" si="771"/>
        <v>0</v>
      </c>
      <c r="O2764" s="424">
        <f t="shared" si="772"/>
        <v>0</v>
      </c>
      <c r="P2764" s="420"/>
      <c r="Q2764" s="532"/>
      <c r="R2764" s="526" t="str">
        <f t="shared" si="751"/>
        <v/>
      </c>
      <c r="S2764" s="526" t="str">
        <f t="shared" si="760"/>
        <v/>
      </c>
      <c r="V2764" s="433">
        <f>VLOOKUP(A2764,[3]Cartilha!$A:$A,1,FALSE)</f>
        <v>102167</v>
      </c>
      <c r="W2764" s="367"/>
    </row>
    <row r="2765" spans="1:23" ht="12" hidden="1" thickBot="1" x14ac:dyDescent="0.25">
      <c r="A2765" s="623">
        <v>102168</v>
      </c>
      <c r="B2765" s="616" t="s">
        <v>3171</v>
      </c>
      <c r="C2765" s="620" t="s">
        <v>5406</v>
      </c>
      <c r="D2765" s="612" t="s">
        <v>170</v>
      </c>
      <c r="E2765" s="621">
        <v>497.38</v>
      </c>
      <c r="F2765" s="614">
        <f t="shared" si="752"/>
        <v>599.64</v>
      </c>
      <c r="G2765" s="510"/>
      <c r="H2765" s="423"/>
      <c r="I2765" s="422">
        <f t="shared" si="767"/>
        <v>0</v>
      </c>
      <c r="J2765" s="422">
        <f t="shared" si="768"/>
        <v>0</v>
      </c>
      <c r="K2765" s="419"/>
      <c r="L2765" s="423">
        <f t="shared" si="769"/>
        <v>0</v>
      </c>
      <c r="M2765" s="423">
        <f t="shared" si="770"/>
        <v>0</v>
      </c>
      <c r="N2765" s="424">
        <f t="shared" si="771"/>
        <v>0</v>
      </c>
      <c r="O2765" s="424">
        <f t="shared" si="772"/>
        <v>0</v>
      </c>
      <c r="P2765" s="420"/>
      <c r="Q2765" s="532"/>
      <c r="R2765" s="526" t="str">
        <f t="shared" si="751"/>
        <v/>
      </c>
      <c r="S2765" s="526" t="str">
        <f t="shared" si="760"/>
        <v/>
      </c>
      <c r="V2765" s="433">
        <f>VLOOKUP(A2765,[3]Cartilha!$A:$A,1,FALSE)</f>
        <v>102168</v>
      </c>
      <c r="W2765" s="367"/>
    </row>
    <row r="2766" spans="1:23" ht="12" hidden="1" thickBot="1" x14ac:dyDescent="0.25">
      <c r="A2766" s="623">
        <v>102169</v>
      </c>
      <c r="B2766" s="616" t="s">
        <v>3171</v>
      </c>
      <c r="C2766" s="620" t="s">
        <v>5407</v>
      </c>
      <c r="D2766" s="612" t="s">
        <v>170</v>
      </c>
      <c r="E2766" s="621">
        <v>563.94000000000005</v>
      </c>
      <c r="F2766" s="614">
        <f t="shared" si="752"/>
        <v>679.89</v>
      </c>
      <c r="G2766" s="510"/>
      <c r="H2766" s="423"/>
      <c r="I2766" s="422">
        <f t="shared" si="767"/>
        <v>0</v>
      </c>
      <c r="J2766" s="422">
        <f t="shared" si="768"/>
        <v>0</v>
      </c>
      <c r="K2766" s="419"/>
      <c r="L2766" s="423">
        <f t="shared" si="769"/>
        <v>0</v>
      </c>
      <c r="M2766" s="423">
        <f t="shared" si="770"/>
        <v>0</v>
      </c>
      <c r="N2766" s="424">
        <f t="shared" si="771"/>
        <v>0</v>
      </c>
      <c r="O2766" s="424">
        <f t="shared" si="772"/>
        <v>0</v>
      </c>
      <c r="P2766" s="420"/>
      <c r="Q2766" s="532"/>
      <c r="R2766" s="526" t="str">
        <f t="shared" si="751"/>
        <v/>
      </c>
      <c r="S2766" s="526" t="str">
        <f t="shared" si="760"/>
        <v/>
      </c>
      <c r="V2766" s="433">
        <f>VLOOKUP(A2766,[3]Cartilha!$A:$A,1,FALSE)</f>
        <v>102169</v>
      </c>
      <c r="W2766" s="367"/>
    </row>
    <row r="2767" spans="1:23" ht="12" hidden="1" thickBot="1" x14ac:dyDescent="0.25">
      <c r="A2767" s="623">
        <v>102170</v>
      </c>
      <c r="B2767" s="616" t="s">
        <v>3171</v>
      </c>
      <c r="C2767" s="620" t="s">
        <v>5408</v>
      </c>
      <c r="D2767" s="612" t="s">
        <v>170</v>
      </c>
      <c r="E2767" s="621">
        <v>394.82</v>
      </c>
      <c r="F2767" s="614">
        <f t="shared" si="752"/>
        <v>475.99</v>
      </c>
      <c r="G2767" s="510"/>
      <c r="H2767" s="423"/>
      <c r="I2767" s="422">
        <f t="shared" si="767"/>
        <v>0</v>
      </c>
      <c r="J2767" s="422">
        <f t="shared" si="768"/>
        <v>0</v>
      </c>
      <c r="K2767" s="419"/>
      <c r="L2767" s="423">
        <f t="shared" si="769"/>
        <v>0</v>
      </c>
      <c r="M2767" s="423">
        <f t="shared" si="770"/>
        <v>0</v>
      </c>
      <c r="N2767" s="424">
        <f t="shared" si="771"/>
        <v>0</v>
      </c>
      <c r="O2767" s="424">
        <f t="shared" si="772"/>
        <v>0</v>
      </c>
      <c r="P2767" s="420"/>
      <c r="Q2767" s="532"/>
      <c r="R2767" s="526" t="str">
        <f t="shared" si="751"/>
        <v/>
      </c>
      <c r="S2767" s="526" t="str">
        <f t="shared" si="760"/>
        <v/>
      </c>
      <c r="V2767" s="433">
        <f>VLOOKUP(A2767,[3]Cartilha!$A:$A,1,FALSE)</f>
        <v>102170</v>
      </c>
      <c r="W2767" s="367"/>
    </row>
    <row r="2768" spans="1:23" ht="12" hidden="1" thickBot="1" x14ac:dyDescent="0.25">
      <c r="A2768" s="623">
        <v>102171</v>
      </c>
      <c r="B2768" s="616" t="s">
        <v>3171</v>
      </c>
      <c r="C2768" s="620" t="s">
        <v>5409</v>
      </c>
      <c r="D2768" s="612" t="s">
        <v>170</v>
      </c>
      <c r="E2768" s="621">
        <v>661.4</v>
      </c>
      <c r="F2768" s="614">
        <f t="shared" si="752"/>
        <v>797.38</v>
      </c>
      <c r="G2768" s="510"/>
      <c r="H2768" s="423"/>
      <c r="I2768" s="422">
        <f t="shared" si="767"/>
        <v>0</v>
      </c>
      <c r="J2768" s="422">
        <f t="shared" si="768"/>
        <v>0</v>
      </c>
      <c r="K2768" s="419"/>
      <c r="L2768" s="423">
        <f t="shared" si="769"/>
        <v>0</v>
      </c>
      <c r="M2768" s="423">
        <f t="shared" si="770"/>
        <v>0</v>
      </c>
      <c r="N2768" s="424">
        <f t="shared" si="771"/>
        <v>0</v>
      </c>
      <c r="O2768" s="424">
        <f t="shared" si="772"/>
        <v>0</v>
      </c>
      <c r="P2768" s="420"/>
      <c r="Q2768" s="532"/>
      <c r="R2768" s="526" t="str">
        <f t="shared" si="751"/>
        <v/>
      </c>
      <c r="S2768" s="526" t="str">
        <f t="shared" si="760"/>
        <v/>
      </c>
      <c r="V2768" s="433">
        <f>VLOOKUP(A2768,[3]Cartilha!$A:$A,1,FALSE)</f>
        <v>102171</v>
      </c>
      <c r="W2768" s="367"/>
    </row>
    <row r="2769" spans="1:23" ht="12" hidden="1" thickBot="1" x14ac:dyDescent="0.25">
      <c r="A2769" s="623">
        <v>102172</v>
      </c>
      <c r="B2769" s="616" t="s">
        <v>3171</v>
      </c>
      <c r="C2769" s="620" t="s">
        <v>5410</v>
      </c>
      <c r="D2769" s="612" t="s">
        <v>170</v>
      </c>
      <c r="E2769" s="621">
        <v>632.74</v>
      </c>
      <c r="F2769" s="614">
        <f t="shared" si="752"/>
        <v>762.83</v>
      </c>
      <c r="G2769" s="510"/>
      <c r="H2769" s="423"/>
      <c r="I2769" s="422">
        <f t="shared" si="767"/>
        <v>0</v>
      </c>
      <c r="J2769" s="422">
        <f t="shared" si="768"/>
        <v>0</v>
      </c>
      <c r="K2769" s="419"/>
      <c r="L2769" s="423">
        <f t="shared" si="769"/>
        <v>0</v>
      </c>
      <c r="M2769" s="423">
        <f t="shared" si="770"/>
        <v>0</v>
      </c>
      <c r="N2769" s="424">
        <f t="shared" si="771"/>
        <v>0</v>
      </c>
      <c r="O2769" s="424">
        <f t="shared" si="772"/>
        <v>0</v>
      </c>
      <c r="P2769" s="420"/>
      <c r="Q2769" s="532"/>
      <c r="R2769" s="526" t="str">
        <f t="shared" si="751"/>
        <v/>
      </c>
      <c r="S2769" s="526" t="str">
        <f t="shared" si="760"/>
        <v/>
      </c>
      <c r="V2769" s="433">
        <f>VLOOKUP(A2769,[3]Cartilha!$A:$A,1,FALSE)</f>
        <v>102172</v>
      </c>
      <c r="W2769" s="367"/>
    </row>
    <row r="2770" spans="1:23" ht="12" hidden="1" thickBot="1" x14ac:dyDescent="0.25">
      <c r="A2770" s="623">
        <v>102176</v>
      </c>
      <c r="B2770" s="616" t="s">
        <v>3171</v>
      </c>
      <c r="C2770" s="620" t="s">
        <v>5411</v>
      </c>
      <c r="D2770" s="612" t="s">
        <v>170</v>
      </c>
      <c r="E2770" s="621">
        <v>1118.74</v>
      </c>
      <c r="F2770" s="614">
        <f t="shared" si="752"/>
        <v>1348.75</v>
      </c>
      <c r="G2770" s="510"/>
      <c r="H2770" s="423"/>
      <c r="I2770" s="422">
        <f t="shared" si="767"/>
        <v>0</v>
      </c>
      <c r="J2770" s="422">
        <f t="shared" si="768"/>
        <v>0</v>
      </c>
      <c r="K2770" s="419"/>
      <c r="L2770" s="423">
        <f t="shared" si="769"/>
        <v>0</v>
      </c>
      <c r="M2770" s="423">
        <f t="shared" si="770"/>
        <v>0</v>
      </c>
      <c r="N2770" s="424">
        <f t="shared" si="771"/>
        <v>0</v>
      </c>
      <c r="O2770" s="424">
        <f t="shared" si="772"/>
        <v>0</v>
      </c>
      <c r="P2770" s="420"/>
      <c r="Q2770" s="532"/>
      <c r="R2770" s="526" t="str">
        <f t="shared" si="751"/>
        <v/>
      </c>
      <c r="S2770" s="526" t="str">
        <f t="shared" si="760"/>
        <v/>
      </c>
      <c r="V2770" s="433">
        <f>VLOOKUP(A2770,[3]Cartilha!$A:$A,1,FALSE)</f>
        <v>102176</v>
      </c>
      <c r="W2770" s="367"/>
    </row>
    <row r="2771" spans="1:23" ht="12" hidden="1" thickBot="1" x14ac:dyDescent="0.25">
      <c r="A2771" s="623">
        <v>102177</v>
      </c>
      <c r="B2771" s="616" t="s">
        <v>3171</v>
      </c>
      <c r="C2771" s="620" t="s">
        <v>5412</v>
      </c>
      <c r="D2771" s="612" t="s">
        <v>170</v>
      </c>
      <c r="E2771" s="621">
        <v>2221.56</v>
      </c>
      <c r="F2771" s="614">
        <f t="shared" si="752"/>
        <v>2678.31</v>
      </c>
      <c r="G2771" s="510"/>
      <c r="H2771" s="423"/>
      <c r="I2771" s="422">
        <f t="shared" si="767"/>
        <v>0</v>
      </c>
      <c r="J2771" s="422">
        <f t="shared" si="768"/>
        <v>0</v>
      </c>
      <c r="K2771" s="419"/>
      <c r="L2771" s="423">
        <f t="shared" si="769"/>
        <v>0</v>
      </c>
      <c r="M2771" s="423">
        <f t="shared" si="770"/>
        <v>0</v>
      </c>
      <c r="N2771" s="424">
        <f t="shared" si="771"/>
        <v>0</v>
      </c>
      <c r="O2771" s="424">
        <f t="shared" si="772"/>
        <v>0</v>
      </c>
      <c r="P2771" s="420"/>
      <c r="Q2771" s="532"/>
      <c r="R2771" s="526" t="str">
        <f t="shared" si="751"/>
        <v/>
      </c>
      <c r="S2771" s="526" t="str">
        <f t="shared" si="760"/>
        <v/>
      </c>
      <c r="V2771" s="433">
        <f>VLOOKUP(A2771,[3]Cartilha!$A:$A,1,FALSE)</f>
        <v>102177</v>
      </c>
      <c r="W2771" s="367"/>
    </row>
    <row r="2772" spans="1:23" ht="12" hidden="1" thickBot="1" x14ac:dyDescent="0.25">
      <c r="A2772" s="623">
        <v>102178</v>
      </c>
      <c r="B2772" s="616" t="s">
        <v>3171</v>
      </c>
      <c r="C2772" s="620" t="s">
        <v>5413</v>
      </c>
      <c r="D2772" s="612" t="s">
        <v>170</v>
      </c>
      <c r="E2772" s="621">
        <v>2544.0100000000002</v>
      </c>
      <c r="F2772" s="614">
        <f t="shared" si="752"/>
        <v>3067.06</v>
      </c>
      <c r="G2772" s="510"/>
      <c r="H2772" s="423"/>
      <c r="I2772" s="422">
        <f t="shared" si="767"/>
        <v>0</v>
      </c>
      <c r="J2772" s="422">
        <f t="shared" si="768"/>
        <v>0</v>
      </c>
      <c r="K2772" s="419"/>
      <c r="L2772" s="423">
        <f t="shared" si="769"/>
        <v>0</v>
      </c>
      <c r="M2772" s="423">
        <f t="shared" si="770"/>
        <v>0</v>
      </c>
      <c r="N2772" s="424">
        <f t="shared" si="771"/>
        <v>0</v>
      </c>
      <c r="O2772" s="424">
        <f t="shared" si="772"/>
        <v>0</v>
      </c>
      <c r="P2772" s="420"/>
      <c r="Q2772" s="532"/>
      <c r="R2772" s="526" t="str">
        <f t="shared" ref="R2772:R2835" si="773">IF(Q2772="X","x",IF(Q2772="xx","x",IF(O2772&gt;0,"x","")))</f>
        <v/>
      </c>
      <c r="S2772" s="526" t="str">
        <f t="shared" si="760"/>
        <v/>
      </c>
      <c r="V2772" s="433">
        <f>VLOOKUP(A2772,[3]Cartilha!$A:$A,1,FALSE)</f>
        <v>102178</v>
      </c>
      <c r="W2772" s="367"/>
    </row>
    <row r="2773" spans="1:23" ht="12" hidden="1" thickBot="1" x14ac:dyDescent="0.25">
      <c r="A2773" s="623">
        <v>102179</v>
      </c>
      <c r="B2773" s="616" t="s">
        <v>3171</v>
      </c>
      <c r="C2773" s="620" t="s">
        <v>5414</v>
      </c>
      <c r="D2773" s="612" t="s">
        <v>170</v>
      </c>
      <c r="E2773" s="621">
        <v>336.32</v>
      </c>
      <c r="F2773" s="614">
        <f t="shared" si="752"/>
        <v>405.47</v>
      </c>
      <c r="G2773" s="510"/>
      <c r="H2773" s="423"/>
      <c r="I2773" s="422">
        <f t="shared" si="767"/>
        <v>0</v>
      </c>
      <c r="J2773" s="422">
        <f t="shared" si="768"/>
        <v>0</v>
      </c>
      <c r="K2773" s="419"/>
      <c r="L2773" s="423">
        <f t="shared" si="769"/>
        <v>0</v>
      </c>
      <c r="M2773" s="423">
        <f t="shared" si="770"/>
        <v>0</v>
      </c>
      <c r="N2773" s="424">
        <f t="shared" si="771"/>
        <v>0</v>
      </c>
      <c r="O2773" s="424">
        <f t="shared" si="772"/>
        <v>0</v>
      </c>
      <c r="P2773" s="420"/>
      <c r="Q2773" s="532"/>
      <c r="R2773" s="526" t="str">
        <f t="shared" si="773"/>
        <v/>
      </c>
      <c r="S2773" s="526" t="str">
        <f t="shared" si="760"/>
        <v/>
      </c>
      <c r="V2773" s="433">
        <f>VLOOKUP(A2773,[3]Cartilha!$A:$A,1,FALSE)</f>
        <v>102179</v>
      </c>
      <c r="W2773" s="367"/>
    </row>
    <row r="2774" spans="1:23" ht="12" hidden="1" thickBot="1" x14ac:dyDescent="0.25">
      <c r="A2774" s="623">
        <v>102180</v>
      </c>
      <c r="B2774" s="616" t="s">
        <v>3171</v>
      </c>
      <c r="C2774" s="620" t="s">
        <v>5415</v>
      </c>
      <c r="D2774" s="612" t="s">
        <v>170</v>
      </c>
      <c r="E2774" s="621">
        <v>383.49</v>
      </c>
      <c r="F2774" s="614">
        <f t="shared" si="752"/>
        <v>462.34</v>
      </c>
      <c r="G2774" s="510"/>
      <c r="H2774" s="423"/>
      <c r="I2774" s="422">
        <f t="shared" si="767"/>
        <v>0</v>
      </c>
      <c r="J2774" s="422">
        <f t="shared" si="768"/>
        <v>0</v>
      </c>
      <c r="K2774" s="419"/>
      <c r="L2774" s="423">
        <f t="shared" si="769"/>
        <v>0</v>
      </c>
      <c r="M2774" s="423">
        <f t="shared" si="770"/>
        <v>0</v>
      </c>
      <c r="N2774" s="424">
        <f t="shared" si="771"/>
        <v>0</v>
      </c>
      <c r="O2774" s="424">
        <f t="shared" si="772"/>
        <v>0</v>
      </c>
      <c r="P2774" s="420"/>
      <c r="Q2774" s="532"/>
      <c r="R2774" s="526" t="str">
        <f t="shared" si="773"/>
        <v/>
      </c>
      <c r="S2774" s="526" t="str">
        <f t="shared" si="760"/>
        <v/>
      </c>
      <c r="V2774" s="433">
        <f>VLOOKUP(A2774,[3]Cartilha!$A:$A,1,FALSE)</f>
        <v>102180</v>
      </c>
      <c r="W2774" s="367"/>
    </row>
    <row r="2775" spans="1:23" ht="12" hidden="1" thickBot="1" x14ac:dyDescent="0.25">
      <c r="A2775" s="623">
        <v>102181</v>
      </c>
      <c r="B2775" s="616" t="s">
        <v>3171</v>
      </c>
      <c r="C2775" s="620" t="s">
        <v>5416</v>
      </c>
      <c r="D2775" s="612" t="s">
        <v>170</v>
      </c>
      <c r="E2775" s="621">
        <v>448.24</v>
      </c>
      <c r="F2775" s="614">
        <f t="shared" ref="F2775:F2838" si="774">IF(E2775=0,0,ROUND(E2775*(1+E$13)*(1-E$14),2))</f>
        <v>540.4</v>
      </c>
      <c r="G2775" s="510"/>
      <c r="H2775" s="423"/>
      <c r="I2775" s="422">
        <f t="shared" si="767"/>
        <v>0</v>
      </c>
      <c r="J2775" s="422">
        <f t="shared" si="768"/>
        <v>0</v>
      </c>
      <c r="K2775" s="419"/>
      <c r="L2775" s="423">
        <f t="shared" si="769"/>
        <v>0</v>
      </c>
      <c r="M2775" s="423">
        <f t="shared" si="770"/>
        <v>0</v>
      </c>
      <c r="N2775" s="424">
        <f t="shared" si="771"/>
        <v>0</v>
      </c>
      <c r="O2775" s="424">
        <f t="shared" si="772"/>
        <v>0</v>
      </c>
      <c r="P2775" s="420"/>
      <c r="Q2775" s="532"/>
      <c r="R2775" s="526" t="str">
        <f t="shared" si="773"/>
        <v/>
      </c>
      <c r="S2775" s="526" t="str">
        <f t="shared" si="760"/>
        <v/>
      </c>
      <c r="V2775" s="433">
        <f>VLOOKUP(A2775,[3]Cartilha!$A:$A,1,FALSE)</f>
        <v>102181</v>
      </c>
      <c r="W2775" s="367"/>
    </row>
    <row r="2776" spans="1:23" ht="12" hidden="1" thickBot="1" x14ac:dyDescent="0.25">
      <c r="A2776" s="623">
        <v>102182</v>
      </c>
      <c r="B2776" s="616" t="s">
        <v>3171</v>
      </c>
      <c r="C2776" s="620" t="s">
        <v>5417</v>
      </c>
      <c r="D2776" s="612" t="s">
        <v>169</v>
      </c>
      <c r="E2776" s="621">
        <v>910.74</v>
      </c>
      <c r="F2776" s="614">
        <f t="shared" si="774"/>
        <v>1097.99</v>
      </c>
      <c r="G2776" s="510"/>
      <c r="H2776" s="423"/>
      <c r="I2776" s="422">
        <f t="shared" si="767"/>
        <v>0</v>
      </c>
      <c r="J2776" s="422">
        <f t="shared" si="768"/>
        <v>0</v>
      </c>
      <c r="K2776" s="419"/>
      <c r="L2776" s="423">
        <f t="shared" si="769"/>
        <v>0</v>
      </c>
      <c r="M2776" s="423">
        <f t="shared" si="770"/>
        <v>0</v>
      </c>
      <c r="N2776" s="424">
        <f t="shared" si="771"/>
        <v>0</v>
      </c>
      <c r="O2776" s="424">
        <f t="shared" si="772"/>
        <v>0</v>
      </c>
      <c r="P2776" s="420"/>
      <c r="Q2776" s="532"/>
      <c r="R2776" s="526" t="str">
        <f t="shared" si="773"/>
        <v/>
      </c>
      <c r="S2776" s="526" t="str">
        <f t="shared" si="760"/>
        <v/>
      </c>
      <c r="V2776" s="433">
        <f>VLOOKUP(A2776,[3]Cartilha!$A:$A,1,FALSE)</f>
        <v>102182</v>
      </c>
      <c r="W2776" s="367"/>
    </row>
    <row r="2777" spans="1:23" ht="23.25" hidden="1" thickBot="1" x14ac:dyDescent="0.25">
      <c r="A2777" s="623">
        <v>102183</v>
      </c>
      <c r="B2777" s="616" t="s">
        <v>3171</v>
      </c>
      <c r="C2777" s="620" t="s">
        <v>5418</v>
      </c>
      <c r="D2777" s="612" t="s">
        <v>169</v>
      </c>
      <c r="E2777" s="621">
        <v>1834.47</v>
      </c>
      <c r="F2777" s="614">
        <f t="shared" si="774"/>
        <v>2211.64</v>
      </c>
      <c r="G2777" s="510"/>
      <c r="H2777" s="423"/>
      <c r="I2777" s="422">
        <f t="shared" si="767"/>
        <v>0</v>
      </c>
      <c r="J2777" s="422">
        <f t="shared" si="768"/>
        <v>0</v>
      </c>
      <c r="K2777" s="419"/>
      <c r="L2777" s="423">
        <f t="shared" si="769"/>
        <v>0</v>
      </c>
      <c r="M2777" s="423">
        <f t="shared" si="770"/>
        <v>0</v>
      </c>
      <c r="N2777" s="424">
        <f t="shared" si="771"/>
        <v>0</v>
      </c>
      <c r="O2777" s="424">
        <f t="shared" si="772"/>
        <v>0</v>
      </c>
      <c r="P2777" s="420"/>
      <c r="Q2777" s="532"/>
      <c r="R2777" s="526" t="str">
        <f t="shared" si="773"/>
        <v/>
      </c>
      <c r="S2777" s="526" t="str">
        <f t="shared" si="760"/>
        <v/>
      </c>
      <c r="V2777" s="433">
        <f>VLOOKUP(A2777,[3]Cartilha!$A:$A,1,FALSE)</f>
        <v>102183</v>
      </c>
      <c r="W2777" s="367"/>
    </row>
    <row r="2778" spans="1:23" ht="23.25" hidden="1" thickBot="1" x14ac:dyDescent="0.25">
      <c r="A2778" s="623">
        <v>102184</v>
      </c>
      <c r="B2778" s="616" t="s">
        <v>3171</v>
      </c>
      <c r="C2778" s="620" t="s">
        <v>5419</v>
      </c>
      <c r="D2778" s="612" t="s">
        <v>169</v>
      </c>
      <c r="E2778" s="621">
        <v>1753.5</v>
      </c>
      <c r="F2778" s="614">
        <f t="shared" si="774"/>
        <v>2114.02</v>
      </c>
      <c r="G2778" s="510"/>
      <c r="H2778" s="423"/>
      <c r="I2778" s="422">
        <f t="shared" si="767"/>
        <v>0</v>
      </c>
      <c r="J2778" s="422">
        <f t="shared" si="768"/>
        <v>0</v>
      </c>
      <c r="K2778" s="419"/>
      <c r="L2778" s="423">
        <f t="shared" si="769"/>
        <v>0</v>
      </c>
      <c r="M2778" s="423">
        <f t="shared" si="770"/>
        <v>0</v>
      </c>
      <c r="N2778" s="424">
        <f t="shared" si="771"/>
        <v>0</v>
      </c>
      <c r="O2778" s="424">
        <f t="shared" si="772"/>
        <v>0</v>
      </c>
      <c r="P2778" s="420"/>
      <c r="Q2778" s="532"/>
      <c r="R2778" s="526" t="str">
        <f t="shared" si="773"/>
        <v/>
      </c>
      <c r="S2778" s="526" t="str">
        <f t="shared" si="760"/>
        <v/>
      </c>
      <c r="V2778" s="433">
        <f>VLOOKUP(A2778,[3]Cartilha!$A:$A,1,FALSE)</f>
        <v>102184</v>
      </c>
      <c r="W2778" s="367"/>
    </row>
    <row r="2779" spans="1:23" ht="23.25" hidden="1" thickBot="1" x14ac:dyDescent="0.25">
      <c r="A2779" s="623">
        <v>102185</v>
      </c>
      <c r="B2779" s="616" t="s">
        <v>3171</v>
      </c>
      <c r="C2779" s="620" t="s">
        <v>5420</v>
      </c>
      <c r="D2779" s="612" t="s">
        <v>169</v>
      </c>
      <c r="E2779" s="621">
        <v>3519.65</v>
      </c>
      <c r="F2779" s="614">
        <f t="shared" si="774"/>
        <v>4243.29</v>
      </c>
      <c r="G2779" s="510"/>
      <c r="H2779" s="423"/>
      <c r="I2779" s="422">
        <f t="shared" si="767"/>
        <v>0</v>
      </c>
      <c r="J2779" s="422">
        <f t="shared" si="768"/>
        <v>0</v>
      </c>
      <c r="K2779" s="419"/>
      <c r="L2779" s="423">
        <f t="shared" si="769"/>
        <v>0</v>
      </c>
      <c r="M2779" s="423">
        <f t="shared" si="770"/>
        <v>0</v>
      </c>
      <c r="N2779" s="424">
        <f t="shared" si="771"/>
        <v>0</v>
      </c>
      <c r="O2779" s="424">
        <f t="shared" si="772"/>
        <v>0</v>
      </c>
      <c r="P2779" s="420"/>
      <c r="Q2779" s="532"/>
      <c r="R2779" s="526" t="str">
        <f t="shared" si="773"/>
        <v/>
      </c>
      <c r="S2779" s="526" t="str">
        <f t="shared" si="760"/>
        <v/>
      </c>
      <c r="V2779" s="433">
        <f>VLOOKUP(A2779,[3]Cartilha!$A:$A,1,FALSE)</f>
        <v>102185</v>
      </c>
      <c r="W2779" s="367"/>
    </row>
    <row r="2780" spans="1:23" ht="12" hidden="1" thickBot="1" x14ac:dyDescent="0.25">
      <c r="A2780" s="623">
        <v>102190</v>
      </c>
      <c r="B2780" s="616" t="s">
        <v>3171</v>
      </c>
      <c r="C2780" s="620" t="s">
        <v>5421</v>
      </c>
      <c r="D2780" s="612" t="s">
        <v>170</v>
      </c>
      <c r="E2780" s="621">
        <v>19.98</v>
      </c>
      <c r="F2780" s="614">
        <f t="shared" si="774"/>
        <v>24.09</v>
      </c>
      <c r="G2780" s="510"/>
      <c r="H2780" s="423"/>
      <c r="I2780" s="422">
        <f t="shared" si="767"/>
        <v>0</v>
      </c>
      <c r="J2780" s="422">
        <f t="shared" si="768"/>
        <v>0</v>
      </c>
      <c r="K2780" s="419"/>
      <c r="L2780" s="423">
        <f t="shared" si="769"/>
        <v>0</v>
      </c>
      <c r="M2780" s="423">
        <f t="shared" si="770"/>
        <v>0</v>
      </c>
      <c r="N2780" s="424">
        <f t="shared" si="771"/>
        <v>0</v>
      </c>
      <c r="O2780" s="424">
        <f t="shared" si="772"/>
        <v>0</v>
      </c>
      <c r="P2780" s="420"/>
      <c r="Q2780" s="532"/>
      <c r="R2780" s="526" t="str">
        <f t="shared" si="773"/>
        <v/>
      </c>
      <c r="S2780" s="526" t="str">
        <f t="shared" si="760"/>
        <v/>
      </c>
      <c r="V2780" s="433">
        <f>VLOOKUP(A2780,[3]Cartilha!$A:$A,1,FALSE)</f>
        <v>102190</v>
      </c>
      <c r="W2780" s="367"/>
    </row>
    <row r="2781" spans="1:23" ht="12" hidden="1" thickBot="1" x14ac:dyDescent="0.25">
      <c r="A2781" s="623">
        <v>102191</v>
      </c>
      <c r="B2781" s="616" t="s">
        <v>3171</v>
      </c>
      <c r="C2781" s="620" t="s">
        <v>5422</v>
      </c>
      <c r="D2781" s="612" t="s">
        <v>170</v>
      </c>
      <c r="E2781" s="621">
        <v>24.28</v>
      </c>
      <c r="F2781" s="614">
        <f t="shared" si="774"/>
        <v>29.27</v>
      </c>
      <c r="G2781" s="510"/>
      <c r="H2781" s="423"/>
      <c r="I2781" s="422">
        <f t="shared" si="767"/>
        <v>0</v>
      </c>
      <c r="J2781" s="422">
        <f t="shared" si="768"/>
        <v>0</v>
      </c>
      <c r="K2781" s="419"/>
      <c r="L2781" s="423">
        <f t="shared" si="769"/>
        <v>0</v>
      </c>
      <c r="M2781" s="423">
        <f t="shared" si="770"/>
        <v>0</v>
      </c>
      <c r="N2781" s="424">
        <f t="shared" si="771"/>
        <v>0</v>
      </c>
      <c r="O2781" s="424">
        <f t="shared" si="772"/>
        <v>0</v>
      </c>
      <c r="P2781" s="420"/>
      <c r="Q2781" s="532"/>
      <c r="R2781" s="526" t="str">
        <f t="shared" si="773"/>
        <v/>
      </c>
      <c r="S2781" s="526" t="str">
        <f t="shared" si="760"/>
        <v/>
      </c>
      <c r="V2781" s="433">
        <f>VLOOKUP(A2781,[3]Cartilha!$A:$A,1,FALSE)</f>
        <v>102191</v>
      </c>
      <c r="W2781" s="367"/>
    </row>
    <row r="2782" spans="1:23" ht="12" hidden="1" thickBot="1" x14ac:dyDescent="0.25">
      <c r="A2782" s="623">
        <v>102192</v>
      </c>
      <c r="B2782" s="616" t="s">
        <v>3171</v>
      </c>
      <c r="C2782" s="620" t="s">
        <v>5423</v>
      </c>
      <c r="D2782" s="612" t="s">
        <v>170</v>
      </c>
      <c r="E2782" s="621">
        <v>17.34</v>
      </c>
      <c r="F2782" s="614">
        <f t="shared" si="774"/>
        <v>20.91</v>
      </c>
      <c r="G2782" s="510"/>
      <c r="H2782" s="423"/>
      <c r="I2782" s="422">
        <f t="shared" si="767"/>
        <v>0</v>
      </c>
      <c r="J2782" s="422">
        <f t="shared" si="768"/>
        <v>0</v>
      </c>
      <c r="K2782" s="419"/>
      <c r="L2782" s="423">
        <f t="shared" si="769"/>
        <v>0</v>
      </c>
      <c r="M2782" s="423">
        <f t="shared" si="770"/>
        <v>0</v>
      </c>
      <c r="N2782" s="424">
        <f t="shared" si="771"/>
        <v>0</v>
      </c>
      <c r="O2782" s="424">
        <f t="shared" si="772"/>
        <v>0</v>
      </c>
      <c r="P2782" s="420"/>
      <c r="Q2782" s="532"/>
      <c r="R2782" s="526" t="str">
        <f t="shared" si="773"/>
        <v/>
      </c>
      <c r="S2782" s="526" t="str">
        <f t="shared" si="760"/>
        <v/>
      </c>
      <c r="V2782" s="433">
        <f>VLOOKUP(A2782,[3]Cartilha!$A:$A,1,FALSE)</f>
        <v>102192</v>
      </c>
      <c r="W2782" s="367"/>
    </row>
    <row r="2783" spans="1:23" ht="12" hidden="1" thickBot="1" x14ac:dyDescent="0.25">
      <c r="A2783" s="623" t="s">
        <v>6215</v>
      </c>
      <c r="B2783" s="616"/>
      <c r="C2783" s="620" t="s">
        <v>6216</v>
      </c>
      <c r="D2783" s="612">
        <v>0</v>
      </c>
      <c r="E2783" s="637">
        <v>0</v>
      </c>
      <c r="F2783" s="638">
        <f t="shared" si="774"/>
        <v>0</v>
      </c>
      <c r="G2783" s="518"/>
      <c r="H2783" s="446"/>
      <c r="I2783" s="447"/>
      <c r="J2783" s="448"/>
      <c r="K2783" s="419"/>
      <c r="L2783" s="461"/>
      <c r="M2783" s="446"/>
      <c r="N2783" s="447"/>
      <c r="O2783" s="448"/>
      <c r="P2783" s="420"/>
      <c r="Q2783" s="525" t="str">
        <f>IF(OR(SUM(J2783)&gt;0,SUM(O2783)&gt;0),"xx","")</f>
        <v/>
      </c>
      <c r="R2783" s="526" t="str">
        <f t="shared" si="773"/>
        <v/>
      </c>
      <c r="S2783" s="526" t="str">
        <f t="shared" si="760"/>
        <v/>
      </c>
      <c r="V2783" s="433" t="str">
        <f>VLOOKUP(A2783,[3]Cartilha!$A:$A,1,FALSE)</f>
        <v>7.2.3</v>
      </c>
      <c r="W2783" s="367"/>
    </row>
    <row r="2784" spans="1:23" ht="12" hidden="1" thickBot="1" x14ac:dyDescent="0.25">
      <c r="A2784" s="623" t="s">
        <v>6217</v>
      </c>
      <c r="B2784" s="616"/>
      <c r="C2784" s="620" t="s">
        <v>6218</v>
      </c>
      <c r="D2784" s="612">
        <v>0</v>
      </c>
      <c r="E2784" s="637">
        <v>0</v>
      </c>
      <c r="F2784" s="638">
        <f t="shared" si="774"/>
        <v>0</v>
      </c>
      <c r="G2784" s="518"/>
      <c r="H2784" s="446"/>
      <c r="I2784" s="447"/>
      <c r="J2784" s="448"/>
      <c r="K2784" s="419"/>
      <c r="L2784" s="461"/>
      <c r="M2784" s="446"/>
      <c r="N2784" s="447"/>
      <c r="O2784" s="448"/>
      <c r="P2784" s="420"/>
      <c r="Q2784" s="525" t="str">
        <f>IF(OR(SUM(J2784)&gt;0,SUM(O2784)&gt;0),"xx","")</f>
        <v/>
      </c>
      <c r="R2784" s="526" t="str">
        <f t="shared" si="773"/>
        <v/>
      </c>
      <c r="S2784" s="526" t="str">
        <f t="shared" si="760"/>
        <v/>
      </c>
      <c r="V2784" s="433" t="str">
        <f>VLOOKUP(A2784,[3]Cartilha!$A:$A,1,FALSE)</f>
        <v>7.2.4</v>
      </c>
      <c r="W2784" s="367"/>
    </row>
    <row r="2785" spans="1:23" ht="12" hidden="1" thickBot="1" x14ac:dyDescent="0.25">
      <c r="A2785" s="623" t="s">
        <v>184</v>
      </c>
      <c r="B2785" s="616"/>
      <c r="C2785" s="631" t="s">
        <v>1909</v>
      </c>
      <c r="D2785" s="612">
        <v>0</v>
      </c>
      <c r="E2785" s="654">
        <v>0</v>
      </c>
      <c r="F2785" s="618">
        <f t="shared" si="774"/>
        <v>0</v>
      </c>
      <c r="G2785" s="518"/>
      <c r="H2785" s="446"/>
      <c r="I2785" s="447"/>
      <c r="J2785" s="448"/>
      <c r="K2785" s="419"/>
      <c r="L2785" s="461"/>
      <c r="M2785" s="446"/>
      <c r="N2785" s="447"/>
      <c r="O2785" s="448"/>
      <c r="P2785" s="420"/>
      <c r="Q2785" s="525" t="str">
        <f>IF(OR(SUM(J2786:J2821)&gt;0,SUM(O2786:O2821)&gt;0),"xx","")</f>
        <v/>
      </c>
      <c r="R2785" s="526" t="str">
        <f t="shared" si="773"/>
        <v/>
      </c>
      <c r="S2785" s="526" t="str">
        <f t="shared" si="760"/>
        <v/>
      </c>
      <c r="V2785" s="433" t="str">
        <f>VLOOKUP(A2785,[3]Cartilha!$A:$A,1,FALSE)</f>
        <v>x</v>
      </c>
      <c r="W2785" s="367"/>
    </row>
    <row r="2786" spans="1:23" ht="12" hidden="1" thickBot="1" x14ac:dyDescent="0.25">
      <c r="A2786" s="688" t="s">
        <v>184</v>
      </c>
      <c r="B2786" s="692"/>
      <c r="C2786" s="434">
        <v>0</v>
      </c>
      <c r="D2786" s="435">
        <v>0</v>
      </c>
      <c r="E2786" s="512">
        <v>0</v>
      </c>
      <c r="F2786" s="703">
        <f t="shared" si="774"/>
        <v>0</v>
      </c>
      <c r="G2786" s="510"/>
      <c r="H2786" s="426"/>
      <c r="I2786" s="422">
        <f t="shared" ref="I2786:I2821" si="775">IF(ISBLANK(E2786),0,ROUND(F2786*G2786,2))</f>
        <v>0</v>
      </c>
      <c r="J2786" s="422">
        <f t="shared" ref="J2786:J2821" si="776">IF(ISBLANK(G2786),0,ROUND(G2786*H2786,2))</f>
        <v>0</v>
      </c>
      <c r="K2786" s="419"/>
      <c r="L2786" s="423">
        <f t="shared" ref="L2786:L2821" si="777">G2786</f>
        <v>0</v>
      </c>
      <c r="M2786" s="423">
        <f t="shared" ref="M2786:M2821" si="778">H2786</f>
        <v>0</v>
      </c>
      <c r="N2786" s="422">
        <f t="shared" ref="N2786:N2821" si="779">IF(ISBLANK(E2786),0,ROUND(F2786*L2786,2))</f>
        <v>0</v>
      </c>
      <c r="O2786" s="422">
        <f t="shared" ref="O2786:O2821" si="780">IF(ISBLANK(L2786),0,ROUND(L2786*M2786,2))</f>
        <v>0</v>
      </c>
      <c r="P2786" s="420"/>
      <c r="Q2786" s="532"/>
      <c r="R2786" s="526" t="str">
        <f t="shared" si="773"/>
        <v/>
      </c>
      <c r="S2786" s="526" t="str">
        <f t="shared" ref="S2786:S2849" si="781">IF(Q2786="X","x",IF(Q2786="xx","x",IF(OR(J2786&gt;0,O2786&gt;0),"x","")))</f>
        <v/>
      </c>
      <c r="V2786" s="433" t="str">
        <f>VLOOKUP(A2786,[3]Cartilha!$A:$A,1,FALSE)</f>
        <v>x</v>
      </c>
      <c r="W2786" s="367"/>
    </row>
    <row r="2787" spans="1:23" ht="12" hidden="1" thickBot="1" x14ac:dyDescent="0.25">
      <c r="A2787" s="688" t="s">
        <v>184</v>
      </c>
      <c r="B2787" s="692"/>
      <c r="C2787" s="434">
        <v>0</v>
      </c>
      <c r="D2787" s="435">
        <v>0</v>
      </c>
      <c r="E2787" s="512">
        <v>0</v>
      </c>
      <c r="F2787" s="703">
        <f t="shared" si="774"/>
        <v>0</v>
      </c>
      <c r="G2787" s="510"/>
      <c r="H2787" s="426"/>
      <c r="I2787" s="422">
        <f t="shared" si="775"/>
        <v>0</v>
      </c>
      <c r="J2787" s="422">
        <f t="shared" si="776"/>
        <v>0</v>
      </c>
      <c r="K2787" s="419"/>
      <c r="L2787" s="423">
        <f t="shared" si="777"/>
        <v>0</v>
      </c>
      <c r="M2787" s="423">
        <f t="shared" si="778"/>
        <v>0</v>
      </c>
      <c r="N2787" s="422">
        <f t="shared" si="779"/>
        <v>0</v>
      </c>
      <c r="O2787" s="422">
        <f t="shared" si="780"/>
        <v>0</v>
      </c>
      <c r="P2787" s="420"/>
      <c r="Q2787" s="532"/>
      <c r="R2787" s="526" t="str">
        <f t="shared" si="773"/>
        <v/>
      </c>
      <c r="S2787" s="526" t="str">
        <f t="shared" si="781"/>
        <v/>
      </c>
      <c r="V2787" s="433" t="str">
        <f>VLOOKUP(A2787,[3]Cartilha!$A:$A,1,FALSE)</f>
        <v>x</v>
      </c>
      <c r="W2787" s="367"/>
    </row>
    <row r="2788" spans="1:23" ht="12" hidden="1" thickBot="1" x14ac:dyDescent="0.25">
      <c r="A2788" s="688" t="s">
        <v>184</v>
      </c>
      <c r="B2788" s="692"/>
      <c r="C2788" s="434">
        <v>0</v>
      </c>
      <c r="D2788" s="435">
        <v>0</v>
      </c>
      <c r="E2788" s="512">
        <v>0</v>
      </c>
      <c r="F2788" s="703">
        <f t="shared" si="774"/>
        <v>0</v>
      </c>
      <c r="G2788" s="510"/>
      <c r="H2788" s="426"/>
      <c r="I2788" s="422">
        <f t="shared" si="775"/>
        <v>0</v>
      </c>
      <c r="J2788" s="422">
        <f t="shared" si="776"/>
        <v>0</v>
      </c>
      <c r="K2788" s="419"/>
      <c r="L2788" s="423">
        <f t="shared" si="777"/>
        <v>0</v>
      </c>
      <c r="M2788" s="423">
        <f t="shared" si="778"/>
        <v>0</v>
      </c>
      <c r="N2788" s="422">
        <f t="shared" si="779"/>
        <v>0</v>
      </c>
      <c r="O2788" s="422">
        <f t="shared" si="780"/>
        <v>0</v>
      </c>
      <c r="P2788" s="420"/>
      <c r="Q2788" s="532"/>
      <c r="R2788" s="526" t="str">
        <f t="shared" si="773"/>
        <v/>
      </c>
      <c r="S2788" s="526" t="str">
        <f t="shared" si="781"/>
        <v/>
      </c>
      <c r="V2788" s="433" t="str">
        <f>VLOOKUP(A2788,[3]Cartilha!$A:$A,1,FALSE)</f>
        <v>x</v>
      </c>
      <c r="W2788" s="367"/>
    </row>
    <row r="2789" spans="1:23" ht="12" hidden="1" thickBot="1" x14ac:dyDescent="0.25">
      <c r="A2789" s="688" t="s">
        <v>184</v>
      </c>
      <c r="B2789" s="692"/>
      <c r="C2789" s="434">
        <v>0</v>
      </c>
      <c r="D2789" s="435">
        <v>0</v>
      </c>
      <c r="E2789" s="512">
        <v>0</v>
      </c>
      <c r="F2789" s="703">
        <f t="shared" si="774"/>
        <v>0</v>
      </c>
      <c r="G2789" s="510"/>
      <c r="H2789" s="426"/>
      <c r="I2789" s="422">
        <f t="shared" si="775"/>
        <v>0</v>
      </c>
      <c r="J2789" s="422">
        <f t="shared" si="776"/>
        <v>0</v>
      </c>
      <c r="K2789" s="419"/>
      <c r="L2789" s="423">
        <f t="shared" si="777"/>
        <v>0</v>
      </c>
      <c r="M2789" s="423">
        <f t="shared" si="778"/>
        <v>0</v>
      </c>
      <c r="N2789" s="422">
        <f t="shared" si="779"/>
        <v>0</v>
      </c>
      <c r="O2789" s="422">
        <f t="shared" si="780"/>
        <v>0</v>
      </c>
      <c r="P2789" s="420"/>
      <c r="Q2789" s="532"/>
      <c r="R2789" s="526" t="str">
        <f t="shared" si="773"/>
        <v/>
      </c>
      <c r="S2789" s="526" t="str">
        <f t="shared" si="781"/>
        <v/>
      </c>
      <c r="V2789" s="433" t="str">
        <f>VLOOKUP(A2789,[3]Cartilha!$A:$A,1,FALSE)</f>
        <v>x</v>
      </c>
      <c r="W2789" s="367"/>
    </row>
    <row r="2790" spans="1:23" ht="12" hidden="1" thickBot="1" x14ac:dyDescent="0.25">
      <c r="A2790" s="688" t="s">
        <v>184</v>
      </c>
      <c r="B2790" s="692"/>
      <c r="C2790" s="434">
        <v>0</v>
      </c>
      <c r="D2790" s="435">
        <v>0</v>
      </c>
      <c r="E2790" s="512">
        <v>0</v>
      </c>
      <c r="F2790" s="703">
        <f t="shared" si="774"/>
        <v>0</v>
      </c>
      <c r="G2790" s="510"/>
      <c r="H2790" s="426"/>
      <c r="I2790" s="422">
        <f t="shared" si="775"/>
        <v>0</v>
      </c>
      <c r="J2790" s="422">
        <f t="shared" si="776"/>
        <v>0</v>
      </c>
      <c r="K2790" s="419"/>
      <c r="L2790" s="423">
        <f t="shared" si="777"/>
        <v>0</v>
      </c>
      <c r="M2790" s="423">
        <f t="shared" si="778"/>
        <v>0</v>
      </c>
      <c r="N2790" s="422">
        <f t="shared" si="779"/>
        <v>0</v>
      </c>
      <c r="O2790" s="422">
        <f t="shared" si="780"/>
        <v>0</v>
      </c>
      <c r="P2790" s="420"/>
      <c r="Q2790" s="532"/>
      <c r="R2790" s="526" t="str">
        <f t="shared" si="773"/>
        <v/>
      </c>
      <c r="S2790" s="526" t="str">
        <f t="shared" si="781"/>
        <v/>
      </c>
      <c r="V2790" s="433" t="str">
        <f>VLOOKUP(A2790,[3]Cartilha!$A:$A,1,FALSE)</f>
        <v>x</v>
      </c>
      <c r="W2790" s="367"/>
    </row>
    <row r="2791" spans="1:23" ht="12" hidden="1" thickBot="1" x14ac:dyDescent="0.25">
      <c r="A2791" s="688" t="s">
        <v>184</v>
      </c>
      <c r="B2791" s="692"/>
      <c r="C2791" s="434">
        <v>0</v>
      </c>
      <c r="D2791" s="435">
        <v>0</v>
      </c>
      <c r="E2791" s="512">
        <v>0</v>
      </c>
      <c r="F2791" s="703">
        <f t="shared" si="774"/>
        <v>0</v>
      </c>
      <c r="G2791" s="510"/>
      <c r="H2791" s="426"/>
      <c r="I2791" s="422">
        <f t="shared" si="775"/>
        <v>0</v>
      </c>
      <c r="J2791" s="422">
        <f t="shared" si="776"/>
        <v>0</v>
      </c>
      <c r="K2791" s="419"/>
      <c r="L2791" s="423">
        <f t="shared" si="777"/>
        <v>0</v>
      </c>
      <c r="M2791" s="423">
        <f t="shared" si="778"/>
        <v>0</v>
      </c>
      <c r="N2791" s="422">
        <f t="shared" si="779"/>
        <v>0</v>
      </c>
      <c r="O2791" s="422">
        <f t="shared" si="780"/>
        <v>0</v>
      </c>
      <c r="P2791" s="420"/>
      <c r="Q2791" s="532"/>
      <c r="R2791" s="526" t="str">
        <f t="shared" si="773"/>
        <v/>
      </c>
      <c r="S2791" s="526" t="str">
        <f t="shared" si="781"/>
        <v/>
      </c>
      <c r="V2791" s="433" t="str">
        <f>VLOOKUP(A2791,[3]Cartilha!$A:$A,1,FALSE)</f>
        <v>x</v>
      </c>
      <c r="W2791" s="367"/>
    </row>
    <row r="2792" spans="1:23" ht="12" hidden="1" thickBot="1" x14ac:dyDescent="0.25">
      <c r="A2792" s="688" t="s">
        <v>184</v>
      </c>
      <c r="B2792" s="692"/>
      <c r="C2792" s="434">
        <v>0</v>
      </c>
      <c r="D2792" s="435">
        <v>0</v>
      </c>
      <c r="E2792" s="512">
        <v>0</v>
      </c>
      <c r="F2792" s="703">
        <f t="shared" si="774"/>
        <v>0</v>
      </c>
      <c r="G2792" s="510"/>
      <c r="H2792" s="426"/>
      <c r="I2792" s="422">
        <f t="shared" si="775"/>
        <v>0</v>
      </c>
      <c r="J2792" s="422">
        <f t="shared" si="776"/>
        <v>0</v>
      </c>
      <c r="K2792" s="419"/>
      <c r="L2792" s="423">
        <f t="shared" si="777"/>
        <v>0</v>
      </c>
      <c r="M2792" s="423">
        <f t="shared" si="778"/>
        <v>0</v>
      </c>
      <c r="N2792" s="422">
        <f t="shared" si="779"/>
        <v>0</v>
      </c>
      <c r="O2792" s="422">
        <f t="shared" si="780"/>
        <v>0</v>
      </c>
      <c r="P2792" s="420"/>
      <c r="Q2792" s="532"/>
      <c r="R2792" s="526" t="str">
        <f t="shared" si="773"/>
        <v/>
      </c>
      <c r="S2792" s="526" t="str">
        <f t="shared" si="781"/>
        <v/>
      </c>
      <c r="V2792" s="433" t="str">
        <f>VLOOKUP(A2792,[3]Cartilha!$A:$A,1,FALSE)</f>
        <v>x</v>
      </c>
      <c r="W2792" s="367"/>
    </row>
    <row r="2793" spans="1:23" ht="12" hidden="1" thickBot="1" x14ac:dyDescent="0.25">
      <c r="A2793" s="688" t="s">
        <v>184</v>
      </c>
      <c r="B2793" s="692"/>
      <c r="C2793" s="434">
        <v>0</v>
      </c>
      <c r="D2793" s="435">
        <v>0</v>
      </c>
      <c r="E2793" s="512">
        <v>0</v>
      </c>
      <c r="F2793" s="703">
        <f t="shared" si="774"/>
        <v>0</v>
      </c>
      <c r="G2793" s="510"/>
      <c r="H2793" s="426"/>
      <c r="I2793" s="422">
        <f t="shared" si="775"/>
        <v>0</v>
      </c>
      <c r="J2793" s="422">
        <f t="shared" si="776"/>
        <v>0</v>
      </c>
      <c r="K2793" s="419"/>
      <c r="L2793" s="423">
        <f t="shared" si="777"/>
        <v>0</v>
      </c>
      <c r="M2793" s="423">
        <f t="shared" si="778"/>
        <v>0</v>
      </c>
      <c r="N2793" s="422">
        <f t="shared" si="779"/>
        <v>0</v>
      </c>
      <c r="O2793" s="422">
        <f t="shared" si="780"/>
        <v>0</v>
      </c>
      <c r="P2793" s="420"/>
      <c r="Q2793" s="532"/>
      <c r="R2793" s="526" t="str">
        <f t="shared" si="773"/>
        <v/>
      </c>
      <c r="S2793" s="526" t="str">
        <f t="shared" si="781"/>
        <v/>
      </c>
      <c r="V2793" s="433" t="str">
        <f>VLOOKUP(A2793,[3]Cartilha!$A:$A,1,FALSE)</f>
        <v>x</v>
      </c>
      <c r="W2793" s="367"/>
    </row>
    <row r="2794" spans="1:23" ht="12" hidden="1" thickBot="1" x14ac:dyDescent="0.25">
      <c r="A2794" s="688" t="s">
        <v>184</v>
      </c>
      <c r="B2794" s="692"/>
      <c r="C2794" s="434">
        <v>0</v>
      </c>
      <c r="D2794" s="435">
        <v>0</v>
      </c>
      <c r="E2794" s="512">
        <v>0</v>
      </c>
      <c r="F2794" s="703">
        <f t="shared" si="774"/>
        <v>0</v>
      </c>
      <c r="G2794" s="510"/>
      <c r="H2794" s="426"/>
      <c r="I2794" s="422">
        <f t="shared" si="775"/>
        <v>0</v>
      </c>
      <c r="J2794" s="422">
        <f t="shared" si="776"/>
        <v>0</v>
      </c>
      <c r="K2794" s="419"/>
      <c r="L2794" s="423">
        <f t="shared" si="777"/>
        <v>0</v>
      </c>
      <c r="M2794" s="423">
        <f t="shared" si="778"/>
        <v>0</v>
      </c>
      <c r="N2794" s="422">
        <f t="shared" si="779"/>
        <v>0</v>
      </c>
      <c r="O2794" s="422">
        <f t="shared" si="780"/>
        <v>0</v>
      </c>
      <c r="P2794" s="420"/>
      <c r="Q2794" s="532"/>
      <c r="R2794" s="526" t="str">
        <f t="shared" si="773"/>
        <v/>
      </c>
      <c r="S2794" s="526" t="str">
        <f t="shared" si="781"/>
        <v/>
      </c>
      <c r="V2794" s="433" t="str">
        <f>VLOOKUP(A2794,[3]Cartilha!$A:$A,1,FALSE)</f>
        <v>x</v>
      </c>
      <c r="W2794" s="367"/>
    </row>
    <row r="2795" spans="1:23" ht="12" hidden="1" thickBot="1" x14ac:dyDescent="0.25">
      <c r="A2795" s="688" t="s">
        <v>184</v>
      </c>
      <c r="B2795" s="692"/>
      <c r="C2795" s="434">
        <v>0</v>
      </c>
      <c r="D2795" s="435">
        <v>0</v>
      </c>
      <c r="E2795" s="512">
        <v>0</v>
      </c>
      <c r="F2795" s="703">
        <f t="shared" si="774"/>
        <v>0</v>
      </c>
      <c r="G2795" s="510"/>
      <c r="H2795" s="426"/>
      <c r="I2795" s="422">
        <f t="shared" si="775"/>
        <v>0</v>
      </c>
      <c r="J2795" s="422">
        <f t="shared" si="776"/>
        <v>0</v>
      </c>
      <c r="K2795" s="419"/>
      <c r="L2795" s="423">
        <f t="shared" si="777"/>
        <v>0</v>
      </c>
      <c r="M2795" s="423">
        <f t="shared" si="778"/>
        <v>0</v>
      </c>
      <c r="N2795" s="422">
        <f t="shared" si="779"/>
        <v>0</v>
      </c>
      <c r="O2795" s="422">
        <f t="shared" si="780"/>
        <v>0</v>
      </c>
      <c r="P2795" s="420"/>
      <c r="Q2795" s="532"/>
      <c r="R2795" s="526" t="str">
        <f t="shared" si="773"/>
        <v/>
      </c>
      <c r="S2795" s="526" t="str">
        <f t="shared" si="781"/>
        <v/>
      </c>
      <c r="V2795" s="433" t="str">
        <f>VLOOKUP(A2795,[3]Cartilha!$A:$A,1,FALSE)</f>
        <v>x</v>
      </c>
      <c r="W2795" s="367"/>
    </row>
    <row r="2796" spans="1:23" ht="12" hidden="1" thickBot="1" x14ac:dyDescent="0.25">
      <c r="A2796" s="688" t="s">
        <v>184</v>
      </c>
      <c r="B2796" s="692"/>
      <c r="C2796" s="434">
        <v>0</v>
      </c>
      <c r="D2796" s="435">
        <v>0</v>
      </c>
      <c r="E2796" s="512">
        <v>0</v>
      </c>
      <c r="F2796" s="703">
        <f t="shared" si="774"/>
        <v>0</v>
      </c>
      <c r="G2796" s="510"/>
      <c r="H2796" s="426"/>
      <c r="I2796" s="422">
        <f t="shared" si="775"/>
        <v>0</v>
      </c>
      <c r="J2796" s="422">
        <f t="shared" si="776"/>
        <v>0</v>
      </c>
      <c r="K2796" s="419"/>
      <c r="L2796" s="423">
        <f t="shared" si="777"/>
        <v>0</v>
      </c>
      <c r="M2796" s="423">
        <f t="shared" si="778"/>
        <v>0</v>
      </c>
      <c r="N2796" s="422">
        <f t="shared" si="779"/>
        <v>0</v>
      </c>
      <c r="O2796" s="422">
        <f t="shared" si="780"/>
        <v>0</v>
      </c>
      <c r="P2796" s="420"/>
      <c r="Q2796" s="532"/>
      <c r="R2796" s="526" t="str">
        <f t="shared" si="773"/>
        <v/>
      </c>
      <c r="S2796" s="526" t="str">
        <f t="shared" si="781"/>
        <v/>
      </c>
      <c r="V2796" s="433" t="str">
        <f>VLOOKUP(A2796,[3]Cartilha!$A:$A,1,FALSE)</f>
        <v>x</v>
      </c>
      <c r="W2796" s="367"/>
    </row>
    <row r="2797" spans="1:23" ht="12" hidden="1" thickBot="1" x14ac:dyDescent="0.25">
      <c r="A2797" s="688" t="s">
        <v>184</v>
      </c>
      <c r="B2797" s="692"/>
      <c r="C2797" s="434">
        <v>0</v>
      </c>
      <c r="D2797" s="435">
        <v>0</v>
      </c>
      <c r="E2797" s="512">
        <v>0</v>
      </c>
      <c r="F2797" s="703">
        <f t="shared" si="774"/>
        <v>0</v>
      </c>
      <c r="G2797" s="510"/>
      <c r="H2797" s="426"/>
      <c r="I2797" s="422">
        <f t="shared" si="775"/>
        <v>0</v>
      </c>
      <c r="J2797" s="422">
        <f t="shared" si="776"/>
        <v>0</v>
      </c>
      <c r="K2797" s="419"/>
      <c r="L2797" s="423">
        <f t="shared" si="777"/>
        <v>0</v>
      </c>
      <c r="M2797" s="423">
        <f t="shared" si="778"/>
        <v>0</v>
      </c>
      <c r="N2797" s="422">
        <f t="shared" si="779"/>
        <v>0</v>
      </c>
      <c r="O2797" s="422">
        <f t="shared" si="780"/>
        <v>0</v>
      </c>
      <c r="P2797" s="420"/>
      <c r="Q2797" s="532"/>
      <c r="R2797" s="526" t="str">
        <f t="shared" si="773"/>
        <v/>
      </c>
      <c r="S2797" s="526" t="str">
        <f t="shared" si="781"/>
        <v/>
      </c>
      <c r="V2797" s="433" t="str">
        <f>VLOOKUP(A2797,[3]Cartilha!$A:$A,1,FALSE)</f>
        <v>x</v>
      </c>
      <c r="W2797" s="367"/>
    </row>
    <row r="2798" spans="1:23" ht="12" hidden="1" thickBot="1" x14ac:dyDescent="0.25">
      <c r="A2798" s="688" t="s">
        <v>184</v>
      </c>
      <c r="B2798" s="692"/>
      <c r="C2798" s="434">
        <v>0</v>
      </c>
      <c r="D2798" s="435">
        <v>0</v>
      </c>
      <c r="E2798" s="512">
        <v>0</v>
      </c>
      <c r="F2798" s="703">
        <f t="shared" si="774"/>
        <v>0</v>
      </c>
      <c r="G2798" s="510"/>
      <c r="H2798" s="426"/>
      <c r="I2798" s="422">
        <f t="shared" si="775"/>
        <v>0</v>
      </c>
      <c r="J2798" s="422">
        <f t="shared" si="776"/>
        <v>0</v>
      </c>
      <c r="K2798" s="419"/>
      <c r="L2798" s="423">
        <f t="shared" si="777"/>
        <v>0</v>
      </c>
      <c r="M2798" s="423">
        <f t="shared" si="778"/>
        <v>0</v>
      </c>
      <c r="N2798" s="422">
        <f t="shared" si="779"/>
        <v>0</v>
      </c>
      <c r="O2798" s="422">
        <f t="shared" si="780"/>
        <v>0</v>
      </c>
      <c r="P2798" s="420"/>
      <c r="Q2798" s="532"/>
      <c r="R2798" s="526" t="str">
        <f t="shared" si="773"/>
        <v/>
      </c>
      <c r="S2798" s="526" t="str">
        <f t="shared" si="781"/>
        <v/>
      </c>
      <c r="V2798" s="433" t="str">
        <f>VLOOKUP(A2798,[3]Cartilha!$A:$A,1,FALSE)</f>
        <v>x</v>
      </c>
      <c r="W2798" s="367"/>
    </row>
    <row r="2799" spans="1:23" ht="12" hidden="1" thickBot="1" x14ac:dyDescent="0.25">
      <c r="A2799" s="688" t="s">
        <v>184</v>
      </c>
      <c r="B2799" s="692"/>
      <c r="C2799" s="434">
        <v>0</v>
      </c>
      <c r="D2799" s="435">
        <v>0</v>
      </c>
      <c r="E2799" s="512">
        <v>0</v>
      </c>
      <c r="F2799" s="703">
        <f t="shared" si="774"/>
        <v>0</v>
      </c>
      <c r="G2799" s="510"/>
      <c r="H2799" s="426"/>
      <c r="I2799" s="422">
        <f t="shared" si="775"/>
        <v>0</v>
      </c>
      <c r="J2799" s="422">
        <f t="shared" si="776"/>
        <v>0</v>
      </c>
      <c r="K2799" s="419"/>
      <c r="L2799" s="423">
        <f t="shared" si="777"/>
        <v>0</v>
      </c>
      <c r="M2799" s="423">
        <f t="shared" si="778"/>
        <v>0</v>
      </c>
      <c r="N2799" s="422">
        <f t="shared" si="779"/>
        <v>0</v>
      </c>
      <c r="O2799" s="422">
        <f t="shared" si="780"/>
        <v>0</v>
      </c>
      <c r="P2799" s="420"/>
      <c r="Q2799" s="532"/>
      <c r="R2799" s="526" t="str">
        <f t="shared" si="773"/>
        <v/>
      </c>
      <c r="S2799" s="526" t="str">
        <f t="shared" si="781"/>
        <v/>
      </c>
      <c r="V2799" s="433" t="str">
        <f>VLOOKUP(A2799,[3]Cartilha!$A:$A,1,FALSE)</f>
        <v>x</v>
      </c>
      <c r="W2799" s="367"/>
    </row>
    <row r="2800" spans="1:23" ht="12" hidden="1" thickBot="1" x14ac:dyDescent="0.25">
      <c r="A2800" s="688" t="s">
        <v>184</v>
      </c>
      <c r="B2800" s="692"/>
      <c r="C2800" s="434">
        <v>0</v>
      </c>
      <c r="D2800" s="435">
        <v>0</v>
      </c>
      <c r="E2800" s="512">
        <v>0</v>
      </c>
      <c r="F2800" s="703">
        <f t="shared" si="774"/>
        <v>0</v>
      </c>
      <c r="G2800" s="510"/>
      <c r="H2800" s="426"/>
      <c r="I2800" s="422">
        <f t="shared" si="775"/>
        <v>0</v>
      </c>
      <c r="J2800" s="422">
        <f t="shared" si="776"/>
        <v>0</v>
      </c>
      <c r="K2800" s="419"/>
      <c r="L2800" s="423">
        <f t="shared" si="777"/>
        <v>0</v>
      </c>
      <c r="M2800" s="423">
        <f t="shared" si="778"/>
        <v>0</v>
      </c>
      <c r="N2800" s="422">
        <f t="shared" si="779"/>
        <v>0</v>
      </c>
      <c r="O2800" s="422">
        <f t="shared" si="780"/>
        <v>0</v>
      </c>
      <c r="P2800" s="420"/>
      <c r="Q2800" s="532"/>
      <c r="R2800" s="526" t="str">
        <f t="shared" si="773"/>
        <v/>
      </c>
      <c r="S2800" s="526" t="str">
        <f t="shared" si="781"/>
        <v/>
      </c>
      <c r="V2800" s="433" t="str">
        <f>VLOOKUP(A2800,[3]Cartilha!$A:$A,1,FALSE)</f>
        <v>x</v>
      </c>
      <c r="W2800" s="367"/>
    </row>
    <row r="2801" spans="1:23" ht="12" hidden="1" thickBot="1" x14ac:dyDescent="0.25">
      <c r="A2801" s="688" t="s">
        <v>184</v>
      </c>
      <c r="B2801" s="692"/>
      <c r="C2801" s="434">
        <v>0</v>
      </c>
      <c r="D2801" s="435">
        <v>0</v>
      </c>
      <c r="E2801" s="512">
        <v>0</v>
      </c>
      <c r="F2801" s="703">
        <f t="shared" si="774"/>
        <v>0</v>
      </c>
      <c r="G2801" s="510"/>
      <c r="H2801" s="426"/>
      <c r="I2801" s="422">
        <f t="shared" si="775"/>
        <v>0</v>
      </c>
      <c r="J2801" s="422">
        <f t="shared" si="776"/>
        <v>0</v>
      </c>
      <c r="K2801" s="419"/>
      <c r="L2801" s="423">
        <f t="shared" si="777"/>
        <v>0</v>
      </c>
      <c r="M2801" s="423">
        <f t="shared" si="778"/>
        <v>0</v>
      </c>
      <c r="N2801" s="422">
        <f t="shared" si="779"/>
        <v>0</v>
      </c>
      <c r="O2801" s="422">
        <f t="shared" si="780"/>
        <v>0</v>
      </c>
      <c r="P2801" s="420"/>
      <c r="Q2801" s="532"/>
      <c r="R2801" s="526" t="str">
        <f t="shared" si="773"/>
        <v/>
      </c>
      <c r="S2801" s="526" t="str">
        <f t="shared" si="781"/>
        <v/>
      </c>
      <c r="V2801" s="433" t="str">
        <f>VLOOKUP(A2801,[3]Cartilha!$A:$A,1,FALSE)</f>
        <v>x</v>
      </c>
      <c r="W2801" s="367"/>
    </row>
    <row r="2802" spans="1:23" ht="12" hidden="1" thickBot="1" x14ac:dyDescent="0.25">
      <c r="A2802" s="688" t="s">
        <v>184</v>
      </c>
      <c r="B2802" s="692"/>
      <c r="C2802" s="434">
        <v>0</v>
      </c>
      <c r="D2802" s="435">
        <v>0</v>
      </c>
      <c r="E2802" s="512">
        <v>0</v>
      </c>
      <c r="F2802" s="703">
        <f t="shared" si="774"/>
        <v>0</v>
      </c>
      <c r="G2802" s="510"/>
      <c r="H2802" s="426"/>
      <c r="I2802" s="422">
        <f t="shared" si="775"/>
        <v>0</v>
      </c>
      <c r="J2802" s="422">
        <f t="shared" si="776"/>
        <v>0</v>
      </c>
      <c r="K2802" s="419"/>
      <c r="L2802" s="423">
        <f t="shared" si="777"/>
        <v>0</v>
      </c>
      <c r="M2802" s="423">
        <f t="shared" si="778"/>
        <v>0</v>
      </c>
      <c r="N2802" s="422">
        <f t="shared" si="779"/>
        <v>0</v>
      </c>
      <c r="O2802" s="422">
        <f t="shared" si="780"/>
        <v>0</v>
      </c>
      <c r="P2802" s="420"/>
      <c r="Q2802" s="532"/>
      <c r="R2802" s="526" t="str">
        <f t="shared" si="773"/>
        <v/>
      </c>
      <c r="S2802" s="526" t="str">
        <f t="shared" si="781"/>
        <v/>
      </c>
      <c r="V2802" s="433" t="str">
        <f>VLOOKUP(A2802,[3]Cartilha!$A:$A,1,FALSE)</f>
        <v>x</v>
      </c>
      <c r="W2802" s="367"/>
    </row>
    <row r="2803" spans="1:23" ht="12" hidden="1" thickBot="1" x14ac:dyDescent="0.25">
      <c r="A2803" s="688" t="s">
        <v>184</v>
      </c>
      <c r="B2803" s="692"/>
      <c r="C2803" s="434">
        <v>0</v>
      </c>
      <c r="D2803" s="435">
        <v>0</v>
      </c>
      <c r="E2803" s="512">
        <v>0</v>
      </c>
      <c r="F2803" s="703">
        <f t="shared" si="774"/>
        <v>0</v>
      </c>
      <c r="G2803" s="510"/>
      <c r="H2803" s="426"/>
      <c r="I2803" s="422">
        <f t="shared" si="775"/>
        <v>0</v>
      </c>
      <c r="J2803" s="422">
        <f t="shared" si="776"/>
        <v>0</v>
      </c>
      <c r="K2803" s="419"/>
      <c r="L2803" s="423">
        <f t="shared" si="777"/>
        <v>0</v>
      </c>
      <c r="M2803" s="423">
        <f t="shared" si="778"/>
        <v>0</v>
      </c>
      <c r="N2803" s="422">
        <f t="shared" si="779"/>
        <v>0</v>
      </c>
      <c r="O2803" s="422">
        <f t="shared" si="780"/>
        <v>0</v>
      </c>
      <c r="P2803" s="420"/>
      <c r="Q2803" s="532"/>
      <c r="R2803" s="526" t="str">
        <f t="shared" si="773"/>
        <v/>
      </c>
      <c r="S2803" s="526" t="str">
        <f t="shared" si="781"/>
        <v/>
      </c>
      <c r="V2803" s="433" t="str">
        <f>VLOOKUP(A2803,[3]Cartilha!$A:$A,1,FALSE)</f>
        <v>x</v>
      </c>
      <c r="W2803" s="367"/>
    </row>
    <row r="2804" spans="1:23" ht="12" hidden="1" thickBot="1" x14ac:dyDescent="0.25">
      <c r="A2804" s="688" t="s">
        <v>184</v>
      </c>
      <c r="B2804" s="692"/>
      <c r="C2804" s="434">
        <v>0</v>
      </c>
      <c r="D2804" s="435">
        <v>0</v>
      </c>
      <c r="E2804" s="512">
        <v>0</v>
      </c>
      <c r="F2804" s="703">
        <f t="shared" si="774"/>
        <v>0</v>
      </c>
      <c r="G2804" s="510"/>
      <c r="H2804" s="426"/>
      <c r="I2804" s="422">
        <f t="shared" si="775"/>
        <v>0</v>
      </c>
      <c r="J2804" s="422">
        <f t="shared" si="776"/>
        <v>0</v>
      </c>
      <c r="K2804" s="419"/>
      <c r="L2804" s="423">
        <f t="shared" si="777"/>
        <v>0</v>
      </c>
      <c r="M2804" s="423">
        <f t="shared" si="778"/>
        <v>0</v>
      </c>
      <c r="N2804" s="422">
        <f t="shared" si="779"/>
        <v>0</v>
      </c>
      <c r="O2804" s="422">
        <f t="shared" si="780"/>
        <v>0</v>
      </c>
      <c r="P2804" s="420"/>
      <c r="Q2804" s="532"/>
      <c r="R2804" s="526" t="str">
        <f t="shared" si="773"/>
        <v/>
      </c>
      <c r="S2804" s="526" t="str">
        <f t="shared" si="781"/>
        <v/>
      </c>
      <c r="V2804" s="433" t="str">
        <f>VLOOKUP(A2804,[3]Cartilha!$A:$A,1,FALSE)</f>
        <v>x</v>
      </c>
      <c r="W2804" s="367"/>
    </row>
    <row r="2805" spans="1:23" ht="12" hidden="1" thickBot="1" x14ac:dyDescent="0.25">
      <c r="A2805" s="688" t="s">
        <v>184</v>
      </c>
      <c r="B2805" s="692"/>
      <c r="C2805" s="434">
        <v>0</v>
      </c>
      <c r="D2805" s="435">
        <v>0</v>
      </c>
      <c r="E2805" s="512">
        <v>0</v>
      </c>
      <c r="F2805" s="703">
        <f t="shared" si="774"/>
        <v>0</v>
      </c>
      <c r="G2805" s="510"/>
      <c r="H2805" s="426"/>
      <c r="I2805" s="422">
        <f t="shared" si="775"/>
        <v>0</v>
      </c>
      <c r="J2805" s="422">
        <f t="shared" si="776"/>
        <v>0</v>
      </c>
      <c r="K2805" s="419"/>
      <c r="L2805" s="423">
        <f t="shared" si="777"/>
        <v>0</v>
      </c>
      <c r="M2805" s="423">
        <f t="shared" si="778"/>
        <v>0</v>
      </c>
      <c r="N2805" s="422">
        <f t="shared" si="779"/>
        <v>0</v>
      </c>
      <c r="O2805" s="422">
        <f t="shared" si="780"/>
        <v>0</v>
      </c>
      <c r="P2805" s="420"/>
      <c r="Q2805" s="532"/>
      <c r="R2805" s="526" t="str">
        <f t="shared" si="773"/>
        <v/>
      </c>
      <c r="S2805" s="526" t="str">
        <f t="shared" si="781"/>
        <v/>
      </c>
      <c r="V2805" s="433" t="str">
        <f>VLOOKUP(A2805,[3]Cartilha!$A:$A,1,FALSE)</f>
        <v>x</v>
      </c>
      <c r="W2805" s="367"/>
    </row>
    <row r="2806" spans="1:23" ht="12" hidden="1" thickBot="1" x14ac:dyDescent="0.25">
      <c r="A2806" s="688" t="s">
        <v>184</v>
      </c>
      <c r="B2806" s="692"/>
      <c r="C2806" s="434">
        <v>0</v>
      </c>
      <c r="D2806" s="435">
        <v>0</v>
      </c>
      <c r="E2806" s="512">
        <v>0</v>
      </c>
      <c r="F2806" s="703">
        <f t="shared" si="774"/>
        <v>0</v>
      </c>
      <c r="G2806" s="510"/>
      <c r="H2806" s="426"/>
      <c r="I2806" s="422">
        <f t="shared" si="775"/>
        <v>0</v>
      </c>
      <c r="J2806" s="422">
        <f t="shared" si="776"/>
        <v>0</v>
      </c>
      <c r="K2806" s="419"/>
      <c r="L2806" s="423">
        <f t="shared" si="777"/>
        <v>0</v>
      </c>
      <c r="M2806" s="423">
        <f t="shared" si="778"/>
        <v>0</v>
      </c>
      <c r="N2806" s="422">
        <f t="shared" si="779"/>
        <v>0</v>
      </c>
      <c r="O2806" s="422">
        <f t="shared" si="780"/>
        <v>0</v>
      </c>
      <c r="P2806" s="420"/>
      <c r="Q2806" s="532"/>
      <c r="R2806" s="526" t="str">
        <f t="shared" si="773"/>
        <v/>
      </c>
      <c r="S2806" s="526" t="str">
        <f t="shared" si="781"/>
        <v/>
      </c>
      <c r="V2806" s="433" t="str">
        <f>VLOOKUP(A2806,[3]Cartilha!$A:$A,1,FALSE)</f>
        <v>x</v>
      </c>
      <c r="W2806" s="367"/>
    </row>
    <row r="2807" spans="1:23" ht="12" hidden="1" thickBot="1" x14ac:dyDescent="0.25">
      <c r="A2807" s="688" t="s">
        <v>184</v>
      </c>
      <c r="B2807" s="692"/>
      <c r="C2807" s="434">
        <v>0</v>
      </c>
      <c r="D2807" s="435">
        <v>0</v>
      </c>
      <c r="E2807" s="512">
        <v>0</v>
      </c>
      <c r="F2807" s="703">
        <f t="shared" si="774"/>
        <v>0</v>
      </c>
      <c r="G2807" s="510"/>
      <c r="H2807" s="426"/>
      <c r="I2807" s="422">
        <f t="shared" si="775"/>
        <v>0</v>
      </c>
      <c r="J2807" s="422">
        <f t="shared" si="776"/>
        <v>0</v>
      </c>
      <c r="K2807" s="419"/>
      <c r="L2807" s="423">
        <f t="shared" si="777"/>
        <v>0</v>
      </c>
      <c r="M2807" s="423">
        <f t="shared" si="778"/>
        <v>0</v>
      </c>
      <c r="N2807" s="422">
        <f t="shared" si="779"/>
        <v>0</v>
      </c>
      <c r="O2807" s="422">
        <f t="shared" si="780"/>
        <v>0</v>
      </c>
      <c r="P2807" s="420"/>
      <c r="Q2807" s="532"/>
      <c r="R2807" s="526" t="str">
        <f t="shared" si="773"/>
        <v/>
      </c>
      <c r="S2807" s="526" t="str">
        <f t="shared" si="781"/>
        <v/>
      </c>
      <c r="V2807" s="433" t="str">
        <f>VLOOKUP(A2807,[3]Cartilha!$A:$A,1,FALSE)</f>
        <v>x</v>
      </c>
      <c r="W2807" s="367"/>
    </row>
    <row r="2808" spans="1:23" ht="12" hidden="1" thickBot="1" x14ac:dyDescent="0.25">
      <c r="A2808" s="688" t="s">
        <v>184</v>
      </c>
      <c r="B2808" s="692"/>
      <c r="C2808" s="434">
        <v>0</v>
      </c>
      <c r="D2808" s="435">
        <v>0</v>
      </c>
      <c r="E2808" s="512">
        <v>0</v>
      </c>
      <c r="F2808" s="703">
        <f t="shared" si="774"/>
        <v>0</v>
      </c>
      <c r="G2808" s="510"/>
      <c r="H2808" s="426"/>
      <c r="I2808" s="422">
        <f t="shared" si="775"/>
        <v>0</v>
      </c>
      <c r="J2808" s="422">
        <f t="shared" si="776"/>
        <v>0</v>
      </c>
      <c r="K2808" s="419"/>
      <c r="L2808" s="423">
        <f t="shared" si="777"/>
        <v>0</v>
      </c>
      <c r="M2808" s="423">
        <f t="shared" si="778"/>
        <v>0</v>
      </c>
      <c r="N2808" s="422">
        <f t="shared" si="779"/>
        <v>0</v>
      </c>
      <c r="O2808" s="422">
        <f t="shared" si="780"/>
        <v>0</v>
      </c>
      <c r="P2808" s="420"/>
      <c r="Q2808" s="532"/>
      <c r="R2808" s="526" t="str">
        <f t="shared" si="773"/>
        <v/>
      </c>
      <c r="S2808" s="526" t="str">
        <f t="shared" si="781"/>
        <v/>
      </c>
      <c r="V2808" s="433" t="str">
        <f>VLOOKUP(A2808,[3]Cartilha!$A:$A,1,FALSE)</f>
        <v>x</v>
      </c>
      <c r="W2808" s="367"/>
    </row>
    <row r="2809" spans="1:23" ht="12" hidden="1" thickBot="1" x14ac:dyDescent="0.25">
      <c r="A2809" s="688" t="s">
        <v>184</v>
      </c>
      <c r="B2809" s="692"/>
      <c r="C2809" s="434">
        <v>0</v>
      </c>
      <c r="D2809" s="435">
        <v>0</v>
      </c>
      <c r="E2809" s="512">
        <v>0</v>
      </c>
      <c r="F2809" s="703">
        <f t="shared" si="774"/>
        <v>0</v>
      </c>
      <c r="G2809" s="510"/>
      <c r="H2809" s="426"/>
      <c r="I2809" s="422">
        <f t="shared" si="775"/>
        <v>0</v>
      </c>
      <c r="J2809" s="422">
        <f t="shared" si="776"/>
        <v>0</v>
      </c>
      <c r="K2809" s="419"/>
      <c r="L2809" s="423">
        <f t="shared" si="777"/>
        <v>0</v>
      </c>
      <c r="M2809" s="423">
        <f t="shared" si="778"/>
        <v>0</v>
      </c>
      <c r="N2809" s="422">
        <f t="shared" si="779"/>
        <v>0</v>
      </c>
      <c r="O2809" s="422">
        <f t="shared" si="780"/>
        <v>0</v>
      </c>
      <c r="P2809" s="420"/>
      <c r="Q2809" s="532"/>
      <c r="R2809" s="526" t="str">
        <f t="shared" si="773"/>
        <v/>
      </c>
      <c r="S2809" s="526" t="str">
        <f t="shared" si="781"/>
        <v/>
      </c>
      <c r="V2809" s="433" t="str">
        <f>VLOOKUP(A2809,[3]Cartilha!$A:$A,1,FALSE)</f>
        <v>x</v>
      </c>
      <c r="W2809" s="367"/>
    </row>
    <row r="2810" spans="1:23" ht="12" hidden="1" thickBot="1" x14ac:dyDescent="0.25">
      <c r="A2810" s="688" t="s">
        <v>184</v>
      </c>
      <c r="B2810" s="692"/>
      <c r="C2810" s="434">
        <v>0</v>
      </c>
      <c r="D2810" s="435">
        <v>0</v>
      </c>
      <c r="E2810" s="512">
        <v>0</v>
      </c>
      <c r="F2810" s="703">
        <f t="shared" si="774"/>
        <v>0</v>
      </c>
      <c r="G2810" s="510"/>
      <c r="H2810" s="426"/>
      <c r="I2810" s="422">
        <f t="shared" si="775"/>
        <v>0</v>
      </c>
      <c r="J2810" s="422">
        <f t="shared" si="776"/>
        <v>0</v>
      </c>
      <c r="K2810" s="419"/>
      <c r="L2810" s="423">
        <f t="shared" si="777"/>
        <v>0</v>
      </c>
      <c r="M2810" s="423">
        <f t="shared" si="778"/>
        <v>0</v>
      </c>
      <c r="N2810" s="422">
        <f t="shared" si="779"/>
        <v>0</v>
      </c>
      <c r="O2810" s="422">
        <f t="shared" si="780"/>
        <v>0</v>
      </c>
      <c r="P2810" s="420"/>
      <c r="Q2810" s="532"/>
      <c r="R2810" s="526" t="str">
        <f t="shared" si="773"/>
        <v/>
      </c>
      <c r="S2810" s="526" t="str">
        <f t="shared" si="781"/>
        <v/>
      </c>
      <c r="V2810" s="433" t="str">
        <f>VLOOKUP(A2810,[3]Cartilha!$A:$A,1,FALSE)</f>
        <v>x</v>
      </c>
      <c r="W2810" s="367"/>
    </row>
    <row r="2811" spans="1:23" ht="12" hidden="1" thickBot="1" x14ac:dyDescent="0.25">
      <c r="A2811" s="688" t="s">
        <v>184</v>
      </c>
      <c r="B2811" s="692"/>
      <c r="C2811" s="434">
        <v>0</v>
      </c>
      <c r="D2811" s="435">
        <v>0</v>
      </c>
      <c r="E2811" s="512">
        <v>0</v>
      </c>
      <c r="F2811" s="703">
        <f t="shared" si="774"/>
        <v>0</v>
      </c>
      <c r="G2811" s="510"/>
      <c r="H2811" s="426"/>
      <c r="I2811" s="422">
        <f t="shared" si="775"/>
        <v>0</v>
      </c>
      <c r="J2811" s="422">
        <f t="shared" si="776"/>
        <v>0</v>
      </c>
      <c r="K2811" s="419"/>
      <c r="L2811" s="423">
        <f t="shared" si="777"/>
        <v>0</v>
      </c>
      <c r="M2811" s="423">
        <f t="shared" si="778"/>
        <v>0</v>
      </c>
      <c r="N2811" s="422">
        <f t="shared" si="779"/>
        <v>0</v>
      </c>
      <c r="O2811" s="422">
        <f t="shared" si="780"/>
        <v>0</v>
      </c>
      <c r="P2811" s="420"/>
      <c r="Q2811" s="532"/>
      <c r="R2811" s="526" t="str">
        <f t="shared" si="773"/>
        <v/>
      </c>
      <c r="S2811" s="526" t="str">
        <f t="shared" si="781"/>
        <v/>
      </c>
      <c r="V2811" s="433" t="str">
        <f>VLOOKUP(A2811,[3]Cartilha!$A:$A,1,FALSE)</f>
        <v>x</v>
      </c>
      <c r="W2811" s="367"/>
    </row>
    <row r="2812" spans="1:23" ht="12" hidden="1" thickBot="1" x14ac:dyDescent="0.25">
      <c r="A2812" s="688" t="s">
        <v>184</v>
      </c>
      <c r="B2812" s="692"/>
      <c r="C2812" s="434">
        <v>0</v>
      </c>
      <c r="D2812" s="435">
        <v>0</v>
      </c>
      <c r="E2812" s="512">
        <v>0</v>
      </c>
      <c r="F2812" s="703">
        <f t="shared" si="774"/>
        <v>0</v>
      </c>
      <c r="G2812" s="510"/>
      <c r="H2812" s="426"/>
      <c r="I2812" s="422">
        <f t="shared" si="775"/>
        <v>0</v>
      </c>
      <c r="J2812" s="422">
        <f t="shared" si="776"/>
        <v>0</v>
      </c>
      <c r="K2812" s="419"/>
      <c r="L2812" s="423">
        <f t="shared" si="777"/>
        <v>0</v>
      </c>
      <c r="M2812" s="423">
        <f t="shared" si="778"/>
        <v>0</v>
      </c>
      <c r="N2812" s="422">
        <f t="shared" si="779"/>
        <v>0</v>
      </c>
      <c r="O2812" s="422">
        <f t="shared" si="780"/>
        <v>0</v>
      </c>
      <c r="P2812" s="420"/>
      <c r="Q2812" s="532"/>
      <c r="R2812" s="526" t="str">
        <f t="shared" si="773"/>
        <v/>
      </c>
      <c r="S2812" s="526" t="str">
        <f t="shared" si="781"/>
        <v/>
      </c>
      <c r="V2812" s="433" t="str">
        <f>VLOOKUP(A2812,[3]Cartilha!$A:$A,1,FALSE)</f>
        <v>x</v>
      </c>
      <c r="W2812" s="367"/>
    </row>
    <row r="2813" spans="1:23" ht="12" hidden="1" thickBot="1" x14ac:dyDescent="0.25">
      <c r="A2813" s="688" t="s">
        <v>184</v>
      </c>
      <c r="B2813" s="692"/>
      <c r="C2813" s="434">
        <v>0</v>
      </c>
      <c r="D2813" s="435">
        <v>0</v>
      </c>
      <c r="E2813" s="512">
        <v>0</v>
      </c>
      <c r="F2813" s="703">
        <f t="shared" si="774"/>
        <v>0</v>
      </c>
      <c r="G2813" s="510"/>
      <c r="H2813" s="426"/>
      <c r="I2813" s="422">
        <f t="shared" si="775"/>
        <v>0</v>
      </c>
      <c r="J2813" s="422">
        <f t="shared" si="776"/>
        <v>0</v>
      </c>
      <c r="K2813" s="419"/>
      <c r="L2813" s="423">
        <f t="shared" si="777"/>
        <v>0</v>
      </c>
      <c r="M2813" s="423">
        <f t="shared" si="778"/>
        <v>0</v>
      </c>
      <c r="N2813" s="422">
        <f t="shared" si="779"/>
        <v>0</v>
      </c>
      <c r="O2813" s="422">
        <f t="shared" si="780"/>
        <v>0</v>
      </c>
      <c r="P2813" s="420"/>
      <c r="Q2813" s="532"/>
      <c r="R2813" s="526" t="str">
        <f t="shared" si="773"/>
        <v/>
      </c>
      <c r="S2813" s="526" t="str">
        <f t="shared" si="781"/>
        <v/>
      </c>
      <c r="V2813" s="433" t="str">
        <f>VLOOKUP(A2813,[3]Cartilha!$A:$A,1,FALSE)</f>
        <v>x</v>
      </c>
      <c r="W2813" s="367"/>
    </row>
    <row r="2814" spans="1:23" ht="12" hidden="1" thickBot="1" x14ac:dyDescent="0.25">
      <c r="A2814" s="688" t="s">
        <v>184</v>
      </c>
      <c r="B2814" s="692"/>
      <c r="C2814" s="434">
        <v>0</v>
      </c>
      <c r="D2814" s="435">
        <v>0</v>
      </c>
      <c r="E2814" s="512">
        <v>0</v>
      </c>
      <c r="F2814" s="703">
        <f t="shared" si="774"/>
        <v>0</v>
      </c>
      <c r="G2814" s="510"/>
      <c r="H2814" s="426"/>
      <c r="I2814" s="422">
        <f t="shared" si="775"/>
        <v>0</v>
      </c>
      <c r="J2814" s="422">
        <f t="shared" si="776"/>
        <v>0</v>
      </c>
      <c r="K2814" s="419"/>
      <c r="L2814" s="423">
        <f t="shared" si="777"/>
        <v>0</v>
      </c>
      <c r="M2814" s="423">
        <f t="shared" si="778"/>
        <v>0</v>
      </c>
      <c r="N2814" s="422">
        <f t="shared" si="779"/>
        <v>0</v>
      </c>
      <c r="O2814" s="422">
        <f t="shared" si="780"/>
        <v>0</v>
      </c>
      <c r="P2814" s="420"/>
      <c r="Q2814" s="532"/>
      <c r="R2814" s="526" t="str">
        <f t="shared" si="773"/>
        <v/>
      </c>
      <c r="S2814" s="526" t="str">
        <f t="shared" si="781"/>
        <v/>
      </c>
      <c r="V2814" s="433" t="str">
        <f>VLOOKUP(A2814,[3]Cartilha!$A:$A,1,FALSE)</f>
        <v>x</v>
      </c>
      <c r="W2814" s="367"/>
    </row>
    <row r="2815" spans="1:23" ht="12" hidden="1" thickBot="1" x14ac:dyDescent="0.25">
      <c r="A2815" s="688" t="s">
        <v>184</v>
      </c>
      <c r="B2815" s="692"/>
      <c r="C2815" s="434">
        <v>0</v>
      </c>
      <c r="D2815" s="435">
        <v>0</v>
      </c>
      <c r="E2815" s="512">
        <v>0</v>
      </c>
      <c r="F2815" s="703">
        <f t="shared" si="774"/>
        <v>0</v>
      </c>
      <c r="G2815" s="510"/>
      <c r="H2815" s="426"/>
      <c r="I2815" s="422">
        <f t="shared" si="775"/>
        <v>0</v>
      </c>
      <c r="J2815" s="422">
        <f t="shared" si="776"/>
        <v>0</v>
      </c>
      <c r="K2815" s="419"/>
      <c r="L2815" s="423">
        <f t="shared" si="777"/>
        <v>0</v>
      </c>
      <c r="M2815" s="423">
        <f t="shared" si="778"/>
        <v>0</v>
      </c>
      <c r="N2815" s="422">
        <f t="shared" si="779"/>
        <v>0</v>
      </c>
      <c r="O2815" s="422">
        <f t="shared" si="780"/>
        <v>0</v>
      </c>
      <c r="P2815" s="420"/>
      <c r="Q2815" s="532"/>
      <c r="R2815" s="526" t="str">
        <f t="shared" si="773"/>
        <v/>
      </c>
      <c r="S2815" s="526" t="str">
        <f t="shared" si="781"/>
        <v/>
      </c>
      <c r="V2815" s="433" t="str">
        <f>VLOOKUP(A2815,[3]Cartilha!$A:$A,1,FALSE)</f>
        <v>x</v>
      </c>
      <c r="W2815" s="367"/>
    </row>
    <row r="2816" spans="1:23" ht="12" hidden="1" thickBot="1" x14ac:dyDescent="0.25">
      <c r="A2816" s="688" t="s">
        <v>184</v>
      </c>
      <c r="B2816" s="692"/>
      <c r="C2816" s="434">
        <v>0</v>
      </c>
      <c r="D2816" s="435">
        <v>0</v>
      </c>
      <c r="E2816" s="512">
        <v>0</v>
      </c>
      <c r="F2816" s="703">
        <f t="shared" si="774"/>
        <v>0</v>
      </c>
      <c r="G2816" s="510"/>
      <c r="H2816" s="426"/>
      <c r="I2816" s="422">
        <f t="shared" si="775"/>
        <v>0</v>
      </c>
      <c r="J2816" s="422">
        <f t="shared" si="776"/>
        <v>0</v>
      </c>
      <c r="K2816" s="419"/>
      <c r="L2816" s="423">
        <f t="shared" si="777"/>
        <v>0</v>
      </c>
      <c r="M2816" s="423">
        <f t="shared" si="778"/>
        <v>0</v>
      </c>
      <c r="N2816" s="422">
        <f t="shared" si="779"/>
        <v>0</v>
      </c>
      <c r="O2816" s="422">
        <f t="shared" si="780"/>
        <v>0</v>
      </c>
      <c r="P2816" s="420"/>
      <c r="Q2816" s="532"/>
      <c r="R2816" s="526" t="str">
        <f t="shared" si="773"/>
        <v/>
      </c>
      <c r="S2816" s="526" t="str">
        <f t="shared" si="781"/>
        <v/>
      </c>
      <c r="V2816" s="433" t="str">
        <f>VLOOKUP(A2816,[3]Cartilha!$A:$A,1,FALSE)</f>
        <v>x</v>
      </c>
      <c r="W2816" s="367"/>
    </row>
    <row r="2817" spans="1:23" ht="12" hidden="1" thickBot="1" x14ac:dyDescent="0.25">
      <c r="A2817" s="688" t="s">
        <v>184</v>
      </c>
      <c r="B2817" s="692"/>
      <c r="C2817" s="434">
        <v>0</v>
      </c>
      <c r="D2817" s="435">
        <v>0</v>
      </c>
      <c r="E2817" s="512">
        <v>0</v>
      </c>
      <c r="F2817" s="703">
        <f t="shared" si="774"/>
        <v>0</v>
      </c>
      <c r="G2817" s="510"/>
      <c r="H2817" s="426"/>
      <c r="I2817" s="422">
        <f t="shared" si="775"/>
        <v>0</v>
      </c>
      <c r="J2817" s="422">
        <f t="shared" si="776"/>
        <v>0</v>
      </c>
      <c r="K2817" s="419"/>
      <c r="L2817" s="423">
        <f t="shared" si="777"/>
        <v>0</v>
      </c>
      <c r="M2817" s="423">
        <f t="shared" si="778"/>
        <v>0</v>
      </c>
      <c r="N2817" s="422">
        <f t="shared" si="779"/>
        <v>0</v>
      </c>
      <c r="O2817" s="422">
        <f t="shared" si="780"/>
        <v>0</v>
      </c>
      <c r="P2817" s="420"/>
      <c r="Q2817" s="532"/>
      <c r="R2817" s="526" t="str">
        <f t="shared" si="773"/>
        <v/>
      </c>
      <c r="S2817" s="526" t="str">
        <f t="shared" si="781"/>
        <v/>
      </c>
      <c r="V2817" s="433" t="str">
        <f>VLOOKUP(A2817,[3]Cartilha!$A:$A,1,FALSE)</f>
        <v>x</v>
      </c>
      <c r="W2817" s="367"/>
    </row>
    <row r="2818" spans="1:23" ht="12" hidden="1" thickBot="1" x14ac:dyDescent="0.25">
      <c r="A2818" s="688" t="s">
        <v>184</v>
      </c>
      <c r="B2818" s="692"/>
      <c r="C2818" s="434">
        <v>0</v>
      </c>
      <c r="D2818" s="435">
        <v>0</v>
      </c>
      <c r="E2818" s="512">
        <v>0</v>
      </c>
      <c r="F2818" s="703">
        <f t="shared" si="774"/>
        <v>0</v>
      </c>
      <c r="G2818" s="510"/>
      <c r="H2818" s="426"/>
      <c r="I2818" s="422">
        <f t="shared" si="775"/>
        <v>0</v>
      </c>
      <c r="J2818" s="422">
        <f t="shared" si="776"/>
        <v>0</v>
      </c>
      <c r="K2818" s="419"/>
      <c r="L2818" s="423">
        <f t="shared" si="777"/>
        <v>0</v>
      </c>
      <c r="M2818" s="423">
        <f t="shared" si="778"/>
        <v>0</v>
      </c>
      <c r="N2818" s="422">
        <f t="shared" si="779"/>
        <v>0</v>
      </c>
      <c r="O2818" s="422">
        <f t="shared" si="780"/>
        <v>0</v>
      </c>
      <c r="P2818" s="420"/>
      <c r="Q2818" s="532"/>
      <c r="R2818" s="526" t="str">
        <f t="shared" si="773"/>
        <v/>
      </c>
      <c r="S2818" s="526" t="str">
        <f t="shared" si="781"/>
        <v/>
      </c>
      <c r="V2818" s="433" t="str">
        <f>VLOOKUP(A2818,[3]Cartilha!$A:$A,1,FALSE)</f>
        <v>x</v>
      </c>
      <c r="W2818" s="367"/>
    </row>
    <row r="2819" spans="1:23" ht="12" hidden="1" thickBot="1" x14ac:dyDescent="0.25">
      <c r="A2819" s="688" t="s">
        <v>184</v>
      </c>
      <c r="B2819" s="692"/>
      <c r="C2819" s="434">
        <v>0</v>
      </c>
      <c r="D2819" s="435">
        <v>0</v>
      </c>
      <c r="E2819" s="512">
        <v>0</v>
      </c>
      <c r="F2819" s="703">
        <f t="shared" si="774"/>
        <v>0</v>
      </c>
      <c r="G2819" s="510"/>
      <c r="H2819" s="426"/>
      <c r="I2819" s="422">
        <f t="shared" si="775"/>
        <v>0</v>
      </c>
      <c r="J2819" s="422">
        <f t="shared" si="776"/>
        <v>0</v>
      </c>
      <c r="K2819" s="419"/>
      <c r="L2819" s="423">
        <f t="shared" si="777"/>
        <v>0</v>
      </c>
      <c r="M2819" s="423">
        <f t="shared" si="778"/>
        <v>0</v>
      </c>
      <c r="N2819" s="422">
        <f t="shared" si="779"/>
        <v>0</v>
      </c>
      <c r="O2819" s="422">
        <f t="shared" si="780"/>
        <v>0</v>
      </c>
      <c r="P2819" s="420"/>
      <c r="Q2819" s="532"/>
      <c r="R2819" s="526" t="str">
        <f t="shared" si="773"/>
        <v/>
      </c>
      <c r="S2819" s="526" t="str">
        <f t="shared" si="781"/>
        <v/>
      </c>
      <c r="V2819" s="433" t="str">
        <f>VLOOKUP(A2819,[3]Cartilha!$A:$A,1,FALSE)</f>
        <v>x</v>
      </c>
      <c r="W2819" s="367"/>
    </row>
    <row r="2820" spans="1:23" ht="12" hidden="1" thickBot="1" x14ac:dyDescent="0.25">
      <c r="A2820" s="688" t="s">
        <v>184</v>
      </c>
      <c r="B2820" s="692"/>
      <c r="C2820" s="434">
        <v>0</v>
      </c>
      <c r="D2820" s="435">
        <v>0</v>
      </c>
      <c r="E2820" s="512">
        <v>0</v>
      </c>
      <c r="F2820" s="703">
        <f t="shared" si="774"/>
        <v>0</v>
      </c>
      <c r="G2820" s="510"/>
      <c r="H2820" s="426"/>
      <c r="I2820" s="422">
        <f t="shared" si="775"/>
        <v>0</v>
      </c>
      <c r="J2820" s="422">
        <f t="shared" si="776"/>
        <v>0</v>
      </c>
      <c r="K2820" s="419"/>
      <c r="L2820" s="423">
        <f t="shared" si="777"/>
        <v>0</v>
      </c>
      <c r="M2820" s="423">
        <f t="shared" si="778"/>
        <v>0</v>
      </c>
      <c r="N2820" s="422">
        <f t="shared" si="779"/>
        <v>0</v>
      </c>
      <c r="O2820" s="422">
        <f t="shared" si="780"/>
        <v>0</v>
      </c>
      <c r="P2820" s="420"/>
      <c r="Q2820" s="532"/>
      <c r="R2820" s="526" t="str">
        <f t="shared" si="773"/>
        <v/>
      </c>
      <c r="S2820" s="526" t="str">
        <f t="shared" si="781"/>
        <v/>
      </c>
      <c r="V2820" s="433" t="str">
        <f>VLOOKUP(A2820,[3]Cartilha!$A:$A,1,FALSE)</f>
        <v>x</v>
      </c>
      <c r="W2820" s="367"/>
    </row>
    <row r="2821" spans="1:23" ht="12" hidden="1" thickBot="1" x14ac:dyDescent="0.25">
      <c r="A2821" s="688" t="s">
        <v>184</v>
      </c>
      <c r="B2821" s="692"/>
      <c r="C2821" s="434">
        <v>0</v>
      </c>
      <c r="D2821" s="435">
        <v>0</v>
      </c>
      <c r="E2821" s="512">
        <v>0</v>
      </c>
      <c r="F2821" s="703">
        <f t="shared" si="774"/>
        <v>0</v>
      </c>
      <c r="G2821" s="510"/>
      <c r="H2821" s="426"/>
      <c r="I2821" s="422">
        <f t="shared" si="775"/>
        <v>0</v>
      </c>
      <c r="J2821" s="422">
        <f t="shared" si="776"/>
        <v>0</v>
      </c>
      <c r="K2821" s="419"/>
      <c r="L2821" s="423">
        <f t="shared" si="777"/>
        <v>0</v>
      </c>
      <c r="M2821" s="423">
        <f t="shared" si="778"/>
        <v>0</v>
      </c>
      <c r="N2821" s="422">
        <f t="shared" si="779"/>
        <v>0</v>
      </c>
      <c r="O2821" s="422">
        <f t="shared" si="780"/>
        <v>0</v>
      </c>
      <c r="P2821" s="420"/>
      <c r="Q2821" s="532"/>
      <c r="R2821" s="526" t="str">
        <f t="shared" si="773"/>
        <v/>
      </c>
      <c r="S2821" s="526" t="str">
        <f t="shared" si="781"/>
        <v/>
      </c>
      <c r="V2821" s="433" t="str">
        <f>VLOOKUP(A2821,[3]Cartilha!$A:$A,1,FALSE)</f>
        <v>x</v>
      </c>
      <c r="W2821" s="367"/>
    </row>
    <row r="2822" spans="1:23" ht="12" thickBot="1" x14ac:dyDescent="0.25">
      <c r="A2822" s="607" t="s">
        <v>1910</v>
      </c>
      <c r="B2822" s="608"/>
      <c r="C2822" s="682" t="s">
        <v>2209</v>
      </c>
      <c r="D2822" s="683">
        <v>0</v>
      </c>
      <c r="E2822" s="690">
        <v>0</v>
      </c>
      <c r="F2822" s="685">
        <f t="shared" si="774"/>
        <v>0</v>
      </c>
      <c r="G2822" s="505"/>
      <c r="H2822" s="505"/>
      <c r="I2822" s="413"/>
      <c r="J2822" s="413"/>
      <c r="K2822" s="414">
        <f>SUM(J2824:J3655)</f>
        <v>117874.13</v>
      </c>
      <c r="L2822" s="505"/>
      <c r="M2822" s="505"/>
      <c r="N2822" s="413"/>
      <c r="O2822" s="415"/>
      <c r="P2822" s="414">
        <f>SUM(O2824:O3655)</f>
        <v>117874.13</v>
      </c>
      <c r="Q2822" s="525" t="str">
        <f>IF(OR(K2822&gt;0,P2822&gt;0),"X","")</f>
        <v>X</v>
      </c>
      <c r="R2822" s="526" t="str">
        <f t="shared" si="773"/>
        <v>x</v>
      </c>
      <c r="S2822" s="526" t="str">
        <f t="shared" si="781"/>
        <v>x</v>
      </c>
      <c r="V2822" s="433" t="str">
        <f>VLOOKUP(A2822,[3]Cartilha!$A:$A,1,FALSE)</f>
        <v>8</v>
      </c>
      <c r="W2822" s="367"/>
    </row>
    <row r="2823" spans="1:23" hidden="1" x14ac:dyDescent="0.2">
      <c r="A2823" s="643" t="s">
        <v>1911</v>
      </c>
      <c r="B2823" s="616"/>
      <c r="C2823" s="655" t="s">
        <v>181</v>
      </c>
      <c r="D2823" s="645">
        <v>0</v>
      </c>
      <c r="E2823" s="656">
        <v>0</v>
      </c>
      <c r="F2823" s="647">
        <f t="shared" si="774"/>
        <v>0</v>
      </c>
      <c r="G2823" s="536"/>
      <c r="H2823" s="462"/>
      <c r="I2823" s="463"/>
      <c r="J2823" s="464"/>
      <c r="K2823" s="419"/>
      <c r="L2823" s="465"/>
      <c r="M2823" s="462"/>
      <c r="N2823" s="463"/>
      <c r="O2823" s="464"/>
      <c r="P2823" s="420"/>
      <c r="Q2823" s="525" t="str">
        <f>IF(OR(SUM(J2824:J2890)&gt;0,SUM(O2824:O2890)&gt;0),"xx","")</f>
        <v/>
      </c>
      <c r="R2823" s="526" t="str">
        <f t="shared" si="773"/>
        <v/>
      </c>
      <c r="S2823" s="526" t="str">
        <f t="shared" si="781"/>
        <v/>
      </c>
      <c r="V2823" s="433" t="str">
        <f>VLOOKUP(A2823,[3]Cartilha!$A:$A,1,FALSE)</f>
        <v>8.1</v>
      </c>
      <c r="W2823" s="367"/>
    </row>
    <row r="2824" spans="1:23" hidden="1" x14ac:dyDescent="0.2">
      <c r="A2824" s="576" t="s">
        <v>6219</v>
      </c>
      <c r="B2824" s="616"/>
      <c r="C2824" s="639" t="s">
        <v>6220</v>
      </c>
      <c r="D2824" s="617">
        <v>0</v>
      </c>
      <c r="E2824" s="640">
        <v>0</v>
      </c>
      <c r="F2824" s="641">
        <f t="shared" si="774"/>
        <v>0</v>
      </c>
      <c r="G2824" s="535"/>
      <c r="H2824" s="453"/>
      <c r="I2824" s="454"/>
      <c r="J2824" s="454"/>
      <c r="K2824" s="419"/>
      <c r="L2824" s="453"/>
      <c r="M2824" s="453"/>
      <c r="N2824" s="454"/>
      <c r="O2824" s="454"/>
      <c r="P2824" s="420"/>
      <c r="Q2824" s="525" t="str">
        <f>IF(OR(SUM(J2824)&gt;0,SUM(O2824)&gt;0),"xx","")</f>
        <v/>
      </c>
      <c r="R2824" s="526" t="str">
        <f t="shared" si="773"/>
        <v/>
      </c>
      <c r="S2824" s="526" t="str">
        <f t="shared" si="781"/>
        <v/>
      </c>
      <c r="V2824" s="433" t="str">
        <f>VLOOKUP(A2824,[3]Cartilha!$A:$A,1,FALSE)</f>
        <v>8.1.1</v>
      </c>
      <c r="W2824" s="367"/>
    </row>
    <row r="2825" spans="1:23" hidden="1" x14ac:dyDescent="0.2">
      <c r="A2825" s="623" t="s">
        <v>6221</v>
      </c>
      <c r="B2825" s="616"/>
      <c r="C2825" s="620" t="s">
        <v>6222</v>
      </c>
      <c r="D2825" s="612">
        <v>0</v>
      </c>
      <c r="E2825" s="637">
        <v>0</v>
      </c>
      <c r="F2825" s="638">
        <f t="shared" si="774"/>
        <v>0</v>
      </c>
      <c r="G2825" s="518"/>
      <c r="H2825" s="446"/>
      <c r="I2825" s="447"/>
      <c r="J2825" s="448"/>
      <c r="K2825" s="419"/>
      <c r="L2825" s="461"/>
      <c r="M2825" s="446"/>
      <c r="N2825" s="447"/>
      <c r="O2825" s="448"/>
      <c r="P2825" s="420"/>
      <c r="Q2825" s="525" t="str">
        <f>IF(OR(SUM(J2825)&gt;0,SUM(O2825)&gt;0),"xx","")</f>
        <v/>
      </c>
      <c r="R2825" s="526" t="str">
        <f t="shared" si="773"/>
        <v/>
      </c>
      <c r="S2825" s="526" t="str">
        <f t="shared" si="781"/>
        <v/>
      </c>
      <c r="V2825" s="433" t="str">
        <f>VLOOKUP(A2825,[3]Cartilha!$A:$A,1,FALSE)</f>
        <v>8.1.2</v>
      </c>
      <c r="W2825" s="367"/>
    </row>
    <row r="2826" spans="1:23" hidden="1" x14ac:dyDescent="0.2">
      <c r="A2826" s="623" t="s">
        <v>6223</v>
      </c>
      <c r="B2826" s="616"/>
      <c r="C2826" s="620" t="s">
        <v>6224</v>
      </c>
      <c r="D2826" s="612">
        <v>0</v>
      </c>
      <c r="E2826" s="637">
        <v>0</v>
      </c>
      <c r="F2826" s="638">
        <f t="shared" si="774"/>
        <v>0</v>
      </c>
      <c r="G2826" s="518"/>
      <c r="H2826" s="446"/>
      <c r="I2826" s="447"/>
      <c r="J2826" s="448"/>
      <c r="K2826" s="419"/>
      <c r="L2826" s="461"/>
      <c r="M2826" s="446"/>
      <c r="N2826" s="447"/>
      <c r="O2826" s="448"/>
      <c r="P2826" s="420"/>
      <c r="Q2826" s="525" t="str">
        <f>IF(OR(SUM(J2826)&gt;0,SUM(O2826)&gt;0),"xx","")</f>
        <v/>
      </c>
      <c r="R2826" s="526" t="str">
        <f t="shared" si="773"/>
        <v/>
      </c>
      <c r="S2826" s="526" t="str">
        <f t="shared" si="781"/>
        <v/>
      </c>
      <c r="V2826" s="433" t="str">
        <f>VLOOKUP(A2826,[3]Cartilha!$A:$A,1,FALSE)</f>
        <v>8.1.3</v>
      </c>
      <c r="W2826" s="367"/>
    </row>
    <row r="2827" spans="1:23" hidden="1" x14ac:dyDescent="0.2">
      <c r="A2827" s="623" t="s">
        <v>1917</v>
      </c>
      <c r="B2827" s="616"/>
      <c r="C2827" s="620" t="s">
        <v>107</v>
      </c>
      <c r="D2827" s="612">
        <v>0</v>
      </c>
      <c r="E2827" s="637">
        <v>0</v>
      </c>
      <c r="F2827" s="638">
        <f t="shared" si="774"/>
        <v>0</v>
      </c>
      <c r="G2827" s="518"/>
      <c r="H2827" s="446"/>
      <c r="I2827" s="447"/>
      <c r="J2827" s="448"/>
      <c r="K2827" s="419"/>
      <c r="L2827" s="461"/>
      <c r="M2827" s="446"/>
      <c r="N2827" s="447"/>
      <c r="O2827" s="448"/>
      <c r="P2827" s="420"/>
      <c r="Q2827" s="525" t="str">
        <f>IF(OR(SUM(J2831:J2839)&gt;0,SUM(O2831:O2839)&gt;0),"xx","")</f>
        <v/>
      </c>
      <c r="R2827" s="526" t="str">
        <f t="shared" si="773"/>
        <v/>
      </c>
      <c r="S2827" s="526" t="str">
        <f t="shared" si="781"/>
        <v/>
      </c>
      <c r="V2827" s="433" t="str">
        <f>VLOOKUP(A2827,[3]Cartilha!$A:$A,1,FALSE)</f>
        <v>8.1.4</v>
      </c>
      <c r="W2827" s="367"/>
    </row>
    <row r="2828" spans="1:23" ht="22.5" hidden="1" x14ac:dyDescent="0.2">
      <c r="A2828" s="623">
        <v>103654</v>
      </c>
      <c r="B2828" s="616" t="s">
        <v>3171</v>
      </c>
      <c r="C2828" s="620" t="s">
        <v>7094</v>
      </c>
      <c r="D2828" s="612" t="s">
        <v>169</v>
      </c>
      <c r="E2828" s="621">
        <v>56904.14</v>
      </c>
      <c r="F2828" s="614">
        <f t="shared" si="774"/>
        <v>68603.63</v>
      </c>
      <c r="G2828" s="510"/>
      <c r="H2828" s="423"/>
      <c r="I2828" s="422">
        <f t="shared" ref="I2828:I2839" si="782">IF(ISBLANK(E2828),0,ROUND(F2828*G2828,2))</f>
        <v>0</v>
      </c>
      <c r="J2828" s="422">
        <f t="shared" ref="J2828:J2839" si="783">IF(ISBLANK(G2828),0,ROUND(G2828*H2828,2))</f>
        <v>0</v>
      </c>
      <c r="K2828" s="419"/>
      <c r="L2828" s="423">
        <f t="shared" ref="L2828:L2839" si="784">G2828</f>
        <v>0</v>
      </c>
      <c r="M2828" s="423">
        <f t="shared" ref="M2828:M2839" si="785">H2828</f>
        <v>0</v>
      </c>
      <c r="N2828" s="424">
        <f t="shared" ref="N2828:N2839" si="786">IF(ISBLANK(E2828),0,ROUND(F2828*L2828,2))</f>
        <v>0</v>
      </c>
      <c r="O2828" s="424">
        <f t="shared" ref="O2828:O2839" si="787">IF(ISBLANK(L2828),0,ROUND(L2828*M2828,2))</f>
        <v>0</v>
      </c>
      <c r="P2828" s="420"/>
      <c r="Q2828" s="525"/>
      <c r="R2828" s="526" t="str">
        <f t="shared" si="773"/>
        <v/>
      </c>
      <c r="S2828" s="526" t="str">
        <f t="shared" si="781"/>
        <v/>
      </c>
      <c r="V2828" s="433">
        <f>VLOOKUP(A2828,[3]Cartilha!$A:$A,1,FALSE)</f>
        <v>103654</v>
      </c>
      <c r="W2828" s="367"/>
    </row>
    <row r="2829" spans="1:23" ht="22.5" hidden="1" x14ac:dyDescent="0.2">
      <c r="A2829" s="623">
        <v>103655</v>
      </c>
      <c r="B2829" s="616" t="s">
        <v>3171</v>
      </c>
      <c r="C2829" s="620" t="s">
        <v>7095</v>
      </c>
      <c r="D2829" s="612" t="s">
        <v>169</v>
      </c>
      <c r="E2829" s="621">
        <v>77941.649999999994</v>
      </c>
      <c r="F2829" s="614">
        <f t="shared" si="774"/>
        <v>93966.45</v>
      </c>
      <c r="G2829" s="510"/>
      <c r="H2829" s="423"/>
      <c r="I2829" s="422">
        <f t="shared" si="782"/>
        <v>0</v>
      </c>
      <c r="J2829" s="422">
        <f t="shared" si="783"/>
        <v>0</v>
      </c>
      <c r="K2829" s="419"/>
      <c r="L2829" s="423">
        <f t="shared" si="784"/>
        <v>0</v>
      </c>
      <c r="M2829" s="423">
        <f t="shared" si="785"/>
        <v>0</v>
      </c>
      <c r="N2829" s="424">
        <f t="shared" si="786"/>
        <v>0</v>
      </c>
      <c r="O2829" s="424">
        <f t="shared" si="787"/>
        <v>0</v>
      </c>
      <c r="P2829" s="420"/>
      <c r="Q2829" s="525"/>
      <c r="R2829" s="526" t="str">
        <f t="shared" si="773"/>
        <v/>
      </c>
      <c r="S2829" s="526" t="str">
        <f t="shared" si="781"/>
        <v/>
      </c>
      <c r="V2829" s="433">
        <f>VLOOKUP(A2829,[3]Cartilha!$A:$A,1,FALSE)</f>
        <v>103655</v>
      </c>
      <c r="W2829" s="367"/>
    </row>
    <row r="2830" spans="1:23" ht="22.5" hidden="1" x14ac:dyDescent="0.2">
      <c r="A2830" s="623">
        <v>103656</v>
      </c>
      <c r="B2830" s="616" t="s">
        <v>3171</v>
      </c>
      <c r="C2830" s="620" t="s">
        <v>7096</v>
      </c>
      <c r="D2830" s="612" t="s">
        <v>169</v>
      </c>
      <c r="E2830" s="621">
        <v>108959.32</v>
      </c>
      <c r="F2830" s="614">
        <f t="shared" si="774"/>
        <v>131361.35999999999</v>
      </c>
      <c r="G2830" s="510"/>
      <c r="H2830" s="423"/>
      <c r="I2830" s="422">
        <f t="shared" si="782"/>
        <v>0</v>
      </c>
      <c r="J2830" s="422">
        <f t="shared" si="783"/>
        <v>0</v>
      </c>
      <c r="K2830" s="419"/>
      <c r="L2830" s="423">
        <f t="shared" si="784"/>
        <v>0</v>
      </c>
      <c r="M2830" s="423">
        <f t="shared" si="785"/>
        <v>0</v>
      </c>
      <c r="N2830" s="424">
        <f t="shared" si="786"/>
        <v>0</v>
      </c>
      <c r="O2830" s="424">
        <f t="shared" si="787"/>
        <v>0</v>
      </c>
      <c r="P2830" s="420"/>
      <c r="Q2830" s="525"/>
      <c r="R2830" s="526" t="str">
        <f t="shared" si="773"/>
        <v/>
      </c>
      <c r="S2830" s="526" t="str">
        <f t="shared" si="781"/>
        <v/>
      </c>
      <c r="V2830" s="433">
        <f>VLOOKUP(A2830,[3]Cartilha!$A:$A,1,FALSE)</f>
        <v>103656</v>
      </c>
      <c r="W2830" s="367"/>
    </row>
    <row r="2831" spans="1:23" ht="22.5" hidden="1" x14ac:dyDescent="0.2">
      <c r="A2831" s="623">
        <v>102102</v>
      </c>
      <c r="B2831" s="616" t="s">
        <v>3171</v>
      </c>
      <c r="C2831" s="620" t="s">
        <v>5527</v>
      </c>
      <c r="D2831" s="612" t="s">
        <v>169</v>
      </c>
      <c r="E2831" s="621">
        <v>9848.11</v>
      </c>
      <c r="F2831" s="614">
        <f t="shared" si="774"/>
        <v>11872.88</v>
      </c>
      <c r="G2831" s="510"/>
      <c r="H2831" s="423"/>
      <c r="I2831" s="422">
        <f t="shared" si="782"/>
        <v>0</v>
      </c>
      <c r="J2831" s="422">
        <f t="shared" si="783"/>
        <v>0</v>
      </c>
      <c r="K2831" s="419"/>
      <c r="L2831" s="423">
        <f t="shared" si="784"/>
        <v>0</v>
      </c>
      <c r="M2831" s="423">
        <f t="shared" si="785"/>
        <v>0</v>
      </c>
      <c r="N2831" s="424">
        <f t="shared" si="786"/>
        <v>0</v>
      </c>
      <c r="O2831" s="424">
        <f t="shared" si="787"/>
        <v>0</v>
      </c>
      <c r="P2831" s="420"/>
      <c r="Q2831" s="525"/>
      <c r="R2831" s="526" t="str">
        <f t="shared" si="773"/>
        <v/>
      </c>
      <c r="S2831" s="526" t="str">
        <f t="shared" si="781"/>
        <v/>
      </c>
      <c r="V2831" s="433">
        <f>VLOOKUP(A2831,[3]Cartilha!$A:$A,1,FALSE)</f>
        <v>102102</v>
      </c>
      <c r="W2831" s="367"/>
    </row>
    <row r="2832" spans="1:23" ht="22.5" hidden="1" x14ac:dyDescent="0.2">
      <c r="A2832" s="623">
        <v>102103</v>
      </c>
      <c r="B2832" s="616" t="s">
        <v>3171</v>
      </c>
      <c r="C2832" s="620" t="s">
        <v>5528</v>
      </c>
      <c r="D2832" s="612" t="s">
        <v>169</v>
      </c>
      <c r="E2832" s="621">
        <v>10956.15</v>
      </c>
      <c r="F2832" s="614">
        <f t="shared" si="774"/>
        <v>13208.73</v>
      </c>
      <c r="G2832" s="510"/>
      <c r="H2832" s="423"/>
      <c r="I2832" s="422">
        <f t="shared" si="782"/>
        <v>0</v>
      </c>
      <c r="J2832" s="422">
        <f t="shared" si="783"/>
        <v>0</v>
      </c>
      <c r="K2832" s="419"/>
      <c r="L2832" s="423">
        <f t="shared" si="784"/>
        <v>0</v>
      </c>
      <c r="M2832" s="423">
        <f t="shared" si="785"/>
        <v>0</v>
      </c>
      <c r="N2832" s="424">
        <f t="shared" si="786"/>
        <v>0</v>
      </c>
      <c r="O2832" s="424">
        <f t="shared" si="787"/>
        <v>0</v>
      </c>
      <c r="P2832" s="420"/>
      <c r="Q2832" s="525"/>
      <c r="R2832" s="526" t="str">
        <f t="shared" si="773"/>
        <v/>
      </c>
      <c r="S2832" s="526" t="str">
        <f t="shared" si="781"/>
        <v/>
      </c>
      <c r="V2832" s="433">
        <f>VLOOKUP(A2832,[3]Cartilha!$A:$A,1,FALSE)</f>
        <v>102103</v>
      </c>
      <c r="W2832" s="367"/>
    </row>
    <row r="2833" spans="1:23" ht="22.5" hidden="1" x14ac:dyDescent="0.2">
      <c r="A2833" s="623">
        <v>102104</v>
      </c>
      <c r="B2833" s="616" t="s">
        <v>3171</v>
      </c>
      <c r="C2833" s="620" t="s">
        <v>5529</v>
      </c>
      <c r="D2833" s="612" t="s">
        <v>169</v>
      </c>
      <c r="E2833" s="621">
        <v>14045.54</v>
      </c>
      <c r="F2833" s="614">
        <f t="shared" si="774"/>
        <v>16933.3</v>
      </c>
      <c r="G2833" s="510"/>
      <c r="H2833" s="423"/>
      <c r="I2833" s="422">
        <f t="shared" si="782"/>
        <v>0</v>
      </c>
      <c r="J2833" s="422">
        <f t="shared" si="783"/>
        <v>0</v>
      </c>
      <c r="K2833" s="419"/>
      <c r="L2833" s="423">
        <f t="shared" si="784"/>
        <v>0</v>
      </c>
      <c r="M2833" s="423">
        <f t="shared" si="785"/>
        <v>0</v>
      </c>
      <c r="N2833" s="424">
        <f t="shared" si="786"/>
        <v>0</v>
      </c>
      <c r="O2833" s="424">
        <f t="shared" si="787"/>
        <v>0</v>
      </c>
      <c r="P2833" s="420"/>
      <c r="Q2833" s="525"/>
      <c r="R2833" s="526" t="str">
        <f t="shared" si="773"/>
        <v/>
      </c>
      <c r="S2833" s="526" t="str">
        <f t="shared" si="781"/>
        <v/>
      </c>
      <c r="V2833" s="433">
        <f>VLOOKUP(A2833,[3]Cartilha!$A:$A,1,FALSE)</f>
        <v>102104</v>
      </c>
      <c r="W2833" s="367"/>
    </row>
    <row r="2834" spans="1:23" ht="22.5" hidden="1" x14ac:dyDescent="0.2">
      <c r="A2834" s="623">
        <v>102105</v>
      </c>
      <c r="B2834" s="616" t="s">
        <v>3171</v>
      </c>
      <c r="C2834" s="620" t="s">
        <v>5530</v>
      </c>
      <c r="D2834" s="612" t="s">
        <v>169</v>
      </c>
      <c r="E2834" s="621">
        <v>17255.490000000002</v>
      </c>
      <c r="F2834" s="614">
        <f t="shared" si="774"/>
        <v>20803.22</v>
      </c>
      <c r="G2834" s="510"/>
      <c r="H2834" s="423"/>
      <c r="I2834" s="422">
        <f t="shared" si="782"/>
        <v>0</v>
      </c>
      <c r="J2834" s="422">
        <f t="shared" si="783"/>
        <v>0</v>
      </c>
      <c r="K2834" s="419"/>
      <c r="L2834" s="423">
        <f t="shared" si="784"/>
        <v>0</v>
      </c>
      <c r="M2834" s="423">
        <f t="shared" si="785"/>
        <v>0</v>
      </c>
      <c r="N2834" s="424">
        <f t="shared" si="786"/>
        <v>0</v>
      </c>
      <c r="O2834" s="424">
        <f t="shared" si="787"/>
        <v>0</v>
      </c>
      <c r="P2834" s="420"/>
      <c r="Q2834" s="525"/>
      <c r="R2834" s="526" t="str">
        <f t="shared" si="773"/>
        <v/>
      </c>
      <c r="S2834" s="526" t="str">
        <f t="shared" si="781"/>
        <v/>
      </c>
      <c r="V2834" s="433">
        <f>VLOOKUP(A2834,[3]Cartilha!$A:$A,1,FALSE)</f>
        <v>102105</v>
      </c>
      <c r="W2834" s="367"/>
    </row>
    <row r="2835" spans="1:23" ht="22.5" hidden="1" x14ac:dyDescent="0.2">
      <c r="A2835" s="623">
        <v>102106</v>
      </c>
      <c r="B2835" s="616" t="s">
        <v>3171</v>
      </c>
      <c r="C2835" s="620" t="s">
        <v>5531</v>
      </c>
      <c r="D2835" s="612" t="s">
        <v>169</v>
      </c>
      <c r="E2835" s="621">
        <v>21636.59</v>
      </c>
      <c r="F2835" s="614">
        <f t="shared" si="774"/>
        <v>26085.07</v>
      </c>
      <c r="G2835" s="510"/>
      <c r="H2835" s="423"/>
      <c r="I2835" s="422">
        <f t="shared" si="782"/>
        <v>0</v>
      </c>
      <c r="J2835" s="422">
        <f t="shared" si="783"/>
        <v>0</v>
      </c>
      <c r="K2835" s="419"/>
      <c r="L2835" s="423">
        <f t="shared" si="784"/>
        <v>0</v>
      </c>
      <c r="M2835" s="423">
        <f t="shared" si="785"/>
        <v>0</v>
      </c>
      <c r="N2835" s="424">
        <f t="shared" si="786"/>
        <v>0</v>
      </c>
      <c r="O2835" s="424">
        <f t="shared" si="787"/>
        <v>0</v>
      </c>
      <c r="P2835" s="420"/>
      <c r="Q2835" s="525"/>
      <c r="R2835" s="526" t="str">
        <f t="shared" si="773"/>
        <v/>
      </c>
      <c r="S2835" s="526" t="str">
        <f t="shared" si="781"/>
        <v/>
      </c>
      <c r="V2835" s="433">
        <f>VLOOKUP(A2835,[3]Cartilha!$A:$A,1,FALSE)</f>
        <v>102106</v>
      </c>
      <c r="W2835" s="367"/>
    </row>
    <row r="2836" spans="1:23" ht="22.5" hidden="1" x14ac:dyDescent="0.2">
      <c r="A2836" s="623">
        <v>102107</v>
      </c>
      <c r="B2836" s="616" t="s">
        <v>3171</v>
      </c>
      <c r="C2836" s="620" t="s">
        <v>5532</v>
      </c>
      <c r="D2836" s="612" t="s">
        <v>169</v>
      </c>
      <c r="E2836" s="621">
        <v>30178.959999999999</v>
      </c>
      <c r="F2836" s="614">
        <f t="shared" si="774"/>
        <v>36383.75</v>
      </c>
      <c r="G2836" s="510"/>
      <c r="H2836" s="423"/>
      <c r="I2836" s="422">
        <f t="shared" si="782"/>
        <v>0</v>
      </c>
      <c r="J2836" s="422">
        <f t="shared" si="783"/>
        <v>0</v>
      </c>
      <c r="K2836" s="419"/>
      <c r="L2836" s="423">
        <f t="shared" si="784"/>
        <v>0</v>
      </c>
      <c r="M2836" s="423">
        <f t="shared" si="785"/>
        <v>0</v>
      </c>
      <c r="N2836" s="424">
        <f t="shared" si="786"/>
        <v>0</v>
      </c>
      <c r="O2836" s="424">
        <f t="shared" si="787"/>
        <v>0</v>
      </c>
      <c r="P2836" s="420"/>
      <c r="Q2836" s="525"/>
      <c r="R2836" s="526" t="str">
        <f t="shared" ref="R2836:R2899" si="788">IF(Q2836="X","x",IF(Q2836="xx","x",IF(O2836&gt;0,"x","")))</f>
        <v/>
      </c>
      <c r="S2836" s="526" t="str">
        <f t="shared" si="781"/>
        <v/>
      </c>
      <c r="V2836" s="433">
        <f>VLOOKUP(A2836,[3]Cartilha!$A:$A,1,FALSE)</f>
        <v>102107</v>
      </c>
      <c r="W2836" s="367"/>
    </row>
    <row r="2837" spans="1:23" ht="22.5" hidden="1" x14ac:dyDescent="0.2">
      <c r="A2837" s="623">
        <v>102108</v>
      </c>
      <c r="B2837" s="616" t="s">
        <v>3171</v>
      </c>
      <c r="C2837" s="620" t="s">
        <v>5533</v>
      </c>
      <c r="D2837" s="612" t="s">
        <v>169</v>
      </c>
      <c r="E2837" s="621">
        <v>35138.370000000003</v>
      </c>
      <c r="F2837" s="614">
        <f t="shared" si="774"/>
        <v>42362.82</v>
      </c>
      <c r="G2837" s="510"/>
      <c r="H2837" s="423"/>
      <c r="I2837" s="422">
        <f t="shared" si="782"/>
        <v>0</v>
      </c>
      <c r="J2837" s="422">
        <f t="shared" si="783"/>
        <v>0</v>
      </c>
      <c r="K2837" s="419"/>
      <c r="L2837" s="423">
        <f t="shared" si="784"/>
        <v>0</v>
      </c>
      <c r="M2837" s="423">
        <f t="shared" si="785"/>
        <v>0</v>
      </c>
      <c r="N2837" s="424">
        <f t="shared" si="786"/>
        <v>0</v>
      </c>
      <c r="O2837" s="424">
        <f t="shared" si="787"/>
        <v>0</v>
      </c>
      <c r="P2837" s="420"/>
      <c r="Q2837" s="525"/>
      <c r="R2837" s="526" t="str">
        <f t="shared" si="788"/>
        <v/>
      </c>
      <c r="S2837" s="526" t="str">
        <f t="shared" si="781"/>
        <v/>
      </c>
      <c r="V2837" s="433">
        <f>VLOOKUP(A2837,[3]Cartilha!$A:$A,1,FALSE)</f>
        <v>102108</v>
      </c>
      <c r="W2837" s="367"/>
    </row>
    <row r="2838" spans="1:23" hidden="1" x14ac:dyDescent="0.2">
      <c r="A2838" s="623">
        <v>102109</v>
      </c>
      <c r="B2838" s="616" t="s">
        <v>3171</v>
      </c>
      <c r="C2838" s="620" t="s">
        <v>5534</v>
      </c>
      <c r="D2838" s="612" t="s">
        <v>169</v>
      </c>
      <c r="E2838" s="621">
        <v>45.76</v>
      </c>
      <c r="F2838" s="614">
        <f t="shared" si="774"/>
        <v>55.17</v>
      </c>
      <c r="G2838" s="510"/>
      <c r="H2838" s="423"/>
      <c r="I2838" s="422">
        <f t="shared" si="782"/>
        <v>0</v>
      </c>
      <c r="J2838" s="422">
        <f t="shared" si="783"/>
        <v>0</v>
      </c>
      <c r="K2838" s="419"/>
      <c r="L2838" s="423">
        <f t="shared" si="784"/>
        <v>0</v>
      </c>
      <c r="M2838" s="423">
        <f t="shared" si="785"/>
        <v>0</v>
      </c>
      <c r="N2838" s="424">
        <f t="shared" si="786"/>
        <v>0</v>
      </c>
      <c r="O2838" s="424">
        <f t="shared" si="787"/>
        <v>0</v>
      </c>
      <c r="P2838" s="420"/>
      <c r="Q2838" s="525"/>
      <c r="R2838" s="526" t="str">
        <f t="shared" si="788"/>
        <v/>
      </c>
      <c r="S2838" s="526" t="str">
        <f t="shared" si="781"/>
        <v/>
      </c>
      <c r="V2838" s="433">
        <f>VLOOKUP(A2838,[3]Cartilha!$A:$A,1,FALSE)</f>
        <v>102109</v>
      </c>
      <c r="W2838" s="367"/>
    </row>
    <row r="2839" spans="1:23" hidden="1" x14ac:dyDescent="0.2">
      <c r="A2839" s="623">
        <v>102110</v>
      </c>
      <c r="B2839" s="616" t="s">
        <v>3171</v>
      </c>
      <c r="C2839" s="620" t="s">
        <v>5535</v>
      </c>
      <c r="D2839" s="612" t="s">
        <v>169</v>
      </c>
      <c r="E2839" s="621">
        <v>123.8</v>
      </c>
      <c r="F2839" s="614">
        <f t="shared" ref="F2839:F2902" si="789">IF(E2839=0,0,ROUND(E2839*(1+E$13)*(1-E$14),2))</f>
        <v>149.25</v>
      </c>
      <c r="G2839" s="510"/>
      <c r="H2839" s="423"/>
      <c r="I2839" s="422">
        <f t="shared" si="782"/>
        <v>0</v>
      </c>
      <c r="J2839" s="422">
        <f t="shared" si="783"/>
        <v>0</v>
      </c>
      <c r="K2839" s="419"/>
      <c r="L2839" s="423">
        <f t="shared" si="784"/>
        <v>0</v>
      </c>
      <c r="M2839" s="423">
        <f t="shared" si="785"/>
        <v>0</v>
      </c>
      <c r="N2839" s="424">
        <f t="shared" si="786"/>
        <v>0</v>
      </c>
      <c r="O2839" s="424">
        <f t="shared" si="787"/>
        <v>0</v>
      </c>
      <c r="P2839" s="420"/>
      <c r="Q2839" s="525"/>
      <c r="R2839" s="526" t="str">
        <f t="shared" si="788"/>
        <v/>
      </c>
      <c r="S2839" s="526" t="str">
        <f t="shared" si="781"/>
        <v/>
      </c>
      <c r="V2839" s="433">
        <f>VLOOKUP(A2839,[3]Cartilha!$A:$A,1,FALSE)</f>
        <v>102110</v>
      </c>
      <c r="W2839" s="367"/>
    </row>
    <row r="2840" spans="1:23" hidden="1" x14ac:dyDescent="0.2">
      <c r="A2840" s="623" t="s">
        <v>6225</v>
      </c>
      <c r="B2840" s="616"/>
      <c r="C2840" s="620" t="s">
        <v>6226</v>
      </c>
      <c r="D2840" s="612">
        <v>0</v>
      </c>
      <c r="E2840" s="637">
        <v>0</v>
      </c>
      <c r="F2840" s="638">
        <f t="shared" si="789"/>
        <v>0</v>
      </c>
      <c r="G2840" s="518"/>
      <c r="H2840" s="446"/>
      <c r="I2840" s="447"/>
      <c r="J2840" s="448"/>
      <c r="K2840" s="419"/>
      <c r="L2840" s="461"/>
      <c r="M2840" s="446"/>
      <c r="N2840" s="447"/>
      <c r="O2840" s="448"/>
      <c r="P2840" s="420"/>
      <c r="Q2840" s="525" t="str">
        <f>IF(OR(SUM(J2840)&gt;0,SUM(O2840)&gt;0),"xx","")</f>
        <v/>
      </c>
      <c r="R2840" s="526" t="str">
        <f t="shared" si="788"/>
        <v/>
      </c>
      <c r="S2840" s="526" t="str">
        <f t="shared" si="781"/>
        <v/>
      </c>
      <c r="V2840" s="433" t="str">
        <f>VLOOKUP(A2840,[3]Cartilha!$A:$A,1,FALSE)</f>
        <v>8.1.5</v>
      </c>
      <c r="W2840" s="367"/>
    </row>
    <row r="2841" spans="1:23" hidden="1" x14ac:dyDescent="0.2">
      <c r="A2841" s="623" t="s">
        <v>6227</v>
      </c>
      <c r="B2841" s="616"/>
      <c r="C2841" s="620" t="s">
        <v>6228</v>
      </c>
      <c r="D2841" s="612">
        <v>0</v>
      </c>
      <c r="E2841" s="637">
        <v>0</v>
      </c>
      <c r="F2841" s="638">
        <f t="shared" si="789"/>
        <v>0</v>
      </c>
      <c r="G2841" s="518"/>
      <c r="H2841" s="446"/>
      <c r="I2841" s="447"/>
      <c r="J2841" s="448"/>
      <c r="K2841" s="419"/>
      <c r="L2841" s="461"/>
      <c r="M2841" s="446"/>
      <c r="N2841" s="447"/>
      <c r="O2841" s="448"/>
      <c r="P2841" s="420"/>
      <c r="Q2841" s="525" t="str">
        <f>IF(OR(SUM(J2841)&gt;0,SUM(O2841)&gt;0),"xx","")</f>
        <v/>
      </c>
      <c r="R2841" s="526" t="str">
        <f t="shared" si="788"/>
        <v/>
      </c>
      <c r="S2841" s="526" t="str">
        <f t="shared" si="781"/>
        <v/>
      </c>
      <c r="V2841" s="433" t="str">
        <f>VLOOKUP(A2841,[3]Cartilha!$A:$A,1,FALSE)</f>
        <v>8.1.6</v>
      </c>
      <c r="W2841" s="367"/>
    </row>
    <row r="2842" spans="1:23" hidden="1" x14ac:dyDescent="0.2">
      <c r="A2842" s="623" t="s">
        <v>1918</v>
      </c>
      <c r="B2842" s="616"/>
      <c r="C2842" s="620" t="s">
        <v>189</v>
      </c>
      <c r="D2842" s="612">
        <v>0</v>
      </c>
      <c r="E2842" s="637">
        <v>0</v>
      </c>
      <c r="F2842" s="638">
        <f t="shared" si="789"/>
        <v>0</v>
      </c>
      <c r="G2842" s="518"/>
      <c r="H2842" s="446"/>
      <c r="I2842" s="447"/>
      <c r="J2842" s="448"/>
      <c r="K2842" s="419"/>
      <c r="L2842" s="461"/>
      <c r="M2842" s="446"/>
      <c r="N2842" s="447"/>
      <c r="O2842" s="448"/>
      <c r="P2842" s="420"/>
      <c r="Q2842" s="525" t="str">
        <f>IF(OR(SUM(J2843:J2888)&gt;0,SUM(O2843:O2888)&gt;0),"xx","")</f>
        <v/>
      </c>
      <c r="R2842" s="526" t="str">
        <f t="shared" si="788"/>
        <v/>
      </c>
      <c r="S2842" s="526" t="str">
        <f t="shared" si="781"/>
        <v/>
      </c>
      <c r="V2842" s="433" t="str">
        <f>VLOOKUP(A2842,[3]Cartilha!$A:$A,1,FALSE)</f>
        <v>8.1.7</v>
      </c>
      <c r="W2842" s="367"/>
    </row>
    <row r="2843" spans="1:23" hidden="1" x14ac:dyDescent="0.2">
      <c r="A2843" s="623">
        <v>100619</v>
      </c>
      <c r="B2843" s="616" t="s">
        <v>3171</v>
      </c>
      <c r="C2843" s="620" t="s">
        <v>3599</v>
      </c>
      <c r="D2843" s="612" t="s">
        <v>169</v>
      </c>
      <c r="E2843" s="621">
        <v>644.97</v>
      </c>
      <c r="F2843" s="614">
        <f t="shared" si="789"/>
        <v>777.58</v>
      </c>
      <c r="G2843" s="510"/>
      <c r="H2843" s="423"/>
      <c r="I2843" s="422">
        <f t="shared" ref="I2843:I2888" si="790">IF(ISBLANK(E2843),0,ROUND(F2843*G2843,2))</f>
        <v>0</v>
      </c>
      <c r="J2843" s="422">
        <f t="shared" ref="J2843:J2888" si="791">IF(ISBLANK(G2843),0,ROUND(G2843*H2843,2))</f>
        <v>0</v>
      </c>
      <c r="K2843" s="419"/>
      <c r="L2843" s="423">
        <f t="shared" ref="L2843:L2888" si="792">G2843</f>
        <v>0</v>
      </c>
      <c r="M2843" s="423">
        <f t="shared" ref="M2843:M2888" si="793">H2843</f>
        <v>0</v>
      </c>
      <c r="N2843" s="424">
        <f t="shared" ref="N2843:N2888" si="794">IF(ISBLANK(E2843),0,ROUND(F2843*L2843,2))</f>
        <v>0</v>
      </c>
      <c r="O2843" s="424">
        <f t="shared" ref="O2843:O2888" si="795">IF(ISBLANK(L2843),0,ROUND(L2843*M2843,2))</f>
        <v>0</v>
      </c>
      <c r="P2843" s="420"/>
      <c r="Q2843" s="532"/>
      <c r="R2843" s="526" t="str">
        <f t="shared" si="788"/>
        <v/>
      </c>
      <c r="S2843" s="526" t="str">
        <f t="shared" si="781"/>
        <v/>
      </c>
      <c r="V2843" s="433">
        <f>VLOOKUP(A2843,[3]Cartilha!$A:$A,1,FALSE)</f>
        <v>100619</v>
      </c>
      <c r="W2843" s="367"/>
    </row>
    <row r="2844" spans="1:23" ht="22.5" hidden="1" x14ac:dyDescent="0.2">
      <c r="A2844" s="623">
        <v>100620</v>
      </c>
      <c r="B2844" s="616" t="s">
        <v>3171</v>
      </c>
      <c r="C2844" s="620" t="s">
        <v>3600</v>
      </c>
      <c r="D2844" s="612" t="s">
        <v>169</v>
      </c>
      <c r="E2844" s="621">
        <v>3955.51</v>
      </c>
      <c r="F2844" s="614">
        <f t="shared" si="789"/>
        <v>4768.76</v>
      </c>
      <c r="G2844" s="510"/>
      <c r="H2844" s="423"/>
      <c r="I2844" s="422">
        <f t="shared" si="790"/>
        <v>0</v>
      </c>
      <c r="J2844" s="422">
        <f t="shared" si="791"/>
        <v>0</v>
      </c>
      <c r="K2844" s="419"/>
      <c r="L2844" s="423">
        <f t="shared" si="792"/>
        <v>0</v>
      </c>
      <c r="M2844" s="423">
        <f t="shared" si="793"/>
        <v>0</v>
      </c>
      <c r="N2844" s="424">
        <f t="shared" si="794"/>
        <v>0</v>
      </c>
      <c r="O2844" s="424">
        <f t="shared" si="795"/>
        <v>0</v>
      </c>
      <c r="P2844" s="420"/>
      <c r="Q2844" s="532"/>
      <c r="R2844" s="526" t="str">
        <f t="shared" si="788"/>
        <v/>
      </c>
      <c r="S2844" s="526" t="str">
        <f t="shared" si="781"/>
        <v/>
      </c>
      <c r="V2844" s="433">
        <f>VLOOKUP(A2844,[3]Cartilha!$A:$A,1,FALSE)</f>
        <v>100620</v>
      </c>
      <c r="W2844" s="367"/>
    </row>
    <row r="2845" spans="1:23" ht="22.5" hidden="1" x14ac:dyDescent="0.2">
      <c r="A2845" s="623">
        <v>100621</v>
      </c>
      <c r="B2845" s="616" t="s">
        <v>3171</v>
      </c>
      <c r="C2845" s="620" t="s">
        <v>3601</v>
      </c>
      <c r="D2845" s="612" t="s">
        <v>169</v>
      </c>
      <c r="E2845" s="621">
        <v>4526.88</v>
      </c>
      <c r="F2845" s="614">
        <f t="shared" si="789"/>
        <v>5457.61</v>
      </c>
      <c r="G2845" s="510"/>
      <c r="H2845" s="423"/>
      <c r="I2845" s="422">
        <f t="shared" si="790"/>
        <v>0</v>
      </c>
      <c r="J2845" s="422">
        <f t="shared" si="791"/>
        <v>0</v>
      </c>
      <c r="K2845" s="419"/>
      <c r="L2845" s="423">
        <f t="shared" si="792"/>
        <v>0</v>
      </c>
      <c r="M2845" s="423">
        <f t="shared" si="793"/>
        <v>0</v>
      </c>
      <c r="N2845" s="424">
        <f t="shared" si="794"/>
        <v>0</v>
      </c>
      <c r="O2845" s="424">
        <f t="shared" si="795"/>
        <v>0</v>
      </c>
      <c r="P2845" s="420"/>
      <c r="Q2845" s="532"/>
      <c r="R2845" s="526" t="str">
        <f t="shared" si="788"/>
        <v/>
      </c>
      <c r="S2845" s="526" t="str">
        <f t="shared" si="781"/>
        <v/>
      </c>
      <c r="V2845" s="433">
        <f>VLOOKUP(A2845,[3]Cartilha!$A:$A,1,FALSE)</f>
        <v>100621</v>
      </c>
      <c r="W2845" s="367"/>
    </row>
    <row r="2846" spans="1:23" ht="22.5" hidden="1" x14ac:dyDescent="0.2">
      <c r="A2846" s="623">
        <v>100622</v>
      </c>
      <c r="B2846" s="616" t="s">
        <v>3171</v>
      </c>
      <c r="C2846" s="620" t="s">
        <v>3602</v>
      </c>
      <c r="D2846" s="612" t="s">
        <v>169</v>
      </c>
      <c r="E2846" s="621">
        <v>2935.63</v>
      </c>
      <c r="F2846" s="614">
        <f t="shared" si="789"/>
        <v>3539.2</v>
      </c>
      <c r="G2846" s="510"/>
      <c r="H2846" s="423"/>
      <c r="I2846" s="422">
        <f t="shared" si="790"/>
        <v>0</v>
      </c>
      <c r="J2846" s="422">
        <f t="shared" si="791"/>
        <v>0</v>
      </c>
      <c r="K2846" s="419"/>
      <c r="L2846" s="423">
        <f t="shared" si="792"/>
        <v>0</v>
      </c>
      <c r="M2846" s="423">
        <f t="shared" si="793"/>
        <v>0</v>
      </c>
      <c r="N2846" s="424">
        <f t="shared" si="794"/>
        <v>0</v>
      </c>
      <c r="O2846" s="424">
        <f t="shared" si="795"/>
        <v>0</v>
      </c>
      <c r="P2846" s="420"/>
      <c r="Q2846" s="532"/>
      <c r="R2846" s="526" t="str">
        <f t="shared" si="788"/>
        <v/>
      </c>
      <c r="S2846" s="526" t="str">
        <f t="shared" si="781"/>
        <v/>
      </c>
      <c r="V2846" s="433">
        <f>VLOOKUP(A2846,[3]Cartilha!$A:$A,1,FALSE)</f>
        <v>100622</v>
      </c>
      <c r="W2846" s="367"/>
    </row>
    <row r="2847" spans="1:23" ht="22.5" hidden="1" x14ac:dyDescent="0.2">
      <c r="A2847" s="623">
        <v>100623</v>
      </c>
      <c r="B2847" s="616" t="s">
        <v>3171</v>
      </c>
      <c r="C2847" s="620" t="s">
        <v>3603</v>
      </c>
      <c r="D2847" s="612" t="s">
        <v>169</v>
      </c>
      <c r="E2847" s="621">
        <v>3175.09</v>
      </c>
      <c r="F2847" s="614">
        <f t="shared" si="789"/>
        <v>3827.89</v>
      </c>
      <c r="G2847" s="510"/>
      <c r="H2847" s="423"/>
      <c r="I2847" s="422">
        <f t="shared" si="790"/>
        <v>0</v>
      </c>
      <c r="J2847" s="422">
        <f t="shared" si="791"/>
        <v>0</v>
      </c>
      <c r="K2847" s="419"/>
      <c r="L2847" s="423">
        <f t="shared" si="792"/>
        <v>0</v>
      </c>
      <c r="M2847" s="423">
        <f t="shared" si="793"/>
        <v>0</v>
      </c>
      <c r="N2847" s="424">
        <f t="shared" si="794"/>
        <v>0</v>
      </c>
      <c r="O2847" s="424">
        <f t="shared" si="795"/>
        <v>0</v>
      </c>
      <c r="P2847" s="420"/>
      <c r="Q2847" s="532"/>
      <c r="R2847" s="526" t="str">
        <f t="shared" si="788"/>
        <v/>
      </c>
      <c r="S2847" s="526" t="str">
        <f t="shared" si="781"/>
        <v/>
      </c>
      <c r="V2847" s="433">
        <f>VLOOKUP(A2847,[3]Cartilha!$A:$A,1,FALSE)</f>
        <v>100623</v>
      </c>
      <c r="W2847" s="367"/>
    </row>
    <row r="2848" spans="1:23" ht="22.5" hidden="1" x14ac:dyDescent="0.2">
      <c r="A2848" s="623">
        <v>100578</v>
      </c>
      <c r="B2848" s="616" t="s">
        <v>3171</v>
      </c>
      <c r="C2848" s="620" t="s">
        <v>3558</v>
      </c>
      <c r="D2848" s="612" t="s">
        <v>169</v>
      </c>
      <c r="E2848" s="621">
        <v>489.66</v>
      </c>
      <c r="F2848" s="614">
        <f t="shared" si="789"/>
        <v>590.33000000000004</v>
      </c>
      <c r="G2848" s="510"/>
      <c r="H2848" s="423"/>
      <c r="I2848" s="422">
        <f t="shared" si="790"/>
        <v>0</v>
      </c>
      <c r="J2848" s="422">
        <f t="shared" si="791"/>
        <v>0</v>
      </c>
      <c r="K2848" s="419"/>
      <c r="L2848" s="423">
        <f t="shared" si="792"/>
        <v>0</v>
      </c>
      <c r="M2848" s="423">
        <f t="shared" si="793"/>
        <v>0</v>
      </c>
      <c r="N2848" s="424">
        <f t="shared" si="794"/>
        <v>0</v>
      </c>
      <c r="O2848" s="424">
        <f t="shared" si="795"/>
        <v>0</v>
      </c>
      <c r="P2848" s="420"/>
      <c r="Q2848" s="532"/>
      <c r="R2848" s="526" t="str">
        <f t="shared" si="788"/>
        <v/>
      </c>
      <c r="S2848" s="526" t="str">
        <f t="shared" si="781"/>
        <v/>
      </c>
      <c r="V2848" s="433">
        <f>VLOOKUP(A2848,[3]Cartilha!$A:$A,1,FALSE)</f>
        <v>100578</v>
      </c>
      <c r="W2848" s="367"/>
    </row>
    <row r="2849" spans="1:23" ht="22.5" hidden="1" x14ac:dyDescent="0.2">
      <c r="A2849" s="623">
        <v>100579</v>
      </c>
      <c r="B2849" s="616" t="s">
        <v>3171</v>
      </c>
      <c r="C2849" s="620" t="s">
        <v>3559</v>
      </c>
      <c r="D2849" s="612" t="s">
        <v>169</v>
      </c>
      <c r="E2849" s="621">
        <v>537.37</v>
      </c>
      <c r="F2849" s="614">
        <f t="shared" si="789"/>
        <v>647.85</v>
      </c>
      <c r="G2849" s="510"/>
      <c r="H2849" s="423"/>
      <c r="I2849" s="422">
        <f t="shared" si="790"/>
        <v>0</v>
      </c>
      <c r="J2849" s="422">
        <f t="shared" si="791"/>
        <v>0</v>
      </c>
      <c r="K2849" s="419"/>
      <c r="L2849" s="423">
        <f t="shared" si="792"/>
        <v>0</v>
      </c>
      <c r="M2849" s="423">
        <f t="shared" si="793"/>
        <v>0</v>
      </c>
      <c r="N2849" s="424">
        <f t="shared" si="794"/>
        <v>0</v>
      </c>
      <c r="O2849" s="424">
        <f t="shared" si="795"/>
        <v>0</v>
      </c>
      <c r="P2849" s="420"/>
      <c r="Q2849" s="532"/>
      <c r="R2849" s="526" t="str">
        <f t="shared" si="788"/>
        <v/>
      </c>
      <c r="S2849" s="526" t="str">
        <f t="shared" si="781"/>
        <v/>
      </c>
      <c r="V2849" s="433">
        <f>VLOOKUP(A2849,[3]Cartilha!$A:$A,1,FALSE)</f>
        <v>100579</v>
      </c>
      <c r="W2849" s="367"/>
    </row>
    <row r="2850" spans="1:23" ht="22.5" hidden="1" x14ac:dyDescent="0.2">
      <c r="A2850" s="623">
        <v>100580</v>
      </c>
      <c r="B2850" s="616" t="s">
        <v>3171</v>
      </c>
      <c r="C2850" s="620" t="s">
        <v>3560</v>
      </c>
      <c r="D2850" s="612" t="s">
        <v>169</v>
      </c>
      <c r="E2850" s="621">
        <v>586.42999999999995</v>
      </c>
      <c r="F2850" s="614">
        <f t="shared" si="789"/>
        <v>707</v>
      </c>
      <c r="G2850" s="510"/>
      <c r="H2850" s="423"/>
      <c r="I2850" s="422">
        <f t="shared" si="790"/>
        <v>0</v>
      </c>
      <c r="J2850" s="422">
        <f t="shared" si="791"/>
        <v>0</v>
      </c>
      <c r="K2850" s="419"/>
      <c r="L2850" s="423">
        <f t="shared" si="792"/>
        <v>0</v>
      </c>
      <c r="M2850" s="423">
        <f t="shared" si="793"/>
        <v>0</v>
      </c>
      <c r="N2850" s="424">
        <f t="shared" si="794"/>
        <v>0</v>
      </c>
      <c r="O2850" s="424">
        <f t="shared" si="795"/>
        <v>0</v>
      </c>
      <c r="P2850" s="420"/>
      <c r="Q2850" s="532"/>
      <c r="R2850" s="526" t="str">
        <f t="shared" si="788"/>
        <v/>
      </c>
      <c r="S2850" s="526" t="str">
        <f t="shared" ref="S2850:S2913" si="796">IF(Q2850="X","x",IF(Q2850="xx","x",IF(OR(J2850&gt;0,O2850&gt;0),"x","")))</f>
        <v/>
      </c>
      <c r="V2850" s="433">
        <f>VLOOKUP(A2850,[3]Cartilha!$A:$A,1,FALSE)</f>
        <v>100580</v>
      </c>
      <c r="W2850" s="367"/>
    </row>
    <row r="2851" spans="1:23" ht="22.5" hidden="1" x14ac:dyDescent="0.2">
      <c r="A2851" s="623">
        <v>100581</v>
      </c>
      <c r="B2851" s="616" t="s">
        <v>3171</v>
      </c>
      <c r="C2851" s="620" t="s">
        <v>3561</v>
      </c>
      <c r="D2851" s="612" t="s">
        <v>169</v>
      </c>
      <c r="E2851" s="621">
        <v>561.04</v>
      </c>
      <c r="F2851" s="614">
        <f t="shared" si="789"/>
        <v>676.39</v>
      </c>
      <c r="G2851" s="510"/>
      <c r="H2851" s="423"/>
      <c r="I2851" s="422">
        <f t="shared" si="790"/>
        <v>0</v>
      </c>
      <c r="J2851" s="422">
        <f t="shared" si="791"/>
        <v>0</v>
      </c>
      <c r="K2851" s="419"/>
      <c r="L2851" s="423">
        <f t="shared" si="792"/>
        <v>0</v>
      </c>
      <c r="M2851" s="423">
        <f t="shared" si="793"/>
        <v>0</v>
      </c>
      <c r="N2851" s="424">
        <f t="shared" si="794"/>
        <v>0</v>
      </c>
      <c r="O2851" s="424">
        <f t="shared" si="795"/>
        <v>0</v>
      </c>
      <c r="P2851" s="420"/>
      <c r="Q2851" s="532"/>
      <c r="R2851" s="526" t="str">
        <f t="shared" si="788"/>
        <v/>
      </c>
      <c r="S2851" s="526" t="str">
        <f t="shared" si="796"/>
        <v/>
      </c>
      <c r="V2851" s="433">
        <f>VLOOKUP(A2851,[3]Cartilha!$A:$A,1,FALSE)</f>
        <v>100581</v>
      </c>
      <c r="W2851" s="367"/>
    </row>
    <row r="2852" spans="1:23" ht="22.5" hidden="1" x14ac:dyDescent="0.2">
      <c r="A2852" s="623">
        <v>100582</v>
      </c>
      <c r="B2852" s="616" t="s">
        <v>3171</v>
      </c>
      <c r="C2852" s="620" t="s">
        <v>3562</v>
      </c>
      <c r="D2852" s="612" t="s">
        <v>169</v>
      </c>
      <c r="E2852" s="621">
        <v>649.53</v>
      </c>
      <c r="F2852" s="614">
        <f t="shared" si="789"/>
        <v>783.07</v>
      </c>
      <c r="G2852" s="510"/>
      <c r="H2852" s="423"/>
      <c r="I2852" s="422">
        <f t="shared" si="790"/>
        <v>0</v>
      </c>
      <c r="J2852" s="422">
        <f t="shared" si="791"/>
        <v>0</v>
      </c>
      <c r="K2852" s="419"/>
      <c r="L2852" s="423">
        <f t="shared" si="792"/>
        <v>0</v>
      </c>
      <c r="M2852" s="423">
        <f t="shared" si="793"/>
        <v>0</v>
      </c>
      <c r="N2852" s="424">
        <f t="shared" si="794"/>
        <v>0</v>
      </c>
      <c r="O2852" s="424">
        <f t="shared" si="795"/>
        <v>0</v>
      </c>
      <c r="P2852" s="420"/>
      <c r="Q2852" s="532"/>
      <c r="R2852" s="526" t="str">
        <f t="shared" si="788"/>
        <v/>
      </c>
      <c r="S2852" s="526" t="str">
        <f t="shared" si="796"/>
        <v/>
      </c>
      <c r="V2852" s="433">
        <f>VLOOKUP(A2852,[3]Cartilha!$A:$A,1,FALSE)</f>
        <v>100582</v>
      </c>
      <c r="W2852" s="367"/>
    </row>
    <row r="2853" spans="1:23" ht="22.5" hidden="1" x14ac:dyDescent="0.2">
      <c r="A2853" s="623">
        <v>100583</v>
      </c>
      <c r="B2853" s="616" t="s">
        <v>3171</v>
      </c>
      <c r="C2853" s="620" t="s">
        <v>3563</v>
      </c>
      <c r="D2853" s="612" t="s">
        <v>169</v>
      </c>
      <c r="E2853" s="621">
        <v>586.28</v>
      </c>
      <c r="F2853" s="614">
        <f t="shared" si="789"/>
        <v>706.82</v>
      </c>
      <c r="G2853" s="510"/>
      <c r="H2853" s="423"/>
      <c r="I2853" s="422">
        <f t="shared" si="790"/>
        <v>0</v>
      </c>
      <c r="J2853" s="422">
        <f t="shared" si="791"/>
        <v>0</v>
      </c>
      <c r="K2853" s="419"/>
      <c r="L2853" s="423">
        <f t="shared" si="792"/>
        <v>0</v>
      </c>
      <c r="M2853" s="423">
        <f t="shared" si="793"/>
        <v>0</v>
      </c>
      <c r="N2853" s="424">
        <f t="shared" si="794"/>
        <v>0</v>
      </c>
      <c r="O2853" s="424">
        <f t="shared" si="795"/>
        <v>0</v>
      </c>
      <c r="P2853" s="420"/>
      <c r="Q2853" s="532"/>
      <c r="R2853" s="526" t="str">
        <f t="shared" si="788"/>
        <v/>
      </c>
      <c r="S2853" s="526" t="str">
        <f t="shared" si="796"/>
        <v/>
      </c>
      <c r="V2853" s="433">
        <f>VLOOKUP(A2853,[3]Cartilha!$A:$A,1,FALSE)</f>
        <v>100583</v>
      </c>
      <c r="W2853" s="367"/>
    </row>
    <row r="2854" spans="1:23" ht="22.5" hidden="1" x14ac:dyDescent="0.2">
      <c r="A2854" s="623">
        <v>100584</v>
      </c>
      <c r="B2854" s="616" t="s">
        <v>3171</v>
      </c>
      <c r="C2854" s="620" t="s">
        <v>3564</v>
      </c>
      <c r="D2854" s="612" t="s">
        <v>169</v>
      </c>
      <c r="E2854" s="621">
        <v>639.45000000000005</v>
      </c>
      <c r="F2854" s="614">
        <f t="shared" si="789"/>
        <v>770.92</v>
      </c>
      <c r="G2854" s="510"/>
      <c r="H2854" s="423"/>
      <c r="I2854" s="422">
        <f t="shared" si="790"/>
        <v>0</v>
      </c>
      <c r="J2854" s="422">
        <f t="shared" si="791"/>
        <v>0</v>
      </c>
      <c r="K2854" s="419"/>
      <c r="L2854" s="423">
        <f t="shared" si="792"/>
        <v>0</v>
      </c>
      <c r="M2854" s="423">
        <f t="shared" si="793"/>
        <v>0</v>
      </c>
      <c r="N2854" s="424">
        <f t="shared" si="794"/>
        <v>0</v>
      </c>
      <c r="O2854" s="424">
        <f t="shared" si="795"/>
        <v>0</v>
      </c>
      <c r="P2854" s="420"/>
      <c r="Q2854" s="532"/>
      <c r="R2854" s="526" t="str">
        <f t="shared" si="788"/>
        <v/>
      </c>
      <c r="S2854" s="526" t="str">
        <f t="shared" si="796"/>
        <v/>
      </c>
      <c r="V2854" s="433">
        <f>VLOOKUP(A2854,[3]Cartilha!$A:$A,1,FALSE)</f>
        <v>100584</v>
      </c>
      <c r="W2854" s="367"/>
    </row>
    <row r="2855" spans="1:23" ht="22.5" hidden="1" x14ac:dyDescent="0.2">
      <c r="A2855" s="623">
        <v>100585</v>
      </c>
      <c r="B2855" s="616" t="s">
        <v>3171</v>
      </c>
      <c r="C2855" s="620" t="s">
        <v>3565</v>
      </c>
      <c r="D2855" s="612" t="s">
        <v>169</v>
      </c>
      <c r="E2855" s="621">
        <v>635.41999999999996</v>
      </c>
      <c r="F2855" s="614">
        <f t="shared" si="789"/>
        <v>766.06</v>
      </c>
      <c r="G2855" s="510"/>
      <c r="H2855" s="423"/>
      <c r="I2855" s="422">
        <f t="shared" si="790"/>
        <v>0</v>
      </c>
      <c r="J2855" s="422">
        <f t="shared" si="791"/>
        <v>0</v>
      </c>
      <c r="K2855" s="419"/>
      <c r="L2855" s="423">
        <f t="shared" si="792"/>
        <v>0</v>
      </c>
      <c r="M2855" s="423">
        <f t="shared" si="793"/>
        <v>0</v>
      </c>
      <c r="N2855" s="424">
        <f t="shared" si="794"/>
        <v>0</v>
      </c>
      <c r="O2855" s="424">
        <f t="shared" si="795"/>
        <v>0</v>
      </c>
      <c r="P2855" s="420"/>
      <c r="Q2855" s="532"/>
      <c r="R2855" s="526" t="str">
        <f t="shared" si="788"/>
        <v/>
      </c>
      <c r="S2855" s="526" t="str">
        <f t="shared" si="796"/>
        <v/>
      </c>
      <c r="V2855" s="433">
        <f>VLOOKUP(A2855,[3]Cartilha!$A:$A,1,FALSE)</f>
        <v>100585</v>
      </c>
      <c r="W2855" s="367"/>
    </row>
    <row r="2856" spans="1:23" ht="22.5" hidden="1" x14ac:dyDescent="0.2">
      <c r="A2856" s="623">
        <v>100586</v>
      </c>
      <c r="B2856" s="616" t="s">
        <v>3171</v>
      </c>
      <c r="C2856" s="620" t="s">
        <v>3566</v>
      </c>
      <c r="D2856" s="612" t="s">
        <v>169</v>
      </c>
      <c r="E2856" s="621">
        <v>720.12</v>
      </c>
      <c r="F2856" s="614">
        <f t="shared" si="789"/>
        <v>868.18</v>
      </c>
      <c r="G2856" s="510"/>
      <c r="H2856" s="423"/>
      <c r="I2856" s="422">
        <f t="shared" si="790"/>
        <v>0</v>
      </c>
      <c r="J2856" s="422">
        <f t="shared" si="791"/>
        <v>0</v>
      </c>
      <c r="K2856" s="419"/>
      <c r="L2856" s="423">
        <f t="shared" si="792"/>
        <v>0</v>
      </c>
      <c r="M2856" s="423">
        <f t="shared" si="793"/>
        <v>0</v>
      </c>
      <c r="N2856" s="424">
        <f t="shared" si="794"/>
        <v>0</v>
      </c>
      <c r="O2856" s="424">
        <f t="shared" si="795"/>
        <v>0</v>
      </c>
      <c r="P2856" s="420"/>
      <c r="Q2856" s="532"/>
      <c r="R2856" s="526" t="str">
        <f t="shared" si="788"/>
        <v/>
      </c>
      <c r="S2856" s="526" t="str">
        <f t="shared" si="796"/>
        <v/>
      </c>
      <c r="V2856" s="433">
        <f>VLOOKUP(A2856,[3]Cartilha!$A:$A,1,FALSE)</f>
        <v>100586</v>
      </c>
      <c r="W2856" s="367"/>
    </row>
    <row r="2857" spans="1:23" ht="22.5" hidden="1" x14ac:dyDescent="0.2">
      <c r="A2857" s="623">
        <v>100587</v>
      </c>
      <c r="B2857" s="616" t="s">
        <v>3171</v>
      </c>
      <c r="C2857" s="620" t="s">
        <v>3567</v>
      </c>
      <c r="D2857" s="612" t="s">
        <v>169</v>
      </c>
      <c r="E2857" s="621">
        <v>686.24</v>
      </c>
      <c r="F2857" s="614">
        <f t="shared" si="789"/>
        <v>827.33</v>
      </c>
      <c r="G2857" s="510"/>
      <c r="H2857" s="423"/>
      <c r="I2857" s="422">
        <f t="shared" si="790"/>
        <v>0</v>
      </c>
      <c r="J2857" s="422">
        <f t="shared" si="791"/>
        <v>0</v>
      </c>
      <c r="K2857" s="419"/>
      <c r="L2857" s="423">
        <f t="shared" si="792"/>
        <v>0</v>
      </c>
      <c r="M2857" s="423">
        <f t="shared" si="793"/>
        <v>0</v>
      </c>
      <c r="N2857" s="424">
        <f t="shared" si="794"/>
        <v>0</v>
      </c>
      <c r="O2857" s="424">
        <f t="shared" si="795"/>
        <v>0</v>
      </c>
      <c r="P2857" s="420"/>
      <c r="Q2857" s="532"/>
      <c r="R2857" s="526" t="str">
        <f t="shared" si="788"/>
        <v/>
      </c>
      <c r="S2857" s="526" t="str">
        <f t="shared" si="796"/>
        <v/>
      </c>
      <c r="V2857" s="433">
        <f>VLOOKUP(A2857,[3]Cartilha!$A:$A,1,FALSE)</f>
        <v>100587</v>
      </c>
      <c r="W2857" s="367"/>
    </row>
    <row r="2858" spans="1:23" ht="22.5" hidden="1" x14ac:dyDescent="0.2">
      <c r="A2858" s="623">
        <v>100588</v>
      </c>
      <c r="B2858" s="616" t="s">
        <v>3171</v>
      </c>
      <c r="C2858" s="620" t="s">
        <v>3568</v>
      </c>
      <c r="D2858" s="612" t="s">
        <v>169</v>
      </c>
      <c r="E2858" s="621">
        <v>752.07</v>
      </c>
      <c r="F2858" s="614">
        <f t="shared" si="789"/>
        <v>906.7</v>
      </c>
      <c r="G2858" s="510"/>
      <c r="H2858" s="423"/>
      <c r="I2858" s="422">
        <f t="shared" si="790"/>
        <v>0</v>
      </c>
      <c r="J2858" s="422">
        <f t="shared" si="791"/>
        <v>0</v>
      </c>
      <c r="K2858" s="419"/>
      <c r="L2858" s="423">
        <f t="shared" si="792"/>
        <v>0</v>
      </c>
      <c r="M2858" s="423">
        <f t="shared" si="793"/>
        <v>0</v>
      </c>
      <c r="N2858" s="424">
        <f t="shared" si="794"/>
        <v>0</v>
      </c>
      <c r="O2858" s="424">
        <f t="shared" si="795"/>
        <v>0</v>
      </c>
      <c r="P2858" s="420"/>
      <c r="Q2858" s="532"/>
      <c r="R2858" s="526" t="str">
        <f t="shared" si="788"/>
        <v/>
      </c>
      <c r="S2858" s="526" t="str">
        <f t="shared" si="796"/>
        <v/>
      </c>
      <c r="V2858" s="433">
        <f>VLOOKUP(A2858,[3]Cartilha!$A:$A,1,FALSE)</f>
        <v>100588</v>
      </c>
      <c r="W2858" s="367"/>
    </row>
    <row r="2859" spans="1:23" ht="22.5" hidden="1" x14ac:dyDescent="0.2">
      <c r="A2859" s="623">
        <v>100589</v>
      </c>
      <c r="B2859" s="616" t="s">
        <v>3171</v>
      </c>
      <c r="C2859" s="620" t="s">
        <v>3569</v>
      </c>
      <c r="D2859" s="612" t="s">
        <v>169</v>
      </c>
      <c r="E2859" s="621">
        <v>757.46</v>
      </c>
      <c r="F2859" s="614">
        <f t="shared" si="789"/>
        <v>913.19</v>
      </c>
      <c r="G2859" s="510"/>
      <c r="H2859" s="423"/>
      <c r="I2859" s="422">
        <f t="shared" si="790"/>
        <v>0</v>
      </c>
      <c r="J2859" s="422">
        <f t="shared" si="791"/>
        <v>0</v>
      </c>
      <c r="K2859" s="419"/>
      <c r="L2859" s="423">
        <f t="shared" si="792"/>
        <v>0</v>
      </c>
      <c r="M2859" s="423">
        <f t="shared" si="793"/>
        <v>0</v>
      </c>
      <c r="N2859" s="424">
        <f t="shared" si="794"/>
        <v>0</v>
      </c>
      <c r="O2859" s="424">
        <f t="shared" si="795"/>
        <v>0</v>
      </c>
      <c r="P2859" s="420"/>
      <c r="Q2859" s="532"/>
      <c r="R2859" s="526" t="str">
        <f t="shared" si="788"/>
        <v/>
      </c>
      <c r="S2859" s="526" t="str">
        <f t="shared" si="796"/>
        <v/>
      </c>
      <c r="V2859" s="433">
        <f>VLOOKUP(A2859,[3]Cartilha!$A:$A,1,FALSE)</f>
        <v>100589</v>
      </c>
      <c r="W2859" s="367"/>
    </row>
    <row r="2860" spans="1:23" ht="22.5" hidden="1" x14ac:dyDescent="0.2">
      <c r="A2860" s="623">
        <v>100590</v>
      </c>
      <c r="B2860" s="616" t="s">
        <v>3171</v>
      </c>
      <c r="C2860" s="620" t="s">
        <v>3570</v>
      </c>
      <c r="D2860" s="612" t="s">
        <v>169</v>
      </c>
      <c r="E2860" s="621">
        <v>822.62</v>
      </c>
      <c r="F2860" s="614">
        <f t="shared" si="789"/>
        <v>991.75</v>
      </c>
      <c r="G2860" s="510"/>
      <c r="H2860" s="423"/>
      <c r="I2860" s="422">
        <f t="shared" si="790"/>
        <v>0</v>
      </c>
      <c r="J2860" s="422">
        <f t="shared" si="791"/>
        <v>0</v>
      </c>
      <c r="K2860" s="419"/>
      <c r="L2860" s="423">
        <f t="shared" si="792"/>
        <v>0</v>
      </c>
      <c r="M2860" s="423">
        <f t="shared" si="793"/>
        <v>0</v>
      </c>
      <c r="N2860" s="424">
        <f t="shared" si="794"/>
        <v>0</v>
      </c>
      <c r="O2860" s="424">
        <f t="shared" si="795"/>
        <v>0</v>
      </c>
      <c r="P2860" s="420"/>
      <c r="Q2860" s="532"/>
      <c r="R2860" s="526" t="str">
        <f t="shared" si="788"/>
        <v/>
      </c>
      <c r="S2860" s="526" t="str">
        <f t="shared" si="796"/>
        <v/>
      </c>
      <c r="V2860" s="433">
        <f>VLOOKUP(A2860,[3]Cartilha!$A:$A,1,FALSE)</f>
        <v>100590</v>
      </c>
      <c r="W2860" s="367"/>
    </row>
    <row r="2861" spans="1:23" ht="22.5" hidden="1" x14ac:dyDescent="0.2">
      <c r="A2861" s="623">
        <v>100591</v>
      </c>
      <c r="B2861" s="616" t="s">
        <v>3171</v>
      </c>
      <c r="C2861" s="620" t="s">
        <v>3571</v>
      </c>
      <c r="D2861" s="612" t="s">
        <v>169</v>
      </c>
      <c r="E2861" s="621">
        <v>754.28</v>
      </c>
      <c r="F2861" s="614">
        <f t="shared" si="789"/>
        <v>909.36</v>
      </c>
      <c r="G2861" s="510"/>
      <c r="H2861" s="423"/>
      <c r="I2861" s="422">
        <f t="shared" si="790"/>
        <v>0</v>
      </c>
      <c r="J2861" s="422">
        <f t="shared" si="791"/>
        <v>0</v>
      </c>
      <c r="K2861" s="419"/>
      <c r="L2861" s="423">
        <f t="shared" si="792"/>
        <v>0</v>
      </c>
      <c r="M2861" s="423">
        <f t="shared" si="793"/>
        <v>0</v>
      </c>
      <c r="N2861" s="424">
        <f t="shared" si="794"/>
        <v>0</v>
      </c>
      <c r="O2861" s="424">
        <f t="shared" si="795"/>
        <v>0</v>
      </c>
      <c r="P2861" s="420"/>
      <c r="Q2861" s="532"/>
      <c r="R2861" s="526" t="str">
        <f t="shared" si="788"/>
        <v/>
      </c>
      <c r="S2861" s="526" t="str">
        <f t="shared" si="796"/>
        <v/>
      </c>
      <c r="V2861" s="433">
        <f>VLOOKUP(A2861,[3]Cartilha!$A:$A,1,FALSE)</f>
        <v>100591</v>
      </c>
      <c r="W2861" s="367"/>
    </row>
    <row r="2862" spans="1:23" ht="22.5" hidden="1" x14ac:dyDescent="0.2">
      <c r="A2862" s="623">
        <v>100592</v>
      </c>
      <c r="B2862" s="616" t="s">
        <v>3171</v>
      </c>
      <c r="C2862" s="620" t="s">
        <v>3572</v>
      </c>
      <c r="D2862" s="612" t="s">
        <v>169</v>
      </c>
      <c r="E2862" s="621">
        <v>808.25</v>
      </c>
      <c r="F2862" s="614">
        <f t="shared" si="789"/>
        <v>974.43</v>
      </c>
      <c r="G2862" s="510"/>
      <c r="H2862" s="423"/>
      <c r="I2862" s="422">
        <f t="shared" si="790"/>
        <v>0</v>
      </c>
      <c r="J2862" s="422">
        <f t="shared" si="791"/>
        <v>0</v>
      </c>
      <c r="K2862" s="419"/>
      <c r="L2862" s="423">
        <f t="shared" si="792"/>
        <v>0</v>
      </c>
      <c r="M2862" s="423">
        <f t="shared" si="793"/>
        <v>0</v>
      </c>
      <c r="N2862" s="424">
        <f t="shared" si="794"/>
        <v>0</v>
      </c>
      <c r="O2862" s="424">
        <f t="shared" si="795"/>
        <v>0</v>
      </c>
      <c r="P2862" s="420"/>
      <c r="Q2862" s="532"/>
      <c r="R2862" s="526" t="str">
        <f t="shared" si="788"/>
        <v/>
      </c>
      <c r="S2862" s="526" t="str">
        <f t="shared" si="796"/>
        <v/>
      </c>
      <c r="V2862" s="433">
        <f>VLOOKUP(A2862,[3]Cartilha!$A:$A,1,FALSE)</f>
        <v>100592</v>
      </c>
      <c r="W2862" s="367"/>
    </row>
    <row r="2863" spans="1:23" ht="22.5" hidden="1" x14ac:dyDescent="0.2">
      <c r="A2863" s="623">
        <v>100593</v>
      </c>
      <c r="B2863" s="616" t="s">
        <v>3171</v>
      </c>
      <c r="C2863" s="620" t="s">
        <v>3573</v>
      </c>
      <c r="D2863" s="612" t="s">
        <v>169</v>
      </c>
      <c r="E2863" s="621">
        <v>808.04</v>
      </c>
      <c r="F2863" s="614">
        <f t="shared" si="789"/>
        <v>974.17</v>
      </c>
      <c r="G2863" s="510"/>
      <c r="H2863" s="423"/>
      <c r="I2863" s="422">
        <f t="shared" si="790"/>
        <v>0</v>
      </c>
      <c r="J2863" s="422">
        <f t="shared" si="791"/>
        <v>0</v>
      </c>
      <c r="K2863" s="419"/>
      <c r="L2863" s="423">
        <f t="shared" si="792"/>
        <v>0</v>
      </c>
      <c r="M2863" s="423">
        <f t="shared" si="793"/>
        <v>0</v>
      </c>
      <c r="N2863" s="424">
        <f t="shared" si="794"/>
        <v>0</v>
      </c>
      <c r="O2863" s="424">
        <f t="shared" si="795"/>
        <v>0</v>
      </c>
      <c r="P2863" s="420"/>
      <c r="Q2863" s="532"/>
      <c r="R2863" s="526" t="str">
        <f t="shared" si="788"/>
        <v/>
      </c>
      <c r="S2863" s="526" t="str">
        <f t="shared" si="796"/>
        <v/>
      </c>
      <c r="V2863" s="433">
        <f>VLOOKUP(A2863,[3]Cartilha!$A:$A,1,FALSE)</f>
        <v>100593</v>
      </c>
      <c r="W2863" s="367"/>
    </row>
    <row r="2864" spans="1:23" ht="22.5" hidden="1" x14ac:dyDescent="0.2">
      <c r="A2864" s="623">
        <v>100594</v>
      </c>
      <c r="B2864" s="616" t="s">
        <v>3171</v>
      </c>
      <c r="C2864" s="620" t="s">
        <v>3574</v>
      </c>
      <c r="D2864" s="612" t="s">
        <v>169</v>
      </c>
      <c r="E2864" s="621">
        <v>899.47</v>
      </c>
      <c r="F2864" s="614">
        <f t="shared" si="789"/>
        <v>1084.4000000000001</v>
      </c>
      <c r="G2864" s="510"/>
      <c r="H2864" s="423"/>
      <c r="I2864" s="422">
        <f t="shared" si="790"/>
        <v>0</v>
      </c>
      <c r="J2864" s="422">
        <f t="shared" si="791"/>
        <v>0</v>
      </c>
      <c r="K2864" s="419"/>
      <c r="L2864" s="423">
        <f t="shared" si="792"/>
        <v>0</v>
      </c>
      <c r="M2864" s="423">
        <f t="shared" si="793"/>
        <v>0</v>
      </c>
      <c r="N2864" s="424">
        <f t="shared" si="794"/>
        <v>0</v>
      </c>
      <c r="O2864" s="424">
        <f t="shared" si="795"/>
        <v>0</v>
      </c>
      <c r="P2864" s="420"/>
      <c r="Q2864" s="532"/>
      <c r="R2864" s="526" t="str">
        <f t="shared" si="788"/>
        <v/>
      </c>
      <c r="S2864" s="526" t="str">
        <f t="shared" si="796"/>
        <v/>
      </c>
      <c r="V2864" s="433">
        <f>VLOOKUP(A2864,[3]Cartilha!$A:$A,1,FALSE)</f>
        <v>100594</v>
      </c>
      <c r="W2864" s="367"/>
    </row>
    <row r="2865" spans="1:23" ht="22.5" hidden="1" x14ac:dyDescent="0.2">
      <c r="A2865" s="623">
        <v>100595</v>
      </c>
      <c r="B2865" s="616" t="s">
        <v>3171</v>
      </c>
      <c r="C2865" s="620" t="s">
        <v>3575</v>
      </c>
      <c r="D2865" s="612" t="s">
        <v>169</v>
      </c>
      <c r="E2865" s="621">
        <v>969.41</v>
      </c>
      <c r="F2865" s="614">
        <f t="shared" si="789"/>
        <v>1168.72</v>
      </c>
      <c r="G2865" s="510"/>
      <c r="H2865" s="423"/>
      <c r="I2865" s="422">
        <f t="shared" si="790"/>
        <v>0</v>
      </c>
      <c r="J2865" s="422">
        <f t="shared" si="791"/>
        <v>0</v>
      </c>
      <c r="K2865" s="419"/>
      <c r="L2865" s="423">
        <f t="shared" si="792"/>
        <v>0</v>
      </c>
      <c r="M2865" s="423">
        <f t="shared" si="793"/>
        <v>0</v>
      </c>
      <c r="N2865" s="424">
        <f t="shared" si="794"/>
        <v>0</v>
      </c>
      <c r="O2865" s="424">
        <f t="shared" si="795"/>
        <v>0</v>
      </c>
      <c r="P2865" s="420"/>
      <c r="Q2865" s="532"/>
      <c r="R2865" s="526" t="str">
        <f t="shared" si="788"/>
        <v/>
      </c>
      <c r="S2865" s="526" t="str">
        <f t="shared" si="796"/>
        <v/>
      </c>
      <c r="V2865" s="433">
        <f>VLOOKUP(A2865,[3]Cartilha!$A:$A,1,FALSE)</f>
        <v>100595</v>
      </c>
      <c r="W2865" s="367"/>
    </row>
    <row r="2866" spans="1:23" ht="22.5" hidden="1" x14ac:dyDescent="0.2">
      <c r="A2866" s="623">
        <v>100596</v>
      </c>
      <c r="B2866" s="616" t="s">
        <v>3171</v>
      </c>
      <c r="C2866" s="620" t="s">
        <v>3576</v>
      </c>
      <c r="D2866" s="612" t="s">
        <v>169</v>
      </c>
      <c r="E2866" s="621">
        <v>1092.68</v>
      </c>
      <c r="F2866" s="614">
        <f t="shared" si="789"/>
        <v>1317.34</v>
      </c>
      <c r="G2866" s="510"/>
      <c r="H2866" s="423"/>
      <c r="I2866" s="422">
        <f t="shared" si="790"/>
        <v>0</v>
      </c>
      <c r="J2866" s="422">
        <f t="shared" si="791"/>
        <v>0</v>
      </c>
      <c r="K2866" s="419"/>
      <c r="L2866" s="423">
        <f t="shared" si="792"/>
        <v>0</v>
      </c>
      <c r="M2866" s="423">
        <f t="shared" si="793"/>
        <v>0</v>
      </c>
      <c r="N2866" s="424">
        <f t="shared" si="794"/>
        <v>0</v>
      </c>
      <c r="O2866" s="424">
        <f t="shared" si="795"/>
        <v>0</v>
      </c>
      <c r="P2866" s="420"/>
      <c r="Q2866" s="532"/>
      <c r="R2866" s="526" t="str">
        <f t="shared" si="788"/>
        <v/>
      </c>
      <c r="S2866" s="526" t="str">
        <f t="shared" si="796"/>
        <v/>
      </c>
      <c r="V2866" s="433">
        <f>VLOOKUP(A2866,[3]Cartilha!$A:$A,1,FALSE)</f>
        <v>100596</v>
      </c>
      <c r="W2866" s="367"/>
    </row>
    <row r="2867" spans="1:23" ht="22.5" hidden="1" x14ac:dyDescent="0.2">
      <c r="A2867" s="623">
        <v>100597</v>
      </c>
      <c r="B2867" s="616" t="s">
        <v>3171</v>
      </c>
      <c r="C2867" s="620" t="s">
        <v>3577</v>
      </c>
      <c r="D2867" s="612" t="s">
        <v>169</v>
      </c>
      <c r="E2867" s="621">
        <v>1118.94</v>
      </c>
      <c r="F2867" s="614">
        <f t="shared" si="789"/>
        <v>1348.99</v>
      </c>
      <c r="G2867" s="510"/>
      <c r="H2867" s="423"/>
      <c r="I2867" s="422">
        <f t="shared" si="790"/>
        <v>0</v>
      </c>
      <c r="J2867" s="422">
        <f t="shared" si="791"/>
        <v>0</v>
      </c>
      <c r="K2867" s="419"/>
      <c r="L2867" s="423">
        <f t="shared" si="792"/>
        <v>0</v>
      </c>
      <c r="M2867" s="423">
        <f t="shared" si="793"/>
        <v>0</v>
      </c>
      <c r="N2867" s="424">
        <f t="shared" si="794"/>
        <v>0</v>
      </c>
      <c r="O2867" s="424">
        <f t="shared" si="795"/>
        <v>0</v>
      </c>
      <c r="P2867" s="420"/>
      <c r="Q2867" s="532"/>
      <c r="R2867" s="526" t="str">
        <f t="shared" si="788"/>
        <v/>
      </c>
      <c r="S2867" s="526" t="str">
        <f t="shared" si="796"/>
        <v/>
      </c>
      <c r="V2867" s="433">
        <f>VLOOKUP(A2867,[3]Cartilha!$A:$A,1,FALSE)</f>
        <v>100597</v>
      </c>
      <c r="W2867" s="367"/>
    </row>
    <row r="2868" spans="1:23" ht="22.5" hidden="1" x14ac:dyDescent="0.2">
      <c r="A2868" s="623">
        <v>100598</v>
      </c>
      <c r="B2868" s="616" t="s">
        <v>3171</v>
      </c>
      <c r="C2868" s="620" t="s">
        <v>3578</v>
      </c>
      <c r="D2868" s="612" t="s">
        <v>169</v>
      </c>
      <c r="E2868" s="621">
        <v>1220.56</v>
      </c>
      <c r="F2868" s="614">
        <f t="shared" si="789"/>
        <v>1471.51</v>
      </c>
      <c r="G2868" s="510"/>
      <c r="H2868" s="423"/>
      <c r="I2868" s="422">
        <f t="shared" si="790"/>
        <v>0</v>
      </c>
      <c r="J2868" s="422">
        <f t="shared" si="791"/>
        <v>0</v>
      </c>
      <c r="K2868" s="419"/>
      <c r="L2868" s="423">
        <f t="shared" si="792"/>
        <v>0</v>
      </c>
      <c r="M2868" s="423">
        <f t="shared" si="793"/>
        <v>0</v>
      </c>
      <c r="N2868" s="424">
        <f t="shared" si="794"/>
        <v>0</v>
      </c>
      <c r="O2868" s="424">
        <f t="shared" si="795"/>
        <v>0</v>
      </c>
      <c r="P2868" s="420"/>
      <c r="Q2868" s="532"/>
      <c r="R2868" s="526" t="str">
        <f t="shared" si="788"/>
        <v/>
      </c>
      <c r="S2868" s="526" t="str">
        <f t="shared" si="796"/>
        <v/>
      </c>
      <c r="V2868" s="433">
        <f>VLOOKUP(A2868,[3]Cartilha!$A:$A,1,FALSE)</f>
        <v>100598</v>
      </c>
      <c r="W2868" s="367"/>
    </row>
    <row r="2869" spans="1:23" ht="22.5" hidden="1" x14ac:dyDescent="0.2">
      <c r="A2869" s="623">
        <v>100599</v>
      </c>
      <c r="B2869" s="616" t="s">
        <v>3171</v>
      </c>
      <c r="C2869" s="620" t="s">
        <v>3579</v>
      </c>
      <c r="D2869" s="612" t="s">
        <v>169</v>
      </c>
      <c r="E2869" s="621">
        <v>498.98</v>
      </c>
      <c r="F2869" s="614">
        <f t="shared" si="789"/>
        <v>601.57000000000005</v>
      </c>
      <c r="G2869" s="510"/>
      <c r="H2869" s="423"/>
      <c r="I2869" s="422">
        <f t="shared" si="790"/>
        <v>0</v>
      </c>
      <c r="J2869" s="422">
        <f t="shared" si="791"/>
        <v>0</v>
      </c>
      <c r="K2869" s="419"/>
      <c r="L2869" s="423">
        <f t="shared" si="792"/>
        <v>0</v>
      </c>
      <c r="M2869" s="423">
        <f t="shared" si="793"/>
        <v>0</v>
      </c>
      <c r="N2869" s="424">
        <f t="shared" si="794"/>
        <v>0</v>
      </c>
      <c r="O2869" s="424">
        <f t="shared" si="795"/>
        <v>0</v>
      </c>
      <c r="P2869" s="420"/>
      <c r="Q2869" s="532"/>
      <c r="R2869" s="526" t="str">
        <f t="shared" si="788"/>
        <v/>
      </c>
      <c r="S2869" s="526" t="str">
        <f t="shared" si="796"/>
        <v/>
      </c>
      <c r="V2869" s="433">
        <f>VLOOKUP(A2869,[3]Cartilha!$A:$A,1,FALSE)</f>
        <v>100599</v>
      </c>
      <c r="W2869" s="367"/>
    </row>
    <row r="2870" spans="1:23" ht="22.5" hidden="1" x14ac:dyDescent="0.2">
      <c r="A2870" s="623">
        <v>100600</v>
      </c>
      <c r="B2870" s="616" t="s">
        <v>3171</v>
      </c>
      <c r="C2870" s="620" t="s">
        <v>3580</v>
      </c>
      <c r="D2870" s="612" t="s">
        <v>169</v>
      </c>
      <c r="E2870" s="621">
        <v>584.09</v>
      </c>
      <c r="F2870" s="614">
        <f t="shared" si="789"/>
        <v>704.18</v>
      </c>
      <c r="G2870" s="510"/>
      <c r="H2870" s="423"/>
      <c r="I2870" s="422">
        <f t="shared" si="790"/>
        <v>0</v>
      </c>
      <c r="J2870" s="422">
        <f t="shared" si="791"/>
        <v>0</v>
      </c>
      <c r="K2870" s="419"/>
      <c r="L2870" s="423">
        <f t="shared" si="792"/>
        <v>0</v>
      </c>
      <c r="M2870" s="423">
        <f t="shared" si="793"/>
        <v>0</v>
      </c>
      <c r="N2870" s="424">
        <f t="shared" si="794"/>
        <v>0</v>
      </c>
      <c r="O2870" s="424">
        <f t="shared" si="795"/>
        <v>0</v>
      </c>
      <c r="P2870" s="420"/>
      <c r="Q2870" s="532"/>
      <c r="R2870" s="526" t="str">
        <f t="shared" si="788"/>
        <v/>
      </c>
      <c r="S2870" s="526" t="str">
        <f t="shared" si="796"/>
        <v/>
      </c>
      <c r="V2870" s="433">
        <f>VLOOKUP(A2870,[3]Cartilha!$A:$A,1,FALSE)</f>
        <v>100600</v>
      </c>
      <c r="W2870" s="367"/>
    </row>
    <row r="2871" spans="1:23" ht="22.5" hidden="1" x14ac:dyDescent="0.2">
      <c r="A2871" s="623">
        <v>100601</v>
      </c>
      <c r="B2871" s="616" t="s">
        <v>3171</v>
      </c>
      <c r="C2871" s="620" t="s">
        <v>3581</v>
      </c>
      <c r="D2871" s="612" t="s">
        <v>169</v>
      </c>
      <c r="E2871" s="621">
        <v>725.92</v>
      </c>
      <c r="F2871" s="614">
        <f t="shared" si="789"/>
        <v>875.17</v>
      </c>
      <c r="G2871" s="510"/>
      <c r="H2871" s="423"/>
      <c r="I2871" s="422">
        <f t="shared" si="790"/>
        <v>0</v>
      </c>
      <c r="J2871" s="422">
        <f t="shared" si="791"/>
        <v>0</v>
      </c>
      <c r="K2871" s="419"/>
      <c r="L2871" s="423">
        <f t="shared" si="792"/>
        <v>0</v>
      </c>
      <c r="M2871" s="423">
        <f t="shared" si="793"/>
        <v>0</v>
      </c>
      <c r="N2871" s="424">
        <f t="shared" si="794"/>
        <v>0</v>
      </c>
      <c r="O2871" s="424">
        <f t="shared" si="795"/>
        <v>0</v>
      </c>
      <c r="P2871" s="420"/>
      <c r="Q2871" s="532"/>
      <c r="R2871" s="526" t="str">
        <f t="shared" si="788"/>
        <v/>
      </c>
      <c r="S2871" s="526" t="str">
        <f t="shared" si="796"/>
        <v/>
      </c>
      <c r="V2871" s="433">
        <f>VLOOKUP(A2871,[3]Cartilha!$A:$A,1,FALSE)</f>
        <v>100601</v>
      </c>
      <c r="W2871" s="367"/>
    </row>
    <row r="2872" spans="1:23" ht="22.5" hidden="1" x14ac:dyDescent="0.2">
      <c r="A2872" s="623">
        <v>100602</v>
      </c>
      <c r="B2872" s="616" t="s">
        <v>3171</v>
      </c>
      <c r="C2872" s="620" t="s">
        <v>3582</v>
      </c>
      <c r="D2872" s="612" t="s">
        <v>169</v>
      </c>
      <c r="E2872" s="621">
        <v>902.87</v>
      </c>
      <c r="F2872" s="614">
        <f t="shared" si="789"/>
        <v>1088.5</v>
      </c>
      <c r="G2872" s="510"/>
      <c r="H2872" s="423"/>
      <c r="I2872" s="422">
        <f t="shared" si="790"/>
        <v>0</v>
      </c>
      <c r="J2872" s="422">
        <f t="shared" si="791"/>
        <v>0</v>
      </c>
      <c r="K2872" s="419"/>
      <c r="L2872" s="423">
        <f t="shared" si="792"/>
        <v>0</v>
      </c>
      <c r="M2872" s="423">
        <f t="shared" si="793"/>
        <v>0</v>
      </c>
      <c r="N2872" s="424">
        <f t="shared" si="794"/>
        <v>0</v>
      </c>
      <c r="O2872" s="424">
        <f t="shared" si="795"/>
        <v>0</v>
      </c>
      <c r="P2872" s="420"/>
      <c r="Q2872" s="532"/>
      <c r="R2872" s="526" t="str">
        <f t="shared" si="788"/>
        <v/>
      </c>
      <c r="S2872" s="526" t="str">
        <f t="shared" si="796"/>
        <v/>
      </c>
      <c r="V2872" s="433">
        <f>VLOOKUP(A2872,[3]Cartilha!$A:$A,1,FALSE)</f>
        <v>100602</v>
      </c>
      <c r="W2872" s="367"/>
    </row>
    <row r="2873" spans="1:23" ht="22.5" hidden="1" x14ac:dyDescent="0.2">
      <c r="A2873" s="623">
        <v>100603</v>
      </c>
      <c r="B2873" s="616" t="s">
        <v>3171</v>
      </c>
      <c r="C2873" s="620" t="s">
        <v>3583</v>
      </c>
      <c r="D2873" s="612" t="s">
        <v>169</v>
      </c>
      <c r="E2873" s="621">
        <v>1358.73</v>
      </c>
      <c r="F2873" s="614">
        <f t="shared" si="789"/>
        <v>1638.08</v>
      </c>
      <c r="G2873" s="510"/>
      <c r="H2873" s="423"/>
      <c r="I2873" s="422">
        <f t="shared" si="790"/>
        <v>0</v>
      </c>
      <c r="J2873" s="422">
        <f t="shared" si="791"/>
        <v>0</v>
      </c>
      <c r="K2873" s="419"/>
      <c r="L2873" s="423">
        <f t="shared" si="792"/>
        <v>0</v>
      </c>
      <c r="M2873" s="423">
        <f t="shared" si="793"/>
        <v>0</v>
      </c>
      <c r="N2873" s="424">
        <f t="shared" si="794"/>
        <v>0</v>
      </c>
      <c r="O2873" s="424">
        <f t="shared" si="795"/>
        <v>0</v>
      </c>
      <c r="P2873" s="420"/>
      <c r="Q2873" s="532"/>
      <c r="R2873" s="526" t="str">
        <f t="shared" si="788"/>
        <v/>
      </c>
      <c r="S2873" s="526" t="str">
        <f t="shared" si="796"/>
        <v/>
      </c>
      <c r="V2873" s="433">
        <f>VLOOKUP(A2873,[3]Cartilha!$A:$A,1,FALSE)</f>
        <v>100603</v>
      </c>
      <c r="W2873" s="367"/>
    </row>
    <row r="2874" spans="1:23" ht="22.5" hidden="1" x14ac:dyDescent="0.2">
      <c r="A2874" s="623">
        <v>100604</v>
      </c>
      <c r="B2874" s="616" t="s">
        <v>3171</v>
      </c>
      <c r="C2874" s="620" t="s">
        <v>3584</v>
      </c>
      <c r="D2874" s="612" t="s">
        <v>169</v>
      </c>
      <c r="E2874" s="621">
        <v>623.21</v>
      </c>
      <c r="F2874" s="614">
        <f t="shared" si="789"/>
        <v>751.34</v>
      </c>
      <c r="G2874" s="510"/>
      <c r="H2874" s="423"/>
      <c r="I2874" s="422">
        <f t="shared" si="790"/>
        <v>0</v>
      </c>
      <c r="J2874" s="422">
        <f t="shared" si="791"/>
        <v>0</v>
      </c>
      <c r="K2874" s="419"/>
      <c r="L2874" s="423">
        <f t="shared" si="792"/>
        <v>0</v>
      </c>
      <c r="M2874" s="423">
        <f t="shared" si="793"/>
        <v>0</v>
      </c>
      <c r="N2874" s="424">
        <f t="shared" si="794"/>
        <v>0</v>
      </c>
      <c r="O2874" s="424">
        <f t="shared" si="795"/>
        <v>0</v>
      </c>
      <c r="P2874" s="420"/>
      <c r="Q2874" s="532"/>
      <c r="R2874" s="526" t="str">
        <f t="shared" si="788"/>
        <v/>
      </c>
      <c r="S2874" s="526" t="str">
        <f t="shared" si="796"/>
        <v/>
      </c>
      <c r="V2874" s="433">
        <f>VLOOKUP(A2874,[3]Cartilha!$A:$A,1,FALSE)</f>
        <v>100604</v>
      </c>
      <c r="W2874" s="367"/>
    </row>
    <row r="2875" spans="1:23" ht="22.5" hidden="1" x14ac:dyDescent="0.2">
      <c r="A2875" s="623">
        <v>100605</v>
      </c>
      <c r="B2875" s="616" t="s">
        <v>3171</v>
      </c>
      <c r="C2875" s="620" t="s">
        <v>3585</v>
      </c>
      <c r="D2875" s="612" t="s">
        <v>169</v>
      </c>
      <c r="E2875" s="621">
        <v>951.04</v>
      </c>
      <c r="F2875" s="614">
        <f t="shared" si="789"/>
        <v>1146.57</v>
      </c>
      <c r="G2875" s="510"/>
      <c r="H2875" s="423"/>
      <c r="I2875" s="422">
        <f t="shared" si="790"/>
        <v>0</v>
      </c>
      <c r="J2875" s="422">
        <f t="shared" si="791"/>
        <v>0</v>
      </c>
      <c r="K2875" s="419"/>
      <c r="L2875" s="423">
        <f t="shared" si="792"/>
        <v>0</v>
      </c>
      <c r="M2875" s="423">
        <f t="shared" si="793"/>
        <v>0</v>
      </c>
      <c r="N2875" s="424">
        <f t="shared" si="794"/>
        <v>0</v>
      </c>
      <c r="O2875" s="424">
        <f t="shared" si="795"/>
        <v>0</v>
      </c>
      <c r="P2875" s="420"/>
      <c r="Q2875" s="532"/>
      <c r="R2875" s="526" t="str">
        <f t="shared" si="788"/>
        <v/>
      </c>
      <c r="S2875" s="526" t="str">
        <f t="shared" si="796"/>
        <v/>
      </c>
      <c r="V2875" s="433">
        <f>VLOOKUP(A2875,[3]Cartilha!$A:$A,1,FALSE)</f>
        <v>100605</v>
      </c>
      <c r="W2875" s="367"/>
    </row>
    <row r="2876" spans="1:23" ht="22.5" hidden="1" x14ac:dyDescent="0.2">
      <c r="A2876" s="623">
        <v>100606</v>
      </c>
      <c r="B2876" s="616" t="s">
        <v>3171</v>
      </c>
      <c r="C2876" s="620" t="s">
        <v>3586</v>
      </c>
      <c r="D2876" s="612" t="s">
        <v>169</v>
      </c>
      <c r="E2876" s="621">
        <v>1418.67</v>
      </c>
      <c r="F2876" s="614">
        <f t="shared" si="789"/>
        <v>1710.35</v>
      </c>
      <c r="G2876" s="510"/>
      <c r="H2876" s="423"/>
      <c r="I2876" s="422">
        <f t="shared" si="790"/>
        <v>0</v>
      </c>
      <c r="J2876" s="422">
        <f t="shared" si="791"/>
        <v>0</v>
      </c>
      <c r="K2876" s="419"/>
      <c r="L2876" s="423">
        <f t="shared" si="792"/>
        <v>0</v>
      </c>
      <c r="M2876" s="423">
        <f t="shared" si="793"/>
        <v>0</v>
      </c>
      <c r="N2876" s="424">
        <f t="shared" si="794"/>
        <v>0</v>
      </c>
      <c r="O2876" s="424">
        <f t="shared" si="795"/>
        <v>0</v>
      </c>
      <c r="P2876" s="420"/>
      <c r="Q2876" s="532"/>
      <c r="R2876" s="526" t="str">
        <f t="shared" si="788"/>
        <v/>
      </c>
      <c r="S2876" s="526" t="str">
        <f t="shared" si="796"/>
        <v/>
      </c>
      <c r="V2876" s="433">
        <f>VLOOKUP(A2876,[3]Cartilha!$A:$A,1,FALSE)</f>
        <v>100606</v>
      </c>
      <c r="W2876" s="367"/>
    </row>
    <row r="2877" spans="1:23" ht="22.5" hidden="1" x14ac:dyDescent="0.2">
      <c r="A2877" s="623">
        <v>100607</v>
      </c>
      <c r="B2877" s="616" t="s">
        <v>3171</v>
      </c>
      <c r="C2877" s="620" t="s">
        <v>3587</v>
      </c>
      <c r="D2877" s="612" t="s">
        <v>169</v>
      </c>
      <c r="E2877" s="621">
        <v>642</v>
      </c>
      <c r="F2877" s="614">
        <f t="shared" si="789"/>
        <v>774</v>
      </c>
      <c r="G2877" s="510"/>
      <c r="H2877" s="423"/>
      <c r="I2877" s="422">
        <f t="shared" si="790"/>
        <v>0</v>
      </c>
      <c r="J2877" s="422">
        <f t="shared" si="791"/>
        <v>0</v>
      </c>
      <c r="K2877" s="419"/>
      <c r="L2877" s="423">
        <f t="shared" si="792"/>
        <v>0</v>
      </c>
      <c r="M2877" s="423">
        <f t="shared" si="793"/>
        <v>0</v>
      </c>
      <c r="N2877" s="424">
        <f t="shared" si="794"/>
        <v>0</v>
      </c>
      <c r="O2877" s="424">
        <f t="shared" si="795"/>
        <v>0</v>
      </c>
      <c r="P2877" s="420"/>
      <c r="Q2877" s="532"/>
      <c r="R2877" s="526" t="str">
        <f t="shared" si="788"/>
        <v/>
      </c>
      <c r="S2877" s="526" t="str">
        <f t="shared" si="796"/>
        <v/>
      </c>
      <c r="V2877" s="433">
        <f>VLOOKUP(A2877,[3]Cartilha!$A:$A,1,FALSE)</f>
        <v>100607</v>
      </c>
      <c r="W2877" s="367"/>
    </row>
    <row r="2878" spans="1:23" ht="22.5" hidden="1" x14ac:dyDescent="0.2">
      <c r="A2878" s="623">
        <v>100608</v>
      </c>
      <c r="B2878" s="616" t="s">
        <v>3171</v>
      </c>
      <c r="C2878" s="620" t="s">
        <v>3588</v>
      </c>
      <c r="D2878" s="612" t="s">
        <v>169</v>
      </c>
      <c r="E2878" s="621">
        <v>974.85</v>
      </c>
      <c r="F2878" s="614">
        <f t="shared" si="789"/>
        <v>1175.28</v>
      </c>
      <c r="G2878" s="510"/>
      <c r="H2878" s="423"/>
      <c r="I2878" s="422">
        <f t="shared" si="790"/>
        <v>0</v>
      </c>
      <c r="J2878" s="422">
        <f t="shared" si="791"/>
        <v>0</v>
      </c>
      <c r="K2878" s="419"/>
      <c r="L2878" s="423">
        <f t="shared" si="792"/>
        <v>0</v>
      </c>
      <c r="M2878" s="423">
        <f t="shared" si="793"/>
        <v>0</v>
      </c>
      <c r="N2878" s="424">
        <f t="shared" si="794"/>
        <v>0</v>
      </c>
      <c r="O2878" s="424">
        <f t="shared" si="795"/>
        <v>0</v>
      </c>
      <c r="P2878" s="420"/>
      <c r="Q2878" s="532"/>
      <c r="R2878" s="526" t="str">
        <f t="shared" si="788"/>
        <v/>
      </c>
      <c r="S2878" s="526" t="str">
        <f t="shared" si="796"/>
        <v/>
      </c>
      <c r="V2878" s="433">
        <f>VLOOKUP(A2878,[3]Cartilha!$A:$A,1,FALSE)</f>
        <v>100608</v>
      </c>
      <c r="W2878" s="367"/>
    </row>
    <row r="2879" spans="1:23" ht="22.5" hidden="1" x14ac:dyDescent="0.2">
      <c r="A2879" s="623">
        <v>100609</v>
      </c>
      <c r="B2879" s="616" t="s">
        <v>3171</v>
      </c>
      <c r="C2879" s="620" t="s">
        <v>3589</v>
      </c>
      <c r="D2879" s="612" t="s">
        <v>169</v>
      </c>
      <c r="E2879" s="621">
        <v>1450.57</v>
      </c>
      <c r="F2879" s="614">
        <f t="shared" si="789"/>
        <v>1748.81</v>
      </c>
      <c r="G2879" s="510"/>
      <c r="H2879" s="423"/>
      <c r="I2879" s="422">
        <f t="shared" si="790"/>
        <v>0</v>
      </c>
      <c r="J2879" s="422">
        <f t="shared" si="791"/>
        <v>0</v>
      </c>
      <c r="K2879" s="419"/>
      <c r="L2879" s="423">
        <f t="shared" si="792"/>
        <v>0</v>
      </c>
      <c r="M2879" s="423">
        <f t="shared" si="793"/>
        <v>0</v>
      </c>
      <c r="N2879" s="424">
        <f t="shared" si="794"/>
        <v>0</v>
      </c>
      <c r="O2879" s="424">
        <f t="shared" si="795"/>
        <v>0</v>
      </c>
      <c r="P2879" s="420"/>
      <c r="Q2879" s="532"/>
      <c r="R2879" s="526" t="str">
        <f t="shared" si="788"/>
        <v/>
      </c>
      <c r="S2879" s="526" t="str">
        <f t="shared" si="796"/>
        <v/>
      </c>
      <c r="V2879" s="433">
        <f>VLOOKUP(A2879,[3]Cartilha!$A:$A,1,FALSE)</f>
        <v>100609</v>
      </c>
      <c r="W2879" s="367"/>
    </row>
    <row r="2880" spans="1:23" ht="22.5" hidden="1" x14ac:dyDescent="0.2">
      <c r="A2880" s="623">
        <v>100610</v>
      </c>
      <c r="B2880" s="616" t="s">
        <v>3171</v>
      </c>
      <c r="C2880" s="620" t="s">
        <v>3590</v>
      </c>
      <c r="D2880" s="612" t="s">
        <v>169</v>
      </c>
      <c r="E2880" s="621">
        <v>660.7</v>
      </c>
      <c r="F2880" s="614">
        <f t="shared" si="789"/>
        <v>796.54</v>
      </c>
      <c r="G2880" s="510"/>
      <c r="H2880" s="423"/>
      <c r="I2880" s="422">
        <f t="shared" si="790"/>
        <v>0</v>
      </c>
      <c r="J2880" s="422">
        <f t="shared" si="791"/>
        <v>0</v>
      </c>
      <c r="K2880" s="419"/>
      <c r="L2880" s="423">
        <f t="shared" si="792"/>
        <v>0</v>
      </c>
      <c r="M2880" s="423">
        <f t="shared" si="793"/>
        <v>0</v>
      </c>
      <c r="N2880" s="424">
        <f t="shared" si="794"/>
        <v>0</v>
      </c>
      <c r="O2880" s="424">
        <f t="shared" si="795"/>
        <v>0</v>
      </c>
      <c r="P2880" s="420"/>
      <c r="Q2880" s="532"/>
      <c r="R2880" s="526" t="str">
        <f t="shared" si="788"/>
        <v/>
      </c>
      <c r="S2880" s="526" t="str">
        <f t="shared" si="796"/>
        <v/>
      </c>
      <c r="V2880" s="433">
        <f>VLOOKUP(A2880,[3]Cartilha!$A:$A,1,FALSE)</f>
        <v>100610</v>
      </c>
      <c r="W2880" s="367"/>
    </row>
    <row r="2881" spans="1:23" ht="22.5" hidden="1" x14ac:dyDescent="0.2">
      <c r="A2881" s="623">
        <v>100611</v>
      </c>
      <c r="B2881" s="616" t="s">
        <v>3171</v>
      </c>
      <c r="C2881" s="620" t="s">
        <v>3591</v>
      </c>
      <c r="D2881" s="612" t="s">
        <v>169</v>
      </c>
      <c r="E2881" s="621">
        <v>810.54</v>
      </c>
      <c r="F2881" s="614">
        <f t="shared" si="789"/>
        <v>977.19</v>
      </c>
      <c r="G2881" s="510"/>
      <c r="H2881" s="423"/>
      <c r="I2881" s="422">
        <f t="shared" si="790"/>
        <v>0</v>
      </c>
      <c r="J2881" s="422">
        <f t="shared" si="791"/>
        <v>0</v>
      </c>
      <c r="K2881" s="419"/>
      <c r="L2881" s="423">
        <f t="shared" si="792"/>
        <v>0</v>
      </c>
      <c r="M2881" s="423">
        <f t="shared" si="793"/>
        <v>0</v>
      </c>
      <c r="N2881" s="424">
        <f t="shared" si="794"/>
        <v>0</v>
      </c>
      <c r="O2881" s="424">
        <f t="shared" si="795"/>
        <v>0</v>
      </c>
      <c r="P2881" s="420"/>
      <c r="Q2881" s="532"/>
      <c r="R2881" s="526" t="str">
        <f t="shared" si="788"/>
        <v/>
      </c>
      <c r="S2881" s="526" t="str">
        <f t="shared" si="796"/>
        <v/>
      </c>
      <c r="V2881" s="433">
        <f>VLOOKUP(A2881,[3]Cartilha!$A:$A,1,FALSE)</f>
        <v>100611</v>
      </c>
      <c r="W2881" s="367"/>
    </row>
    <row r="2882" spans="1:23" ht="22.5" hidden="1" x14ac:dyDescent="0.2">
      <c r="A2882" s="623">
        <v>100612</v>
      </c>
      <c r="B2882" s="616" t="s">
        <v>3171</v>
      </c>
      <c r="C2882" s="620" t="s">
        <v>3592</v>
      </c>
      <c r="D2882" s="612" t="s">
        <v>169</v>
      </c>
      <c r="E2882" s="621">
        <v>998.26</v>
      </c>
      <c r="F2882" s="614">
        <f t="shared" si="789"/>
        <v>1203.5</v>
      </c>
      <c r="G2882" s="510"/>
      <c r="H2882" s="423"/>
      <c r="I2882" s="422">
        <f t="shared" si="790"/>
        <v>0</v>
      </c>
      <c r="J2882" s="422">
        <f t="shared" si="791"/>
        <v>0</v>
      </c>
      <c r="K2882" s="419"/>
      <c r="L2882" s="423">
        <f t="shared" si="792"/>
        <v>0</v>
      </c>
      <c r="M2882" s="423">
        <f t="shared" si="793"/>
        <v>0</v>
      </c>
      <c r="N2882" s="424">
        <f t="shared" si="794"/>
        <v>0</v>
      </c>
      <c r="O2882" s="424">
        <f t="shared" si="795"/>
        <v>0</v>
      </c>
      <c r="P2882" s="420"/>
      <c r="Q2882" s="532"/>
      <c r="R2882" s="526" t="str">
        <f t="shared" si="788"/>
        <v/>
      </c>
      <c r="S2882" s="526" t="str">
        <f t="shared" si="796"/>
        <v/>
      </c>
      <c r="V2882" s="433">
        <f>VLOOKUP(A2882,[3]Cartilha!$A:$A,1,FALSE)</f>
        <v>100612</v>
      </c>
      <c r="W2882" s="367"/>
    </row>
    <row r="2883" spans="1:23" ht="22.5" hidden="1" x14ac:dyDescent="0.2">
      <c r="A2883" s="623">
        <v>100613</v>
      </c>
      <c r="B2883" s="616" t="s">
        <v>3171</v>
      </c>
      <c r="C2883" s="620" t="s">
        <v>3593</v>
      </c>
      <c r="D2883" s="612" t="s">
        <v>169</v>
      </c>
      <c r="E2883" s="621">
        <v>1481.84</v>
      </c>
      <c r="F2883" s="614">
        <f t="shared" si="789"/>
        <v>1786.51</v>
      </c>
      <c r="G2883" s="510"/>
      <c r="H2883" s="423"/>
      <c r="I2883" s="422">
        <f t="shared" si="790"/>
        <v>0</v>
      </c>
      <c r="J2883" s="422">
        <f t="shared" si="791"/>
        <v>0</v>
      </c>
      <c r="K2883" s="419"/>
      <c r="L2883" s="423">
        <f t="shared" si="792"/>
        <v>0</v>
      </c>
      <c r="M2883" s="423">
        <f t="shared" si="793"/>
        <v>0</v>
      </c>
      <c r="N2883" s="424">
        <f t="shared" si="794"/>
        <v>0</v>
      </c>
      <c r="O2883" s="424">
        <f t="shared" si="795"/>
        <v>0</v>
      </c>
      <c r="P2883" s="420"/>
      <c r="Q2883" s="532"/>
      <c r="R2883" s="526" t="str">
        <f t="shared" si="788"/>
        <v/>
      </c>
      <c r="S2883" s="526" t="str">
        <f t="shared" si="796"/>
        <v/>
      </c>
      <c r="V2883" s="433">
        <f>VLOOKUP(A2883,[3]Cartilha!$A:$A,1,FALSE)</f>
        <v>100613</v>
      </c>
      <c r="W2883" s="367"/>
    </row>
    <row r="2884" spans="1:23" ht="22.5" hidden="1" x14ac:dyDescent="0.2">
      <c r="A2884" s="623">
        <v>100614</v>
      </c>
      <c r="B2884" s="616" t="s">
        <v>3171</v>
      </c>
      <c r="C2884" s="620" t="s">
        <v>3594</v>
      </c>
      <c r="D2884" s="612" t="s">
        <v>169</v>
      </c>
      <c r="E2884" s="621">
        <v>852.19</v>
      </c>
      <c r="F2884" s="614">
        <f t="shared" si="789"/>
        <v>1027.4000000000001</v>
      </c>
      <c r="G2884" s="510"/>
      <c r="H2884" s="423"/>
      <c r="I2884" s="422">
        <f t="shared" si="790"/>
        <v>0</v>
      </c>
      <c r="J2884" s="422">
        <f t="shared" si="791"/>
        <v>0</v>
      </c>
      <c r="K2884" s="419"/>
      <c r="L2884" s="423">
        <f t="shared" si="792"/>
        <v>0</v>
      </c>
      <c r="M2884" s="423">
        <f t="shared" si="793"/>
        <v>0</v>
      </c>
      <c r="N2884" s="424">
        <f t="shared" si="794"/>
        <v>0</v>
      </c>
      <c r="O2884" s="424">
        <f t="shared" si="795"/>
        <v>0</v>
      </c>
      <c r="P2884" s="420"/>
      <c r="Q2884" s="532"/>
      <c r="R2884" s="526" t="str">
        <f t="shared" si="788"/>
        <v/>
      </c>
      <c r="S2884" s="526" t="str">
        <f t="shared" si="796"/>
        <v/>
      </c>
      <c r="V2884" s="433">
        <f>VLOOKUP(A2884,[3]Cartilha!$A:$A,1,FALSE)</f>
        <v>100614</v>
      </c>
      <c r="W2884" s="367"/>
    </row>
    <row r="2885" spans="1:23" ht="22.5" hidden="1" x14ac:dyDescent="0.2">
      <c r="A2885" s="623">
        <v>100615</v>
      </c>
      <c r="B2885" s="616" t="s">
        <v>3171</v>
      </c>
      <c r="C2885" s="620" t="s">
        <v>3595</v>
      </c>
      <c r="D2885" s="612" t="s">
        <v>169</v>
      </c>
      <c r="E2885" s="621">
        <v>1044.81</v>
      </c>
      <c r="F2885" s="614">
        <f t="shared" si="789"/>
        <v>1259.6199999999999</v>
      </c>
      <c r="G2885" s="510"/>
      <c r="H2885" s="423"/>
      <c r="I2885" s="422">
        <f t="shared" si="790"/>
        <v>0</v>
      </c>
      <c r="J2885" s="422">
        <f t="shared" si="791"/>
        <v>0</v>
      </c>
      <c r="K2885" s="419"/>
      <c r="L2885" s="423">
        <f t="shared" si="792"/>
        <v>0</v>
      </c>
      <c r="M2885" s="423">
        <f t="shared" si="793"/>
        <v>0</v>
      </c>
      <c r="N2885" s="424">
        <f t="shared" si="794"/>
        <v>0</v>
      </c>
      <c r="O2885" s="424">
        <f t="shared" si="795"/>
        <v>0</v>
      </c>
      <c r="P2885" s="420"/>
      <c r="Q2885" s="532"/>
      <c r="R2885" s="526" t="str">
        <f t="shared" si="788"/>
        <v/>
      </c>
      <c r="S2885" s="526" t="str">
        <f t="shared" si="796"/>
        <v/>
      </c>
      <c r="V2885" s="433">
        <f>VLOOKUP(A2885,[3]Cartilha!$A:$A,1,FALSE)</f>
        <v>100615</v>
      </c>
      <c r="W2885" s="367"/>
    </row>
    <row r="2886" spans="1:23" ht="22.5" hidden="1" x14ac:dyDescent="0.2">
      <c r="A2886" s="623">
        <v>100616</v>
      </c>
      <c r="B2886" s="616" t="s">
        <v>3171</v>
      </c>
      <c r="C2886" s="620" t="s">
        <v>3596</v>
      </c>
      <c r="D2886" s="612" t="s">
        <v>169</v>
      </c>
      <c r="E2886" s="621">
        <v>1547.37</v>
      </c>
      <c r="F2886" s="614">
        <f t="shared" si="789"/>
        <v>1865.51</v>
      </c>
      <c r="G2886" s="510"/>
      <c r="H2886" s="423"/>
      <c r="I2886" s="422">
        <f t="shared" si="790"/>
        <v>0</v>
      </c>
      <c r="J2886" s="422">
        <f t="shared" si="791"/>
        <v>0</v>
      </c>
      <c r="K2886" s="419"/>
      <c r="L2886" s="423">
        <f t="shared" si="792"/>
        <v>0</v>
      </c>
      <c r="M2886" s="423">
        <f t="shared" si="793"/>
        <v>0</v>
      </c>
      <c r="N2886" s="424">
        <f t="shared" si="794"/>
        <v>0</v>
      </c>
      <c r="O2886" s="424">
        <f t="shared" si="795"/>
        <v>0</v>
      </c>
      <c r="P2886" s="420"/>
      <c r="Q2886" s="532"/>
      <c r="R2886" s="526" t="str">
        <f t="shared" si="788"/>
        <v/>
      </c>
      <c r="S2886" s="526" t="str">
        <f t="shared" si="796"/>
        <v/>
      </c>
      <c r="V2886" s="433">
        <f>VLOOKUP(A2886,[3]Cartilha!$A:$A,1,FALSE)</f>
        <v>100616</v>
      </c>
      <c r="W2886" s="367"/>
    </row>
    <row r="2887" spans="1:23" ht="22.5" hidden="1" x14ac:dyDescent="0.2">
      <c r="A2887" s="623">
        <v>100617</v>
      </c>
      <c r="B2887" s="616" t="s">
        <v>3171</v>
      </c>
      <c r="C2887" s="620" t="s">
        <v>3597</v>
      </c>
      <c r="D2887" s="612" t="s">
        <v>169</v>
      </c>
      <c r="E2887" s="621">
        <v>1091.23</v>
      </c>
      <c r="F2887" s="614">
        <f t="shared" si="789"/>
        <v>1315.59</v>
      </c>
      <c r="G2887" s="510"/>
      <c r="H2887" s="423"/>
      <c r="I2887" s="422">
        <f t="shared" si="790"/>
        <v>0</v>
      </c>
      <c r="J2887" s="422">
        <f t="shared" si="791"/>
        <v>0</v>
      </c>
      <c r="K2887" s="419"/>
      <c r="L2887" s="423">
        <f t="shared" si="792"/>
        <v>0</v>
      </c>
      <c r="M2887" s="423">
        <f t="shared" si="793"/>
        <v>0</v>
      </c>
      <c r="N2887" s="424">
        <f t="shared" si="794"/>
        <v>0</v>
      </c>
      <c r="O2887" s="424">
        <f t="shared" si="795"/>
        <v>0</v>
      </c>
      <c r="P2887" s="420"/>
      <c r="Q2887" s="532"/>
      <c r="R2887" s="526" t="str">
        <f t="shared" si="788"/>
        <v/>
      </c>
      <c r="S2887" s="526" t="str">
        <f t="shared" si="796"/>
        <v/>
      </c>
      <c r="V2887" s="433">
        <f>VLOOKUP(A2887,[3]Cartilha!$A:$A,1,FALSE)</f>
        <v>100617</v>
      </c>
      <c r="W2887" s="367"/>
    </row>
    <row r="2888" spans="1:23" ht="33.75" hidden="1" x14ac:dyDescent="0.2">
      <c r="A2888" s="623">
        <v>100618</v>
      </c>
      <c r="B2888" s="616" t="s">
        <v>3171</v>
      </c>
      <c r="C2888" s="620" t="s">
        <v>3598</v>
      </c>
      <c r="D2888" s="612" t="s">
        <v>169</v>
      </c>
      <c r="E2888" s="621">
        <v>1616.35</v>
      </c>
      <c r="F2888" s="614">
        <f t="shared" si="789"/>
        <v>1948.67</v>
      </c>
      <c r="G2888" s="510"/>
      <c r="H2888" s="423"/>
      <c r="I2888" s="422">
        <f t="shared" si="790"/>
        <v>0</v>
      </c>
      <c r="J2888" s="422">
        <f t="shared" si="791"/>
        <v>0</v>
      </c>
      <c r="K2888" s="419"/>
      <c r="L2888" s="423">
        <f t="shared" si="792"/>
        <v>0</v>
      </c>
      <c r="M2888" s="423">
        <f t="shared" si="793"/>
        <v>0</v>
      </c>
      <c r="N2888" s="424">
        <f t="shared" si="794"/>
        <v>0</v>
      </c>
      <c r="O2888" s="424">
        <f t="shared" si="795"/>
        <v>0</v>
      </c>
      <c r="P2888" s="420"/>
      <c r="Q2888" s="532"/>
      <c r="R2888" s="526" t="str">
        <f t="shared" si="788"/>
        <v/>
      </c>
      <c r="S2888" s="526" t="str">
        <f t="shared" si="796"/>
        <v/>
      </c>
      <c r="V2888" s="433">
        <f>VLOOKUP(A2888,[3]Cartilha!$A:$A,1,FALSE)</f>
        <v>100618</v>
      </c>
      <c r="W2888" s="367"/>
    </row>
    <row r="2889" spans="1:23" hidden="1" x14ac:dyDescent="0.2">
      <c r="A2889" s="623" t="s">
        <v>6229</v>
      </c>
      <c r="B2889" s="616"/>
      <c r="C2889" s="620" t="s">
        <v>6230</v>
      </c>
      <c r="D2889" s="612">
        <v>0</v>
      </c>
      <c r="E2889" s="637">
        <v>0</v>
      </c>
      <c r="F2889" s="638">
        <f t="shared" si="789"/>
        <v>0</v>
      </c>
      <c r="G2889" s="518"/>
      <c r="H2889" s="446"/>
      <c r="I2889" s="447"/>
      <c r="J2889" s="448"/>
      <c r="K2889" s="419"/>
      <c r="L2889" s="461"/>
      <c r="M2889" s="446"/>
      <c r="N2889" s="447"/>
      <c r="O2889" s="448"/>
      <c r="P2889" s="420"/>
      <c r="Q2889" s="525" t="str">
        <f>IF(OR(SUM(J2889)&gt;0,SUM(O2889)&gt;0),"xx","")</f>
        <v/>
      </c>
      <c r="R2889" s="526" t="str">
        <f t="shared" si="788"/>
        <v/>
      </c>
      <c r="S2889" s="526" t="str">
        <f t="shared" si="796"/>
        <v/>
      </c>
      <c r="V2889" s="433" t="str">
        <f>VLOOKUP(A2889,[3]Cartilha!$A:$A,1,FALSE)</f>
        <v>8.1.8</v>
      </c>
      <c r="W2889" s="367"/>
    </row>
    <row r="2890" spans="1:23" hidden="1" x14ac:dyDescent="0.2">
      <c r="A2890" s="623" t="s">
        <v>6231</v>
      </c>
      <c r="B2890" s="616"/>
      <c r="C2890" s="620" t="s">
        <v>6232</v>
      </c>
      <c r="D2890" s="612">
        <v>0</v>
      </c>
      <c r="E2890" s="637">
        <v>0</v>
      </c>
      <c r="F2890" s="638">
        <f t="shared" si="789"/>
        <v>0</v>
      </c>
      <c r="G2890" s="518"/>
      <c r="H2890" s="446"/>
      <c r="I2890" s="447"/>
      <c r="J2890" s="448"/>
      <c r="K2890" s="419"/>
      <c r="L2890" s="461"/>
      <c r="M2890" s="446"/>
      <c r="N2890" s="447"/>
      <c r="O2890" s="448"/>
      <c r="P2890" s="420"/>
      <c r="Q2890" s="525" t="str">
        <f>IF(OR(SUM(J2890)&gt;0,SUM(O2890)&gt;0),"xx","")</f>
        <v/>
      </c>
      <c r="R2890" s="526" t="str">
        <f t="shared" si="788"/>
        <v/>
      </c>
      <c r="S2890" s="526" t="str">
        <f t="shared" si="796"/>
        <v/>
      </c>
      <c r="V2890" s="433" t="str">
        <f>VLOOKUP(A2890,[3]Cartilha!$A:$A,1,FALSE)</f>
        <v>8.1.9</v>
      </c>
      <c r="W2890" s="367"/>
    </row>
    <row r="2891" spans="1:23" x14ac:dyDescent="0.2">
      <c r="A2891" s="623" t="s">
        <v>1912</v>
      </c>
      <c r="B2891" s="616"/>
      <c r="C2891" s="620" t="s">
        <v>1919</v>
      </c>
      <c r="D2891" s="612">
        <v>0</v>
      </c>
      <c r="E2891" s="637">
        <v>0</v>
      </c>
      <c r="F2891" s="638">
        <f t="shared" si="789"/>
        <v>0</v>
      </c>
      <c r="G2891" s="518"/>
      <c r="H2891" s="446"/>
      <c r="I2891" s="447"/>
      <c r="J2891" s="448"/>
      <c r="K2891" s="419"/>
      <c r="L2891" s="461"/>
      <c r="M2891" s="446"/>
      <c r="N2891" s="447"/>
      <c r="O2891" s="448"/>
      <c r="P2891" s="420"/>
      <c r="Q2891" s="525" t="str">
        <f>IF(OR(SUM(J2893:J3481)&gt;0,SUM(O2893:O3481)&gt;0),"xx","")</f>
        <v>xx</v>
      </c>
      <c r="R2891" s="526" t="str">
        <f t="shared" si="788"/>
        <v>x</v>
      </c>
      <c r="S2891" s="526" t="str">
        <f t="shared" si="796"/>
        <v>x</v>
      </c>
      <c r="V2891" s="433" t="str">
        <f>VLOOKUP(A2891,[3]Cartilha!$A:$A,1,FALSE)</f>
        <v>8.2</v>
      </c>
      <c r="W2891" s="367"/>
    </row>
    <row r="2892" spans="1:23" hidden="1" x14ac:dyDescent="0.2">
      <c r="A2892" s="576" t="s">
        <v>1920</v>
      </c>
      <c r="B2892" s="616"/>
      <c r="C2892" s="639" t="s">
        <v>112</v>
      </c>
      <c r="D2892" s="617">
        <v>0</v>
      </c>
      <c r="E2892" s="640">
        <v>0</v>
      </c>
      <c r="F2892" s="641">
        <f t="shared" si="789"/>
        <v>0</v>
      </c>
      <c r="G2892" s="535"/>
      <c r="H2892" s="453"/>
      <c r="I2892" s="454"/>
      <c r="J2892" s="454"/>
      <c r="K2892" s="419"/>
      <c r="L2892" s="453"/>
      <c r="M2892" s="453"/>
      <c r="N2892" s="454"/>
      <c r="O2892" s="454"/>
      <c r="P2892" s="420"/>
      <c r="Q2892" s="525" t="str">
        <f>IF(OR(SUM(J2893:J2897)&gt;0,SUM(O2893:O2897)&gt;0),"xx","")</f>
        <v/>
      </c>
      <c r="R2892" s="526" t="str">
        <f t="shared" si="788"/>
        <v/>
      </c>
      <c r="S2892" s="526" t="str">
        <f t="shared" si="796"/>
        <v/>
      </c>
      <c r="V2892" s="433" t="str">
        <f>VLOOKUP(A2892,[3]Cartilha!$A:$A,1,FALSE)</f>
        <v>8.2.1</v>
      </c>
      <c r="W2892" s="367"/>
    </row>
    <row r="2893" spans="1:23" hidden="1" x14ac:dyDescent="0.2">
      <c r="A2893" s="623">
        <v>97660</v>
      </c>
      <c r="B2893" s="616" t="s">
        <v>3171</v>
      </c>
      <c r="C2893" s="620" t="s">
        <v>2345</v>
      </c>
      <c r="D2893" s="612" t="s">
        <v>169</v>
      </c>
      <c r="E2893" s="621">
        <v>0.67</v>
      </c>
      <c r="F2893" s="614">
        <f t="shared" si="789"/>
        <v>0.81</v>
      </c>
      <c r="G2893" s="510"/>
      <c r="H2893" s="423"/>
      <c r="I2893" s="422">
        <f>IF(ISBLANK(E2893),0,ROUND(F2893*G2893,2))</f>
        <v>0</v>
      </c>
      <c r="J2893" s="422">
        <f>IF(ISBLANK(G2893),0,ROUND(G2893*H2893,2))</f>
        <v>0</v>
      </c>
      <c r="K2893" s="419"/>
      <c r="L2893" s="423">
        <f t="shared" ref="L2893:M2897" si="797">G2893</f>
        <v>0</v>
      </c>
      <c r="M2893" s="423">
        <f t="shared" si="797"/>
        <v>0</v>
      </c>
      <c r="N2893" s="424">
        <f>IF(ISBLANK(E2893),0,ROUND(F2893*L2893,2))</f>
        <v>0</v>
      </c>
      <c r="O2893" s="424">
        <f>IF(ISBLANK(L2893),0,ROUND(L2893*M2893,2))</f>
        <v>0</v>
      </c>
      <c r="P2893" s="420"/>
      <c r="Q2893" s="532"/>
      <c r="R2893" s="526" t="str">
        <f t="shared" si="788"/>
        <v/>
      </c>
      <c r="S2893" s="526" t="str">
        <f t="shared" si="796"/>
        <v/>
      </c>
      <c r="V2893" s="433">
        <f>VLOOKUP(A2893,[3]Cartilha!$A:$A,1,FALSE)</f>
        <v>97660</v>
      </c>
      <c r="W2893" s="367"/>
    </row>
    <row r="2894" spans="1:23" hidden="1" x14ac:dyDescent="0.2">
      <c r="A2894" s="623">
        <v>90447</v>
      </c>
      <c r="B2894" s="616" t="s">
        <v>3171</v>
      </c>
      <c r="C2894" s="620" t="s">
        <v>3267</v>
      </c>
      <c r="D2894" s="612" t="s">
        <v>7029</v>
      </c>
      <c r="E2894" s="621">
        <v>6.94</v>
      </c>
      <c r="F2894" s="614">
        <f t="shared" si="789"/>
        <v>8.3699999999999992</v>
      </c>
      <c r="G2894" s="510"/>
      <c r="H2894" s="423"/>
      <c r="I2894" s="422">
        <f>IF(ISBLANK(E2894),0,ROUND(F2894*G2894,2))</f>
        <v>0</v>
      </c>
      <c r="J2894" s="422">
        <f>IF(ISBLANK(G2894),0,ROUND(G2894*H2894,2))</f>
        <v>0</v>
      </c>
      <c r="K2894" s="419"/>
      <c r="L2894" s="423">
        <f t="shared" si="797"/>
        <v>0</v>
      </c>
      <c r="M2894" s="423">
        <f t="shared" si="797"/>
        <v>0</v>
      </c>
      <c r="N2894" s="424">
        <f>IF(ISBLANK(E2894),0,ROUND(F2894*L2894,2))</f>
        <v>0</v>
      </c>
      <c r="O2894" s="424">
        <f>IF(ISBLANK(L2894),0,ROUND(L2894*M2894,2))</f>
        <v>0</v>
      </c>
      <c r="P2894" s="420"/>
      <c r="Q2894" s="532"/>
      <c r="R2894" s="526" t="str">
        <f t="shared" si="788"/>
        <v/>
      </c>
      <c r="S2894" s="526" t="str">
        <f t="shared" si="796"/>
        <v/>
      </c>
      <c r="V2894" s="433">
        <f>VLOOKUP(A2894,[3]Cartilha!$A:$A,1,FALSE)</f>
        <v>90447</v>
      </c>
      <c r="W2894" s="367"/>
    </row>
    <row r="2895" spans="1:23" hidden="1" x14ac:dyDescent="0.2">
      <c r="A2895" s="623">
        <v>90456</v>
      </c>
      <c r="B2895" s="616" t="s">
        <v>3171</v>
      </c>
      <c r="C2895" s="620" t="s">
        <v>449</v>
      </c>
      <c r="D2895" s="612" t="s">
        <v>169</v>
      </c>
      <c r="E2895" s="621">
        <v>4.51</v>
      </c>
      <c r="F2895" s="614">
        <f t="shared" si="789"/>
        <v>5.44</v>
      </c>
      <c r="G2895" s="510"/>
      <c r="H2895" s="423"/>
      <c r="I2895" s="422">
        <f>IF(ISBLANK(E2895),0,ROUND(F2895*G2895,2))</f>
        <v>0</v>
      </c>
      <c r="J2895" s="422">
        <f>IF(ISBLANK(G2895),0,ROUND(G2895*H2895,2))</f>
        <v>0</v>
      </c>
      <c r="K2895" s="419"/>
      <c r="L2895" s="423">
        <f t="shared" si="797"/>
        <v>0</v>
      </c>
      <c r="M2895" s="423">
        <f t="shared" si="797"/>
        <v>0</v>
      </c>
      <c r="N2895" s="424">
        <f>IF(ISBLANK(E2895),0,ROUND(F2895*L2895,2))</f>
        <v>0</v>
      </c>
      <c r="O2895" s="424">
        <f>IF(ISBLANK(L2895),0,ROUND(L2895*M2895,2))</f>
        <v>0</v>
      </c>
      <c r="P2895" s="420"/>
      <c r="Q2895" s="532"/>
      <c r="R2895" s="526" t="str">
        <f t="shared" si="788"/>
        <v/>
      </c>
      <c r="S2895" s="526" t="str">
        <f t="shared" si="796"/>
        <v/>
      </c>
      <c r="V2895" s="433">
        <f>VLOOKUP(A2895,[3]Cartilha!$A:$A,1,FALSE)</f>
        <v>90456</v>
      </c>
      <c r="W2895" s="367"/>
    </row>
    <row r="2896" spans="1:23" hidden="1" x14ac:dyDescent="0.2">
      <c r="A2896" s="623">
        <v>90457</v>
      </c>
      <c r="B2896" s="616" t="s">
        <v>3171</v>
      </c>
      <c r="C2896" s="620" t="s">
        <v>450</v>
      </c>
      <c r="D2896" s="612" t="s">
        <v>169</v>
      </c>
      <c r="E2896" s="621">
        <v>10.28</v>
      </c>
      <c r="F2896" s="614">
        <f t="shared" si="789"/>
        <v>12.39</v>
      </c>
      <c r="G2896" s="510"/>
      <c r="H2896" s="423"/>
      <c r="I2896" s="422">
        <f>IF(ISBLANK(E2896),0,ROUND(F2896*G2896,2))</f>
        <v>0</v>
      </c>
      <c r="J2896" s="422">
        <f>IF(ISBLANK(G2896),0,ROUND(G2896*H2896,2))</f>
        <v>0</v>
      </c>
      <c r="K2896" s="419"/>
      <c r="L2896" s="423">
        <f t="shared" si="797"/>
        <v>0</v>
      </c>
      <c r="M2896" s="423">
        <f t="shared" si="797"/>
        <v>0</v>
      </c>
      <c r="N2896" s="424">
        <f>IF(ISBLANK(E2896),0,ROUND(F2896*L2896,2))</f>
        <v>0</v>
      </c>
      <c r="O2896" s="424">
        <f>IF(ISBLANK(L2896),0,ROUND(L2896*M2896,2))</f>
        <v>0</v>
      </c>
      <c r="P2896" s="420"/>
      <c r="Q2896" s="532"/>
      <c r="R2896" s="526" t="str">
        <f t="shared" si="788"/>
        <v/>
      </c>
      <c r="S2896" s="526" t="str">
        <f t="shared" si="796"/>
        <v/>
      </c>
      <c r="V2896" s="433">
        <f>VLOOKUP(A2896,[3]Cartilha!$A:$A,1,FALSE)</f>
        <v>90457</v>
      </c>
      <c r="W2896" s="367"/>
    </row>
    <row r="2897" spans="1:23" hidden="1" x14ac:dyDescent="0.2">
      <c r="A2897" s="623">
        <v>90458</v>
      </c>
      <c r="B2897" s="616" t="s">
        <v>3171</v>
      </c>
      <c r="C2897" s="620" t="s">
        <v>451</v>
      </c>
      <c r="D2897" s="612" t="s">
        <v>169</v>
      </c>
      <c r="E2897" s="621">
        <v>29.17</v>
      </c>
      <c r="F2897" s="614">
        <f t="shared" si="789"/>
        <v>35.17</v>
      </c>
      <c r="G2897" s="510"/>
      <c r="H2897" s="423"/>
      <c r="I2897" s="422">
        <f>IF(ISBLANK(E2897),0,ROUND(F2897*G2897,2))</f>
        <v>0</v>
      </c>
      <c r="J2897" s="422">
        <f>IF(ISBLANK(G2897),0,ROUND(G2897*H2897,2))</f>
        <v>0</v>
      </c>
      <c r="K2897" s="419"/>
      <c r="L2897" s="423">
        <f t="shared" si="797"/>
        <v>0</v>
      </c>
      <c r="M2897" s="423">
        <f t="shared" si="797"/>
        <v>0</v>
      </c>
      <c r="N2897" s="424">
        <f>IF(ISBLANK(E2897),0,ROUND(F2897*L2897,2))</f>
        <v>0</v>
      </c>
      <c r="O2897" s="424">
        <f>IF(ISBLANK(L2897),0,ROUND(L2897*M2897,2))</f>
        <v>0</v>
      </c>
      <c r="P2897" s="420"/>
      <c r="Q2897" s="532"/>
      <c r="R2897" s="526" t="str">
        <f t="shared" si="788"/>
        <v/>
      </c>
      <c r="S2897" s="526" t="str">
        <f t="shared" si="796"/>
        <v/>
      </c>
      <c r="V2897" s="433">
        <f>VLOOKUP(A2897,[3]Cartilha!$A:$A,1,FALSE)</f>
        <v>90458</v>
      </c>
      <c r="W2897" s="367"/>
    </row>
    <row r="2898" spans="1:23" hidden="1" x14ac:dyDescent="0.2">
      <c r="A2898" s="623" t="s">
        <v>1921</v>
      </c>
      <c r="B2898" s="616"/>
      <c r="C2898" s="620" t="s">
        <v>113</v>
      </c>
      <c r="D2898" s="612">
        <v>0</v>
      </c>
      <c r="E2898" s="621">
        <v>0</v>
      </c>
      <c r="F2898" s="614">
        <f t="shared" si="789"/>
        <v>0</v>
      </c>
      <c r="G2898" s="518"/>
      <c r="H2898" s="446"/>
      <c r="I2898" s="447"/>
      <c r="J2898" s="448"/>
      <c r="K2898" s="419"/>
      <c r="L2898" s="461"/>
      <c r="M2898" s="446"/>
      <c r="N2898" s="449"/>
      <c r="O2898" s="450"/>
      <c r="P2898" s="451"/>
      <c r="Q2898" s="525" t="str">
        <f>IF(OR(SUM(J2899:J2953)&gt;0,SUM(O2899:O2953)&gt;0),"xx","")</f>
        <v/>
      </c>
      <c r="R2898" s="526" t="str">
        <f t="shared" si="788"/>
        <v/>
      </c>
      <c r="S2898" s="526" t="str">
        <f t="shared" si="796"/>
        <v/>
      </c>
      <c r="V2898" s="433" t="str">
        <f>VLOOKUP(A2898,[3]Cartilha!$A:$A,1,FALSE)</f>
        <v>8.2.2</v>
      </c>
      <c r="W2898" s="367"/>
    </row>
    <row r="2899" spans="1:23" hidden="1" x14ac:dyDescent="0.2">
      <c r="A2899" s="623">
        <v>101938</v>
      </c>
      <c r="B2899" s="616" t="s">
        <v>3171</v>
      </c>
      <c r="C2899" s="620" t="s">
        <v>5705</v>
      </c>
      <c r="D2899" s="612" t="s">
        <v>169</v>
      </c>
      <c r="E2899" s="621">
        <v>118.71</v>
      </c>
      <c r="F2899" s="614">
        <f t="shared" si="789"/>
        <v>143.12</v>
      </c>
      <c r="G2899" s="518"/>
      <c r="H2899" s="461"/>
      <c r="I2899" s="424">
        <f t="shared" ref="I2899:I2930" si="798">IF(ISBLANK(E2899),0,ROUND(F2899*G2899,2))</f>
        <v>0</v>
      </c>
      <c r="J2899" s="448">
        <f t="shared" ref="J2899:J2930" si="799">IF(ISBLANK(G2899),0,ROUND(G2899*H2899,2))</f>
        <v>0</v>
      </c>
      <c r="K2899" s="419"/>
      <c r="L2899" s="461">
        <f t="shared" ref="L2899:L2930" si="800">G2899</f>
        <v>0</v>
      </c>
      <c r="M2899" s="461">
        <f t="shared" ref="M2899:M2930" si="801">H2899</f>
        <v>0</v>
      </c>
      <c r="N2899" s="424">
        <f t="shared" ref="N2899:N2930" si="802">IF(ISBLANK(E2899),0,ROUND(F2899*L2899,2))</f>
        <v>0</v>
      </c>
      <c r="O2899" s="448">
        <f t="shared" ref="O2899:O2930" si="803">IF(ISBLANK(L2899),0,ROUND(L2899*M2899,2))</f>
        <v>0</v>
      </c>
      <c r="P2899" s="420"/>
      <c r="Q2899" s="532"/>
      <c r="R2899" s="526" t="str">
        <f t="shared" si="788"/>
        <v/>
      </c>
      <c r="S2899" s="526" t="str">
        <f t="shared" si="796"/>
        <v/>
      </c>
      <c r="V2899" s="433">
        <f>VLOOKUP(A2899,[3]Cartilha!$A:$A,1,FALSE)</f>
        <v>101938</v>
      </c>
      <c r="W2899" s="367"/>
    </row>
    <row r="2900" spans="1:23" ht="22.5" hidden="1" x14ac:dyDescent="0.2">
      <c r="A2900" s="623">
        <v>101489</v>
      </c>
      <c r="B2900" s="616" t="s">
        <v>3171</v>
      </c>
      <c r="C2900" s="620" t="s">
        <v>5035</v>
      </c>
      <c r="D2900" s="612" t="s">
        <v>169</v>
      </c>
      <c r="E2900" s="621">
        <v>1417.09</v>
      </c>
      <c r="F2900" s="614">
        <f t="shared" si="789"/>
        <v>1708.44</v>
      </c>
      <c r="G2900" s="518"/>
      <c r="H2900" s="461"/>
      <c r="I2900" s="424">
        <f t="shared" si="798"/>
        <v>0</v>
      </c>
      <c r="J2900" s="448">
        <f t="shared" si="799"/>
        <v>0</v>
      </c>
      <c r="K2900" s="419"/>
      <c r="L2900" s="461">
        <f t="shared" si="800"/>
        <v>0</v>
      </c>
      <c r="M2900" s="461">
        <f t="shared" si="801"/>
        <v>0</v>
      </c>
      <c r="N2900" s="424">
        <f t="shared" si="802"/>
        <v>0</v>
      </c>
      <c r="O2900" s="448">
        <f t="shared" si="803"/>
        <v>0</v>
      </c>
      <c r="P2900" s="420"/>
      <c r="Q2900" s="532"/>
      <c r="R2900" s="526" t="str">
        <f t="shared" ref="R2900:R2963" si="804">IF(Q2900="X","x",IF(Q2900="xx","x",IF(O2900&gt;0,"x","")))</f>
        <v/>
      </c>
      <c r="S2900" s="526" t="str">
        <f t="shared" si="796"/>
        <v/>
      </c>
      <c r="V2900" s="433">
        <f>VLOOKUP(A2900,[3]Cartilha!$A:$A,1,FALSE)</f>
        <v>101489</v>
      </c>
      <c r="W2900" s="367"/>
    </row>
    <row r="2901" spans="1:23" ht="22.5" hidden="1" x14ac:dyDescent="0.2">
      <c r="A2901" s="623">
        <v>101490</v>
      </c>
      <c r="B2901" s="616" t="s">
        <v>3171</v>
      </c>
      <c r="C2901" s="620" t="s">
        <v>5036</v>
      </c>
      <c r="D2901" s="612" t="s">
        <v>169</v>
      </c>
      <c r="E2901" s="621">
        <v>1509.27</v>
      </c>
      <c r="F2901" s="614">
        <f t="shared" si="789"/>
        <v>1819.58</v>
      </c>
      <c r="G2901" s="518"/>
      <c r="H2901" s="461"/>
      <c r="I2901" s="424">
        <f t="shared" si="798"/>
        <v>0</v>
      </c>
      <c r="J2901" s="448">
        <f t="shared" si="799"/>
        <v>0</v>
      </c>
      <c r="K2901" s="419"/>
      <c r="L2901" s="461">
        <f t="shared" si="800"/>
        <v>0</v>
      </c>
      <c r="M2901" s="461">
        <f t="shared" si="801"/>
        <v>0</v>
      </c>
      <c r="N2901" s="424">
        <f t="shared" si="802"/>
        <v>0</v>
      </c>
      <c r="O2901" s="448">
        <f t="shared" si="803"/>
        <v>0</v>
      </c>
      <c r="P2901" s="420"/>
      <c r="Q2901" s="532"/>
      <c r="R2901" s="526" t="str">
        <f t="shared" si="804"/>
        <v/>
      </c>
      <c r="S2901" s="526" t="str">
        <f t="shared" si="796"/>
        <v/>
      </c>
      <c r="V2901" s="433">
        <f>VLOOKUP(A2901,[3]Cartilha!$A:$A,1,FALSE)</f>
        <v>101490</v>
      </c>
      <c r="W2901" s="367"/>
    </row>
    <row r="2902" spans="1:23" ht="22.5" hidden="1" x14ac:dyDescent="0.2">
      <c r="A2902" s="623">
        <v>101491</v>
      </c>
      <c r="B2902" s="616" t="s">
        <v>3171</v>
      </c>
      <c r="C2902" s="620" t="s">
        <v>5037</v>
      </c>
      <c r="D2902" s="612" t="s">
        <v>169</v>
      </c>
      <c r="E2902" s="621">
        <v>1539.96</v>
      </c>
      <c r="F2902" s="614">
        <f t="shared" si="789"/>
        <v>1856.58</v>
      </c>
      <c r="G2902" s="518"/>
      <c r="H2902" s="461"/>
      <c r="I2902" s="424">
        <f t="shared" si="798"/>
        <v>0</v>
      </c>
      <c r="J2902" s="448">
        <f t="shared" si="799"/>
        <v>0</v>
      </c>
      <c r="K2902" s="419"/>
      <c r="L2902" s="461">
        <f t="shared" si="800"/>
        <v>0</v>
      </c>
      <c r="M2902" s="461">
        <f t="shared" si="801"/>
        <v>0</v>
      </c>
      <c r="N2902" s="424">
        <f t="shared" si="802"/>
        <v>0</v>
      </c>
      <c r="O2902" s="448">
        <f t="shared" si="803"/>
        <v>0</v>
      </c>
      <c r="P2902" s="420"/>
      <c r="Q2902" s="532"/>
      <c r="R2902" s="526" t="str">
        <f t="shared" si="804"/>
        <v/>
      </c>
      <c r="S2902" s="526" t="str">
        <f t="shared" si="796"/>
        <v/>
      </c>
      <c r="V2902" s="433">
        <f>VLOOKUP(A2902,[3]Cartilha!$A:$A,1,FALSE)</f>
        <v>101491</v>
      </c>
      <c r="W2902" s="367"/>
    </row>
    <row r="2903" spans="1:23" ht="22.5" hidden="1" x14ac:dyDescent="0.2">
      <c r="A2903" s="623">
        <v>101492</v>
      </c>
      <c r="B2903" s="616" t="s">
        <v>3171</v>
      </c>
      <c r="C2903" s="620" t="s">
        <v>5038</v>
      </c>
      <c r="D2903" s="612" t="s">
        <v>169</v>
      </c>
      <c r="E2903" s="621">
        <v>1680.11</v>
      </c>
      <c r="F2903" s="614">
        <f t="shared" ref="F2903:F2966" si="805">IF(E2903=0,0,ROUND(E2903*(1+E$13)*(1-E$14),2))</f>
        <v>2025.54</v>
      </c>
      <c r="G2903" s="518"/>
      <c r="H2903" s="461"/>
      <c r="I2903" s="424">
        <f t="shared" si="798"/>
        <v>0</v>
      </c>
      <c r="J2903" s="448">
        <f t="shared" si="799"/>
        <v>0</v>
      </c>
      <c r="K2903" s="419"/>
      <c r="L2903" s="461">
        <f t="shared" si="800"/>
        <v>0</v>
      </c>
      <c r="M2903" s="461">
        <f t="shared" si="801"/>
        <v>0</v>
      </c>
      <c r="N2903" s="424">
        <f t="shared" si="802"/>
        <v>0</v>
      </c>
      <c r="O2903" s="448">
        <f t="shared" si="803"/>
        <v>0</v>
      </c>
      <c r="P2903" s="420"/>
      <c r="Q2903" s="532"/>
      <c r="R2903" s="526" t="str">
        <f t="shared" si="804"/>
        <v/>
      </c>
      <c r="S2903" s="526" t="str">
        <f t="shared" si="796"/>
        <v/>
      </c>
      <c r="V2903" s="433">
        <f>VLOOKUP(A2903,[3]Cartilha!$A:$A,1,FALSE)</f>
        <v>101492</v>
      </c>
      <c r="W2903" s="367"/>
    </row>
    <row r="2904" spans="1:23" ht="22.5" hidden="1" x14ac:dyDescent="0.2">
      <c r="A2904" s="623">
        <v>101493</v>
      </c>
      <c r="B2904" s="616" t="s">
        <v>3171</v>
      </c>
      <c r="C2904" s="620" t="s">
        <v>5039</v>
      </c>
      <c r="D2904" s="612" t="s">
        <v>169</v>
      </c>
      <c r="E2904" s="621">
        <v>1399.93</v>
      </c>
      <c r="F2904" s="614">
        <f t="shared" si="805"/>
        <v>1687.76</v>
      </c>
      <c r="G2904" s="518"/>
      <c r="H2904" s="461"/>
      <c r="I2904" s="424">
        <f t="shared" si="798"/>
        <v>0</v>
      </c>
      <c r="J2904" s="448">
        <f t="shared" si="799"/>
        <v>0</v>
      </c>
      <c r="K2904" s="419"/>
      <c r="L2904" s="461">
        <f t="shared" si="800"/>
        <v>0</v>
      </c>
      <c r="M2904" s="461">
        <f t="shared" si="801"/>
        <v>0</v>
      </c>
      <c r="N2904" s="424">
        <f t="shared" si="802"/>
        <v>0</v>
      </c>
      <c r="O2904" s="448">
        <f t="shared" si="803"/>
        <v>0</v>
      </c>
      <c r="P2904" s="420"/>
      <c r="Q2904" s="532"/>
      <c r="R2904" s="526" t="str">
        <f t="shared" si="804"/>
        <v/>
      </c>
      <c r="S2904" s="526" t="str">
        <f t="shared" si="796"/>
        <v/>
      </c>
      <c r="V2904" s="433">
        <f>VLOOKUP(A2904,[3]Cartilha!$A:$A,1,FALSE)</f>
        <v>101493</v>
      </c>
      <c r="W2904" s="367"/>
    </row>
    <row r="2905" spans="1:23" ht="22.5" hidden="1" x14ac:dyDescent="0.2">
      <c r="A2905" s="623">
        <v>101494</v>
      </c>
      <c r="B2905" s="616" t="s">
        <v>3171</v>
      </c>
      <c r="C2905" s="620" t="s">
        <v>5040</v>
      </c>
      <c r="D2905" s="612" t="s">
        <v>169</v>
      </c>
      <c r="E2905" s="621">
        <v>1492.11</v>
      </c>
      <c r="F2905" s="614">
        <f t="shared" si="805"/>
        <v>1798.89</v>
      </c>
      <c r="G2905" s="518"/>
      <c r="H2905" s="461"/>
      <c r="I2905" s="424">
        <f t="shared" si="798"/>
        <v>0</v>
      </c>
      <c r="J2905" s="448">
        <f t="shared" si="799"/>
        <v>0</v>
      </c>
      <c r="K2905" s="419"/>
      <c r="L2905" s="461">
        <f t="shared" si="800"/>
        <v>0</v>
      </c>
      <c r="M2905" s="461">
        <f t="shared" si="801"/>
        <v>0</v>
      </c>
      <c r="N2905" s="424">
        <f t="shared" si="802"/>
        <v>0</v>
      </c>
      <c r="O2905" s="448">
        <f t="shared" si="803"/>
        <v>0</v>
      </c>
      <c r="P2905" s="420"/>
      <c r="Q2905" s="532"/>
      <c r="R2905" s="526" t="str">
        <f t="shared" si="804"/>
        <v/>
      </c>
      <c r="S2905" s="526" t="str">
        <f t="shared" si="796"/>
        <v/>
      </c>
      <c r="V2905" s="433">
        <f>VLOOKUP(A2905,[3]Cartilha!$A:$A,1,FALSE)</f>
        <v>101494</v>
      </c>
      <c r="W2905" s="367"/>
    </row>
    <row r="2906" spans="1:23" ht="22.5" hidden="1" x14ac:dyDescent="0.2">
      <c r="A2906" s="623">
        <v>101495</v>
      </c>
      <c r="B2906" s="616" t="s">
        <v>3171</v>
      </c>
      <c r="C2906" s="620" t="s">
        <v>5041</v>
      </c>
      <c r="D2906" s="612" t="s">
        <v>169</v>
      </c>
      <c r="E2906" s="621">
        <v>1522.8</v>
      </c>
      <c r="F2906" s="614">
        <f t="shared" si="805"/>
        <v>1835.89</v>
      </c>
      <c r="G2906" s="518"/>
      <c r="H2906" s="461"/>
      <c r="I2906" s="424">
        <f t="shared" si="798"/>
        <v>0</v>
      </c>
      <c r="J2906" s="448">
        <f t="shared" si="799"/>
        <v>0</v>
      </c>
      <c r="K2906" s="419"/>
      <c r="L2906" s="461">
        <f t="shared" si="800"/>
        <v>0</v>
      </c>
      <c r="M2906" s="461">
        <f t="shared" si="801"/>
        <v>0</v>
      </c>
      <c r="N2906" s="424">
        <f t="shared" si="802"/>
        <v>0</v>
      </c>
      <c r="O2906" s="448">
        <f t="shared" si="803"/>
        <v>0</v>
      </c>
      <c r="P2906" s="420"/>
      <c r="Q2906" s="532"/>
      <c r="R2906" s="526" t="str">
        <f t="shared" si="804"/>
        <v/>
      </c>
      <c r="S2906" s="526" t="str">
        <f t="shared" si="796"/>
        <v/>
      </c>
      <c r="V2906" s="433">
        <f>VLOOKUP(A2906,[3]Cartilha!$A:$A,1,FALSE)</f>
        <v>101495</v>
      </c>
      <c r="W2906" s="367"/>
    </row>
    <row r="2907" spans="1:23" ht="22.5" hidden="1" x14ac:dyDescent="0.2">
      <c r="A2907" s="623">
        <v>101496</v>
      </c>
      <c r="B2907" s="616" t="s">
        <v>3171</v>
      </c>
      <c r="C2907" s="620" t="s">
        <v>5042</v>
      </c>
      <c r="D2907" s="612" t="s">
        <v>169</v>
      </c>
      <c r="E2907" s="621">
        <v>1662.95</v>
      </c>
      <c r="F2907" s="614">
        <f t="shared" si="805"/>
        <v>2004.85</v>
      </c>
      <c r="G2907" s="518"/>
      <c r="H2907" s="461"/>
      <c r="I2907" s="424">
        <f t="shared" si="798"/>
        <v>0</v>
      </c>
      <c r="J2907" s="448">
        <f t="shared" si="799"/>
        <v>0</v>
      </c>
      <c r="K2907" s="419"/>
      <c r="L2907" s="461">
        <f t="shared" si="800"/>
        <v>0</v>
      </c>
      <c r="M2907" s="461">
        <f t="shared" si="801"/>
        <v>0</v>
      </c>
      <c r="N2907" s="424">
        <f t="shared" si="802"/>
        <v>0</v>
      </c>
      <c r="O2907" s="448">
        <f t="shared" si="803"/>
        <v>0</v>
      </c>
      <c r="P2907" s="420"/>
      <c r="Q2907" s="532"/>
      <c r="R2907" s="526" t="str">
        <f t="shared" si="804"/>
        <v/>
      </c>
      <c r="S2907" s="526" t="str">
        <f t="shared" si="796"/>
        <v/>
      </c>
      <c r="V2907" s="433">
        <f>VLOOKUP(A2907,[3]Cartilha!$A:$A,1,FALSE)</f>
        <v>101496</v>
      </c>
      <c r="W2907" s="367"/>
    </row>
    <row r="2908" spans="1:23" ht="22.5" hidden="1" x14ac:dyDescent="0.2">
      <c r="A2908" s="623">
        <v>101497</v>
      </c>
      <c r="B2908" s="616" t="s">
        <v>3171</v>
      </c>
      <c r="C2908" s="620" t="s">
        <v>5043</v>
      </c>
      <c r="D2908" s="612" t="s">
        <v>169</v>
      </c>
      <c r="E2908" s="621">
        <v>1690</v>
      </c>
      <c r="F2908" s="614">
        <f t="shared" si="805"/>
        <v>2037.46</v>
      </c>
      <c r="G2908" s="518"/>
      <c r="H2908" s="461"/>
      <c r="I2908" s="424">
        <f t="shared" si="798"/>
        <v>0</v>
      </c>
      <c r="J2908" s="448">
        <f t="shared" si="799"/>
        <v>0</v>
      </c>
      <c r="K2908" s="419"/>
      <c r="L2908" s="461">
        <f t="shared" si="800"/>
        <v>0</v>
      </c>
      <c r="M2908" s="461">
        <f t="shared" si="801"/>
        <v>0</v>
      </c>
      <c r="N2908" s="424">
        <f t="shared" si="802"/>
        <v>0</v>
      </c>
      <c r="O2908" s="448">
        <f t="shared" si="803"/>
        <v>0</v>
      </c>
      <c r="P2908" s="420"/>
      <c r="Q2908" s="532"/>
      <c r="R2908" s="526" t="str">
        <f t="shared" si="804"/>
        <v/>
      </c>
      <c r="S2908" s="526" t="str">
        <f t="shared" si="796"/>
        <v/>
      </c>
      <c r="V2908" s="433">
        <f>VLOOKUP(A2908,[3]Cartilha!$A:$A,1,FALSE)</f>
        <v>101497</v>
      </c>
      <c r="W2908" s="367"/>
    </row>
    <row r="2909" spans="1:23" ht="22.5" hidden="1" x14ac:dyDescent="0.2">
      <c r="A2909" s="623">
        <v>101498</v>
      </c>
      <c r="B2909" s="616" t="s">
        <v>3171</v>
      </c>
      <c r="C2909" s="620" t="s">
        <v>5044</v>
      </c>
      <c r="D2909" s="612" t="s">
        <v>169</v>
      </c>
      <c r="E2909" s="621">
        <v>1829.53</v>
      </c>
      <c r="F2909" s="614">
        <f t="shared" si="805"/>
        <v>2205.6799999999998</v>
      </c>
      <c r="G2909" s="518"/>
      <c r="H2909" s="461"/>
      <c r="I2909" s="424">
        <f t="shared" si="798"/>
        <v>0</v>
      </c>
      <c r="J2909" s="448">
        <f t="shared" si="799"/>
        <v>0</v>
      </c>
      <c r="K2909" s="419"/>
      <c r="L2909" s="461">
        <f t="shared" si="800"/>
        <v>0</v>
      </c>
      <c r="M2909" s="461">
        <f t="shared" si="801"/>
        <v>0</v>
      </c>
      <c r="N2909" s="424">
        <f t="shared" si="802"/>
        <v>0</v>
      </c>
      <c r="O2909" s="448">
        <f t="shared" si="803"/>
        <v>0</v>
      </c>
      <c r="P2909" s="420"/>
      <c r="Q2909" s="532"/>
      <c r="R2909" s="526" t="str">
        <f t="shared" si="804"/>
        <v/>
      </c>
      <c r="S2909" s="526" t="str">
        <f t="shared" si="796"/>
        <v/>
      </c>
      <c r="V2909" s="433">
        <f>VLOOKUP(A2909,[3]Cartilha!$A:$A,1,FALSE)</f>
        <v>101498</v>
      </c>
      <c r="W2909" s="367"/>
    </row>
    <row r="2910" spans="1:23" ht="22.5" hidden="1" x14ac:dyDescent="0.2">
      <c r="A2910" s="623">
        <v>101499</v>
      </c>
      <c r="B2910" s="616" t="s">
        <v>3171</v>
      </c>
      <c r="C2910" s="620" t="s">
        <v>5045</v>
      </c>
      <c r="D2910" s="612" t="s">
        <v>169</v>
      </c>
      <c r="E2910" s="621">
        <v>1875.98</v>
      </c>
      <c r="F2910" s="614">
        <f t="shared" si="805"/>
        <v>2261.6799999999998</v>
      </c>
      <c r="G2910" s="518"/>
      <c r="H2910" s="461"/>
      <c r="I2910" s="424">
        <f t="shared" si="798"/>
        <v>0</v>
      </c>
      <c r="J2910" s="448">
        <f t="shared" si="799"/>
        <v>0</v>
      </c>
      <c r="K2910" s="419"/>
      <c r="L2910" s="461">
        <f t="shared" si="800"/>
        <v>0</v>
      </c>
      <c r="M2910" s="461">
        <f t="shared" si="801"/>
        <v>0</v>
      </c>
      <c r="N2910" s="424">
        <f t="shared" si="802"/>
        <v>0</v>
      </c>
      <c r="O2910" s="448">
        <f t="shared" si="803"/>
        <v>0</v>
      </c>
      <c r="P2910" s="420"/>
      <c r="Q2910" s="532"/>
      <c r="R2910" s="526" t="str">
        <f t="shared" si="804"/>
        <v/>
      </c>
      <c r="S2910" s="526" t="str">
        <f t="shared" si="796"/>
        <v/>
      </c>
      <c r="V2910" s="433">
        <f>VLOOKUP(A2910,[3]Cartilha!$A:$A,1,FALSE)</f>
        <v>101499</v>
      </c>
      <c r="W2910" s="367"/>
    </row>
    <row r="2911" spans="1:23" ht="22.5" hidden="1" x14ac:dyDescent="0.2">
      <c r="A2911" s="623">
        <v>101500</v>
      </c>
      <c r="B2911" s="616" t="s">
        <v>3171</v>
      </c>
      <c r="C2911" s="620" t="s">
        <v>5046</v>
      </c>
      <c r="D2911" s="612" t="s">
        <v>169</v>
      </c>
      <c r="E2911" s="621">
        <v>2070.1999999999998</v>
      </c>
      <c r="F2911" s="614">
        <f t="shared" si="805"/>
        <v>2495.83</v>
      </c>
      <c r="G2911" s="518"/>
      <c r="H2911" s="461"/>
      <c r="I2911" s="424">
        <f t="shared" si="798"/>
        <v>0</v>
      </c>
      <c r="J2911" s="448">
        <f t="shared" si="799"/>
        <v>0</v>
      </c>
      <c r="K2911" s="419"/>
      <c r="L2911" s="461">
        <f t="shared" si="800"/>
        <v>0</v>
      </c>
      <c r="M2911" s="461">
        <f t="shared" si="801"/>
        <v>0</v>
      </c>
      <c r="N2911" s="424">
        <f t="shared" si="802"/>
        <v>0</v>
      </c>
      <c r="O2911" s="448">
        <f t="shared" si="803"/>
        <v>0</v>
      </c>
      <c r="P2911" s="420"/>
      <c r="Q2911" s="532"/>
      <c r="R2911" s="526" t="str">
        <f t="shared" si="804"/>
        <v/>
      </c>
      <c r="S2911" s="526" t="str">
        <f t="shared" si="796"/>
        <v/>
      </c>
      <c r="V2911" s="433">
        <f>VLOOKUP(A2911,[3]Cartilha!$A:$A,1,FALSE)</f>
        <v>101500</v>
      </c>
      <c r="W2911" s="367"/>
    </row>
    <row r="2912" spans="1:23" ht="22.5" hidden="1" x14ac:dyDescent="0.2">
      <c r="A2912" s="623">
        <v>101501</v>
      </c>
      <c r="B2912" s="616" t="s">
        <v>3171</v>
      </c>
      <c r="C2912" s="620" t="s">
        <v>5047</v>
      </c>
      <c r="D2912" s="612" t="s">
        <v>169</v>
      </c>
      <c r="E2912" s="621">
        <v>1679.72</v>
      </c>
      <c r="F2912" s="614">
        <f t="shared" si="805"/>
        <v>2025.07</v>
      </c>
      <c r="G2912" s="518"/>
      <c r="H2912" s="461"/>
      <c r="I2912" s="424">
        <f t="shared" si="798"/>
        <v>0</v>
      </c>
      <c r="J2912" s="448">
        <f t="shared" si="799"/>
        <v>0</v>
      </c>
      <c r="K2912" s="419"/>
      <c r="L2912" s="461">
        <f t="shared" si="800"/>
        <v>0</v>
      </c>
      <c r="M2912" s="461">
        <f t="shared" si="801"/>
        <v>0</v>
      </c>
      <c r="N2912" s="424">
        <f t="shared" si="802"/>
        <v>0</v>
      </c>
      <c r="O2912" s="448">
        <f t="shared" si="803"/>
        <v>0</v>
      </c>
      <c r="P2912" s="420"/>
      <c r="Q2912" s="532"/>
      <c r="R2912" s="526" t="str">
        <f t="shared" si="804"/>
        <v/>
      </c>
      <c r="S2912" s="526" t="str">
        <f t="shared" si="796"/>
        <v/>
      </c>
      <c r="V2912" s="433">
        <f>VLOOKUP(A2912,[3]Cartilha!$A:$A,1,FALSE)</f>
        <v>101501</v>
      </c>
      <c r="W2912" s="367"/>
    </row>
    <row r="2913" spans="1:23" ht="22.5" hidden="1" x14ac:dyDescent="0.2">
      <c r="A2913" s="623">
        <v>101502</v>
      </c>
      <c r="B2913" s="616" t="s">
        <v>3171</v>
      </c>
      <c r="C2913" s="620" t="s">
        <v>5048</v>
      </c>
      <c r="D2913" s="612" t="s">
        <v>169</v>
      </c>
      <c r="E2913" s="621">
        <v>1819.25</v>
      </c>
      <c r="F2913" s="614">
        <f t="shared" si="805"/>
        <v>2193.29</v>
      </c>
      <c r="G2913" s="518"/>
      <c r="H2913" s="461"/>
      <c r="I2913" s="424">
        <f t="shared" si="798"/>
        <v>0</v>
      </c>
      <c r="J2913" s="448">
        <f t="shared" si="799"/>
        <v>0</v>
      </c>
      <c r="K2913" s="419"/>
      <c r="L2913" s="461">
        <f t="shared" si="800"/>
        <v>0</v>
      </c>
      <c r="M2913" s="461">
        <f t="shared" si="801"/>
        <v>0</v>
      </c>
      <c r="N2913" s="424">
        <f t="shared" si="802"/>
        <v>0</v>
      </c>
      <c r="O2913" s="448">
        <f t="shared" si="803"/>
        <v>0</v>
      </c>
      <c r="P2913" s="420"/>
      <c r="Q2913" s="532"/>
      <c r="R2913" s="526" t="str">
        <f t="shared" si="804"/>
        <v/>
      </c>
      <c r="S2913" s="526" t="str">
        <f t="shared" si="796"/>
        <v/>
      </c>
      <c r="V2913" s="433">
        <f>VLOOKUP(A2913,[3]Cartilha!$A:$A,1,FALSE)</f>
        <v>101502</v>
      </c>
      <c r="W2913" s="367"/>
    </row>
    <row r="2914" spans="1:23" ht="22.5" hidden="1" x14ac:dyDescent="0.2">
      <c r="A2914" s="623">
        <v>101503</v>
      </c>
      <c r="B2914" s="616" t="s">
        <v>3171</v>
      </c>
      <c r="C2914" s="620" t="s">
        <v>5049</v>
      </c>
      <c r="D2914" s="612" t="s">
        <v>169</v>
      </c>
      <c r="E2914" s="621">
        <v>1865.7</v>
      </c>
      <c r="F2914" s="614">
        <f t="shared" si="805"/>
        <v>2249.29</v>
      </c>
      <c r="G2914" s="518"/>
      <c r="H2914" s="461"/>
      <c r="I2914" s="424">
        <f t="shared" si="798"/>
        <v>0</v>
      </c>
      <c r="J2914" s="448">
        <f t="shared" si="799"/>
        <v>0</v>
      </c>
      <c r="K2914" s="419"/>
      <c r="L2914" s="461">
        <f t="shared" si="800"/>
        <v>0</v>
      </c>
      <c r="M2914" s="461">
        <f t="shared" si="801"/>
        <v>0</v>
      </c>
      <c r="N2914" s="424">
        <f t="shared" si="802"/>
        <v>0</v>
      </c>
      <c r="O2914" s="448">
        <f t="shared" si="803"/>
        <v>0</v>
      </c>
      <c r="P2914" s="420"/>
      <c r="Q2914" s="532"/>
      <c r="R2914" s="526" t="str">
        <f t="shared" si="804"/>
        <v/>
      </c>
      <c r="S2914" s="526" t="str">
        <f t="shared" ref="S2914:S2977" si="806">IF(Q2914="X","x",IF(Q2914="xx","x",IF(OR(J2914&gt;0,O2914&gt;0),"x","")))</f>
        <v/>
      </c>
      <c r="V2914" s="433">
        <f>VLOOKUP(A2914,[3]Cartilha!$A:$A,1,FALSE)</f>
        <v>101503</v>
      </c>
      <c r="W2914" s="367"/>
    </row>
    <row r="2915" spans="1:23" ht="22.5" hidden="1" x14ac:dyDescent="0.2">
      <c r="A2915" s="623">
        <v>101504</v>
      </c>
      <c r="B2915" s="616" t="s">
        <v>3171</v>
      </c>
      <c r="C2915" s="620" t="s">
        <v>5050</v>
      </c>
      <c r="D2915" s="612" t="s">
        <v>169</v>
      </c>
      <c r="E2915" s="621">
        <v>2059.92</v>
      </c>
      <c r="F2915" s="614">
        <f t="shared" si="805"/>
        <v>2483.44</v>
      </c>
      <c r="G2915" s="518"/>
      <c r="H2915" s="461"/>
      <c r="I2915" s="424">
        <f t="shared" si="798"/>
        <v>0</v>
      </c>
      <c r="J2915" s="448">
        <f t="shared" si="799"/>
        <v>0</v>
      </c>
      <c r="K2915" s="419"/>
      <c r="L2915" s="461">
        <f t="shared" si="800"/>
        <v>0</v>
      </c>
      <c r="M2915" s="461">
        <f t="shared" si="801"/>
        <v>0</v>
      </c>
      <c r="N2915" s="424">
        <f t="shared" si="802"/>
        <v>0</v>
      </c>
      <c r="O2915" s="448">
        <f t="shared" si="803"/>
        <v>0</v>
      </c>
      <c r="P2915" s="420"/>
      <c r="Q2915" s="532"/>
      <c r="R2915" s="526" t="str">
        <f t="shared" si="804"/>
        <v/>
      </c>
      <c r="S2915" s="526" t="str">
        <f t="shared" si="806"/>
        <v/>
      </c>
      <c r="V2915" s="433">
        <f>VLOOKUP(A2915,[3]Cartilha!$A:$A,1,FALSE)</f>
        <v>101504</v>
      </c>
      <c r="W2915" s="367"/>
    </row>
    <row r="2916" spans="1:23" ht="22.5" hidden="1" x14ac:dyDescent="0.2">
      <c r="A2916" s="623">
        <v>101505</v>
      </c>
      <c r="B2916" s="616" t="s">
        <v>3171</v>
      </c>
      <c r="C2916" s="620" t="s">
        <v>5051</v>
      </c>
      <c r="D2916" s="612" t="s">
        <v>169</v>
      </c>
      <c r="E2916" s="621">
        <v>1804.38</v>
      </c>
      <c r="F2916" s="614">
        <f t="shared" si="805"/>
        <v>2175.36</v>
      </c>
      <c r="G2916" s="518"/>
      <c r="H2916" s="461"/>
      <c r="I2916" s="424">
        <f t="shared" si="798"/>
        <v>0</v>
      </c>
      <c r="J2916" s="448">
        <f t="shared" si="799"/>
        <v>0</v>
      </c>
      <c r="K2916" s="419"/>
      <c r="L2916" s="461">
        <f t="shared" si="800"/>
        <v>0</v>
      </c>
      <c r="M2916" s="461">
        <f t="shared" si="801"/>
        <v>0</v>
      </c>
      <c r="N2916" s="424">
        <f t="shared" si="802"/>
        <v>0</v>
      </c>
      <c r="O2916" s="448">
        <f t="shared" si="803"/>
        <v>0</v>
      </c>
      <c r="P2916" s="420"/>
      <c r="Q2916" s="532"/>
      <c r="R2916" s="526" t="str">
        <f t="shared" si="804"/>
        <v/>
      </c>
      <c r="S2916" s="526" t="str">
        <f t="shared" si="806"/>
        <v/>
      </c>
      <c r="V2916" s="433">
        <f>VLOOKUP(A2916,[3]Cartilha!$A:$A,1,FALSE)</f>
        <v>101505</v>
      </c>
      <c r="W2916" s="367"/>
    </row>
    <row r="2917" spans="1:23" ht="22.5" hidden="1" x14ac:dyDescent="0.2">
      <c r="A2917" s="623">
        <v>101506</v>
      </c>
      <c r="B2917" s="616" t="s">
        <v>3171</v>
      </c>
      <c r="C2917" s="620" t="s">
        <v>5052</v>
      </c>
      <c r="D2917" s="612" t="s">
        <v>169</v>
      </c>
      <c r="E2917" s="621">
        <v>1990.42</v>
      </c>
      <c r="F2917" s="614">
        <f t="shared" si="805"/>
        <v>2399.65</v>
      </c>
      <c r="G2917" s="518"/>
      <c r="H2917" s="461"/>
      <c r="I2917" s="424">
        <f t="shared" si="798"/>
        <v>0</v>
      </c>
      <c r="J2917" s="448">
        <f t="shared" si="799"/>
        <v>0</v>
      </c>
      <c r="K2917" s="419"/>
      <c r="L2917" s="461">
        <f t="shared" si="800"/>
        <v>0</v>
      </c>
      <c r="M2917" s="461">
        <f t="shared" si="801"/>
        <v>0</v>
      </c>
      <c r="N2917" s="424">
        <f t="shared" si="802"/>
        <v>0</v>
      </c>
      <c r="O2917" s="448">
        <f t="shared" si="803"/>
        <v>0</v>
      </c>
      <c r="P2917" s="420"/>
      <c r="Q2917" s="532"/>
      <c r="R2917" s="526" t="str">
        <f t="shared" si="804"/>
        <v/>
      </c>
      <c r="S2917" s="526" t="str">
        <f t="shared" si="806"/>
        <v/>
      </c>
      <c r="V2917" s="433">
        <f>VLOOKUP(A2917,[3]Cartilha!$A:$A,1,FALSE)</f>
        <v>101506</v>
      </c>
      <c r="W2917" s="367"/>
    </row>
    <row r="2918" spans="1:23" ht="22.5" hidden="1" x14ac:dyDescent="0.2">
      <c r="A2918" s="623">
        <v>101507</v>
      </c>
      <c r="B2918" s="616" t="s">
        <v>3171</v>
      </c>
      <c r="C2918" s="620" t="s">
        <v>5053</v>
      </c>
      <c r="D2918" s="612" t="s">
        <v>169</v>
      </c>
      <c r="E2918" s="621">
        <v>2052.36</v>
      </c>
      <c r="F2918" s="614">
        <f t="shared" si="805"/>
        <v>2474.33</v>
      </c>
      <c r="G2918" s="518"/>
      <c r="H2918" s="461"/>
      <c r="I2918" s="424">
        <f t="shared" si="798"/>
        <v>0</v>
      </c>
      <c r="J2918" s="448">
        <f t="shared" si="799"/>
        <v>0</v>
      </c>
      <c r="K2918" s="419"/>
      <c r="L2918" s="461">
        <f t="shared" si="800"/>
        <v>0</v>
      </c>
      <c r="M2918" s="461">
        <f t="shared" si="801"/>
        <v>0</v>
      </c>
      <c r="N2918" s="424">
        <f t="shared" si="802"/>
        <v>0</v>
      </c>
      <c r="O2918" s="448">
        <f t="shared" si="803"/>
        <v>0</v>
      </c>
      <c r="P2918" s="420"/>
      <c r="Q2918" s="532"/>
      <c r="R2918" s="526" t="str">
        <f t="shared" si="804"/>
        <v/>
      </c>
      <c r="S2918" s="526" t="str">
        <f t="shared" si="806"/>
        <v/>
      </c>
      <c r="V2918" s="433">
        <f>VLOOKUP(A2918,[3]Cartilha!$A:$A,1,FALSE)</f>
        <v>101507</v>
      </c>
      <c r="W2918" s="367"/>
    </row>
    <row r="2919" spans="1:23" ht="22.5" hidden="1" x14ac:dyDescent="0.2">
      <c r="A2919" s="623">
        <v>101508</v>
      </c>
      <c r="B2919" s="616" t="s">
        <v>3171</v>
      </c>
      <c r="C2919" s="620" t="s">
        <v>5054</v>
      </c>
      <c r="D2919" s="612" t="s">
        <v>169</v>
      </c>
      <c r="E2919" s="621">
        <v>2299.69</v>
      </c>
      <c r="F2919" s="614">
        <f t="shared" si="805"/>
        <v>2772.51</v>
      </c>
      <c r="G2919" s="518"/>
      <c r="H2919" s="461"/>
      <c r="I2919" s="424">
        <f t="shared" si="798"/>
        <v>0</v>
      </c>
      <c r="J2919" s="448">
        <f t="shared" si="799"/>
        <v>0</v>
      </c>
      <c r="K2919" s="419"/>
      <c r="L2919" s="461">
        <f t="shared" si="800"/>
        <v>0</v>
      </c>
      <c r="M2919" s="461">
        <f t="shared" si="801"/>
        <v>0</v>
      </c>
      <c r="N2919" s="424">
        <f t="shared" si="802"/>
        <v>0</v>
      </c>
      <c r="O2919" s="448">
        <f t="shared" si="803"/>
        <v>0</v>
      </c>
      <c r="P2919" s="420"/>
      <c r="Q2919" s="532"/>
      <c r="R2919" s="526" t="str">
        <f t="shared" si="804"/>
        <v/>
      </c>
      <c r="S2919" s="526" t="str">
        <f t="shared" si="806"/>
        <v/>
      </c>
      <c r="V2919" s="433">
        <f>VLOOKUP(A2919,[3]Cartilha!$A:$A,1,FALSE)</f>
        <v>101508</v>
      </c>
      <c r="W2919" s="367"/>
    </row>
    <row r="2920" spans="1:23" ht="22.5" hidden="1" x14ac:dyDescent="0.2">
      <c r="A2920" s="623">
        <v>101509</v>
      </c>
      <c r="B2920" s="616" t="s">
        <v>3171</v>
      </c>
      <c r="C2920" s="620" t="s">
        <v>5055</v>
      </c>
      <c r="D2920" s="612" t="s">
        <v>169</v>
      </c>
      <c r="E2920" s="621">
        <v>1920.02</v>
      </c>
      <c r="F2920" s="614">
        <f t="shared" si="805"/>
        <v>2314.7800000000002</v>
      </c>
      <c r="G2920" s="518"/>
      <c r="H2920" s="461"/>
      <c r="I2920" s="424">
        <f t="shared" si="798"/>
        <v>0</v>
      </c>
      <c r="J2920" s="448">
        <f t="shared" si="799"/>
        <v>0</v>
      </c>
      <c r="K2920" s="419"/>
      <c r="L2920" s="461">
        <f t="shared" si="800"/>
        <v>0</v>
      </c>
      <c r="M2920" s="461">
        <f t="shared" si="801"/>
        <v>0</v>
      </c>
      <c r="N2920" s="424">
        <f t="shared" si="802"/>
        <v>0</v>
      </c>
      <c r="O2920" s="448">
        <f t="shared" si="803"/>
        <v>0</v>
      </c>
      <c r="P2920" s="420"/>
      <c r="Q2920" s="532"/>
      <c r="R2920" s="526" t="str">
        <f t="shared" si="804"/>
        <v/>
      </c>
      <c r="S2920" s="526" t="str">
        <f t="shared" si="806"/>
        <v/>
      </c>
      <c r="V2920" s="433">
        <f>VLOOKUP(A2920,[3]Cartilha!$A:$A,1,FALSE)</f>
        <v>101509</v>
      </c>
      <c r="W2920" s="367"/>
    </row>
    <row r="2921" spans="1:23" ht="22.5" hidden="1" x14ac:dyDescent="0.2">
      <c r="A2921" s="623">
        <v>101510</v>
      </c>
      <c r="B2921" s="616" t="s">
        <v>3171</v>
      </c>
      <c r="C2921" s="620" t="s">
        <v>5056</v>
      </c>
      <c r="D2921" s="612" t="s">
        <v>169</v>
      </c>
      <c r="E2921" s="621">
        <v>2106.06</v>
      </c>
      <c r="F2921" s="614">
        <f t="shared" si="805"/>
        <v>2539.0700000000002</v>
      </c>
      <c r="G2921" s="518"/>
      <c r="H2921" s="461"/>
      <c r="I2921" s="424">
        <f t="shared" si="798"/>
        <v>0</v>
      </c>
      <c r="J2921" s="448">
        <f t="shared" si="799"/>
        <v>0</v>
      </c>
      <c r="K2921" s="419"/>
      <c r="L2921" s="461">
        <f t="shared" si="800"/>
        <v>0</v>
      </c>
      <c r="M2921" s="461">
        <f t="shared" si="801"/>
        <v>0</v>
      </c>
      <c r="N2921" s="424">
        <f t="shared" si="802"/>
        <v>0</v>
      </c>
      <c r="O2921" s="448">
        <f t="shared" si="803"/>
        <v>0</v>
      </c>
      <c r="P2921" s="420"/>
      <c r="Q2921" s="532"/>
      <c r="R2921" s="526" t="str">
        <f t="shared" si="804"/>
        <v/>
      </c>
      <c r="S2921" s="526" t="str">
        <f t="shared" si="806"/>
        <v/>
      </c>
      <c r="V2921" s="433">
        <f>VLOOKUP(A2921,[3]Cartilha!$A:$A,1,FALSE)</f>
        <v>101510</v>
      </c>
      <c r="W2921" s="367"/>
    </row>
    <row r="2922" spans="1:23" ht="22.5" hidden="1" x14ac:dyDescent="0.2">
      <c r="A2922" s="623">
        <v>101511</v>
      </c>
      <c r="B2922" s="616" t="s">
        <v>3171</v>
      </c>
      <c r="C2922" s="620" t="s">
        <v>5057</v>
      </c>
      <c r="D2922" s="612" t="s">
        <v>169</v>
      </c>
      <c r="E2922" s="621">
        <v>2168</v>
      </c>
      <c r="F2922" s="614">
        <f t="shared" si="805"/>
        <v>2613.7399999999998</v>
      </c>
      <c r="G2922" s="518"/>
      <c r="H2922" s="461"/>
      <c r="I2922" s="424">
        <f t="shared" si="798"/>
        <v>0</v>
      </c>
      <c r="J2922" s="448">
        <f t="shared" si="799"/>
        <v>0</v>
      </c>
      <c r="K2922" s="419"/>
      <c r="L2922" s="461">
        <f t="shared" si="800"/>
        <v>0</v>
      </c>
      <c r="M2922" s="461">
        <f t="shared" si="801"/>
        <v>0</v>
      </c>
      <c r="N2922" s="424">
        <f t="shared" si="802"/>
        <v>0</v>
      </c>
      <c r="O2922" s="448">
        <f t="shared" si="803"/>
        <v>0</v>
      </c>
      <c r="P2922" s="420"/>
      <c r="Q2922" s="532"/>
      <c r="R2922" s="526" t="str">
        <f t="shared" si="804"/>
        <v/>
      </c>
      <c r="S2922" s="526" t="str">
        <f t="shared" si="806"/>
        <v/>
      </c>
      <c r="V2922" s="433">
        <f>VLOOKUP(A2922,[3]Cartilha!$A:$A,1,FALSE)</f>
        <v>101511</v>
      </c>
      <c r="W2922" s="367"/>
    </row>
    <row r="2923" spans="1:23" ht="22.5" hidden="1" x14ac:dyDescent="0.2">
      <c r="A2923" s="623">
        <v>101512</v>
      </c>
      <c r="B2923" s="616" t="s">
        <v>3171</v>
      </c>
      <c r="C2923" s="620" t="s">
        <v>5058</v>
      </c>
      <c r="D2923" s="612" t="s">
        <v>169</v>
      </c>
      <c r="E2923" s="621">
        <v>2415.33</v>
      </c>
      <c r="F2923" s="614">
        <f t="shared" si="805"/>
        <v>2911.92</v>
      </c>
      <c r="G2923" s="518"/>
      <c r="H2923" s="461"/>
      <c r="I2923" s="424">
        <f t="shared" si="798"/>
        <v>0</v>
      </c>
      <c r="J2923" s="448">
        <f t="shared" si="799"/>
        <v>0</v>
      </c>
      <c r="K2923" s="419"/>
      <c r="L2923" s="461">
        <f t="shared" si="800"/>
        <v>0</v>
      </c>
      <c r="M2923" s="461">
        <f t="shared" si="801"/>
        <v>0</v>
      </c>
      <c r="N2923" s="424">
        <f t="shared" si="802"/>
        <v>0</v>
      </c>
      <c r="O2923" s="448">
        <f t="shared" si="803"/>
        <v>0</v>
      </c>
      <c r="P2923" s="420"/>
      <c r="Q2923" s="532"/>
      <c r="R2923" s="526" t="str">
        <f t="shared" si="804"/>
        <v/>
      </c>
      <c r="S2923" s="526" t="str">
        <f t="shared" si="806"/>
        <v/>
      </c>
      <c r="V2923" s="433">
        <f>VLOOKUP(A2923,[3]Cartilha!$A:$A,1,FALSE)</f>
        <v>101512</v>
      </c>
      <c r="W2923" s="367"/>
    </row>
    <row r="2924" spans="1:23" ht="22.5" hidden="1" x14ac:dyDescent="0.2">
      <c r="A2924" s="623">
        <v>101513</v>
      </c>
      <c r="B2924" s="616" t="s">
        <v>3171</v>
      </c>
      <c r="C2924" s="620" t="s">
        <v>5059</v>
      </c>
      <c r="D2924" s="612" t="s">
        <v>169</v>
      </c>
      <c r="E2924" s="621">
        <v>784.54</v>
      </c>
      <c r="F2924" s="614">
        <f t="shared" si="805"/>
        <v>945.84</v>
      </c>
      <c r="G2924" s="518"/>
      <c r="H2924" s="461"/>
      <c r="I2924" s="424">
        <f t="shared" si="798"/>
        <v>0</v>
      </c>
      <c r="J2924" s="448">
        <f t="shared" si="799"/>
        <v>0</v>
      </c>
      <c r="K2924" s="419"/>
      <c r="L2924" s="461">
        <f t="shared" si="800"/>
        <v>0</v>
      </c>
      <c r="M2924" s="461">
        <f t="shared" si="801"/>
        <v>0</v>
      </c>
      <c r="N2924" s="424">
        <f t="shared" si="802"/>
        <v>0</v>
      </c>
      <c r="O2924" s="448">
        <f t="shared" si="803"/>
        <v>0</v>
      </c>
      <c r="P2924" s="420"/>
      <c r="Q2924" s="532"/>
      <c r="R2924" s="526" t="str">
        <f t="shared" si="804"/>
        <v/>
      </c>
      <c r="S2924" s="526" t="str">
        <f t="shared" si="806"/>
        <v/>
      </c>
      <c r="V2924" s="433">
        <f>VLOOKUP(A2924,[3]Cartilha!$A:$A,1,FALSE)</f>
        <v>101513</v>
      </c>
      <c r="W2924" s="367"/>
    </row>
    <row r="2925" spans="1:23" ht="22.5" hidden="1" x14ac:dyDescent="0.2">
      <c r="A2925" s="623">
        <v>101514</v>
      </c>
      <c r="B2925" s="616" t="s">
        <v>3171</v>
      </c>
      <c r="C2925" s="620" t="s">
        <v>5060</v>
      </c>
      <c r="D2925" s="612" t="s">
        <v>169</v>
      </c>
      <c r="E2925" s="621">
        <v>895.16</v>
      </c>
      <c r="F2925" s="614">
        <f t="shared" si="805"/>
        <v>1079.2</v>
      </c>
      <c r="G2925" s="518"/>
      <c r="H2925" s="461"/>
      <c r="I2925" s="424">
        <f t="shared" si="798"/>
        <v>0</v>
      </c>
      <c r="J2925" s="448">
        <f t="shared" si="799"/>
        <v>0</v>
      </c>
      <c r="K2925" s="419"/>
      <c r="L2925" s="461">
        <f t="shared" si="800"/>
        <v>0</v>
      </c>
      <c r="M2925" s="461">
        <f t="shared" si="801"/>
        <v>0</v>
      </c>
      <c r="N2925" s="424">
        <f t="shared" si="802"/>
        <v>0</v>
      </c>
      <c r="O2925" s="448">
        <f t="shared" si="803"/>
        <v>0</v>
      </c>
      <c r="P2925" s="420"/>
      <c r="Q2925" s="532"/>
      <c r="R2925" s="526" t="str">
        <f t="shared" si="804"/>
        <v/>
      </c>
      <c r="S2925" s="526" t="str">
        <f t="shared" si="806"/>
        <v/>
      </c>
      <c r="V2925" s="433">
        <f>VLOOKUP(A2925,[3]Cartilha!$A:$A,1,FALSE)</f>
        <v>101514</v>
      </c>
      <c r="W2925" s="367"/>
    </row>
    <row r="2926" spans="1:23" ht="22.5" hidden="1" x14ac:dyDescent="0.2">
      <c r="A2926" s="623">
        <v>101515</v>
      </c>
      <c r="B2926" s="616" t="s">
        <v>3171</v>
      </c>
      <c r="C2926" s="620" t="s">
        <v>5061</v>
      </c>
      <c r="D2926" s="612" t="s">
        <v>169</v>
      </c>
      <c r="E2926" s="621">
        <v>931.99</v>
      </c>
      <c r="F2926" s="614">
        <f t="shared" si="805"/>
        <v>1123.6099999999999</v>
      </c>
      <c r="G2926" s="518"/>
      <c r="H2926" s="461"/>
      <c r="I2926" s="424">
        <f t="shared" si="798"/>
        <v>0</v>
      </c>
      <c r="J2926" s="448">
        <f t="shared" si="799"/>
        <v>0</v>
      </c>
      <c r="K2926" s="419"/>
      <c r="L2926" s="461">
        <f t="shared" si="800"/>
        <v>0</v>
      </c>
      <c r="M2926" s="461">
        <f t="shared" si="801"/>
        <v>0</v>
      </c>
      <c r="N2926" s="424">
        <f t="shared" si="802"/>
        <v>0</v>
      </c>
      <c r="O2926" s="448">
        <f t="shared" si="803"/>
        <v>0</v>
      </c>
      <c r="P2926" s="420"/>
      <c r="Q2926" s="532"/>
      <c r="R2926" s="526" t="str">
        <f t="shared" si="804"/>
        <v/>
      </c>
      <c r="S2926" s="526" t="str">
        <f t="shared" si="806"/>
        <v/>
      </c>
      <c r="V2926" s="433">
        <f>VLOOKUP(A2926,[3]Cartilha!$A:$A,1,FALSE)</f>
        <v>101515</v>
      </c>
      <c r="W2926" s="367"/>
    </row>
    <row r="2927" spans="1:23" ht="22.5" hidden="1" x14ac:dyDescent="0.2">
      <c r="A2927" s="623">
        <v>101516</v>
      </c>
      <c r="B2927" s="616" t="s">
        <v>3171</v>
      </c>
      <c r="C2927" s="620" t="s">
        <v>5062</v>
      </c>
      <c r="D2927" s="612" t="s">
        <v>169</v>
      </c>
      <c r="E2927" s="621">
        <v>1058.31</v>
      </c>
      <c r="F2927" s="614">
        <f t="shared" si="805"/>
        <v>1275.9000000000001</v>
      </c>
      <c r="G2927" s="518"/>
      <c r="H2927" s="461"/>
      <c r="I2927" s="424">
        <f t="shared" si="798"/>
        <v>0</v>
      </c>
      <c r="J2927" s="448">
        <f t="shared" si="799"/>
        <v>0</v>
      </c>
      <c r="K2927" s="419"/>
      <c r="L2927" s="461">
        <f t="shared" si="800"/>
        <v>0</v>
      </c>
      <c r="M2927" s="461">
        <f t="shared" si="801"/>
        <v>0</v>
      </c>
      <c r="N2927" s="424">
        <f t="shared" si="802"/>
        <v>0</v>
      </c>
      <c r="O2927" s="448">
        <f t="shared" si="803"/>
        <v>0</v>
      </c>
      <c r="P2927" s="420"/>
      <c r="Q2927" s="532"/>
      <c r="R2927" s="526" t="str">
        <f t="shared" si="804"/>
        <v/>
      </c>
      <c r="S2927" s="526" t="str">
        <f t="shared" si="806"/>
        <v/>
      </c>
      <c r="V2927" s="433">
        <f>VLOOKUP(A2927,[3]Cartilha!$A:$A,1,FALSE)</f>
        <v>101516</v>
      </c>
      <c r="W2927" s="367"/>
    </row>
    <row r="2928" spans="1:23" ht="22.5" hidden="1" x14ac:dyDescent="0.2">
      <c r="A2928" s="623">
        <v>101517</v>
      </c>
      <c r="B2928" s="616" t="s">
        <v>3171</v>
      </c>
      <c r="C2928" s="620" t="s">
        <v>5063</v>
      </c>
      <c r="D2928" s="612" t="s">
        <v>169</v>
      </c>
      <c r="E2928" s="621">
        <v>767.36</v>
      </c>
      <c r="F2928" s="614">
        <f t="shared" si="805"/>
        <v>925.13</v>
      </c>
      <c r="G2928" s="518"/>
      <c r="H2928" s="461"/>
      <c r="I2928" s="424">
        <f t="shared" si="798"/>
        <v>0</v>
      </c>
      <c r="J2928" s="448">
        <f t="shared" si="799"/>
        <v>0</v>
      </c>
      <c r="K2928" s="419"/>
      <c r="L2928" s="461">
        <f t="shared" si="800"/>
        <v>0</v>
      </c>
      <c r="M2928" s="461">
        <f t="shared" si="801"/>
        <v>0</v>
      </c>
      <c r="N2928" s="424">
        <f t="shared" si="802"/>
        <v>0</v>
      </c>
      <c r="O2928" s="448">
        <f t="shared" si="803"/>
        <v>0</v>
      </c>
      <c r="P2928" s="420"/>
      <c r="Q2928" s="532"/>
      <c r="R2928" s="526" t="str">
        <f t="shared" si="804"/>
        <v/>
      </c>
      <c r="S2928" s="526" t="str">
        <f t="shared" si="806"/>
        <v/>
      </c>
      <c r="V2928" s="433">
        <f>VLOOKUP(A2928,[3]Cartilha!$A:$A,1,FALSE)</f>
        <v>101517</v>
      </c>
      <c r="W2928" s="367"/>
    </row>
    <row r="2929" spans="1:23" ht="22.5" hidden="1" x14ac:dyDescent="0.2">
      <c r="A2929" s="623">
        <v>101518</v>
      </c>
      <c r="B2929" s="616" t="s">
        <v>3171</v>
      </c>
      <c r="C2929" s="620" t="s">
        <v>5064</v>
      </c>
      <c r="D2929" s="612" t="s">
        <v>169</v>
      </c>
      <c r="E2929" s="621">
        <v>877.98</v>
      </c>
      <c r="F2929" s="614">
        <f t="shared" si="805"/>
        <v>1058.49</v>
      </c>
      <c r="G2929" s="518"/>
      <c r="H2929" s="461"/>
      <c r="I2929" s="424">
        <f t="shared" si="798"/>
        <v>0</v>
      </c>
      <c r="J2929" s="448">
        <f t="shared" si="799"/>
        <v>0</v>
      </c>
      <c r="K2929" s="419"/>
      <c r="L2929" s="461">
        <f t="shared" si="800"/>
        <v>0</v>
      </c>
      <c r="M2929" s="461">
        <f t="shared" si="801"/>
        <v>0</v>
      </c>
      <c r="N2929" s="424">
        <f t="shared" si="802"/>
        <v>0</v>
      </c>
      <c r="O2929" s="448">
        <f t="shared" si="803"/>
        <v>0</v>
      </c>
      <c r="P2929" s="420"/>
      <c r="Q2929" s="532"/>
      <c r="R2929" s="526" t="str">
        <f t="shared" si="804"/>
        <v/>
      </c>
      <c r="S2929" s="526" t="str">
        <f t="shared" si="806"/>
        <v/>
      </c>
      <c r="V2929" s="433">
        <f>VLOOKUP(A2929,[3]Cartilha!$A:$A,1,FALSE)</f>
        <v>101518</v>
      </c>
      <c r="W2929" s="367"/>
    </row>
    <row r="2930" spans="1:23" ht="22.5" hidden="1" x14ac:dyDescent="0.2">
      <c r="A2930" s="623">
        <v>101519</v>
      </c>
      <c r="B2930" s="616" t="s">
        <v>3171</v>
      </c>
      <c r="C2930" s="620" t="s">
        <v>5065</v>
      </c>
      <c r="D2930" s="612" t="s">
        <v>169</v>
      </c>
      <c r="E2930" s="621">
        <v>914.81</v>
      </c>
      <c r="F2930" s="614">
        <f t="shared" si="805"/>
        <v>1102.8900000000001</v>
      </c>
      <c r="G2930" s="518"/>
      <c r="H2930" s="461"/>
      <c r="I2930" s="424">
        <f t="shared" si="798"/>
        <v>0</v>
      </c>
      <c r="J2930" s="448">
        <f t="shared" si="799"/>
        <v>0</v>
      </c>
      <c r="K2930" s="419"/>
      <c r="L2930" s="461">
        <f t="shared" si="800"/>
        <v>0</v>
      </c>
      <c r="M2930" s="461">
        <f t="shared" si="801"/>
        <v>0</v>
      </c>
      <c r="N2930" s="424">
        <f t="shared" si="802"/>
        <v>0</v>
      </c>
      <c r="O2930" s="448">
        <f t="shared" si="803"/>
        <v>0</v>
      </c>
      <c r="P2930" s="420"/>
      <c r="Q2930" s="532"/>
      <c r="R2930" s="526" t="str">
        <f t="shared" si="804"/>
        <v/>
      </c>
      <c r="S2930" s="526" t="str">
        <f t="shared" si="806"/>
        <v/>
      </c>
      <c r="V2930" s="433">
        <f>VLOOKUP(A2930,[3]Cartilha!$A:$A,1,FALSE)</f>
        <v>101519</v>
      </c>
      <c r="W2930" s="367"/>
    </row>
    <row r="2931" spans="1:23" ht="22.5" hidden="1" x14ac:dyDescent="0.2">
      <c r="A2931" s="623">
        <v>101520</v>
      </c>
      <c r="B2931" s="616" t="s">
        <v>3171</v>
      </c>
      <c r="C2931" s="620" t="s">
        <v>5066</v>
      </c>
      <c r="D2931" s="612" t="s">
        <v>169</v>
      </c>
      <c r="E2931" s="621">
        <v>1041.1300000000001</v>
      </c>
      <c r="F2931" s="614">
        <f t="shared" si="805"/>
        <v>1255.19</v>
      </c>
      <c r="G2931" s="518"/>
      <c r="H2931" s="461"/>
      <c r="I2931" s="424">
        <f t="shared" ref="I2931:I2953" si="807">IF(ISBLANK(E2931),0,ROUND(F2931*G2931,2))</f>
        <v>0</v>
      </c>
      <c r="J2931" s="448">
        <f t="shared" ref="J2931:J2953" si="808">IF(ISBLANK(G2931),0,ROUND(G2931*H2931,2))</f>
        <v>0</v>
      </c>
      <c r="K2931" s="419"/>
      <c r="L2931" s="461">
        <f t="shared" ref="L2931:L2953" si="809">G2931</f>
        <v>0</v>
      </c>
      <c r="M2931" s="461">
        <f t="shared" ref="M2931:M2953" si="810">H2931</f>
        <v>0</v>
      </c>
      <c r="N2931" s="424">
        <f t="shared" ref="N2931:N2953" si="811">IF(ISBLANK(E2931),0,ROUND(F2931*L2931,2))</f>
        <v>0</v>
      </c>
      <c r="O2931" s="448">
        <f t="shared" ref="O2931:O2953" si="812">IF(ISBLANK(L2931),0,ROUND(L2931*M2931,2))</f>
        <v>0</v>
      </c>
      <c r="P2931" s="420"/>
      <c r="Q2931" s="532"/>
      <c r="R2931" s="526" t="str">
        <f t="shared" si="804"/>
        <v/>
      </c>
      <c r="S2931" s="526" t="str">
        <f t="shared" si="806"/>
        <v/>
      </c>
      <c r="V2931" s="433">
        <f>VLOOKUP(A2931,[3]Cartilha!$A:$A,1,FALSE)</f>
        <v>101520</v>
      </c>
      <c r="W2931" s="367"/>
    </row>
    <row r="2932" spans="1:23" ht="22.5" hidden="1" x14ac:dyDescent="0.2">
      <c r="A2932" s="623">
        <v>101521</v>
      </c>
      <c r="B2932" s="616" t="s">
        <v>3171</v>
      </c>
      <c r="C2932" s="620" t="s">
        <v>5067</v>
      </c>
      <c r="D2932" s="612" t="s">
        <v>169</v>
      </c>
      <c r="E2932" s="621">
        <v>1072.7</v>
      </c>
      <c r="F2932" s="614">
        <f t="shared" si="805"/>
        <v>1293.25</v>
      </c>
      <c r="G2932" s="518"/>
      <c r="H2932" s="461"/>
      <c r="I2932" s="424">
        <f t="shared" si="807"/>
        <v>0</v>
      </c>
      <c r="J2932" s="448">
        <f t="shared" si="808"/>
        <v>0</v>
      </c>
      <c r="K2932" s="419"/>
      <c r="L2932" s="461">
        <f t="shared" si="809"/>
        <v>0</v>
      </c>
      <c r="M2932" s="461">
        <f t="shared" si="810"/>
        <v>0</v>
      </c>
      <c r="N2932" s="424">
        <f t="shared" si="811"/>
        <v>0</v>
      </c>
      <c r="O2932" s="448">
        <f t="shared" si="812"/>
        <v>0</v>
      </c>
      <c r="P2932" s="420"/>
      <c r="Q2932" s="532"/>
      <c r="R2932" s="526" t="str">
        <f t="shared" si="804"/>
        <v/>
      </c>
      <c r="S2932" s="526" t="str">
        <f t="shared" si="806"/>
        <v/>
      </c>
      <c r="V2932" s="433">
        <f>VLOOKUP(A2932,[3]Cartilha!$A:$A,1,FALSE)</f>
        <v>101521</v>
      </c>
      <c r="W2932" s="367"/>
    </row>
    <row r="2933" spans="1:23" ht="22.5" hidden="1" x14ac:dyDescent="0.2">
      <c r="A2933" s="623">
        <v>101522</v>
      </c>
      <c r="B2933" s="616" t="s">
        <v>3171</v>
      </c>
      <c r="C2933" s="620" t="s">
        <v>5068</v>
      </c>
      <c r="D2933" s="612" t="s">
        <v>169</v>
      </c>
      <c r="E2933" s="621">
        <v>1238.6199999999999</v>
      </c>
      <c r="F2933" s="614">
        <f t="shared" si="805"/>
        <v>1493.28</v>
      </c>
      <c r="G2933" s="518"/>
      <c r="H2933" s="461"/>
      <c r="I2933" s="424">
        <f t="shared" si="807"/>
        <v>0</v>
      </c>
      <c r="J2933" s="448">
        <f t="shared" si="808"/>
        <v>0</v>
      </c>
      <c r="K2933" s="419"/>
      <c r="L2933" s="461">
        <f t="shared" si="809"/>
        <v>0</v>
      </c>
      <c r="M2933" s="461">
        <f t="shared" si="810"/>
        <v>0</v>
      </c>
      <c r="N2933" s="424">
        <f t="shared" si="811"/>
        <v>0</v>
      </c>
      <c r="O2933" s="448">
        <f t="shared" si="812"/>
        <v>0</v>
      </c>
      <c r="P2933" s="420"/>
      <c r="Q2933" s="532"/>
      <c r="R2933" s="526" t="str">
        <f t="shared" si="804"/>
        <v/>
      </c>
      <c r="S2933" s="526" t="str">
        <f t="shared" si="806"/>
        <v/>
      </c>
      <c r="V2933" s="433">
        <f>VLOOKUP(A2933,[3]Cartilha!$A:$A,1,FALSE)</f>
        <v>101522</v>
      </c>
      <c r="W2933" s="367"/>
    </row>
    <row r="2934" spans="1:23" ht="22.5" hidden="1" x14ac:dyDescent="0.2">
      <c r="A2934" s="623">
        <v>101523</v>
      </c>
      <c r="B2934" s="616" t="s">
        <v>3171</v>
      </c>
      <c r="C2934" s="620" t="s">
        <v>5069</v>
      </c>
      <c r="D2934" s="612" t="s">
        <v>169</v>
      </c>
      <c r="E2934" s="621">
        <v>1293.8599999999999</v>
      </c>
      <c r="F2934" s="614">
        <f t="shared" si="805"/>
        <v>1559.88</v>
      </c>
      <c r="G2934" s="518"/>
      <c r="H2934" s="461"/>
      <c r="I2934" s="424">
        <f t="shared" si="807"/>
        <v>0</v>
      </c>
      <c r="J2934" s="448">
        <f t="shared" si="808"/>
        <v>0</v>
      </c>
      <c r="K2934" s="419"/>
      <c r="L2934" s="461">
        <f t="shared" si="809"/>
        <v>0</v>
      </c>
      <c r="M2934" s="461">
        <f t="shared" si="810"/>
        <v>0</v>
      </c>
      <c r="N2934" s="424">
        <f t="shared" si="811"/>
        <v>0</v>
      </c>
      <c r="O2934" s="448">
        <f t="shared" si="812"/>
        <v>0</v>
      </c>
      <c r="P2934" s="420"/>
      <c r="Q2934" s="532"/>
      <c r="R2934" s="526" t="str">
        <f t="shared" si="804"/>
        <v/>
      </c>
      <c r="S2934" s="526" t="str">
        <f t="shared" si="806"/>
        <v/>
      </c>
      <c r="V2934" s="433">
        <f>VLOOKUP(A2934,[3]Cartilha!$A:$A,1,FALSE)</f>
        <v>101523</v>
      </c>
      <c r="W2934" s="367"/>
    </row>
    <row r="2935" spans="1:23" ht="22.5" hidden="1" x14ac:dyDescent="0.2">
      <c r="A2935" s="623">
        <v>101524</v>
      </c>
      <c r="B2935" s="616" t="s">
        <v>3171</v>
      </c>
      <c r="C2935" s="620" t="s">
        <v>5070</v>
      </c>
      <c r="D2935" s="612" t="s">
        <v>169</v>
      </c>
      <c r="E2935" s="621">
        <v>1483.35</v>
      </c>
      <c r="F2935" s="614">
        <f t="shared" si="805"/>
        <v>1788.33</v>
      </c>
      <c r="G2935" s="518"/>
      <c r="H2935" s="461"/>
      <c r="I2935" s="424">
        <f t="shared" si="807"/>
        <v>0</v>
      </c>
      <c r="J2935" s="448">
        <f t="shared" si="808"/>
        <v>0</v>
      </c>
      <c r="K2935" s="419"/>
      <c r="L2935" s="461">
        <f t="shared" si="809"/>
        <v>0</v>
      </c>
      <c r="M2935" s="461">
        <f t="shared" si="810"/>
        <v>0</v>
      </c>
      <c r="N2935" s="424">
        <f t="shared" si="811"/>
        <v>0</v>
      </c>
      <c r="O2935" s="448">
        <f t="shared" si="812"/>
        <v>0</v>
      </c>
      <c r="P2935" s="420"/>
      <c r="Q2935" s="532"/>
      <c r="R2935" s="526" t="str">
        <f t="shared" si="804"/>
        <v/>
      </c>
      <c r="S2935" s="526" t="str">
        <f t="shared" si="806"/>
        <v/>
      </c>
      <c r="V2935" s="433">
        <f>VLOOKUP(A2935,[3]Cartilha!$A:$A,1,FALSE)</f>
        <v>101524</v>
      </c>
      <c r="W2935" s="367"/>
    </row>
    <row r="2936" spans="1:23" ht="22.5" hidden="1" x14ac:dyDescent="0.2">
      <c r="A2936" s="623">
        <v>101525</v>
      </c>
      <c r="B2936" s="616" t="s">
        <v>3171</v>
      </c>
      <c r="C2936" s="620" t="s">
        <v>5071</v>
      </c>
      <c r="D2936" s="612" t="s">
        <v>169</v>
      </c>
      <c r="E2936" s="621">
        <v>1062.42</v>
      </c>
      <c r="F2936" s="614">
        <f t="shared" si="805"/>
        <v>1280.8499999999999</v>
      </c>
      <c r="G2936" s="518"/>
      <c r="H2936" s="461"/>
      <c r="I2936" s="424">
        <f t="shared" si="807"/>
        <v>0</v>
      </c>
      <c r="J2936" s="448">
        <f t="shared" si="808"/>
        <v>0</v>
      </c>
      <c r="K2936" s="419"/>
      <c r="L2936" s="461">
        <f t="shared" si="809"/>
        <v>0</v>
      </c>
      <c r="M2936" s="461">
        <f t="shared" si="810"/>
        <v>0</v>
      </c>
      <c r="N2936" s="424">
        <f t="shared" si="811"/>
        <v>0</v>
      </c>
      <c r="O2936" s="448">
        <f t="shared" si="812"/>
        <v>0</v>
      </c>
      <c r="P2936" s="420"/>
      <c r="Q2936" s="532"/>
      <c r="R2936" s="526" t="str">
        <f t="shared" si="804"/>
        <v/>
      </c>
      <c r="S2936" s="526" t="str">
        <f t="shared" si="806"/>
        <v/>
      </c>
      <c r="V2936" s="433">
        <f>VLOOKUP(A2936,[3]Cartilha!$A:$A,1,FALSE)</f>
        <v>101525</v>
      </c>
      <c r="W2936" s="367"/>
    </row>
    <row r="2937" spans="1:23" ht="22.5" hidden="1" x14ac:dyDescent="0.2">
      <c r="A2937" s="623">
        <v>101526</v>
      </c>
      <c r="B2937" s="616" t="s">
        <v>3171</v>
      </c>
      <c r="C2937" s="620" t="s">
        <v>5072</v>
      </c>
      <c r="D2937" s="612" t="s">
        <v>169</v>
      </c>
      <c r="E2937" s="621">
        <v>1228.3399999999999</v>
      </c>
      <c r="F2937" s="614">
        <f t="shared" si="805"/>
        <v>1480.89</v>
      </c>
      <c r="G2937" s="518"/>
      <c r="H2937" s="461"/>
      <c r="I2937" s="424">
        <f t="shared" si="807"/>
        <v>0</v>
      </c>
      <c r="J2937" s="448">
        <f t="shared" si="808"/>
        <v>0</v>
      </c>
      <c r="K2937" s="419"/>
      <c r="L2937" s="461">
        <f t="shared" si="809"/>
        <v>0</v>
      </c>
      <c r="M2937" s="461">
        <f t="shared" si="810"/>
        <v>0</v>
      </c>
      <c r="N2937" s="424">
        <f t="shared" si="811"/>
        <v>0</v>
      </c>
      <c r="O2937" s="448">
        <f t="shared" si="812"/>
        <v>0</v>
      </c>
      <c r="P2937" s="420"/>
      <c r="Q2937" s="532"/>
      <c r="R2937" s="526" t="str">
        <f t="shared" si="804"/>
        <v/>
      </c>
      <c r="S2937" s="526" t="str">
        <f t="shared" si="806"/>
        <v/>
      </c>
      <c r="V2937" s="433">
        <f>VLOOKUP(A2937,[3]Cartilha!$A:$A,1,FALSE)</f>
        <v>101526</v>
      </c>
      <c r="W2937" s="367"/>
    </row>
    <row r="2938" spans="1:23" ht="22.5" hidden="1" x14ac:dyDescent="0.2">
      <c r="A2938" s="623">
        <v>101527</v>
      </c>
      <c r="B2938" s="616" t="s">
        <v>3171</v>
      </c>
      <c r="C2938" s="620" t="s">
        <v>5073</v>
      </c>
      <c r="D2938" s="612" t="s">
        <v>169</v>
      </c>
      <c r="E2938" s="621">
        <v>1283.58</v>
      </c>
      <c r="F2938" s="614">
        <f t="shared" si="805"/>
        <v>1547.48</v>
      </c>
      <c r="G2938" s="518"/>
      <c r="H2938" s="461"/>
      <c r="I2938" s="424">
        <f t="shared" si="807"/>
        <v>0</v>
      </c>
      <c r="J2938" s="448">
        <f t="shared" si="808"/>
        <v>0</v>
      </c>
      <c r="K2938" s="419"/>
      <c r="L2938" s="461">
        <f t="shared" si="809"/>
        <v>0</v>
      </c>
      <c r="M2938" s="461">
        <f t="shared" si="810"/>
        <v>0</v>
      </c>
      <c r="N2938" s="424">
        <f t="shared" si="811"/>
        <v>0</v>
      </c>
      <c r="O2938" s="448">
        <f t="shared" si="812"/>
        <v>0</v>
      </c>
      <c r="P2938" s="420"/>
      <c r="Q2938" s="532"/>
      <c r="R2938" s="526" t="str">
        <f t="shared" si="804"/>
        <v/>
      </c>
      <c r="S2938" s="526" t="str">
        <f t="shared" si="806"/>
        <v/>
      </c>
      <c r="V2938" s="433">
        <f>VLOOKUP(A2938,[3]Cartilha!$A:$A,1,FALSE)</f>
        <v>101527</v>
      </c>
      <c r="W2938" s="367"/>
    </row>
    <row r="2939" spans="1:23" ht="22.5" hidden="1" x14ac:dyDescent="0.2">
      <c r="A2939" s="623">
        <v>101528</v>
      </c>
      <c r="B2939" s="616" t="s">
        <v>3171</v>
      </c>
      <c r="C2939" s="620" t="s">
        <v>5074</v>
      </c>
      <c r="D2939" s="612" t="s">
        <v>169</v>
      </c>
      <c r="E2939" s="621">
        <v>1473.07</v>
      </c>
      <c r="F2939" s="614">
        <f t="shared" si="805"/>
        <v>1775.93</v>
      </c>
      <c r="G2939" s="518"/>
      <c r="H2939" s="461"/>
      <c r="I2939" s="424">
        <f t="shared" si="807"/>
        <v>0</v>
      </c>
      <c r="J2939" s="448">
        <f t="shared" si="808"/>
        <v>0</v>
      </c>
      <c r="K2939" s="419"/>
      <c r="L2939" s="461">
        <f t="shared" si="809"/>
        <v>0</v>
      </c>
      <c r="M2939" s="461">
        <f t="shared" si="810"/>
        <v>0</v>
      </c>
      <c r="N2939" s="424">
        <f t="shared" si="811"/>
        <v>0</v>
      </c>
      <c r="O2939" s="448">
        <f t="shared" si="812"/>
        <v>0</v>
      </c>
      <c r="P2939" s="420"/>
      <c r="Q2939" s="532"/>
      <c r="R2939" s="526" t="str">
        <f t="shared" si="804"/>
        <v/>
      </c>
      <c r="S2939" s="526" t="str">
        <f t="shared" si="806"/>
        <v/>
      </c>
      <c r="V2939" s="433">
        <f>VLOOKUP(A2939,[3]Cartilha!$A:$A,1,FALSE)</f>
        <v>101528</v>
      </c>
      <c r="W2939" s="367"/>
    </row>
    <row r="2940" spans="1:23" ht="22.5" hidden="1" x14ac:dyDescent="0.2">
      <c r="A2940" s="623">
        <v>101529</v>
      </c>
      <c r="B2940" s="616" t="s">
        <v>3171</v>
      </c>
      <c r="C2940" s="620" t="s">
        <v>5075</v>
      </c>
      <c r="D2940" s="612" t="s">
        <v>169</v>
      </c>
      <c r="E2940" s="621">
        <v>1203.92</v>
      </c>
      <c r="F2940" s="614">
        <f t="shared" si="805"/>
        <v>1451.45</v>
      </c>
      <c r="G2940" s="518"/>
      <c r="H2940" s="461"/>
      <c r="I2940" s="424">
        <f t="shared" si="807"/>
        <v>0</v>
      </c>
      <c r="J2940" s="448">
        <f t="shared" si="808"/>
        <v>0</v>
      </c>
      <c r="K2940" s="419"/>
      <c r="L2940" s="461">
        <f t="shared" si="809"/>
        <v>0</v>
      </c>
      <c r="M2940" s="461">
        <f t="shared" si="810"/>
        <v>0</v>
      </c>
      <c r="N2940" s="424">
        <f t="shared" si="811"/>
        <v>0</v>
      </c>
      <c r="O2940" s="448">
        <f t="shared" si="812"/>
        <v>0</v>
      </c>
      <c r="P2940" s="420"/>
      <c r="Q2940" s="532"/>
      <c r="R2940" s="526" t="str">
        <f t="shared" si="804"/>
        <v/>
      </c>
      <c r="S2940" s="526" t="str">
        <f t="shared" si="806"/>
        <v/>
      </c>
      <c r="V2940" s="433">
        <f>VLOOKUP(A2940,[3]Cartilha!$A:$A,1,FALSE)</f>
        <v>101529</v>
      </c>
      <c r="W2940" s="367"/>
    </row>
    <row r="2941" spans="1:23" ht="22.5" hidden="1" x14ac:dyDescent="0.2">
      <c r="A2941" s="623">
        <v>101530</v>
      </c>
      <c r="B2941" s="616" t="s">
        <v>3171</v>
      </c>
      <c r="C2941" s="620" t="s">
        <v>5076</v>
      </c>
      <c r="D2941" s="612" t="s">
        <v>169</v>
      </c>
      <c r="E2941" s="621">
        <v>1425.15</v>
      </c>
      <c r="F2941" s="614">
        <f t="shared" si="805"/>
        <v>1718.16</v>
      </c>
      <c r="G2941" s="518"/>
      <c r="H2941" s="461"/>
      <c r="I2941" s="424">
        <f t="shared" si="807"/>
        <v>0</v>
      </c>
      <c r="J2941" s="448">
        <f t="shared" si="808"/>
        <v>0</v>
      </c>
      <c r="K2941" s="419"/>
      <c r="L2941" s="461">
        <f t="shared" si="809"/>
        <v>0</v>
      </c>
      <c r="M2941" s="461">
        <f t="shared" si="810"/>
        <v>0</v>
      </c>
      <c r="N2941" s="424">
        <f t="shared" si="811"/>
        <v>0</v>
      </c>
      <c r="O2941" s="448">
        <f t="shared" si="812"/>
        <v>0</v>
      </c>
      <c r="P2941" s="420"/>
      <c r="Q2941" s="532"/>
      <c r="R2941" s="526" t="str">
        <f t="shared" si="804"/>
        <v/>
      </c>
      <c r="S2941" s="526" t="str">
        <f t="shared" si="806"/>
        <v/>
      </c>
      <c r="V2941" s="433">
        <f>VLOOKUP(A2941,[3]Cartilha!$A:$A,1,FALSE)</f>
        <v>101530</v>
      </c>
      <c r="W2941" s="367"/>
    </row>
    <row r="2942" spans="1:23" ht="22.5" hidden="1" x14ac:dyDescent="0.2">
      <c r="A2942" s="623">
        <v>101531</v>
      </c>
      <c r="B2942" s="616" t="s">
        <v>3171</v>
      </c>
      <c r="C2942" s="620" t="s">
        <v>5077</v>
      </c>
      <c r="D2942" s="612" t="s">
        <v>169</v>
      </c>
      <c r="E2942" s="621">
        <v>1498.81</v>
      </c>
      <c r="F2942" s="614">
        <f t="shared" si="805"/>
        <v>1806.97</v>
      </c>
      <c r="G2942" s="518"/>
      <c r="H2942" s="461"/>
      <c r="I2942" s="424">
        <f t="shared" si="807"/>
        <v>0</v>
      </c>
      <c r="J2942" s="448">
        <f t="shared" si="808"/>
        <v>0</v>
      </c>
      <c r="K2942" s="419"/>
      <c r="L2942" s="461">
        <f t="shared" si="809"/>
        <v>0</v>
      </c>
      <c r="M2942" s="461">
        <f t="shared" si="810"/>
        <v>0</v>
      </c>
      <c r="N2942" s="424">
        <f t="shared" si="811"/>
        <v>0</v>
      </c>
      <c r="O2942" s="448">
        <f t="shared" si="812"/>
        <v>0</v>
      </c>
      <c r="P2942" s="420"/>
      <c r="Q2942" s="532"/>
      <c r="R2942" s="526" t="str">
        <f t="shared" si="804"/>
        <v/>
      </c>
      <c r="S2942" s="526" t="str">
        <f t="shared" si="806"/>
        <v/>
      </c>
      <c r="V2942" s="433">
        <f>VLOOKUP(A2942,[3]Cartilha!$A:$A,1,FALSE)</f>
        <v>101531</v>
      </c>
      <c r="W2942" s="367"/>
    </row>
    <row r="2943" spans="1:23" ht="22.5" hidden="1" x14ac:dyDescent="0.2">
      <c r="A2943" s="623">
        <v>101532</v>
      </c>
      <c r="B2943" s="616" t="s">
        <v>3171</v>
      </c>
      <c r="C2943" s="620" t="s">
        <v>5078</v>
      </c>
      <c r="D2943" s="612" t="s">
        <v>169</v>
      </c>
      <c r="E2943" s="621">
        <v>1751.46</v>
      </c>
      <c r="F2943" s="614">
        <f t="shared" si="805"/>
        <v>2111.56</v>
      </c>
      <c r="G2943" s="518"/>
      <c r="H2943" s="461"/>
      <c r="I2943" s="424">
        <f t="shared" si="807"/>
        <v>0</v>
      </c>
      <c r="J2943" s="448">
        <f t="shared" si="808"/>
        <v>0</v>
      </c>
      <c r="K2943" s="419"/>
      <c r="L2943" s="461">
        <f t="shared" si="809"/>
        <v>0</v>
      </c>
      <c r="M2943" s="461">
        <f t="shared" si="810"/>
        <v>0</v>
      </c>
      <c r="N2943" s="424">
        <f t="shared" si="811"/>
        <v>0</v>
      </c>
      <c r="O2943" s="448">
        <f t="shared" si="812"/>
        <v>0</v>
      </c>
      <c r="P2943" s="420"/>
      <c r="Q2943" s="532"/>
      <c r="R2943" s="526" t="str">
        <f t="shared" si="804"/>
        <v/>
      </c>
      <c r="S2943" s="526" t="str">
        <f t="shared" si="806"/>
        <v/>
      </c>
      <c r="V2943" s="433">
        <f>VLOOKUP(A2943,[3]Cartilha!$A:$A,1,FALSE)</f>
        <v>101532</v>
      </c>
      <c r="W2943" s="367"/>
    </row>
    <row r="2944" spans="1:23" ht="22.5" hidden="1" x14ac:dyDescent="0.2">
      <c r="A2944" s="623">
        <v>101533</v>
      </c>
      <c r="B2944" s="616" t="s">
        <v>3171</v>
      </c>
      <c r="C2944" s="620" t="s">
        <v>5079</v>
      </c>
      <c r="D2944" s="612" t="s">
        <v>169</v>
      </c>
      <c r="E2944" s="621">
        <v>1319.56</v>
      </c>
      <c r="F2944" s="614">
        <f t="shared" si="805"/>
        <v>1590.86</v>
      </c>
      <c r="G2944" s="518"/>
      <c r="H2944" s="461"/>
      <c r="I2944" s="424">
        <f t="shared" si="807"/>
        <v>0</v>
      </c>
      <c r="J2944" s="448">
        <f t="shared" si="808"/>
        <v>0</v>
      </c>
      <c r="K2944" s="419"/>
      <c r="L2944" s="461">
        <f t="shared" si="809"/>
        <v>0</v>
      </c>
      <c r="M2944" s="461">
        <f t="shared" si="810"/>
        <v>0</v>
      </c>
      <c r="N2944" s="424">
        <f t="shared" si="811"/>
        <v>0</v>
      </c>
      <c r="O2944" s="448">
        <f t="shared" si="812"/>
        <v>0</v>
      </c>
      <c r="P2944" s="420"/>
      <c r="Q2944" s="532"/>
      <c r="R2944" s="526" t="str">
        <f t="shared" si="804"/>
        <v/>
      </c>
      <c r="S2944" s="526" t="str">
        <f t="shared" si="806"/>
        <v/>
      </c>
      <c r="V2944" s="433">
        <f>VLOOKUP(A2944,[3]Cartilha!$A:$A,1,FALSE)</f>
        <v>101533</v>
      </c>
      <c r="W2944" s="367"/>
    </row>
    <row r="2945" spans="1:23" ht="22.5" hidden="1" x14ac:dyDescent="0.2">
      <c r="A2945" s="623">
        <v>101534</v>
      </c>
      <c r="B2945" s="616" t="s">
        <v>3171</v>
      </c>
      <c r="C2945" s="620" t="s">
        <v>5080</v>
      </c>
      <c r="D2945" s="612" t="s">
        <v>169</v>
      </c>
      <c r="E2945" s="621">
        <v>1540.79</v>
      </c>
      <c r="F2945" s="614">
        <f t="shared" si="805"/>
        <v>1857.58</v>
      </c>
      <c r="G2945" s="518"/>
      <c r="H2945" s="461"/>
      <c r="I2945" s="424">
        <f t="shared" si="807"/>
        <v>0</v>
      </c>
      <c r="J2945" s="448">
        <f t="shared" si="808"/>
        <v>0</v>
      </c>
      <c r="K2945" s="419"/>
      <c r="L2945" s="461">
        <f t="shared" si="809"/>
        <v>0</v>
      </c>
      <c r="M2945" s="461">
        <f t="shared" si="810"/>
        <v>0</v>
      </c>
      <c r="N2945" s="424">
        <f t="shared" si="811"/>
        <v>0</v>
      </c>
      <c r="O2945" s="448">
        <f t="shared" si="812"/>
        <v>0</v>
      </c>
      <c r="P2945" s="420"/>
      <c r="Q2945" s="532"/>
      <c r="R2945" s="526" t="str">
        <f t="shared" si="804"/>
        <v/>
      </c>
      <c r="S2945" s="526" t="str">
        <f t="shared" si="806"/>
        <v/>
      </c>
      <c r="V2945" s="433">
        <f>VLOOKUP(A2945,[3]Cartilha!$A:$A,1,FALSE)</f>
        <v>101534</v>
      </c>
      <c r="W2945" s="367"/>
    </row>
    <row r="2946" spans="1:23" ht="22.5" hidden="1" x14ac:dyDescent="0.2">
      <c r="A2946" s="623">
        <v>101535</v>
      </c>
      <c r="B2946" s="616" t="s">
        <v>3171</v>
      </c>
      <c r="C2946" s="620" t="s">
        <v>5081</v>
      </c>
      <c r="D2946" s="612" t="s">
        <v>169</v>
      </c>
      <c r="E2946" s="621">
        <v>1614.45</v>
      </c>
      <c r="F2946" s="614">
        <f t="shared" si="805"/>
        <v>1946.38</v>
      </c>
      <c r="G2946" s="518"/>
      <c r="H2946" s="461"/>
      <c r="I2946" s="424">
        <f t="shared" si="807"/>
        <v>0</v>
      </c>
      <c r="J2946" s="448">
        <f t="shared" si="808"/>
        <v>0</v>
      </c>
      <c r="K2946" s="419"/>
      <c r="L2946" s="461">
        <f t="shared" si="809"/>
        <v>0</v>
      </c>
      <c r="M2946" s="461">
        <f t="shared" si="810"/>
        <v>0</v>
      </c>
      <c r="N2946" s="424">
        <f t="shared" si="811"/>
        <v>0</v>
      </c>
      <c r="O2946" s="448">
        <f t="shared" si="812"/>
        <v>0</v>
      </c>
      <c r="P2946" s="420"/>
      <c r="Q2946" s="532"/>
      <c r="R2946" s="526" t="str">
        <f t="shared" si="804"/>
        <v/>
      </c>
      <c r="S2946" s="526" t="str">
        <f t="shared" si="806"/>
        <v/>
      </c>
      <c r="V2946" s="433">
        <f>VLOOKUP(A2946,[3]Cartilha!$A:$A,1,FALSE)</f>
        <v>101535</v>
      </c>
      <c r="W2946" s="367"/>
    </row>
    <row r="2947" spans="1:23" ht="22.5" hidden="1" x14ac:dyDescent="0.2">
      <c r="A2947" s="623">
        <v>101536</v>
      </c>
      <c r="B2947" s="616" t="s">
        <v>3171</v>
      </c>
      <c r="C2947" s="620" t="s">
        <v>5082</v>
      </c>
      <c r="D2947" s="612" t="s">
        <v>169</v>
      </c>
      <c r="E2947" s="621">
        <v>1867.1</v>
      </c>
      <c r="F2947" s="614">
        <f t="shared" si="805"/>
        <v>2250.98</v>
      </c>
      <c r="G2947" s="518"/>
      <c r="H2947" s="461"/>
      <c r="I2947" s="424">
        <f t="shared" si="807"/>
        <v>0</v>
      </c>
      <c r="J2947" s="448">
        <f t="shared" si="808"/>
        <v>0</v>
      </c>
      <c r="K2947" s="419"/>
      <c r="L2947" s="461">
        <f t="shared" si="809"/>
        <v>0</v>
      </c>
      <c r="M2947" s="461">
        <f t="shared" si="810"/>
        <v>0</v>
      </c>
      <c r="N2947" s="424">
        <f t="shared" si="811"/>
        <v>0</v>
      </c>
      <c r="O2947" s="448">
        <f t="shared" si="812"/>
        <v>0</v>
      </c>
      <c r="P2947" s="420"/>
      <c r="Q2947" s="532"/>
      <c r="R2947" s="526" t="str">
        <f t="shared" si="804"/>
        <v/>
      </c>
      <c r="S2947" s="526" t="str">
        <f t="shared" si="806"/>
        <v/>
      </c>
      <c r="V2947" s="433">
        <f>VLOOKUP(A2947,[3]Cartilha!$A:$A,1,FALSE)</f>
        <v>101536</v>
      </c>
      <c r="W2947" s="367"/>
    </row>
    <row r="2948" spans="1:23" ht="22.5" hidden="1" x14ac:dyDescent="0.2">
      <c r="A2948" s="623" t="s">
        <v>2662</v>
      </c>
      <c r="B2948" s="612" t="s">
        <v>6727</v>
      </c>
      <c r="C2948" s="620" t="s">
        <v>5080</v>
      </c>
      <c r="D2948" s="612" t="s">
        <v>169</v>
      </c>
      <c r="E2948" s="621">
        <v>1878.49</v>
      </c>
      <c r="F2948" s="614">
        <f t="shared" si="805"/>
        <v>2264.71</v>
      </c>
      <c r="G2948" s="518"/>
      <c r="H2948" s="461"/>
      <c r="I2948" s="424">
        <f t="shared" si="807"/>
        <v>0</v>
      </c>
      <c r="J2948" s="448">
        <f t="shared" si="808"/>
        <v>0</v>
      </c>
      <c r="K2948" s="419"/>
      <c r="L2948" s="461">
        <f t="shared" si="809"/>
        <v>0</v>
      </c>
      <c r="M2948" s="461">
        <f t="shared" si="810"/>
        <v>0</v>
      </c>
      <c r="N2948" s="424">
        <f t="shared" si="811"/>
        <v>0</v>
      </c>
      <c r="O2948" s="448">
        <f t="shared" si="812"/>
        <v>0</v>
      </c>
      <c r="P2948" s="420"/>
      <c r="Q2948" s="532"/>
      <c r="R2948" s="526" t="str">
        <f t="shared" si="804"/>
        <v/>
      </c>
      <c r="S2948" s="526" t="str">
        <f t="shared" si="806"/>
        <v/>
      </c>
      <c r="V2948" s="433" t="str">
        <f>VLOOKUP(A2948,[3]Cartilha!$A:$A,1,FALSE)</f>
        <v>16.105.000030.SER</v>
      </c>
      <c r="W2948" s="367"/>
    </row>
    <row r="2949" spans="1:23" ht="22.5" hidden="1" x14ac:dyDescent="0.2">
      <c r="A2949" s="623" t="s">
        <v>2663</v>
      </c>
      <c r="B2949" s="612" t="s">
        <v>6727</v>
      </c>
      <c r="C2949" s="620" t="s">
        <v>5081</v>
      </c>
      <c r="D2949" s="612" t="s">
        <v>169</v>
      </c>
      <c r="E2949" s="621">
        <v>2070.9699999999998</v>
      </c>
      <c r="F2949" s="614">
        <f t="shared" si="805"/>
        <v>2496.7600000000002</v>
      </c>
      <c r="G2949" s="518"/>
      <c r="H2949" s="461"/>
      <c r="I2949" s="424">
        <f t="shared" si="807"/>
        <v>0</v>
      </c>
      <c r="J2949" s="448">
        <f t="shared" si="808"/>
        <v>0</v>
      </c>
      <c r="K2949" s="419"/>
      <c r="L2949" s="461">
        <f t="shared" si="809"/>
        <v>0</v>
      </c>
      <c r="M2949" s="461">
        <f t="shared" si="810"/>
        <v>0</v>
      </c>
      <c r="N2949" s="424">
        <f t="shared" si="811"/>
        <v>0</v>
      </c>
      <c r="O2949" s="448">
        <f t="shared" si="812"/>
        <v>0</v>
      </c>
      <c r="P2949" s="420"/>
      <c r="Q2949" s="532"/>
      <c r="R2949" s="526" t="str">
        <f t="shared" si="804"/>
        <v/>
      </c>
      <c r="S2949" s="526" t="str">
        <f t="shared" si="806"/>
        <v/>
      </c>
      <c r="V2949" s="433" t="str">
        <f>VLOOKUP(A2949,[3]Cartilha!$A:$A,1,FALSE)</f>
        <v>16.105.000031.SER</v>
      </c>
      <c r="W2949" s="367"/>
    </row>
    <row r="2950" spans="1:23" ht="22.5" hidden="1" x14ac:dyDescent="0.2">
      <c r="A2950" s="623" t="s">
        <v>2664</v>
      </c>
      <c r="B2950" s="612" t="s">
        <v>6727</v>
      </c>
      <c r="C2950" s="620" t="s">
        <v>5082</v>
      </c>
      <c r="D2950" s="612" t="s">
        <v>169</v>
      </c>
      <c r="E2950" s="621">
        <v>2502.87</v>
      </c>
      <c r="F2950" s="614">
        <f t="shared" si="805"/>
        <v>3017.46</v>
      </c>
      <c r="G2950" s="518"/>
      <c r="H2950" s="461"/>
      <c r="I2950" s="424">
        <f t="shared" si="807"/>
        <v>0</v>
      </c>
      <c r="J2950" s="448">
        <f t="shared" si="808"/>
        <v>0</v>
      </c>
      <c r="K2950" s="419"/>
      <c r="L2950" s="461">
        <f t="shared" si="809"/>
        <v>0</v>
      </c>
      <c r="M2950" s="461">
        <f t="shared" si="810"/>
        <v>0</v>
      </c>
      <c r="N2950" s="424">
        <f t="shared" si="811"/>
        <v>0</v>
      </c>
      <c r="O2950" s="448">
        <f t="shared" si="812"/>
        <v>0</v>
      </c>
      <c r="P2950" s="420"/>
      <c r="Q2950" s="532"/>
      <c r="R2950" s="526" t="str">
        <f t="shared" si="804"/>
        <v/>
      </c>
      <c r="S2950" s="526" t="str">
        <f t="shared" si="806"/>
        <v/>
      </c>
      <c r="V2950" s="433" t="str">
        <f>VLOOKUP(A2950,[3]Cartilha!$A:$A,1,FALSE)</f>
        <v>16.105.000032.SER</v>
      </c>
      <c r="W2950" s="367"/>
    </row>
    <row r="2951" spans="1:23" hidden="1" x14ac:dyDescent="0.2">
      <c r="A2951" s="623" t="s">
        <v>2665</v>
      </c>
      <c r="B2951" s="612" t="s">
        <v>6727</v>
      </c>
      <c r="C2951" s="620" t="s">
        <v>7024</v>
      </c>
      <c r="D2951" s="612" t="s">
        <v>169</v>
      </c>
      <c r="E2951" s="621">
        <v>2840.19</v>
      </c>
      <c r="F2951" s="614">
        <f t="shared" si="805"/>
        <v>3424.13</v>
      </c>
      <c r="G2951" s="518"/>
      <c r="H2951" s="461"/>
      <c r="I2951" s="424">
        <f t="shared" si="807"/>
        <v>0</v>
      </c>
      <c r="J2951" s="448">
        <f t="shared" si="808"/>
        <v>0</v>
      </c>
      <c r="K2951" s="419"/>
      <c r="L2951" s="461">
        <f t="shared" si="809"/>
        <v>0</v>
      </c>
      <c r="M2951" s="461">
        <f t="shared" si="810"/>
        <v>0</v>
      </c>
      <c r="N2951" s="424">
        <f t="shared" si="811"/>
        <v>0</v>
      </c>
      <c r="O2951" s="448">
        <f t="shared" si="812"/>
        <v>0</v>
      </c>
      <c r="P2951" s="420"/>
      <c r="Q2951" s="532"/>
      <c r="R2951" s="526" t="str">
        <f t="shared" si="804"/>
        <v/>
      </c>
      <c r="S2951" s="526" t="str">
        <f t="shared" si="806"/>
        <v/>
      </c>
      <c r="V2951" s="433" t="str">
        <f>VLOOKUP(A2951,[3]Cartilha!$A:$A,1,FALSE)</f>
        <v>16.105.000033.SER</v>
      </c>
      <c r="W2951" s="367"/>
    </row>
    <row r="2952" spans="1:23" hidden="1" x14ac:dyDescent="0.2">
      <c r="A2952" s="623" t="s">
        <v>2666</v>
      </c>
      <c r="B2952" s="612" t="s">
        <v>6727</v>
      </c>
      <c r="C2952" s="620" t="s">
        <v>7025</v>
      </c>
      <c r="D2952" s="612" t="s">
        <v>169</v>
      </c>
      <c r="E2952" s="621">
        <v>4128.7299999999996</v>
      </c>
      <c r="F2952" s="614">
        <f t="shared" si="805"/>
        <v>4977.6000000000004</v>
      </c>
      <c r="G2952" s="518"/>
      <c r="H2952" s="461"/>
      <c r="I2952" s="424">
        <f t="shared" si="807"/>
        <v>0</v>
      </c>
      <c r="J2952" s="448">
        <f t="shared" si="808"/>
        <v>0</v>
      </c>
      <c r="K2952" s="419"/>
      <c r="L2952" s="461">
        <f t="shared" si="809"/>
        <v>0</v>
      </c>
      <c r="M2952" s="461">
        <f t="shared" si="810"/>
        <v>0</v>
      </c>
      <c r="N2952" s="424">
        <f t="shared" si="811"/>
        <v>0</v>
      </c>
      <c r="O2952" s="448">
        <f t="shared" si="812"/>
        <v>0</v>
      </c>
      <c r="P2952" s="420"/>
      <c r="Q2952" s="532"/>
      <c r="R2952" s="526" t="str">
        <f t="shared" si="804"/>
        <v/>
      </c>
      <c r="S2952" s="526" t="str">
        <f t="shared" si="806"/>
        <v/>
      </c>
      <c r="V2952" s="433" t="str">
        <f>VLOOKUP(A2952,[3]Cartilha!$A:$A,1,FALSE)</f>
        <v>16.105.000034.SER</v>
      </c>
      <c r="W2952" s="367"/>
    </row>
    <row r="2953" spans="1:23" hidden="1" x14ac:dyDescent="0.2">
      <c r="A2953" s="623" t="s">
        <v>2667</v>
      </c>
      <c r="B2953" s="612" t="s">
        <v>6727</v>
      </c>
      <c r="C2953" s="620" t="s">
        <v>7026</v>
      </c>
      <c r="D2953" s="612" t="s">
        <v>169</v>
      </c>
      <c r="E2953" s="621">
        <v>5162.53</v>
      </c>
      <c r="F2953" s="614">
        <f t="shared" si="805"/>
        <v>6223.95</v>
      </c>
      <c r="G2953" s="518"/>
      <c r="H2953" s="461"/>
      <c r="I2953" s="424">
        <f t="shared" si="807"/>
        <v>0</v>
      </c>
      <c r="J2953" s="448">
        <f t="shared" si="808"/>
        <v>0</v>
      </c>
      <c r="K2953" s="419"/>
      <c r="L2953" s="461">
        <f t="shared" si="809"/>
        <v>0</v>
      </c>
      <c r="M2953" s="461">
        <f t="shared" si="810"/>
        <v>0</v>
      </c>
      <c r="N2953" s="424">
        <f t="shared" si="811"/>
        <v>0</v>
      </c>
      <c r="O2953" s="448">
        <f t="shared" si="812"/>
        <v>0</v>
      </c>
      <c r="P2953" s="420"/>
      <c r="Q2953" s="532"/>
      <c r="R2953" s="526" t="str">
        <f t="shared" si="804"/>
        <v/>
      </c>
      <c r="S2953" s="526" t="str">
        <f t="shared" si="806"/>
        <v/>
      </c>
      <c r="V2953" s="433" t="str">
        <f>VLOOKUP(A2953,[3]Cartilha!$A:$A,1,FALSE)</f>
        <v>16.105.000035.SER</v>
      </c>
      <c r="W2953" s="367"/>
    </row>
    <row r="2954" spans="1:23" x14ac:dyDescent="0.2">
      <c r="A2954" s="623" t="s">
        <v>1922</v>
      </c>
      <c r="B2954" s="616"/>
      <c r="C2954" s="620" t="s">
        <v>114</v>
      </c>
      <c r="D2954" s="612">
        <v>0</v>
      </c>
      <c r="E2954" s="621"/>
      <c r="F2954" s="614">
        <f t="shared" si="805"/>
        <v>0</v>
      </c>
      <c r="G2954" s="518"/>
      <c r="H2954" s="446"/>
      <c r="I2954" s="447"/>
      <c r="J2954" s="448"/>
      <c r="K2954" s="419"/>
      <c r="L2954" s="461"/>
      <c r="M2954" s="446"/>
      <c r="N2954" s="449"/>
      <c r="O2954" s="450"/>
      <c r="P2954" s="420"/>
      <c r="Q2954" s="525" t="str">
        <f>IF(OR(SUM(J2956:J3084)&gt;0,SUM(O2956:O3084)&gt;0),"xx","")</f>
        <v>xx</v>
      </c>
      <c r="R2954" s="526" t="str">
        <f t="shared" si="804"/>
        <v>x</v>
      </c>
      <c r="S2954" s="526" t="str">
        <f t="shared" si="806"/>
        <v>x</v>
      </c>
      <c r="V2954" s="433" t="str">
        <f>VLOOKUP(A2954,[3]Cartilha!$A:$A,1,FALSE)</f>
        <v>8.2.3</v>
      </c>
      <c r="W2954" s="367"/>
    </row>
    <row r="2955" spans="1:23" x14ac:dyDescent="0.2">
      <c r="A2955" s="623" t="s">
        <v>1923</v>
      </c>
      <c r="B2955" s="616"/>
      <c r="C2955" s="620" t="s">
        <v>276</v>
      </c>
      <c r="D2955" s="612">
        <v>0</v>
      </c>
      <c r="E2955" s="621"/>
      <c r="F2955" s="614">
        <f t="shared" si="805"/>
        <v>0</v>
      </c>
      <c r="G2955" s="518"/>
      <c r="H2955" s="446"/>
      <c r="I2955" s="447"/>
      <c r="J2955" s="448"/>
      <c r="K2955" s="419"/>
      <c r="L2955" s="461"/>
      <c r="M2955" s="446"/>
      <c r="N2955" s="449"/>
      <c r="O2955" s="450"/>
      <c r="P2955" s="451"/>
      <c r="Q2955" s="525" t="str">
        <f>IF(OR(SUM(J2956:J3023)&gt;0,SUM(O2956:O3023)&gt;0),"xx","")</f>
        <v>xx</v>
      </c>
      <c r="R2955" s="526" t="str">
        <f t="shared" si="804"/>
        <v>x</v>
      </c>
      <c r="S2955" s="526" t="str">
        <f t="shared" si="806"/>
        <v>x</v>
      </c>
      <c r="V2955" s="433" t="str">
        <f>VLOOKUP(A2955,[3]Cartilha!$A:$A,1,FALSE)</f>
        <v>8.2.3.1</v>
      </c>
      <c r="W2955" s="367"/>
    </row>
    <row r="2956" spans="1:23" hidden="1" x14ac:dyDescent="0.2">
      <c r="A2956" s="623">
        <v>96984</v>
      </c>
      <c r="B2956" s="616" t="s">
        <v>3171</v>
      </c>
      <c r="C2956" s="620" t="s">
        <v>2607</v>
      </c>
      <c r="D2956" s="612" t="s">
        <v>169</v>
      </c>
      <c r="E2956" s="621">
        <v>64.930000000000007</v>
      </c>
      <c r="F2956" s="614">
        <f t="shared" si="805"/>
        <v>78.28</v>
      </c>
      <c r="G2956" s="518"/>
      <c r="H2956" s="461"/>
      <c r="I2956" s="424">
        <f t="shared" ref="I2956:I2987" si="813">IF(ISBLANK(E2956),0,ROUND(F2956*G2956,2))</f>
        <v>0</v>
      </c>
      <c r="J2956" s="448">
        <f t="shared" ref="J2956:J2987" si="814">IF(ISBLANK(G2956),0,ROUND(G2956*H2956,2))</f>
        <v>0</v>
      </c>
      <c r="K2956" s="419"/>
      <c r="L2956" s="461">
        <f t="shared" ref="L2956:L2987" si="815">G2956</f>
        <v>0</v>
      </c>
      <c r="M2956" s="461">
        <f t="shared" ref="M2956:M2987" si="816">H2956</f>
        <v>0</v>
      </c>
      <c r="N2956" s="424">
        <f t="shared" ref="N2956:N2987" si="817">IF(ISBLANK(E2956),0,ROUND(F2956*L2956,2))</f>
        <v>0</v>
      </c>
      <c r="O2956" s="448">
        <f t="shared" ref="O2956:O2987" si="818">IF(ISBLANK(L2956),0,ROUND(L2956*M2956,2))</f>
        <v>0</v>
      </c>
      <c r="P2956" s="420"/>
      <c r="Q2956" s="525"/>
      <c r="R2956" s="526" t="str">
        <f t="shared" si="804"/>
        <v/>
      </c>
      <c r="S2956" s="526" t="str">
        <f t="shared" si="806"/>
        <v/>
      </c>
      <c r="V2956" s="433">
        <f>VLOOKUP(A2956,[3]Cartilha!$A:$A,1,FALSE)</f>
        <v>96984</v>
      </c>
      <c r="W2956" s="367"/>
    </row>
    <row r="2957" spans="1:23" ht="22.5" hidden="1" x14ac:dyDescent="0.2">
      <c r="A2957" s="623">
        <v>91831</v>
      </c>
      <c r="B2957" s="616" t="s">
        <v>3171</v>
      </c>
      <c r="C2957" s="620" t="s">
        <v>706</v>
      </c>
      <c r="D2957" s="612" t="s">
        <v>7029</v>
      </c>
      <c r="E2957" s="621">
        <v>8.92</v>
      </c>
      <c r="F2957" s="614">
        <f t="shared" si="805"/>
        <v>10.75</v>
      </c>
      <c r="G2957" s="518"/>
      <c r="H2957" s="461"/>
      <c r="I2957" s="424">
        <f t="shared" si="813"/>
        <v>0</v>
      </c>
      <c r="J2957" s="448">
        <f t="shared" si="814"/>
        <v>0</v>
      </c>
      <c r="K2957" s="419"/>
      <c r="L2957" s="461">
        <f t="shared" si="815"/>
        <v>0</v>
      </c>
      <c r="M2957" s="461">
        <f t="shared" si="816"/>
        <v>0</v>
      </c>
      <c r="N2957" s="424">
        <f t="shared" si="817"/>
        <v>0</v>
      </c>
      <c r="O2957" s="448">
        <f t="shared" si="818"/>
        <v>0</v>
      </c>
      <c r="P2957" s="420"/>
      <c r="Q2957" s="525"/>
      <c r="R2957" s="526" t="str">
        <f t="shared" si="804"/>
        <v/>
      </c>
      <c r="S2957" s="526" t="str">
        <f t="shared" si="806"/>
        <v/>
      </c>
      <c r="V2957" s="433">
        <f>VLOOKUP(A2957,[3]Cartilha!$A:$A,1,FALSE)</f>
        <v>91831</v>
      </c>
      <c r="W2957" s="367"/>
    </row>
    <row r="2958" spans="1:23" ht="22.5" hidden="1" x14ac:dyDescent="0.2">
      <c r="A2958" s="623">
        <v>91834</v>
      </c>
      <c r="B2958" s="616" t="s">
        <v>3171</v>
      </c>
      <c r="C2958" s="620" t="s">
        <v>707</v>
      </c>
      <c r="D2958" s="612" t="s">
        <v>7029</v>
      </c>
      <c r="E2958" s="621">
        <v>9.93</v>
      </c>
      <c r="F2958" s="614">
        <f t="shared" si="805"/>
        <v>11.97</v>
      </c>
      <c r="G2958" s="518"/>
      <c r="H2958" s="461"/>
      <c r="I2958" s="424">
        <f t="shared" si="813"/>
        <v>0</v>
      </c>
      <c r="J2958" s="448">
        <f t="shared" si="814"/>
        <v>0</v>
      </c>
      <c r="K2958" s="419"/>
      <c r="L2958" s="461">
        <f t="shared" si="815"/>
        <v>0</v>
      </c>
      <c r="M2958" s="461">
        <f t="shared" si="816"/>
        <v>0</v>
      </c>
      <c r="N2958" s="424">
        <f t="shared" si="817"/>
        <v>0</v>
      </c>
      <c r="O2958" s="448">
        <f t="shared" si="818"/>
        <v>0</v>
      </c>
      <c r="P2958" s="420"/>
      <c r="Q2958" s="532"/>
      <c r="R2958" s="526" t="str">
        <f t="shared" si="804"/>
        <v/>
      </c>
      <c r="S2958" s="526" t="str">
        <f t="shared" si="806"/>
        <v/>
      </c>
      <c r="V2958" s="433">
        <f>VLOOKUP(A2958,[3]Cartilha!$A:$A,1,FALSE)</f>
        <v>91834</v>
      </c>
      <c r="W2958" s="367"/>
    </row>
    <row r="2959" spans="1:23" ht="22.5" hidden="1" x14ac:dyDescent="0.2">
      <c r="A2959" s="623">
        <v>91836</v>
      </c>
      <c r="B2959" s="616" t="s">
        <v>3171</v>
      </c>
      <c r="C2959" s="620" t="s">
        <v>708</v>
      </c>
      <c r="D2959" s="612" t="s">
        <v>7029</v>
      </c>
      <c r="E2959" s="621">
        <v>13.31</v>
      </c>
      <c r="F2959" s="614">
        <f t="shared" si="805"/>
        <v>16.05</v>
      </c>
      <c r="G2959" s="518"/>
      <c r="H2959" s="461"/>
      <c r="I2959" s="424">
        <f t="shared" si="813"/>
        <v>0</v>
      </c>
      <c r="J2959" s="448">
        <f t="shared" si="814"/>
        <v>0</v>
      </c>
      <c r="K2959" s="419"/>
      <c r="L2959" s="461">
        <f t="shared" si="815"/>
        <v>0</v>
      </c>
      <c r="M2959" s="461">
        <f t="shared" si="816"/>
        <v>0</v>
      </c>
      <c r="N2959" s="424">
        <f t="shared" si="817"/>
        <v>0</v>
      </c>
      <c r="O2959" s="448">
        <f t="shared" si="818"/>
        <v>0</v>
      </c>
      <c r="P2959" s="420"/>
      <c r="Q2959" s="532"/>
      <c r="R2959" s="526" t="str">
        <f t="shared" si="804"/>
        <v/>
      </c>
      <c r="S2959" s="526" t="str">
        <f t="shared" si="806"/>
        <v/>
      </c>
      <c r="V2959" s="433">
        <f>VLOOKUP(A2959,[3]Cartilha!$A:$A,1,FALSE)</f>
        <v>91836</v>
      </c>
      <c r="W2959" s="367"/>
    </row>
    <row r="2960" spans="1:23" ht="22.5" hidden="1" x14ac:dyDescent="0.2">
      <c r="A2960" s="623">
        <v>91842</v>
      </c>
      <c r="B2960" s="616" t="s">
        <v>3171</v>
      </c>
      <c r="C2960" s="620" t="s">
        <v>709</v>
      </c>
      <c r="D2960" s="612" t="s">
        <v>7029</v>
      </c>
      <c r="E2960" s="621">
        <v>6.72</v>
      </c>
      <c r="F2960" s="614">
        <f t="shared" si="805"/>
        <v>8.1</v>
      </c>
      <c r="G2960" s="518"/>
      <c r="H2960" s="461"/>
      <c r="I2960" s="424">
        <f t="shared" si="813"/>
        <v>0</v>
      </c>
      <c r="J2960" s="448">
        <f t="shared" si="814"/>
        <v>0</v>
      </c>
      <c r="K2960" s="419"/>
      <c r="L2960" s="461">
        <f t="shared" si="815"/>
        <v>0</v>
      </c>
      <c r="M2960" s="461">
        <f t="shared" si="816"/>
        <v>0</v>
      </c>
      <c r="N2960" s="424">
        <f t="shared" si="817"/>
        <v>0</v>
      </c>
      <c r="O2960" s="448">
        <f t="shared" si="818"/>
        <v>0</v>
      </c>
      <c r="P2960" s="420"/>
      <c r="Q2960" s="532"/>
      <c r="R2960" s="526" t="str">
        <f t="shared" si="804"/>
        <v/>
      </c>
      <c r="S2960" s="526" t="str">
        <f t="shared" si="806"/>
        <v/>
      </c>
      <c r="V2960" s="433">
        <f>VLOOKUP(A2960,[3]Cartilha!$A:$A,1,FALSE)</f>
        <v>91842</v>
      </c>
      <c r="W2960" s="367"/>
    </row>
    <row r="2961" spans="1:23" ht="22.5" hidden="1" x14ac:dyDescent="0.2">
      <c r="A2961" s="623">
        <v>91844</v>
      </c>
      <c r="B2961" s="616" t="s">
        <v>3171</v>
      </c>
      <c r="C2961" s="620" t="s">
        <v>710</v>
      </c>
      <c r="D2961" s="612" t="s">
        <v>7029</v>
      </c>
      <c r="E2961" s="621">
        <v>7.74</v>
      </c>
      <c r="F2961" s="614">
        <f t="shared" si="805"/>
        <v>9.33</v>
      </c>
      <c r="G2961" s="518"/>
      <c r="H2961" s="461"/>
      <c r="I2961" s="424">
        <f t="shared" si="813"/>
        <v>0</v>
      </c>
      <c r="J2961" s="448">
        <f t="shared" si="814"/>
        <v>0</v>
      </c>
      <c r="K2961" s="419"/>
      <c r="L2961" s="461">
        <f t="shared" si="815"/>
        <v>0</v>
      </c>
      <c r="M2961" s="461">
        <f t="shared" si="816"/>
        <v>0</v>
      </c>
      <c r="N2961" s="424">
        <f t="shared" si="817"/>
        <v>0</v>
      </c>
      <c r="O2961" s="448">
        <f t="shared" si="818"/>
        <v>0</v>
      </c>
      <c r="P2961" s="420"/>
      <c r="Q2961" s="532"/>
      <c r="R2961" s="526" t="str">
        <f t="shared" si="804"/>
        <v/>
      </c>
      <c r="S2961" s="526" t="str">
        <f t="shared" si="806"/>
        <v/>
      </c>
      <c r="V2961" s="433">
        <f>VLOOKUP(A2961,[3]Cartilha!$A:$A,1,FALSE)</f>
        <v>91844</v>
      </c>
      <c r="W2961" s="367"/>
    </row>
    <row r="2962" spans="1:23" ht="22.5" hidden="1" x14ac:dyDescent="0.2">
      <c r="A2962" s="623">
        <v>91846</v>
      </c>
      <c r="B2962" s="616" t="s">
        <v>3171</v>
      </c>
      <c r="C2962" s="620" t="s">
        <v>711</v>
      </c>
      <c r="D2962" s="612" t="s">
        <v>7029</v>
      </c>
      <c r="E2962" s="621">
        <v>11.1</v>
      </c>
      <c r="F2962" s="614">
        <f t="shared" si="805"/>
        <v>13.38</v>
      </c>
      <c r="G2962" s="518"/>
      <c r="H2962" s="461"/>
      <c r="I2962" s="424">
        <f t="shared" si="813"/>
        <v>0</v>
      </c>
      <c r="J2962" s="448">
        <f t="shared" si="814"/>
        <v>0</v>
      </c>
      <c r="K2962" s="419"/>
      <c r="L2962" s="461">
        <f t="shared" si="815"/>
        <v>0</v>
      </c>
      <c r="M2962" s="461">
        <f t="shared" si="816"/>
        <v>0</v>
      </c>
      <c r="N2962" s="424">
        <f t="shared" si="817"/>
        <v>0</v>
      </c>
      <c r="O2962" s="448">
        <f t="shared" si="818"/>
        <v>0</v>
      </c>
      <c r="P2962" s="420"/>
      <c r="Q2962" s="532"/>
      <c r="R2962" s="526" t="str">
        <f t="shared" si="804"/>
        <v/>
      </c>
      <c r="S2962" s="526" t="str">
        <f t="shared" si="806"/>
        <v/>
      </c>
      <c r="V2962" s="433">
        <f>VLOOKUP(A2962,[3]Cartilha!$A:$A,1,FALSE)</f>
        <v>91846</v>
      </c>
      <c r="W2962" s="367"/>
    </row>
    <row r="2963" spans="1:23" ht="22.5" hidden="1" x14ac:dyDescent="0.2">
      <c r="A2963" s="623">
        <v>91852</v>
      </c>
      <c r="B2963" s="616" t="s">
        <v>3171</v>
      </c>
      <c r="C2963" s="620" t="s">
        <v>712</v>
      </c>
      <c r="D2963" s="612" t="s">
        <v>7029</v>
      </c>
      <c r="E2963" s="621">
        <v>9.34</v>
      </c>
      <c r="F2963" s="614">
        <f t="shared" si="805"/>
        <v>11.26</v>
      </c>
      <c r="G2963" s="518"/>
      <c r="H2963" s="461"/>
      <c r="I2963" s="424">
        <f t="shared" si="813"/>
        <v>0</v>
      </c>
      <c r="J2963" s="448">
        <f t="shared" si="814"/>
        <v>0</v>
      </c>
      <c r="K2963" s="419"/>
      <c r="L2963" s="461">
        <f t="shared" si="815"/>
        <v>0</v>
      </c>
      <c r="M2963" s="461">
        <f t="shared" si="816"/>
        <v>0</v>
      </c>
      <c r="N2963" s="424">
        <f t="shared" si="817"/>
        <v>0</v>
      </c>
      <c r="O2963" s="448">
        <f t="shared" si="818"/>
        <v>0</v>
      </c>
      <c r="P2963" s="420"/>
      <c r="Q2963" s="532"/>
      <c r="R2963" s="526" t="str">
        <f t="shared" si="804"/>
        <v/>
      </c>
      <c r="S2963" s="526" t="str">
        <f t="shared" si="806"/>
        <v/>
      </c>
      <c r="V2963" s="433">
        <f>VLOOKUP(A2963,[3]Cartilha!$A:$A,1,FALSE)</f>
        <v>91852</v>
      </c>
      <c r="W2963" s="367"/>
    </row>
    <row r="2964" spans="1:23" ht="22.5" hidden="1" x14ac:dyDescent="0.2">
      <c r="A2964" s="623">
        <v>91854</v>
      </c>
      <c r="B2964" s="616" t="s">
        <v>3171</v>
      </c>
      <c r="C2964" s="620" t="s">
        <v>713</v>
      </c>
      <c r="D2964" s="612" t="s">
        <v>7029</v>
      </c>
      <c r="E2964" s="621">
        <v>10.34</v>
      </c>
      <c r="F2964" s="614">
        <f t="shared" si="805"/>
        <v>12.47</v>
      </c>
      <c r="G2964" s="518"/>
      <c r="H2964" s="461"/>
      <c r="I2964" s="424">
        <f t="shared" si="813"/>
        <v>0</v>
      </c>
      <c r="J2964" s="448">
        <f t="shared" si="814"/>
        <v>0</v>
      </c>
      <c r="K2964" s="419"/>
      <c r="L2964" s="461">
        <f t="shared" si="815"/>
        <v>0</v>
      </c>
      <c r="M2964" s="461">
        <f t="shared" si="816"/>
        <v>0</v>
      </c>
      <c r="N2964" s="424">
        <f t="shared" si="817"/>
        <v>0</v>
      </c>
      <c r="O2964" s="448">
        <f t="shared" si="818"/>
        <v>0</v>
      </c>
      <c r="P2964" s="420"/>
      <c r="Q2964" s="532"/>
      <c r="R2964" s="526" t="str">
        <f t="shared" ref="R2964:R3027" si="819">IF(Q2964="X","x",IF(Q2964="xx","x",IF(O2964&gt;0,"x","")))</f>
        <v/>
      </c>
      <c r="S2964" s="526" t="str">
        <f t="shared" si="806"/>
        <v/>
      </c>
      <c r="V2964" s="433">
        <f>VLOOKUP(A2964,[3]Cartilha!$A:$A,1,FALSE)</f>
        <v>91854</v>
      </c>
      <c r="W2964" s="367"/>
    </row>
    <row r="2965" spans="1:23" ht="22.5" x14ac:dyDescent="0.2">
      <c r="A2965" s="623">
        <v>91856</v>
      </c>
      <c r="B2965" s="616" t="s">
        <v>3171</v>
      </c>
      <c r="C2965" s="620" t="s">
        <v>714</v>
      </c>
      <c r="D2965" s="612" t="s">
        <v>7029</v>
      </c>
      <c r="E2965" s="621">
        <v>13.53</v>
      </c>
      <c r="F2965" s="614">
        <f t="shared" si="805"/>
        <v>16.309999999999999</v>
      </c>
      <c r="G2965" s="518">
        <v>150</v>
      </c>
      <c r="H2965" s="461">
        <f>F2965</f>
        <v>16.309999999999999</v>
      </c>
      <c r="I2965" s="424">
        <f t="shared" si="813"/>
        <v>2446.5</v>
      </c>
      <c r="J2965" s="448">
        <f t="shared" si="814"/>
        <v>2446.5</v>
      </c>
      <c r="K2965" s="419"/>
      <c r="L2965" s="461">
        <f t="shared" si="815"/>
        <v>150</v>
      </c>
      <c r="M2965" s="461">
        <f t="shared" si="816"/>
        <v>16.309999999999999</v>
      </c>
      <c r="N2965" s="424">
        <f t="shared" si="817"/>
        <v>2446.5</v>
      </c>
      <c r="O2965" s="448">
        <f t="shared" si="818"/>
        <v>2446.5</v>
      </c>
      <c r="P2965" s="420"/>
      <c r="Q2965" s="532"/>
      <c r="R2965" s="526" t="str">
        <f t="shared" si="819"/>
        <v>x</v>
      </c>
      <c r="S2965" s="526" t="str">
        <f t="shared" si="806"/>
        <v>x</v>
      </c>
      <c r="V2965" s="433">
        <f>VLOOKUP(A2965,[3]Cartilha!$A:$A,1,FALSE)</f>
        <v>91856</v>
      </c>
      <c r="W2965" s="367"/>
    </row>
    <row r="2966" spans="1:23" ht="22.5" hidden="1" x14ac:dyDescent="0.2">
      <c r="A2966" s="623">
        <v>91833</v>
      </c>
      <c r="B2966" s="616" t="s">
        <v>3171</v>
      </c>
      <c r="C2966" s="620" t="s">
        <v>2557</v>
      </c>
      <c r="D2966" s="612" t="s">
        <v>7029</v>
      </c>
      <c r="E2966" s="621">
        <v>9.59</v>
      </c>
      <c r="F2966" s="614">
        <f t="shared" si="805"/>
        <v>11.56</v>
      </c>
      <c r="G2966" s="518"/>
      <c r="H2966" s="461"/>
      <c r="I2966" s="424">
        <f t="shared" si="813"/>
        <v>0</v>
      </c>
      <c r="J2966" s="448">
        <f t="shared" si="814"/>
        <v>0</v>
      </c>
      <c r="K2966" s="419"/>
      <c r="L2966" s="461">
        <f t="shared" si="815"/>
        <v>0</v>
      </c>
      <c r="M2966" s="461">
        <f t="shared" si="816"/>
        <v>0</v>
      </c>
      <c r="N2966" s="424">
        <f t="shared" si="817"/>
        <v>0</v>
      </c>
      <c r="O2966" s="448">
        <f t="shared" si="818"/>
        <v>0</v>
      </c>
      <c r="P2966" s="420"/>
      <c r="Q2966" s="532"/>
      <c r="R2966" s="526" t="str">
        <f t="shared" si="819"/>
        <v/>
      </c>
      <c r="S2966" s="526" t="str">
        <f t="shared" si="806"/>
        <v/>
      </c>
      <c r="V2966" s="433">
        <f>VLOOKUP(A2966,[3]Cartilha!$A:$A,1,FALSE)</f>
        <v>91833</v>
      </c>
      <c r="W2966" s="367"/>
    </row>
    <row r="2967" spans="1:23" ht="22.5" hidden="1" x14ac:dyDescent="0.2">
      <c r="A2967" s="623">
        <v>91835</v>
      </c>
      <c r="B2967" s="616" t="s">
        <v>3171</v>
      </c>
      <c r="C2967" s="620" t="s">
        <v>2558</v>
      </c>
      <c r="D2967" s="612" t="s">
        <v>7029</v>
      </c>
      <c r="E2967" s="621">
        <v>11.66</v>
      </c>
      <c r="F2967" s="614">
        <f t="shared" ref="F2967:F3030" si="820">IF(E2967=0,0,ROUND(E2967*(1+E$13)*(1-E$14),2))</f>
        <v>14.06</v>
      </c>
      <c r="G2967" s="518"/>
      <c r="H2967" s="461"/>
      <c r="I2967" s="424">
        <f t="shared" si="813"/>
        <v>0</v>
      </c>
      <c r="J2967" s="448">
        <f t="shared" si="814"/>
        <v>0</v>
      </c>
      <c r="K2967" s="419"/>
      <c r="L2967" s="461">
        <f t="shared" si="815"/>
        <v>0</v>
      </c>
      <c r="M2967" s="461">
        <f t="shared" si="816"/>
        <v>0</v>
      </c>
      <c r="N2967" s="424">
        <f t="shared" si="817"/>
        <v>0</v>
      </c>
      <c r="O2967" s="448">
        <f t="shared" si="818"/>
        <v>0</v>
      </c>
      <c r="P2967" s="420"/>
      <c r="Q2967" s="532"/>
      <c r="R2967" s="526" t="str">
        <f t="shared" si="819"/>
        <v/>
      </c>
      <c r="S2967" s="526" t="str">
        <f t="shared" si="806"/>
        <v/>
      </c>
      <c r="V2967" s="433">
        <f>VLOOKUP(A2967,[3]Cartilha!$A:$A,1,FALSE)</f>
        <v>91835</v>
      </c>
      <c r="W2967" s="367"/>
    </row>
    <row r="2968" spans="1:23" ht="22.5" hidden="1" x14ac:dyDescent="0.2">
      <c r="A2968" s="623">
        <v>91837</v>
      </c>
      <c r="B2968" s="616" t="s">
        <v>3171</v>
      </c>
      <c r="C2968" s="620" t="s">
        <v>2559</v>
      </c>
      <c r="D2968" s="612" t="s">
        <v>7029</v>
      </c>
      <c r="E2968" s="621">
        <v>17.32</v>
      </c>
      <c r="F2968" s="614">
        <f t="shared" si="820"/>
        <v>20.88</v>
      </c>
      <c r="G2968" s="518"/>
      <c r="H2968" s="461"/>
      <c r="I2968" s="424">
        <f t="shared" si="813"/>
        <v>0</v>
      </c>
      <c r="J2968" s="448">
        <f t="shared" si="814"/>
        <v>0</v>
      </c>
      <c r="K2968" s="419"/>
      <c r="L2968" s="461">
        <f t="shared" si="815"/>
        <v>0</v>
      </c>
      <c r="M2968" s="461">
        <f t="shared" si="816"/>
        <v>0</v>
      </c>
      <c r="N2968" s="424">
        <f t="shared" si="817"/>
        <v>0</v>
      </c>
      <c r="O2968" s="448">
        <f t="shared" si="818"/>
        <v>0</v>
      </c>
      <c r="P2968" s="420"/>
      <c r="Q2968" s="532"/>
      <c r="R2968" s="526" t="str">
        <f t="shared" si="819"/>
        <v/>
      </c>
      <c r="S2968" s="526" t="str">
        <f t="shared" si="806"/>
        <v/>
      </c>
      <c r="V2968" s="433">
        <f>VLOOKUP(A2968,[3]Cartilha!$A:$A,1,FALSE)</f>
        <v>91837</v>
      </c>
      <c r="W2968" s="367"/>
    </row>
    <row r="2969" spans="1:23" ht="22.5" hidden="1" x14ac:dyDescent="0.2">
      <c r="A2969" s="623">
        <v>91843</v>
      </c>
      <c r="B2969" s="616" t="s">
        <v>3171</v>
      </c>
      <c r="C2969" s="620" t="s">
        <v>2560</v>
      </c>
      <c r="D2969" s="612" t="s">
        <v>7029</v>
      </c>
      <c r="E2969" s="621">
        <v>7.39</v>
      </c>
      <c r="F2969" s="614">
        <f t="shared" si="820"/>
        <v>8.91</v>
      </c>
      <c r="G2969" s="518"/>
      <c r="H2969" s="461"/>
      <c r="I2969" s="424">
        <f t="shared" si="813"/>
        <v>0</v>
      </c>
      <c r="J2969" s="448">
        <f t="shared" si="814"/>
        <v>0</v>
      </c>
      <c r="K2969" s="419"/>
      <c r="L2969" s="461">
        <f t="shared" si="815"/>
        <v>0</v>
      </c>
      <c r="M2969" s="461">
        <f t="shared" si="816"/>
        <v>0</v>
      </c>
      <c r="N2969" s="424">
        <f t="shared" si="817"/>
        <v>0</v>
      </c>
      <c r="O2969" s="448">
        <f t="shared" si="818"/>
        <v>0</v>
      </c>
      <c r="P2969" s="420"/>
      <c r="Q2969" s="532"/>
      <c r="R2969" s="526" t="str">
        <f t="shared" si="819"/>
        <v/>
      </c>
      <c r="S2969" s="526" t="str">
        <f t="shared" si="806"/>
        <v/>
      </c>
      <c r="V2969" s="433">
        <f>VLOOKUP(A2969,[3]Cartilha!$A:$A,1,FALSE)</f>
        <v>91843</v>
      </c>
      <c r="W2969" s="367"/>
    </row>
    <row r="2970" spans="1:23" ht="22.5" hidden="1" x14ac:dyDescent="0.2">
      <c r="A2970" s="623">
        <v>91845</v>
      </c>
      <c r="B2970" s="616" t="s">
        <v>3171</v>
      </c>
      <c r="C2970" s="620" t="s">
        <v>2561</v>
      </c>
      <c r="D2970" s="612" t="s">
        <v>7029</v>
      </c>
      <c r="E2970" s="621">
        <v>9.4700000000000006</v>
      </c>
      <c r="F2970" s="614">
        <f t="shared" si="820"/>
        <v>11.42</v>
      </c>
      <c r="G2970" s="518"/>
      <c r="H2970" s="461"/>
      <c r="I2970" s="424">
        <f t="shared" si="813"/>
        <v>0</v>
      </c>
      <c r="J2970" s="448">
        <f t="shared" si="814"/>
        <v>0</v>
      </c>
      <c r="K2970" s="419"/>
      <c r="L2970" s="461">
        <f t="shared" si="815"/>
        <v>0</v>
      </c>
      <c r="M2970" s="461">
        <f t="shared" si="816"/>
        <v>0</v>
      </c>
      <c r="N2970" s="424">
        <f t="shared" si="817"/>
        <v>0</v>
      </c>
      <c r="O2970" s="448">
        <f t="shared" si="818"/>
        <v>0</v>
      </c>
      <c r="P2970" s="420"/>
      <c r="Q2970" s="532"/>
      <c r="R2970" s="526" t="str">
        <f t="shared" si="819"/>
        <v/>
      </c>
      <c r="S2970" s="526" t="str">
        <f t="shared" si="806"/>
        <v/>
      </c>
      <c r="V2970" s="433">
        <f>VLOOKUP(A2970,[3]Cartilha!$A:$A,1,FALSE)</f>
        <v>91845</v>
      </c>
      <c r="W2970" s="367"/>
    </row>
    <row r="2971" spans="1:23" ht="22.5" hidden="1" x14ac:dyDescent="0.2">
      <c r="A2971" s="623">
        <v>91847</v>
      </c>
      <c r="B2971" s="616" t="s">
        <v>3171</v>
      </c>
      <c r="C2971" s="620" t="s">
        <v>2562</v>
      </c>
      <c r="D2971" s="612" t="s">
        <v>7029</v>
      </c>
      <c r="E2971" s="621">
        <v>15.11</v>
      </c>
      <c r="F2971" s="614">
        <f t="shared" si="820"/>
        <v>18.22</v>
      </c>
      <c r="G2971" s="518"/>
      <c r="H2971" s="461"/>
      <c r="I2971" s="424">
        <f t="shared" si="813"/>
        <v>0</v>
      </c>
      <c r="J2971" s="448">
        <f t="shared" si="814"/>
        <v>0</v>
      </c>
      <c r="K2971" s="419"/>
      <c r="L2971" s="461">
        <f t="shared" si="815"/>
        <v>0</v>
      </c>
      <c r="M2971" s="461">
        <f t="shared" si="816"/>
        <v>0</v>
      </c>
      <c r="N2971" s="424">
        <f t="shared" si="817"/>
        <v>0</v>
      </c>
      <c r="O2971" s="448">
        <f t="shared" si="818"/>
        <v>0</v>
      </c>
      <c r="P2971" s="420"/>
      <c r="Q2971" s="532"/>
      <c r="R2971" s="526" t="str">
        <f t="shared" si="819"/>
        <v/>
      </c>
      <c r="S2971" s="526" t="str">
        <f t="shared" si="806"/>
        <v/>
      </c>
      <c r="V2971" s="433">
        <f>VLOOKUP(A2971,[3]Cartilha!$A:$A,1,FALSE)</f>
        <v>91847</v>
      </c>
      <c r="W2971" s="367"/>
    </row>
    <row r="2972" spans="1:23" ht="22.5" hidden="1" x14ac:dyDescent="0.2">
      <c r="A2972" s="623">
        <v>91853</v>
      </c>
      <c r="B2972" s="616" t="s">
        <v>3171</v>
      </c>
      <c r="C2972" s="620" t="s">
        <v>2563</v>
      </c>
      <c r="D2972" s="612" t="s">
        <v>7029</v>
      </c>
      <c r="E2972" s="621">
        <v>9.9600000000000009</v>
      </c>
      <c r="F2972" s="614">
        <f t="shared" si="820"/>
        <v>12.01</v>
      </c>
      <c r="G2972" s="518"/>
      <c r="H2972" s="461"/>
      <c r="I2972" s="424">
        <f t="shared" si="813"/>
        <v>0</v>
      </c>
      <c r="J2972" s="448">
        <f t="shared" si="814"/>
        <v>0</v>
      </c>
      <c r="K2972" s="419"/>
      <c r="L2972" s="461">
        <f t="shared" si="815"/>
        <v>0</v>
      </c>
      <c r="M2972" s="461">
        <f t="shared" si="816"/>
        <v>0</v>
      </c>
      <c r="N2972" s="424">
        <f t="shared" si="817"/>
        <v>0</v>
      </c>
      <c r="O2972" s="448">
        <f t="shared" si="818"/>
        <v>0</v>
      </c>
      <c r="P2972" s="420"/>
      <c r="Q2972" s="532"/>
      <c r="R2972" s="526" t="str">
        <f t="shared" si="819"/>
        <v/>
      </c>
      <c r="S2972" s="526" t="str">
        <f t="shared" si="806"/>
        <v/>
      </c>
      <c r="V2972" s="433">
        <f>VLOOKUP(A2972,[3]Cartilha!$A:$A,1,FALSE)</f>
        <v>91853</v>
      </c>
      <c r="W2972" s="367"/>
    </row>
    <row r="2973" spans="1:23" ht="22.5" hidden="1" x14ac:dyDescent="0.2">
      <c r="A2973" s="623">
        <v>91855</v>
      </c>
      <c r="B2973" s="616" t="s">
        <v>3171</v>
      </c>
      <c r="C2973" s="620" t="s">
        <v>2564</v>
      </c>
      <c r="D2973" s="612" t="s">
        <v>7029</v>
      </c>
      <c r="E2973" s="621">
        <v>11.93</v>
      </c>
      <c r="F2973" s="614">
        <f t="shared" si="820"/>
        <v>14.38</v>
      </c>
      <c r="G2973" s="518"/>
      <c r="H2973" s="461"/>
      <c r="I2973" s="424">
        <f t="shared" si="813"/>
        <v>0</v>
      </c>
      <c r="J2973" s="448">
        <f t="shared" si="814"/>
        <v>0</v>
      </c>
      <c r="K2973" s="419"/>
      <c r="L2973" s="461">
        <f t="shared" si="815"/>
        <v>0</v>
      </c>
      <c r="M2973" s="461">
        <f t="shared" si="816"/>
        <v>0</v>
      </c>
      <c r="N2973" s="424">
        <f t="shared" si="817"/>
        <v>0</v>
      </c>
      <c r="O2973" s="448">
        <f t="shared" si="818"/>
        <v>0</v>
      </c>
      <c r="P2973" s="420"/>
      <c r="Q2973" s="532"/>
      <c r="R2973" s="526" t="str">
        <f t="shared" si="819"/>
        <v/>
      </c>
      <c r="S2973" s="526" t="str">
        <f t="shared" si="806"/>
        <v/>
      </c>
      <c r="V2973" s="433">
        <f>VLOOKUP(A2973,[3]Cartilha!$A:$A,1,FALSE)</f>
        <v>91855</v>
      </c>
      <c r="W2973" s="367"/>
    </row>
    <row r="2974" spans="1:23" ht="22.5" hidden="1" x14ac:dyDescent="0.2">
      <c r="A2974" s="623">
        <v>91857</v>
      </c>
      <c r="B2974" s="616" t="s">
        <v>3171</v>
      </c>
      <c r="C2974" s="620" t="s">
        <v>2565</v>
      </c>
      <c r="D2974" s="612" t="s">
        <v>7029</v>
      </c>
      <c r="E2974" s="621">
        <v>17.239999999999998</v>
      </c>
      <c r="F2974" s="614">
        <f t="shared" si="820"/>
        <v>20.78</v>
      </c>
      <c r="G2974" s="518"/>
      <c r="H2974" s="461"/>
      <c r="I2974" s="424">
        <f t="shared" si="813"/>
        <v>0</v>
      </c>
      <c r="J2974" s="448">
        <f t="shared" si="814"/>
        <v>0</v>
      </c>
      <c r="K2974" s="419"/>
      <c r="L2974" s="461">
        <f t="shared" si="815"/>
        <v>0</v>
      </c>
      <c r="M2974" s="461">
        <f t="shared" si="816"/>
        <v>0</v>
      </c>
      <c r="N2974" s="424">
        <f t="shared" si="817"/>
        <v>0</v>
      </c>
      <c r="O2974" s="448">
        <f t="shared" si="818"/>
        <v>0</v>
      </c>
      <c r="P2974" s="420"/>
      <c r="Q2974" s="532"/>
      <c r="R2974" s="526" t="str">
        <f t="shared" si="819"/>
        <v/>
      </c>
      <c r="S2974" s="526" t="str">
        <f t="shared" si="806"/>
        <v/>
      </c>
      <c r="V2974" s="433">
        <f>VLOOKUP(A2974,[3]Cartilha!$A:$A,1,FALSE)</f>
        <v>91857</v>
      </c>
      <c r="W2974" s="367"/>
    </row>
    <row r="2975" spans="1:23" ht="22.5" hidden="1" x14ac:dyDescent="0.2">
      <c r="A2975" s="623">
        <v>91874</v>
      </c>
      <c r="B2975" s="616" t="s">
        <v>3171</v>
      </c>
      <c r="C2975" s="620" t="s">
        <v>715</v>
      </c>
      <c r="D2975" s="612" t="s">
        <v>169</v>
      </c>
      <c r="E2975" s="621">
        <v>5.4</v>
      </c>
      <c r="F2975" s="614">
        <f t="shared" si="820"/>
        <v>6.51</v>
      </c>
      <c r="G2975" s="518"/>
      <c r="H2975" s="461"/>
      <c r="I2975" s="424">
        <f t="shared" si="813"/>
        <v>0</v>
      </c>
      <c r="J2975" s="448">
        <f t="shared" si="814"/>
        <v>0</v>
      </c>
      <c r="K2975" s="419"/>
      <c r="L2975" s="461">
        <f t="shared" si="815"/>
        <v>0</v>
      </c>
      <c r="M2975" s="461">
        <f t="shared" si="816"/>
        <v>0</v>
      </c>
      <c r="N2975" s="424">
        <f t="shared" si="817"/>
        <v>0</v>
      </c>
      <c r="O2975" s="448">
        <f t="shared" si="818"/>
        <v>0</v>
      </c>
      <c r="P2975" s="420"/>
      <c r="Q2975" s="532"/>
      <c r="R2975" s="526" t="str">
        <f t="shared" si="819"/>
        <v/>
      </c>
      <c r="S2975" s="526" t="str">
        <f t="shared" si="806"/>
        <v/>
      </c>
      <c r="V2975" s="433">
        <f>VLOOKUP(A2975,[3]Cartilha!$A:$A,1,FALSE)</f>
        <v>91874</v>
      </c>
      <c r="W2975" s="367"/>
    </row>
    <row r="2976" spans="1:23" ht="22.5" hidden="1" x14ac:dyDescent="0.2">
      <c r="A2976" s="623">
        <v>91875</v>
      </c>
      <c r="B2976" s="616" t="s">
        <v>3171</v>
      </c>
      <c r="C2976" s="620" t="s">
        <v>716</v>
      </c>
      <c r="D2976" s="612" t="s">
        <v>169</v>
      </c>
      <c r="E2976" s="621">
        <v>7.18</v>
      </c>
      <c r="F2976" s="614">
        <f t="shared" si="820"/>
        <v>8.66</v>
      </c>
      <c r="G2976" s="518"/>
      <c r="H2976" s="461"/>
      <c r="I2976" s="424">
        <f t="shared" si="813"/>
        <v>0</v>
      </c>
      <c r="J2976" s="448">
        <f t="shared" si="814"/>
        <v>0</v>
      </c>
      <c r="K2976" s="419"/>
      <c r="L2976" s="461">
        <f t="shared" si="815"/>
        <v>0</v>
      </c>
      <c r="M2976" s="461">
        <f t="shared" si="816"/>
        <v>0</v>
      </c>
      <c r="N2976" s="424">
        <f t="shared" si="817"/>
        <v>0</v>
      </c>
      <c r="O2976" s="448">
        <f t="shared" si="818"/>
        <v>0</v>
      </c>
      <c r="P2976" s="420"/>
      <c r="Q2976" s="532"/>
      <c r="R2976" s="526" t="str">
        <f t="shared" si="819"/>
        <v/>
      </c>
      <c r="S2976" s="526" t="str">
        <f t="shared" si="806"/>
        <v/>
      </c>
      <c r="V2976" s="433">
        <f>VLOOKUP(A2976,[3]Cartilha!$A:$A,1,FALSE)</f>
        <v>91875</v>
      </c>
      <c r="W2976" s="367"/>
    </row>
    <row r="2977" spans="1:23" ht="22.5" hidden="1" x14ac:dyDescent="0.2">
      <c r="A2977" s="623">
        <v>91876</v>
      </c>
      <c r="B2977" s="616" t="s">
        <v>3171</v>
      </c>
      <c r="C2977" s="620" t="s">
        <v>717</v>
      </c>
      <c r="D2977" s="612" t="s">
        <v>169</v>
      </c>
      <c r="E2977" s="621">
        <v>9.51</v>
      </c>
      <c r="F2977" s="614">
        <f t="shared" si="820"/>
        <v>11.47</v>
      </c>
      <c r="G2977" s="518"/>
      <c r="H2977" s="461"/>
      <c r="I2977" s="424">
        <f t="shared" si="813"/>
        <v>0</v>
      </c>
      <c r="J2977" s="448">
        <f t="shared" si="814"/>
        <v>0</v>
      </c>
      <c r="K2977" s="419"/>
      <c r="L2977" s="461">
        <f t="shared" si="815"/>
        <v>0</v>
      </c>
      <c r="M2977" s="461">
        <f t="shared" si="816"/>
        <v>0</v>
      </c>
      <c r="N2977" s="424">
        <f t="shared" si="817"/>
        <v>0</v>
      </c>
      <c r="O2977" s="448">
        <f t="shared" si="818"/>
        <v>0</v>
      </c>
      <c r="P2977" s="420"/>
      <c r="Q2977" s="532"/>
      <c r="R2977" s="526" t="str">
        <f t="shared" si="819"/>
        <v/>
      </c>
      <c r="S2977" s="526" t="str">
        <f t="shared" si="806"/>
        <v/>
      </c>
      <c r="V2977" s="433">
        <f>VLOOKUP(A2977,[3]Cartilha!$A:$A,1,FALSE)</f>
        <v>91876</v>
      </c>
      <c r="W2977" s="367"/>
    </row>
    <row r="2978" spans="1:23" ht="22.5" hidden="1" x14ac:dyDescent="0.2">
      <c r="A2978" s="623">
        <v>91877</v>
      </c>
      <c r="B2978" s="616" t="s">
        <v>3171</v>
      </c>
      <c r="C2978" s="620" t="s">
        <v>718</v>
      </c>
      <c r="D2978" s="612" t="s">
        <v>169</v>
      </c>
      <c r="E2978" s="621">
        <v>12.75</v>
      </c>
      <c r="F2978" s="614">
        <f t="shared" si="820"/>
        <v>15.37</v>
      </c>
      <c r="G2978" s="518"/>
      <c r="H2978" s="461"/>
      <c r="I2978" s="424">
        <f t="shared" si="813"/>
        <v>0</v>
      </c>
      <c r="J2978" s="448">
        <f t="shared" si="814"/>
        <v>0</v>
      </c>
      <c r="K2978" s="419"/>
      <c r="L2978" s="461">
        <f t="shared" si="815"/>
        <v>0</v>
      </c>
      <c r="M2978" s="461">
        <f t="shared" si="816"/>
        <v>0</v>
      </c>
      <c r="N2978" s="424">
        <f t="shared" si="817"/>
        <v>0</v>
      </c>
      <c r="O2978" s="448">
        <f t="shared" si="818"/>
        <v>0</v>
      </c>
      <c r="P2978" s="420"/>
      <c r="Q2978" s="532"/>
      <c r="R2978" s="526" t="str">
        <f t="shared" si="819"/>
        <v/>
      </c>
      <c r="S2978" s="526" t="str">
        <f t="shared" ref="S2978:S3041" si="821">IF(Q2978="X","x",IF(Q2978="xx","x",IF(OR(J2978&gt;0,O2978&gt;0),"x","")))</f>
        <v/>
      </c>
      <c r="V2978" s="433">
        <f>VLOOKUP(A2978,[3]Cartilha!$A:$A,1,FALSE)</f>
        <v>91877</v>
      </c>
      <c r="W2978" s="367"/>
    </row>
    <row r="2979" spans="1:23" ht="22.5" hidden="1" x14ac:dyDescent="0.2">
      <c r="A2979" s="623">
        <v>91878</v>
      </c>
      <c r="B2979" s="616" t="s">
        <v>3171</v>
      </c>
      <c r="C2979" s="620" t="s">
        <v>719</v>
      </c>
      <c r="D2979" s="612" t="s">
        <v>169</v>
      </c>
      <c r="E2979" s="621">
        <v>6.87</v>
      </c>
      <c r="F2979" s="614">
        <f t="shared" si="820"/>
        <v>8.2799999999999994</v>
      </c>
      <c r="G2979" s="518"/>
      <c r="H2979" s="461"/>
      <c r="I2979" s="424">
        <f t="shared" si="813"/>
        <v>0</v>
      </c>
      <c r="J2979" s="448">
        <f t="shared" si="814"/>
        <v>0</v>
      </c>
      <c r="K2979" s="419"/>
      <c r="L2979" s="461">
        <f t="shared" si="815"/>
        <v>0</v>
      </c>
      <c r="M2979" s="461">
        <f t="shared" si="816"/>
        <v>0</v>
      </c>
      <c r="N2979" s="424">
        <f t="shared" si="817"/>
        <v>0</v>
      </c>
      <c r="O2979" s="448">
        <f t="shared" si="818"/>
        <v>0</v>
      </c>
      <c r="P2979" s="420"/>
      <c r="Q2979" s="532"/>
      <c r="R2979" s="526" t="str">
        <f t="shared" si="819"/>
        <v/>
      </c>
      <c r="S2979" s="526" t="str">
        <f t="shared" si="821"/>
        <v/>
      </c>
      <c r="V2979" s="433">
        <f>VLOOKUP(A2979,[3]Cartilha!$A:$A,1,FALSE)</f>
        <v>91878</v>
      </c>
      <c r="W2979" s="367"/>
    </row>
    <row r="2980" spans="1:23" ht="22.5" hidden="1" x14ac:dyDescent="0.2">
      <c r="A2980" s="623">
        <v>91879</v>
      </c>
      <c r="B2980" s="616" t="s">
        <v>3171</v>
      </c>
      <c r="C2980" s="620" t="s">
        <v>720</v>
      </c>
      <c r="D2980" s="612" t="s">
        <v>169</v>
      </c>
      <c r="E2980" s="621">
        <v>8.61</v>
      </c>
      <c r="F2980" s="614">
        <f t="shared" si="820"/>
        <v>10.38</v>
      </c>
      <c r="G2980" s="518"/>
      <c r="H2980" s="461"/>
      <c r="I2980" s="424">
        <f t="shared" si="813"/>
        <v>0</v>
      </c>
      <c r="J2980" s="448">
        <f t="shared" si="814"/>
        <v>0</v>
      </c>
      <c r="K2980" s="419"/>
      <c r="L2980" s="461">
        <f t="shared" si="815"/>
        <v>0</v>
      </c>
      <c r="M2980" s="461">
        <f t="shared" si="816"/>
        <v>0</v>
      </c>
      <c r="N2980" s="424">
        <f t="shared" si="817"/>
        <v>0</v>
      </c>
      <c r="O2980" s="448">
        <f t="shared" si="818"/>
        <v>0</v>
      </c>
      <c r="P2980" s="420"/>
      <c r="Q2980" s="532"/>
      <c r="R2980" s="526" t="str">
        <f t="shared" si="819"/>
        <v/>
      </c>
      <c r="S2980" s="526" t="str">
        <f t="shared" si="821"/>
        <v/>
      </c>
      <c r="V2980" s="433">
        <f>VLOOKUP(A2980,[3]Cartilha!$A:$A,1,FALSE)</f>
        <v>91879</v>
      </c>
      <c r="W2980" s="367"/>
    </row>
    <row r="2981" spans="1:23" ht="22.5" hidden="1" x14ac:dyDescent="0.2">
      <c r="A2981" s="623">
        <v>91880</v>
      </c>
      <c r="B2981" s="616" t="s">
        <v>3171</v>
      </c>
      <c r="C2981" s="620" t="s">
        <v>721</v>
      </c>
      <c r="D2981" s="612" t="s">
        <v>169</v>
      </c>
      <c r="E2981" s="621">
        <v>10.98</v>
      </c>
      <c r="F2981" s="614">
        <f t="shared" si="820"/>
        <v>13.24</v>
      </c>
      <c r="G2981" s="518"/>
      <c r="H2981" s="461"/>
      <c r="I2981" s="424">
        <f t="shared" si="813"/>
        <v>0</v>
      </c>
      <c r="J2981" s="448">
        <f t="shared" si="814"/>
        <v>0</v>
      </c>
      <c r="K2981" s="419"/>
      <c r="L2981" s="461">
        <f t="shared" si="815"/>
        <v>0</v>
      </c>
      <c r="M2981" s="461">
        <f t="shared" si="816"/>
        <v>0</v>
      </c>
      <c r="N2981" s="424">
        <f t="shared" si="817"/>
        <v>0</v>
      </c>
      <c r="O2981" s="448">
        <f t="shared" si="818"/>
        <v>0</v>
      </c>
      <c r="P2981" s="420"/>
      <c r="Q2981" s="532"/>
      <c r="R2981" s="526" t="str">
        <f t="shared" si="819"/>
        <v/>
      </c>
      <c r="S2981" s="526" t="str">
        <f t="shared" si="821"/>
        <v/>
      </c>
      <c r="V2981" s="433">
        <f>VLOOKUP(A2981,[3]Cartilha!$A:$A,1,FALSE)</f>
        <v>91880</v>
      </c>
      <c r="W2981" s="367"/>
    </row>
    <row r="2982" spans="1:23" ht="22.5" hidden="1" x14ac:dyDescent="0.2">
      <c r="A2982" s="623">
        <v>91881</v>
      </c>
      <c r="B2982" s="616" t="s">
        <v>3171</v>
      </c>
      <c r="C2982" s="620" t="s">
        <v>722</v>
      </c>
      <c r="D2982" s="612" t="s">
        <v>169</v>
      </c>
      <c r="E2982" s="621">
        <v>14.22</v>
      </c>
      <c r="F2982" s="614">
        <f t="shared" si="820"/>
        <v>17.14</v>
      </c>
      <c r="G2982" s="518"/>
      <c r="H2982" s="461"/>
      <c r="I2982" s="424">
        <f t="shared" si="813"/>
        <v>0</v>
      </c>
      <c r="J2982" s="448">
        <f t="shared" si="814"/>
        <v>0</v>
      </c>
      <c r="K2982" s="419"/>
      <c r="L2982" s="461">
        <f t="shared" si="815"/>
        <v>0</v>
      </c>
      <c r="M2982" s="461">
        <f t="shared" si="816"/>
        <v>0</v>
      </c>
      <c r="N2982" s="424">
        <f t="shared" si="817"/>
        <v>0</v>
      </c>
      <c r="O2982" s="448">
        <f t="shared" si="818"/>
        <v>0</v>
      </c>
      <c r="P2982" s="420"/>
      <c r="Q2982" s="532"/>
      <c r="R2982" s="526" t="str">
        <f t="shared" si="819"/>
        <v/>
      </c>
      <c r="S2982" s="526" t="str">
        <f t="shared" si="821"/>
        <v/>
      </c>
      <c r="V2982" s="433">
        <f>VLOOKUP(A2982,[3]Cartilha!$A:$A,1,FALSE)</f>
        <v>91881</v>
      </c>
      <c r="W2982" s="367"/>
    </row>
    <row r="2983" spans="1:23" ht="22.5" hidden="1" x14ac:dyDescent="0.2">
      <c r="A2983" s="623">
        <v>91882</v>
      </c>
      <c r="B2983" s="616" t="s">
        <v>3171</v>
      </c>
      <c r="C2983" s="620" t="s">
        <v>723</v>
      </c>
      <c r="D2983" s="612" t="s">
        <v>169</v>
      </c>
      <c r="E2983" s="621">
        <v>8.4499999999999993</v>
      </c>
      <c r="F2983" s="614">
        <f t="shared" si="820"/>
        <v>10.19</v>
      </c>
      <c r="G2983" s="518"/>
      <c r="H2983" s="461"/>
      <c r="I2983" s="424">
        <f t="shared" si="813"/>
        <v>0</v>
      </c>
      <c r="J2983" s="448">
        <f t="shared" si="814"/>
        <v>0</v>
      </c>
      <c r="K2983" s="419"/>
      <c r="L2983" s="461">
        <f t="shared" si="815"/>
        <v>0</v>
      </c>
      <c r="M2983" s="461">
        <f t="shared" si="816"/>
        <v>0</v>
      </c>
      <c r="N2983" s="424">
        <f t="shared" si="817"/>
        <v>0</v>
      </c>
      <c r="O2983" s="448">
        <f t="shared" si="818"/>
        <v>0</v>
      </c>
      <c r="P2983" s="420"/>
      <c r="Q2983" s="532"/>
      <c r="R2983" s="526" t="str">
        <f t="shared" si="819"/>
        <v/>
      </c>
      <c r="S2983" s="526" t="str">
        <f t="shared" si="821"/>
        <v/>
      </c>
      <c r="V2983" s="433">
        <f>VLOOKUP(A2983,[3]Cartilha!$A:$A,1,FALSE)</f>
        <v>91882</v>
      </c>
      <c r="W2983" s="367"/>
    </row>
    <row r="2984" spans="1:23" ht="22.5" hidden="1" x14ac:dyDescent="0.2">
      <c r="A2984" s="623">
        <v>91884</v>
      </c>
      <c r="B2984" s="616" t="s">
        <v>3171</v>
      </c>
      <c r="C2984" s="620" t="s">
        <v>724</v>
      </c>
      <c r="D2984" s="612" t="s">
        <v>169</v>
      </c>
      <c r="E2984" s="621">
        <v>9.84</v>
      </c>
      <c r="F2984" s="614">
        <f t="shared" si="820"/>
        <v>11.86</v>
      </c>
      <c r="G2984" s="518"/>
      <c r="H2984" s="461"/>
      <c r="I2984" s="424">
        <f t="shared" si="813"/>
        <v>0</v>
      </c>
      <c r="J2984" s="448">
        <f t="shared" si="814"/>
        <v>0</v>
      </c>
      <c r="K2984" s="419"/>
      <c r="L2984" s="461">
        <f t="shared" si="815"/>
        <v>0</v>
      </c>
      <c r="M2984" s="461">
        <f t="shared" si="816"/>
        <v>0</v>
      </c>
      <c r="N2984" s="424">
        <f t="shared" si="817"/>
        <v>0</v>
      </c>
      <c r="O2984" s="448">
        <f t="shared" si="818"/>
        <v>0</v>
      </c>
      <c r="P2984" s="420"/>
      <c r="Q2984" s="532"/>
      <c r="R2984" s="526" t="str">
        <f t="shared" si="819"/>
        <v/>
      </c>
      <c r="S2984" s="526" t="str">
        <f t="shared" si="821"/>
        <v/>
      </c>
      <c r="V2984" s="433">
        <f>VLOOKUP(A2984,[3]Cartilha!$A:$A,1,FALSE)</f>
        <v>91884</v>
      </c>
      <c r="W2984" s="367"/>
    </row>
    <row r="2985" spans="1:23" ht="22.5" hidden="1" x14ac:dyDescent="0.2">
      <c r="A2985" s="623">
        <v>91885</v>
      </c>
      <c r="B2985" s="616" t="s">
        <v>3171</v>
      </c>
      <c r="C2985" s="620" t="s">
        <v>725</v>
      </c>
      <c r="D2985" s="612" t="s">
        <v>169</v>
      </c>
      <c r="E2985" s="621">
        <v>11.69</v>
      </c>
      <c r="F2985" s="614">
        <f t="shared" si="820"/>
        <v>14.09</v>
      </c>
      <c r="G2985" s="518"/>
      <c r="H2985" s="461"/>
      <c r="I2985" s="424">
        <f t="shared" si="813"/>
        <v>0</v>
      </c>
      <c r="J2985" s="448">
        <f t="shared" si="814"/>
        <v>0</v>
      </c>
      <c r="K2985" s="419"/>
      <c r="L2985" s="461">
        <f t="shared" si="815"/>
        <v>0</v>
      </c>
      <c r="M2985" s="461">
        <f t="shared" si="816"/>
        <v>0</v>
      </c>
      <c r="N2985" s="424">
        <f t="shared" si="817"/>
        <v>0</v>
      </c>
      <c r="O2985" s="448">
        <f t="shared" si="818"/>
        <v>0</v>
      </c>
      <c r="P2985" s="420"/>
      <c r="Q2985" s="532"/>
      <c r="R2985" s="526" t="str">
        <f t="shared" si="819"/>
        <v/>
      </c>
      <c r="S2985" s="526" t="str">
        <f t="shared" si="821"/>
        <v/>
      </c>
      <c r="V2985" s="433">
        <f>VLOOKUP(A2985,[3]Cartilha!$A:$A,1,FALSE)</f>
        <v>91885</v>
      </c>
      <c r="W2985" s="367"/>
    </row>
    <row r="2986" spans="1:23" ht="22.5" hidden="1" x14ac:dyDescent="0.2">
      <c r="A2986" s="623">
        <v>91886</v>
      </c>
      <c r="B2986" s="616" t="s">
        <v>3171</v>
      </c>
      <c r="C2986" s="620" t="s">
        <v>726</v>
      </c>
      <c r="D2986" s="612" t="s">
        <v>169</v>
      </c>
      <c r="E2986" s="621">
        <v>14.38</v>
      </c>
      <c r="F2986" s="614">
        <f t="shared" si="820"/>
        <v>17.34</v>
      </c>
      <c r="G2986" s="518"/>
      <c r="H2986" s="461"/>
      <c r="I2986" s="424">
        <f t="shared" si="813"/>
        <v>0</v>
      </c>
      <c r="J2986" s="448">
        <f t="shared" si="814"/>
        <v>0</v>
      </c>
      <c r="K2986" s="419"/>
      <c r="L2986" s="461">
        <f t="shared" si="815"/>
        <v>0</v>
      </c>
      <c r="M2986" s="461">
        <f t="shared" si="816"/>
        <v>0</v>
      </c>
      <c r="N2986" s="424">
        <f t="shared" si="817"/>
        <v>0</v>
      </c>
      <c r="O2986" s="448">
        <f t="shared" si="818"/>
        <v>0</v>
      </c>
      <c r="P2986" s="420"/>
      <c r="Q2986" s="532"/>
      <c r="R2986" s="526" t="str">
        <f t="shared" si="819"/>
        <v/>
      </c>
      <c r="S2986" s="526" t="str">
        <f t="shared" si="821"/>
        <v/>
      </c>
      <c r="V2986" s="433">
        <f>VLOOKUP(A2986,[3]Cartilha!$A:$A,1,FALSE)</f>
        <v>91886</v>
      </c>
      <c r="W2986" s="367"/>
    </row>
    <row r="2987" spans="1:23" ht="22.5" hidden="1" x14ac:dyDescent="0.2">
      <c r="A2987" s="623">
        <v>91887</v>
      </c>
      <c r="B2987" s="616" t="s">
        <v>3171</v>
      </c>
      <c r="C2987" s="620" t="s">
        <v>727</v>
      </c>
      <c r="D2987" s="612" t="s">
        <v>169</v>
      </c>
      <c r="E2987" s="621">
        <v>10.35</v>
      </c>
      <c r="F2987" s="614">
        <f t="shared" si="820"/>
        <v>12.48</v>
      </c>
      <c r="G2987" s="518"/>
      <c r="H2987" s="461"/>
      <c r="I2987" s="424">
        <f t="shared" si="813"/>
        <v>0</v>
      </c>
      <c r="J2987" s="448">
        <f t="shared" si="814"/>
        <v>0</v>
      </c>
      <c r="K2987" s="419"/>
      <c r="L2987" s="461">
        <f t="shared" si="815"/>
        <v>0</v>
      </c>
      <c r="M2987" s="461">
        <f t="shared" si="816"/>
        <v>0</v>
      </c>
      <c r="N2987" s="424">
        <f t="shared" si="817"/>
        <v>0</v>
      </c>
      <c r="O2987" s="448">
        <f t="shared" si="818"/>
        <v>0</v>
      </c>
      <c r="P2987" s="420"/>
      <c r="Q2987" s="532"/>
      <c r="R2987" s="526" t="str">
        <f t="shared" si="819"/>
        <v/>
      </c>
      <c r="S2987" s="526" t="str">
        <f t="shared" si="821"/>
        <v/>
      </c>
      <c r="V2987" s="433">
        <f>VLOOKUP(A2987,[3]Cartilha!$A:$A,1,FALSE)</f>
        <v>91887</v>
      </c>
      <c r="W2987" s="367"/>
    </row>
    <row r="2988" spans="1:23" ht="22.5" hidden="1" x14ac:dyDescent="0.2">
      <c r="A2988" s="623">
        <v>91889</v>
      </c>
      <c r="B2988" s="616" t="s">
        <v>3171</v>
      </c>
      <c r="C2988" s="620" t="s">
        <v>728</v>
      </c>
      <c r="D2988" s="612" t="s">
        <v>169</v>
      </c>
      <c r="E2988" s="621">
        <v>9.91</v>
      </c>
      <c r="F2988" s="614">
        <f t="shared" si="820"/>
        <v>11.95</v>
      </c>
      <c r="G2988" s="518"/>
      <c r="H2988" s="461"/>
      <c r="I2988" s="424">
        <f t="shared" ref="I2988:I3023" si="822">IF(ISBLANK(E2988),0,ROUND(F2988*G2988,2))</f>
        <v>0</v>
      </c>
      <c r="J2988" s="448">
        <f t="shared" ref="J2988:J3023" si="823">IF(ISBLANK(G2988),0,ROUND(G2988*H2988,2))</f>
        <v>0</v>
      </c>
      <c r="K2988" s="419"/>
      <c r="L2988" s="461">
        <f t="shared" ref="L2988:L3023" si="824">G2988</f>
        <v>0</v>
      </c>
      <c r="M2988" s="461">
        <f t="shared" ref="M2988:M3023" si="825">H2988</f>
        <v>0</v>
      </c>
      <c r="N2988" s="424">
        <f t="shared" ref="N2988:N3023" si="826">IF(ISBLANK(E2988),0,ROUND(F2988*L2988,2))</f>
        <v>0</v>
      </c>
      <c r="O2988" s="448">
        <f t="shared" ref="O2988:O3023" si="827">IF(ISBLANK(L2988),0,ROUND(L2988*M2988,2))</f>
        <v>0</v>
      </c>
      <c r="P2988" s="420"/>
      <c r="Q2988" s="532"/>
      <c r="R2988" s="526" t="str">
        <f t="shared" si="819"/>
        <v/>
      </c>
      <c r="S2988" s="526" t="str">
        <f t="shared" si="821"/>
        <v/>
      </c>
      <c r="V2988" s="433">
        <f>VLOOKUP(A2988,[3]Cartilha!$A:$A,1,FALSE)</f>
        <v>91889</v>
      </c>
      <c r="W2988" s="367"/>
    </row>
    <row r="2989" spans="1:23" ht="22.5" hidden="1" x14ac:dyDescent="0.2">
      <c r="A2989" s="623">
        <v>91890</v>
      </c>
      <c r="B2989" s="616" t="s">
        <v>3171</v>
      </c>
      <c r="C2989" s="620" t="s">
        <v>729</v>
      </c>
      <c r="D2989" s="612" t="s">
        <v>169</v>
      </c>
      <c r="E2989" s="621">
        <v>12.18</v>
      </c>
      <c r="F2989" s="614">
        <f t="shared" si="820"/>
        <v>14.68</v>
      </c>
      <c r="G2989" s="518"/>
      <c r="H2989" s="461"/>
      <c r="I2989" s="424">
        <f t="shared" si="822"/>
        <v>0</v>
      </c>
      <c r="J2989" s="448">
        <f t="shared" si="823"/>
        <v>0</v>
      </c>
      <c r="K2989" s="419"/>
      <c r="L2989" s="461">
        <f t="shared" si="824"/>
        <v>0</v>
      </c>
      <c r="M2989" s="461">
        <f t="shared" si="825"/>
        <v>0</v>
      </c>
      <c r="N2989" s="424">
        <f t="shared" si="826"/>
        <v>0</v>
      </c>
      <c r="O2989" s="448">
        <f t="shared" si="827"/>
        <v>0</v>
      </c>
      <c r="P2989" s="420"/>
      <c r="Q2989" s="532"/>
      <c r="R2989" s="526" t="str">
        <f t="shared" si="819"/>
        <v/>
      </c>
      <c r="S2989" s="526" t="str">
        <f t="shared" si="821"/>
        <v/>
      </c>
      <c r="V2989" s="433">
        <f>VLOOKUP(A2989,[3]Cartilha!$A:$A,1,FALSE)</f>
        <v>91890</v>
      </c>
      <c r="W2989" s="367"/>
    </row>
    <row r="2990" spans="1:23" ht="22.5" hidden="1" x14ac:dyDescent="0.2">
      <c r="A2990" s="623">
        <v>91892</v>
      </c>
      <c r="B2990" s="616" t="s">
        <v>3171</v>
      </c>
      <c r="C2990" s="620" t="s">
        <v>730</v>
      </c>
      <c r="D2990" s="612" t="s">
        <v>169</v>
      </c>
      <c r="E2990" s="621">
        <v>15.09</v>
      </c>
      <c r="F2990" s="614">
        <f t="shared" si="820"/>
        <v>18.190000000000001</v>
      </c>
      <c r="G2990" s="518"/>
      <c r="H2990" s="461"/>
      <c r="I2990" s="424">
        <f t="shared" si="822"/>
        <v>0</v>
      </c>
      <c r="J2990" s="448">
        <f t="shared" si="823"/>
        <v>0</v>
      </c>
      <c r="K2990" s="419"/>
      <c r="L2990" s="461">
        <f t="shared" si="824"/>
        <v>0</v>
      </c>
      <c r="M2990" s="461">
        <f t="shared" si="825"/>
        <v>0</v>
      </c>
      <c r="N2990" s="424">
        <f t="shared" si="826"/>
        <v>0</v>
      </c>
      <c r="O2990" s="448">
        <f t="shared" si="827"/>
        <v>0</v>
      </c>
      <c r="P2990" s="420"/>
      <c r="Q2990" s="532"/>
      <c r="R2990" s="526" t="str">
        <f t="shared" si="819"/>
        <v/>
      </c>
      <c r="S2990" s="526" t="str">
        <f t="shared" si="821"/>
        <v/>
      </c>
      <c r="V2990" s="433">
        <f>VLOOKUP(A2990,[3]Cartilha!$A:$A,1,FALSE)</f>
        <v>91892</v>
      </c>
      <c r="W2990" s="367"/>
    </row>
    <row r="2991" spans="1:23" ht="22.5" hidden="1" x14ac:dyDescent="0.2">
      <c r="A2991" s="623">
        <v>91893</v>
      </c>
      <c r="B2991" s="616" t="s">
        <v>3171</v>
      </c>
      <c r="C2991" s="620" t="s">
        <v>731</v>
      </c>
      <c r="D2991" s="612" t="s">
        <v>169</v>
      </c>
      <c r="E2991" s="621">
        <v>16.77</v>
      </c>
      <c r="F2991" s="614">
        <f t="shared" si="820"/>
        <v>20.22</v>
      </c>
      <c r="G2991" s="518"/>
      <c r="H2991" s="461"/>
      <c r="I2991" s="424">
        <f t="shared" si="822"/>
        <v>0</v>
      </c>
      <c r="J2991" s="448">
        <f t="shared" si="823"/>
        <v>0</v>
      </c>
      <c r="K2991" s="419"/>
      <c r="L2991" s="461">
        <f t="shared" si="824"/>
        <v>0</v>
      </c>
      <c r="M2991" s="461">
        <f t="shared" si="825"/>
        <v>0</v>
      </c>
      <c r="N2991" s="424">
        <f t="shared" si="826"/>
        <v>0</v>
      </c>
      <c r="O2991" s="448">
        <f t="shared" si="827"/>
        <v>0</v>
      </c>
      <c r="P2991" s="420"/>
      <c r="Q2991" s="532"/>
      <c r="R2991" s="526" t="str">
        <f t="shared" si="819"/>
        <v/>
      </c>
      <c r="S2991" s="526" t="str">
        <f t="shared" si="821"/>
        <v/>
      </c>
      <c r="V2991" s="433">
        <f>VLOOKUP(A2991,[3]Cartilha!$A:$A,1,FALSE)</f>
        <v>91893</v>
      </c>
      <c r="W2991" s="367"/>
    </row>
    <row r="2992" spans="1:23" ht="22.5" hidden="1" x14ac:dyDescent="0.2">
      <c r="A2992" s="623">
        <v>91896</v>
      </c>
      <c r="B2992" s="616" t="s">
        <v>3171</v>
      </c>
      <c r="C2992" s="620" t="s">
        <v>732</v>
      </c>
      <c r="D2992" s="612" t="s">
        <v>169</v>
      </c>
      <c r="E2992" s="621">
        <v>20.36</v>
      </c>
      <c r="F2992" s="614">
        <f t="shared" si="820"/>
        <v>24.55</v>
      </c>
      <c r="G2992" s="518"/>
      <c r="H2992" s="461"/>
      <c r="I2992" s="424">
        <f t="shared" si="822"/>
        <v>0</v>
      </c>
      <c r="J2992" s="448">
        <f t="shared" si="823"/>
        <v>0</v>
      </c>
      <c r="K2992" s="419"/>
      <c r="L2992" s="461">
        <f t="shared" si="824"/>
        <v>0</v>
      </c>
      <c r="M2992" s="461">
        <f t="shared" si="825"/>
        <v>0</v>
      </c>
      <c r="N2992" s="424">
        <f t="shared" si="826"/>
        <v>0</v>
      </c>
      <c r="O2992" s="448">
        <f t="shared" si="827"/>
        <v>0</v>
      </c>
      <c r="P2992" s="420"/>
      <c r="Q2992" s="532"/>
      <c r="R2992" s="526" t="str">
        <f t="shared" si="819"/>
        <v/>
      </c>
      <c r="S2992" s="526" t="str">
        <f t="shared" si="821"/>
        <v/>
      </c>
      <c r="V2992" s="433">
        <f>VLOOKUP(A2992,[3]Cartilha!$A:$A,1,FALSE)</f>
        <v>91896</v>
      </c>
      <c r="W2992" s="367"/>
    </row>
    <row r="2993" spans="1:23" ht="22.5" hidden="1" x14ac:dyDescent="0.2">
      <c r="A2993" s="623">
        <v>91898</v>
      </c>
      <c r="B2993" s="616" t="s">
        <v>3171</v>
      </c>
      <c r="C2993" s="620" t="s">
        <v>733</v>
      </c>
      <c r="D2993" s="612" t="s">
        <v>169</v>
      </c>
      <c r="E2993" s="621">
        <v>23.52</v>
      </c>
      <c r="F2993" s="614">
        <f t="shared" si="820"/>
        <v>28.36</v>
      </c>
      <c r="G2993" s="518"/>
      <c r="H2993" s="461"/>
      <c r="I2993" s="424">
        <f t="shared" si="822"/>
        <v>0</v>
      </c>
      <c r="J2993" s="448">
        <f t="shared" si="823"/>
        <v>0</v>
      </c>
      <c r="K2993" s="419"/>
      <c r="L2993" s="461">
        <f t="shared" si="824"/>
        <v>0</v>
      </c>
      <c r="M2993" s="461">
        <f t="shared" si="825"/>
        <v>0</v>
      </c>
      <c r="N2993" s="424">
        <f t="shared" si="826"/>
        <v>0</v>
      </c>
      <c r="O2993" s="448">
        <f t="shared" si="827"/>
        <v>0</v>
      </c>
      <c r="P2993" s="420"/>
      <c r="Q2993" s="532"/>
      <c r="R2993" s="526" t="str">
        <f t="shared" si="819"/>
        <v/>
      </c>
      <c r="S2993" s="526" t="str">
        <f t="shared" si="821"/>
        <v/>
      </c>
      <c r="V2993" s="433">
        <f>VLOOKUP(A2993,[3]Cartilha!$A:$A,1,FALSE)</f>
        <v>91898</v>
      </c>
      <c r="W2993" s="367"/>
    </row>
    <row r="2994" spans="1:23" ht="22.5" hidden="1" x14ac:dyDescent="0.2">
      <c r="A2994" s="623">
        <v>91899</v>
      </c>
      <c r="B2994" s="616" t="s">
        <v>3171</v>
      </c>
      <c r="C2994" s="620" t="s">
        <v>734</v>
      </c>
      <c r="D2994" s="612" t="s">
        <v>169</v>
      </c>
      <c r="E2994" s="621">
        <v>12.48</v>
      </c>
      <c r="F2994" s="614">
        <f t="shared" si="820"/>
        <v>15.05</v>
      </c>
      <c r="G2994" s="518"/>
      <c r="H2994" s="461"/>
      <c r="I2994" s="424">
        <f t="shared" si="822"/>
        <v>0</v>
      </c>
      <c r="J2994" s="448">
        <f t="shared" si="823"/>
        <v>0</v>
      </c>
      <c r="K2994" s="419"/>
      <c r="L2994" s="461">
        <f t="shared" si="824"/>
        <v>0</v>
      </c>
      <c r="M2994" s="461">
        <f t="shared" si="825"/>
        <v>0</v>
      </c>
      <c r="N2994" s="424">
        <f t="shared" si="826"/>
        <v>0</v>
      </c>
      <c r="O2994" s="448">
        <f t="shared" si="827"/>
        <v>0</v>
      </c>
      <c r="P2994" s="420"/>
      <c r="Q2994" s="532"/>
      <c r="R2994" s="526" t="str">
        <f t="shared" si="819"/>
        <v/>
      </c>
      <c r="S2994" s="526" t="str">
        <f t="shared" si="821"/>
        <v/>
      </c>
      <c r="V2994" s="433">
        <f>VLOOKUP(A2994,[3]Cartilha!$A:$A,1,FALSE)</f>
        <v>91899</v>
      </c>
      <c r="W2994" s="367"/>
    </row>
    <row r="2995" spans="1:23" ht="22.5" hidden="1" x14ac:dyDescent="0.2">
      <c r="A2995" s="623">
        <v>91901</v>
      </c>
      <c r="B2995" s="616" t="s">
        <v>3171</v>
      </c>
      <c r="C2995" s="620" t="s">
        <v>735</v>
      </c>
      <c r="D2995" s="612" t="s">
        <v>169</v>
      </c>
      <c r="E2995" s="621">
        <v>12.04</v>
      </c>
      <c r="F2995" s="614">
        <f t="shared" si="820"/>
        <v>14.52</v>
      </c>
      <c r="G2995" s="518"/>
      <c r="H2995" s="461"/>
      <c r="I2995" s="424">
        <f t="shared" si="822"/>
        <v>0</v>
      </c>
      <c r="J2995" s="448">
        <f t="shared" si="823"/>
        <v>0</v>
      </c>
      <c r="K2995" s="419"/>
      <c r="L2995" s="461">
        <f t="shared" si="824"/>
        <v>0</v>
      </c>
      <c r="M2995" s="461">
        <f t="shared" si="825"/>
        <v>0</v>
      </c>
      <c r="N2995" s="424">
        <f t="shared" si="826"/>
        <v>0</v>
      </c>
      <c r="O2995" s="448">
        <f t="shared" si="827"/>
        <v>0</v>
      </c>
      <c r="P2995" s="420"/>
      <c r="Q2995" s="532"/>
      <c r="R2995" s="526" t="str">
        <f t="shared" si="819"/>
        <v/>
      </c>
      <c r="S2995" s="526" t="str">
        <f t="shared" si="821"/>
        <v/>
      </c>
      <c r="V2995" s="433">
        <f>VLOOKUP(A2995,[3]Cartilha!$A:$A,1,FALSE)</f>
        <v>91901</v>
      </c>
      <c r="W2995" s="367"/>
    </row>
    <row r="2996" spans="1:23" ht="22.5" hidden="1" x14ac:dyDescent="0.2">
      <c r="A2996" s="623">
        <v>91902</v>
      </c>
      <c r="B2996" s="616" t="s">
        <v>3171</v>
      </c>
      <c r="C2996" s="620" t="s">
        <v>736</v>
      </c>
      <c r="D2996" s="612" t="s">
        <v>169</v>
      </c>
      <c r="E2996" s="621">
        <v>14.32</v>
      </c>
      <c r="F2996" s="614">
        <f t="shared" si="820"/>
        <v>17.260000000000002</v>
      </c>
      <c r="G2996" s="518"/>
      <c r="H2996" s="461"/>
      <c r="I2996" s="424">
        <f t="shared" si="822"/>
        <v>0</v>
      </c>
      <c r="J2996" s="448">
        <f t="shared" si="823"/>
        <v>0</v>
      </c>
      <c r="K2996" s="419"/>
      <c r="L2996" s="461">
        <f t="shared" si="824"/>
        <v>0</v>
      </c>
      <c r="M2996" s="461">
        <f t="shared" si="825"/>
        <v>0</v>
      </c>
      <c r="N2996" s="424">
        <f t="shared" si="826"/>
        <v>0</v>
      </c>
      <c r="O2996" s="448">
        <f t="shared" si="827"/>
        <v>0</v>
      </c>
      <c r="P2996" s="420"/>
      <c r="Q2996" s="532"/>
      <c r="R2996" s="526" t="str">
        <f t="shared" si="819"/>
        <v/>
      </c>
      <c r="S2996" s="526" t="str">
        <f t="shared" si="821"/>
        <v/>
      </c>
      <c r="V2996" s="433">
        <f>VLOOKUP(A2996,[3]Cartilha!$A:$A,1,FALSE)</f>
        <v>91902</v>
      </c>
      <c r="W2996" s="367"/>
    </row>
    <row r="2997" spans="1:23" ht="22.5" hidden="1" x14ac:dyDescent="0.2">
      <c r="A2997" s="623">
        <v>91895</v>
      </c>
      <c r="B2997" s="616" t="s">
        <v>3171</v>
      </c>
      <c r="C2997" s="620" t="s">
        <v>2566</v>
      </c>
      <c r="D2997" s="612" t="s">
        <v>169</v>
      </c>
      <c r="E2997" s="621">
        <v>19.72</v>
      </c>
      <c r="F2997" s="614">
        <f t="shared" si="820"/>
        <v>23.77</v>
      </c>
      <c r="G2997" s="518"/>
      <c r="H2997" s="461"/>
      <c r="I2997" s="424">
        <f t="shared" si="822"/>
        <v>0</v>
      </c>
      <c r="J2997" s="448">
        <f t="shared" si="823"/>
        <v>0</v>
      </c>
      <c r="K2997" s="419"/>
      <c r="L2997" s="461">
        <f t="shared" si="824"/>
        <v>0</v>
      </c>
      <c r="M2997" s="461">
        <f t="shared" si="825"/>
        <v>0</v>
      </c>
      <c r="N2997" s="424">
        <f t="shared" si="826"/>
        <v>0</v>
      </c>
      <c r="O2997" s="448">
        <f t="shared" si="827"/>
        <v>0</v>
      </c>
      <c r="P2997" s="420"/>
      <c r="Q2997" s="532"/>
      <c r="R2997" s="526" t="str">
        <f t="shared" si="819"/>
        <v/>
      </c>
      <c r="S2997" s="526" t="str">
        <f t="shared" si="821"/>
        <v/>
      </c>
      <c r="V2997" s="433">
        <f>VLOOKUP(A2997,[3]Cartilha!$A:$A,1,FALSE)</f>
        <v>91895</v>
      </c>
      <c r="W2997" s="367"/>
    </row>
    <row r="2998" spans="1:23" ht="22.5" hidden="1" x14ac:dyDescent="0.2">
      <c r="A2998" s="623">
        <v>91907</v>
      </c>
      <c r="B2998" s="616" t="s">
        <v>3171</v>
      </c>
      <c r="C2998" s="620" t="s">
        <v>2567</v>
      </c>
      <c r="D2998" s="612" t="s">
        <v>169</v>
      </c>
      <c r="E2998" s="621">
        <v>21.85</v>
      </c>
      <c r="F2998" s="614">
        <f t="shared" si="820"/>
        <v>26.34</v>
      </c>
      <c r="G2998" s="518"/>
      <c r="H2998" s="461"/>
      <c r="I2998" s="424">
        <f t="shared" si="822"/>
        <v>0</v>
      </c>
      <c r="J2998" s="448">
        <f t="shared" si="823"/>
        <v>0</v>
      </c>
      <c r="K2998" s="419"/>
      <c r="L2998" s="461">
        <f t="shared" si="824"/>
        <v>0</v>
      </c>
      <c r="M2998" s="461">
        <f t="shared" si="825"/>
        <v>0</v>
      </c>
      <c r="N2998" s="424">
        <f t="shared" si="826"/>
        <v>0</v>
      </c>
      <c r="O2998" s="448">
        <f t="shared" si="827"/>
        <v>0</v>
      </c>
      <c r="P2998" s="420"/>
      <c r="Q2998" s="532"/>
      <c r="R2998" s="526" t="str">
        <f t="shared" si="819"/>
        <v/>
      </c>
      <c r="S2998" s="526" t="str">
        <f t="shared" si="821"/>
        <v/>
      </c>
      <c r="V2998" s="433">
        <f>VLOOKUP(A2998,[3]Cartilha!$A:$A,1,FALSE)</f>
        <v>91907</v>
      </c>
      <c r="W2998" s="367"/>
    </row>
    <row r="2999" spans="1:23" ht="22.5" hidden="1" x14ac:dyDescent="0.2">
      <c r="A2999" s="623">
        <v>91919</v>
      </c>
      <c r="B2999" s="616" t="s">
        <v>3171</v>
      </c>
      <c r="C2999" s="620" t="s">
        <v>2568</v>
      </c>
      <c r="D2999" s="612" t="s">
        <v>169</v>
      </c>
      <c r="E2999" s="621">
        <v>22.97</v>
      </c>
      <c r="F2999" s="614">
        <f t="shared" si="820"/>
        <v>27.69</v>
      </c>
      <c r="G2999" s="518"/>
      <c r="H2999" s="461"/>
      <c r="I2999" s="424">
        <f t="shared" si="822"/>
        <v>0</v>
      </c>
      <c r="J2999" s="448">
        <f t="shared" si="823"/>
        <v>0</v>
      </c>
      <c r="K2999" s="419"/>
      <c r="L2999" s="461">
        <f t="shared" si="824"/>
        <v>0</v>
      </c>
      <c r="M2999" s="461">
        <f t="shared" si="825"/>
        <v>0</v>
      </c>
      <c r="N2999" s="424">
        <f t="shared" si="826"/>
        <v>0</v>
      </c>
      <c r="O2999" s="448">
        <f t="shared" si="827"/>
        <v>0</v>
      </c>
      <c r="P2999" s="420"/>
      <c r="Q2999" s="532"/>
      <c r="R2999" s="526" t="str">
        <f t="shared" si="819"/>
        <v/>
      </c>
      <c r="S2999" s="526" t="str">
        <f t="shared" si="821"/>
        <v/>
      </c>
      <c r="V2999" s="433">
        <f>VLOOKUP(A2999,[3]Cartilha!$A:$A,1,FALSE)</f>
        <v>91919</v>
      </c>
      <c r="W2999" s="367"/>
    </row>
    <row r="3000" spans="1:23" ht="22.5" hidden="1" x14ac:dyDescent="0.2">
      <c r="A3000" s="623">
        <v>91904</v>
      </c>
      <c r="B3000" s="616" t="s">
        <v>3171</v>
      </c>
      <c r="C3000" s="620" t="s">
        <v>737</v>
      </c>
      <c r="D3000" s="612" t="s">
        <v>169</v>
      </c>
      <c r="E3000" s="621">
        <v>17.23</v>
      </c>
      <c r="F3000" s="614">
        <f t="shared" si="820"/>
        <v>20.77</v>
      </c>
      <c r="G3000" s="518"/>
      <c r="H3000" s="461"/>
      <c r="I3000" s="424">
        <f t="shared" si="822"/>
        <v>0</v>
      </c>
      <c r="J3000" s="448">
        <f t="shared" si="823"/>
        <v>0</v>
      </c>
      <c r="K3000" s="419"/>
      <c r="L3000" s="461">
        <f t="shared" si="824"/>
        <v>0</v>
      </c>
      <c r="M3000" s="461">
        <f t="shared" si="825"/>
        <v>0</v>
      </c>
      <c r="N3000" s="424">
        <f t="shared" si="826"/>
        <v>0</v>
      </c>
      <c r="O3000" s="448">
        <f t="shared" si="827"/>
        <v>0</v>
      </c>
      <c r="P3000" s="420"/>
      <c r="Q3000" s="532"/>
      <c r="R3000" s="526" t="str">
        <f t="shared" si="819"/>
        <v/>
      </c>
      <c r="S3000" s="526" t="str">
        <f t="shared" si="821"/>
        <v/>
      </c>
      <c r="V3000" s="433">
        <f>VLOOKUP(A3000,[3]Cartilha!$A:$A,1,FALSE)</f>
        <v>91904</v>
      </c>
      <c r="W3000" s="367"/>
    </row>
    <row r="3001" spans="1:23" ht="22.5" hidden="1" x14ac:dyDescent="0.2">
      <c r="A3001" s="623">
        <v>91905</v>
      </c>
      <c r="B3001" s="616" t="s">
        <v>3171</v>
      </c>
      <c r="C3001" s="620" t="s">
        <v>738</v>
      </c>
      <c r="D3001" s="612" t="s">
        <v>169</v>
      </c>
      <c r="E3001" s="621">
        <v>18.899999999999999</v>
      </c>
      <c r="F3001" s="614">
        <f t="shared" si="820"/>
        <v>22.79</v>
      </c>
      <c r="G3001" s="518"/>
      <c r="H3001" s="461"/>
      <c r="I3001" s="424">
        <f t="shared" si="822"/>
        <v>0</v>
      </c>
      <c r="J3001" s="448">
        <f t="shared" si="823"/>
        <v>0</v>
      </c>
      <c r="K3001" s="419"/>
      <c r="L3001" s="461">
        <f t="shared" si="824"/>
        <v>0</v>
      </c>
      <c r="M3001" s="461">
        <f t="shared" si="825"/>
        <v>0</v>
      </c>
      <c r="N3001" s="424">
        <f t="shared" si="826"/>
        <v>0</v>
      </c>
      <c r="O3001" s="448">
        <f t="shared" si="827"/>
        <v>0</v>
      </c>
      <c r="P3001" s="420"/>
      <c r="Q3001" s="532"/>
      <c r="R3001" s="526" t="str">
        <f t="shared" si="819"/>
        <v/>
      </c>
      <c r="S3001" s="526" t="str">
        <f t="shared" si="821"/>
        <v/>
      </c>
      <c r="V3001" s="433">
        <f>VLOOKUP(A3001,[3]Cartilha!$A:$A,1,FALSE)</f>
        <v>91905</v>
      </c>
      <c r="W3001" s="367"/>
    </row>
    <row r="3002" spans="1:23" ht="22.5" hidden="1" x14ac:dyDescent="0.2">
      <c r="A3002" s="623">
        <v>91908</v>
      </c>
      <c r="B3002" s="616" t="s">
        <v>3171</v>
      </c>
      <c r="C3002" s="620" t="s">
        <v>739</v>
      </c>
      <c r="D3002" s="612" t="s">
        <v>169</v>
      </c>
      <c r="E3002" s="621">
        <v>22.54</v>
      </c>
      <c r="F3002" s="614">
        <f t="shared" si="820"/>
        <v>27.17</v>
      </c>
      <c r="G3002" s="518"/>
      <c r="H3002" s="461"/>
      <c r="I3002" s="424">
        <f t="shared" si="822"/>
        <v>0</v>
      </c>
      <c r="J3002" s="448">
        <f t="shared" si="823"/>
        <v>0</v>
      </c>
      <c r="K3002" s="419"/>
      <c r="L3002" s="461">
        <f t="shared" si="824"/>
        <v>0</v>
      </c>
      <c r="M3002" s="461">
        <f t="shared" si="825"/>
        <v>0</v>
      </c>
      <c r="N3002" s="424">
        <f t="shared" si="826"/>
        <v>0</v>
      </c>
      <c r="O3002" s="448">
        <f t="shared" si="827"/>
        <v>0</v>
      </c>
      <c r="P3002" s="420"/>
      <c r="Q3002" s="532"/>
      <c r="R3002" s="526" t="str">
        <f t="shared" si="819"/>
        <v/>
      </c>
      <c r="S3002" s="526" t="str">
        <f t="shared" si="821"/>
        <v/>
      </c>
      <c r="V3002" s="433">
        <f>VLOOKUP(A3002,[3]Cartilha!$A:$A,1,FALSE)</f>
        <v>91908</v>
      </c>
      <c r="W3002" s="367"/>
    </row>
    <row r="3003" spans="1:23" ht="22.5" hidden="1" x14ac:dyDescent="0.2">
      <c r="A3003" s="623">
        <v>91910</v>
      </c>
      <c r="B3003" s="616" t="s">
        <v>3171</v>
      </c>
      <c r="C3003" s="620" t="s">
        <v>740</v>
      </c>
      <c r="D3003" s="612" t="s">
        <v>169</v>
      </c>
      <c r="E3003" s="621">
        <v>25.7</v>
      </c>
      <c r="F3003" s="614">
        <f t="shared" si="820"/>
        <v>30.98</v>
      </c>
      <c r="G3003" s="518"/>
      <c r="H3003" s="461"/>
      <c r="I3003" s="424">
        <f t="shared" si="822"/>
        <v>0</v>
      </c>
      <c r="J3003" s="448">
        <f t="shared" si="823"/>
        <v>0</v>
      </c>
      <c r="K3003" s="419"/>
      <c r="L3003" s="461">
        <f t="shared" si="824"/>
        <v>0</v>
      </c>
      <c r="M3003" s="461">
        <f t="shared" si="825"/>
        <v>0</v>
      </c>
      <c r="N3003" s="424">
        <f t="shared" si="826"/>
        <v>0</v>
      </c>
      <c r="O3003" s="448">
        <f t="shared" si="827"/>
        <v>0</v>
      </c>
      <c r="P3003" s="420"/>
      <c r="Q3003" s="532"/>
      <c r="R3003" s="526" t="str">
        <f t="shared" si="819"/>
        <v/>
      </c>
      <c r="S3003" s="526" t="str">
        <f t="shared" si="821"/>
        <v/>
      </c>
      <c r="V3003" s="433">
        <f>VLOOKUP(A3003,[3]Cartilha!$A:$A,1,FALSE)</f>
        <v>91910</v>
      </c>
      <c r="W3003" s="367"/>
    </row>
    <row r="3004" spans="1:23" ht="22.5" hidden="1" x14ac:dyDescent="0.2">
      <c r="A3004" s="623">
        <v>91911</v>
      </c>
      <c r="B3004" s="616" t="s">
        <v>3171</v>
      </c>
      <c r="C3004" s="620" t="s">
        <v>741</v>
      </c>
      <c r="D3004" s="612" t="s">
        <v>169</v>
      </c>
      <c r="E3004" s="621">
        <v>14.93</v>
      </c>
      <c r="F3004" s="614">
        <f t="shared" si="820"/>
        <v>18</v>
      </c>
      <c r="G3004" s="518"/>
      <c r="H3004" s="461"/>
      <c r="I3004" s="424">
        <f t="shared" si="822"/>
        <v>0</v>
      </c>
      <c r="J3004" s="448">
        <f t="shared" si="823"/>
        <v>0</v>
      </c>
      <c r="K3004" s="419"/>
      <c r="L3004" s="461">
        <f t="shared" si="824"/>
        <v>0</v>
      </c>
      <c r="M3004" s="461">
        <f t="shared" si="825"/>
        <v>0</v>
      </c>
      <c r="N3004" s="424">
        <f t="shared" si="826"/>
        <v>0</v>
      </c>
      <c r="O3004" s="448">
        <f t="shared" si="827"/>
        <v>0</v>
      </c>
      <c r="P3004" s="420"/>
      <c r="Q3004" s="532"/>
      <c r="R3004" s="526" t="str">
        <f t="shared" si="819"/>
        <v/>
      </c>
      <c r="S3004" s="526" t="str">
        <f t="shared" si="821"/>
        <v/>
      </c>
      <c r="V3004" s="433">
        <f>VLOOKUP(A3004,[3]Cartilha!$A:$A,1,FALSE)</f>
        <v>91911</v>
      </c>
      <c r="W3004" s="367"/>
    </row>
    <row r="3005" spans="1:23" ht="22.5" hidden="1" x14ac:dyDescent="0.2">
      <c r="A3005" s="623">
        <v>91913</v>
      </c>
      <c r="B3005" s="616" t="s">
        <v>3171</v>
      </c>
      <c r="C3005" s="620" t="s">
        <v>742</v>
      </c>
      <c r="D3005" s="612" t="s">
        <v>169</v>
      </c>
      <c r="E3005" s="621">
        <v>14.49</v>
      </c>
      <c r="F3005" s="614">
        <f t="shared" si="820"/>
        <v>17.47</v>
      </c>
      <c r="G3005" s="518"/>
      <c r="H3005" s="461"/>
      <c r="I3005" s="424">
        <f t="shared" si="822"/>
        <v>0</v>
      </c>
      <c r="J3005" s="448">
        <f t="shared" si="823"/>
        <v>0</v>
      </c>
      <c r="K3005" s="419"/>
      <c r="L3005" s="461">
        <f t="shared" si="824"/>
        <v>0</v>
      </c>
      <c r="M3005" s="461">
        <f t="shared" si="825"/>
        <v>0</v>
      </c>
      <c r="N3005" s="424">
        <f t="shared" si="826"/>
        <v>0</v>
      </c>
      <c r="O3005" s="448">
        <f t="shared" si="827"/>
        <v>0</v>
      </c>
      <c r="P3005" s="420"/>
      <c r="Q3005" s="532"/>
      <c r="R3005" s="526" t="str">
        <f t="shared" si="819"/>
        <v/>
      </c>
      <c r="S3005" s="526" t="str">
        <f t="shared" si="821"/>
        <v/>
      </c>
      <c r="V3005" s="433">
        <f>VLOOKUP(A3005,[3]Cartilha!$A:$A,1,FALSE)</f>
        <v>91913</v>
      </c>
      <c r="W3005" s="367"/>
    </row>
    <row r="3006" spans="1:23" ht="22.5" hidden="1" x14ac:dyDescent="0.2">
      <c r="A3006" s="623">
        <v>91914</v>
      </c>
      <c r="B3006" s="616" t="s">
        <v>3171</v>
      </c>
      <c r="C3006" s="620" t="s">
        <v>743</v>
      </c>
      <c r="D3006" s="612" t="s">
        <v>169</v>
      </c>
      <c r="E3006" s="621">
        <v>16.2</v>
      </c>
      <c r="F3006" s="614">
        <f t="shared" si="820"/>
        <v>19.53</v>
      </c>
      <c r="G3006" s="518"/>
      <c r="H3006" s="461"/>
      <c r="I3006" s="424">
        <f t="shared" si="822"/>
        <v>0</v>
      </c>
      <c r="J3006" s="448">
        <f t="shared" si="823"/>
        <v>0</v>
      </c>
      <c r="K3006" s="419"/>
      <c r="L3006" s="461">
        <f t="shared" si="824"/>
        <v>0</v>
      </c>
      <c r="M3006" s="461">
        <f t="shared" si="825"/>
        <v>0</v>
      </c>
      <c r="N3006" s="424">
        <f t="shared" si="826"/>
        <v>0</v>
      </c>
      <c r="O3006" s="448">
        <f t="shared" si="827"/>
        <v>0</v>
      </c>
      <c r="P3006" s="420"/>
      <c r="Q3006" s="532"/>
      <c r="R3006" s="526" t="str">
        <f t="shared" si="819"/>
        <v/>
      </c>
      <c r="S3006" s="526" t="str">
        <f t="shared" si="821"/>
        <v/>
      </c>
      <c r="V3006" s="433">
        <f>VLOOKUP(A3006,[3]Cartilha!$A:$A,1,FALSE)</f>
        <v>91914</v>
      </c>
      <c r="W3006" s="367"/>
    </row>
    <row r="3007" spans="1:23" ht="22.5" hidden="1" x14ac:dyDescent="0.2">
      <c r="A3007" s="623">
        <v>91916</v>
      </c>
      <c r="B3007" s="616" t="s">
        <v>3171</v>
      </c>
      <c r="C3007" s="620" t="s">
        <v>744</v>
      </c>
      <c r="D3007" s="612" t="s">
        <v>169</v>
      </c>
      <c r="E3007" s="621">
        <v>19.11</v>
      </c>
      <c r="F3007" s="614">
        <f t="shared" si="820"/>
        <v>23.04</v>
      </c>
      <c r="G3007" s="518"/>
      <c r="H3007" s="461"/>
      <c r="I3007" s="424">
        <f t="shared" si="822"/>
        <v>0</v>
      </c>
      <c r="J3007" s="448">
        <f t="shared" si="823"/>
        <v>0</v>
      </c>
      <c r="K3007" s="419"/>
      <c r="L3007" s="461">
        <f t="shared" si="824"/>
        <v>0</v>
      </c>
      <c r="M3007" s="461">
        <f t="shared" si="825"/>
        <v>0</v>
      </c>
      <c r="N3007" s="424">
        <f t="shared" si="826"/>
        <v>0</v>
      </c>
      <c r="O3007" s="448">
        <f t="shared" si="827"/>
        <v>0</v>
      </c>
      <c r="P3007" s="420"/>
      <c r="Q3007" s="532"/>
      <c r="R3007" s="526" t="str">
        <f t="shared" si="819"/>
        <v/>
      </c>
      <c r="S3007" s="526" t="str">
        <f t="shared" si="821"/>
        <v/>
      </c>
      <c r="V3007" s="433">
        <f>VLOOKUP(A3007,[3]Cartilha!$A:$A,1,FALSE)</f>
        <v>91916</v>
      </c>
      <c r="W3007" s="367"/>
    </row>
    <row r="3008" spans="1:23" ht="22.5" hidden="1" x14ac:dyDescent="0.2">
      <c r="A3008" s="623">
        <v>91917</v>
      </c>
      <c r="B3008" s="616" t="s">
        <v>3171</v>
      </c>
      <c r="C3008" s="620" t="s">
        <v>745</v>
      </c>
      <c r="D3008" s="612" t="s">
        <v>169</v>
      </c>
      <c r="E3008" s="621">
        <v>20.02</v>
      </c>
      <c r="F3008" s="614">
        <f t="shared" si="820"/>
        <v>24.14</v>
      </c>
      <c r="G3008" s="518"/>
      <c r="H3008" s="461"/>
      <c r="I3008" s="424">
        <f t="shared" si="822"/>
        <v>0</v>
      </c>
      <c r="J3008" s="448">
        <f t="shared" si="823"/>
        <v>0</v>
      </c>
      <c r="K3008" s="419"/>
      <c r="L3008" s="461">
        <f t="shared" si="824"/>
        <v>0</v>
      </c>
      <c r="M3008" s="461">
        <f t="shared" si="825"/>
        <v>0</v>
      </c>
      <c r="N3008" s="424">
        <f t="shared" si="826"/>
        <v>0</v>
      </c>
      <c r="O3008" s="448">
        <f t="shared" si="827"/>
        <v>0</v>
      </c>
      <c r="P3008" s="420"/>
      <c r="Q3008" s="532"/>
      <c r="R3008" s="526" t="str">
        <f t="shared" si="819"/>
        <v/>
      </c>
      <c r="S3008" s="526" t="str">
        <f t="shared" si="821"/>
        <v/>
      </c>
      <c r="V3008" s="433">
        <f>VLOOKUP(A3008,[3]Cartilha!$A:$A,1,FALSE)</f>
        <v>91917</v>
      </c>
      <c r="W3008" s="367"/>
    </row>
    <row r="3009" spans="1:23" ht="22.5" hidden="1" x14ac:dyDescent="0.2">
      <c r="A3009" s="623">
        <v>91920</v>
      </c>
      <c r="B3009" s="616" t="s">
        <v>3171</v>
      </c>
      <c r="C3009" s="620" t="s">
        <v>746</v>
      </c>
      <c r="D3009" s="612" t="s">
        <v>169</v>
      </c>
      <c r="E3009" s="621">
        <v>22.79</v>
      </c>
      <c r="F3009" s="614">
        <f t="shared" si="820"/>
        <v>27.48</v>
      </c>
      <c r="G3009" s="518"/>
      <c r="H3009" s="461"/>
      <c r="I3009" s="424">
        <f t="shared" si="822"/>
        <v>0</v>
      </c>
      <c r="J3009" s="448">
        <f t="shared" si="823"/>
        <v>0</v>
      </c>
      <c r="K3009" s="419"/>
      <c r="L3009" s="461">
        <f t="shared" si="824"/>
        <v>0</v>
      </c>
      <c r="M3009" s="461">
        <f t="shared" si="825"/>
        <v>0</v>
      </c>
      <c r="N3009" s="424">
        <f t="shared" si="826"/>
        <v>0</v>
      </c>
      <c r="O3009" s="448">
        <f t="shared" si="827"/>
        <v>0</v>
      </c>
      <c r="P3009" s="420"/>
      <c r="Q3009" s="532"/>
      <c r="R3009" s="526" t="str">
        <f t="shared" si="819"/>
        <v/>
      </c>
      <c r="S3009" s="526" t="str">
        <f t="shared" si="821"/>
        <v/>
      </c>
      <c r="V3009" s="433">
        <f>VLOOKUP(A3009,[3]Cartilha!$A:$A,1,FALSE)</f>
        <v>91920</v>
      </c>
      <c r="W3009" s="367"/>
    </row>
    <row r="3010" spans="1:23" ht="22.5" hidden="1" x14ac:dyDescent="0.2">
      <c r="A3010" s="623">
        <v>91922</v>
      </c>
      <c r="B3010" s="616" t="s">
        <v>3171</v>
      </c>
      <c r="C3010" s="620" t="s">
        <v>747</v>
      </c>
      <c r="D3010" s="612" t="s">
        <v>169</v>
      </c>
      <c r="E3010" s="621">
        <v>25.95</v>
      </c>
      <c r="F3010" s="614">
        <f t="shared" si="820"/>
        <v>31.29</v>
      </c>
      <c r="G3010" s="518"/>
      <c r="H3010" s="461"/>
      <c r="I3010" s="424">
        <f t="shared" si="822"/>
        <v>0</v>
      </c>
      <c r="J3010" s="448">
        <f t="shared" si="823"/>
        <v>0</v>
      </c>
      <c r="K3010" s="419"/>
      <c r="L3010" s="461">
        <f t="shared" si="824"/>
        <v>0</v>
      </c>
      <c r="M3010" s="461">
        <f t="shared" si="825"/>
        <v>0</v>
      </c>
      <c r="N3010" s="424">
        <f t="shared" si="826"/>
        <v>0</v>
      </c>
      <c r="O3010" s="448">
        <f t="shared" si="827"/>
        <v>0</v>
      </c>
      <c r="P3010" s="420"/>
      <c r="Q3010" s="532"/>
      <c r="R3010" s="526" t="str">
        <f t="shared" si="819"/>
        <v/>
      </c>
      <c r="S3010" s="526" t="str">
        <f t="shared" si="821"/>
        <v/>
      </c>
      <c r="V3010" s="433">
        <f>VLOOKUP(A3010,[3]Cartilha!$A:$A,1,FALSE)</f>
        <v>91922</v>
      </c>
      <c r="W3010" s="367"/>
    </row>
    <row r="3011" spans="1:23" hidden="1" x14ac:dyDescent="0.2">
      <c r="A3011" s="623">
        <v>93013</v>
      </c>
      <c r="B3011" s="616" t="s">
        <v>3171</v>
      </c>
      <c r="C3011" s="620" t="s">
        <v>748</v>
      </c>
      <c r="D3011" s="612" t="s">
        <v>169</v>
      </c>
      <c r="E3011" s="621">
        <v>16.64</v>
      </c>
      <c r="F3011" s="614">
        <f t="shared" si="820"/>
        <v>20.059999999999999</v>
      </c>
      <c r="G3011" s="518"/>
      <c r="H3011" s="461"/>
      <c r="I3011" s="424">
        <f t="shared" si="822"/>
        <v>0</v>
      </c>
      <c r="J3011" s="448">
        <f t="shared" si="823"/>
        <v>0</v>
      </c>
      <c r="K3011" s="419"/>
      <c r="L3011" s="461">
        <f t="shared" si="824"/>
        <v>0</v>
      </c>
      <c r="M3011" s="461">
        <f t="shared" si="825"/>
        <v>0</v>
      </c>
      <c r="N3011" s="424">
        <f t="shared" si="826"/>
        <v>0</v>
      </c>
      <c r="O3011" s="448">
        <f t="shared" si="827"/>
        <v>0</v>
      </c>
      <c r="P3011" s="420"/>
      <c r="Q3011" s="532"/>
      <c r="R3011" s="526" t="str">
        <f t="shared" si="819"/>
        <v/>
      </c>
      <c r="S3011" s="526" t="str">
        <f t="shared" si="821"/>
        <v/>
      </c>
      <c r="V3011" s="433">
        <f>VLOOKUP(A3011,[3]Cartilha!$A:$A,1,FALSE)</f>
        <v>93013</v>
      </c>
      <c r="W3011" s="367"/>
    </row>
    <row r="3012" spans="1:23" hidden="1" x14ac:dyDescent="0.2">
      <c r="A3012" s="623">
        <v>93014</v>
      </c>
      <c r="B3012" s="616" t="s">
        <v>3171</v>
      </c>
      <c r="C3012" s="620" t="s">
        <v>749</v>
      </c>
      <c r="D3012" s="612" t="s">
        <v>169</v>
      </c>
      <c r="E3012" s="621">
        <v>20.69</v>
      </c>
      <c r="F3012" s="614">
        <f t="shared" si="820"/>
        <v>24.94</v>
      </c>
      <c r="G3012" s="518"/>
      <c r="H3012" s="461"/>
      <c r="I3012" s="424">
        <f t="shared" si="822"/>
        <v>0</v>
      </c>
      <c r="J3012" s="448">
        <f t="shared" si="823"/>
        <v>0</v>
      </c>
      <c r="K3012" s="419"/>
      <c r="L3012" s="461">
        <f t="shared" si="824"/>
        <v>0</v>
      </c>
      <c r="M3012" s="461">
        <f t="shared" si="825"/>
        <v>0</v>
      </c>
      <c r="N3012" s="424">
        <f t="shared" si="826"/>
        <v>0</v>
      </c>
      <c r="O3012" s="448">
        <f t="shared" si="827"/>
        <v>0</v>
      </c>
      <c r="P3012" s="420"/>
      <c r="Q3012" s="532"/>
      <c r="R3012" s="526" t="str">
        <f t="shared" si="819"/>
        <v/>
      </c>
      <c r="S3012" s="526" t="str">
        <f t="shared" si="821"/>
        <v/>
      </c>
      <c r="V3012" s="433">
        <f>VLOOKUP(A3012,[3]Cartilha!$A:$A,1,FALSE)</f>
        <v>93014</v>
      </c>
      <c r="W3012" s="367"/>
    </row>
    <row r="3013" spans="1:23" hidden="1" x14ac:dyDescent="0.2">
      <c r="A3013" s="623">
        <v>93015</v>
      </c>
      <c r="B3013" s="616" t="s">
        <v>3171</v>
      </c>
      <c r="C3013" s="620" t="s">
        <v>750</v>
      </c>
      <c r="D3013" s="612" t="s">
        <v>169</v>
      </c>
      <c r="E3013" s="621">
        <v>32.56</v>
      </c>
      <c r="F3013" s="614">
        <f t="shared" si="820"/>
        <v>39.25</v>
      </c>
      <c r="G3013" s="518"/>
      <c r="H3013" s="461"/>
      <c r="I3013" s="424">
        <f t="shared" si="822"/>
        <v>0</v>
      </c>
      <c r="J3013" s="448">
        <f t="shared" si="823"/>
        <v>0</v>
      </c>
      <c r="K3013" s="419"/>
      <c r="L3013" s="461">
        <f t="shared" si="824"/>
        <v>0</v>
      </c>
      <c r="M3013" s="461">
        <f t="shared" si="825"/>
        <v>0</v>
      </c>
      <c r="N3013" s="424">
        <f t="shared" si="826"/>
        <v>0</v>
      </c>
      <c r="O3013" s="448">
        <f t="shared" si="827"/>
        <v>0</v>
      </c>
      <c r="P3013" s="420"/>
      <c r="Q3013" s="532"/>
      <c r="R3013" s="526" t="str">
        <f t="shared" si="819"/>
        <v/>
      </c>
      <c r="S3013" s="526" t="str">
        <f t="shared" si="821"/>
        <v/>
      </c>
      <c r="V3013" s="433">
        <f>VLOOKUP(A3013,[3]Cartilha!$A:$A,1,FALSE)</f>
        <v>93015</v>
      </c>
      <c r="W3013" s="367"/>
    </row>
    <row r="3014" spans="1:23" hidden="1" x14ac:dyDescent="0.2">
      <c r="A3014" s="623">
        <v>93016</v>
      </c>
      <c r="B3014" s="616" t="s">
        <v>3171</v>
      </c>
      <c r="C3014" s="620" t="s">
        <v>751</v>
      </c>
      <c r="D3014" s="612" t="s">
        <v>169</v>
      </c>
      <c r="E3014" s="621">
        <v>40.049999999999997</v>
      </c>
      <c r="F3014" s="614">
        <f t="shared" si="820"/>
        <v>48.28</v>
      </c>
      <c r="G3014" s="518"/>
      <c r="H3014" s="461"/>
      <c r="I3014" s="424">
        <f t="shared" si="822"/>
        <v>0</v>
      </c>
      <c r="J3014" s="448">
        <f t="shared" si="823"/>
        <v>0</v>
      </c>
      <c r="K3014" s="419"/>
      <c r="L3014" s="461">
        <f t="shared" si="824"/>
        <v>0</v>
      </c>
      <c r="M3014" s="461">
        <f t="shared" si="825"/>
        <v>0</v>
      </c>
      <c r="N3014" s="424">
        <f t="shared" si="826"/>
        <v>0</v>
      </c>
      <c r="O3014" s="448">
        <f t="shared" si="827"/>
        <v>0</v>
      </c>
      <c r="P3014" s="420"/>
      <c r="Q3014" s="532"/>
      <c r="R3014" s="526" t="str">
        <f t="shared" si="819"/>
        <v/>
      </c>
      <c r="S3014" s="526" t="str">
        <f t="shared" si="821"/>
        <v/>
      </c>
      <c r="V3014" s="433">
        <f>VLOOKUP(A3014,[3]Cartilha!$A:$A,1,FALSE)</f>
        <v>93016</v>
      </c>
      <c r="W3014" s="367"/>
    </row>
    <row r="3015" spans="1:23" hidden="1" x14ac:dyDescent="0.2">
      <c r="A3015" s="623">
        <v>93017</v>
      </c>
      <c r="B3015" s="616" t="s">
        <v>3171</v>
      </c>
      <c r="C3015" s="620" t="s">
        <v>752</v>
      </c>
      <c r="D3015" s="612" t="s">
        <v>169</v>
      </c>
      <c r="E3015" s="621">
        <v>61.5</v>
      </c>
      <c r="F3015" s="614">
        <f t="shared" si="820"/>
        <v>74.14</v>
      </c>
      <c r="G3015" s="518"/>
      <c r="H3015" s="461"/>
      <c r="I3015" s="424">
        <f t="shared" si="822"/>
        <v>0</v>
      </c>
      <c r="J3015" s="448">
        <f t="shared" si="823"/>
        <v>0</v>
      </c>
      <c r="K3015" s="419"/>
      <c r="L3015" s="461">
        <f t="shared" si="824"/>
        <v>0</v>
      </c>
      <c r="M3015" s="461">
        <f t="shared" si="825"/>
        <v>0</v>
      </c>
      <c r="N3015" s="424">
        <f t="shared" si="826"/>
        <v>0</v>
      </c>
      <c r="O3015" s="448">
        <f t="shared" si="827"/>
        <v>0</v>
      </c>
      <c r="P3015" s="420"/>
      <c r="Q3015" s="532"/>
      <c r="R3015" s="526" t="str">
        <f t="shared" si="819"/>
        <v/>
      </c>
      <c r="S3015" s="526" t="str">
        <f t="shared" si="821"/>
        <v/>
      </c>
      <c r="V3015" s="433">
        <f>VLOOKUP(A3015,[3]Cartilha!$A:$A,1,FALSE)</f>
        <v>93017</v>
      </c>
      <c r="W3015" s="367"/>
    </row>
    <row r="3016" spans="1:23" hidden="1" x14ac:dyDescent="0.2">
      <c r="A3016" s="623">
        <v>93018</v>
      </c>
      <c r="B3016" s="616" t="s">
        <v>3171</v>
      </c>
      <c r="C3016" s="620" t="s">
        <v>753</v>
      </c>
      <c r="D3016" s="612" t="s">
        <v>169</v>
      </c>
      <c r="E3016" s="621">
        <v>25.51</v>
      </c>
      <c r="F3016" s="614">
        <f t="shared" si="820"/>
        <v>30.75</v>
      </c>
      <c r="G3016" s="518"/>
      <c r="H3016" s="461"/>
      <c r="I3016" s="424">
        <f t="shared" si="822"/>
        <v>0</v>
      </c>
      <c r="J3016" s="448">
        <f t="shared" si="823"/>
        <v>0</v>
      </c>
      <c r="K3016" s="419"/>
      <c r="L3016" s="461">
        <f t="shared" si="824"/>
        <v>0</v>
      </c>
      <c r="M3016" s="461">
        <f t="shared" si="825"/>
        <v>0</v>
      </c>
      <c r="N3016" s="424">
        <f t="shared" si="826"/>
        <v>0</v>
      </c>
      <c r="O3016" s="448">
        <f t="shared" si="827"/>
        <v>0</v>
      </c>
      <c r="P3016" s="420"/>
      <c r="Q3016" s="532"/>
      <c r="R3016" s="526" t="str">
        <f t="shared" si="819"/>
        <v/>
      </c>
      <c r="S3016" s="526" t="str">
        <f t="shared" si="821"/>
        <v/>
      </c>
      <c r="V3016" s="433">
        <f>VLOOKUP(A3016,[3]Cartilha!$A:$A,1,FALSE)</f>
        <v>93018</v>
      </c>
      <c r="W3016" s="367"/>
    </row>
    <row r="3017" spans="1:23" hidden="1" x14ac:dyDescent="0.2">
      <c r="A3017" s="623">
        <v>93020</v>
      </c>
      <c r="B3017" s="616" t="s">
        <v>3171</v>
      </c>
      <c r="C3017" s="620" t="s">
        <v>754</v>
      </c>
      <c r="D3017" s="612" t="s">
        <v>169</v>
      </c>
      <c r="E3017" s="621">
        <v>33.31</v>
      </c>
      <c r="F3017" s="614">
        <f t="shared" si="820"/>
        <v>40.159999999999997</v>
      </c>
      <c r="G3017" s="518"/>
      <c r="H3017" s="461"/>
      <c r="I3017" s="424">
        <f t="shared" si="822"/>
        <v>0</v>
      </c>
      <c r="J3017" s="448">
        <f t="shared" si="823"/>
        <v>0</v>
      </c>
      <c r="K3017" s="419"/>
      <c r="L3017" s="461">
        <f t="shared" si="824"/>
        <v>0</v>
      </c>
      <c r="M3017" s="461">
        <f t="shared" si="825"/>
        <v>0</v>
      </c>
      <c r="N3017" s="424">
        <f t="shared" si="826"/>
        <v>0</v>
      </c>
      <c r="O3017" s="448">
        <f t="shared" si="827"/>
        <v>0</v>
      </c>
      <c r="P3017" s="420"/>
      <c r="Q3017" s="532"/>
      <c r="R3017" s="526" t="str">
        <f t="shared" si="819"/>
        <v/>
      </c>
      <c r="S3017" s="526" t="str">
        <f t="shared" si="821"/>
        <v/>
      </c>
      <c r="V3017" s="433">
        <f>VLOOKUP(A3017,[3]Cartilha!$A:$A,1,FALSE)</f>
        <v>93020</v>
      </c>
      <c r="W3017" s="367"/>
    </row>
    <row r="3018" spans="1:23" hidden="1" x14ac:dyDescent="0.2">
      <c r="A3018" s="623">
        <v>93022</v>
      </c>
      <c r="B3018" s="616" t="s">
        <v>3171</v>
      </c>
      <c r="C3018" s="620" t="s">
        <v>755</v>
      </c>
      <c r="D3018" s="612" t="s">
        <v>169</v>
      </c>
      <c r="E3018" s="621">
        <v>58.35</v>
      </c>
      <c r="F3018" s="614">
        <f t="shared" si="820"/>
        <v>70.349999999999994</v>
      </c>
      <c r="G3018" s="518"/>
      <c r="H3018" s="461"/>
      <c r="I3018" s="424">
        <f t="shared" si="822"/>
        <v>0</v>
      </c>
      <c r="J3018" s="448">
        <f t="shared" si="823"/>
        <v>0</v>
      </c>
      <c r="K3018" s="419"/>
      <c r="L3018" s="461">
        <f t="shared" si="824"/>
        <v>0</v>
      </c>
      <c r="M3018" s="461">
        <f t="shared" si="825"/>
        <v>0</v>
      </c>
      <c r="N3018" s="424">
        <f t="shared" si="826"/>
        <v>0</v>
      </c>
      <c r="O3018" s="448">
        <f t="shared" si="827"/>
        <v>0</v>
      </c>
      <c r="P3018" s="420"/>
      <c r="Q3018" s="532"/>
      <c r="R3018" s="526" t="str">
        <f t="shared" si="819"/>
        <v/>
      </c>
      <c r="S3018" s="526" t="str">
        <f t="shared" si="821"/>
        <v/>
      </c>
      <c r="V3018" s="433">
        <f>VLOOKUP(A3018,[3]Cartilha!$A:$A,1,FALSE)</f>
        <v>93022</v>
      </c>
      <c r="W3018" s="367"/>
    </row>
    <row r="3019" spans="1:23" hidden="1" x14ac:dyDescent="0.2">
      <c r="A3019" s="623">
        <v>93024</v>
      </c>
      <c r="B3019" s="616" t="s">
        <v>3171</v>
      </c>
      <c r="C3019" s="620" t="s">
        <v>756</v>
      </c>
      <c r="D3019" s="612" t="s">
        <v>169</v>
      </c>
      <c r="E3019" s="621">
        <v>60.97</v>
      </c>
      <c r="F3019" s="614">
        <f t="shared" si="820"/>
        <v>73.510000000000005</v>
      </c>
      <c r="G3019" s="518"/>
      <c r="H3019" s="461"/>
      <c r="I3019" s="424">
        <f t="shared" si="822"/>
        <v>0</v>
      </c>
      <c r="J3019" s="448">
        <f t="shared" si="823"/>
        <v>0</v>
      </c>
      <c r="K3019" s="419"/>
      <c r="L3019" s="461">
        <f t="shared" si="824"/>
        <v>0</v>
      </c>
      <c r="M3019" s="461">
        <f t="shared" si="825"/>
        <v>0</v>
      </c>
      <c r="N3019" s="424">
        <f t="shared" si="826"/>
        <v>0</v>
      </c>
      <c r="O3019" s="448">
        <f t="shared" si="827"/>
        <v>0</v>
      </c>
      <c r="P3019" s="420"/>
      <c r="Q3019" s="532"/>
      <c r="R3019" s="526" t="str">
        <f t="shared" si="819"/>
        <v/>
      </c>
      <c r="S3019" s="526" t="str">
        <f t="shared" si="821"/>
        <v/>
      </c>
      <c r="V3019" s="433">
        <f>VLOOKUP(A3019,[3]Cartilha!$A:$A,1,FALSE)</f>
        <v>93024</v>
      </c>
      <c r="W3019" s="367"/>
    </row>
    <row r="3020" spans="1:23" hidden="1" x14ac:dyDescent="0.2">
      <c r="A3020" s="623">
        <v>93026</v>
      </c>
      <c r="B3020" s="616" t="s">
        <v>3171</v>
      </c>
      <c r="C3020" s="620" t="s">
        <v>757</v>
      </c>
      <c r="D3020" s="612" t="s">
        <v>169</v>
      </c>
      <c r="E3020" s="621">
        <v>102.6</v>
      </c>
      <c r="F3020" s="614">
        <f t="shared" si="820"/>
        <v>123.69</v>
      </c>
      <c r="G3020" s="518"/>
      <c r="H3020" s="461"/>
      <c r="I3020" s="424">
        <f t="shared" si="822"/>
        <v>0</v>
      </c>
      <c r="J3020" s="448">
        <f t="shared" si="823"/>
        <v>0</v>
      </c>
      <c r="K3020" s="419"/>
      <c r="L3020" s="461">
        <f t="shared" si="824"/>
        <v>0</v>
      </c>
      <c r="M3020" s="461">
        <f t="shared" si="825"/>
        <v>0</v>
      </c>
      <c r="N3020" s="424">
        <f t="shared" si="826"/>
        <v>0</v>
      </c>
      <c r="O3020" s="448">
        <f t="shared" si="827"/>
        <v>0</v>
      </c>
      <c r="P3020" s="420"/>
      <c r="Q3020" s="532"/>
      <c r="R3020" s="526" t="str">
        <f t="shared" si="819"/>
        <v/>
      </c>
      <c r="S3020" s="526" t="str">
        <f t="shared" si="821"/>
        <v/>
      </c>
      <c r="V3020" s="433">
        <f>VLOOKUP(A3020,[3]Cartilha!$A:$A,1,FALSE)</f>
        <v>93026</v>
      </c>
      <c r="W3020" s="367"/>
    </row>
    <row r="3021" spans="1:23" ht="22.5" hidden="1" x14ac:dyDescent="0.2">
      <c r="A3021" s="623">
        <v>97559</v>
      </c>
      <c r="B3021" s="616" t="s">
        <v>3171</v>
      </c>
      <c r="C3021" s="620" t="s">
        <v>2582</v>
      </c>
      <c r="D3021" s="612" t="s">
        <v>169</v>
      </c>
      <c r="E3021" s="621">
        <v>11.86</v>
      </c>
      <c r="F3021" s="614">
        <f t="shared" si="820"/>
        <v>14.3</v>
      </c>
      <c r="G3021" s="518"/>
      <c r="H3021" s="461"/>
      <c r="I3021" s="424">
        <f t="shared" si="822"/>
        <v>0</v>
      </c>
      <c r="J3021" s="448">
        <f t="shared" si="823"/>
        <v>0</v>
      </c>
      <c r="K3021" s="419"/>
      <c r="L3021" s="461">
        <f t="shared" si="824"/>
        <v>0</v>
      </c>
      <c r="M3021" s="461">
        <f t="shared" si="825"/>
        <v>0</v>
      </c>
      <c r="N3021" s="424">
        <f t="shared" si="826"/>
        <v>0</v>
      </c>
      <c r="O3021" s="448">
        <f t="shared" si="827"/>
        <v>0</v>
      </c>
      <c r="P3021" s="420"/>
      <c r="Q3021" s="532"/>
      <c r="R3021" s="526" t="str">
        <f t="shared" si="819"/>
        <v/>
      </c>
      <c r="S3021" s="526" t="str">
        <f t="shared" si="821"/>
        <v/>
      </c>
      <c r="V3021" s="433">
        <f>VLOOKUP(A3021,[3]Cartilha!$A:$A,1,FALSE)</f>
        <v>97559</v>
      </c>
      <c r="W3021" s="367"/>
    </row>
    <row r="3022" spans="1:23" ht="22.5" hidden="1" x14ac:dyDescent="0.2">
      <c r="A3022" s="623">
        <v>97562</v>
      </c>
      <c r="B3022" s="616" t="s">
        <v>3171</v>
      </c>
      <c r="C3022" s="620" t="s">
        <v>2583</v>
      </c>
      <c r="D3022" s="612" t="s">
        <v>169</v>
      </c>
      <c r="E3022" s="621">
        <v>14</v>
      </c>
      <c r="F3022" s="614">
        <f t="shared" si="820"/>
        <v>16.88</v>
      </c>
      <c r="G3022" s="518"/>
      <c r="H3022" s="461"/>
      <c r="I3022" s="424">
        <f t="shared" si="822"/>
        <v>0</v>
      </c>
      <c r="J3022" s="448">
        <f t="shared" si="823"/>
        <v>0</v>
      </c>
      <c r="K3022" s="419"/>
      <c r="L3022" s="461">
        <f t="shared" si="824"/>
        <v>0</v>
      </c>
      <c r="M3022" s="461">
        <f t="shared" si="825"/>
        <v>0</v>
      </c>
      <c r="N3022" s="424">
        <f t="shared" si="826"/>
        <v>0</v>
      </c>
      <c r="O3022" s="448">
        <f t="shared" si="827"/>
        <v>0</v>
      </c>
      <c r="P3022" s="420"/>
      <c r="Q3022" s="532"/>
      <c r="R3022" s="526" t="str">
        <f t="shared" si="819"/>
        <v/>
      </c>
      <c r="S3022" s="526" t="str">
        <f t="shared" si="821"/>
        <v/>
      </c>
      <c r="V3022" s="433">
        <f>VLOOKUP(A3022,[3]Cartilha!$A:$A,1,FALSE)</f>
        <v>97562</v>
      </c>
      <c r="W3022" s="367"/>
    </row>
    <row r="3023" spans="1:23" ht="22.5" hidden="1" x14ac:dyDescent="0.2">
      <c r="A3023" s="623">
        <v>97564</v>
      </c>
      <c r="B3023" s="616" t="s">
        <v>3171</v>
      </c>
      <c r="C3023" s="620" t="s">
        <v>2584</v>
      </c>
      <c r="D3023" s="612" t="s">
        <v>169</v>
      </c>
      <c r="E3023" s="621">
        <v>15.88</v>
      </c>
      <c r="F3023" s="614">
        <f t="shared" si="820"/>
        <v>19.14</v>
      </c>
      <c r="G3023" s="518"/>
      <c r="H3023" s="461"/>
      <c r="I3023" s="424">
        <f t="shared" si="822"/>
        <v>0</v>
      </c>
      <c r="J3023" s="448">
        <f t="shared" si="823"/>
        <v>0</v>
      </c>
      <c r="K3023" s="419"/>
      <c r="L3023" s="461">
        <f t="shared" si="824"/>
        <v>0</v>
      </c>
      <c r="M3023" s="461">
        <f t="shared" si="825"/>
        <v>0</v>
      </c>
      <c r="N3023" s="424">
        <f t="shared" si="826"/>
        <v>0</v>
      </c>
      <c r="O3023" s="448">
        <f t="shared" si="827"/>
        <v>0</v>
      </c>
      <c r="P3023" s="420"/>
      <c r="Q3023" s="532"/>
      <c r="R3023" s="526" t="str">
        <f t="shared" si="819"/>
        <v/>
      </c>
      <c r="S3023" s="526" t="str">
        <f t="shared" si="821"/>
        <v/>
      </c>
      <c r="V3023" s="433">
        <f>VLOOKUP(A3023,[3]Cartilha!$A:$A,1,FALSE)</f>
        <v>97564</v>
      </c>
      <c r="W3023" s="367"/>
    </row>
    <row r="3024" spans="1:23" hidden="1" x14ac:dyDescent="0.2">
      <c r="A3024" s="623" t="s">
        <v>1924</v>
      </c>
      <c r="B3024" s="616"/>
      <c r="C3024" s="620" t="s">
        <v>277</v>
      </c>
      <c r="D3024" s="612">
        <v>0</v>
      </c>
      <c r="E3024" s="621"/>
      <c r="F3024" s="614">
        <f t="shared" si="820"/>
        <v>0</v>
      </c>
      <c r="G3024" s="518"/>
      <c r="H3024" s="446"/>
      <c r="I3024" s="447"/>
      <c r="J3024" s="448"/>
      <c r="K3024" s="419"/>
      <c r="L3024" s="461"/>
      <c r="M3024" s="446"/>
      <c r="N3024" s="449"/>
      <c r="O3024" s="450"/>
      <c r="P3024" s="451"/>
      <c r="Q3024" s="525" t="str">
        <f>IF(OR(SUM(J3025:J3053)&gt;0,SUM(O3025:O3053)&gt;0),"xx","")</f>
        <v/>
      </c>
      <c r="R3024" s="526" t="str">
        <f t="shared" si="819"/>
        <v/>
      </c>
      <c r="S3024" s="526" t="str">
        <f t="shared" si="821"/>
        <v/>
      </c>
      <c r="V3024" s="433" t="str">
        <f>VLOOKUP(A3024,[3]Cartilha!$A:$A,1,FALSE)</f>
        <v>8.2.3.2</v>
      </c>
      <c r="W3024" s="367"/>
    </row>
    <row r="3025" spans="1:23" ht="22.5" hidden="1" x14ac:dyDescent="0.2">
      <c r="A3025" s="623">
        <v>91862</v>
      </c>
      <c r="B3025" s="616" t="s">
        <v>3171</v>
      </c>
      <c r="C3025" s="620" t="s">
        <v>758</v>
      </c>
      <c r="D3025" s="612" t="s">
        <v>7029</v>
      </c>
      <c r="E3025" s="621">
        <v>11.04</v>
      </c>
      <c r="F3025" s="614">
        <f t="shared" si="820"/>
        <v>13.31</v>
      </c>
      <c r="G3025" s="518"/>
      <c r="H3025" s="461"/>
      <c r="I3025" s="424">
        <f t="shared" ref="I3025:I3053" si="828">IF(ISBLANK(E3025),0,ROUND(F3025*G3025,2))</f>
        <v>0</v>
      </c>
      <c r="J3025" s="448">
        <f t="shared" ref="J3025:J3053" si="829">IF(ISBLANK(G3025),0,ROUND(G3025*H3025,2))</f>
        <v>0</v>
      </c>
      <c r="K3025" s="419"/>
      <c r="L3025" s="461">
        <f t="shared" ref="L3025:L3053" si="830">G3025</f>
        <v>0</v>
      </c>
      <c r="M3025" s="461">
        <f t="shared" ref="M3025:M3053" si="831">H3025</f>
        <v>0</v>
      </c>
      <c r="N3025" s="424">
        <f t="shared" ref="N3025:N3053" si="832">IF(ISBLANK(E3025),0,ROUND(F3025*L3025,2))</f>
        <v>0</v>
      </c>
      <c r="O3025" s="448">
        <f t="shared" ref="O3025:O3053" si="833">IF(ISBLANK(L3025),0,ROUND(L3025*M3025,2))</f>
        <v>0</v>
      </c>
      <c r="P3025" s="420"/>
      <c r="Q3025" s="532"/>
      <c r="R3025" s="526" t="str">
        <f t="shared" si="819"/>
        <v/>
      </c>
      <c r="S3025" s="526" t="str">
        <f t="shared" si="821"/>
        <v/>
      </c>
      <c r="V3025" s="433">
        <f>VLOOKUP(A3025,[3]Cartilha!$A:$A,1,FALSE)</f>
        <v>91862</v>
      </c>
      <c r="W3025" s="367"/>
    </row>
    <row r="3026" spans="1:23" ht="22.5" hidden="1" x14ac:dyDescent="0.2">
      <c r="A3026" s="623">
        <v>91863</v>
      </c>
      <c r="B3026" s="616" t="s">
        <v>3171</v>
      </c>
      <c r="C3026" s="620" t="s">
        <v>759</v>
      </c>
      <c r="D3026" s="612" t="s">
        <v>7029</v>
      </c>
      <c r="E3026" s="621">
        <v>13.05</v>
      </c>
      <c r="F3026" s="614">
        <f t="shared" si="820"/>
        <v>15.73</v>
      </c>
      <c r="G3026" s="518"/>
      <c r="H3026" s="461"/>
      <c r="I3026" s="424">
        <f t="shared" si="828"/>
        <v>0</v>
      </c>
      <c r="J3026" s="448">
        <f t="shared" si="829"/>
        <v>0</v>
      </c>
      <c r="K3026" s="419"/>
      <c r="L3026" s="461">
        <f t="shared" si="830"/>
        <v>0</v>
      </c>
      <c r="M3026" s="461">
        <f t="shared" si="831"/>
        <v>0</v>
      </c>
      <c r="N3026" s="424">
        <f t="shared" si="832"/>
        <v>0</v>
      </c>
      <c r="O3026" s="448">
        <f t="shared" si="833"/>
        <v>0</v>
      </c>
      <c r="P3026" s="420"/>
      <c r="Q3026" s="532"/>
      <c r="R3026" s="526" t="str">
        <f t="shared" si="819"/>
        <v/>
      </c>
      <c r="S3026" s="526" t="str">
        <f t="shared" si="821"/>
        <v/>
      </c>
      <c r="V3026" s="433">
        <f>VLOOKUP(A3026,[3]Cartilha!$A:$A,1,FALSE)</f>
        <v>91863</v>
      </c>
      <c r="W3026" s="367"/>
    </row>
    <row r="3027" spans="1:23" ht="22.5" hidden="1" x14ac:dyDescent="0.2">
      <c r="A3027" s="623">
        <v>91864</v>
      </c>
      <c r="B3027" s="616" t="s">
        <v>3171</v>
      </c>
      <c r="C3027" s="620" t="s">
        <v>760</v>
      </c>
      <c r="D3027" s="612" t="s">
        <v>7029</v>
      </c>
      <c r="E3027" s="621">
        <v>17.53</v>
      </c>
      <c r="F3027" s="614">
        <f t="shared" si="820"/>
        <v>21.13</v>
      </c>
      <c r="G3027" s="518"/>
      <c r="H3027" s="461"/>
      <c r="I3027" s="424">
        <f t="shared" si="828"/>
        <v>0</v>
      </c>
      <c r="J3027" s="448">
        <f t="shared" si="829"/>
        <v>0</v>
      </c>
      <c r="K3027" s="419"/>
      <c r="L3027" s="461">
        <f t="shared" si="830"/>
        <v>0</v>
      </c>
      <c r="M3027" s="461">
        <f t="shared" si="831"/>
        <v>0</v>
      </c>
      <c r="N3027" s="424">
        <f t="shared" si="832"/>
        <v>0</v>
      </c>
      <c r="O3027" s="448">
        <f t="shared" si="833"/>
        <v>0</v>
      </c>
      <c r="P3027" s="420"/>
      <c r="Q3027" s="532"/>
      <c r="R3027" s="526" t="str">
        <f t="shared" si="819"/>
        <v/>
      </c>
      <c r="S3027" s="526" t="str">
        <f t="shared" si="821"/>
        <v/>
      </c>
      <c r="V3027" s="433">
        <f>VLOOKUP(A3027,[3]Cartilha!$A:$A,1,FALSE)</f>
        <v>91864</v>
      </c>
      <c r="W3027" s="367"/>
    </row>
    <row r="3028" spans="1:23" ht="22.5" hidden="1" x14ac:dyDescent="0.2">
      <c r="A3028" s="623">
        <v>91865</v>
      </c>
      <c r="B3028" s="616" t="s">
        <v>3171</v>
      </c>
      <c r="C3028" s="620" t="s">
        <v>761</v>
      </c>
      <c r="D3028" s="612" t="s">
        <v>7029</v>
      </c>
      <c r="E3028" s="621">
        <v>21.95</v>
      </c>
      <c r="F3028" s="614">
        <f t="shared" si="820"/>
        <v>26.46</v>
      </c>
      <c r="G3028" s="518"/>
      <c r="H3028" s="461"/>
      <c r="I3028" s="424">
        <f t="shared" si="828"/>
        <v>0</v>
      </c>
      <c r="J3028" s="448">
        <f t="shared" si="829"/>
        <v>0</v>
      </c>
      <c r="K3028" s="419"/>
      <c r="L3028" s="461">
        <f t="shared" si="830"/>
        <v>0</v>
      </c>
      <c r="M3028" s="461">
        <f t="shared" si="831"/>
        <v>0</v>
      </c>
      <c r="N3028" s="424">
        <f t="shared" si="832"/>
        <v>0</v>
      </c>
      <c r="O3028" s="448">
        <f t="shared" si="833"/>
        <v>0</v>
      </c>
      <c r="P3028" s="420"/>
      <c r="Q3028" s="532"/>
      <c r="R3028" s="526" t="str">
        <f t="shared" ref="R3028:R3091" si="834">IF(Q3028="X","x",IF(Q3028="xx","x",IF(O3028&gt;0,"x","")))</f>
        <v/>
      </c>
      <c r="S3028" s="526" t="str">
        <f t="shared" si="821"/>
        <v/>
      </c>
      <c r="V3028" s="433">
        <f>VLOOKUP(A3028,[3]Cartilha!$A:$A,1,FALSE)</f>
        <v>91865</v>
      </c>
      <c r="W3028" s="367"/>
    </row>
    <row r="3029" spans="1:23" ht="22.5" hidden="1" x14ac:dyDescent="0.2">
      <c r="A3029" s="623">
        <v>91866</v>
      </c>
      <c r="B3029" s="616" t="s">
        <v>3171</v>
      </c>
      <c r="C3029" s="620" t="s">
        <v>762</v>
      </c>
      <c r="D3029" s="612" t="s">
        <v>7029</v>
      </c>
      <c r="E3029" s="621">
        <v>8.99</v>
      </c>
      <c r="F3029" s="614">
        <f t="shared" si="820"/>
        <v>10.84</v>
      </c>
      <c r="G3029" s="518"/>
      <c r="H3029" s="461"/>
      <c r="I3029" s="424">
        <f t="shared" si="828"/>
        <v>0</v>
      </c>
      <c r="J3029" s="448">
        <f t="shared" si="829"/>
        <v>0</v>
      </c>
      <c r="K3029" s="419"/>
      <c r="L3029" s="461">
        <f t="shared" si="830"/>
        <v>0</v>
      </c>
      <c r="M3029" s="461">
        <f t="shared" si="831"/>
        <v>0</v>
      </c>
      <c r="N3029" s="424">
        <f t="shared" si="832"/>
        <v>0</v>
      </c>
      <c r="O3029" s="448">
        <f t="shared" si="833"/>
        <v>0</v>
      </c>
      <c r="P3029" s="420"/>
      <c r="Q3029" s="532"/>
      <c r="R3029" s="526" t="str">
        <f t="shared" si="834"/>
        <v/>
      </c>
      <c r="S3029" s="526" t="str">
        <f t="shared" si="821"/>
        <v/>
      </c>
      <c r="V3029" s="433">
        <f>VLOOKUP(A3029,[3]Cartilha!$A:$A,1,FALSE)</f>
        <v>91866</v>
      </c>
      <c r="W3029" s="367"/>
    </row>
    <row r="3030" spans="1:23" ht="22.5" hidden="1" x14ac:dyDescent="0.2">
      <c r="A3030" s="623">
        <v>91867</v>
      </c>
      <c r="B3030" s="616" t="s">
        <v>3171</v>
      </c>
      <c r="C3030" s="620" t="s">
        <v>763</v>
      </c>
      <c r="D3030" s="612" t="s">
        <v>7029</v>
      </c>
      <c r="E3030" s="621">
        <v>11</v>
      </c>
      <c r="F3030" s="614">
        <f t="shared" si="820"/>
        <v>13.26</v>
      </c>
      <c r="G3030" s="518"/>
      <c r="H3030" s="461"/>
      <c r="I3030" s="424">
        <f t="shared" si="828"/>
        <v>0</v>
      </c>
      <c r="J3030" s="448">
        <f t="shared" si="829"/>
        <v>0</v>
      </c>
      <c r="K3030" s="419"/>
      <c r="L3030" s="461">
        <f t="shared" si="830"/>
        <v>0</v>
      </c>
      <c r="M3030" s="461">
        <f t="shared" si="831"/>
        <v>0</v>
      </c>
      <c r="N3030" s="424">
        <f t="shared" si="832"/>
        <v>0</v>
      </c>
      <c r="O3030" s="448">
        <f t="shared" si="833"/>
        <v>0</v>
      </c>
      <c r="P3030" s="420"/>
      <c r="Q3030" s="532"/>
      <c r="R3030" s="526" t="str">
        <f t="shared" si="834"/>
        <v/>
      </c>
      <c r="S3030" s="526" t="str">
        <f t="shared" si="821"/>
        <v/>
      </c>
      <c r="V3030" s="433">
        <f>VLOOKUP(A3030,[3]Cartilha!$A:$A,1,FALSE)</f>
        <v>91867</v>
      </c>
      <c r="W3030" s="367"/>
    </row>
    <row r="3031" spans="1:23" ht="22.5" hidden="1" x14ac:dyDescent="0.2">
      <c r="A3031" s="623">
        <v>91868</v>
      </c>
      <c r="B3031" s="616" t="s">
        <v>3171</v>
      </c>
      <c r="C3031" s="620" t="s">
        <v>764</v>
      </c>
      <c r="D3031" s="612" t="s">
        <v>7029</v>
      </c>
      <c r="E3031" s="621">
        <v>15.48</v>
      </c>
      <c r="F3031" s="614">
        <f t="shared" ref="F3031:F3094" si="835">IF(E3031=0,0,ROUND(E3031*(1+E$13)*(1-E$14),2))</f>
        <v>18.66</v>
      </c>
      <c r="G3031" s="518"/>
      <c r="H3031" s="461"/>
      <c r="I3031" s="424">
        <f t="shared" si="828"/>
        <v>0</v>
      </c>
      <c r="J3031" s="448">
        <f t="shared" si="829"/>
        <v>0</v>
      </c>
      <c r="K3031" s="419"/>
      <c r="L3031" s="461">
        <f t="shared" si="830"/>
        <v>0</v>
      </c>
      <c r="M3031" s="461">
        <f t="shared" si="831"/>
        <v>0</v>
      </c>
      <c r="N3031" s="424">
        <f t="shared" si="832"/>
        <v>0</v>
      </c>
      <c r="O3031" s="448">
        <f t="shared" si="833"/>
        <v>0</v>
      </c>
      <c r="P3031" s="420"/>
      <c r="Q3031" s="532"/>
      <c r="R3031" s="526" t="str">
        <f t="shared" si="834"/>
        <v/>
      </c>
      <c r="S3031" s="526" t="str">
        <f t="shared" si="821"/>
        <v/>
      </c>
      <c r="V3031" s="433">
        <f>VLOOKUP(A3031,[3]Cartilha!$A:$A,1,FALSE)</f>
        <v>91868</v>
      </c>
      <c r="W3031" s="367"/>
    </row>
    <row r="3032" spans="1:23" ht="22.5" hidden="1" x14ac:dyDescent="0.2">
      <c r="A3032" s="623">
        <v>91869</v>
      </c>
      <c r="B3032" s="616" t="s">
        <v>3171</v>
      </c>
      <c r="C3032" s="620" t="s">
        <v>765</v>
      </c>
      <c r="D3032" s="612" t="s">
        <v>7029</v>
      </c>
      <c r="E3032" s="621">
        <v>19.91</v>
      </c>
      <c r="F3032" s="614">
        <f t="shared" si="835"/>
        <v>24</v>
      </c>
      <c r="G3032" s="518"/>
      <c r="H3032" s="461"/>
      <c r="I3032" s="424">
        <f t="shared" si="828"/>
        <v>0</v>
      </c>
      <c r="J3032" s="448">
        <f t="shared" si="829"/>
        <v>0</v>
      </c>
      <c r="K3032" s="419"/>
      <c r="L3032" s="461">
        <f t="shared" si="830"/>
        <v>0</v>
      </c>
      <c r="M3032" s="461">
        <f t="shared" si="831"/>
        <v>0</v>
      </c>
      <c r="N3032" s="424">
        <f t="shared" si="832"/>
        <v>0</v>
      </c>
      <c r="O3032" s="448">
        <f t="shared" si="833"/>
        <v>0</v>
      </c>
      <c r="P3032" s="420"/>
      <c r="Q3032" s="532"/>
      <c r="R3032" s="526" t="str">
        <f t="shared" si="834"/>
        <v/>
      </c>
      <c r="S3032" s="526" t="str">
        <f t="shared" si="821"/>
        <v/>
      </c>
      <c r="V3032" s="433">
        <f>VLOOKUP(A3032,[3]Cartilha!$A:$A,1,FALSE)</f>
        <v>91869</v>
      </c>
      <c r="W3032" s="367"/>
    </row>
    <row r="3033" spans="1:23" ht="22.5" hidden="1" x14ac:dyDescent="0.2">
      <c r="A3033" s="623">
        <v>91870</v>
      </c>
      <c r="B3033" s="616" t="s">
        <v>3171</v>
      </c>
      <c r="C3033" s="620" t="s">
        <v>766</v>
      </c>
      <c r="D3033" s="612" t="s">
        <v>7029</v>
      </c>
      <c r="E3033" s="621">
        <v>12.35</v>
      </c>
      <c r="F3033" s="614">
        <f t="shared" si="835"/>
        <v>14.89</v>
      </c>
      <c r="G3033" s="518"/>
      <c r="H3033" s="461"/>
      <c r="I3033" s="424">
        <f t="shared" si="828"/>
        <v>0</v>
      </c>
      <c r="J3033" s="448">
        <f t="shared" si="829"/>
        <v>0</v>
      </c>
      <c r="K3033" s="419"/>
      <c r="L3033" s="461">
        <f t="shared" si="830"/>
        <v>0</v>
      </c>
      <c r="M3033" s="461">
        <f t="shared" si="831"/>
        <v>0</v>
      </c>
      <c r="N3033" s="424">
        <f t="shared" si="832"/>
        <v>0</v>
      </c>
      <c r="O3033" s="448">
        <f t="shared" si="833"/>
        <v>0</v>
      </c>
      <c r="P3033" s="420"/>
      <c r="Q3033" s="532"/>
      <c r="R3033" s="526" t="str">
        <f t="shared" si="834"/>
        <v/>
      </c>
      <c r="S3033" s="526" t="str">
        <f t="shared" si="821"/>
        <v/>
      </c>
      <c r="V3033" s="433">
        <f>VLOOKUP(A3033,[3]Cartilha!$A:$A,1,FALSE)</f>
        <v>91870</v>
      </c>
      <c r="W3033" s="367"/>
    </row>
    <row r="3034" spans="1:23" ht="22.5" hidden="1" x14ac:dyDescent="0.2">
      <c r="A3034" s="623">
        <v>91871</v>
      </c>
      <c r="B3034" s="616" t="s">
        <v>3171</v>
      </c>
      <c r="C3034" s="620" t="s">
        <v>767</v>
      </c>
      <c r="D3034" s="612" t="s">
        <v>7029</v>
      </c>
      <c r="E3034" s="621">
        <v>14.41</v>
      </c>
      <c r="F3034" s="614">
        <f t="shared" si="835"/>
        <v>17.37</v>
      </c>
      <c r="G3034" s="518"/>
      <c r="H3034" s="461"/>
      <c r="I3034" s="424">
        <f t="shared" si="828"/>
        <v>0</v>
      </c>
      <c r="J3034" s="448">
        <f t="shared" si="829"/>
        <v>0</v>
      </c>
      <c r="K3034" s="419"/>
      <c r="L3034" s="461">
        <f t="shared" si="830"/>
        <v>0</v>
      </c>
      <c r="M3034" s="461">
        <f t="shared" si="831"/>
        <v>0</v>
      </c>
      <c r="N3034" s="424">
        <f t="shared" si="832"/>
        <v>0</v>
      </c>
      <c r="O3034" s="448">
        <f t="shared" si="833"/>
        <v>0</v>
      </c>
      <c r="P3034" s="420"/>
      <c r="Q3034" s="532"/>
      <c r="R3034" s="526" t="str">
        <f t="shared" si="834"/>
        <v/>
      </c>
      <c r="S3034" s="526" t="str">
        <f t="shared" si="821"/>
        <v/>
      </c>
      <c r="V3034" s="433">
        <f>VLOOKUP(A3034,[3]Cartilha!$A:$A,1,FALSE)</f>
        <v>91871</v>
      </c>
      <c r="W3034" s="367"/>
    </row>
    <row r="3035" spans="1:23" ht="22.5" hidden="1" x14ac:dyDescent="0.2">
      <c r="A3035" s="623">
        <v>91872</v>
      </c>
      <c r="B3035" s="616" t="s">
        <v>3171</v>
      </c>
      <c r="C3035" s="620" t="s">
        <v>768</v>
      </c>
      <c r="D3035" s="612" t="s">
        <v>7029</v>
      </c>
      <c r="E3035" s="621">
        <v>18.89</v>
      </c>
      <c r="F3035" s="614">
        <f t="shared" si="835"/>
        <v>22.77</v>
      </c>
      <c r="G3035" s="518"/>
      <c r="H3035" s="461"/>
      <c r="I3035" s="424">
        <f t="shared" si="828"/>
        <v>0</v>
      </c>
      <c r="J3035" s="448">
        <f t="shared" si="829"/>
        <v>0</v>
      </c>
      <c r="K3035" s="419"/>
      <c r="L3035" s="461">
        <f t="shared" si="830"/>
        <v>0</v>
      </c>
      <c r="M3035" s="461">
        <f t="shared" si="831"/>
        <v>0</v>
      </c>
      <c r="N3035" s="424">
        <f t="shared" si="832"/>
        <v>0</v>
      </c>
      <c r="O3035" s="448">
        <f t="shared" si="833"/>
        <v>0</v>
      </c>
      <c r="P3035" s="420"/>
      <c r="Q3035" s="532"/>
      <c r="R3035" s="526" t="str">
        <f t="shared" si="834"/>
        <v/>
      </c>
      <c r="S3035" s="526" t="str">
        <f t="shared" si="821"/>
        <v/>
      </c>
      <c r="V3035" s="433">
        <f>VLOOKUP(A3035,[3]Cartilha!$A:$A,1,FALSE)</f>
        <v>91872</v>
      </c>
      <c r="W3035" s="367"/>
    </row>
    <row r="3036" spans="1:23" ht="22.5" hidden="1" x14ac:dyDescent="0.2">
      <c r="A3036" s="623">
        <v>91873</v>
      </c>
      <c r="B3036" s="616" t="s">
        <v>3171</v>
      </c>
      <c r="C3036" s="620" t="s">
        <v>769</v>
      </c>
      <c r="D3036" s="612" t="s">
        <v>7029</v>
      </c>
      <c r="E3036" s="621">
        <v>23.26</v>
      </c>
      <c r="F3036" s="614">
        <f t="shared" si="835"/>
        <v>28.04</v>
      </c>
      <c r="G3036" s="518"/>
      <c r="H3036" s="461"/>
      <c r="I3036" s="424">
        <f t="shared" si="828"/>
        <v>0</v>
      </c>
      <c r="J3036" s="448">
        <f t="shared" si="829"/>
        <v>0</v>
      </c>
      <c r="K3036" s="419"/>
      <c r="L3036" s="461">
        <f t="shared" si="830"/>
        <v>0</v>
      </c>
      <c r="M3036" s="461">
        <f t="shared" si="831"/>
        <v>0</v>
      </c>
      <c r="N3036" s="424">
        <f t="shared" si="832"/>
        <v>0</v>
      </c>
      <c r="O3036" s="448">
        <f t="shared" si="833"/>
        <v>0</v>
      </c>
      <c r="P3036" s="420"/>
      <c r="Q3036" s="532"/>
      <c r="R3036" s="526" t="str">
        <f t="shared" si="834"/>
        <v/>
      </c>
      <c r="S3036" s="526" t="str">
        <f t="shared" si="821"/>
        <v/>
      </c>
      <c r="V3036" s="433">
        <f>VLOOKUP(A3036,[3]Cartilha!$A:$A,1,FALSE)</f>
        <v>91873</v>
      </c>
      <c r="W3036" s="367"/>
    </row>
    <row r="3037" spans="1:23" hidden="1" x14ac:dyDescent="0.2">
      <c r="A3037" s="623">
        <v>93008</v>
      </c>
      <c r="B3037" s="616" t="s">
        <v>3171</v>
      </c>
      <c r="C3037" s="620" t="s">
        <v>770</v>
      </c>
      <c r="D3037" s="612" t="s">
        <v>7029</v>
      </c>
      <c r="E3037" s="621">
        <v>20</v>
      </c>
      <c r="F3037" s="614">
        <f t="shared" si="835"/>
        <v>24.11</v>
      </c>
      <c r="G3037" s="518"/>
      <c r="H3037" s="461"/>
      <c r="I3037" s="424">
        <f t="shared" si="828"/>
        <v>0</v>
      </c>
      <c r="J3037" s="448">
        <f t="shared" si="829"/>
        <v>0</v>
      </c>
      <c r="K3037" s="419"/>
      <c r="L3037" s="461">
        <f t="shared" si="830"/>
        <v>0</v>
      </c>
      <c r="M3037" s="461">
        <f t="shared" si="831"/>
        <v>0</v>
      </c>
      <c r="N3037" s="424">
        <f t="shared" si="832"/>
        <v>0</v>
      </c>
      <c r="O3037" s="448">
        <f t="shared" si="833"/>
        <v>0</v>
      </c>
      <c r="P3037" s="420"/>
      <c r="Q3037" s="532"/>
      <c r="R3037" s="526" t="str">
        <f t="shared" si="834"/>
        <v/>
      </c>
      <c r="S3037" s="526" t="str">
        <f t="shared" si="821"/>
        <v/>
      </c>
      <c r="V3037" s="433">
        <f>VLOOKUP(A3037,[3]Cartilha!$A:$A,1,FALSE)</f>
        <v>93008</v>
      </c>
      <c r="W3037" s="367"/>
    </row>
    <row r="3038" spans="1:23" hidden="1" x14ac:dyDescent="0.2">
      <c r="A3038" s="623">
        <v>93009</v>
      </c>
      <c r="B3038" s="616" t="s">
        <v>3171</v>
      </c>
      <c r="C3038" s="620" t="s">
        <v>771</v>
      </c>
      <c r="D3038" s="612" t="s">
        <v>7029</v>
      </c>
      <c r="E3038" s="621">
        <v>29.92</v>
      </c>
      <c r="F3038" s="614">
        <f t="shared" si="835"/>
        <v>36.07</v>
      </c>
      <c r="G3038" s="518"/>
      <c r="H3038" s="461"/>
      <c r="I3038" s="424">
        <f t="shared" si="828"/>
        <v>0</v>
      </c>
      <c r="J3038" s="448">
        <f t="shared" si="829"/>
        <v>0</v>
      </c>
      <c r="K3038" s="419"/>
      <c r="L3038" s="461">
        <f t="shared" si="830"/>
        <v>0</v>
      </c>
      <c r="M3038" s="461">
        <f t="shared" si="831"/>
        <v>0</v>
      </c>
      <c r="N3038" s="424">
        <f t="shared" si="832"/>
        <v>0</v>
      </c>
      <c r="O3038" s="448">
        <f t="shared" si="833"/>
        <v>0</v>
      </c>
      <c r="P3038" s="420"/>
      <c r="Q3038" s="532"/>
      <c r="R3038" s="526" t="str">
        <f t="shared" si="834"/>
        <v/>
      </c>
      <c r="S3038" s="526" t="str">
        <f t="shared" si="821"/>
        <v/>
      </c>
      <c r="V3038" s="433">
        <f>VLOOKUP(A3038,[3]Cartilha!$A:$A,1,FALSE)</f>
        <v>93009</v>
      </c>
      <c r="W3038" s="367"/>
    </row>
    <row r="3039" spans="1:23" hidden="1" x14ac:dyDescent="0.2">
      <c r="A3039" s="623">
        <v>93010</v>
      </c>
      <c r="B3039" s="616" t="s">
        <v>3171</v>
      </c>
      <c r="C3039" s="620" t="s">
        <v>772</v>
      </c>
      <c r="D3039" s="612" t="s">
        <v>7029</v>
      </c>
      <c r="E3039" s="621">
        <v>41.95</v>
      </c>
      <c r="F3039" s="614">
        <f t="shared" si="835"/>
        <v>50.57</v>
      </c>
      <c r="G3039" s="518"/>
      <c r="H3039" s="461"/>
      <c r="I3039" s="424">
        <f t="shared" si="828"/>
        <v>0</v>
      </c>
      <c r="J3039" s="448">
        <f t="shared" si="829"/>
        <v>0</v>
      </c>
      <c r="K3039" s="419"/>
      <c r="L3039" s="461">
        <f t="shared" si="830"/>
        <v>0</v>
      </c>
      <c r="M3039" s="461">
        <f t="shared" si="831"/>
        <v>0</v>
      </c>
      <c r="N3039" s="424">
        <f t="shared" si="832"/>
        <v>0</v>
      </c>
      <c r="O3039" s="448">
        <f t="shared" si="833"/>
        <v>0</v>
      </c>
      <c r="P3039" s="420"/>
      <c r="Q3039" s="532"/>
      <c r="R3039" s="526" t="str">
        <f t="shared" si="834"/>
        <v/>
      </c>
      <c r="S3039" s="526" t="str">
        <f t="shared" si="821"/>
        <v/>
      </c>
      <c r="V3039" s="433">
        <f>VLOOKUP(A3039,[3]Cartilha!$A:$A,1,FALSE)</f>
        <v>93010</v>
      </c>
      <c r="W3039" s="367"/>
    </row>
    <row r="3040" spans="1:23" hidden="1" x14ac:dyDescent="0.2">
      <c r="A3040" s="623">
        <v>93011</v>
      </c>
      <c r="B3040" s="616" t="s">
        <v>3171</v>
      </c>
      <c r="C3040" s="620" t="s">
        <v>773</v>
      </c>
      <c r="D3040" s="612" t="s">
        <v>7029</v>
      </c>
      <c r="E3040" s="621">
        <v>51.48</v>
      </c>
      <c r="F3040" s="614">
        <f t="shared" si="835"/>
        <v>62.06</v>
      </c>
      <c r="G3040" s="518"/>
      <c r="H3040" s="461"/>
      <c r="I3040" s="424">
        <f t="shared" si="828"/>
        <v>0</v>
      </c>
      <c r="J3040" s="448">
        <f t="shared" si="829"/>
        <v>0</v>
      </c>
      <c r="K3040" s="419"/>
      <c r="L3040" s="461">
        <f t="shared" si="830"/>
        <v>0</v>
      </c>
      <c r="M3040" s="461">
        <f t="shared" si="831"/>
        <v>0</v>
      </c>
      <c r="N3040" s="424">
        <f t="shared" si="832"/>
        <v>0</v>
      </c>
      <c r="O3040" s="448">
        <f t="shared" si="833"/>
        <v>0</v>
      </c>
      <c r="P3040" s="420"/>
      <c r="Q3040" s="532"/>
      <c r="R3040" s="526" t="str">
        <f t="shared" si="834"/>
        <v/>
      </c>
      <c r="S3040" s="526" t="str">
        <f t="shared" si="821"/>
        <v/>
      </c>
      <c r="V3040" s="433">
        <f>VLOOKUP(A3040,[3]Cartilha!$A:$A,1,FALSE)</f>
        <v>93011</v>
      </c>
      <c r="W3040" s="367"/>
    </row>
    <row r="3041" spans="1:23" hidden="1" x14ac:dyDescent="0.2">
      <c r="A3041" s="623">
        <v>93012</v>
      </c>
      <c r="B3041" s="616" t="s">
        <v>3171</v>
      </c>
      <c r="C3041" s="620" t="s">
        <v>774</v>
      </c>
      <c r="D3041" s="612" t="s">
        <v>7029</v>
      </c>
      <c r="E3041" s="621">
        <v>78.25</v>
      </c>
      <c r="F3041" s="614">
        <f t="shared" si="835"/>
        <v>94.34</v>
      </c>
      <c r="G3041" s="518"/>
      <c r="H3041" s="461"/>
      <c r="I3041" s="424">
        <f t="shared" si="828"/>
        <v>0</v>
      </c>
      <c r="J3041" s="448">
        <f t="shared" si="829"/>
        <v>0</v>
      </c>
      <c r="K3041" s="419"/>
      <c r="L3041" s="461">
        <f t="shared" si="830"/>
        <v>0</v>
      </c>
      <c r="M3041" s="461">
        <f t="shared" si="831"/>
        <v>0</v>
      </c>
      <c r="N3041" s="424">
        <f t="shared" si="832"/>
        <v>0</v>
      </c>
      <c r="O3041" s="448">
        <f t="shared" si="833"/>
        <v>0</v>
      </c>
      <c r="P3041" s="420"/>
      <c r="Q3041" s="532"/>
      <c r="R3041" s="526" t="str">
        <f t="shared" si="834"/>
        <v/>
      </c>
      <c r="S3041" s="526" t="str">
        <f t="shared" si="821"/>
        <v/>
      </c>
      <c r="V3041" s="433">
        <f>VLOOKUP(A3041,[3]Cartilha!$A:$A,1,FALSE)</f>
        <v>93012</v>
      </c>
      <c r="W3041" s="367"/>
    </row>
    <row r="3042" spans="1:23" ht="22.5" hidden="1" x14ac:dyDescent="0.2">
      <c r="A3042" s="623">
        <v>95726</v>
      </c>
      <c r="B3042" s="616" t="s">
        <v>3171</v>
      </c>
      <c r="C3042" s="620" t="s">
        <v>3268</v>
      </c>
      <c r="D3042" s="612" t="s">
        <v>7029</v>
      </c>
      <c r="E3042" s="621">
        <v>7.45</v>
      </c>
      <c r="F3042" s="614">
        <f t="shared" si="835"/>
        <v>8.98</v>
      </c>
      <c r="G3042" s="518"/>
      <c r="H3042" s="461"/>
      <c r="I3042" s="424">
        <f t="shared" si="828"/>
        <v>0</v>
      </c>
      <c r="J3042" s="448">
        <f t="shared" si="829"/>
        <v>0</v>
      </c>
      <c r="K3042" s="419"/>
      <c r="L3042" s="461">
        <f t="shared" si="830"/>
        <v>0</v>
      </c>
      <c r="M3042" s="461">
        <f t="shared" si="831"/>
        <v>0</v>
      </c>
      <c r="N3042" s="424">
        <f t="shared" si="832"/>
        <v>0</v>
      </c>
      <c r="O3042" s="448">
        <f t="shared" si="833"/>
        <v>0</v>
      </c>
      <c r="P3042" s="420"/>
      <c r="Q3042" s="532"/>
      <c r="R3042" s="526" t="str">
        <f t="shared" si="834"/>
        <v/>
      </c>
      <c r="S3042" s="526" t="str">
        <f t="shared" ref="S3042:S3105" si="836">IF(Q3042="X","x",IF(Q3042="xx","x",IF(OR(J3042&gt;0,O3042&gt;0),"x","")))</f>
        <v/>
      </c>
      <c r="V3042" s="433">
        <f>VLOOKUP(A3042,[3]Cartilha!$A:$A,1,FALSE)</f>
        <v>95726</v>
      </c>
      <c r="W3042" s="367"/>
    </row>
    <row r="3043" spans="1:23" ht="22.5" hidden="1" x14ac:dyDescent="0.2">
      <c r="A3043" s="623">
        <v>95727</v>
      </c>
      <c r="B3043" s="616" t="s">
        <v>3171</v>
      </c>
      <c r="C3043" s="620" t="s">
        <v>3269</v>
      </c>
      <c r="D3043" s="612" t="s">
        <v>7029</v>
      </c>
      <c r="E3043" s="621">
        <v>8.58</v>
      </c>
      <c r="F3043" s="614">
        <f t="shared" si="835"/>
        <v>10.34</v>
      </c>
      <c r="G3043" s="518"/>
      <c r="H3043" s="461"/>
      <c r="I3043" s="424">
        <f t="shared" si="828"/>
        <v>0</v>
      </c>
      <c r="J3043" s="448">
        <f t="shared" si="829"/>
        <v>0</v>
      </c>
      <c r="K3043" s="419"/>
      <c r="L3043" s="461">
        <f t="shared" si="830"/>
        <v>0</v>
      </c>
      <c r="M3043" s="461">
        <f t="shared" si="831"/>
        <v>0</v>
      </c>
      <c r="N3043" s="424">
        <f t="shared" si="832"/>
        <v>0</v>
      </c>
      <c r="O3043" s="448">
        <f t="shared" si="833"/>
        <v>0</v>
      </c>
      <c r="P3043" s="420"/>
      <c r="Q3043" s="532"/>
      <c r="R3043" s="526" t="str">
        <f t="shared" si="834"/>
        <v/>
      </c>
      <c r="S3043" s="526" t="str">
        <f t="shared" si="836"/>
        <v/>
      </c>
      <c r="V3043" s="433">
        <f>VLOOKUP(A3043,[3]Cartilha!$A:$A,1,FALSE)</f>
        <v>95727</v>
      </c>
      <c r="W3043" s="367"/>
    </row>
    <row r="3044" spans="1:23" ht="22.5" hidden="1" x14ac:dyDescent="0.2">
      <c r="A3044" s="623">
        <v>95728</v>
      </c>
      <c r="B3044" s="616" t="s">
        <v>3171</v>
      </c>
      <c r="C3044" s="620" t="s">
        <v>3270</v>
      </c>
      <c r="D3044" s="612" t="s">
        <v>7029</v>
      </c>
      <c r="E3044" s="621">
        <v>11.05</v>
      </c>
      <c r="F3044" s="614">
        <f t="shared" si="835"/>
        <v>13.32</v>
      </c>
      <c r="G3044" s="518"/>
      <c r="H3044" s="461"/>
      <c r="I3044" s="424">
        <f t="shared" si="828"/>
        <v>0</v>
      </c>
      <c r="J3044" s="448">
        <f t="shared" si="829"/>
        <v>0</v>
      </c>
      <c r="K3044" s="419"/>
      <c r="L3044" s="461">
        <f t="shared" si="830"/>
        <v>0</v>
      </c>
      <c r="M3044" s="461">
        <f t="shared" si="831"/>
        <v>0</v>
      </c>
      <c r="N3044" s="424">
        <f t="shared" si="832"/>
        <v>0</v>
      </c>
      <c r="O3044" s="448">
        <f t="shared" si="833"/>
        <v>0</v>
      </c>
      <c r="P3044" s="420"/>
      <c r="Q3044" s="532"/>
      <c r="R3044" s="526" t="str">
        <f t="shared" si="834"/>
        <v/>
      </c>
      <c r="S3044" s="526" t="str">
        <f t="shared" si="836"/>
        <v/>
      </c>
      <c r="V3044" s="433">
        <f>VLOOKUP(A3044,[3]Cartilha!$A:$A,1,FALSE)</f>
        <v>95728</v>
      </c>
      <c r="W3044" s="367"/>
    </row>
    <row r="3045" spans="1:23" ht="22.5" hidden="1" x14ac:dyDescent="0.2">
      <c r="A3045" s="623">
        <v>95729</v>
      </c>
      <c r="B3045" s="616" t="s">
        <v>3171</v>
      </c>
      <c r="C3045" s="620" t="s">
        <v>3271</v>
      </c>
      <c r="D3045" s="612" t="s">
        <v>7029</v>
      </c>
      <c r="E3045" s="621">
        <v>9.64</v>
      </c>
      <c r="F3045" s="614">
        <f t="shared" si="835"/>
        <v>11.62</v>
      </c>
      <c r="G3045" s="518"/>
      <c r="H3045" s="461"/>
      <c r="I3045" s="424">
        <f t="shared" si="828"/>
        <v>0</v>
      </c>
      <c r="J3045" s="448">
        <f t="shared" si="829"/>
        <v>0</v>
      </c>
      <c r="K3045" s="419"/>
      <c r="L3045" s="461">
        <f t="shared" si="830"/>
        <v>0</v>
      </c>
      <c r="M3045" s="461">
        <f t="shared" si="831"/>
        <v>0</v>
      </c>
      <c r="N3045" s="424">
        <f t="shared" si="832"/>
        <v>0</v>
      </c>
      <c r="O3045" s="448">
        <f t="shared" si="833"/>
        <v>0</v>
      </c>
      <c r="P3045" s="420"/>
      <c r="Q3045" s="532"/>
      <c r="R3045" s="526" t="str">
        <f t="shared" si="834"/>
        <v/>
      </c>
      <c r="S3045" s="526" t="str">
        <f t="shared" si="836"/>
        <v/>
      </c>
      <c r="V3045" s="433">
        <f>VLOOKUP(A3045,[3]Cartilha!$A:$A,1,FALSE)</f>
        <v>95729</v>
      </c>
      <c r="W3045" s="367"/>
    </row>
    <row r="3046" spans="1:23" ht="22.5" hidden="1" x14ac:dyDescent="0.2">
      <c r="A3046" s="623">
        <v>95730</v>
      </c>
      <c r="B3046" s="616" t="s">
        <v>3171</v>
      </c>
      <c r="C3046" s="620" t="s">
        <v>3272</v>
      </c>
      <c r="D3046" s="612" t="s">
        <v>7029</v>
      </c>
      <c r="E3046" s="621">
        <v>10.76</v>
      </c>
      <c r="F3046" s="614">
        <f t="shared" si="835"/>
        <v>12.97</v>
      </c>
      <c r="G3046" s="518"/>
      <c r="H3046" s="461"/>
      <c r="I3046" s="424">
        <f t="shared" si="828"/>
        <v>0</v>
      </c>
      <c r="J3046" s="448">
        <f t="shared" si="829"/>
        <v>0</v>
      </c>
      <c r="K3046" s="419"/>
      <c r="L3046" s="461">
        <f t="shared" si="830"/>
        <v>0</v>
      </c>
      <c r="M3046" s="461">
        <f t="shared" si="831"/>
        <v>0</v>
      </c>
      <c r="N3046" s="424">
        <f t="shared" si="832"/>
        <v>0</v>
      </c>
      <c r="O3046" s="448">
        <f t="shared" si="833"/>
        <v>0</v>
      </c>
      <c r="P3046" s="420"/>
      <c r="Q3046" s="532"/>
      <c r="R3046" s="526" t="str">
        <f t="shared" si="834"/>
        <v/>
      </c>
      <c r="S3046" s="526" t="str">
        <f t="shared" si="836"/>
        <v/>
      </c>
      <c r="V3046" s="433">
        <f>VLOOKUP(A3046,[3]Cartilha!$A:$A,1,FALSE)</f>
        <v>95730</v>
      </c>
      <c r="W3046" s="367"/>
    </row>
    <row r="3047" spans="1:23" ht="22.5" hidden="1" x14ac:dyDescent="0.2">
      <c r="A3047" s="623">
        <v>95731</v>
      </c>
      <c r="B3047" s="616" t="s">
        <v>3171</v>
      </c>
      <c r="C3047" s="620" t="s">
        <v>3273</v>
      </c>
      <c r="D3047" s="612" t="s">
        <v>7029</v>
      </c>
      <c r="E3047" s="621">
        <v>13.23</v>
      </c>
      <c r="F3047" s="614">
        <f t="shared" si="835"/>
        <v>15.95</v>
      </c>
      <c r="G3047" s="518"/>
      <c r="H3047" s="461"/>
      <c r="I3047" s="424">
        <f t="shared" si="828"/>
        <v>0</v>
      </c>
      <c r="J3047" s="448">
        <f t="shared" si="829"/>
        <v>0</v>
      </c>
      <c r="K3047" s="419"/>
      <c r="L3047" s="461">
        <f t="shared" si="830"/>
        <v>0</v>
      </c>
      <c r="M3047" s="461">
        <f t="shared" si="831"/>
        <v>0</v>
      </c>
      <c r="N3047" s="424">
        <f t="shared" si="832"/>
        <v>0</v>
      </c>
      <c r="O3047" s="448">
        <f t="shared" si="833"/>
        <v>0</v>
      </c>
      <c r="P3047" s="420"/>
      <c r="Q3047" s="532"/>
      <c r="R3047" s="526" t="str">
        <f t="shared" si="834"/>
        <v/>
      </c>
      <c r="S3047" s="526" t="str">
        <f t="shared" si="836"/>
        <v/>
      </c>
      <c r="V3047" s="433">
        <f>VLOOKUP(A3047,[3]Cartilha!$A:$A,1,FALSE)</f>
        <v>95731</v>
      </c>
      <c r="W3047" s="367"/>
    </row>
    <row r="3048" spans="1:23" ht="22.5" hidden="1" x14ac:dyDescent="0.2">
      <c r="A3048" s="623">
        <v>95733</v>
      </c>
      <c r="B3048" s="616" t="s">
        <v>3171</v>
      </c>
      <c r="C3048" s="620" t="s">
        <v>2569</v>
      </c>
      <c r="D3048" s="612" t="s">
        <v>169</v>
      </c>
      <c r="E3048" s="621">
        <v>6.45</v>
      </c>
      <c r="F3048" s="614">
        <f t="shared" si="835"/>
        <v>7.78</v>
      </c>
      <c r="G3048" s="518"/>
      <c r="H3048" s="461"/>
      <c r="I3048" s="424">
        <f t="shared" si="828"/>
        <v>0</v>
      </c>
      <c r="J3048" s="448">
        <f t="shared" si="829"/>
        <v>0</v>
      </c>
      <c r="K3048" s="419"/>
      <c r="L3048" s="461">
        <f t="shared" si="830"/>
        <v>0</v>
      </c>
      <c r="M3048" s="461">
        <f t="shared" si="831"/>
        <v>0</v>
      </c>
      <c r="N3048" s="424">
        <f t="shared" si="832"/>
        <v>0</v>
      </c>
      <c r="O3048" s="448">
        <f t="shared" si="833"/>
        <v>0</v>
      </c>
      <c r="P3048" s="420"/>
      <c r="Q3048" s="532"/>
      <c r="R3048" s="526" t="str">
        <f t="shared" si="834"/>
        <v/>
      </c>
      <c r="S3048" s="526" t="str">
        <f t="shared" si="836"/>
        <v/>
      </c>
      <c r="V3048" s="433">
        <f>VLOOKUP(A3048,[3]Cartilha!$A:$A,1,FALSE)</f>
        <v>95733</v>
      </c>
      <c r="W3048" s="367"/>
    </row>
    <row r="3049" spans="1:23" ht="22.5" hidden="1" x14ac:dyDescent="0.2">
      <c r="A3049" s="623">
        <v>95734</v>
      </c>
      <c r="B3049" s="616" t="s">
        <v>3171</v>
      </c>
      <c r="C3049" s="620" t="s">
        <v>2570</v>
      </c>
      <c r="D3049" s="612" t="s">
        <v>169</v>
      </c>
      <c r="E3049" s="621">
        <v>8.6</v>
      </c>
      <c r="F3049" s="614">
        <f t="shared" si="835"/>
        <v>10.37</v>
      </c>
      <c r="G3049" s="518"/>
      <c r="H3049" s="461"/>
      <c r="I3049" s="424">
        <f t="shared" si="828"/>
        <v>0</v>
      </c>
      <c r="J3049" s="448">
        <f t="shared" si="829"/>
        <v>0</v>
      </c>
      <c r="K3049" s="419"/>
      <c r="L3049" s="461">
        <f t="shared" si="830"/>
        <v>0</v>
      </c>
      <c r="M3049" s="461">
        <f t="shared" si="831"/>
        <v>0</v>
      </c>
      <c r="N3049" s="424">
        <f t="shared" si="832"/>
        <v>0</v>
      </c>
      <c r="O3049" s="448">
        <f t="shared" si="833"/>
        <v>0</v>
      </c>
      <c r="P3049" s="420"/>
      <c r="Q3049" s="532"/>
      <c r="R3049" s="526" t="str">
        <f t="shared" si="834"/>
        <v/>
      </c>
      <c r="S3049" s="526" t="str">
        <f t="shared" si="836"/>
        <v/>
      </c>
      <c r="V3049" s="433">
        <f>VLOOKUP(A3049,[3]Cartilha!$A:$A,1,FALSE)</f>
        <v>95734</v>
      </c>
      <c r="W3049" s="367"/>
    </row>
    <row r="3050" spans="1:23" ht="22.5" hidden="1" x14ac:dyDescent="0.2">
      <c r="A3050" s="623">
        <v>95735</v>
      </c>
      <c r="B3050" s="616" t="s">
        <v>3171</v>
      </c>
      <c r="C3050" s="620" t="s">
        <v>2571</v>
      </c>
      <c r="D3050" s="612" t="s">
        <v>169</v>
      </c>
      <c r="E3050" s="621">
        <v>7.13</v>
      </c>
      <c r="F3050" s="614">
        <f t="shared" si="835"/>
        <v>8.6</v>
      </c>
      <c r="G3050" s="518"/>
      <c r="H3050" s="461"/>
      <c r="I3050" s="424">
        <f t="shared" si="828"/>
        <v>0</v>
      </c>
      <c r="J3050" s="448">
        <f t="shared" si="829"/>
        <v>0</v>
      </c>
      <c r="K3050" s="419"/>
      <c r="L3050" s="461">
        <f t="shared" si="830"/>
        <v>0</v>
      </c>
      <c r="M3050" s="461">
        <f t="shared" si="831"/>
        <v>0</v>
      </c>
      <c r="N3050" s="424">
        <f t="shared" si="832"/>
        <v>0</v>
      </c>
      <c r="O3050" s="448">
        <f t="shared" si="833"/>
        <v>0</v>
      </c>
      <c r="P3050" s="420"/>
      <c r="Q3050" s="532"/>
      <c r="R3050" s="526" t="str">
        <f t="shared" si="834"/>
        <v/>
      </c>
      <c r="S3050" s="526" t="str">
        <f t="shared" si="836"/>
        <v/>
      </c>
      <c r="V3050" s="433">
        <f>VLOOKUP(A3050,[3]Cartilha!$A:$A,1,FALSE)</f>
        <v>95735</v>
      </c>
      <c r="W3050" s="367"/>
    </row>
    <row r="3051" spans="1:23" ht="22.5" hidden="1" x14ac:dyDescent="0.2">
      <c r="A3051" s="623">
        <v>95736</v>
      </c>
      <c r="B3051" s="616" t="s">
        <v>3171</v>
      </c>
      <c r="C3051" s="620" t="s">
        <v>2572</v>
      </c>
      <c r="D3051" s="612" t="s">
        <v>169</v>
      </c>
      <c r="E3051" s="621">
        <v>8.44</v>
      </c>
      <c r="F3051" s="614">
        <f t="shared" si="835"/>
        <v>10.18</v>
      </c>
      <c r="G3051" s="518"/>
      <c r="H3051" s="461"/>
      <c r="I3051" s="424">
        <f t="shared" si="828"/>
        <v>0</v>
      </c>
      <c r="J3051" s="448">
        <f t="shared" si="829"/>
        <v>0</v>
      </c>
      <c r="K3051" s="419"/>
      <c r="L3051" s="461">
        <f t="shared" si="830"/>
        <v>0</v>
      </c>
      <c r="M3051" s="461">
        <f t="shared" si="831"/>
        <v>0</v>
      </c>
      <c r="N3051" s="424">
        <f t="shared" si="832"/>
        <v>0</v>
      </c>
      <c r="O3051" s="448">
        <f t="shared" si="833"/>
        <v>0</v>
      </c>
      <c r="P3051" s="420"/>
      <c r="Q3051" s="532"/>
      <c r="R3051" s="526" t="str">
        <f t="shared" si="834"/>
        <v/>
      </c>
      <c r="S3051" s="526" t="str">
        <f t="shared" si="836"/>
        <v/>
      </c>
      <c r="V3051" s="433">
        <f>VLOOKUP(A3051,[3]Cartilha!$A:$A,1,FALSE)</f>
        <v>95736</v>
      </c>
      <c r="W3051" s="367"/>
    </row>
    <row r="3052" spans="1:23" ht="22.5" hidden="1" x14ac:dyDescent="0.2">
      <c r="A3052" s="623">
        <v>95738</v>
      </c>
      <c r="B3052" s="616" t="s">
        <v>3171</v>
      </c>
      <c r="C3052" s="620" t="s">
        <v>2573</v>
      </c>
      <c r="D3052" s="612" t="s">
        <v>169</v>
      </c>
      <c r="E3052" s="621">
        <v>10.220000000000001</v>
      </c>
      <c r="F3052" s="614">
        <f t="shared" si="835"/>
        <v>12.32</v>
      </c>
      <c r="G3052" s="518"/>
      <c r="H3052" s="461"/>
      <c r="I3052" s="424">
        <f t="shared" si="828"/>
        <v>0</v>
      </c>
      <c r="J3052" s="448">
        <f t="shared" si="829"/>
        <v>0</v>
      </c>
      <c r="K3052" s="419"/>
      <c r="L3052" s="461">
        <f t="shared" si="830"/>
        <v>0</v>
      </c>
      <c r="M3052" s="461">
        <f t="shared" si="831"/>
        <v>0</v>
      </c>
      <c r="N3052" s="424">
        <f t="shared" si="832"/>
        <v>0</v>
      </c>
      <c r="O3052" s="448">
        <f t="shared" si="833"/>
        <v>0</v>
      </c>
      <c r="P3052" s="420"/>
      <c r="Q3052" s="532"/>
      <c r="R3052" s="526" t="str">
        <f t="shared" si="834"/>
        <v/>
      </c>
      <c r="S3052" s="526" t="str">
        <f t="shared" si="836"/>
        <v/>
      </c>
      <c r="V3052" s="433">
        <f>VLOOKUP(A3052,[3]Cartilha!$A:$A,1,FALSE)</f>
        <v>95738</v>
      </c>
      <c r="W3052" s="367"/>
    </row>
    <row r="3053" spans="1:23" ht="22.5" hidden="1" x14ac:dyDescent="0.2">
      <c r="A3053" s="623">
        <v>95732</v>
      </c>
      <c r="B3053" s="616" t="s">
        <v>3171</v>
      </c>
      <c r="C3053" s="620" t="s">
        <v>2556</v>
      </c>
      <c r="D3053" s="612" t="s">
        <v>169</v>
      </c>
      <c r="E3053" s="621">
        <v>4.88</v>
      </c>
      <c r="F3053" s="614">
        <f t="shared" si="835"/>
        <v>5.88</v>
      </c>
      <c r="G3053" s="518"/>
      <c r="H3053" s="461"/>
      <c r="I3053" s="424">
        <f t="shared" si="828"/>
        <v>0</v>
      </c>
      <c r="J3053" s="448">
        <f t="shared" si="829"/>
        <v>0</v>
      </c>
      <c r="K3053" s="419"/>
      <c r="L3053" s="461">
        <f t="shared" si="830"/>
        <v>0</v>
      </c>
      <c r="M3053" s="461">
        <f t="shared" si="831"/>
        <v>0</v>
      </c>
      <c r="N3053" s="424">
        <f t="shared" si="832"/>
        <v>0</v>
      </c>
      <c r="O3053" s="448">
        <f t="shared" si="833"/>
        <v>0</v>
      </c>
      <c r="P3053" s="420"/>
      <c r="Q3053" s="532"/>
      <c r="R3053" s="526" t="str">
        <f t="shared" si="834"/>
        <v/>
      </c>
      <c r="S3053" s="526" t="str">
        <f t="shared" si="836"/>
        <v/>
      </c>
      <c r="V3053" s="433">
        <f>VLOOKUP(A3053,[3]Cartilha!$A:$A,1,FALSE)</f>
        <v>95732</v>
      </c>
      <c r="W3053" s="367"/>
    </row>
    <row r="3054" spans="1:23" x14ac:dyDescent="0.2">
      <c r="A3054" s="623" t="s">
        <v>1925</v>
      </c>
      <c r="B3054" s="616"/>
      <c r="C3054" s="620" t="s">
        <v>278</v>
      </c>
      <c r="D3054" s="612">
        <v>0</v>
      </c>
      <c r="E3054" s="621"/>
      <c r="F3054" s="614">
        <f t="shared" si="835"/>
        <v>0</v>
      </c>
      <c r="G3054" s="518"/>
      <c r="H3054" s="446"/>
      <c r="I3054" s="447"/>
      <c r="J3054" s="448"/>
      <c r="K3054" s="419"/>
      <c r="L3054" s="461"/>
      <c r="M3054" s="446"/>
      <c r="N3054" s="449"/>
      <c r="O3054" s="450"/>
      <c r="P3054" s="451"/>
      <c r="Q3054" s="525" t="str">
        <f>IF(OR(SUM(J3055:J3070)&gt;0,SUM(O3055:O3070)&gt;0),"xx","")</f>
        <v>xx</v>
      </c>
      <c r="R3054" s="526" t="str">
        <f t="shared" si="834"/>
        <v>x</v>
      </c>
      <c r="S3054" s="526" t="str">
        <f t="shared" si="836"/>
        <v>x</v>
      </c>
      <c r="V3054" s="433" t="str">
        <f>VLOOKUP(A3054,[3]Cartilha!$A:$A,1,FALSE)</f>
        <v>8.2.3.3</v>
      </c>
      <c r="W3054" s="367"/>
    </row>
    <row r="3055" spans="1:23" ht="22.5" hidden="1" x14ac:dyDescent="0.2">
      <c r="A3055" s="623">
        <v>95745</v>
      </c>
      <c r="B3055" s="616" t="s">
        <v>3171</v>
      </c>
      <c r="C3055" s="620" t="s">
        <v>3274</v>
      </c>
      <c r="D3055" s="612" t="s">
        <v>7029</v>
      </c>
      <c r="E3055" s="621">
        <v>22.19</v>
      </c>
      <c r="F3055" s="614">
        <f t="shared" si="835"/>
        <v>26.75</v>
      </c>
      <c r="G3055" s="518"/>
      <c r="H3055" s="461"/>
      <c r="I3055" s="424">
        <f t="shared" ref="I3055:I3070" si="837">IF(ISBLANK(E3055),0,ROUND(F3055*G3055,2))</f>
        <v>0</v>
      </c>
      <c r="J3055" s="448">
        <f t="shared" ref="J3055:J3070" si="838">IF(ISBLANK(G3055),0,ROUND(G3055*H3055,2))</f>
        <v>0</v>
      </c>
      <c r="K3055" s="419"/>
      <c r="L3055" s="461">
        <f t="shared" ref="L3055:L3070" si="839">G3055</f>
        <v>0</v>
      </c>
      <c r="M3055" s="461">
        <f t="shared" ref="M3055:M3070" si="840">H3055</f>
        <v>0</v>
      </c>
      <c r="N3055" s="424">
        <f t="shared" ref="N3055:N3070" si="841">IF(ISBLANK(E3055),0,ROUND(F3055*L3055,2))</f>
        <v>0</v>
      </c>
      <c r="O3055" s="448">
        <f t="shared" ref="O3055:O3070" si="842">IF(ISBLANK(L3055),0,ROUND(L3055*M3055,2))</f>
        <v>0</v>
      </c>
      <c r="P3055" s="420"/>
      <c r="Q3055" s="532"/>
      <c r="R3055" s="526" t="str">
        <f t="shared" si="834"/>
        <v/>
      </c>
      <c r="S3055" s="526" t="str">
        <f t="shared" si="836"/>
        <v/>
      </c>
      <c r="V3055" s="433">
        <f>VLOOKUP(A3055,[3]Cartilha!$A:$A,1,FALSE)</f>
        <v>95745</v>
      </c>
      <c r="W3055" s="367"/>
    </row>
    <row r="3056" spans="1:23" ht="22.5" hidden="1" x14ac:dyDescent="0.2">
      <c r="A3056" s="623">
        <v>95746</v>
      </c>
      <c r="B3056" s="616" t="s">
        <v>3171</v>
      </c>
      <c r="C3056" s="620" t="s">
        <v>3275</v>
      </c>
      <c r="D3056" s="612" t="s">
        <v>7029</v>
      </c>
      <c r="E3056" s="621">
        <v>27.55</v>
      </c>
      <c r="F3056" s="614">
        <f t="shared" si="835"/>
        <v>33.21</v>
      </c>
      <c r="G3056" s="518"/>
      <c r="H3056" s="461"/>
      <c r="I3056" s="424">
        <f t="shared" si="837"/>
        <v>0</v>
      </c>
      <c r="J3056" s="448">
        <f t="shared" si="838"/>
        <v>0</v>
      </c>
      <c r="K3056" s="419"/>
      <c r="L3056" s="461">
        <f t="shared" si="839"/>
        <v>0</v>
      </c>
      <c r="M3056" s="461">
        <f t="shared" si="840"/>
        <v>0</v>
      </c>
      <c r="N3056" s="424">
        <f t="shared" si="841"/>
        <v>0</v>
      </c>
      <c r="O3056" s="448">
        <f t="shared" si="842"/>
        <v>0</v>
      </c>
      <c r="P3056" s="420"/>
      <c r="Q3056" s="532"/>
      <c r="R3056" s="526" t="str">
        <f t="shared" si="834"/>
        <v/>
      </c>
      <c r="S3056" s="526" t="str">
        <f t="shared" si="836"/>
        <v/>
      </c>
      <c r="V3056" s="433">
        <f>VLOOKUP(A3056,[3]Cartilha!$A:$A,1,FALSE)</f>
        <v>95746</v>
      </c>
      <c r="W3056" s="367"/>
    </row>
    <row r="3057" spans="1:23" ht="22.5" hidden="1" x14ac:dyDescent="0.2">
      <c r="A3057" s="623">
        <v>95747</v>
      </c>
      <c r="B3057" s="616" t="s">
        <v>3171</v>
      </c>
      <c r="C3057" s="620" t="s">
        <v>3276</v>
      </c>
      <c r="D3057" s="612" t="s">
        <v>7029</v>
      </c>
      <c r="E3057" s="621">
        <v>45.24</v>
      </c>
      <c r="F3057" s="614">
        <f t="shared" si="835"/>
        <v>54.54</v>
      </c>
      <c r="G3057" s="518"/>
      <c r="H3057" s="461"/>
      <c r="I3057" s="424">
        <f t="shared" si="837"/>
        <v>0</v>
      </c>
      <c r="J3057" s="448">
        <f t="shared" si="838"/>
        <v>0</v>
      </c>
      <c r="K3057" s="419"/>
      <c r="L3057" s="461">
        <f t="shared" si="839"/>
        <v>0</v>
      </c>
      <c r="M3057" s="461">
        <f t="shared" si="840"/>
        <v>0</v>
      </c>
      <c r="N3057" s="424">
        <f t="shared" si="841"/>
        <v>0</v>
      </c>
      <c r="O3057" s="448">
        <f t="shared" si="842"/>
        <v>0</v>
      </c>
      <c r="P3057" s="420"/>
      <c r="Q3057" s="532"/>
      <c r="R3057" s="526" t="str">
        <f t="shared" si="834"/>
        <v/>
      </c>
      <c r="S3057" s="526" t="str">
        <f t="shared" si="836"/>
        <v/>
      </c>
      <c r="V3057" s="433">
        <f>VLOOKUP(A3057,[3]Cartilha!$A:$A,1,FALSE)</f>
        <v>95747</v>
      </c>
      <c r="W3057" s="367"/>
    </row>
    <row r="3058" spans="1:23" ht="22.5" hidden="1" x14ac:dyDescent="0.2">
      <c r="A3058" s="623">
        <v>95748</v>
      </c>
      <c r="B3058" s="616" t="s">
        <v>3171</v>
      </c>
      <c r="C3058" s="620" t="s">
        <v>3277</v>
      </c>
      <c r="D3058" s="612" t="s">
        <v>7029</v>
      </c>
      <c r="E3058" s="621">
        <v>48.99</v>
      </c>
      <c r="F3058" s="614">
        <f t="shared" si="835"/>
        <v>59.06</v>
      </c>
      <c r="G3058" s="518"/>
      <c r="H3058" s="461"/>
      <c r="I3058" s="424">
        <f t="shared" si="837"/>
        <v>0</v>
      </c>
      <c r="J3058" s="448">
        <f t="shared" si="838"/>
        <v>0</v>
      </c>
      <c r="K3058" s="419"/>
      <c r="L3058" s="461">
        <f t="shared" si="839"/>
        <v>0</v>
      </c>
      <c r="M3058" s="461">
        <f t="shared" si="840"/>
        <v>0</v>
      </c>
      <c r="N3058" s="424">
        <f t="shared" si="841"/>
        <v>0</v>
      </c>
      <c r="O3058" s="448">
        <f t="shared" si="842"/>
        <v>0</v>
      </c>
      <c r="P3058" s="420"/>
      <c r="Q3058" s="532"/>
      <c r="R3058" s="526" t="str">
        <f t="shared" si="834"/>
        <v/>
      </c>
      <c r="S3058" s="526" t="str">
        <f t="shared" si="836"/>
        <v/>
      </c>
      <c r="V3058" s="433">
        <f>VLOOKUP(A3058,[3]Cartilha!$A:$A,1,FALSE)</f>
        <v>95748</v>
      </c>
      <c r="W3058" s="367"/>
    </row>
    <row r="3059" spans="1:23" ht="22.5" hidden="1" x14ac:dyDescent="0.2">
      <c r="A3059" s="623">
        <v>95749</v>
      </c>
      <c r="B3059" s="616" t="s">
        <v>3171</v>
      </c>
      <c r="C3059" s="620" t="s">
        <v>3278</v>
      </c>
      <c r="D3059" s="612" t="s">
        <v>7029</v>
      </c>
      <c r="E3059" s="621">
        <v>29.23</v>
      </c>
      <c r="F3059" s="614">
        <f t="shared" si="835"/>
        <v>35.24</v>
      </c>
      <c r="G3059" s="518"/>
      <c r="H3059" s="461"/>
      <c r="I3059" s="424">
        <f t="shared" si="837"/>
        <v>0</v>
      </c>
      <c r="J3059" s="448">
        <f t="shared" si="838"/>
        <v>0</v>
      </c>
      <c r="K3059" s="419"/>
      <c r="L3059" s="461">
        <f t="shared" si="839"/>
        <v>0</v>
      </c>
      <c r="M3059" s="461">
        <f t="shared" si="840"/>
        <v>0</v>
      </c>
      <c r="N3059" s="424">
        <f t="shared" si="841"/>
        <v>0</v>
      </c>
      <c r="O3059" s="448">
        <f t="shared" si="842"/>
        <v>0</v>
      </c>
      <c r="P3059" s="420"/>
      <c r="Q3059" s="532"/>
      <c r="R3059" s="526" t="str">
        <f t="shared" si="834"/>
        <v/>
      </c>
      <c r="S3059" s="526" t="str">
        <f t="shared" si="836"/>
        <v/>
      </c>
      <c r="V3059" s="433">
        <f>VLOOKUP(A3059,[3]Cartilha!$A:$A,1,FALSE)</f>
        <v>95749</v>
      </c>
      <c r="W3059" s="367"/>
    </row>
    <row r="3060" spans="1:23" ht="22.5" x14ac:dyDescent="0.2">
      <c r="A3060" s="623">
        <v>95750</v>
      </c>
      <c r="B3060" s="616" t="s">
        <v>3171</v>
      </c>
      <c r="C3060" s="620" t="s">
        <v>3279</v>
      </c>
      <c r="D3060" s="612" t="s">
        <v>7029</v>
      </c>
      <c r="E3060" s="621">
        <v>34.43</v>
      </c>
      <c r="F3060" s="614">
        <f t="shared" si="835"/>
        <v>41.51</v>
      </c>
      <c r="G3060" s="518">
        <v>48</v>
      </c>
      <c r="H3060" s="461">
        <f>F3060</f>
        <v>41.51</v>
      </c>
      <c r="I3060" s="424">
        <f t="shared" si="837"/>
        <v>1992.48</v>
      </c>
      <c r="J3060" s="448">
        <f t="shared" si="838"/>
        <v>1992.48</v>
      </c>
      <c r="K3060" s="419"/>
      <c r="L3060" s="461">
        <f t="shared" si="839"/>
        <v>48</v>
      </c>
      <c r="M3060" s="461">
        <f t="shared" si="840"/>
        <v>41.51</v>
      </c>
      <c r="N3060" s="424">
        <f t="shared" si="841"/>
        <v>1992.48</v>
      </c>
      <c r="O3060" s="448">
        <f t="shared" si="842"/>
        <v>1992.48</v>
      </c>
      <c r="P3060" s="420"/>
      <c r="Q3060" s="532"/>
      <c r="R3060" s="526" t="str">
        <f t="shared" si="834"/>
        <v>x</v>
      </c>
      <c r="S3060" s="526" t="str">
        <f t="shared" si="836"/>
        <v>x</v>
      </c>
      <c r="V3060" s="433">
        <f>VLOOKUP(A3060,[3]Cartilha!$A:$A,1,FALSE)</f>
        <v>95750</v>
      </c>
      <c r="W3060" s="367"/>
    </row>
    <row r="3061" spans="1:23" ht="22.5" hidden="1" x14ac:dyDescent="0.2">
      <c r="A3061" s="623">
        <v>95751</v>
      </c>
      <c r="B3061" s="616" t="s">
        <v>3171</v>
      </c>
      <c r="C3061" s="620" t="s">
        <v>3280</v>
      </c>
      <c r="D3061" s="612" t="s">
        <v>7029</v>
      </c>
      <c r="E3061" s="621">
        <v>51.92</v>
      </c>
      <c r="F3061" s="614">
        <f t="shared" si="835"/>
        <v>62.59</v>
      </c>
      <c r="G3061" s="518"/>
      <c r="H3061" s="461"/>
      <c r="I3061" s="424">
        <f t="shared" si="837"/>
        <v>0</v>
      </c>
      <c r="J3061" s="448">
        <f t="shared" si="838"/>
        <v>0</v>
      </c>
      <c r="K3061" s="419"/>
      <c r="L3061" s="461">
        <f t="shared" si="839"/>
        <v>0</v>
      </c>
      <c r="M3061" s="461">
        <f t="shared" si="840"/>
        <v>0</v>
      </c>
      <c r="N3061" s="424">
        <f t="shared" si="841"/>
        <v>0</v>
      </c>
      <c r="O3061" s="448">
        <f t="shared" si="842"/>
        <v>0</v>
      </c>
      <c r="P3061" s="420"/>
      <c r="Q3061" s="532"/>
      <c r="R3061" s="526" t="str">
        <f t="shared" si="834"/>
        <v/>
      </c>
      <c r="S3061" s="526" t="str">
        <f t="shared" si="836"/>
        <v/>
      </c>
      <c r="V3061" s="433">
        <f>VLOOKUP(A3061,[3]Cartilha!$A:$A,1,FALSE)</f>
        <v>95751</v>
      </c>
      <c r="W3061" s="367"/>
    </row>
    <row r="3062" spans="1:23" ht="22.5" hidden="1" x14ac:dyDescent="0.2">
      <c r="A3062" s="623">
        <v>95752</v>
      </c>
      <c r="B3062" s="616" t="s">
        <v>3171</v>
      </c>
      <c r="C3062" s="620" t="s">
        <v>3281</v>
      </c>
      <c r="D3062" s="612" t="s">
        <v>7029</v>
      </c>
      <c r="E3062" s="621">
        <v>55.42</v>
      </c>
      <c r="F3062" s="614">
        <f t="shared" si="835"/>
        <v>66.81</v>
      </c>
      <c r="G3062" s="518"/>
      <c r="H3062" s="461"/>
      <c r="I3062" s="424">
        <f t="shared" si="837"/>
        <v>0</v>
      </c>
      <c r="J3062" s="448">
        <f t="shared" si="838"/>
        <v>0</v>
      </c>
      <c r="K3062" s="419"/>
      <c r="L3062" s="461">
        <f t="shared" si="839"/>
        <v>0</v>
      </c>
      <c r="M3062" s="461">
        <f t="shared" si="840"/>
        <v>0</v>
      </c>
      <c r="N3062" s="424">
        <f t="shared" si="841"/>
        <v>0</v>
      </c>
      <c r="O3062" s="448">
        <f t="shared" si="842"/>
        <v>0</v>
      </c>
      <c r="P3062" s="420"/>
      <c r="Q3062" s="532"/>
      <c r="R3062" s="526" t="str">
        <f t="shared" si="834"/>
        <v/>
      </c>
      <c r="S3062" s="526" t="str">
        <f t="shared" si="836"/>
        <v/>
      </c>
      <c r="V3062" s="433">
        <f>VLOOKUP(A3062,[3]Cartilha!$A:$A,1,FALSE)</f>
        <v>95752</v>
      </c>
      <c r="W3062" s="367"/>
    </row>
    <row r="3063" spans="1:23" ht="22.5" hidden="1" x14ac:dyDescent="0.2">
      <c r="A3063" s="623">
        <v>95753</v>
      </c>
      <c r="B3063" s="616" t="s">
        <v>3171</v>
      </c>
      <c r="C3063" s="620" t="s">
        <v>2574</v>
      </c>
      <c r="D3063" s="612" t="s">
        <v>169</v>
      </c>
      <c r="E3063" s="621">
        <v>7.54</v>
      </c>
      <c r="F3063" s="614">
        <f t="shared" si="835"/>
        <v>9.09</v>
      </c>
      <c r="G3063" s="518"/>
      <c r="H3063" s="461"/>
      <c r="I3063" s="424">
        <f t="shared" si="837"/>
        <v>0</v>
      </c>
      <c r="J3063" s="448">
        <f t="shared" si="838"/>
        <v>0</v>
      </c>
      <c r="K3063" s="419"/>
      <c r="L3063" s="461">
        <f t="shared" si="839"/>
        <v>0</v>
      </c>
      <c r="M3063" s="461">
        <f t="shared" si="840"/>
        <v>0</v>
      </c>
      <c r="N3063" s="424">
        <f t="shared" si="841"/>
        <v>0</v>
      </c>
      <c r="O3063" s="448">
        <f t="shared" si="842"/>
        <v>0</v>
      </c>
      <c r="P3063" s="420"/>
      <c r="Q3063" s="532"/>
      <c r="R3063" s="526" t="str">
        <f t="shared" si="834"/>
        <v/>
      </c>
      <c r="S3063" s="526" t="str">
        <f t="shared" si="836"/>
        <v/>
      </c>
      <c r="V3063" s="433">
        <f>VLOOKUP(A3063,[3]Cartilha!$A:$A,1,FALSE)</f>
        <v>95753</v>
      </c>
      <c r="W3063" s="367"/>
    </row>
    <row r="3064" spans="1:23" ht="22.5" hidden="1" x14ac:dyDescent="0.2">
      <c r="A3064" s="623">
        <v>95754</v>
      </c>
      <c r="B3064" s="616" t="s">
        <v>3171</v>
      </c>
      <c r="C3064" s="620" t="s">
        <v>2575</v>
      </c>
      <c r="D3064" s="612" t="s">
        <v>169</v>
      </c>
      <c r="E3064" s="621">
        <v>9.4</v>
      </c>
      <c r="F3064" s="614">
        <f t="shared" si="835"/>
        <v>11.33</v>
      </c>
      <c r="G3064" s="518"/>
      <c r="H3064" s="461"/>
      <c r="I3064" s="424">
        <f t="shared" si="837"/>
        <v>0</v>
      </c>
      <c r="J3064" s="448">
        <f t="shared" si="838"/>
        <v>0</v>
      </c>
      <c r="K3064" s="419"/>
      <c r="L3064" s="461">
        <f t="shared" si="839"/>
        <v>0</v>
      </c>
      <c r="M3064" s="461">
        <f t="shared" si="840"/>
        <v>0</v>
      </c>
      <c r="N3064" s="424">
        <f t="shared" si="841"/>
        <v>0</v>
      </c>
      <c r="O3064" s="448">
        <f t="shared" si="842"/>
        <v>0</v>
      </c>
      <c r="P3064" s="420"/>
      <c r="Q3064" s="532"/>
      <c r="R3064" s="526" t="str">
        <f t="shared" si="834"/>
        <v/>
      </c>
      <c r="S3064" s="526" t="str">
        <f t="shared" si="836"/>
        <v/>
      </c>
      <c r="V3064" s="433">
        <f>VLOOKUP(A3064,[3]Cartilha!$A:$A,1,FALSE)</f>
        <v>95754</v>
      </c>
      <c r="W3064" s="367"/>
    </row>
    <row r="3065" spans="1:23" ht="22.5" hidden="1" x14ac:dyDescent="0.2">
      <c r="A3065" s="623">
        <v>95755</v>
      </c>
      <c r="B3065" s="616" t="s">
        <v>3171</v>
      </c>
      <c r="C3065" s="620" t="s">
        <v>2576</v>
      </c>
      <c r="D3065" s="612" t="s">
        <v>169</v>
      </c>
      <c r="E3065" s="621">
        <v>13.46</v>
      </c>
      <c r="F3065" s="614">
        <f t="shared" si="835"/>
        <v>16.23</v>
      </c>
      <c r="G3065" s="518"/>
      <c r="H3065" s="461"/>
      <c r="I3065" s="424">
        <f t="shared" si="837"/>
        <v>0</v>
      </c>
      <c r="J3065" s="448">
        <f t="shared" si="838"/>
        <v>0</v>
      </c>
      <c r="K3065" s="419"/>
      <c r="L3065" s="461">
        <f t="shared" si="839"/>
        <v>0</v>
      </c>
      <c r="M3065" s="461">
        <f t="shared" si="840"/>
        <v>0</v>
      </c>
      <c r="N3065" s="424">
        <f t="shared" si="841"/>
        <v>0</v>
      </c>
      <c r="O3065" s="448">
        <f t="shared" si="842"/>
        <v>0</v>
      </c>
      <c r="P3065" s="420"/>
      <c r="Q3065" s="532"/>
      <c r="R3065" s="526" t="str">
        <f t="shared" si="834"/>
        <v/>
      </c>
      <c r="S3065" s="526" t="str">
        <f t="shared" si="836"/>
        <v/>
      </c>
      <c r="V3065" s="433">
        <f>VLOOKUP(A3065,[3]Cartilha!$A:$A,1,FALSE)</f>
        <v>95755</v>
      </c>
      <c r="W3065" s="367"/>
    </row>
    <row r="3066" spans="1:23" ht="22.5" hidden="1" x14ac:dyDescent="0.2">
      <c r="A3066" s="623">
        <v>95756</v>
      </c>
      <c r="B3066" s="616" t="s">
        <v>3171</v>
      </c>
      <c r="C3066" s="620" t="s">
        <v>2577</v>
      </c>
      <c r="D3066" s="612" t="s">
        <v>169</v>
      </c>
      <c r="E3066" s="621">
        <v>17.899999999999999</v>
      </c>
      <c r="F3066" s="614">
        <f t="shared" si="835"/>
        <v>21.58</v>
      </c>
      <c r="G3066" s="518"/>
      <c r="H3066" s="461"/>
      <c r="I3066" s="424">
        <f t="shared" si="837"/>
        <v>0</v>
      </c>
      <c r="J3066" s="448">
        <f t="shared" si="838"/>
        <v>0</v>
      </c>
      <c r="K3066" s="419"/>
      <c r="L3066" s="461">
        <f t="shared" si="839"/>
        <v>0</v>
      </c>
      <c r="M3066" s="461">
        <f t="shared" si="840"/>
        <v>0</v>
      </c>
      <c r="N3066" s="424">
        <f t="shared" si="841"/>
        <v>0</v>
      </c>
      <c r="O3066" s="448">
        <f t="shared" si="842"/>
        <v>0</v>
      </c>
      <c r="P3066" s="420"/>
      <c r="Q3066" s="532"/>
      <c r="R3066" s="526" t="str">
        <f t="shared" si="834"/>
        <v/>
      </c>
      <c r="S3066" s="526" t="str">
        <f t="shared" si="836"/>
        <v/>
      </c>
      <c r="V3066" s="433">
        <f>VLOOKUP(A3066,[3]Cartilha!$A:$A,1,FALSE)</f>
        <v>95756</v>
      </c>
      <c r="W3066" s="367"/>
    </row>
    <row r="3067" spans="1:23" ht="22.5" hidden="1" x14ac:dyDescent="0.2">
      <c r="A3067" s="623">
        <v>95757</v>
      </c>
      <c r="B3067" s="616" t="s">
        <v>3171</v>
      </c>
      <c r="C3067" s="620" t="s">
        <v>2578</v>
      </c>
      <c r="D3067" s="612" t="s">
        <v>169</v>
      </c>
      <c r="E3067" s="621">
        <v>11.44</v>
      </c>
      <c r="F3067" s="614">
        <f t="shared" si="835"/>
        <v>13.79</v>
      </c>
      <c r="G3067" s="518"/>
      <c r="H3067" s="461"/>
      <c r="I3067" s="424">
        <f t="shared" si="837"/>
        <v>0</v>
      </c>
      <c r="J3067" s="448">
        <f t="shared" si="838"/>
        <v>0</v>
      </c>
      <c r="K3067" s="419"/>
      <c r="L3067" s="461">
        <f t="shared" si="839"/>
        <v>0</v>
      </c>
      <c r="M3067" s="461">
        <f t="shared" si="840"/>
        <v>0</v>
      </c>
      <c r="N3067" s="424">
        <f t="shared" si="841"/>
        <v>0</v>
      </c>
      <c r="O3067" s="448">
        <f t="shared" si="842"/>
        <v>0</v>
      </c>
      <c r="P3067" s="420"/>
      <c r="Q3067" s="532"/>
      <c r="R3067" s="526" t="str">
        <f t="shared" si="834"/>
        <v/>
      </c>
      <c r="S3067" s="526" t="str">
        <f t="shared" si="836"/>
        <v/>
      </c>
      <c r="V3067" s="433">
        <f>VLOOKUP(A3067,[3]Cartilha!$A:$A,1,FALSE)</f>
        <v>95757</v>
      </c>
      <c r="W3067" s="367"/>
    </row>
    <row r="3068" spans="1:23" ht="22.5" hidden="1" x14ac:dyDescent="0.2">
      <c r="A3068" s="623">
        <v>95758</v>
      </c>
      <c r="B3068" s="616" t="s">
        <v>3171</v>
      </c>
      <c r="C3068" s="620" t="s">
        <v>2579</v>
      </c>
      <c r="D3068" s="612" t="s">
        <v>169</v>
      </c>
      <c r="E3068" s="621">
        <v>12.86</v>
      </c>
      <c r="F3068" s="614">
        <f t="shared" si="835"/>
        <v>15.5</v>
      </c>
      <c r="G3068" s="518"/>
      <c r="H3068" s="461"/>
      <c r="I3068" s="424">
        <f t="shared" si="837"/>
        <v>0</v>
      </c>
      <c r="J3068" s="448">
        <f t="shared" si="838"/>
        <v>0</v>
      </c>
      <c r="K3068" s="419"/>
      <c r="L3068" s="461">
        <f t="shared" si="839"/>
        <v>0</v>
      </c>
      <c r="M3068" s="461">
        <f t="shared" si="840"/>
        <v>0</v>
      </c>
      <c r="N3068" s="424">
        <f t="shared" si="841"/>
        <v>0</v>
      </c>
      <c r="O3068" s="448">
        <f t="shared" si="842"/>
        <v>0</v>
      </c>
      <c r="P3068" s="420"/>
      <c r="Q3068" s="532"/>
      <c r="R3068" s="526" t="str">
        <f t="shared" si="834"/>
        <v/>
      </c>
      <c r="S3068" s="526" t="str">
        <f t="shared" si="836"/>
        <v/>
      </c>
      <c r="V3068" s="433">
        <f>VLOOKUP(A3068,[3]Cartilha!$A:$A,1,FALSE)</f>
        <v>95758</v>
      </c>
      <c r="W3068" s="367"/>
    </row>
    <row r="3069" spans="1:23" ht="22.5" hidden="1" x14ac:dyDescent="0.2">
      <c r="A3069" s="623">
        <v>95759</v>
      </c>
      <c r="B3069" s="616" t="s">
        <v>3171</v>
      </c>
      <c r="C3069" s="620" t="s">
        <v>2580</v>
      </c>
      <c r="D3069" s="612" t="s">
        <v>169</v>
      </c>
      <c r="E3069" s="621">
        <v>16.27</v>
      </c>
      <c r="F3069" s="614">
        <f t="shared" si="835"/>
        <v>19.62</v>
      </c>
      <c r="G3069" s="518"/>
      <c r="H3069" s="461"/>
      <c r="I3069" s="424">
        <f t="shared" si="837"/>
        <v>0</v>
      </c>
      <c r="J3069" s="448">
        <f t="shared" si="838"/>
        <v>0</v>
      </c>
      <c r="K3069" s="419"/>
      <c r="L3069" s="461">
        <f t="shared" si="839"/>
        <v>0</v>
      </c>
      <c r="M3069" s="461">
        <f t="shared" si="840"/>
        <v>0</v>
      </c>
      <c r="N3069" s="424">
        <f t="shared" si="841"/>
        <v>0</v>
      </c>
      <c r="O3069" s="448">
        <f t="shared" si="842"/>
        <v>0</v>
      </c>
      <c r="P3069" s="420"/>
      <c r="Q3069" s="532"/>
      <c r="R3069" s="526" t="str">
        <f t="shared" si="834"/>
        <v/>
      </c>
      <c r="S3069" s="526" t="str">
        <f t="shared" si="836"/>
        <v/>
      </c>
      <c r="V3069" s="433">
        <f>VLOOKUP(A3069,[3]Cartilha!$A:$A,1,FALSE)</f>
        <v>95759</v>
      </c>
      <c r="W3069" s="367"/>
    </row>
    <row r="3070" spans="1:23" ht="22.5" hidden="1" x14ac:dyDescent="0.2">
      <c r="A3070" s="623">
        <v>95760</v>
      </c>
      <c r="B3070" s="616" t="s">
        <v>3171</v>
      </c>
      <c r="C3070" s="620" t="s">
        <v>2581</v>
      </c>
      <c r="D3070" s="612" t="s">
        <v>169</v>
      </c>
      <c r="E3070" s="621">
        <v>19.95</v>
      </c>
      <c r="F3070" s="614">
        <f t="shared" si="835"/>
        <v>24.05</v>
      </c>
      <c r="G3070" s="518"/>
      <c r="H3070" s="461"/>
      <c r="I3070" s="424">
        <f t="shared" si="837"/>
        <v>0</v>
      </c>
      <c r="J3070" s="448">
        <f t="shared" si="838"/>
        <v>0</v>
      </c>
      <c r="K3070" s="419"/>
      <c r="L3070" s="461">
        <f t="shared" si="839"/>
        <v>0</v>
      </c>
      <c r="M3070" s="461">
        <f t="shared" si="840"/>
        <v>0</v>
      </c>
      <c r="N3070" s="424">
        <f t="shared" si="841"/>
        <v>0</v>
      </c>
      <c r="O3070" s="448">
        <f t="shared" si="842"/>
        <v>0</v>
      </c>
      <c r="P3070" s="420"/>
      <c r="Q3070" s="532"/>
      <c r="R3070" s="526" t="str">
        <f t="shared" si="834"/>
        <v/>
      </c>
      <c r="S3070" s="526" t="str">
        <f t="shared" si="836"/>
        <v/>
      </c>
      <c r="V3070" s="433">
        <f>VLOOKUP(A3070,[3]Cartilha!$A:$A,1,FALSE)</f>
        <v>95760</v>
      </c>
      <c r="W3070" s="367"/>
    </row>
    <row r="3071" spans="1:23" x14ac:dyDescent="0.2">
      <c r="A3071" s="623" t="s">
        <v>1926</v>
      </c>
      <c r="B3071" s="616"/>
      <c r="C3071" s="620" t="s">
        <v>279</v>
      </c>
      <c r="D3071" s="612">
        <v>0</v>
      </c>
      <c r="E3071" s="621"/>
      <c r="F3071" s="614">
        <f t="shared" si="835"/>
        <v>0</v>
      </c>
      <c r="G3071" s="518"/>
      <c r="H3071" s="446"/>
      <c r="I3071" s="447"/>
      <c r="J3071" s="448"/>
      <c r="K3071" s="419"/>
      <c r="L3071" s="461"/>
      <c r="M3071" s="446"/>
      <c r="N3071" s="449"/>
      <c r="O3071" s="450"/>
      <c r="P3071" s="451"/>
      <c r="Q3071" s="525" t="str">
        <f>IF(OR(SUM(J3072:J3084)&gt;0,SUM(O3072:O3084)&gt;0),"xx","")</f>
        <v>xx</v>
      </c>
      <c r="R3071" s="526" t="str">
        <f t="shared" si="834"/>
        <v>x</v>
      </c>
      <c r="S3071" s="526" t="str">
        <f t="shared" si="836"/>
        <v>x</v>
      </c>
      <c r="V3071" s="433" t="str">
        <f>VLOOKUP(A3071,[3]Cartilha!$A:$A,1,FALSE)</f>
        <v>8.2.3.4</v>
      </c>
      <c r="W3071" s="367"/>
    </row>
    <row r="3072" spans="1:23" ht="22.5" hidden="1" x14ac:dyDescent="0.2">
      <c r="A3072" s="623">
        <v>91839</v>
      </c>
      <c r="B3072" s="616" t="s">
        <v>3171</v>
      </c>
      <c r="C3072" s="620" t="s">
        <v>2543</v>
      </c>
      <c r="D3072" s="612" t="s">
        <v>7029</v>
      </c>
      <c r="E3072" s="621">
        <v>10.27</v>
      </c>
      <c r="F3072" s="614">
        <f t="shared" si="835"/>
        <v>12.38</v>
      </c>
      <c r="G3072" s="510"/>
      <c r="H3072" s="423"/>
      <c r="I3072" s="422">
        <f t="shared" ref="I3072:I3084" si="843">IF(ISBLANK(E3072),0,ROUND(F3072*G3072,2))</f>
        <v>0</v>
      </c>
      <c r="J3072" s="422">
        <f t="shared" ref="J3072:J3084" si="844">IF(ISBLANK(G3072),0,ROUND(G3072*H3072,2))</f>
        <v>0</v>
      </c>
      <c r="K3072" s="419"/>
      <c r="L3072" s="423">
        <f t="shared" ref="L3072:L3084" si="845">G3072</f>
        <v>0</v>
      </c>
      <c r="M3072" s="423">
        <f t="shared" ref="M3072:M3084" si="846">H3072</f>
        <v>0</v>
      </c>
      <c r="N3072" s="424">
        <f t="shared" ref="N3072:N3084" si="847">IF(ISBLANK(E3072),0,ROUND(F3072*L3072,2))</f>
        <v>0</v>
      </c>
      <c r="O3072" s="424">
        <f t="shared" ref="O3072:O3084" si="848">IF(ISBLANK(L3072),0,ROUND(L3072*M3072,2))</f>
        <v>0</v>
      </c>
      <c r="P3072" s="420"/>
      <c r="Q3072" s="532"/>
      <c r="R3072" s="526" t="str">
        <f t="shared" si="834"/>
        <v/>
      </c>
      <c r="S3072" s="526" t="str">
        <f t="shared" si="836"/>
        <v/>
      </c>
      <c r="V3072" s="433">
        <f>VLOOKUP(A3072,[3]Cartilha!$A:$A,1,FALSE)</f>
        <v>91839</v>
      </c>
      <c r="W3072" s="367"/>
    </row>
    <row r="3073" spans="1:23" ht="22.5" hidden="1" x14ac:dyDescent="0.2">
      <c r="A3073" s="623">
        <v>91840</v>
      </c>
      <c r="B3073" s="616" t="s">
        <v>3171</v>
      </c>
      <c r="C3073" s="620" t="s">
        <v>2544</v>
      </c>
      <c r="D3073" s="612" t="s">
        <v>7029</v>
      </c>
      <c r="E3073" s="621">
        <v>12.78</v>
      </c>
      <c r="F3073" s="614">
        <f t="shared" si="835"/>
        <v>15.41</v>
      </c>
      <c r="G3073" s="510"/>
      <c r="H3073" s="423"/>
      <c r="I3073" s="422">
        <f t="shared" si="843"/>
        <v>0</v>
      </c>
      <c r="J3073" s="422">
        <f t="shared" si="844"/>
        <v>0</v>
      </c>
      <c r="K3073" s="419"/>
      <c r="L3073" s="423">
        <f t="shared" si="845"/>
        <v>0</v>
      </c>
      <c r="M3073" s="423">
        <f t="shared" si="846"/>
        <v>0</v>
      </c>
      <c r="N3073" s="424">
        <f t="shared" si="847"/>
        <v>0</v>
      </c>
      <c r="O3073" s="424">
        <f t="shared" si="848"/>
        <v>0</v>
      </c>
      <c r="P3073" s="420"/>
      <c r="Q3073" s="532"/>
      <c r="R3073" s="526" t="str">
        <f t="shared" si="834"/>
        <v/>
      </c>
      <c r="S3073" s="526" t="str">
        <f t="shared" si="836"/>
        <v/>
      </c>
      <c r="V3073" s="433">
        <f>VLOOKUP(A3073,[3]Cartilha!$A:$A,1,FALSE)</f>
        <v>91840</v>
      </c>
      <c r="W3073" s="367"/>
    </row>
    <row r="3074" spans="1:23" ht="22.5" hidden="1" x14ac:dyDescent="0.2">
      <c r="A3074" s="623">
        <v>91841</v>
      </c>
      <c r="B3074" s="616" t="s">
        <v>3171</v>
      </c>
      <c r="C3074" s="620" t="s">
        <v>2545</v>
      </c>
      <c r="D3074" s="612" t="s">
        <v>7029</v>
      </c>
      <c r="E3074" s="621">
        <v>12.18</v>
      </c>
      <c r="F3074" s="614">
        <f t="shared" si="835"/>
        <v>14.68</v>
      </c>
      <c r="G3074" s="510"/>
      <c r="H3074" s="423"/>
      <c r="I3074" s="422">
        <f t="shared" si="843"/>
        <v>0</v>
      </c>
      <c r="J3074" s="422">
        <f t="shared" si="844"/>
        <v>0</v>
      </c>
      <c r="K3074" s="419"/>
      <c r="L3074" s="423">
        <f t="shared" si="845"/>
        <v>0</v>
      </c>
      <c r="M3074" s="423">
        <f t="shared" si="846"/>
        <v>0</v>
      </c>
      <c r="N3074" s="424">
        <f t="shared" si="847"/>
        <v>0</v>
      </c>
      <c r="O3074" s="424">
        <f t="shared" si="848"/>
        <v>0</v>
      </c>
      <c r="P3074" s="420"/>
      <c r="Q3074" s="532"/>
      <c r="R3074" s="526" t="str">
        <f t="shared" si="834"/>
        <v/>
      </c>
      <c r="S3074" s="526" t="str">
        <f t="shared" si="836"/>
        <v/>
      </c>
      <c r="V3074" s="433">
        <f>VLOOKUP(A3074,[3]Cartilha!$A:$A,1,FALSE)</f>
        <v>91841</v>
      </c>
      <c r="W3074" s="367"/>
    </row>
    <row r="3075" spans="1:23" ht="22.5" hidden="1" x14ac:dyDescent="0.2">
      <c r="A3075" s="623">
        <v>91849</v>
      </c>
      <c r="B3075" s="616" t="s">
        <v>3171</v>
      </c>
      <c r="C3075" s="620" t="s">
        <v>2546</v>
      </c>
      <c r="D3075" s="612" t="s">
        <v>7029</v>
      </c>
      <c r="E3075" s="621">
        <v>8.06</v>
      </c>
      <c r="F3075" s="614">
        <f t="shared" si="835"/>
        <v>9.7200000000000006</v>
      </c>
      <c r="G3075" s="510"/>
      <c r="H3075" s="423"/>
      <c r="I3075" s="422">
        <f t="shared" si="843"/>
        <v>0</v>
      </c>
      <c r="J3075" s="422">
        <f t="shared" si="844"/>
        <v>0</v>
      </c>
      <c r="K3075" s="419"/>
      <c r="L3075" s="423">
        <f t="shared" si="845"/>
        <v>0</v>
      </c>
      <c r="M3075" s="423">
        <f t="shared" si="846"/>
        <v>0</v>
      </c>
      <c r="N3075" s="424">
        <f t="shared" si="847"/>
        <v>0</v>
      </c>
      <c r="O3075" s="424">
        <f t="shared" si="848"/>
        <v>0</v>
      </c>
      <c r="P3075" s="420"/>
      <c r="Q3075" s="532"/>
      <c r="R3075" s="526" t="str">
        <f t="shared" si="834"/>
        <v/>
      </c>
      <c r="S3075" s="526" t="str">
        <f t="shared" si="836"/>
        <v/>
      </c>
      <c r="V3075" s="433">
        <f>VLOOKUP(A3075,[3]Cartilha!$A:$A,1,FALSE)</f>
        <v>91849</v>
      </c>
      <c r="W3075" s="367"/>
    </row>
    <row r="3076" spans="1:23" ht="22.5" hidden="1" x14ac:dyDescent="0.2">
      <c r="A3076" s="623">
        <v>91850</v>
      </c>
      <c r="B3076" s="616" t="s">
        <v>3171</v>
      </c>
      <c r="C3076" s="620" t="s">
        <v>2547</v>
      </c>
      <c r="D3076" s="612" t="s">
        <v>7029</v>
      </c>
      <c r="E3076" s="621">
        <v>10.64</v>
      </c>
      <c r="F3076" s="614">
        <f t="shared" si="835"/>
        <v>12.83</v>
      </c>
      <c r="G3076" s="510"/>
      <c r="H3076" s="423"/>
      <c r="I3076" s="422">
        <f t="shared" si="843"/>
        <v>0</v>
      </c>
      <c r="J3076" s="422">
        <f t="shared" si="844"/>
        <v>0</v>
      </c>
      <c r="K3076" s="419"/>
      <c r="L3076" s="423">
        <f t="shared" si="845"/>
        <v>0</v>
      </c>
      <c r="M3076" s="423">
        <f t="shared" si="846"/>
        <v>0</v>
      </c>
      <c r="N3076" s="424">
        <f t="shared" si="847"/>
        <v>0</v>
      </c>
      <c r="O3076" s="424">
        <f t="shared" si="848"/>
        <v>0</v>
      </c>
      <c r="P3076" s="420"/>
      <c r="Q3076" s="532"/>
      <c r="R3076" s="526" t="str">
        <f t="shared" si="834"/>
        <v/>
      </c>
      <c r="S3076" s="526" t="str">
        <f t="shared" si="836"/>
        <v/>
      </c>
      <c r="V3076" s="433">
        <f>VLOOKUP(A3076,[3]Cartilha!$A:$A,1,FALSE)</f>
        <v>91850</v>
      </c>
      <c r="W3076" s="367"/>
    </row>
    <row r="3077" spans="1:23" ht="22.5" hidden="1" x14ac:dyDescent="0.2">
      <c r="A3077" s="623">
        <v>91851</v>
      </c>
      <c r="B3077" s="616" t="s">
        <v>3171</v>
      </c>
      <c r="C3077" s="620" t="s">
        <v>2548</v>
      </c>
      <c r="D3077" s="612" t="s">
        <v>7029</v>
      </c>
      <c r="E3077" s="621">
        <v>10.039999999999999</v>
      </c>
      <c r="F3077" s="614">
        <f t="shared" si="835"/>
        <v>12.1</v>
      </c>
      <c r="G3077" s="510"/>
      <c r="H3077" s="423"/>
      <c r="I3077" s="422">
        <f t="shared" si="843"/>
        <v>0</v>
      </c>
      <c r="J3077" s="422">
        <f t="shared" si="844"/>
        <v>0</v>
      </c>
      <c r="K3077" s="419"/>
      <c r="L3077" s="423">
        <f t="shared" si="845"/>
        <v>0</v>
      </c>
      <c r="M3077" s="423">
        <f t="shared" si="846"/>
        <v>0</v>
      </c>
      <c r="N3077" s="424">
        <f t="shared" si="847"/>
        <v>0</v>
      </c>
      <c r="O3077" s="424">
        <f t="shared" si="848"/>
        <v>0</v>
      </c>
      <c r="P3077" s="420"/>
      <c r="Q3077" s="532"/>
      <c r="R3077" s="526" t="str">
        <f t="shared" si="834"/>
        <v/>
      </c>
      <c r="S3077" s="526" t="str">
        <f t="shared" si="836"/>
        <v/>
      </c>
      <c r="V3077" s="433">
        <f>VLOOKUP(A3077,[3]Cartilha!$A:$A,1,FALSE)</f>
        <v>91851</v>
      </c>
      <c r="W3077" s="367"/>
    </row>
    <row r="3078" spans="1:23" ht="22.5" hidden="1" x14ac:dyDescent="0.2">
      <c r="A3078" s="623">
        <v>91859</v>
      </c>
      <c r="B3078" s="616" t="s">
        <v>3171</v>
      </c>
      <c r="C3078" s="620" t="s">
        <v>2549</v>
      </c>
      <c r="D3078" s="612" t="s">
        <v>7029</v>
      </c>
      <c r="E3078" s="621">
        <v>10.73</v>
      </c>
      <c r="F3078" s="614">
        <f t="shared" si="835"/>
        <v>12.94</v>
      </c>
      <c r="G3078" s="510"/>
      <c r="H3078" s="423"/>
      <c r="I3078" s="422">
        <f t="shared" si="843"/>
        <v>0</v>
      </c>
      <c r="J3078" s="422">
        <f t="shared" si="844"/>
        <v>0</v>
      </c>
      <c r="K3078" s="419"/>
      <c r="L3078" s="423">
        <f t="shared" si="845"/>
        <v>0</v>
      </c>
      <c r="M3078" s="423">
        <f t="shared" si="846"/>
        <v>0</v>
      </c>
      <c r="N3078" s="424">
        <f t="shared" si="847"/>
        <v>0</v>
      </c>
      <c r="O3078" s="424">
        <f t="shared" si="848"/>
        <v>0</v>
      </c>
      <c r="P3078" s="420"/>
      <c r="Q3078" s="532"/>
      <c r="R3078" s="526" t="str">
        <f t="shared" si="834"/>
        <v/>
      </c>
      <c r="S3078" s="526" t="str">
        <f t="shared" si="836"/>
        <v/>
      </c>
      <c r="V3078" s="433">
        <f>VLOOKUP(A3078,[3]Cartilha!$A:$A,1,FALSE)</f>
        <v>91859</v>
      </c>
      <c r="W3078" s="367"/>
    </row>
    <row r="3079" spans="1:23" ht="22.5" hidden="1" x14ac:dyDescent="0.2">
      <c r="A3079" s="623">
        <v>91860</v>
      </c>
      <c r="B3079" s="616" t="s">
        <v>3171</v>
      </c>
      <c r="C3079" s="620" t="s">
        <v>2550</v>
      </c>
      <c r="D3079" s="612" t="s">
        <v>7029</v>
      </c>
      <c r="E3079" s="621">
        <v>13.19</v>
      </c>
      <c r="F3079" s="614">
        <f t="shared" si="835"/>
        <v>15.9</v>
      </c>
      <c r="G3079" s="510"/>
      <c r="H3079" s="423"/>
      <c r="I3079" s="422">
        <f t="shared" si="843"/>
        <v>0</v>
      </c>
      <c r="J3079" s="422">
        <f t="shared" si="844"/>
        <v>0</v>
      </c>
      <c r="K3079" s="419"/>
      <c r="L3079" s="423">
        <f t="shared" si="845"/>
        <v>0</v>
      </c>
      <c r="M3079" s="423">
        <f t="shared" si="846"/>
        <v>0</v>
      </c>
      <c r="N3079" s="424">
        <f t="shared" si="847"/>
        <v>0</v>
      </c>
      <c r="O3079" s="424">
        <f t="shared" si="848"/>
        <v>0</v>
      </c>
      <c r="P3079" s="420"/>
      <c r="Q3079" s="532"/>
      <c r="R3079" s="526" t="str">
        <f t="shared" si="834"/>
        <v/>
      </c>
      <c r="S3079" s="526" t="str">
        <f t="shared" si="836"/>
        <v/>
      </c>
      <c r="V3079" s="433">
        <f>VLOOKUP(A3079,[3]Cartilha!$A:$A,1,FALSE)</f>
        <v>91860</v>
      </c>
      <c r="W3079" s="367"/>
    </row>
    <row r="3080" spans="1:23" ht="22.5" hidden="1" x14ac:dyDescent="0.2">
      <c r="A3080" s="623">
        <v>91861</v>
      </c>
      <c r="B3080" s="616" t="s">
        <v>3171</v>
      </c>
      <c r="C3080" s="620" t="s">
        <v>2551</v>
      </c>
      <c r="D3080" s="612" t="s">
        <v>7029</v>
      </c>
      <c r="E3080" s="621">
        <v>12.63</v>
      </c>
      <c r="F3080" s="614">
        <f t="shared" si="835"/>
        <v>15.23</v>
      </c>
      <c r="G3080" s="510"/>
      <c r="H3080" s="423"/>
      <c r="I3080" s="422">
        <f t="shared" si="843"/>
        <v>0</v>
      </c>
      <c r="J3080" s="422">
        <f t="shared" si="844"/>
        <v>0</v>
      </c>
      <c r="K3080" s="419"/>
      <c r="L3080" s="423">
        <f t="shared" si="845"/>
        <v>0</v>
      </c>
      <c r="M3080" s="423">
        <f t="shared" si="846"/>
        <v>0</v>
      </c>
      <c r="N3080" s="424">
        <f t="shared" si="847"/>
        <v>0</v>
      </c>
      <c r="O3080" s="424">
        <f t="shared" si="848"/>
        <v>0</v>
      </c>
      <c r="P3080" s="420"/>
      <c r="Q3080" s="532"/>
      <c r="R3080" s="526" t="str">
        <f t="shared" si="834"/>
        <v/>
      </c>
      <c r="S3080" s="526" t="str">
        <f t="shared" si="836"/>
        <v/>
      </c>
      <c r="V3080" s="433">
        <f>VLOOKUP(A3080,[3]Cartilha!$A:$A,1,FALSE)</f>
        <v>91861</v>
      </c>
      <c r="W3080" s="367"/>
    </row>
    <row r="3081" spans="1:23" x14ac:dyDescent="0.2">
      <c r="A3081" s="623">
        <v>97667</v>
      </c>
      <c r="B3081" s="616" t="s">
        <v>3171</v>
      </c>
      <c r="C3081" s="620" t="s">
        <v>2552</v>
      </c>
      <c r="D3081" s="612" t="s">
        <v>7029</v>
      </c>
      <c r="E3081" s="621">
        <v>7.92</v>
      </c>
      <c r="F3081" s="614">
        <f t="shared" si="835"/>
        <v>9.5500000000000007</v>
      </c>
      <c r="G3081" s="510">
        <v>224</v>
      </c>
      <c r="H3081" s="423">
        <f>F3081</f>
        <v>9.5500000000000007</v>
      </c>
      <c r="I3081" s="422">
        <f t="shared" si="843"/>
        <v>2139.1999999999998</v>
      </c>
      <c r="J3081" s="422">
        <f t="shared" si="844"/>
        <v>2139.1999999999998</v>
      </c>
      <c r="K3081" s="419"/>
      <c r="L3081" s="423">
        <f t="shared" si="845"/>
        <v>224</v>
      </c>
      <c r="M3081" s="423">
        <f t="shared" si="846"/>
        <v>9.5500000000000007</v>
      </c>
      <c r="N3081" s="424">
        <f t="shared" si="847"/>
        <v>2139.1999999999998</v>
      </c>
      <c r="O3081" s="424">
        <f t="shared" si="848"/>
        <v>2139.1999999999998</v>
      </c>
      <c r="P3081" s="420"/>
      <c r="Q3081" s="532"/>
      <c r="R3081" s="526" t="str">
        <f t="shared" si="834"/>
        <v>x</v>
      </c>
      <c r="S3081" s="526" t="str">
        <f t="shared" si="836"/>
        <v>x</v>
      </c>
      <c r="V3081" s="433">
        <f>VLOOKUP(A3081,[3]Cartilha!$A:$A,1,FALSE)</f>
        <v>97667</v>
      </c>
      <c r="W3081" s="367"/>
    </row>
    <row r="3082" spans="1:23" hidden="1" x14ac:dyDescent="0.2">
      <c r="A3082" s="623">
        <v>97668</v>
      </c>
      <c r="B3082" s="616" t="s">
        <v>3171</v>
      </c>
      <c r="C3082" s="620" t="s">
        <v>2553</v>
      </c>
      <c r="D3082" s="612" t="s">
        <v>7029</v>
      </c>
      <c r="E3082" s="621">
        <v>11.29</v>
      </c>
      <c r="F3082" s="614">
        <f t="shared" si="835"/>
        <v>13.61</v>
      </c>
      <c r="G3082" s="510"/>
      <c r="H3082" s="423"/>
      <c r="I3082" s="422">
        <f t="shared" si="843"/>
        <v>0</v>
      </c>
      <c r="J3082" s="422">
        <f t="shared" si="844"/>
        <v>0</v>
      </c>
      <c r="K3082" s="419"/>
      <c r="L3082" s="423">
        <f t="shared" si="845"/>
        <v>0</v>
      </c>
      <c r="M3082" s="423">
        <f t="shared" si="846"/>
        <v>0</v>
      </c>
      <c r="N3082" s="424">
        <f t="shared" si="847"/>
        <v>0</v>
      </c>
      <c r="O3082" s="424">
        <f t="shared" si="848"/>
        <v>0</v>
      </c>
      <c r="P3082" s="420"/>
      <c r="Q3082" s="532"/>
      <c r="R3082" s="526" t="str">
        <f t="shared" si="834"/>
        <v/>
      </c>
      <c r="S3082" s="526" t="str">
        <f t="shared" si="836"/>
        <v/>
      </c>
      <c r="V3082" s="433">
        <f>VLOOKUP(A3082,[3]Cartilha!$A:$A,1,FALSE)</f>
        <v>97668</v>
      </c>
      <c r="W3082" s="367"/>
    </row>
    <row r="3083" spans="1:23" hidden="1" x14ac:dyDescent="0.2">
      <c r="A3083" s="623">
        <v>97669</v>
      </c>
      <c r="B3083" s="616" t="s">
        <v>3171</v>
      </c>
      <c r="C3083" s="620" t="s">
        <v>2554</v>
      </c>
      <c r="D3083" s="612" t="s">
        <v>7029</v>
      </c>
      <c r="E3083" s="621">
        <v>16.75</v>
      </c>
      <c r="F3083" s="614">
        <f t="shared" si="835"/>
        <v>20.190000000000001</v>
      </c>
      <c r="G3083" s="510"/>
      <c r="H3083" s="423"/>
      <c r="I3083" s="422">
        <f t="shared" si="843"/>
        <v>0</v>
      </c>
      <c r="J3083" s="422">
        <f t="shared" si="844"/>
        <v>0</v>
      </c>
      <c r="K3083" s="419"/>
      <c r="L3083" s="423">
        <f t="shared" si="845"/>
        <v>0</v>
      </c>
      <c r="M3083" s="423">
        <f t="shared" si="846"/>
        <v>0</v>
      </c>
      <c r="N3083" s="424">
        <f t="shared" si="847"/>
        <v>0</v>
      </c>
      <c r="O3083" s="424">
        <f t="shared" si="848"/>
        <v>0</v>
      </c>
      <c r="P3083" s="420"/>
      <c r="Q3083" s="532"/>
      <c r="R3083" s="526" t="str">
        <f t="shared" si="834"/>
        <v/>
      </c>
      <c r="S3083" s="526" t="str">
        <f t="shared" si="836"/>
        <v/>
      </c>
      <c r="V3083" s="433">
        <f>VLOOKUP(A3083,[3]Cartilha!$A:$A,1,FALSE)</f>
        <v>97669</v>
      </c>
      <c r="W3083" s="367"/>
    </row>
    <row r="3084" spans="1:23" hidden="1" x14ac:dyDescent="0.2">
      <c r="A3084" s="623">
        <v>97670</v>
      </c>
      <c r="B3084" s="616" t="s">
        <v>3171</v>
      </c>
      <c r="C3084" s="620" t="s">
        <v>2555</v>
      </c>
      <c r="D3084" s="612" t="s">
        <v>7029</v>
      </c>
      <c r="E3084" s="621">
        <v>21.41</v>
      </c>
      <c r="F3084" s="614">
        <f t="shared" si="835"/>
        <v>25.81</v>
      </c>
      <c r="G3084" s="510"/>
      <c r="H3084" s="423"/>
      <c r="I3084" s="422">
        <f t="shared" si="843"/>
        <v>0</v>
      </c>
      <c r="J3084" s="422">
        <f t="shared" si="844"/>
        <v>0</v>
      </c>
      <c r="K3084" s="419"/>
      <c r="L3084" s="423">
        <f t="shared" si="845"/>
        <v>0</v>
      </c>
      <c r="M3084" s="423">
        <f t="shared" si="846"/>
        <v>0</v>
      </c>
      <c r="N3084" s="424">
        <f t="shared" si="847"/>
        <v>0</v>
      </c>
      <c r="O3084" s="424">
        <f t="shared" si="848"/>
        <v>0</v>
      </c>
      <c r="P3084" s="420"/>
      <c r="Q3084" s="532"/>
      <c r="R3084" s="526" t="str">
        <f t="shared" si="834"/>
        <v/>
      </c>
      <c r="S3084" s="526" t="str">
        <f t="shared" si="836"/>
        <v/>
      </c>
      <c r="V3084" s="433">
        <f>VLOOKUP(A3084,[3]Cartilha!$A:$A,1,FALSE)</f>
        <v>97670</v>
      </c>
      <c r="W3084" s="367"/>
    </row>
    <row r="3085" spans="1:23" hidden="1" x14ac:dyDescent="0.2">
      <c r="A3085" s="623" t="s">
        <v>6233</v>
      </c>
      <c r="B3085" s="616"/>
      <c r="C3085" s="620" t="s">
        <v>6234</v>
      </c>
      <c r="D3085" s="612">
        <v>0</v>
      </c>
      <c r="E3085" s="621"/>
      <c r="F3085" s="614">
        <f t="shared" si="835"/>
        <v>0</v>
      </c>
      <c r="G3085" s="518"/>
      <c r="H3085" s="446"/>
      <c r="I3085" s="447"/>
      <c r="J3085" s="448"/>
      <c r="K3085" s="419"/>
      <c r="L3085" s="446"/>
      <c r="M3085" s="446"/>
      <c r="N3085" s="447"/>
      <c r="O3085" s="448"/>
      <c r="P3085" s="420"/>
      <c r="Q3085" s="525" t="str">
        <f>IF(OR(SUM(J3085)&gt;0,SUM(O3085)&gt;0),"xx","")</f>
        <v/>
      </c>
      <c r="R3085" s="526" t="str">
        <f t="shared" si="834"/>
        <v/>
      </c>
      <c r="S3085" s="526" t="str">
        <f t="shared" si="836"/>
        <v/>
      </c>
      <c r="V3085" s="433" t="str">
        <f>VLOOKUP(A3085,[3]Cartilha!$A:$A,1,FALSE)</f>
        <v>8.2.4</v>
      </c>
      <c r="W3085" s="367"/>
    </row>
    <row r="3086" spans="1:23" x14ac:dyDescent="0.2">
      <c r="A3086" s="623" t="s">
        <v>1927</v>
      </c>
      <c r="B3086" s="616"/>
      <c r="C3086" s="620" t="s">
        <v>115</v>
      </c>
      <c r="D3086" s="612">
        <v>0</v>
      </c>
      <c r="E3086" s="621"/>
      <c r="F3086" s="614">
        <f t="shared" si="835"/>
        <v>0</v>
      </c>
      <c r="G3086" s="518"/>
      <c r="H3086" s="446"/>
      <c r="I3086" s="447"/>
      <c r="J3086" s="448"/>
      <c r="K3086" s="419"/>
      <c r="L3086" s="446"/>
      <c r="M3086" s="446"/>
      <c r="N3086" s="447"/>
      <c r="O3086" s="448"/>
      <c r="P3086" s="420"/>
      <c r="Q3086" s="525" t="str">
        <f>IF(OR(SUM(J3088:J3128)&gt;0,SUM(O3088:O3128)&gt;0),"xx","")</f>
        <v>xx</v>
      </c>
      <c r="R3086" s="526" t="str">
        <f t="shared" si="834"/>
        <v>x</v>
      </c>
      <c r="S3086" s="526" t="str">
        <f t="shared" si="836"/>
        <v>x</v>
      </c>
      <c r="V3086" s="433" t="str">
        <f>VLOOKUP(A3086,[3]Cartilha!$A:$A,1,FALSE)</f>
        <v>8.2.5</v>
      </c>
      <c r="W3086" s="367"/>
    </row>
    <row r="3087" spans="1:23" x14ac:dyDescent="0.2">
      <c r="A3087" s="623" t="s">
        <v>1928</v>
      </c>
      <c r="B3087" s="616"/>
      <c r="C3087" s="620" t="s">
        <v>280</v>
      </c>
      <c r="D3087" s="612">
        <v>0</v>
      </c>
      <c r="E3087" s="621"/>
      <c r="F3087" s="614">
        <f t="shared" si="835"/>
        <v>0</v>
      </c>
      <c r="G3087" s="518"/>
      <c r="H3087" s="446"/>
      <c r="I3087" s="447"/>
      <c r="J3087" s="448"/>
      <c r="K3087" s="419"/>
      <c r="L3087" s="446"/>
      <c r="M3087" s="446"/>
      <c r="N3087" s="447"/>
      <c r="O3087" s="448"/>
      <c r="P3087" s="420"/>
      <c r="Q3087" s="525" t="str">
        <f>IF(OR(SUM(J3088:J3095)&gt;0,SUM(O3088:O3095)&gt;0),"xx","")</f>
        <v>xx</v>
      </c>
      <c r="R3087" s="526" t="str">
        <f t="shared" si="834"/>
        <v>x</v>
      </c>
      <c r="S3087" s="526" t="str">
        <f t="shared" si="836"/>
        <v>x</v>
      </c>
      <c r="V3087" s="433" t="str">
        <f>VLOOKUP(A3087,[3]Cartilha!$A:$A,1,FALSE)</f>
        <v>8.2.5.1</v>
      </c>
      <c r="W3087" s="367"/>
    </row>
    <row r="3088" spans="1:23" ht="22.5" hidden="1" x14ac:dyDescent="0.2">
      <c r="A3088" s="623">
        <v>91924</v>
      </c>
      <c r="B3088" s="616" t="s">
        <v>3171</v>
      </c>
      <c r="C3088" s="620" t="s">
        <v>775</v>
      </c>
      <c r="D3088" s="612" t="s">
        <v>7029</v>
      </c>
      <c r="E3088" s="621">
        <v>2.88</v>
      </c>
      <c r="F3088" s="614">
        <f t="shared" si="835"/>
        <v>3.47</v>
      </c>
      <c r="G3088" s="510"/>
      <c r="H3088" s="423"/>
      <c r="I3088" s="422">
        <f t="shared" ref="I3088:I3095" si="849">IF(ISBLANK(E3088),0,ROUND(F3088*G3088,2))</f>
        <v>0</v>
      </c>
      <c r="J3088" s="422">
        <f t="shared" ref="J3088:J3095" si="850">IF(ISBLANK(G3088),0,ROUND(G3088*H3088,2))</f>
        <v>0</v>
      </c>
      <c r="K3088" s="419"/>
      <c r="L3088" s="423">
        <f t="shared" ref="L3088:M3095" si="851">G3088</f>
        <v>0</v>
      </c>
      <c r="M3088" s="423">
        <f t="shared" si="851"/>
        <v>0</v>
      </c>
      <c r="N3088" s="424">
        <f t="shared" ref="N3088:N3095" si="852">IF(ISBLANK(E3088),0,ROUND(F3088*L3088,2))</f>
        <v>0</v>
      </c>
      <c r="O3088" s="424">
        <f t="shared" ref="O3088:O3095" si="853">IF(ISBLANK(L3088),0,ROUND(L3088*M3088,2))</f>
        <v>0</v>
      </c>
      <c r="P3088" s="420"/>
      <c r="Q3088" s="532"/>
      <c r="R3088" s="526" t="str">
        <f t="shared" si="834"/>
        <v/>
      </c>
      <c r="S3088" s="526" t="str">
        <f t="shared" si="836"/>
        <v/>
      </c>
      <c r="V3088" s="433">
        <f>VLOOKUP(A3088,[3]Cartilha!$A:$A,1,FALSE)</f>
        <v>91924</v>
      </c>
      <c r="W3088" s="367"/>
    </row>
    <row r="3089" spans="1:23" ht="22.5" x14ac:dyDescent="0.2">
      <c r="A3089" s="623">
        <v>91926</v>
      </c>
      <c r="B3089" s="616" t="s">
        <v>3171</v>
      </c>
      <c r="C3089" s="620" t="s">
        <v>776</v>
      </c>
      <c r="D3089" s="612" t="s">
        <v>7029</v>
      </c>
      <c r="E3089" s="621">
        <v>4.1500000000000004</v>
      </c>
      <c r="F3089" s="614">
        <f t="shared" si="835"/>
        <v>5</v>
      </c>
      <c r="G3089" s="510">
        <v>860</v>
      </c>
      <c r="H3089" s="423">
        <f>F3089</f>
        <v>5</v>
      </c>
      <c r="I3089" s="422">
        <f t="shared" si="849"/>
        <v>4300</v>
      </c>
      <c r="J3089" s="422">
        <f t="shared" si="850"/>
        <v>4300</v>
      </c>
      <c r="K3089" s="419"/>
      <c r="L3089" s="423">
        <f t="shared" si="851"/>
        <v>860</v>
      </c>
      <c r="M3089" s="423">
        <f t="shared" si="851"/>
        <v>5</v>
      </c>
      <c r="N3089" s="424">
        <f t="shared" si="852"/>
        <v>4300</v>
      </c>
      <c r="O3089" s="424">
        <f t="shared" si="853"/>
        <v>4300</v>
      </c>
      <c r="P3089" s="420"/>
      <c r="Q3089" s="532"/>
      <c r="R3089" s="526" t="str">
        <f t="shared" si="834"/>
        <v>x</v>
      </c>
      <c r="S3089" s="526" t="str">
        <f t="shared" si="836"/>
        <v>x</v>
      </c>
      <c r="V3089" s="433">
        <f>VLOOKUP(A3089,[3]Cartilha!$A:$A,1,FALSE)</f>
        <v>91926</v>
      </c>
      <c r="W3089" s="367"/>
    </row>
    <row r="3090" spans="1:23" ht="22.5" hidden="1" x14ac:dyDescent="0.2">
      <c r="A3090" s="623">
        <v>91928</v>
      </c>
      <c r="B3090" s="616" t="s">
        <v>3171</v>
      </c>
      <c r="C3090" s="620" t="s">
        <v>777</v>
      </c>
      <c r="D3090" s="612" t="s">
        <v>7029</v>
      </c>
      <c r="E3090" s="621">
        <v>6.7</v>
      </c>
      <c r="F3090" s="614">
        <f t="shared" si="835"/>
        <v>8.08</v>
      </c>
      <c r="G3090" s="510"/>
      <c r="H3090" s="423"/>
      <c r="I3090" s="422">
        <f t="shared" si="849"/>
        <v>0</v>
      </c>
      <c r="J3090" s="422">
        <f t="shared" si="850"/>
        <v>0</v>
      </c>
      <c r="K3090" s="419"/>
      <c r="L3090" s="423">
        <f t="shared" si="851"/>
        <v>0</v>
      </c>
      <c r="M3090" s="423">
        <f t="shared" si="851"/>
        <v>0</v>
      </c>
      <c r="N3090" s="424">
        <f t="shared" si="852"/>
        <v>0</v>
      </c>
      <c r="O3090" s="424">
        <f t="shared" si="853"/>
        <v>0</v>
      </c>
      <c r="P3090" s="420"/>
      <c r="Q3090" s="532"/>
      <c r="R3090" s="526" t="str">
        <f t="shared" si="834"/>
        <v/>
      </c>
      <c r="S3090" s="526" t="str">
        <f t="shared" si="836"/>
        <v/>
      </c>
      <c r="V3090" s="433">
        <f>VLOOKUP(A3090,[3]Cartilha!$A:$A,1,FALSE)</f>
        <v>91928</v>
      </c>
      <c r="W3090" s="367"/>
    </row>
    <row r="3091" spans="1:23" ht="22.5" x14ac:dyDescent="0.2">
      <c r="A3091" s="623">
        <v>91930</v>
      </c>
      <c r="B3091" s="616" t="s">
        <v>3171</v>
      </c>
      <c r="C3091" s="620" t="s">
        <v>778</v>
      </c>
      <c r="D3091" s="612" t="s">
        <v>7029</v>
      </c>
      <c r="E3091" s="621">
        <v>9.16</v>
      </c>
      <c r="F3091" s="614">
        <f t="shared" si="835"/>
        <v>11.04</v>
      </c>
      <c r="G3091" s="510">
        <v>615</v>
      </c>
      <c r="H3091" s="423">
        <f>F3091</f>
        <v>11.04</v>
      </c>
      <c r="I3091" s="422">
        <f t="shared" si="849"/>
        <v>6789.6</v>
      </c>
      <c r="J3091" s="422">
        <f t="shared" si="850"/>
        <v>6789.6</v>
      </c>
      <c r="K3091" s="419"/>
      <c r="L3091" s="423">
        <f t="shared" si="851"/>
        <v>615</v>
      </c>
      <c r="M3091" s="423">
        <f t="shared" si="851"/>
        <v>11.04</v>
      </c>
      <c r="N3091" s="424">
        <f t="shared" si="852"/>
        <v>6789.6</v>
      </c>
      <c r="O3091" s="424">
        <f t="shared" si="853"/>
        <v>6789.6</v>
      </c>
      <c r="P3091" s="420"/>
      <c r="Q3091" s="532"/>
      <c r="R3091" s="526" t="str">
        <f t="shared" si="834"/>
        <v>x</v>
      </c>
      <c r="S3091" s="526" t="str">
        <f t="shared" si="836"/>
        <v>x</v>
      </c>
      <c r="V3091" s="433">
        <f>VLOOKUP(A3091,[3]Cartilha!$A:$A,1,FALSE)</f>
        <v>91930</v>
      </c>
      <c r="W3091" s="367"/>
    </row>
    <row r="3092" spans="1:23" ht="22.5" hidden="1" x14ac:dyDescent="0.2">
      <c r="A3092" s="623">
        <v>91932</v>
      </c>
      <c r="B3092" s="616" t="s">
        <v>3171</v>
      </c>
      <c r="C3092" s="620" t="s">
        <v>779</v>
      </c>
      <c r="D3092" s="612" t="s">
        <v>7029</v>
      </c>
      <c r="E3092" s="621">
        <v>15.03</v>
      </c>
      <c r="F3092" s="614">
        <f t="shared" si="835"/>
        <v>18.12</v>
      </c>
      <c r="G3092" s="510"/>
      <c r="H3092" s="423"/>
      <c r="I3092" s="422">
        <f t="shared" si="849"/>
        <v>0</v>
      </c>
      <c r="J3092" s="422">
        <f t="shared" si="850"/>
        <v>0</v>
      </c>
      <c r="K3092" s="419"/>
      <c r="L3092" s="423">
        <f t="shared" si="851"/>
        <v>0</v>
      </c>
      <c r="M3092" s="423">
        <f t="shared" si="851"/>
        <v>0</v>
      </c>
      <c r="N3092" s="424">
        <f t="shared" si="852"/>
        <v>0</v>
      </c>
      <c r="O3092" s="424">
        <f t="shared" si="853"/>
        <v>0</v>
      </c>
      <c r="P3092" s="420"/>
      <c r="Q3092" s="532"/>
      <c r="R3092" s="526" t="str">
        <f t="shared" ref="R3092:R3155" si="854">IF(Q3092="X","x",IF(Q3092="xx","x",IF(O3092&gt;0,"x","")))</f>
        <v/>
      </c>
      <c r="S3092" s="526" t="str">
        <f t="shared" si="836"/>
        <v/>
      </c>
      <c r="V3092" s="433">
        <f>VLOOKUP(A3092,[3]Cartilha!$A:$A,1,FALSE)</f>
        <v>91932</v>
      </c>
      <c r="W3092" s="367"/>
    </row>
    <row r="3093" spans="1:23" ht="22.5" hidden="1" x14ac:dyDescent="0.2">
      <c r="A3093" s="623">
        <v>91934</v>
      </c>
      <c r="B3093" s="616" t="s">
        <v>3171</v>
      </c>
      <c r="C3093" s="620" t="s">
        <v>780</v>
      </c>
      <c r="D3093" s="612" t="s">
        <v>7029</v>
      </c>
      <c r="E3093" s="621">
        <v>22.95</v>
      </c>
      <c r="F3093" s="614">
        <f t="shared" si="835"/>
        <v>27.67</v>
      </c>
      <c r="G3093" s="510"/>
      <c r="H3093" s="423"/>
      <c r="I3093" s="422">
        <f t="shared" si="849"/>
        <v>0</v>
      </c>
      <c r="J3093" s="422">
        <f t="shared" si="850"/>
        <v>0</v>
      </c>
      <c r="K3093" s="419"/>
      <c r="L3093" s="423">
        <f t="shared" si="851"/>
        <v>0</v>
      </c>
      <c r="M3093" s="423">
        <f t="shared" si="851"/>
        <v>0</v>
      </c>
      <c r="N3093" s="424">
        <f t="shared" si="852"/>
        <v>0</v>
      </c>
      <c r="O3093" s="424">
        <f t="shared" si="853"/>
        <v>0</v>
      </c>
      <c r="P3093" s="420"/>
      <c r="Q3093" s="532"/>
      <c r="R3093" s="526" t="str">
        <f t="shared" si="854"/>
        <v/>
      </c>
      <c r="S3093" s="526" t="str">
        <f t="shared" si="836"/>
        <v/>
      </c>
      <c r="V3093" s="433">
        <f>VLOOKUP(A3093,[3]Cartilha!$A:$A,1,FALSE)</f>
        <v>91934</v>
      </c>
      <c r="W3093" s="367"/>
    </row>
    <row r="3094" spans="1:23" ht="22.5" hidden="1" x14ac:dyDescent="0.2">
      <c r="A3094" s="623">
        <v>92979</v>
      </c>
      <c r="B3094" s="616" t="s">
        <v>3171</v>
      </c>
      <c r="C3094" s="620" t="s">
        <v>781</v>
      </c>
      <c r="D3094" s="612" t="s">
        <v>7029</v>
      </c>
      <c r="E3094" s="621">
        <v>10.06</v>
      </c>
      <c r="F3094" s="614">
        <f t="shared" si="835"/>
        <v>12.13</v>
      </c>
      <c r="G3094" s="510"/>
      <c r="H3094" s="423"/>
      <c r="I3094" s="422">
        <f t="shared" si="849"/>
        <v>0</v>
      </c>
      <c r="J3094" s="422">
        <f t="shared" si="850"/>
        <v>0</v>
      </c>
      <c r="K3094" s="419"/>
      <c r="L3094" s="423">
        <f t="shared" si="851"/>
        <v>0</v>
      </c>
      <c r="M3094" s="423">
        <f t="shared" si="851"/>
        <v>0</v>
      </c>
      <c r="N3094" s="424">
        <f t="shared" si="852"/>
        <v>0</v>
      </c>
      <c r="O3094" s="424">
        <f t="shared" si="853"/>
        <v>0</v>
      </c>
      <c r="P3094" s="420"/>
      <c r="Q3094" s="532"/>
      <c r="R3094" s="526" t="str">
        <f t="shared" si="854"/>
        <v/>
      </c>
      <c r="S3094" s="526" t="str">
        <f t="shared" si="836"/>
        <v/>
      </c>
      <c r="V3094" s="433">
        <f>VLOOKUP(A3094,[3]Cartilha!$A:$A,1,FALSE)</f>
        <v>92979</v>
      </c>
      <c r="W3094" s="367"/>
    </row>
    <row r="3095" spans="1:23" ht="22.5" hidden="1" x14ac:dyDescent="0.2">
      <c r="A3095" s="623">
        <v>92981</v>
      </c>
      <c r="B3095" s="616" t="s">
        <v>3171</v>
      </c>
      <c r="C3095" s="620" t="s">
        <v>782</v>
      </c>
      <c r="D3095" s="612" t="s">
        <v>7029</v>
      </c>
      <c r="E3095" s="621">
        <v>15.44</v>
      </c>
      <c r="F3095" s="614">
        <f t="shared" ref="F3095:F3158" si="855">IF(E3095=0,0,ROUND(E3095*(1+E$13)*(1-E$14),2))</f>
        <v>18.61</v>
      </c>
      <c r="G3095" s="510"/>
      <c r="H3095" s="423"/>
      <c r="I3095" s="422">
        <f t="shared" si="849"/>
        <v>0</v>
      </c>
      <c r="J3095" s="422">
        <f t="shared" si="850"/>
        <v>0</v>
      </c>
      <c r="K3095" s="419"/>
      <c r="L3095" s="423">
        <f t="shared" si="851"/>
        <v>0</v>
      </c>
      <c r="M3095" s="423">
        <f t="shared" si="851"/>
        <v>0</v>
      </c>
      <c r="N3095" s="424">
        <f t="shared" si="852"/>
        <v>0</v>
      </c>
      <c r="O3095" s="424">
        <f t="shared" si="853"/>
        <v>0</v>
      </c>
      <c r="P3095" s="420"/>
      <c r="Q3095" s="532"/>
      <c r="R3095" s="526" t="str">
        <f t="shared" si="854"/>
        <v/>
      </c>
      <c r="S3095" s="526" t="str">
        <f t="shared" si="836"/>
        <v/>
      </c>
      <c r="V3095" s="433">
        <f>VLOOKUP(A3095,[3]Cartilha!$A:$A,1,FALSE)</f>
        <v>92981</v>
      </c>
      <c r="W3095" s="367"/>
    </row>
    <row r="3096" spans="1:23" x14ac:dyDescent="0.2">
      <c r="A3096" s="623" t="s">
        <v>1929</v>
      </c>
      <c r="B3096" s="616"/>
      <c r="C3096" s="620" t="s">
        <v>281</v>
      </c>
      <c r="D3096" s="612">
        <v>0</v>
      </c>
      <c r="E3096" s="621"/>
      <c r="F3096" s="614">
        <f t="shared" si="855"/>
        <v>0</v>
      </c>
      <c r="G3096" s="518"/>
      <c r="H3096" s="446"/>
      <c r="I3096" s="447"/>
      <c r="J3096" s="448"/>
      <c r="K3096" s="419"/>
      <c r="L3096" s="446"/>
      <c r="M3096" s="446"/>
      <c r="N3096" s="447"/>
      <c r="O3096" s="448"/>
      <c r="P3096" s="420"/>
      <c r="Q3096" s="525" t="str">
        <f>IF(OR(SUM(J3097:J3128)&gt;0,SUM(O3097:O3128)&gt;0),"xx","")</f>
        <v>xx</v>
      </c>
      <c r="R3096" s="526" t="str">
        <f t="shared" si="854"/>
        <v>x</v>
      </c>
      <c r="S3096" s="526" t="str">
        <f t="shared" si="836"/>
        <v>x</v>
      </c>
      <c r="V3096" s="433" t="str">
        <f>VLOOKUP(A3096,[3]Cartilha!$A:$A,1,FALSE)</f>
        <v>8.2.5.2</v>
      </c>
      <c r="W3096" s="367"/>
    </row>
    <row r="3097" spans="1:23" ht="22.5" hidden="1" x14ac:dyDescent="0.2">
      <c r="A3097" s="623">
        <v>91925</v>
      </c>
      <c r="B3097" s="616" t="s">
        <v>3171</v>
      </c>
      <c r="C3097" s="620" t="s">
        <v>783</v>
      </c>
      <c r="D3097" s="612" t="s">
        <v>7029</v>
      </c>
      <c r="E3097" s="621">
        <v>4.0199999999999996</v>
      </c>
      <c r="F3097" s="614">
        <f t="shared" si="855"/>
        <v>4.8499999999999996</v>
      </c>
      <c r="G3097" s="510"/>
      <c r="H3097" s="423"/>
      <c r="I3097" s="422">
        <f t="shared" ref="I3097:I3128" si="856">IF(ISBLANK(E3097),0,ROUND(F3097*G3097,2))</f>
        <v>0</v>
      </c>
      <c r="J3097" s="422">
        <f t="shared" ref="J3097:J3128" si="857">IF(ISBLANK(G3097),0,ROUND(G3097*H3097,2))</f>
        <v>0</v>
      </c>
      <c r="K3097" s="419"/>
      <c r="L3097" s="423">
        <f t="shared" ref="L3097:L3128" si="858">G3097</f>
        <v>0</v>
      </c>
      <c r="M3097" s="423">
        <f t="shared" ref="M3097:M3128" si="859">H3097</f>
        <v>0</v>
      </c>
      <c r="N3097" s="424">
        <f t="shared" ref="N3097:N3128" si="860">IF(ISBLANK(E3097),0,ROUND(F3097*L3097,2))</f>
        <v>0</v>
      </c>
      <c r="O3097" s="424">
        <f t="shared" ref="O3097:O3128" si="861">IF(ISBLANK(L3097),0,ROUND(L3097*M3097,2))</f>
        <v>0</v>
      </c>
      <c r="P3097" s="420"/>
      <c r="Q3097" s="532"/>
      <c r="R3097" s="526" t="str">
        <f t="shared" si="854"/>
        <v/>
      </c>
      <c r="S3097" s="526" t="str">
        <f t="shared" si="836"/>
        <v/>
      </c>
      <c r="V3097" s="433">
        <f>VLOOKUP(A3097,[3]Cartilha!$A:$A,1,FALSE)</f>
        <v>91925</v>
      </c>
      <c r="W3097" s="367"/>
    </row>
    <row r="3098" spans="1:23" ht="22.5" hidden="1" x14ac:dyDescent="0.2">
      <c r="A3098" s="623">
        <v>91927</v>
      </c>
      <c r="B3098" s="616" t="s">
        <v>3171</v>
      </c>
      <c r="C3098" s="620" t="s">
        <v>784</v>
      </c>
      <c r="D3098" s="612" t="s">
        <v>7029</v>
      </c>
      <c r="E3098" s="621">
        <v>5.41</v>
      </c>
      <c r="F3098" s="614">
        <f t="shared" si="855"/>
        <v>6.52</v>
      </c>
      <c r="G3098" s="510"/>
      <c r="H3098" s="423"/>
      <c r="I3098" s="422">
        <f t="shared" si="856"/>
        <v>0</v>
      </c>
      <c r="J3098" s="422">
        <f t="shared" si="857"/>
        <v>0</v>
      </c>
      <c r="K3098" s="419"/>
      <c r="L3098" s="423">
        <f t="shared" si="858"/>
        <v>0</v>
      </c>
      <c r="M3098" s="423">
        <f t="shared" si="859"/>
        <v>0</v>
      </c>
      <c r="N3098" s="424">
        <f t="shared" si="860"/>
        <v>0</v>
      </c>
      <c r="O3098" s="424">
        <f t="shared" si="861"/>
        <v>0</v>
      </c>
      <c r="P3098" s="420"/>
      <c r="Q3098" s="532"/>
      <c r="R3098" s="526" t="str">
        <f t="shared" si="854"/>
        <v/>
      </c>
      <c r="S3098" s="526" t="str">
        <f t="shared" si="836"/>
        <v/>
      </c>
      <c r="V3098" s="433">
        <f>VLOOKUP(A3098,[3]Cartilha!$A:$A,1,FALSE)</f>
        <v>91927</v>
      </c>
      <c r="W3098" s="367"/>
    </row>
    <row r="3099" spans="1:23" ht="22.5" hidden="1" x14ac:dyDescent="0.2">
      <c r="A3099" s="623">
        <v>91929</v>
      </c>
      <c r="B3099" s="616" t="s">
        <v>3171</v>
      </c>
      <c r="C3099" s="620" t="s">
        <v>785</v>
      </c>
      <c r="D3099" s="612" t="s">
        <v>7029</v>
      </c>
      <c r="E3099" s="621">
        <v>7.58</v>
      </c>
      <c r="F3099" s="614">
        <f t="shared" si="855"/>
        <v>9.14</v>
      </c>
      <c r="G3099" s="510"/>
      <c r="H3099" s="423"/>
      <c r="I3099" s="422">
        <f t="shared" si="856"/>
        <v>0</v>
      </c>
      <c r="J3099" s="422">
        <f t="shared" si="857"/>
        <v>0</v>
      </c>
      <c r="K3099" s="419"/>
      <c r="L3099" s="423">
        <f t="shared" si="858"/>
        <v>0</v>
      </c>
      <c r="M3099" s="423">
        <f t="shared" si="859"/>
        <v>0</v>
      </c>
      <c r="N3099" s="424">
        <f t="shared" si="860"/>
        <v>0</v>
      </c>
      <c r="O3099" s="424">
        <f t="shared" si="861"/>
        <v>0</v>
      </c>
      <c r="P3099" s="420"/>
      <c r="Q3099" s="532"/>
      <c r="R3099" s="526" t="str">
        <f t="shared" si="854"/>
        <v/>
      </c>
      <c r="S3099" s="526" t="str">
        <f t="shared" si="836"/>
        <v/>
      </c>
      <c r="V3099" s="433">
        <f>VLOOKUP(A3099,[3]Cartilha!$A:$A,1,FALSE)</f>
        <v>91929</v>
      </c>
      <c r="W3099" s="367"/>
    </row>
    <row r="3100" spans="1:23" ht="22.5" hidden="1" x14ac:dyDescent="0.2">
      <c r="A3100" s="623">
        <v>91931</v>
      </c>
      <c r="B3100" s="616" t="s">
        <v>3171</v>
      </c>
      <c r="C3100" s="620" t="s">
        <v>786</v>
      </c>
      <c r="D3100" s="612" t="s">
        <v>7029</v>
      </c>
      <c r="E3100" s="621">
        <v>10.220000000000001</v>
      </c>
      <c r="F3100" s="614">
        <f t="shared" si="855"/>
        <v>12.32</v>
      </c>
      <c r="G3100" s="510"/>
      <c r="H3100" s="423"/>
      <c r="I3100" s="422">
        <f t="shared" si="856"/>
        <v>0</v>
      </c>
      <c r="J3100" s="422">
        <f t="shared" si="857"/>
        <v>0</v>
      </c>
      <c r="K3100" s="419"/>
      <c r="L3100" s="423">
        <f t="shared" si="858"/>
        <v>0</v>
      </c>
      <c r="M3100" s="423">
        <f t="shared" si="859"/>
        <v>0</v>
      </c>
      <c r="N3100" s="424">
        <f t="shared" si="860"/>
        <v>0</v>
      </c>
      <c r="O3100" s="424">
        <f t="shared" si="861"/>
        <v>0</v>
      </c>
      <c r="P3100" s="420"/>
      <c r="Q3100" s="532"/>
      <c r="R3100" s="526" t="str">
        <f t="shared" si="854"/>
        <v/>
      </c>
      <c r="S3100" s="526" t="str">
        <f t="shared" si="836"/>
        <v/>
      </c>
      <c r="V3100" s="433">
        <f>VLOOKUP(A3100,[3]Cartilha!$A:$A,1,FALSE)</f>
        <v>91931</v>
      </c>
      <c r="W3100" s="367"/>
    </row>
    <row r="3101" spans="1:23" ht="22.5" x14ac:dyDescent="0.2">
      <c r="A3101" s="623">
        <v>91933</v>
      </c>
      <c r="B3101" s="616" t="s">
        <v>3171</v>
      </c>
      <c r="C3101" s="620" t="s">
        <v>787</v>
      </c>
      <c r="D3101" s="612" t="s">
        <v>7029</v>
      </c>
      <c r="E3101" s="621">
        <v>16.04</v>
      </c>
      <c r="F3101" s="614">
        <f t="shared" si="855"/>
        <v>19.34</v>
      </c>
      <c r="G3101" s="510">
        <v>30</v>
      </c>
      <c r="H3101" s="423">
        <f>F3101</f>
        <v>19.34</v>
      </c>
      <c r="I3101" s="422">
        <f t="shared" si="856"/>
        <v>580.20000000000005</v>
      </c>
      <c r="J3101" s="422">
        <f t="shared" si="857"/>
        <v>580.20000000000005</v>
      </c>
      <c r="K3101" s="419"/>
      <c r="L3101" s="423">
        <f t="shared" si="858"/>
        <v>30</v>
      </c>
      <c r="M3101" s="423">
        <f t="shared" si="859"/>
        <v>19.34</v>
      </c>
      <c r="N3101" s="424">
        <f t="shared" si="860"/>
        <v>580.20000000000005</v>
      </c>
      <c r="O3101" s="424">
        <f t="shared" si="861"/>
        <v>580.20000000000005</v>
      </c>
      <c r="P3101" s="420"/>
      <c r="Q3101" s="532"/>
      <c r="R3101" s="526" t="str">
        <f t="shared" si="854"/>
        <v>x</v>
      </c>
      <c r="S3101" s="526" t="str">
        <f t="shared" si="836"/>
        <v>x</v>
      </c>
      <c r="V3101" s="433">
        <f>VLOOKUP(A3101,[3]Cartilha!$A:$A,1,FALSE)</f>
        <v>91933</v>
      </c>
      <c r="W3101" s="367"/>
    </row>
    <row r="3102" spans="1:23" ht="22.5" hidden="1" x14ac:dyDescent="0.2">
      <c r="A3102" s="623">
        <v>91935</v>
      </c>
      <c r="B3102" s="616" t="s">
        <v>3171</v>
      </c>
      <c r="C3102" s="620" t="s">
        <v>788</v>
      </c>
      <c r="D3102" s="612" t="s">
        <v>7029</v>
      </c>
      <c r="E3102" s="621">
        <v>24.42</v>
      </c>
      <c r="F3102" s="614">
        <f t="shared" si="855"/>
        <v>29.44</v>
      </c>
      <c r="G3102" s="510"/>
      <c r="H3102" s="423"/>
      <c r="I3102" s="422">
        <f t="shared" si="856"/>
        <v>0</v>
      </c>
      <c r="J3102" s="422">
        <f t="shared" si="857"/>
        <v>0</v>
      </c>
      <c r="K3102" s="419"/>
      <c r="L3102" s="423">
        <f t="shared" si="858"/>
        <v>0</v>
      </c>
      <c r="M3102" s="423">
        <f t="shared" si="859"/>
        <v>0</v>
      </c>
      <c r="N3102" s="424">
        <f t="shared" si="860"/>
        <v>0</v>
      </c>
      <c r="O3102" s="424">
        <f t="shared" si="861"/>
        <v>0</v>
      </c>
      <c r="P3102" s="420"/>
      <c r="Q3102" s="532"/>
      <c r="R3102" s="526" t="str">
        <f t="shared" si="854"/>
        <v/>
      </c>
      <c r="S3102" s="526" t="str">
        <f t="shared" si="836"/>
        <v/>
      </c>
      <c r="V3102" s="433">
        <f>VLOOKUP(A3102,[3]Cartilha!$A:$A,1,FALSE)</f>
        <v>91935</v>
      </c>
      <c r="W3102" s="367"/>
    </row>
    <row r="3103" spans="1:23" ht="22.5" hidden="1" x14ac:dyDescent="0.2">
      <c r="A3103" s="623">
        <v>92980</v>
      </c>
      <c r="B3103" s="616" t="s">
        <v>3171</v>
      </c>
      <c r="C3103" s="620" t="s">
        <v>789</v>
      </c>
      <c r="D3103" s="612" t="s">
        <v>7029</v>
      </c>
      <c r="E3103" s="621">
        <v>10.93</v>
      </c>
      <c r="F3103" s="614">
        <f t="shared" si="855"/>
        <v>13.18</v>
      </c>
      <c r="G3103" s="510"/>
      <c r="H3103" s="423"/>
      <c r="I3103" s="422">
        <f t="shared" si="856"/>
        <v>0</v>
      </c>
      <c r="J3103" s="422">
        <f t="shared" si="857"/>
        <v>0</v>
      </c>
      <c r="K3103" s="419"/>
      <c r="L3103" s="423">
        <f t="shared" si="858"/>
        <v>0</v>
      </c>
      <c r="M3103" s="423">
        <f t="shared" si="859"/>
        <v>0</v>
      </c>
      <c r="N3103" s="424">
        <f t="shared" si="860"/>
        <v>0</v>
      </c>
      <c r="O3103" s="424">
        <f t="shared" si="861"/>
        <v>0</v>
      </c>
      <c r="P3103" s="420"/>
      <c r="Q3103" s="532"/>
      <c r="R3103" s="526" t="str">
        <f t="shared" si="854"/>
        <v/>
      </c>
      <c r="S3103" s="526" t="str">
        <f t="shared" si="836"/>
        <v/>
      </c>
      <c r="V3103" s="433">
        <f>VLOOKUP(A3103,[3]Cartilha!$A:$A,1,FALSE)</f>
        <v>92980</v>
      </c>
      <c r="W3103" s="367"/>
    </row>
    <row r="3104" spans="1:23" ht="22.5" hidden="1" x14ac:dyDescent="0.2">
      <c r="A3104" s="623">
        <v>92982</v>
      </c>
      <c r="B3104" s="616" t="s">
        <v>3171</v>
      </c>
      <c r="C3104" s="620" t="s">
        <v>790</v>
      </c>
      <c r="D3104" s="612" t="s">
        <v>7029</v>
      </c>
      <c r="E3104" s="621">
        <v>16.71</v>
      </c>
      <c r="F3104" s="614">
        <f t="shared" si="855"/>
        <v>20.149999999999999</v>
      </c>
      <c r="G3104" s="510"/>
      <c r="H3104" s="423"/>
      <c r="I3104" s="422">
        <f t="shared" si="856"/>
        <v>0</v>
      </c>
      <c r="J3104" s="422">
        <f t="shared" si="857"/>
        <v>0</v>
      </c>
      <c r="K3104" s="419"/>
      <c r="L3104" s="423">
        <f t="shared" si="858"/>
        <v>0</v>
      </c>
      <c r="M3104" s="423">
        <f t="shared" si="859"/>
        <v>0</v>
      </c>
      <c r="N3104" s="424">
        <f t="shared" si="860"/>
        <v>0</v>
      </c>
      <c r="O3104" s="424">
        <f t="shared" si="861"/>
        <v>0</v>
      </c>
      <c r="P3104" s="420"/>
      <c r="Q3104" s="532"/>
      <c r="R3104" s="526" t="str">
        <f t="shared" si="854"/>
        <v/>
      </c>
      <c r="S3104" s="526" t="str">
        <f t="shared" si="836"/>
        <v/>
      </c>
      <c r="V3104" s="433">
        <f>VLOOKUP(A3104,[3]Cartilha!$A:$A,1,FALSE)</f>
        <v>92982</v>
      </c>
      <c r="W3104" s="367"/>
    </row>
    <row r="3105" spans="1:23" ht="22.5" hidden="1" x14ac:dyDescent="0.2">
      <c r="A3105" s="623">
        <v>92984</v>
      </c>
      <c r="B3105" s="616" t="s">
        <v>3171</v>
      </c>
      <c r="C3105" s="620" t="s">
        <v>791</v>
      </c>
      <c r="D3105" s="612" t="s">
        <v>7029</v>
      </c>
      <c r="E3105" s="621">
        <v>27.21</v>
      </c>
      <c r="F3105" s="614">
        <f t="shared" si="855"/>
        <v>32.799999999999997</v>
      </c>
      <c r="G3105" s="510"/>
      <c r="H3105" s="423"/>
      <c r="I3105" s="422">
        <f t="shared" si="856"/>
        <v>0</v>
      </c>
      <c r="J3105" s="422">
        <f t="shared" si="857"/>
        <v>0</v>
      </c>
      <c r="K3105" s="419"/>
      <c r="L3105" s="423">
        <f t="shared" si="858"/>
        <v>0</v>
      </c>
      <c r="M3105" s="423">
        <f t="shared" si="859"/>
        <v>0</v>
      </c>
      <c r="N3105" s="424">
        <f t="shared" si="860"/>
        <v>0</v>
      </c>
      <c r="O3105" s="424">
        <f t="shared" si="861"/>
        <v>0</v>
      </c>
      <c r="P3105" s="420"/>
      <c r="Q3105" s="532"/>
      <c r="R3105" s="526" t="str">
        <f t="shared" si="854"/>
        <v/>
      </c>
      <c r="S3105" s="526" t="str">
        <f t="shared" si="836"/>
        <v/>
      </c>
      <c r="V3105" s="433">
        <f>VLOOKUP(A3105,[3]Cartilha!$A:$A,1,FALSE)</f>
        <v>92984</v>
      </c>
      <c r="W3105" s="367"/>
    </row>
    <row r="3106" spans="1:23" ht="22.5" hidden="1" x14ac:dyDescent="0.2">
      <c r="A3106" s="623">
        <v>92986</v>
      </c>
      <c r="B3106" s="616" t="s">
        <v>3171</v>
      </c>
      <c r="C3106" s="620" t="s">
        <v>792</v>
      </c>
      <c r="D3106" s="612" t="s">
        <v>7029</v>
      </c>
      <c r="E3106" s="621">
        <v>36.78</v>
      </c>
      <c r="F3106" s="614">
        <f t="shared" si="855"/>
        <v>44.34</v>
      </c>
      <c r="G3106" s="510"/>
      <c r="H3106" s="423"/>
      <c r="I3106" s="422">
        <f t="shared" si="856"/>
        <v>0</v>
      </c>
      <c r="J3106" s="422">
        <f t="shared" si="857"/>
        <v>0</v>
      </c>
      <c r="K3106" s="419"/>
      <c r="L3106" s="423">
        <f t="shared" si="858"/>
        <v>0</v>
      </c>
      <c r="M3106" s="423">
        <f t="shared" si="859"/>
        <v>0</v>
      </c>
      <c r="N3106" s="424">
        <f t="shared" si="860"/>
        <v>0</v>
      </c>
      <c r="O3106" s="424">
        <f t="shared" si="861"/>
        <v>0</v>
      </c>
      <c r="P3106" s="420"/>
      <c r="Q3106" s="532"/>
      <c r="R3106" s="526" t="str">
        <f t="shared" si="854"/>
        <v/>
      </c>
      <c r="S3106" s="526" t="str">
        <f t="shared" ref="S3106:S3169" si="862">IF(Q3106="X","x",IF(Q3106="xx","x",IF(OR(J3106&gt;0,O3106&gt;0),"x","")))</f>
        <v/>
      </c>
      <c r="V3106" s="433">
        <f>VLOOKUP(A3106,[3]Cartilha!$A:$A,1,FALSE)</f>
        <v>92986</v>
      </c>
      <c r="W3106" s="367"/>
    </row>
    <row r="3107" spans="1:23" ht="22.5" hidden="1" x14ac:dyDescent="0.2">
      <c r="A3107" s="623">
        <v>92988</v>
      </c>
      <c r="B3107" s="616" t="s">
        <v>3171</v>
      </c>
      <c r="C3107" s="620" t="s">
        <v>793</v>
      </c>
      <c r="D3107" s="612" t="s">
        <v>7029</v>
      </c>
      <c r="E3107" s="621">
        <v>51.58</v>
      </c>
      <c r="F3107" s="614">
        <f t="shared" si="855"/>
        <v>62.18</v>
      </c>
      <c r="G3107" s="510"/>
      <c r="H3107" s="423"/>
      <c r="I3107" s="422">
        <f t="shared" si="856"/>
        <v>0</v>
      </c>
      <c r="J3107" s="422">
        <f t="shared" si="857"/>
        <v>0</v>
      </c>
      <c r="K3107" s="419"/>
      <c r="L3107" s="423">
        <f t="shared" si="858"/>
        <v>0</v>
      </c>
      <c r="M3107" s="423">
        <f t="shared" si="859"/>
        <v>0</v>
      </c>
      <c r="N3107" s="424">
        <f t="shared" si="860"/>
        <v>0</v>
      </c>
      <c r="O3107" s="424">
        <f t="shared" si="861"/>
        <v>0</v>
      </c>
      <c r="P3107" s="420"/>
      <c r="Q3107" s="532"/>
      <c r="R3107" s="526" t="str">
        <f t="shared" si="854"/>
        <v/>
      </c>
      <c r="S3107" s="526" t="str">
        <f t="shared" si="862"/>
        <v/>
      </c>
      <c r="V3107" s="433">
        <f>VLOOKUP(A3107,[3]Cartilha!$A:$A,1,FALSE)</f>
        <v>92988</v>
      </c>
      <c r="W3107" s="367"/>
    </row>
    <row r="3108" spans="1:23" ht="22.5" hidden="1" x14ac:dyDescent="0.2">
      <c r="A3108" s="623">
        <v>92990</v>
      </c>
      <c r="B3108" s="616" t="s">
        <v>3171</v>
      </c>
      <c r="C3108" s="620" t="s">
        <v>794</v>
      </c>
      <c r="D3108" s="612" t="s">
        <v>7029</v>
      </c>
      <c r="E3108" s="621">
        <v>70.709999999999994</v>
      </c>
      <c r="F3108" s="614">
        <f t="shared" si="855"/>
        <v>85.25</v>
      </c>
      <c r="G3108" s="510"/>
      <c r="H3108" s="423"/>
      <c r="I3108" s="422">
        <f t="shared" si="856"/>
        <v>0</v>
      </c>
      <c r="J3108" s="422">
        <f t="shared" si="857"/>
        <v>0</v>
      </c>
      <c r="K3108" s="419"/>
      <c r="L3108" s="423">
        <f t="shared" si="858"/>
        <v>0</v>
      </c>
      <c r="M3108" s="423">
        <f t="shared" si="859"/>
        <v>0</v>
      </c>
      <c r="N3108" s="424">
        <f t="shared" si="860"/>
        <v>0</v>
      </c>
      <c r="O3108" s="424">
        <f t="shared" si="861"/>
        <v>0</v>
      </c>
      <c r="P3108" s="420"/>
      <c r="Q3108" s="532"/>
      <c r="R3108" s="526" t="str">
        <f t="shared" si="854"/>
        <v/>
      </c>
      <c r="S3108" s="526" t="str">
        <f t="shared" si="862"/>
        <v/>
      </c>
      <c r="V3108" s="433">
        <f>VLOOKUP(A3108,[3]Cartilha!$A:$A,1,FALSE)</f>
        <v>92990</v>
      </c>
      <c r="W3108" s="367"/>
    </row>
    <row r="3109" spans="1:23" ht="22.5" hidden="1" x14ac:dyDescent="0.2">
      <c r="A3109" s="623">
        <v>92992</v>
      </c>
      <c r="B3109" s="616" t="s">
        <v>3171</v>
      </c>
      <c r="C3109" s="620" t="s">
        <v>795</v>
      </c>
      <c r="D3109" s="612" t="s">
        <v>7029</v>
      </c>
      <c r="E3109" s="621">
        <v>93.37</v>
      </c>
      <c r="F3109" s="614">
        <f t="shared" si="855"/>
        <v>112.57</v>
      </c>
      <c r="G3109" s="510"/>
      <c r="H3109" s="423"/>
      <c r="I3109" s="422">
        <f t="shared" si="856"/>
        <v>0</v>
      </c>
      <c r="J3109" s="422">
        <f t="shared" si="857"/>
        <v>0</v>
      </c>
      <c r="K3109" s="419"/>
      <c r="L3109" s="423">
        <f t="shared" si="858"/>
        <v>0</v>
      </c>
      <c r="M3109" s="423">
        <f t="shared" si="859"/>
        <v>0</v>
      </c>
      <c r="N3109" s="424">
        <f t="shared" si="860"/>
        <v>0</v>
      </c>
      <c r="O3109" s="424">
        <f t="shared" si="861"/>
        <v>0</v>
      </c>
      <c r="P3109" s="420"/>
      <c r="Q3109" s="532"/>
      <c r="R3109" s="526" t="str">
        <f t="shared" si="854"/>
        <v/>
      </c>
      <c r="S3109" s="526" t="str">
        <f t="shared" si="862"/>
        <v/>
      </c>
      <c r="V3109" s="433">
        <f>VLOOKUP(A3109,[3]Cartilha!$A:$A,1,FALSE)</f>
        <v>92992</v>
      </c>
      <c r="W3109" s="367"/>
    </row>
    <row r="3110" spans="1:23" ht="22.5" hidden="1" x14ac:dyDescent="0.2">
      <c r="A3110" s="623">
        <v>92994</v>
      </c>
      <c r="B3110" s="616" t="s">
        <v>3171</v>
      </c>
      <c r="C3110" s="620" t="s">
        <v>796</v>
      </c>
      <c r="D3110" s="612" t="s">
        <v>7029</v>
      </c>
      <c r="E3110" s="621">
        <v>120.79</v>
      </c>
      <c r="F3110" s="614">
        <f t="shared" si="855"/>
        <v>145.62</v>
      </c>
      <c r="G3110" s="510"/>
      <c r="H3110" s="423"/>
      <c r="I3110" s="422">
        <f t="shared" si="856"/>
        <v>0</v>
      </c>
      <c r="J3110" s="422">
        <f t="shared" si="857"/>
        <v>0</v>
      </c>
      <c r="K3110" s="419"/>
      <c r="L3110" s="423">
        <f t="shared" si="858"/>
        <v>0</v>
      </c>
      <c r="M3110" s="423">
        <f t="shared" si="859"/>
        <v>0</v>
      </c>
      <c r="N3110" s="424">
        <f t="shared" si="860"/>
        <v>0</v>
      </c>
      <c r="O3110" s="424">
        <f t="shared" si="861"/>
        <v>0</v>
      </c>
      <c r="P3110" s="420"/>
      <c r="Q3110" s="532"/>
      <c r="R3110" s="526" t="str">
        <f t="shared" si="854"/>
        <v/>
      </c>
      <c r="S3110" s="526" t="str">
        <f t="shared" si="862"/>
        <v/>
      </c>
      <c r="V3110" s="433">
        <f>VLOOKUP(A3110,[3]Cartilha!$A:$A,1,FALSE)</f>
        <v>92994</v>
      </c>
      <c r="W3110" s="367"/>
    </row>
    <row r="3111" spans="1:23" ht="22.5" hidden="1" x14ac:dyDescent="0.2">
      <c r="A3111" s="623">
        <v>92996</v>
      </c>
      <c r="B3111" s="616" t="s">
        <v>3171</v>
      </c>
      <c r="C3111" s="620" t="s">
        <v>797</v>
      </c>
      <c r="D3111" s="612" t="s">
        <v>7029</v>
      </c>
      <c r="E3111" s="621">
        <v>149.24</v>
      </c>
      <c r="F3111" s="614">
        <f t="shared" si="855"/>
        <v>179.92</v>
      </c>
      <c r="G3111" s="510"/>
      <c r="H3111" s="423"/>
      <c r="I3111" s="422">
        <f t="shared" si="856"/>
        <v>0</v>
      </c>
      <c r="J3111" s="422">
        <f t="shared" si="857"/>
        <v>0</v>
      </c>
      <c r="K3111" s="419"/>
      <c r="L3111" s="423">
        <f t="shared" si="858"/>
        <v>0</v>
      </c>
      <c r="M3111" s="423">
        <f t="shared" si="859"/>
        <v>0</v>
      </c>
      <c r="N3111" s="424">
        <f t="shared" si="860"/>
        <v>0</v>
      </c>
      <c r="O3111" s="424">
        <f t="shared" si="861"/>
        <v>0</v>
      </c>
      <c r="P3111" s="420"/>
      <c r="Q3111" s="532"/>
      <c r="R3111" s="526" t="str">
        <f t="shared" si="854"/>
        <v/>
      </c>
      <c r="S3111" s="526" t="str">
        <f t="shared" si="862"/>
        <v/>
      </c>
      <c r="V3111" s="433">
        <f>VLOOKUP(A3111,[3]Cartilha!$A:$A,1,FALSE)</f>
        <v>92996</v>
      </c>
      <c r="W3111" s="367"/>
    </row>
    <row r="3112" spans="1:23" ht="22.5" hidden="1" x14ac:dyDescent="0.2">
      <c r="A3112" s="623">
        <v>92998</v>
      </c>
      <c r="B3112" s="616" t="s">
        <v>3171</v>
      </c>
      <c r="C3112" s="620" t="s">
        <v>798</v>
      </c>
      <c r="D3112" s="612" t="s">
        <v>7029</v>
      </c>
      <c r="E3112" s="621">
        <v>182.55</v>
      </c>
      <c r="F3112" s="614">
        <f t="shared" si="855"/>
        <v>220.08</v>
      </c>
      <c r="G3112" s="510"/>
      <c r="H3112" s="423"/>
      <c r="I3112" s="422">
        <f t="shared" si="856"/>
        <v>0</v>
      </c>
      <c r="J3112" s="422">
        <f t="shared" si="857"/>
        <v>0</v>
      </c>
      <c r="K3112" s="419"/>
      <c r="L3112" s="423">
        <f t="shared" si="858"/>
        <v>0</v>
      </c>
      <c r="M3112" s="423">
        <f t="shared" si="859"/>
        <v>0</v>
      </c>
      <c r="N3112" s="424">
        <f t="shared" si="860"/>
        <v>0</v>
      </c>
      <c r="O3112" s="424">
        <f t="shared" si="861"/>
        <v>0</v>
      </c>
      <c r="P3112" s="420"/>
      <c r="Q3112" s="532"/>
      <c r="R3112" s="526" t="str">
        <f t="shared" si="854"/>
        <v/>
      </c>
      <c r="S3112" s="526" t="str">
        <f t="shared" si="862"/>
        <v/>
      </c>
      <c r="V3112" s="433">
        <f>VLOOKUP(A3112,[3]Cartilha!$A:$A,1,FALSE)</f>
        <v>92998</v>
      </c>
      <c r="W3112" s="367"/>
    </row>
    <row r="3113" spans="1:23" ht="22.5" hidden="1" x14ac:dyDescent="0.2">
      <c r="A3113" s="623">
        <v>93000</v>
      </c>
      <c r="B3113" s="616" t="s">
        <v>3171</v>
      </c>
      <c r="C3113" s="620" t="s">
        <v>799</v>
      </c>
      <c r="D3113" s="612" t="s">
        <v>7029</v>
      </c>
      <c r="E3113" s="621">
        <v>239.6</v>
      </c>
      <c r="F3113" s="614">
        <f t="shared" si="855"/>
        <v>288.86</v>
      </c>
      <c r="G3113" s="510"/>
      <c r="H3113" s="423"/>
      <c r="I3113" s="422">
        <f t="shared" si="856"/>
        <v>0</v>
      </c>
      <c r="J3113" s="422">
        <f t="shared" si="857"/>
        <v>0</v>
      </c>
      <c r="K3113" s="419"/>
      <c r="L3113" s="423">
        <f t="shared" si="858"/>
        <v>0</v>
      </c>
      <c r="M3113" s="423">
        <f t="shared" si="859"/>
        <v>0</v>
      </c>
      <c r="N3113" s="424">
        <f t="shared" si="860"/>
        <v>0</v>
      </c>
      <c r="O3113" s="424">
        <f t="shared" si="861"/>
        <v>0</v>
      </c>
      <c r="P3113" s="420"/>
      <c r="Q3113" s="532"/>
      <c r="R3113" s="526" t="str">
        <f t="shared" si="854"/>
        <v/>
      </c>
      <c r="S3113" s="526" t="str">
        <f t="shared" si="862"/>
        <v/>
      </c>
      <c r="V3113" s="433">
        <f>VLOOKUP(A3113,[3]Cartilha!$A:$A,1,FALSE)</f>
        <v>93000</v>
      </c>
      <c r="W3113" s="367"/>
    </row>
    <row r="3114" spans="1:23" ht="22.5" hidden="1" x14ac:dyDescent="0.2">
      <c r="A3114" s="623">
        <v>93002</v>
      </c>
      <c r="B3114" s="616" t="s">
        <v>3171</v>
      </c>
      <c r="C3114" s="620" t="s">
        <v>800</v>
      </c>
      <c r="D3114" s="612" t="s">
        <v>7029</v>
      </c>
      <c r="E3114" s="621">
        <v>299.32</v>
      </c>
      <c r="F3114" s="614">
        <f t="shared" si="855"/>
        <v>360.86</v>
      </c>
      <c r="G3114" s="510"/>
      <c r="H3114" s="423"/>
      <c r="I3114" s="422">
        <f t="shared" si="856"/>
        <v>0</v>
      </c>
      <c r="J3114" s="422">
        <f t="shared" si="857"/>
        <v>0</v>
      </c>
      <c r="K3114" s="419"/>
      <c r="L3114" s="423">
        <f t="shared" si="858"/>
        <v>0</v>
      </c>
      <c r="M3114" s="423">
        <f t="shared" si="859"/>
        <v>0</v>
      </c>
      <c r="N3114" s="424">
        <f t="shared" si="860"/>
        <v>0</v>
      </c>
      <c r="O3114" s="424">
        <f t="shared" si="861"/>
        <v>0</v>
      </c>
      <c r="P3114" s="420"/>
      <c r="Q3114" s="532"/>
      <c r="R3114" s="526" t="str">
        <f t="shared" si="854"/>
        <v/>
      </c>
      <c r="S3114" s="526" t="str">
        <f t="shared" si="862"/>
        <v/>
      </c>
      <c r="V3114" s="433">
        <f>VLOOKUP(A3114,[3]Cartilha!$A:$A,1,FALSE)</f>
        <v>93002</v>
      </c>
      <c r="W3114" s="367"/>
    </row>
    <row r="3115" spans="1:23" ht="22.5" hidden="1" x14ac:dyDescent="0.2">
      <c r="A3115" s="623">
        <v>101884</v>
      </c>
      <c r="B3115" s="616" t="s">
        <v>3171</v>
      </c>
      <c r="C3115" s="620" t="s">
        <v>5002</v>
      </c>
      <c r="D3115" s="612" t="s">
        <v>7029</v>
      </c>
      <c r="E3115" s="621">
        <v>9.8000000000000007</v>
      </c>
      <c r="F3115" s="614">
        <f t="shared" si="855"/>
        <v>11.81</v>
      </c>
      <c r="G3115" s="510"/>
      <c r="H3115" s="423"/>
      <c r="I3115" s="422">
        <f t="shared" si="856"/>
        <v>0</v>
      </c>
      <c r="J3115" s="422">
        <f t="shared" si="857"/>
        <v>0</v>
      </c>
      <c r="K3115" s="419"/>
      <c r="L3115" s="423">
        <f t="shared" si="858"/>
        <v>0</v>
      </c>
      <c r="M3115" s="423">
        <f t="shared" si="859"/>
        <v>0</v>
      </c>
      <c r="N3115" s="424">
        <f t="shared" si="860"/>
        <v>0</v>
      </c>
      <c r="O3115" s="424">
        <f t="shared" si="861"/>
        <v>0</v>
      </c>
      <c r="P3115" s="420"/>
      <c r="Q3115" s="532"/>
      <c r="R3115" s="526" t="str">
        <f t="shared" si="854"/>
        <v/>
      </c>
      <c r="S3115" s="526" t="str">
        <f t="shared" si="862"/>
        <v/>
      </c>
      <c r="V3115" s="433">
        <f>VLOOKUP(A3115,[3]Cartilha!$A:$A,1,FALSE)</f>
        <v>101884</v>
      </c>
      <c r="W3115" s="367"/>
    </row>
    <row r="3116" spans="1:23" ht="22.5" hidden="1" x14ac:dyDescent="0.2">
      <c r="A3116" s="623">
        <v>101885</v>
      </c>
      <c r="B3116" s="616" t="s">
        <v>3171</v>
      </c>
      <c r="C3116" s="620" t="s">
        <v>5003</v>
      </c>
      <c r="D3116" s="612" t="s">
        <v>7029</v>
      </c>
      <c r="E3116" s="621">
        <v>10.67</v>
      </c>
      <c r="F3116" s="614">
        <f t="shared" si="855"/>
        <v>12.86</v>
      </c>
      <c r="G3116" s="510"/>
      <c r="H3116" s="423"/>
      <c r="I3116" s="422">
        <f t="shared" si="856"/>
        <v>0</v>
      </c>
      <c r="J3116" s="422">
        <f t="shared" si="857"/>
        <v>0</v>
      </c>
      <c r="K3116" s="419"/>
      <c r="L3116" s="423">
        <f t="shared" si="858"/>
        <v>0</v>
      </c>
      <c r="M3116" s="423">
        <f t="shared" si="859"/>
        <v>0</v>
      </c>
      <c r="N3116" s="424">
        <f t="shared" si="860"/>
        <v>0</v>
      </c>
      <c r="O3116" s="424">
        <f t="shared" si="861"/>
        <v>0</v>
      </c>
      <c r="P3116" s="420"/>
      <c r="Q3116" s="532"/>
      <c r="R3116" s="526" t="str">
        <f t="shared" si="854"/>
        <v/>
      </c>
      <c r="S3116" s="526" t="str">
        <f t="shared" si="862"/>
        <v/>
      </c>
      <c r="V3116" s="433">
        <f>VLOOKUP(A3116,[3]Cartilha!$A:$A,1,FALSE)</f>
        <v>101885</v>
      </c>
      <c r="W3116" s="367"/>
    </row>
    <row r="3117" spans="1:23" ht="22.5" hidden="1" x14ac:dyDescent="0.2">
      <c r="A3117" s="623">
        <v>101886</v>
      </c>
      <c r="B3117" s="616" t="s">
        <v>3171</v>
      </c>
      <c r="C3117" s="620" t="s">
        <v>5004</v>
      </c>
      <c r="D3117" s="612" t="s">
        <v>7029</v>
      </c>
      <c r="E3117" s="621">
        <v>15.14</v>
      </c>
      <c r="F3117" s="614">
        <f t="shared" si="855"/>
        <v>18.25</v>
      </c>
      <c r="G3117" s="510"/>
      <c r="H3117" s="423"/>
      <c r="I3117" s="422">
        <f t="shared" si="856"/>
        <v>0</v>
      </c>
      <c r="J3117" s="422">
        <f t="shared" si="857"/>
        <v>0</v>
      </c>
      <c r="K3117" s="419"/>
      <c r="L3117" s="423">
        <f t="shared" si="858"/>
        <v>0</v>
      </c>
      <c r="M3117" s="423">
        <f t="shared" si="859"/>
        <v>0</v>
      </c>
      <c r="N3117" s="424">
        <f t="shared" si="860"/>
        <v>0</v>
      </c>
      <c r="O3117" s="424">
        <f t="shared" si="861"/>
        <v>0</v>
      </c>
      <c r="P3117" s="420"/>
      <c r="Q3117" s="532"/>
      <c r="R3117" s="526" t="str">
        <f t="shared" si="854"/>
        <v/>
      </c>
      <c r="S3117" s="526" t="str">
        <f t="shared" si="862"/>
        <v/>
      </c>
      <c r="V3117" s="433">
        <f>VLOOKUP(A3117,[3]Cartilha!$A:$A,1,FALSE)</f>
        <v>101886</v>
      </c>
      <c r="W3117" s="367"/>
    </row>
    <row r="3118" spans="1:23" ht="22.5" hidden="1" x14ac:dyDescent="0.2">
      <c r="A3118" s="623">
        <v>101887</v>
      </c>
      <c r="B3118" s="616" t="s">
        <v>3171</v>
      </c>
      <c r="C3118" s="620" t="s">
        <v>5005</v>
      </c>
      <c r="D3118" s="612" t="s">
        <v>7029</v>
      </c>
      <c r="E3118" s="621">
        <v>16.41</v>
      </c>
      <c r="F3118" s="614">
        <f t="shared" si="855"/>
        <v>19.78</v>
      </c>
      <c r="G3118" s="510"/>
      <c r="H3118" s="423"/>
      <c r="I3118" s="422">
        <f t="shared" si="856"/>
        <v>0</v>
      </c>
      <c r="J3118" s="422">
        <f t="shared" si="857"/>
        <v>0</v>
      </c>
      <c r="K3118" s="419"/>
      <c r="L3118" s="423">
        <f t="shared" si="858"/>
        <v>0</v>
      </c>
      <c r="M3118" s="423">
        <f t="shared" si="859"/>
        <v>0</v>
      </c>
      <c r="N3118" s="424">
        <f t="shared" si="860"/>
        <v>0</v>
      </c>
      <c r="O3118" s="424">
        <f t="shared" si="861"/>
        <v>0</v>
      </c>
      <c r="P3118" s="420"/>
      <c r="Q3118" s="532"/>
      <c r="R3118" s="526" t="str">
        <f t="shared" si="854"/>
        <v/>
      </c>
      <c r="S3118" s="526" t="str">
        <f t="shared" si="862"/>
        <v/>
      </c>
      <c r="V3118" s="433">
        <f>VLOOKUP(A3118,[3]Cartilha!$A:$A,1,FALSE)</f>
        <v>101887</v>
      </c>
      <c r="W3118" s="367"/>
    </row>
    <row r="3119" spans="1:23" ht="22.5" hidden="1" x14ac:dyDescent="0.2">
      <c r="A3119" s="623">
        <v>101888</v>
      </c>
      <c r="B3119" s="616" t="s">
        <v>3171</v>
      </c>
      <c r="C3119" s="620" t="s">
        <v>5006</v>
      </c>
      <c r="D3119" s="612" t="s">
        <v>7029</v>
      </c>
      <c r="E3119" s="621">
        <v>24.32</v>
      </c>
      <c r="F3119" s="614">
        <f t="shared" si="855"/>
        <v>29.32</v>
      </c>
      <c r="G3119" s="510"/>
      <c r="H3119" s="423"/>
      <c r="I3119" s="422">
        <f t="shared" si="856"/>
        <v>0</v>
      </c>
      <c r="J3119" s="422">
        <f t="shared" si="857"/>
        <v>0</v>
      </c>
      <c r="K3119" s="419"/>
      <c r="L3119" s="423">
        <f t="shared" si="858"/>
        <v>0</v>
      </c>
      <c r="M3119" s="423">
        <f t="shared" si="859"/>
        <v>0</v>
      </c>
      <c r="N3119" s="424">
        <f t="shared" si="860"/>
        <v>0</v>
      </c>
      <c r="O3119" s="424">
        <f t="shared" si="861"/>
        <v>0</v>
      </c>
      <c r="P3119" s="420"/>
      <c r="Q3119" s="532"/>
      <c r="R3119" s="526" t="str">
        <f t="shared" si="854"/>
        <v/>
      </c>
      <c r="S3119" s="526" t="str">
        <f t="shared" si="862"/>
        <v/>
      </c>
      <c r="V3119" s="433">
        <f>VLOOKUP(A3119,[3]Cartilha!$A:$A,1,FALSE)</f>
        <v>101888</v>
      </c>
      <c r="W3119" s="367"/>
    </row>
    <row r="3120" spans="1:23" ht="22.5" hidden="1" x14ac:dyDescent="0.2">
      <c r="A3120" s="623">
        <v>101889</v>
      </c>
      <c r="B3120" s="616" t="s">
        <v>3171</v>
      </c>
      <c r="C3120" s="620" t="s">
        <v>5007</v>
      </c>
      <c r="D3120" s="612" t="s">
        <v>7029</v>
      </c>
      <c r="E3120" s="621">
        <v>25.03</v>
      </c>
      <c r="F3120" s="614">
        <f t="shared" si="855"/>
        <v>30.18</v>
      </c>
      <c r="G3120" s="510"/>
      <c r="H3120" s="423"/>
      <c r="I3120" s="422">
        <f t="shared" si="856"/>
        <v>0</v>
      </c>
      <c r="J3120" s="422">
        <f t="shared" si="857"/>
        <v>0</v>
      </c>
      <c r="K3120" s="419"/>
      <c r="L3120" s="423">
        <f t="shared" si="858"/>
        <v>0</v>
      </c>
      <c r="M3120" s="423">
        <f t="shared" si="859"/>
        <v>0</v>
      </c>
      <c r="N3120" s="424">
        <f t="shared" si="860"/>
        <v>0</v>
      </c>
      <c r="O3120" s="424">
        <f t="shared" si="861"/>
        <v>0</v>
      </c>
      <c r="P3120" s="420"/>
      <c r="Q3120" s="532"/>
      <c r="R3120" s="526" t="str">
        <f t="shared" si="854"/>
        <v/>
      </c>
      <c r="S3120" s="526" t="str">
        <f t="shared" si="862"/>
        <v/>
      </c>
      <c r="V3120" s="433">
        <f>VLOOKUP(A3120,[3]Cartilha!$A:$A,1,FALSE)</f>
        <v>101889</v>
      </c>
      <c r="W3120" s="367"/>
    </row>
    <row r="3121" spans="1:23" ht="22.5" hidden="1" x14ac:dyDescent="0.2">
      <c r="A3121" s="623">
        <v>101560</v>
      </c>
      <c r="B3121" s="616" t="s">
        <v>3171</v>
      </c>
      <c r="C3121" s="620" t="s">
        <v>5100</v>
      </c>
      <c r="D3121" s="612" t="s">
        <v>7029</v>
      </c>
      <c r="E3121" s="621">
        <v>10.65</v>
      </c>
      <c r="F3121" s="614">
        <f t="shared" si="855"/>
        <v>12.84</v>
      </c>
      <c r="G3121" s="510"/>
      <c r="H3121" s="423"/>
      <c r="I3121" s="422">
        <f t="shared" si="856"/>
        <v>0</v>
      </c>
      <c r="J3121" s="422">
        <f t="shared" si="857"/>
        <v>0</v>
      </c>
      <c r="K3121" s="419"/>
      <c r="L3121" s="423">
        <f t="shared" si="858"/>
        <v>0</v>
      </c>
      <c r="M3121" s="423">
        <f t="shared" si="859"/>
        <v>0</v>
      </c>
      <c r="N3121" s="424">
        <f t="shared" si="860"/>
        <v>0</v>
      </c>
      <c r="O3121" s="424">
        <f t="shared" si="861"/>
        <v>0</v>
      </c>
      <c r="P3121" s="420"/>
      <c r="Q3121" s="532"/>
      <c r="R3121" s="526" t="str">
        <f t="shared" si="854"/>
        <v/>
      </c>
      <c r="S3121" s="526" t="str">
        <f t="shared" si="862"/>
        <v/>
      </c>
      <c r="V3121" s="433">
        <f>VLOOKUP(A3121,[3]Cartilha!$A:$A,1,FALSE)</f>
        <v>101560</v>
      </c>
      <c r="W3121" s="367"/>
    </row>
    <row r="3122" spans="1:23" ht="22.5" hidden="1" x14ac:dyDescent="0.2">
      <c r="A3122" s="623">
        <v>101561</v>
      </c>
      <c r="B3122" s="616" t="s">
        <v>3171</v>
      </c>
      <c r="C3122" s="620" t="s">
        <v>5101</v>
      </c>
      <c r="D3122" s="612" t="s">
        <v>7029</v>
      </c>
      <c r="E3122" s="621">
        <v>16.29</v>
      </c>
      <c r="F3122" s="614">
        <f t="shared" si="855"/>
        <v>19.64</v>
      </c>
      <c r="G3122" s="510"/>
      <c r="H3122" s="423"/>
      <c r="I3122" s="422">
        <f t="shared" si="856"/>
        <v>0</v>
      </c>
      <c r="J3122" s="422">
        <f t="shared" si="857"/>
        <v>0</v>
      </c>
      <c r="K3122" s="419"/>
      <c r="L3122" s="423">
        <f t="shared" si="858"/>
        <v>0</v>
      </c>
      <c r="M3122" s="423">
        <f t="shared" si="859"/>
        <v>0</v>
      </c>
      <c r="N3122" s="424">
        <f t="shared" si="860"/>
        <v>0</v>
      </c>
      <c r="O3122" s="424">
        <f t="shared" si="861"/>
        <v>0</v>
      </c>
      <c r="P3122" s="420"/>
      <c r="Q3122" s="532"/>
      <c r="R3122" s="526" t="str">
        <f t="shared" si="854"/>
        <v/>
      </c>
      <c r="S3122" s="526" t="str">
        <f t="shared" si="862"/>
        <v/>
      </c>
      <c r="V3122" s="433">
        <f>VLOOKUP(A3122,[3]Cartilha!$A:$A,1,FALSE)</f>
        <v>101561</v>
      </c>
      <c r="W3122" s="367"/>
    </row>
    <row r="3123" spans="1:23" ht="22.5" hidden="1" x14ac:dyDescent="0.2">
      <c r="A3123" s="623">
        <v>101562</v>
      </c>
      <c r="B3123" s="616" t="s">
        <v>3171</v>
      </c>
      <c r="C3123" s="620" t="s">
        <v>5102</v>
      </c>
      <c r="D3123" s="612" t="s">
        <v>7029</v>
      </c>
      <c r="E3123" s="621">
        <v>24.77</v>
      </c>
      <c r="F3123" s="614">
        <f t="shared" si="855"/>
        <v>29.86</v>
      </c>
      <c r="G3123" s="510"/>
      <c r="H3123" s="423"/>
      <c r="I3123" s="422">
        <f t="shared" si="856"/>
        <v>0</v>
      </c>
      <c r="J3123" s="422">
        <f t="shared" si="857"/>
        <v>0</v>
      </c>
      <c r="K3123" s="419"/>
      <c r="L3123" s="423">
        <f t="shared" si="858"/>
        <v>0</v>
      </c>
      <c r="M3123" s="423">
        <f t="shared" si="859"/>
        <v>0</v>
      </c>
      <c r="N3123" s="424">
        <f t="shared" si="860"/>
        <v>0</v>
      </c>
      <c r="O3123" s="424">
        <f t="shared" si="861"/>
        <v>0</v>
      </c>
      <c r="P3123" s="420"/>
      <c r="Q3123" s="532"/>
      <c r="R3123" s="526" t="str">
        <f t="shared" si="854"/>
        <v/>
      </c>
      <c r="S3123" s="526" t="str">
        <f t="shared" si="862"/>
        <v/>
      </c>
      <c r="V3123" s="433">
        <f>VLOOKUP(A3123,[3]Cartilha!$A:$A,1,FALSE)</f>
        <v>101562</v>
      </c>
      <c r="W3123" s="367"/>
    </row>
    <row r="3124" spans="1:23" ht="22.5" hidden="1" x14ac:dyDescent="0.2">
      <c r="A3124" s="623">
        <v>101563</v>
      </c>
      <c r="B3124" s="616" t="s">
        <v>3171</v>
      </c>
      <c r="C3124" s="620" t="s">
        <v>5103</v>
      </c>
      <c r="D3124" s="612" t="s">
        <v>7029</v>
      </c>
      <c r="E3124" s="621">
        <v>34.11</v>
      </c>
      <c r="F3124" s="614">
        <f t="shared" si="855"/>
        <v>41.12</v>
      </c>
      <c r="G3124" s="510"/>
      <c r="H3124" s="423"/>
      <c r="I3124" s="422">
        <f t="shared" si="856"/>
        <v>0</v>
      </c>
      <c r="J3124" s="422">
        <f t="shared" si="857"/>
        <v>0</v>
      </c>
      <c r="K3124" s="419"/>
      <c r="L3124" s="423">
        <f t="shared" si="858"/>
        <v>0</v>
      </c>
      <c r="M3124" s="423">
        <f t="shared" si="859"/>
        <v>0</v>
      </c>
      <c r="N3124" s="424">
        <f t="shared" si="860"/>
        <v>0</v>
      </c>
      <c r="O3124" s="424">
        <f t="shared" si="861"/>
        <v>0</v>
      </c>
      <c r="P3124" s="420"/>
      <c r="Q3124" s="532"/>
      <c r="R3124" s="526" t="str">
        <f t="shared" si="854"/>
        <v/>
      </c>
      <c r="S3124" s="526" t="str">
        <f t="shared" si="862"/>
        <v/>
      </c>
      <c r="V3124" s="433">
        <f>VLOOKUP(A3124,[3]Cartilha!$A:$A,1,FALSE)</f>
        <v>101563</v>
      </c>
      <c r="W3124" s="367"/>
    </row>
    <row r="3125" spans="1:23" ht="22.5" hidden="1" x14ac:dyDescent="0.2">
      <c r="A3125" s="623">
        <v>101564</v>
      </c>
      <c r="B3125" s="616" t="s">
        <v>3171</v>
      </c>
      <c r="C3125" s="620" t="s">
        <v>5104</v>
      </c>
      <c r="D3125" s="612" t="s">
        <v>7029</v>
      </c>
      <c r="E3125" s="621">
        <v>48.59</v>
      </c>
      <c r="F3125" s="614">
        <f t="shared" si="855"/>
        <v>58.58</v>
      </c>
      <c r="G3125" s="510"/>
      <c r="H3125" s="423"/>
      <c r="I3125" s="422">
        <f t="shared" si="856"/>
        <v>0</v>
      </c>
      <c r="J3125" s="422">
        <f t="shared" si="857"/>
        <v>0</v>
      </c>
      <c r="K3125" s="419"/>
      <c r="L3125" s="423">
        <f t="shared" si="858"/>
        <v>0</v>
      </c>
      <c r="M3125" s="423">
        <f t="shared" si="859"/>
        <v>0</v>
      </c>
      <c r="N3125" s="424">
        <f t="shared" si="860"/>
        <v>0</v>
      </c>
      <c r="O3125" s="424">
        <f t="shared" si="861"/>
        <v>0</v>
      </c>
      <c r="P3125" s="420"/>
      <c r="Q3125" s="532"/>
      <c r="R3125" s="526" t="str">
        <f t="shared" si="854"/>
        <v/>
      </c>
      <c r="S3125" s="526" t="str">
        <f t="shared" si="862"/>
        <v/>
      </c>
      <c r="V3125" s="433">
        <f>VLOOKUP(A3125,[3]Cartilha!$A:$A,1,FALSE)</f>
        <v>101564</v>
      </c>
      <c r="W3125" s="367"/>
    </row>
    <row r="3126" spans="1:23" ht="22.5" hidden="1" x14ac:dyDescent="0.2">
      <c r="A3126" s="623">
        <v>101565</v>
      </c>
      <c r="B3126" s="616" t="s">
        <v>3171</v>
      </c>
      <c r="C3126" s="620" t="s">
        <v>5105</v>
      </c>
      <c r="D3126" s="612" t="s">
        <v>7029</v>
      </c>
      <c r="E3126" s="621">
        <v>67.28</v>
      </c>
      <c r="F3126" s="614">
        <f t="shared" si="855"/>
        <v>81.11</v>
      </c>
      <c r="G3126" s="510"/>
      <c r="H3126" s="423"/>
      <c r="I3126" s="422">
        <f t="shared" si="856"/>
        <v>0</v>
      </c>
      <c r="J3126" s="422">
        <f t="shared" si="857"/>
        <v>0</v>
      </c>
      <c r="K3126" s="419"/>
      <c r="L3126" s="423">
        <f t="shared" si="858"/>
        <v>0</v>
      </c>
      <c r="M3126" s="423">
        <f t="shared" si="859"/>
        <v>0</v>
      </c>
      <c r="N3126" s="424">
        <f t="shared" si="860"/>
        <v>0</v>
      </c>
      <c r="O3126" s="424">
        <f t="shared" si="861"/>
        <v>0</v>
      </c>
      <c r="P3126" s="420"/>
      <c r="Q3126" s="532"/>
      <c r="R3126" s="526" t="str">
        <f t="shared" si="854"/>
        <v/>
      </c>
      <c r="S3126" s="526" t="str">
        <f t="shared" si="862"/>
        <v/>
      </c>
      <c r="V3126" s="433">
        <f>VLOOKUP(A3126,[3]Cartilha!$A:$A,1,FALSE)</f>
        <v>101565</v>
      </c>
      <c r="W3126" s="367"/>
    </row>
    <row r="3127" spans="1:23" ht="22.5" hidden="1" x14ac:dyDescent="0.2">
      <c r="A3127" s="623">
        <v>101567</v>
      </c>
      <c r="B3127" s="616" t="s">
        <v>3171</v>
      </c>
      <c r="C3127" s="620" t="s">
        <v>5106</v>
      </c>
      <c r="D3127" s="612" t="s">
        <v>7029</v>
      </c>
      <c r="E3127" s="621">
        <v>89.35</v>
      </c>
      <c r="F3127" s="614">
        <f t="shared" si="855"/>
        <v>107.72</v>
      </c>
      <c r="G3127" s="510"/>
      <c r="H3127" s="423"/>
      <c r="I3127" s="422">
        <f t="shared" si="856"/>
        <v>0</v>
      </c>
      <c r="J3127" s="422">
        <f t="shared" si="857"/>
        <v>0</v>
      </c>
      <c r="K3127" s="419"/>
      <c r="L3127" s="423">
        <f t="shared" si="858"/>
        <v>0</v>
      </c>
      <c r="M3127" s="423">
        <f t="shared" si="859"/>
        <v>0</v>
      </c>
      <c r="N3127" s="424">
        <f t="shared" si="860"/>
        <v>0</v>
      </c>
      <c r="O3127" s="424">
        <f t="shared" si="861"/>
        <v>0</v>
      </c>
      <c r="P3127" s="420"/>
      <c r="Q3127" s="532"/>
      <c r="R3127" s="526" t="str">
        <f t="shared" si="854"/>
        <v/>
      </c>
      <c r="S3127" s="526" t="str">
        <f t="shared" si="862"/>
        <v/>
      </c>
      <c r="V3127" s="433">
        <f>VLOOKUP(A3127,[3]Cartilha!$A:$A,1,FALSE)</f>
        <v>101567</v>
      </c>
      <c r="W3127" s="367"/>
    </row>
    <row r="3128" spans="1:23" ht="22.5" hidden="1" x14ac:dyDescent="0.2">
      <c r="A3128" s="623">
        <v>101568</v>
      </c>
      <c r="B3128" s="616" t="s">
        <v>3171</v>
      </c>
      <c r="C3128" s="620" t="s">
        <v>5107</v>
      </c>
      <c r="D3128" s="612" t="s">
        <v>7029</v>
      </c>
      <c r="E3128" s="621">
        <v>116.28</v>
      </c>
      <c r="F3128" s="614">
        <f t="shared" si="855"/>
        <v>140.19</v>
      </c>
      <c r="G3128" s="510"/>
      <c r="H3128" s="423"/>
      <c r="I3128" s="422">
        <f t="shared" si="856"/>
        <v>0</v>
      </c>
      <c r="J3128" s="422">
        <f t="shared" si="857"/>
        <v>0</v>
      </c>
      <c r="K3128" s="419"/>
      <c r="L3128" s="423">
        <f t="shared" si="858"/>
        <v>0</v>
      </c>
      <c r="M3128" s="423">
        <f t="shared" si="859"/>
        <v>0</v>
      </c>
      <c r="N3128" s="424">
        <f t="shared" si="860"/>
        <v>0</v>
      </c>
      <c r="O3128" s="424">
        <f t="shared" si="861"/>
        <v>0</v>
      </c>
      <c r="P3128" s="420"/>
      <c r="Q3128" s="532"/>
      <c r="R3128" s="526" t="str">
        <f t="shared" si="854"/>
        <v/>
      </c>
      <c r="S3128" s="526" t="str">
        <f t="shared" si="862"/>
        <v/>
      </c>
      <c r="V3128" s="433">
        <f>VLOOKUP(A3128,[3]Cartilha!$A:$A,1,FALSE)</f>
        <v>101568</v>
      </c>
      <c r="W3128" s="367"/>
    </row>
    <row r="3129" spans="1:23" hidden="1" x14ac:dyDescent="0.2">
      <c r="A3129" s="623" t="s">
        <v>1930</v>
      </c>
      <c r="B3129" s="616"/>
      <c r="C3129" s="620" t="s">
        <v>123</v>
      </c>
      <c r="D3129" s="612">
        <v>0</v>
      </c>
      <c r="E3129" s="621"/>
      <c r="F3129" s="614">
        <f t="shared" si="855"/>
        <v>0</v>
      </c>
      <c r="G3129" s="518"/>
      <c r="H3129" s="446"/>
      <c r="I3129" s="447"/>
      <c r="J3129" s="448"/>
      <c r="K3129" s="419"/>
      <c r="L3129" s="446"/>
      <c r="M3129" s="446"/>
      <c r="N3129" s="447"/>
      <c r="O3129" s="448"/>
      <c r="P3129" s="420"/>
      <c r="Q3129" s="525" t="str">
        <f>IF(OR(SUM(J3131:J3162)&gt;0,SUM(O3131:O3162)&gt;0),"xx","")</f>
        <v/>
      </c>
      <c r="R3129" s="526" t="str">
        <f t="shared" si="854"/>
        <v/>
      </c>
      <c r="S3129" s="526" t="str">
        <f t="shared" si="862"/>
        <v/>
      </c>
      <c r="V3129" s="433" t="str">
        <f>VLOOKUP(A3129,[3]Cartilha!$A:$A,1,FALSE)</f>
        <v>8.2.6</v>
      </c>
      <c r="W3129" s="367"/>
    </row>
    <row r="3130" spans="1:23" hidden="1" x14ac:dyDescent="0.2">
      <c r="A3130" s="623" t="s">
        <v>1931</v>
      </c>
      <c r="B3130" s="616"/>
      <c r="C3130" s="620" t="s">
        <v>282</v>
      </c>
      <c r="D3130" s="612">
        <v>0</v>
      </c>
      <c r="E3130" s="621"/>
      <c r="F3130" s="614">
        <f t="shared" si="855"/>
        <v>0</v>
      </c>
      <c r="G3130" s="518"/>
      <c r="H3130" s="446"/>
      <c r="I3130" s="447"/>
      <c r="J3130" s="448"/>
      <c r="K3130" s="419"/>
      <c r="L3130" s="446"/>
      <c r="M3130" s="446"/>
      <c r="N3130" s="447"/>
      <c r="O3130" s="448"/>
      <c r="P3130" s="420"/>
      <c r="Q3130" s="525" t="str">
        <f>IF(OR(SUM(J3131:J3146)&gt;0,SUM(O3131:O3146)&gt;0),"xx","")</f>
        <v/>
      </c>
      <c r="R3130" s="526" t="str">
        <f t="shared" si="854"/>
        <v/>
      </c>
      <c r="S3130" s="526" t="str">
        <f t="shared" si="862"/>
        <v/>
      </c>
      <c r="V3130" s="433" t="str">
        <f>VLOOKUP(A3130,[3]Cartilha!$A:$A,1,FALSE)</f>
        <v>8.2.6.1</v>
      </c>
      <c r="W3130" s="367"/>
    </row>
    <row r="3131" spans="1:23" ht="22.5" hidden="1" x14ac:dyDescent="0.2">
      <c r="A3131" s="623">
        <v>95777</v>
      </c>
      <c r="B3131" s="616" t="s">
        <v>3171</v>
      </c>
      <c r="C3131" s="620" t="s">
        <v>3282</v>
      </c>
      <c r="D3131" s="612" t="s">
        <v>169</v>
      </c>
      <c r="E3131" s="621">
        <v>30.13</v>
      </c>
      <c r="F3131" s="614">
        <f t="shared" si="855"/>
        <v>36.32</v>
      </c>
      <c r="G3131" s="510"/>
      <c r="H3131" s="423"/>
      <c r="I3131" s="422">
        <f t="shared" ref="I3131:I3146" si="863">IF(ISBLANK(E3131),0,ROUND(F3131*G3131,2))</f>
        <v>0</v>
      </c>
      <c r="J3131" s="422">
        <f t="shared" ref="J3131:J3146" si="864">IF(ISBLANK(G3131),0,ROUND(G3131*H3131,2))</f>
        <v>0</v>
      </c>
      <c r="K3131" s="419"/>
      <c r="L3131" s="423">
        <f t="shared" ref="L3131:L3146" si="865">G3131</f>
        <v>0</v>
      </c>
      <c r="M3131" s="423">
        <f t="shared" ref="M3131:M3146" si="866">H3131</f>
        <v>0</v>
      </c>
      <c r="N3131" s="424">
        <f t="shared" ref="N3131:N3146" si="867">IF(ISBLANK(E3131),0,ROUND(F3131*L3131,2))</f>
        <v>0</v>
      </c>
      <c r="O3131" s="424">
        <f t="shared" ref="O3131:O3146" si="868">IF(ISBLANK(L3131),0,ROUND(L3131*M3131,2))</f>
        <v>0</v>
      </c>
      <c r="P3131" s="420"/>
      <c r="Q3131" s="532"/>
      <c r="R3131" s="526" t="str">
        <f t="shared" si="854"/>
        <v/>
      </c>
      <c r="S3131" s="526" t="str">
        <f t="shared" si="862"/>
        <v/>
      </c>
      <c r="V3131" s="433">
        <f>VLOOKUP(A3131,[3]Cartilha!$A:$A,1,FALSE)</f>
        <v>95777</v>
      </c>
      <c r="W3131" s="367"/>
    </row>
    <row r="3132" spans="1:23" ht="22.5" hidden="1" x14ac:dyDescent="0.2">
      <c r="A3132" s="623">
        <v>95778</v>
      </c>
      <c r="B3132" s="616" t="s">
        <v>3171</v>
      </c>
      <c r="C3132" s="620" t="s">
        <v>3283</v>
      </c>
      <c r="D3132" s="612" t="s">
        <v>169</v>
      </c>
      <c r="E3132" s="621">
        <v>30.86</v>
      </c>
      <c r="F3132" s="614">
        <f t="shared" si="855"/>
        <v>37.200000000000003</v>
      </c>
      <c r="G3132" s="510"/>
      <c r="H3132" s="423"/>
      <c r="I3132" s="422">
        <f t="shared" si="863"/>
        <v>0</v>
      </c>
      <c r="J3132" s="422">
        <f t="shared" si="864"/>
        <v>0</v>
      </c>
      <c r="K3132" s="419"/>
      <c r="L3132" s="423">
        <f t="shared" si="865"/>
        <v>0</v>
      </c>
      <c r="M3132" s="423">
        <f t="shared" si="866"/>
        <v>0</v>
      </c>
      <c r="N3132" s="424">
        <f t="shared" si="867"/>
        <v>0</v>
      </c>
      <c r="O3132" s="424">
        <f t="shared" si="868"/>
        <v>0</v>
      </c>
      <c r="P3132" s="420"/>
      <c r="Q3132" s="532"/>
      <c r="R3132" s="526" t="str">
        <f t="shared" si="854"/>
        <v/>
      </c>
      <c r="S3132" s="526" t="str">
        <f t="shared" si="862"/>
        <v/>
      </c>
      <c r="V3132" s="433">
        <f>VLOOKUP(A3132,[3]Cartilha!$A:$A,1,FALSE)</f>
        <v>95778</v>
      </c>
      <c r="W3132" s="367"/>
    </row>
    <row r="3133" spans="1:23" ht="22.5" hidden="1" x14ac:dyDescent="0.2">
      <c r="A3133" s="623">
        <v>95779</v>
      </c>
      <c r="B3133" s="616" t="s">
        <v>3171</v>
      </c>
      <c r="C3133" s="620" t="s">
        <v>3284</v>
      </c>
      <c r="D3133" s="612" t="s">
        <v>169</v>
      </c>
      <c r="E3133" s="621">
        <v>28.42</v>
      </c>
      <c r="F3133" s="614">
        <f t="shared" si="855"/>
        <v>34.26</v>
      </c>
      <c r="G3133" s="510"/>
      <c r="H3133" s="423"/>
      <c r="I3133" s="422">
        <f t="shared" si="863"/>
        <v>0</v>
      </c>
      <c r="J3133" s="422">
        <f t="shared" si="864"/>
        <v>0</v>
      </c>
      <c r="K3133" s="419"/>
      <c r="L3133" s="423">
        <f t="shared" si="865"/>
        <v>0</v>
      </c>
      <c r="M3133" s="423">
        <f t="shared" si="866"/>
        <v>0</v>
      </c>
      <c r="N3133" s="424">
        <f t="shared" si="867"/>
        <v>0</v>
      </c>
      <c r="O3133" s="424">
        <f t="shared" si="868"/>
        <v>0</v>
      </c>
      <c r="P3133" s="420"/>
      <c r="Q3133" s="532"/>
      <c r="R3133" s="526" t="str">
        <f t="shared" si="854"/>
        <v/>
      </c>
      <c r="S3133" s="526" t="str">
        <f t="shared" si="862"/>
        <v/>
      </c>
      <c r="V3133" s="433">
        <f>VLOOKUP(A3133,[3]Cartilha!$A:$A,1,FALSE)</f>
        <v>95779</v>
      </c>
      <c r="W3133" s="367"/>
    </row>
    <row r="3134" spans="1:23" ht="22.5" hidden="1" x14ac:dyDescent="0.2">
      <c r="A3134" s="623">
        <v>95780</v>
      </c>
      <c r="B3134" s="616" t="s">
        <v>3171</v>
      </c>
      <c r="C3134" s="620" t="s">
        <v>3285</v>
      </c>
      <c r="D3134" s="612" t="s">
        <v>169</v>
      </c>
      <c r="E3134" s="621">
        <v>34.229999999999997</v>
      </c>
      <c r="F3134" s="614">
        <f t="shared" si="855"/>
        <v>41.27</v>
      </c>
      <c r="G3134" s="510"/>
      <c r="H3134" s="423"/>
      <c r="I3134" s="422">
        <f t="shared" si="863"/>
        <v>0</v>
      </c>
      <c r="J3134" s="422">
        <f t="shared" si="864"/>
        <v>0</v>
      </c>
      <c r="K3134" s="419"/>
      <c r="L3134" s="423">
        <f t="shared" si="865"/>
        <v>0</v>
      </c>
      <c r="M3134" s="423">
        <f t="shared" si="866"/>
        <v>0</v>
      </c>
      <c r="N3134" s="424">
        <f t="shared" si="867"/>
        <v>0</v>
      </c>
      <c r="O3134" s="424">
        <f t="shared" si="868"/>
        <v>0</v>
      </c>
      <c r="P3134" s="420"/>
      <c r="Q3134" s="532"/>
      <c r="R3134" s="526" t="str">
        <f t="shared" si="854"/>
        <v/>
      </c>
      <c r="S3134" s="526" t="str">
        <f t="shared" si="862"/>
        <v/>
      </c>
      <c r="V3134" s="433">
        <f>VLOOKUP(A3134,[3]Cartilha!$A:$A,1,FALSE)</f>
        <v>95780</v>
      </c>
      <c r="W3134" s="367"/>
    </row>
    <row r="3135" spans="1:23" ht="22.5" hidden="1" x14ac:dyDescent="0.2">
      <c r="A3135" s="623">
        <v>95781</v>
      </c>
      <c r="B3135" s="616" t="s">
        <v>3171</v>
      </c>
      <c r="C3135" s="620" t="s">
        <v>3286</v>
      </c>
      <c r="D3135" s="612" t="s">
        <v>169</v>
      </c>
      <c r="E3135" s="621">
        <v>34.770000000000003</v>
      </c>
      <c r="F3135" s="614">
        <f t="shared" si="855"/>
        <v>41.92</v>
      </c>
      <c r="G3135" s="510"/>
      <c r="H3135" s="423"/>
      <c r="I3135" s="422">
        <f t="shared" si="863"/>
        <v>0</v>
      </c>
      <c r="J3135" s="422">
        <f t="shared" si="864"/>
        <v>0</v>
      </c>
      <c r="K3135" s="419"/>
      <c r="L3135" s="423">
        <f t="shared" si="865"/>
        <v>0</v>
      </c>
      <c r="M3135" s="423">
        <f t="shared" si="866"/>
        <v>0</v>
      </c>
      <c r="N3135" s="424">
        <f t="shared" si="867"/>
        <v>0</v>
      </c>
      <c r="O3135" s="424">
        <f t="shared" si="868"/>
        <v>0</v>
      </c>
      <c r="P3135" s="420"/>
      <c r="Q3135" s="532"/>
      <c r="R3135" s="526" t="str">
        <f t="shared" si="854"/>
        <v/>
      </c>
      <c r="S3135" s="526" t="str">
        <f t="shared" si="862"/>
        <v/>
      </c>
      <c r="V3135" s="433">
        <f>VLOOKUP(A3135,[3]Cartilha!$A:$A,1,FALSE)</f>
        <v>95781</v>
      </c>
      <c r="W3135" s="367"/>
    </row>
    <row r="3136" spans="1:23" ht="22.5" hidden="1" x14ac:dyDescent="0.2">
      <c r="A3136" s="623">
        <v>95782</v>
      </c>
      <c r="B3136" s="616" t="s">
        <v>3171</v>
      </c>
      <c r="C3136" s="620" t="s">
        <v>3287</v>
      </c>
      <c r="D3136" s="612" t="s">
        <v>169</v>
      </c>
      <c r="E3136" s="621">
        <v>36.19</v>
      </c>
      <c r="F3136" s="614">
        <f t="shared" si="855"/>
        <v>43.63</v>
      </c>
      <c r="G3136" s="510"/>
      <c r="H3136" s="423"/>
      <c r="I3136" s="422">
        <f t="shared" si="863"/>
        <v>0</v>
      </c>
      <c r="J3136" s="422">
        <f t="shared" si="864"/>
        <v>0</v>
      </c>
      <c r="K3136" s="419"/>
      <c r="L3136" s="423">
        <f t="shared" si="865"/>
        <v>0</v>
      </c>
      <c r="M3136" s="423">
        <f t="shared" si="866"/>
        <v>0</v>
      </c>
      <c r="N3136" s="424">
        <f t="shared" si="867"/>
        <v>0</v>
      </c>
      <c r="O3136" s="424">
        <f t="shared" si="868"/>
        <v>0</v>
      </c>
      <c r="P3136" s="420"/>
      <c r="Q3136" s="532"/>
      <c r="R3136" s="526" t="str">
        <f t="shared" si="854"/>
        <v/>
      </c>
      <c r="S3136" s="526" t="str">
        <f t="shared" si="862"/>
        <v/>
      </c>
      <c r="V3136" s="433">
        <f>VLOOKUP(A3136,[3]Cartilha!$A:$A,1,FALSE)</f>
        <v>95782</v>
      </c>
      <c r="W3136" s="367"/>
    </row>
    <row r="3137" spans="1:23" ht="22.5" hidden="1" x14ac:dyDescent="0.2">
      <c r="A3137" s="623">
        <v>95785</v>
      </c>
      <c r="B3137" s="616" t="s">
        <v>3171</v>
      </c>
      <c r="C3137" s="620" t="s">
        <v>3288</v>
      </c>
      <c r="D3137" s="612" t="s">
        <v>169</v>
      </c>
      <c r="E3137" s="621">
        <v>41.11</v>
      </c>
      <c r="F3137" s="614">
        <f t="shared" si="855"/>
        <v>49.56</v>
      </c>
      <c r="G3137" s="510"/>
      <c r="H3137" s="423"/>
      <c r="I3137" s="422">
        <f t="shared" si="863"/>
        <v>0</v>
      </c>
      <c r="J3137" s="422">
        <f t="shared" si="864"/>
        <v>0</v>
      </c>
      <c r="K3137" s="419"/>
      <c r="L3137" s="423">
        <f t="shared" si="865"/>
        <v>0</v>
      </c>
      <c r="M3137" s="423">
        <f t="shared" si="866"/>
        <v>0</v>
      </c>
      <c r="N3137" s="424">
        <f t="shared" si="867"/>
        <v>0</v>
      </c>
      <c r="O3137" s="424">
        <f t="shared" si="868"/>
        <v>0</v>
      </c>
      <c r="P3137" s="420"/>
      <c r="Q3137" s="532"/>
      <c r="R3137" s="526" t="str">
        <f t="shared" si="854"/>
        <v/>
      </c>
      <c r="S3137" s="526" t="str">
        <f t="shared" si="862"/>
        <v/>
      </c>
      <c r="V3137" s="433">
        <f>VLOOKUP(A3137,[3]Cartilha!$A:$A,1,FALSE)</f>
        <v>95785</v>
      </c>
      <c r="W3137" s="367"/>
    </row>
    <row r="3138" spans="1:23" ht="22.5" hidden="1" x14ac:dyDescent="0.2">
      <c r="A3138" s="623">
        <v>95787</v>
      </c>
      <c r="B3138" s="616" t="s">
        <v>3171</v>
      </c>
      <c r="C3138" s="620" t="s">
        <v>3289</v>
      </c>
      <c r="D3138" s="612" t="s">
        <v>169</v>
      </c>
      <c r="E3138" s="621">
        <v>30.46</v>
      </c>
      <c r="F3138" s="614">
        <f t="shared" si="855"/>
        <v>36.72</v>
      </c>
      <c r="G3138" s="510"/>
      <c r="H3138" s="423"/>
      <c r="I3138" s="422">
        <f t="shared" si="863"/>
        <v>0</v>
      </c>
      <c r="J3138" s="422">
        <f t="shared" si="864"/>
        <v>0</v>
      </c>
      <c r="K3138" s="419"/>
      <c r="L3138" s="423">
        <f t="shared" si="865"/>
        <v>0</v>
      </c>
      <c r="M3138" s="423">
        <f t="shared" si="866"/>
        <v>0</v>
      </c>
      <c r="N3138" s="424">
        <f t="shared" si="867"/>
        <v>0</v>
      </c>
      <c r="O3138" s="424">
        <f t="shared" si="868"/>
        <v>0</v>
      </c>
      <c r="P3138" s="420"/>
      <c r="Q3138" s="532"/>
      <c r="R3138" s="526" t="str">
        <f t="shared" si="854"/>
        <v/>
      </c>
      <c r="S3138" s="526" t="str">
        <f t="shared" si="862"/>
        <v/>
      </c>
      <c r="V3138" s="433">
        <f>VLOOKUP(A3138,[3]Cartilha!$A:$A,1,FALSE)</f>
        <v>95787</v>
      </c>
      <c r="W3138" s="367"/>
    </row>
    <row r="3139" spans="1:23" ht="22.5" hidden="1" x14ac:dyDescent="0.2">
      <c r="A3139" s="623">
        <v>95789</v>
      </c>
      <c r="B3139" s="616" t="s">
        <v>3171</v>
      </c>
      <c r="C3139" s="620" t="s">
        <v>3290</v>
      </c>
      <c r="D3139" s="612" t="s">
        <v>169</v>
      </c>
      <c r="E3139" s="621">
        <v>37.68</v>
      </c>
      <c r="F3139" s="614">
        <f t="shared" si="855"/>
        <v>45.43</v>
      </c>
      <c r="G3139" s="510"/>
      <c r="H3139" s="423"/>
      <c r="I3139" s="422">
        <f t="shared" si="863"/>
        <v>0</v>
      </c>
      <c r="J3139" s="422">
        <f t="shared" si="864"/>
        <v>0</v>
      </c>
      <c r="K3139" s="419"/>
      <c r="L3139" s="423">
        <f t="shared" si="865"/>
        <v>0</v>
      </c>
      <c r="M3139" s="423">
        <f t="shared" si="866"/>
        <v>0</v>
      </c>
      <c r="N3139" s="424">
        <f t="shared" si="867"/>
        <v>0</v>
      </c>
      <c r="O3139" s="424">
        <f t="shared" si="868"/>
        <v>0</v>
      </c>
      <c r="P3139" s="420"/>
      <c r="Q3139" s="532"/>
      <c r="R3139" s="526" t="str">
        <f t="shared" si="854"/>
        <v/>
      </c>
      <c r="S3139" s="526" t="str">
        <f t="shared" si="862"/>
        <v/>
      </c>
      <c r="V3139" s="433">
        <f>VLOOKUP(A3139,[3]Cartilha!$A:$A,1,FALSE)</f>
        <v>95789</v>
      </c>
      <c r="W3139" s="367"/>
    </row>
    <row r="3140" spans="1:23" ht="22.5" hidden="1" x14ac:dyDescent="0.2">
      <c r="A3140" s="623">
        <v>95791</v>
      </c>
      <c r="B3140" s="616" t="s">
        <v>3171</v>
      </c>
      <c r="C3140" s="620" t="s">
        <v>3291</v>
      </c>
      <c r="D3140" s="612" t="s">
        <v>169</v>
      </c>
      <c r="E3140" s="621">
        <v>48.44</v>
      </c>
      <c r="F3140" s="614">
        <f t="shared" si="855"/>
        <v>58.4</v>
      </c>
      <c r="G3140" s="510"/>
      <c r="H3140" s="423"/>
      <c r="I3140" s="422">
        <f t="shared" si="863"/>
        <v>0</v>
      </c>
      <c r="J3140" s="422">
        <f t="shared" si="864"/>
        <v>0</v>
      </c>
      <c r="K3140" s="419"/>
      <c r="L3140" s="423">
        <f t="shared" si="865"/>
        <v>0</v>
      </c>
      <c r="M3140" s="423">
        <f t="shared" si="866"/>
        <v>0</v>
      </c>
      <c r="N3140" s="424">
        <f t="shared" si="867"/>
        <v>0</v>
      </c>
      <c r="O3140" s="424">
        <f t="shared" si="868"/>
        <v>0</v>
      </c>
      <c r="P3140" s="420"/>
      <c r="Q3140" s="532"/>
      <c r="R3140" s="526" t="str">
        <f t="shared" si="854"/>
        <v/>
      </c>
      <c r="S3140" s="526" t="str">
        <f t="shared" si="862"/>
        <v/>
      </c>
      <c r="V3140" s="433">
        <f>VLOOKUP(A3140,[3]Cartilha!$A:$A,1,FALSE)</f>
        <v>95791</v>
      </c>
      <c r="W3140" s="367"/>
    </row>
    <row r="3141" spans="1:23" ht="22.5" hidden="1" x14ac:dyDescent="0.2">
      <c r="A3141" s="623">
        <v>95795</v>
      </c>
      <c r="B3141" s="616" t="s">
        <v>3171</v>
      </c>
      <c r="C3141" s="620" t="s">
        <v>3292</v>
      </c>
      <c r="D3141" s="612" t="s">
        <v>169</v>
      </c>
      <c r="E3141" s="621">
        <v>35.159999999999997</v>
      </c>
      <c r="F3141" s="614">
        <f t="shared" si="855"/>
        <v>42.39</v>
      </c>
      <c r="G3141" s="510"/>
      <c r="H3141" s="423"/>
      <c r="I3141" s="422">
        <f t="shared" si="863"/>
        <v>0</v>
      </c>
      <c r="J3141" s="422">
        <f t="shared" si="864"/>
        <v>0</v>
      </c>
      <c r="K3141" s="419"/>
      <c r="L3141" s="423">
        <f t="shared" si="865"/>
        <v>0</v>
      </c>
      <c r="M3141" s="423">
        <f t="shared" si="866"/>
        <v>0</v>
      </c>
      <c r="N3141" s="424">
        <f t="shared" si="867"/>
        <v>0</v>
      </c>
      <c r="O3141" s="424">
        <f t="shared" si="868"/>
        <v>0</v>
      </c>
      <c r="P3141" s="420"/>
      <c r="Q3141" s="532"/>
      <c r="R3141" s="526" t="str">
        <f t="shared" si="854"/>
        <v/>
      </c>
      <c r="S3141" s="526" t="str">
        <f t="shared" si="862"/>
        <v/>
      </c>
      <c r="V3141" s="433">
        <f>VLOOKUP(A3141,[3]Cartilha!$A:$A,1,FALSE)</f>
        <v>95795</v>
      </c>
      <c r="W3141" s="367"/>
    </row>
    <row r="3142" spans="1:23" ht="22.5" hidden="1" x14ac:dyDescent="0.2">
      <c r="A3142" s="623">
        <v>95796</v>
      </c>
      <c r="B3142" s="616" t="s">
        <v>3171</v>
      </c>
      <c r="C3142" s="620" t="s">
        <v>3293</v>
      </c>
      <c r="D3142" s="612" t="s">
        <v>169</v>
      </c>
      <c r="E3142" s="621">
        <v>44.33</v>
      </c>
      <c r="F3142" s="614">
        <f t="shared" si="855"/>
        <v>53.44</v>
      </c>
      <c r="G3142" s="510"/>
      <c r="H3142" s="423"/>
      <c r="I3142" s="422">
        <f t="shared" si="863"/>
        <v>0</v>
      </c>
      <c r="J3142" s="422">
        <f t="shared" si="864"/>
        <v>0</v>
      </c>
      <c r="K3142" s="419"/>
      <c r="L3142" s="423">
        <f t="shared" si="865"/>
        <v>0</v>
      </c>
      <c r="M3142" s="423">
        <f t="shared" si="866"/>
        <v>0</v>
      </c>
      <c r="N3142" s="424">
        <f t="shared" si="867"/>
        <v>0</v>
      </c>
      <c r="O3142" s="424">
        <f t="shared" si="868"/>
        <v>0</v>
      </c>
      <c r="P3142" s="420"/>
      <c r="Q3142" s="532"/>
      <c r="R3142" s="526" t="str">
        <f t="shared" si="854"/>
        <v/>
      </c>
      <c r="S3142" s="526" t="str">
        <f t="shared" si="862"/>
        <v/>
      </c>
      <c r="V3142" s="433">
        <f>VLOOKUP(A3142,[3]Cartilha!$A:$A,1,FALSE)</f>
        <v>95796</v>
      </c>
      <c r="W3142" s="367"/>
    </row>
    <row r="3143" spans="1:23" ht="22.5" hidden="1" x14ac:dyDescent="0.2">
      <c r="A3143" s="623">
        <v>95797</v>
      </c>
      <c r="B3143" s="616" t="s">
        <v>3171</v>
      </c>
      <c r="C3143" s="620" t="s">
        <v>3294</v>
      </c>
      <c r="D3143" s="612" t="s">
        <v>169</v>
      </c>
      <c r="E3143" s="621">
        <v>56.27</v>
      </c>
      <c r="F3143" s="614">
        <f t="shared" si="855"/>
        <v>67.84</v>
      </c>
      <c r="G3143" s="510"/>
      <c r="H3143" s="423"/>
      <c r="I3143" s="422">
        <f t="shared" si="863"/>
        <v>0</v>
      </c>
      <c r="J3143" s="422">
        <f t="shared" si="864"/>
        <v>0</v>
      </c>
      <c r="K3143" s="419"/>
      <c r="L3143" s="423">
        <f t="shared" si="865"/>
        <v>0</v>
      </c>
      <c r="M3143" s="423">
        <f t="shared" si="866"/>
        <v>0</v>
      </c>
      <c r="N3143" s="424">
        <f t="shared" si="867"/>
        <v>0</v>
      </c>
      <c r="O3143" s="424">
        <f t="shared" si="868"/>
        <v>0</v>
      </c>
      <c r="P3143" s="420"/>
      <c r="Q3143" s="532"/>
      <c r="R3143" s="526" t="str">
        <f t="shared" si="854"/>
        <v/>
      </c>
      <c r="S3143" s="526" t="str">
        <f t="shared" si="862"/>
        <v/>
      </c>
      <c r="V3143" s="433">
        <f>VLOOKUP(A3143,[3]Cartilha!$A:$A,1,FALSE)</f>
        <v>95797</v>
      </c>
      <c r="W3143" s="367"/>
    </row>
    <row r="3144" spans="1:23" ht="22.5" hidden="1" x14ac:dyDescent="0.2">
      <c r="A3144" s="623">
        <v>95801</v>
      </c>
      <c r="B3144" s="616" t="s">
        <v>3171</v>
      </c>
      <c r="C3144" s="620" t="s">
        <v>3295</v>
      </c>
      <c r="D3144" s="612" t="s">
        <v>169</v>
      </c>
      <c r="E3144" s="621">
        <v>42.18</v>
      </c>
      <c r="F3144" s="614">
        <f t="shared" si="855"/>
        <v>50.85</v>
      </c>
      <c r="G3144" s="510"/>
      <c r="H3144" s="423"/>
      <c r="I3144" s="422">
        <f t="shared" si="863"/>
        <v>0</v>
      </c>
      <c r="J3144" s="422">
        <f t="shared" si="864"/>
        <v>0</v>
      </c>
      <c r="K3144" s="419"/>
      <c r="L3144" s="423">
        <f t="shared" si="865"/>
        <v>0</v>
      </c>
      <c r="M3144" s="423">
        <f t="shared" si="866"/>
        <v>0</v>
      </c>
      <c r="N3144" s="424">
        <f t="shared" si="867"/>
        <v>0</v>
      </c>
      <c r="O3144" s="424">
        <f t="shared" si="868"/>
        <v>0</v>
      </c>
      <c r="P3144" s="420"/>
      <c r="Q3144" s="532"/>
      <c r="R3144" s="526" t="str">
        <f t="shared" si="854"/>
        <v/>
      </c>
      <c r="S3144" s="526" t="str">
        <f t="shared" si="862"/>
        <v/>
      </c>
      <c r="V3144" s="433">
        <f>VLOOKUP(A3144,[3]Cartilha!$A:$A,1,FALSE)</f>
        <v>95801</v>
      </c>
      <c r="W3144" s="367"/>
    </row>
    <row r="3145" spans="1:23" ht="22.5" hidden="1" x14ac:dyDescent="0.2">
      <c r="A3145" s="623">
        <v>95802</v>
      </c>
      <c r="B3145" s="616" t="s">
        <v>3171</v>
      </c>
      <c r="C3145" s="620" t="s">
        <v>3296</v>
      </c>
      <c r="D3145" s="612" t="s">
        <v>169</v>
      </c>
      <c r="E3145" s="621">
        <v>47.05</v>
      </c>
      <c r="F3145" s="614">
        <f t="shared" si="855"/>
        <v>56.72</v>
      </c>
      <c r="G3145" s="510"/>
      <c r="H3145" s="423"/>
      <c r="I3145" s="422">
        <f t="shared" si="863"/>
        <v>0</v>
      </c>
      <c r="J3145" s="422">
        <f t="shared" si="864"/>
        <v>0</v>
      </c>
      <c r="K3145" s="419"/>
      <c r="L3145" s="423">
        <f t="shared" si="865"/>
        <v>0</v>
      </c>
      <c r="M3145" s="423">
        <f t="shared" si="866"/>
        <v>0</v>
      </c>
      <c r="N3145" s="424">
        <f t="shared" si="867"/>
        <v>0</v>
      </c>
      <c r="O3145" s="424">
        <f t="shared" si="868"/>
        <v>0</v>
      </c>
      <c r="P3145" s="420"/>
      <c r="Q3145" s="532"/>
      <c r="R3145" s="526" t="str">
        <f t="shared" si="854"/>
        <v/>
      </c>
      <c r="S3145" s="526" t="str">
        <f t="shared" si="862"/>
        <v/>
      </c>
      <c r="V3145" s="433">
        <f>VLOOKUP(A3145,[3]Cartilha!$A:$A,1,FALSE)</f>
        <v>95802</v>
      </c>
      <c r="W3145" s="367"/>
    </row>
    <row r="3146" spans="1:23" ht="22.5" hidden="1" x14ac:dyDescent="0.2">
      <c r="A3146" s="623">
        <v>95803</v>
      </c>
      <c r="B3146" s="616" t="s">
        <v>3171</v>
      </c>
      <c r="C3146" s="620" t="s">
        <v>3297</v>
      </c>
      <c r="D3146" s="612" t="s">
        <v>169</v>
      </c>
      <c r="E3146" s="621">
        <v>62.29</v>
      </c>
      <c r="F3146" s="614">
        <f t="shared" si="855"/>
        <v>75.099999999999994</v>
      </c>
      <c r="G3146" s="510"/>
      <c r="H3146" s="423"/>
      <c r="I3146" s="422">
        <f t="shared" si="863"/>
        <v>0</v>
      </c>
      <c r="J3146" s="422">
        <f t="shared" si="864"/>
        <v>0</v>
      </c>
      <c r="K3146" s="419"/>
      <c r="L3146" s="423">
        <f t="shared" si="865"/>
        <v>0</v>
      </c>
      <c r="M3146" s="423">
        <f t="shared" si="866"/>
        <v>0</v>
      </c>
      <c r="N3146" s="424">
        <f t="shared" si="867"/>
        <v>0</v>
      </c>
      <c r="O3146" s="424">
        <f t="shared" si="868"/>
        <v>0</v>
      </c>
      <c r="P3146" s="420"/>
      <c r="Q3146" s="532"/>
      <c r="R3146" s="526" t="str">
        <f t="shared" si="854"/>
        <v/>
      </c>
      <c r="S3146" s="526" t="str">
        <f t="shared" si="862"/>
        <v/>
      </c>
      <c r="V3146" s="433">
        <f>VLOOKUP(A3146,[3]Cartilha!$A:$A,1,FALSE)</f>
        <v>95803</v>
      </c>
      <c r="W3146" s="367"/>
    </row>
    <row r="3147" spans="1:23" hidden="1" x14ac:dyDescent="0.2">
      <c r="A3147" s="623" t="s">
        <v>1932</v>
      </c>
      <c r="B3147" s="616"/>
      <c r="C3147" s="620" t="s">
        <v>283</v>
      </c>
      <c r="D3147" s="612">
        <v>0</v>
      </c>
      <c r="E3147" s="621"/>
      <c r="F3147" s="614">
        <f t="shared" si="855"/>
        <v>0</v>
      </c>
      <c r="G3147" s="518"/>
      <c r="H3147" s="446"/>
      <c r="I3147" s="447"/>
      <c r="J3147" s="448"/>
      <c r="K3147" s="419"/>
      <c r="L3147" s="446"/>
      <c r="M3147" s="446"/>
      <c r="N3147" s="447"/>
      <c r="O3147" s="448"/>
      <c r="P3147" s="420"/>
      <c r="Q3147" s="525" t="str">
        <f>IF(OR(SUM(J3148:J3162)&gt;0,SUM(O3148:O3162)&gt;0),"xx","")</f>
        <v/>
      </c>
      <c r="R3147" s="526" t="str">
        <f t="shared" si="854"/>
        <v/>
      </c>
      <c r="S3147" s="526" t="str">
        <f t="shared" si="862"/>
        <v/>
      </c>
      <c r="V3147" s="433" t="str">
        <f>VLOOKUP(A3147,[3]Cartilha!$A:$A,1,FALSE)</f>
        <v>8.2.6.2</v>
      </c>
      <c r="W3147" s="367"/>
    </row>
    <row r="3148" spans="1:23" ht="22.5" hidden="1" x14ac:dyDescent="0.2">
      <c r="A3148" s="623">
        <v>95804</v>
      </c>
      <c r="B3148" s="616" t="s">
        <v>3171</v>
      </c>
      <c r="C3148" s="620" t="s">
        <v>801</v>
      </c>
      <c r="D3148" s="612" t="s">
        <v>169</v>
      </c>
      <c r="E3148" s="621">
        <v>29.73</v>
      </c>
      <c r="F3148" s="614">
        <f t="shared" si="855"/>
        <v>35.840000000000003</v>
      </c>
      <c r="G3148" s="510"/>
      <c r="H3148" s="423"/>
      <c r="I3148" s="422">
        <f t="shared" ref="I3148:I3162" si="869">IF(ISBLANK(E3148),0,ROUND(F3148*G3148,2))</f>
        <v>0</v>
      </c>
      <c r="J3148" s="422">
        <f t="shared" ref="J3148:J3162" si="870">IF(ISBLANK(G3148),0,ROUND(G3148*H3148,2))</f>
        <v>0</v>
      </c>
      <c r="K3148" s="419"/>
      <c r="L3148" s="423">
        <f t="shared" ref="L3148:L3162" si="871">G3148</f>
        <v>0</v>
      </c>
      <c r="M3148" s="423">
        <f t="shared" ref="M3148:M3162" si="872">H3148</f>
        <v>0</v>
      </c>
      <c r="N3148" s="424">
        <f t="shared" ref="N3148:N3162" si="873">IF(ISBLANK(E3148),0,ROUND(F3148*L3148,2))</f>
        <v>0</v>
      </c>
      <c r="O3148" s="424">
        <f t="shared" ref="O3148:O3162" si="874">IF(ISBLANK(L3148),0,ROUND(L3148*M3148,2))</f>
        <v>0</v>
      </c>
      <c r="P3148" s="420"/>
      <c r="Q3148" s="532"/>
      <c r="R3148" s="526" t="str">
        <f t="shared" si="854"/>
        <v/>
      </c>
      <c r="S3148" s="526" t="str">
        <f t="shared" si="862"/>
        <v/>
      </c>
      <c r="V3148" s="433">
        <f>VLOOKUP(A3148,[3]Cartilha!$A:$A,1,FALSE)</f>
        <v>95804</v>
      </c>
      <c r="W3148" s="367"/>
    </row>
    <row r="3149" spans="1:23" ht="22.5" hidden="1" x14ac:dyDescent="0.2">
      <c r="A3149" s="623">
        <v>95805</v>
      </c>
      <c r="B3149" s="616" t="s">
        <v>3171</v>
      </c>
      <c r="C3149" s="620" t="s">
        <v>802</v>
      </c>
      <c r="D3149" s="612" t="s">
        <v>169</v>
      </c>
      <c r="E3149" s="621">
        <v>29.96</v>
      </c>
      <c r="F3149" s="614">
        <f t="shared" si="855"/>
        <v>36.119999999999997</v>
      </c>
      <c r="G3149" s="510"/>
      <c r="H3149" s="423"/>
      <c r="I3149" s="422">
        <f t="shared" si="869"/>
        <v>0</v>
      </c>
      <c r="J3149" s="422">
        <f t="shared" si="870"/>
        <v>0</v>
      </c>
      <c r="K3149" s="419"/>
      <c r="L3149" s="423">
        <f t="shared" si="871"/>
        <v>0</v>
      </c>
      <c r="M3149" s="423">
        <f t="shared" si="872"/>
        <v>0</v>
      </c>
      <c r="N3149" s="424">
        <f t="shared" si="873"/>
        <v>0</v>
      </c>
      <c r="O3149" s="424">
        <f t="shared" si="874"/>
        <v>0</v>
      </c>
      <c r="P3149" s="420"/>
      <c r="Q3149" s="532"/>
      <c r="R3149" s="526" t="str">
        <f t="shared" si="854"/>
        <v/>
      </c>
      <c r="S3149" s="526" t="str">
        <f t="shared" si="862"/>
        <v/>
      </c>
      <c r="V3149" s="433">
        <f>VLOOKUP(A3149,[3]Cartilha!$A:$A,1,FALSE)</f>
        <v>95805</v>
      </c>
      <c r="W3149" s="367"/>
    </row>
    <row r="3150" spans="1:23" ht="22.5" hidden="1" x14ac:dyDescent="0.2">
      <c r="A3150" s="623">
        <v>95806</v>
      </c>
      <c r="B3150" s="616" t="s">
        <v>3171</v>
      </c>
      <c r="C3150" s="620" t="s">
        <v>803</v>
      </c>
      <c r="D3150" s="612" t="s">
        <v>169</v>
      </c>
      <c r="E3150" s="621">
        <v>30.98</v>
      </c>
      <c r="F3150" s="614">
        <f t="shared" si="855"/>
        <v>37.35</v>
      </c>
      <c r="G3150" s="510"/>
      <c r="H3150" s="423"/>
      <c r="I3150" s="422">
        <f t="shared" si="869"/>
        <v>0</v>
      </c>
      <c r="J3150" s="422">
        <f t="shared" si="870"/>
        <v>0</v>
      </c>
      <c r="K3150" s="419"/>
      <c r="L3150" s="423">
        <f t="shared" si="871"/>
        <v>0</v>
      </c>
      <c r="M3150" s="423">
        <f t="shared" si="872"/>
        <v>0</v>
      </c>
      <c r="N3150" s="424">
        <f t="shared" si="873"/>
        <v>0</v>
      </c>
      <c r="O3150" s="424">
        <f t="shared" si="874"/>
        <v>0</v>
      </c>
      <c r="P3150" s="420"/>
      <c r="Q3150" s="532"/>
      <c r="R3150" s="526" t="str">
        <f t="shared" si="854"/>
        <v/>
      </c>
      <c r="S3150" s="526" t="str">
        <f t="shared" si="862"/>
        <v/>
      </c>
      <c r="V3150" s="433">
        <f>VLOOKUP(A3150,[3]Cartilha!$A:$A,1,FALSE)</f>
        <v>95806</v>
      </c>
      <c r="W3150" s="367"/>
    </row>
    <row r="3151" spans="1:23" ht="22.5" hidden="1" x14ac:dyDescent="0.2">
      <c r="A3151" s="623">
        <v>95807</v>
      </c>
      <c r="B3151" s="616" t="s">
        <v>3171</v>
      </c>
      <c r="C3151" s="620" t="s">
        <v>804</v>
      </c>
      <c r="D3151" s="612" t="s">
        <v>169</v>
      </c>
      <c r="E3151" s="621">
        <v>33.96</v>
      </c>
      <c r="F3151" s="614">
        <f t="shared" si="855"/>
        <v>40.94</v>
      </c>
      <c r="G3151" s="510"/>
      <c r="H3151" s="423"/>
      <c r="I3151" s="422">
        <f t="shared" si="869"/>
        <v>0</v>
      </c>
      <c r="J3151" s="422">
        <f t="shared" si="870"/>
        <v>0</v>
      </c>
      <c r="K3151" s="419"/>
      <c r="L3151" s="423">
        <f t="shared" si="871"/>
        <v>0</v>
      </c>
      <c r="M3151" s="423">
        <f t="shared" si="872"/>
        <v>0</v>
      </c>
      <c r="N3151" s="424">
        <f t="shared" si="873"/>
        <v>0</v>
      </c>
      <c r="O3151" s="424">
        <f t="shared" si="874"/>
        <v>0</v>
      </c>
      <c r="P3151" s="420"/>
      <c r="Q3151" s="532"/>
      <c r="R3151" s="526" t="str">
        <f t="shared" si="854"/>
        <v/>
      </c>
      <c r="S3151" s="526" t="str">
        <f t="shared" si="862"/>
        <v/>
      </c>
      <c r="V3151" s="433">
        <f>VLOOKUP(A3151,[3]Cartilha!$A:$A,1,FALSE)</f>
        <v>95807</v>
      </c>
      <c r="W3151" s="367"/>
    </row>
    <row r="3152" spans="1:23" ht="22.5" hidden="1" x14ac:dyDescent="0.2">
      <c r="A3152" s="623">
        <v>95808</v>
      </c>
      <c r="B3152" s="616" t="s">
        <v>3171</v>
      </c>
      <c r="C3152" s="620" t="s">
        <v>805</v>
      </c>
      <c r="D3152" s="612" t="s">
        <v>169</v>
      </c>
      <c r="E3152" s="621">
        <v>34.68</v>
      </c>
      <c r="F3152" s="614">
        <f t="shared" si="855"/>
        <v>41.81</v>
      </c>
      <c r="G3152" s="510"/>
      <c r="H3152" s="423"/>
      <c r="I3152" s="422">
        <f t="shared" si="869"/>
        <v>0</v>
      </c>
      <c r="J3152" s="422">
        <f t="shared" si="870"/>
        <v>0</v>
      </c>
      <c r="K3152" s="419"/>
      <c r="L3152" s="423">
        <f t="shared" si="871"/>
        <v>0</v>
      </c>
      <c r="M3152" s="423">
        <f t="shared" si="872"/>
        <v>0</v>
      </c>
      <c r="N3152" s="424">
        <f t="shared" si="873"/>
        <v>0</v>
      </c>
      <c r="O3152" s="424">
        <f t="shared" si="874"/>
        <v>0</v>
      </c>
      <c r="P3152" s="420"/>
      <c r="Q3152" s="532"/>
      <c r="R3152" s="526" t="str">
        <f t="shared" si="854"/>
        <v/>
      </c>
      <c r="S3152" s="526" t="str">
        <f t="shared" si="862"/>
        <v/>
      </c>
      <c r="V3152" s="433">
        <f>VLOOKUP(A3152,[3]Cartilha!$A:$A,1,FALSE)</f>
        <v>95808</v>
      </c>
      <c r="W3152" s="367"/>
    </row>
    <row r="3153" spans="1:23" ht="22.5" hidden="1" x14ac:dyDescent="0.2">
      <c r="A3153" s="623">
        <v>95809</v>
      </c>
      <c r="B3153" s="616" t="s">
        <v>3171</v>
      </c>
      <c r="C3153" s="620" t="s">
        <v>806</v>
      </c>
      <c r="D3153" s="612" t="s">
        <v>169</v>
      </c>
      <c r="E3153" s="621">
        <v>38.36</v>
      </c>
      <c r="F3153" s="614">
        <f t="shared" si="855"/>
        <v>46.25</v>
      </c>
      <c r="G3153" s="510"/>
      <c r="H3153" s="423"/>
      <c r="I3153" s="422">
        <f t="shared" si="869"/>
        <v>0</v>
      </c>
      <c r="J3153" s="422">
        <f t="shared" si="870"/>
        <v>0</v>
      </c>
      <c r="K3153" s="419"/>
      <c r="L3153" s="423">
        <f t="shared" si="871"/>
        <v>0</v>
      </c>
      <c r="M3153" s="423">
        <f t="shared" si="872"/>
        <v>0</v>
      </c>
      <c r="N3153" s="424">
        <f t="shared" si="873"/>
        <v>0</v>
      </c>
      <c r="O3153" s="424">
        <f t="shared" si="874"/>
        <v>0</v>
      </c>
      <c r="P3153" s="420"/>
      <c r="Q3153" s="532"/>
      <c r="R3153" s="526" t="str">
        <f t="shared" si="854"/>
        <v/>
      </c>
      <c r="S3153" s="526" t="str">
        <f t="shared" si="862"/>
        <v/>
      </c>
      <c r="V3153" s="433">
        <f>VLOOKUP(A3153,[3]Cartilha!$A:$A,1,FALSE)</f>
        <v>95809</v>
      </c>
      <c r="W3153" s="367"/>
    </row>
    <row r="3154" spans="1:23" ht="22.5" hidden="1" x14ac:dyDescent="0.2">
      <c r="A3154" s="623">
        <v>95810</v>
      </c>
      <c r="B3154" s="616" t="s">
        <v>3171</v>
      </c>
      <c r="C3154" s="620" t="s">
        <v>807</v>
      </c>
      <c r="D3154" s="612" t="s">
        <v>169</v>
      </c>
      <c r="E3154" s="621">
        <v>20.34</v>
      </c>
      <c r="F3154" s="614">
        <f t="shared" si="855"/>
        <v>24.52</v>
      </c>
      <c r="G3154" s="510"/>
      <c r="H3154" s="423"/>
      <c r="I3154" s="422">
        <f t="shared" si="869"/>
        <v>0</v>
      </c>
      <c r="J3154" s="422">
        <f t="shared" si="870"/>
        <v>0</v>
      </c>
      <c r="K3154" s="419"/>
      <c r="L3154" s="423">
        <f t="shared" si="871"/>
        <v>0</v>
      </c>
      <c r="M3154" s="423">
        <f t="shared" si="872"/>
        <v>0</v>
      </c>
      <c r="N3154" s="424">
        <f t="shared" si="873"/>
        <v>0</v>
      </c>
      <c r="O3154" s="424">
        <f t="shared" si="874"/>
        <v>0</v>
      </c>
      <c r="P3154" s="420"/>
      <c r="Q3154" s="532"/>
      <c r="R3154" s="526" t="str">
        <f t="shared" si="854"/>
        <v/>
      </c>
      <c r="S3154" s="526" t="str">
        <f t="shared" si="862"/>
        <v/>
      </c>
      <c r="V3154" s="433">
        <f>VLOOKUP(A3154,[3]Cartilha!$A:$A,1,FALSE)</f>
        <v>95810</v>
      </c>
      <c r="W3154" s="367"/>
    </row>
    <row r="3155" spans="1:23" ht="22.5" hidden="1" x14ac:dyDescent="0.2">
      <c r="A3155" s="623">
        <v>95811</v>
      </c>
      <c r="B3155" s="616" t="s">
        <v>3171</v>
      </c>
      <c r="C3155" s="620" t="s">
        <v>808</v>
      </c>
      <c r="D3155" s="612" t="s">
        <v>169</v>
      </c>
      <c r="E3155" s="621">
        <v>21.06</v>
      </c>
      <c r="F3155" s="614">
        <f t="shared" si="855"/>
        <v>25.39</v>
      </c>
      <c r="G3155" s="510"/>
      <c r="H3155" s="423"/>
      <c r="I3155" s="422">
        <f t="shared" si="869"/>
        <v>0</v>
      </c>
      <c r="J3155" s="422">
        <f t="shared" si="870"/>
        <v>0</v>
      </c>
      <c r="K3155" s="419"/>
      <c r="L3155" s="423">
        <f t="shared" si="871"/>
        <v>0</v>
      </c>
      <c r="M3155" s="423">
        <f t="shared" si="872"/>
        <v>0</v>
      </c>
      <c r="N3155" s="424">
        <f t="shared" si="873"/>
        <v>0</v>
      </c>
      <c r="O3155" s="424">
        <f t="shared" si="874"/>
        <v>0</v>
      </c>
      <c r="P3155" s="420"/>
      <c r="Q3155" s="532"/>
      <c r="R3155" s="526" t="str">
        <f t="shared" si="854"/>
        <v/>
      </c>
      <c r="S3155" s="526" t="str">
        <f t="shared" si="862"/>
        <v/>
      </c>
      <c r="V3155" s="433">
        <f>VLOOKUP(A3155,[3]Cartilha!$A:$A,1,FALSE)</f>
        <v>95811</v>
      </c>
      <c r="W3155" s="367"/>
    </row>
    <row r="3156" spans="1:23" ht="22.5" hidden="1" x14ac:dyDescent="0.2">
      <c r="A3156" s="623">
        <v>95812</v>
      </c>
      <c r="B3156" s="616" t="s">
        <v>3171</v>
      </c>
      <c r="C3156" s="620" t="s">
        <v>809</v>
      </c>
      <c r="D3156" s="612" t="s">
        <v>169</v>
      </c>
      <c r="E3156" s="621">
        <v>24.72</v>
      </c>
      <c r="F3156" s="614">
        <f t="shared" si="855"/>
        <v>29.8</v>
      </c>
      <c r="G3156" s="510"/>
      <c r="H3156" s="423"/>
      <c r="I3156" s="422">
        <f t="shared" si="869"/>
        <v>0</v>
      </c>
      <c r="J3156" s="422">
        <f t="shared" si="870"/>
        <v>0</v>
      </c>
      <c r="K3156" s="419"/>
      <c r="L3156" s="423">
        <f t="shared" si="871"/>
        <v>0</v>
      </c>
      <c r="M3156" s="423">
        <f t="shared" si="872"/>
        <v>0</v>
      </c>
      <c r="N3156" s="424">
        <f t="shared" si="873"/>
        <v>0</v>
      </c>
      <c r="O3156" s="424">
        <f t="shared" si="874"/>
        <v>0</v>
      </c>
      <c r="P3156" s="420"/>
      <c r="Q3156" s="532"/>
      <c r="R3156" s="526" t="str">
        <f t="shared" ref="R3156:R3219" si="875">IF(Q3156="X","x",IF(Q3156="xx","x",IF(O3156&gt;0,"x","")))</f>
        <v/>
      </c>
      <c r="S3156" s="526" t="str">
        <f t="shared" si="862"/>
        <v/>
      </c>
      <c r="V3156" s="433">
        <f>VLOOKUP(A3156,[3]Cartilha!$A:$A,1,FALSE)</f>
        <v>95812</v>
      </c>
      <c r="W3156" s="367"/>
    </row>
    <row r="3157" spans="1:23" ht="22.5" hidden="1" x14ac:dyDescent="0.2">
      <c r="A3157" s="623">
        <v>95813</v>
      </c>
      <c r="B3157" s="616" t="s">
        <v>3171</v>
      </c>
      <c r="C3157" s="620" t="s">
        <v>810</v>
      </c>
      <c r="D3157" s="612" t="s">
        <v>169</v>
      </c>
      <c r="E3157" s="621">
        <v>24.08</v>
      </c>
      <c r="F3157" s="614">
        <f t="shared" si="855"/>
        <v>29.03</v>
      </c>
      <c r="G3157" s="510"/>
      <c r="H3157" s="423"/>
      <c r="I3157" s="422">
        <f t="shared" si="869"/>
        <v>0</v>
      </c>
      <c r="J3157" s="422">
        <f t="shared" si="870"/>
        <v>0</v>
      </c>
      <c r="K3157" s="419"/>
      <c r="L3157" s="423">
        <f t="shared" si="871"/>
        <v>0</v>
      </c>
      <c r="M3157" s="423">
        <f t="shared" si="872"/>
        <v>0</v>
      </c>
      <c r="N3157" s="424">
        <f t="shared" si="873"/>
        <v>0</v>
      </c>
      <c r="O3157" s="424">
        <f t="shared" si="874"/>
        <v>0</v>
      </c>
      <c r="P3157" s="420"/>
      <c r="Q3157" s="532"/>
      <c r="R3157" s="526" t="str">
        <f t="shared" si="875"/>
        <v/>
      </c>
      <c r="S3157" s="526" t="str">
        <f t="shared" si="862"/>
        <v/>
      </c>
      <c r="V3157" s="433">
        <f>VLOOKUP(A3157,[3]Cartilha!$A:$A,1,FALSE)</f>
        <v>95813</v>
      </c>
      <c r="W3157" s="367"/>
    </row>
    <row r="3158" spans="1:23" ht="22.5" hidden="1" x14ac:dyDescent="0.2">
      <c r="A3158" s="623">
        <v>95814</v>
      </c>
      <c r="B3158" s="616" t="s">
        <v>3171</v>
      </c>
      <c r="C3158" s="620" t="s">
        <v>811</v>
      </c>
      <c r="D3158" s="612" t="s">
        <v>169</v>
      </c>
      <c r="E3158" s="621">
        <v>25.16</v>
      </c>
      <c r="F3158" s="614">
        <f t="shared" si="855"/>
        <v>30.33</v>
      </c>
      <c r="G3158" s="510"/>
      <c r="H3158" s="423"/>
      <c r="I3158" s="422">
        <f t="shared" si="869"/>
        <v>0</v>
      </c>
      <c r="J3158" s="422">
        <f t="shared" si="870"/>
        <v>0</v>
      </c>
      <c r="K3158" s="419"/>
      <c r="L3158" s="423">
        <f t="shared" si="871"/>
        <v>0</v>
      </c>
      <c r="M3158" s="423">
        <f t="shared" si="872"/>
        <v>0</v>
      </c>
      <c r="N3158" s="424">
        <f t="shared" si="873"/>
        <v>0</v>
      </c>
      <c r="O3158" s="424">
        <f t="shared" si="874"/>
        <v>0</v>
      </c>
      <c r="P3158" s="420"/>
      <c r="Q3158" s="532"/>
      <c r="R3158" s="526" t="str">
        <f t="shared" si="875"/>
        <v/>
      </c>
      <c r="S3158" s="526" t="str">
        <f t="shared" si="862"/>
        <v/>
      </c>
      <c r="V3158" s="433">
        <f>VLOOKUP(A3158,[3]Cartilha!$A:$A,1,FALSE)</f>
        <v>95814</v>
      </c>
      <c r="W3158" s="367"/>
    </row>
    <row r="3159" spans="1:23" ht="22.5" hidden="1" x14ac:dyDescent="0.2">
      <c r="A3159" s="623">
        <v>95815</v>
      </c>
      <c r="B3159" s="616" t="s">
        <v>3171</v>
      </c>
      <c r="C3159" s="620" t="s">
        <v>812</v>
      </c>
      <c r="D3159" s="612" t="s">
        <v>169</v>
      </c>
      <c r="E3159" s="621">
        <v>32.36</v>
      </c>
      <c r="F3159" s="614">
        <f t="shared" ref="F3159:F3222" si="876">IF(E3159=0,0,ROUND(E3159*(1+E$13)*(1-E$14),2))</f>
        <v>39.01</v>
      </c>
      <c r="G3159" s="510"/>
      <c r="H3159" s="423"/>
      <c r="I3159" s="422">
        <f t="shared" si="869"/>
        <v>0</v>
      </c>
      <c r="J3159" s="422">
        <f t="shared" si="870"/>
        <v>0</v>
      </c>
      <c r="K3159" s="419"/>
      <c r="L3159" s="423">
        <f t="shared" si="871"/>
        <v>0</v>
      </c>
      <c r="M3159" s="423">
        <f t="shared" si="872"/>
        <v>0</v>
      </c>
      <c r="N3159" s="424">
        <f t="shared" si="873"/>
        <v>0</v>
      </c>
      <c r="O3159" s="424">
        <f t="shared" si="874"/>
        <v>0</v>
      </c>
      <c r="P3159" s="420"/>
      <c r="Q3159" s="532"/>
      <c r="R3159" s="526" t="str">
        <f t="shared" si="875"/>
        <v/>
      </c>
      <c r="S3159" s="526" t="str">
        <f t="shared" si="862"/>
        <v/>
      </c>
      <c r="V3159" s="433">
        <f>VLOOKUP(A3159,[3]Cartilha!$A:$A,1,FALSE)</f>
        <v>95815</v>
      </c>
      <c r="W3159" s="367"/>
    </row>
    <row r="3160" spans="1:23" ht="22.5" hidden="1" x14ac:dyDescent="0.2">
      <c r="A3160" s="623">
        <v>95816</v>
      </c>
      <c r="B3160" s="616" t="s">
        <v>3171</v>
      </c>
      <c r="C3160" s="620" t="s">
        <v>813</v>
      </c>
      <c r="D3160" s="612" t="s">
        <v>169</v>
      </c>
      <c r="E3160" s="621">
        <v>41.8</v>
      </c>
      <c r="F3160" s="614">
        <f t="shared" si="876"/>
        <v>50.39</v>
      </c>
      <c r="G3160" s="510"/>
      <c r="H3160" s="423"/>
      <c r="I3160" s="422">
        <f t="shared" si="869"/>
        <v>0</v>
      </c>
      <c r="J3160" s="422">
        <f t="shared" si="870"/>
        <v>0</v>
      </c>
      <c r="K3160" s="419"/>
      <c r="L3160" s="423">
        <f t="shared" si="871"/>
        <v>0</v>
      </c>
      <c r="M3160" s="423">
        <f t="shared" si="872"/>
        <v>0</v>
      </c>
      <c r="N3160" s="424">
        <f t="shared" si="873"/>
        <v>0</v>
      </c>
      <c r="O3160" s="424">
        <f t="shared" si="874"/>
        <v>0</v>
      </c>
      <c r="P3160" s="420"/>
      <c r="Q3160" s="532"/>
      <c r="R3160" s="526" t="str">
        <f t="shared" si="875"/>
        <v/>
      </c>
      <c r="S3160" s="526" t="str">
        <f t="shared" si="862"/>
        <v/>
      </c>
      <c r="V3160" s="433">
        <f>VLOOKUP(A3160,[3]Cartilha!$A:$A,1,FALSE)</f>
        <v>95816</v>
      </c>
      <c r="W3160" s="367"/>
    </row>
    <row r="3161" spans="1:23" ht="22.5" hidden="1" x14ac:dyDescent="0.2">
      <c r="A3161" s="623">
        <v>95817</v>
      </c>
      <c r="B3161" s="616" t="s">
        <v>3171</v>
      </c>
      <c r="C3161" s="620" t="s">
        <v>814</v>
      </c>
      <c r="D3161" s="612" t="s">
        <v>169</v>
      </c>
      <c r="E3161" s="621">
        <v>42.57</v>
      </c>
      <c r="F3161" s="614">
        <f t="shared" si="876"/>
        <v>51.32</v>
      </c>
      <c r="G3161" s="510"/>
      <c r="H3161" s="423"/>
      <c r="I3161" s="422">
        <f t="shared" si="869"/>
        <v>0</v>
      </c>
      <c r="J3161" s="422">
        <f t="shared" si="870"/>
        <v>0</v>
      </c>
      <c r="K3161" s="419"/>
      <c r="L3161" s="423">
        <f t="shared" si="871"/>
        <v>0</v>
      </c>
      <c r="M3161" s="423">
        <f t="shared" si="872"/>
        <v>0</v>
      </c>
      <c r="N3161" s="424">
        <f t="shared" si="873"/>
        <v>0</v>
      </c>
      <c r="O3161" s="424">
        <f t="shared" si="874"/>
        <v>0</v>
      </c>
      <c r="P3161" s="420"/>
      <c r="Q3161" s="532"/>
      <c r="R3161" s="526" t="str">
        <f t="shared" si="875"/>
        <v/>
      </c>
      <c r="S3161" s="526" t="str">
        <f t="shared" si="862"/>
        <v/>
      </c>
      <c r="V3161" s="433">
        <f>VLOOKUP(A3161,[3]Cartilha!$A:$A,1,FALSE)</f>
        <v>95817</v>
      </c>
      <c r="W3161" s="367"/>
    </row>
    <row r="3162" spans="1:23" ht="22.5" hidden="1" x14ac:dyDescent="0.2">
      <c r="A3162" s="623">
        <v>95818</v>
      </c>
      <c r="B3162" s="616" t="s">
        <v>3171</v>
      </c>
      <c r="C3162" s="620" t="s">
        <v>815</v>
      </c>
      <c r="D3162" s="612" t="s">
        <v>169</v>
      </c>
      <c r="E3162" s="621">
        <v>52.29</v>
      </c>
      <c r="F3162" s="614">
        <f t="shared" si="876"/>
        <v>63.04</v>
      </c>
      <c r="G3162" s="510"/>
      <c r="H3162" s="423"/>
      <c r="I3162" s="422">
        <f t="shared" si="869"/>
        <v>0</v>
      </c>
      <c r="J3162" s="422">
        <f t="shared" si="870"/>
        <v>0</v>
      </c>
      <c r="K3162" s="419"/>
      <c r="L3162" s="423">
        <f t="shared" si="871"/>
        <v>0</v>
      </c>
      <c r="M3162" s="423">
        <f t="shared" si="872"/>
        <v>0</v>
      </c>
      <c r="N3162" s="424">
        <f t="shared" si="873"/>
        <v>0</v>
      </c>
      <c r="O3162" s="424">
        <f t="shared" si="874"/>
        <v>0</v>
      </c>
      <c r="P3162" s="420"/>
      <c r="Q3162" s="532"/>
      <c r="R3162" s="526" t="str">
        <f t="shared" si="875"/>
        <v/>
      </c>
      <c r="S3162" s="526" t="str">
        <f t="shared" si="862"/>
        <v/>
      </c>
      <c r="V3162" s="433">
        <f>VLOOKUP(A3162,[3]Cartilha!$A:$A,1,FALSE)</f>
        <v>95818</v>
      </c>
      <c r="W3162" s="367"/>
    </row>
    <row r="3163" spans="1:23" hidden="1" x14ac:dyDescent="0.2">
      <c r="A3163" s="623" t="s">
        <v>6235</v>
      </c>
      <c r="B3163" s="616"/>
      <c r="C3163" s="620" t="s">
        <v>6236</v>
      </c>
      <c r="D3163" s="612">
        <v>0</v>
      </c>
      <c r="E3163" s="621"/>
      <c r="F3163" s="614">
        <f t="shared" si="876"/>
        <v>0</v>
      </c>
      <c r="G3163" s="518"/>
      <c r="H3163" s="446"/>
      <c r="I3163" s="447"/>
      <c r="J3163" s="448"/>
      <c r="K3163" s="419"/>
      <c r="L3163" s="446"/>
      <c r="M3163" s="446"/>
      <c r="N3163" s="447"/>
      <c r="O3163" s="448"/>
      <c r="P3163" s="420"/>
      <c r="Q3163" s="525" t="str">
        <f>IF(OR(SUM(J3163:J3163)&gt;0,SUM(O3163:O3163)&gt;0),"xx","")</f>
        <v/>
      </c>
      <c r="R3163" s="526" t="str">
        <f t="shared" si="875"/>
        <v/>
      </c>
      <c r="S3163" s="526" t="str">
        <f t="shared" si="862"/>
        <v/>
      </c>
      <c r="V3163" s="433" t="str">
        <f>VLOOKUP(A3163,[3]Cartilha!$A:$A,1,FALSE)</f>
        <v>8.2.7</v>
      </c>
      <c r="W3163" s="367"/>
    </row>
    <row r="3164" spans="1:23" x14ac:dyDescent="0.2">
      <c r="A3164" s="623" t="s">
        <v>1933</v>
      </c>
      <c r="B3164" s="616"/>
      <c r="C3164" s="620" t="s">
        <v>124</v>
      </c>
      <c r="D3164" s="612">
        <v>0</v>
      </c>
      <c r="E3164" s="621"/>
      <c r="F3164" s="614">
        <f t="shared" si="876"/>
        <v>0</v>
      </c>
      <c r="G3164" s="518"/>
      <c r="H3164" s="446"/>
      <c r="I3164" s="447"/>
      <c r="J3164" s="448"/>
      <c r="K3164" s="419"/>
      <c r="L3164" s="446"/>
      <c r="M3164" s="446"/>
      <c r="N3164" s="447"/>
      <c r="O3164" s="448"/>
      <c r="P3164" s="420"/>
      <c r="Q3164" s="525" t="str">
        <f>IF(OR(SUM(J3165:J3205)&gt;0,SUM(O3165:O3205)&gt;0),"xx","")</f>
        <v>xx</v>
      </c>
      <c r="R3164" s="526" t="str">
        <f t="shared" si="875"/>
        <v>x</v>
      </c>
      <c r="S3164" s="526" t="str">
        <f t="shared" si="862"/>
        <v>x</v>
      </c>
      <c r="V3164" s="433" t="str">
        <f>VLOOKUP(A3164,[3]Cartilha!$A:$A,1,FALSE)</f>
        <v>8.2.8</v>
      </c>
      <c r="W3164" s="367"/>
    </row>
    <row r="3165" spans="1:23" hidden="1" x14ac:dyDescent="0.2">
      <c r="A3165" s="623">
        <v>91936</v>
      </c>
      <c r="B3165" s="616" t="s">
        <v>3171</v>
      </c>
      <c r="C3165" s="620" t="s">
        <v>816</v>
      </c>
      <c r="D3165" s="612" t="s">
        <v>169</v>
      </c>
      <c r="E3165" s="621">
        <v>16.32</v>
      </c>
      <c r="F3165" s="614">
        <f t="shared" si="876"/>
        <v>19.68</v>
      </c>
      <c r="G3165" s="510"/>
      <c r="H3165" s="423"/>
      <c r="I3165" s="422">
        <f t="shared" ref="I3165:I3205" si="877">IF(ISBLANK(E3165),0,ROUND(F3165*G3165,2))</f>
        <v>0</v>
      </c>
      <c r="J3165" s="422">
        <f t="shared" ref="J3165:J3205" si="878">IF(ISBLANK(G3165),0,ROUND(G3165*H3165,2))</f>
        <v>0</v>
      </c>
      <c r="K3165" s="419"/>
      <c r="L3165" s="423">
        <f t="shared" ref="L3165:L3205" si="879">G3165</f>
        <v>0</v>
      </c>
      <c r="M3165" s="423">
        <f t="shared" ref="M3165:M3205" si="880">H3165</f>
        <v>0</v>
      </c>
      <c r="N3165" s="424">
        <f t="shared" ref="N3165:N3205" si="881">IF(ISBLANK(E3165),0,ROUND(F3165*L3165,2))</f>
        <v>0</v>
      </c>
      <c r="O3165" s="424">
        <f t="shared" ref="O3165:O3205" si="882">IF(ISBLANK(L3165),0,ROUND(L3165*M3165,2))</f>
        <v>0</v>
      </c>
      <c r="P3165" s="420"/>
      <c r="Q3165" s="532"/>
      <c r="R3165" s="526" t="str">
        <f t="shared" si="875"/>
        <v/>
      </c>
      <c r="S3165" s="526" t="str">
        <f t="shared" si="862"/>
        <v/>
      </c>
      <c r="V3165" s="433">
        <f>VLOOKUP(A3165,[3]Cartilha!$A:$A,1,FALSE)</f>
        <v>91936</v>
      </c>
      <c r="W3165" s="367"/>
    </row>
    <row r="3166" spans="1:23" hidden="1" x14ac:dyDescent="0.2">
      <c r="A3166" s="623">
        <v>91937</v>
      </c>
      <c r="B3166" s="616" t="s">
        <v>3171</v>
      </c>
      <c r="C3166" s="620" t="s">
        <v>817</v>
      </c>
      <c r="D3166" s="612" t="s">
        <v>169</v>
      </c>
      <c r="E3166" s="621">
        <v>13.53</v>
      </c>
      <c r="F3166" s="614">
        <f t="shared" si="876"/>
        <v>16.309999999999999</v>
      </c>
      <c r="G3166" s="510"/>
      <c r="H3166" s="423"/>
      <c r="I3166" s="422">
        <f t="shared" si="877"/>
        <v>0</v>
      </c>
      <c r="J3166" s="422">
        <f t="shared" si="878"/>
        <v>0</v>
      </c>
      <c r="K3166" s="419"/>
      <c r="L3166" s="423">
        <f t="shared" si="879"/>
        <v>0</v>
      </c>
      <c r="M3166" s="423">
        <f t="shared" si="880"/>
        <v>0</v>
      </c>
      <c r="N3166" s="424">
        <f t="shared" si="881"/>
        <v>0</v>
      </c>
      <c r="O3166" s="424">
        <f t="shared" si="882"/>
        <v>0</v>
      </c>
      <c r="P3166" s="420"/>
      <c r="Q3166" s="532"/>
      <c r="R3166" s="526" t="str">
        <f t="shared" si="875"/>
        <v/>
      </c>
      <c r="S3166" s="526" t="str">
        <f t="shared" si="862"/>
        <v/>
      </c>
      <c r="V3166" s="433">
        <f>VLOOKUP(A3166,[3]Cartilha!$A:$A,1,FALSE)</f>
        <v>91937</v>
      </c>
      <c r="W3166" s="367"/>
    </row>
    <row r="3167" spans="1:23" hidden="1" x14ac:dyDescent="0.2">
      <c r="A3167" s="623">
        <v>91939</v>
      </c>
      <c r="B3167" s="616" t="s">
        <v>3171</v>
      </c>
      <c r="C3167" s="620" t="s">
        <v>818</v>
      </c>
      <c r="D3167" s="612" t="s">
        <v>169</v>
      </c>
      <c r="E3167" s="621">
        <v>30.39</v>
      </c>
      <c r="F3167" s="614">
        <f t="shared" si="876"/>
        <v>36.64</v>
      </c>
      <c r="G3167" s="510"/>
      <c r="H3167" s="423"/>
      <c r="I3167" s="422">
        <f t="shared" si="877"/>
        <v>0</v>
      </c>
      <c r="J3167" s="422">
        <f t="shared" si="878"/>
        <v>0</v>
      </c>
      <c r="K3167" s="419"/>
      <c r="L3167" s="423">
        <f t="shared" si="879"/>
        <v>0</v>
      </c>
      <c r="M3167" s="423">
        <f t="shared" si="880"/>
        <v>0</v>
      </c>
      <c r="N3167" s="424">
        <f t="shared" si="881"/>
        <v>0</v>
      </c>
      <c r="O3167" s="424">
        <f t="shared" si="882"/>
        <v>0</v>
      </c>
      <c r="P3167" s="420"/>
      <c r="Q3167" s="532"/>
      <c r="R3167" s="526" t="str">
        <f t="shared" si="875"/>
        <v/>
      </c>
      <c r="S3167" s="526" t="str">
        <f t="shared" si="862"/>
        <v/>
      </c>
      <c r="V3167" s="433">
        <f>VLOOKUP(A3167,[3]Cartilha!$A:$A,1,FALSE)</f>
        <v>91939</v>
      </c>
      <c r="W3167" s="367"/>
    </row>
    <row r="3168" spans="1:23" hidden="1" x14ac:dyDescent="0.2">
      <c r="A3168" s="623">
        <v>91940</v>
      </c>
      <c r="B3168" s="616" t="s">
        <v>3171</v>
      </c>
      <c r="C3168" s="620" t="s">
        <v>819</v>
      </c>
      <c r="D3168" s="612" t="s">
        <v>169</v>
      </c>
      <c r="E3168" s="621">
        <v>16.559999999999999</v>
      </c>
      <c r="F3168" s="614">
        <f t="shared" si="876"/>
        <v>19.96</v>
      </c>
      <c r="G3168" s="510"/>
      <c r="H3168" s="423"/>
      <c r="I3168" s="422">
        <f t="shared" si="877"/>
        <v>0</v>
      </c>
      <c r="J3168" s="422">
        <f t="shared" si="878"/>
        <v>0</v>
      </c>
      <c r="K3168" s="419"/>
      <c r="L3168" s="423">
        <f t="shared" si="879"/>
        <v>0</v>
      </c>
      <c r="M3168" s="423">
        <f t="shared" si="880"/>
        <v>0</v>
      </c>
      <c r="N3168" s="424">
        <f t="shared" si="881"/>
        <v>0</v>
      </c>
      <c r="O3168" s="424">
        <f t="shared" si="882"/>
        <v>0</v>
      </c>
      <c r="P3168" s="420"/>
      <c r="Q3168" s="532"/>
      <c r="R3168" s="526" t="str">
        <f t="shared" si="875"/>
        <v/>
      </c>
      <c r="S3168" s="526" t="str">
        <f t="shared" si="862"/>
        <v/>
      </c>
      <c r="V3168" s="433">
        <f>VLOOKUP(A3168,[3]Cartilha!$A:$A,1,FALSE)</f>
        <v>91940</v>
      </c>
      <c r="W3168" s="367"/>
    </row>
    <row r="3169" spans="1:23" hidden="1" x14ac:dyDescent="0.2">
      <c r="A3169" s="623">
        <v>91941</v>
      </c>
      <c r="B3169" s="616" t="s">
        <v>3171</v>
      </c>
      <c r="C3169" s="620" t="s">
        <v>820</v>
      </c>
      <c r="D3169" s="612" t="s">
        <v>169</v>
      </c>
      <c r="E3169" s="621">
        <v>11.38</v>
      </c>
      <c r="F3169" s="614">
        <f t="shared" si="876"/>
        <v>13.72</v>
      </c>
      <c r="G3169" s="510"/>
      <c r="H3169" s="423"/>
      <c r="I3169" s="422">
        <f t="shared" si="877"/>
        <v>0</v>
      </c>
      <c r="J3169" s="422">
        <f t="shared" si="878"/>
        <v>0</v>
      </c>
      <c r="K3169" s="419"/>
      <c r="L3169" s="423">
        <f t="shared" si="879"/>
        <v>0</v>
      </c>
      <c r="M3169" s="423">
        <f t="shared" si="880"/>
        <v>0</v>
      </c>
      <c r="N3169" s="424">
        <f t="shared" si="881"/>
        <v>0</v>
      </c>
      <c r="O3169" s="424">
        <f t="shared" si="882"/>
        <v>0</v>
      </c>
      <c r="P3169" s="420"/>
      <c r="Q3169" s="532"/>
      <c r="R3169" s="526" t="str">
        <f t="shared" si="875"/>
        <v/>
      </c>
      <c r="S3169" s="526" t="str">
        <f t="shared" si="862"/>
        <v/>
      </c>
      <c r="V3169" s="433">
        <f>VLOOKUP(A3169,[3]Cartilha!$A:$A,1,FALSE)</f>
        <v>91941</v>
      </c>
      <c r="W3169" s="367"/>
    </row>
    <row r="3170" spans="1:23" hidden="1" x14ac:dyDescent="0.2">
      <c r="A3170" s="623">
        <v>91942</v>
      </c>
      <c r="B3170" s="616" t="s">
        <v>3171</v>
      </c>
      <c r="C3170" s="620" t="s">
        <v>821</v>
      </c>
      <c r="D3170" s="612" t="s">
        <v>169</v>
      </c>
      <c r="E3170" s="621">
        <v>37.93</v>
      </c>
      <c r="F3170" s="614">
        <f t="shared" si="876"/>
        <v>45.73</v>
      </c>
      <c r="G3170" s="510"/>
      <c r="H3170" s="423"/>
      <c r="I3170" s="422">
        <f t="shared" si="877"/>
        <v>0</v>
      </c>
      <c r="J3170" s="422">
        <f t="shared" si="878"/>
        <v>0</v>
      </c>
      <c r="K3170" s="419"/>
      <c r="L3170" s="423">
        <f t="shared" si="879"/>
        <v>0</v>
      </c>
      <c r="M3170" s="423">
        <f t="shared" si="880"/>
        <v>0</v>
      </c>
      <c r="N3170" s="424">
        <f t="shared" si="881"/>
        <v>0</v>
      </c>
      <c r="O3170" s="424">
        <f t="shared" si="882"/>
        <v>0</v>
      </c>
      <c r="P3170" s="420"/>
      <c r="Q3170" s="532"/>
      <c r="R3170" s="526" t="str">
        <f t="shared" si="875"/>
        <v/>
      </c>
      <c r="S3170" s="526" t="str">
        <f t="shared" ref="S3170:S3233" si="883">IF(Q3170="X","x",IF(Q3170="xx","x",IF(OR(J3170&gt;0,O3170&gt;0),"x","")))</f>
        <v/>
      </c>
      <c r="V3170" s="433">
        <f>VLOOKUP(A3170,[3]Cartilha!$A:$A,1,FALSE)</f>
        <v>91942</v>
      </c>
      <c r="W3170" s="367"/>
    </row>
    <row r="3171" spans="1:23" hidden="1" x14ac:dyDescent="0.2">
      <c r="A3171" s="623">
        <v>91943</v>
      </c>
      <c r="B3171" s="616" t="s">
        <v>3171</v>
      </c>
      <c r="C3171" s="620" t="s">
        <v>822</v>
      </c>
      <c r="D3171" s="612" t="s">
        <v>169</v>
      </c>
      <c r="E3171" s="621">
        <v>22.02</v>
      </c>
      <c r="F3171" s="614">
        <f t="shared" si="876"/>
        <v>26.55</v>
      </c>
      <c r="G3171" s="510"/>
      <c r="H3171" s="423"/>
      <c r="I3171" s="422">
        <f t="shared" si="877"/>
        <v>0</v>
      </c>
      <c r="J3171" s="422">
        <f t="shared" si="878"/>
        <v>0</v>
      </c>
      <c r="K3171" s="419"/>
      <c r="L3171" s="423">
        <f t="shared" si="879"/>
        <v>0</v>
      </c>
      <c r="M3171" s="423">
        <f t="shared" si="880"/>
        <v>0</v>
      </c>
      <c r="N3171" s="424">
        <f t="shared" si="881"/>
        <v>0</v>
      </c>
      <c r="O3171" s="424">
        <f t="shared" si="882"/>
        <v>0</v>
      </c>
      <c r="P3171" s="420"/>
      <c r="Q3171" s="532"/>
      <c r="R3171" s="526" t="str">
        <f t="shared" si="875"/>
        <v/>
      </c>
      <c r="S3171" s="526" t="str">
        <f t="shared" si="883"/>
        <v/>
      </c>
      <c r="V3171" s="433">
        <f>VLOOKUP(A3171,[3]Cartilha!$A:$A,1,FALSE)</f>
        <v>91943</v>
      </c>
      <c r="W3171" s="367"/>
    </row>
    <row r="3172" spans="1:23" hidden="1" x14ac:dyDescent="0.2">
      <c r="A3172" s="623">
        <v>91944</v>
      </c>
      <c r="B3172" s="616" t="s">
        <v>3171</v>
      </c>
      <c r="C3172" s="620" t="s">
        <v>823</v>
      </c>
      <c r="D3172" s="612" t="s">
        <v>169</v>
      </c>
      <c r="E3172" s="621">
        <v>16.079999999999998</v>
      </c>
      <c r="F3172" s="614">
        <f t="shared" si="876"/>
        <v>19.39</v>
      </c>
      <c r="G3172" s="510"/>
      <c r="H3172" s="423"/>
      <c r="I3172" s="422">
        <f t="shared" si="877"/>
        <v>0</v>
      </c>
      <c r="J3172" s="422">
        <f t="shared" si="878"/>
        <v>0</v>
      </c>
      <c r="K3172" s="419"/>
      <c r="L3172" s="423">
        <f t="shared" si="879"/>
        <v>0</v>
      </c>
      <c r="M3172" s="423">
        <f t="shared" si="880"/>
        <v>0</v>
      </c>
      <c r="N3172" s="424">
        <f t="shared" si="881"/>
        <v>0</v>
      </c>
      <c r="O3172" s="424">
        <f t="shared" si="882"/>
        <v>0</v>
      </c>
      <c r="P3172" s="420"/>
      <c r="Q3172" s="532"/>
      <c r="R3172" s="526" t="str">
        <f t="shared" si="875"/>
        <v/>
      </c>
      <c r="S3172" s="526" t="str">
        <f t="shared" si="883"/>
        <v/>
      </c>
      <c r="V3172" s="433">
        <f>VLOOKUP(A3172,[3]Cartilha!$A:$A,1,FALSE)</f>
        <v>91944</v>
      </c>
      <c r="W3172" s="367"/>
    </row>
    <row r="3173" spans="1:23" hidden="1" x14ac:dyDescent="0.2">
      <c r="A3173" s="623">
        <v>92865</v>
      </c>
      <c r="B3173" s="616" t="s">
        <v>3171</v>
      </c>
      <c r="C3173" s="620" t="s">
        <v>824</v>
      </c>
      <c r="D3173" s="612" t="s">
        <v>169</v>
      </c>
      <c r="E3173" s="621">
        <v>11.58</v>
      </c>
      <c r="F3173" s="614">
        <f t="shared" si="876"/>
        <v>13.96</v>
      </c>
      <c r="G3173" s="510"/>
      <c r="H3173" s="423"/>
      <c r="I3173" s="422">
        <f t="shared" si="877"/>
        <v>0</v>
      </c>
      <c r="J3173" s="422">
        <f t="shared" si="878"/>
        <v>0</v>
      </c>
      <c r="K3173" s="419"/>
      <c r="L3173" s="423">
        <f t="shared" si="879"/>
        <v>0</v>
      </c>
      <c r="M3173" s="423">
        <f t="shared" si="880"/>
        <v>0</v>
      </c>
      <c r="N3173" s="424">
        <f t="shared" si="881"/>
        <v>0</v>
      </c>
      <c r="O3173" s="424">
        <f t="shared" si="882"/>
        <v>0</v>
      </c>
      <c r="P3173" s="420"/>
      <c r="Q3173" s="532"/>
      <c r="R3173" s="526" t="str">
        <f t="shared" si="875"/>
        <v/>
      </c>
      <c r="S3173" s="526" t="str">
        <f t="shared" si="883"/>
        <v/>
      </c>
      <c r="V3173" s="433">
        <f>VLOOKUP(A3173,[3]Cartilha!$A:$A,1,FALSE)</f>
        <v>92865</v>
      </c>
      <c r="W3173" s="367"/>
    </row>
    <row r="3174" spans="1:23" hidden="1" x14ac:dyDescent="0.2">
      <c r="A3174" s="623">
        <v>92866</v>
      </c>
      <c r="B3174" s="616" t="s">
        <v>3171</v>
      </c>
      <c r="C3174" s="620" t="s">
        <v>825</v>
      </c>
      <c r="D3174" s="612" t="s">
        <v>169</v>
      </c>
      <c r="E3174" s="621">
        <v>9.24</v>
      </c>
      <c r="F3174" s="614">
        <f t="shared" si="876"/>
        <v>11.14</v>
      </c>
      <c r="G3174" s="510"/>
      <c r="H3174" s="423"/>
      <c r="I3174" s="422">
        <f t="shared" si="877"/>
        <v>0</v>
      </c>
      <c r="J3174" s="422">
        <f t="shared" si="878"/>
        <v>0</v>
      </c>
      <c r="K3174" s="419"/>
      <c r="L3174" s="423">
        <f t="shared" si="879"/>
        <v>0</v>
      </c>
      <c r="M3174" s="423">
        <f t="shared" si="880"/>
        <v>0</v>
      </c>
      <c r="N3174" s="424">
        <f t="shared" si="881"/>
        <v>0</v>
      </c>
      <c r="O3174" s="424">
        <f t="shared" si="882"/>
        <v>0</v>
      </c>
      <c r="P3174" s="420"/>
      <c r="Q3174" s="532"/>
      <c r="R3174" s="526" t="str">
        <f t="shared" si="875"/>
        <v/>
      </c>
      <c r="S3174" s="526" t="str">
        <f t="shared" si="883"/>
        <v/>
      </c>
      <c r="V3174" s="433">
        <f>VLOOKUP(A3174,[3]Cartilha!$A:$A,1,FALSE)</f>
        <v>92866</v>
      </c>
      <c r="W3174" s="367"/>
    </row>
    <row r="3175" spans="1:23" ht="22.5" hidden="1" x14ac:dyDescent="0.2">
      <c r="A3175" s="623">
        <v>92867</v>
      </c>
      <c r="B3175" s="616" t="s">
        <v>3171</v>
      </c>
      <c r="C3175" s="620" t="s">
        <v>826</v>
      </c>
      <c r="D3175" s="612" t="s">
        <v>169</v>
      </c>
      <c r="E3175" s="621">
        <v>28.93</v>
      </c>
      <c r="F3175" s="614">
        <f t="shared" si="876"/>
        <v>34.880000000000003</v>
      </c>
      <c r="G3175" s="510"/>
      <c r="H3175" s="423"/>
      <c r="I3175" s="422">
        <f t="shared" si="877"/>
        <v>0</v>
      </c>
      <c r="J3175" s="422">
        <f t="shared" si="878"/>
        <v>0</v>
      </c>
      <c r="K3175" s="419"/>
      <c r="L3175" s="423">
        <f t="shared" si="879"/>
        <v>0</v>
      </c>
      <c r="M3175" s="423">
        <f t="shared" si="880"/>
        <v>0</v>
      </c>
      <c r="N3175" s="424">
        <f t="shared" si="881"/>
        <v>0</v>
      </c>
      <c r="O3175" s="424">
        <f t="shared" si="882"/>
        <v>0</v>
      </c>
      <c r="P3175" s="420"/>
      <c r="Q3175" s="532"/>
      <c r="R3175" s="526" t="str">
        <f t="shared" si="875"/>
        <v/>
      </c>
      <c r="S3175" s="526" t="str">
        <f t="shared" si="883"/>
        <v/>
      </c>
      <c r="V3175" s="433">
        <f>VLOOKUP(A3175,[3]Cartilha!$A:$A,1,FALSE)</f>
        <v>92867</v>
      </c>
      <c r="W3175" s="367"/>
    </row>
    <row r="3176" spans="1:23" ht="22.5" hidden="1" x14ac:dyDescent="0.2">
      <c r="A3176" s="623">
        <v>92868</v>
      </c>
      <c r="B3176" s="616" t="s">
        <v>3171</v>
      </c>
      <c r="C3176" s="620" t="s">
        <v>827</v>
      </c>
      <c r="D3176" s="612" t="s">
        <v>169</v>
      </c>
      <c r="E3176" s="621">
        <v>15.1</v>
      </c>
      <c r="F3176" s="614">
        <f t="shared" si="876"/>
        <v>18.2</v>
      </c>
      <c r="G3176" s="510"/>
      <c r="H3176" s="423"/>
      <c r="I3176" s="422">
        <f t="shared" si="877"/>
        <v>0</v>
      </c>
      <c r="J3176" s="422">
        <f t="shared" si="878"/>
        <v>0</v>
      </c>
      <c r="K3176" s="419"/>
      <c r="L3176" s="423">
        <f t="shared" si="879"/>
        <v>0</v>
      </c>
      <c r="M3176" s="423">
        <f t="shared" si="880"/>
        <v>0</v>
      </c>
      <c r="N3176" s="424">
        <f t="shared" si="881"/>
        <v>0</v>
      </c>
      <c r="O3176" s="424">
        <f t="shared" si="882"/>
        <v>0</v>
      </c>
      <c r="P3176" s="420"/>
      <c r="Q3176" s="532"/>
      <c r="R3176" s="526" t="str">
        <f t="shared" si="875"/>
        <v/>
      </c>
      <c r="S3176" s="526" t="str">
        <f t="shared" si="883"/>
        <v/>
      </c>
      <c r="V3176" s="433">
        <f>VLOOKUP(A3176,[3]Cartilha!$A:$A,1,FALSE)</f>
        <v>92868</v>
      </c>
      <c r="W3176" s="367"/>
    </row>
    <row r="3177" spans="1:23" ht="22.5" hidden="1" x14ac:dyDescent="0.2">
      <c r="A3177" s="623">
        <v>92869</v>
      </c>
      <c r="B3177" s="616" t="s">
        <v>3171</v>
      </c>
      <c r="C3177" s="620" t="s">
        <v>828</v>
      </c>
      <c r="D3177" s="612" t="s">
        <v>169</v>
      </c>
      <c r="E3177" s="621">
        <v>9.92</v>
      </c>
      <c r="F3177" s="614">
        <f t="shared" si="876"/>
        <v>11.96</v>
      </c>
      <c r="G3177" s="510"/>
      <c r="H3177" s="423"/>
      <c r="I3177" s="422">
        <f t="shared" si="877"/>
        <v>0</v>
      </c>
      <c r="J3177" s="422">
        <f t="shared" si="878"/>
        <v>0</v>
      </c>
      <c r="K3177" s="419"/>
      <c r="L3177" s="423">
        <f t="shared" si="879"/>
        <v>0</v>
      </c>
      <c r="M3177" s="423">
        <f t="shared" si="880"/>
        <v>0</v>
      </c>
      <c r="N3177" s="424">
        <f t="shared" si="881"/>
        <v>0</v>
      </c>
      <c r="O3177" s="424">
        <f t="shared" si="882"/>
        <v>0</v>
      </c>
      <c r="P3177" s="420"/>
      <c r="Q3177" s="532"/>
      <c r="R3177" s="526" t="str">
        <f t="shared" si="875"/>
        <v/>
      </c>
      <c r="S3177" s="526" t="str">
        <f t="shared" si="883"/>
        <v/>
      </c>
      <c r="V3177" s="433">
        <f>VLOOKUP(A3177,[3]Cartilha!$A:$A,1,FALSE)</f>
        <v>92869</v>
      </c>
      <c r="W3177" s="367"/>
    </row>
    <row r="3178" spans="1:23" ht="22.5" hidden="1" x14ac:dyDescent="0.2">
      <c r="A3178" s="623">
        <v>92870</v>
      </c>
      <c r="B3178" s="616" t="s">
        <v>3171</v>
      </c>
      <c r="C3178" s="620" t="s">
        <v>829</v>
      </c>
      <c r="D3178" s="612" t="s">
        <v>169</v>
      </c>
      <c r="E3178" s="621">
        <v>35.28</v>
      </c>
      <c r="F3178" s="614">
        <f t="shared" si="876"/>
        <v>42.53</v>
      </c>
      <c r="G3178" s="510"/>
      <c r="H3178" s="423"/>
      <c r="I3178" s="422">
        <f t="shared" si="877"/>
        <v>0</v>
      </c>
      <c r="J3178" s="422">
        <f t="shared" si="878"/>
        <v>0</v>
      </c>
      <c r="K3178" s="419"/>
      <c r="L3178" s="423">
        <f t="shared" si="879"/>
        <v>0</v>
      </c>
      <c r="M3178" s="423">
        <f t="shared" si="880"/>
        <v>0</v>
      </c>
      <c r="N3178" s="424">
        <f t="shared" si="881"/>
        <v>0</v>
      </c>
      <c r="O3178" s="424">
        <f t="shared" si="882"/>
        <v>0</v>
      </c>
      <c r="P3178" s="420"/>
      <c r="Q3178" s="532"/>
      <c r="R3178" s="526" t="str">
        <f t="shared" si="875"/>
        <v/>
      </c>
      <c r="S3178" s="526" t="str">
        <f t="shared" si="883"/>
        <v/>
      </c>
      <c r="V3178" s="433">
        <f>VLOOKUP(A3178,[3]Cartilha!$A:$A,1,FALSE)</f>
        <v>92870</v>
      </c>
      <c r="W3178" s="367"/>
    </row>
    <row r="3179" spans="1:23" ht="22.5" hidden="1" x14ac:dyDescent="0.2">
      <c r="A3179" s="623">
        <v>92871</v>
      </c>
      <c r="B3179" s="616" t="s">
        <v>3171</v>
      </c>
      <c r="C3179" s="620" t="s">
        <v>830</v>
      </c>
      <c r="D3179" s="612" t="s">
        <v>169</v>
      </c>
      <c r="E3179" s="621">
        <v>19.37</v>
      </c>
      <c r="F3179" s="614">
        <f t="shared" si="876"/>
        <v>23.35</v>
      </c>
      <c r="G3179" s="510"/>
      <c r="H3179" s="423"/>
      <c r="I3179" s="422">
        <f t="shared" si="877"/>
        <v>0</v>
      </c>
      <c r="J3179" s="422">
        <f t="shared" si="878"/>
        <v>0</v>
      </c>
      <c r="K3179" s="419"/>
      <c r="L3179" s="423">
        <f t="shared" si="879"/>
        <v>0</v>
      </c>
      <c r="M3179" s="423">
        <f t="shared" si="880"/>
        <v>0</v>
      </c>
      <c r="N3179" s="424">
        <f t="shared" si="881"/>
        <v>0</v>
      </c>
      <c r="O3179" s="424">
        <f t="shared" si="882"/>
        <v>0</v>
      </c>
      <c r="P3179" s="420"/>
      <c r="Q3179" s="532"/>
      <c r="R3179" s="526" t="str">
        <f t="shared" si="875"/>
        <v/>
      </c>
      <c r="S3179" s="526" t="str">
        <f t="shared" si="883"/>
        <v/>
      </c>
      <c r="V3179" s="433">
        <f>VLOOKUP(A3179,[3]Cartilha!$A:$A,1,FALSE)</f>
        <v>92871</v>
      </c>
      <c r="W3179" s="367"/>
    </row>
    <row r="3180" spans="1:23" ht="22.5" hidden="1" x14ac:dyDescent="0.2">
      <c r="A3180" s="623">
        <v>92872</v>
      </c>
      <c r="B3180" s="616" t="s">
        <v>3171</v>
      </c>
      <c r="C3180" s="620" t="s">
        <v>831</v>
      </c>
      <c r="D3180" s="612" t="s">
        <v>169</v>
      </c>
      <c r="E3180" s="621">
        <v>13.43</v>
      </c>
      <c r="F3180" s="614">
        <f t="shared" si="876"/>
        <v>16.190000000000001</v>
      </c>
      <c r="G3180" s="510"/>
      <c r="H3180" s="423"/>
      <c r="I3180" s="422">
        <f t="shared" si="877"/>
        <v>0</v>
      </c>
      <c r="J3180" s="422">
        <f t="shared" si="878"/>
        <v>0</v>
      </c>
      <c r="K3180" s="419"/>
      <c r="L3180" s="423">
        <f t="shared" si="879"/>
        <v>0</v>
      </c>
      <c r="M3180" s="423">
        <f t="shared" si="880"/>
        <v>0</v>
      </c>
      <c r="N3180" s="424">
        <f t="shared" si="881"/>
        <v>0</v>
      </c>
      <c r="O3180" s="424">
        <f t="shared" si="882"/>
        <v>0</v>
      </c>
      <c r="P3180" s="420"/>
      <c r="Q3180" s="532"/>
      <c r="R3180" s="526" t="str">
        <f t="shared" si="875"/>
        <v/>
      </c>
      <c r="S3180" s="526" t="str">
        <f t="shared" si="883"/>
        <v/>
      </c>
      <c r="V3180" s="433">
        <f>VLOOKUP(A3180,[3]Cartilha!$A:$A,1,FALSE)</f>
        <v>92872</v>
      </c>
      <c r="W3180" s="367"/>
    </row>
    <row r="3181" spans="1:23" ht="22.5" x14ac:dyDescent="0.2">
      <c r="A3181" s="623">
        <v>97886</v>
      </c>
      <c r="B3181" s="616" t="s">
        <v>3171</v>
      </c>
      <c r="C3181" s="620" t="s">
        <v>5706</v>
      </c>
      <c r="D3181" s="612" t="s">
        <v>169</v>
      </c>
      <c r="E3181" s="621">
        <v>183.01</v>
      </c>
      <c r="F3181" s="614">
        <f t="shared" si="876"/>
        <v>220.64</v>
      </c>
      <c r="G3181" s="510">
        <v>9</v>
      </c>
      <c r="H3181" s="423">
        <f>F3181</f>
        <v>220.64</v>
      </c>
      <c r="I3181" s="422">
        <f t="shared" si="877"/>
        <v>1985.76</v>
      </c>
      <c r="J3181" s="422">
        <f t="shared" si="878"/>
        <v>1985.76</v>
      </c>
      <c r="K3181" s="419"/>
      <c r="L3181" s="423">
        <f t="shared" si="879"/>
        <v>9</v>
      </c>
      <c r="M3181" s="423">
        <f t="shared" si="880"/>
        <v>220.64</v>
      </c>
      <c r="N3181" s="424">
        <f t="shared" si="881"/>
        <v>1985.76</v>
      </c>
      <c r="O3181" s="424">
        <f t="shared" si="882"/>
        <v>1985.76</v>
      </c>
      <c r="P3181" s="420"/>
      <c r="Q3181" s="532"/>
      <c r="R3181" s="526" t="str">
        <f t="shared" si="875"/>
        <v>x</v>
      </c>
      <c r="S3181" s="526" t="str">
        <f t="shared" si="883"/>
        <v>x</v>
      </c>
      <c r="V3181" s="433">
        <f>VLOOKUP(A3181,[3]Cartilha!$A:$A,1,FALSE)</f>
        <v>97886</v>
      </c>
      <c r="W3181" s="367"/>
    </row>
    <row r="3182" spans="1:23" ht="22.5" hidden="1" x14ac:dyDescent="0.2">
      <c r="A3182" s="623">
        <v>97887</v>
      </c>
      <c r="B3182" s="616" t="s">
        <v>3171</v>
      </c>
      <c r="C3182" s="620" t="s">
        <v>5707</v>
      </c>
      <c r="D3182" s="612" t="s">
        <v>169</v>
      </c>
      <c r="E3182" s="621">
        <v>289.95</v>
      </c>
      <c r="F3182" s="614">
        <f t="shared" si="876"/>
        <v>349.56</v>
      </c>
      <c r="G3182" s="510"/>
      <c r="H3182" s="423"/>
      <c r="I3182" s="422">
        <f t="shared" si="877"/>
        <v>0</v>
      </c>
      <c r="J3182" s="422">
        <f t="shared" si="878"/>
        <v>0</v>
      </c>
      <c r="K3182" s="419"/>
      <c r="L3182" s="423">
        <f t="shared" si="879"/>
        <v>0</v>
      </c>
      <c r="M3182" s="423">
        <f t="shared" si="880"/>
        <v>0</v>
      </c>
      <c r="N3182" s="424">
        <f t="shared" si="881"/>
        <v>0</v>
      </c>
      <c r="O3182" s="424">
        <f t="shared" si="882"/>
        <v>0</v>
      </c>
      <c r="P3182" s="420"/>
      <c r="Q3182" s="532"/>
      <c r="R3182" s="526" t="str">
        <f t="shared" si="875"/>
        <v/>
      </c>
      <c r="S3182" s="526" t="str">
        <f t="shared" si="883"/>
        <v/>
      </c>
      <c r="V3182" s="433">
        <f>VLOOKUP(A3182,[3]Cartilha!$A:$A,1,FALSE)</f>
        <v>97887</v>
      </c>
      <c r="W3182" s="367"/>
    </row>
    <row r="3183" spans="1:23" ht="22.5" hidden="1" x14ac:dyDescent="0.2">
      <c r="A3183" s="623">
        <v>97888</v>
      </c>
      <c r="B3183" s="616" t="s">
        <v>3171</v>
      </c>
      <c r="C3183" s="620" t="s">
        <v>5708</v>
      </c>
      <c r="D3183" s="612" t="s">
        <v>169</v>
      </c>
      <c r="E3183" s="621">
        <v>562.15</v>
      </c>
      <c r="F3183" s="614">
        <f t="shared" si="876"/>
        <v>677.73</v>
      </c>
      <c r="G3183" s="510"/>
      <c r="H3183" s="423"/>
      <c r="I3183" s="422">
        <f t="shared" si="877"/>
        <v>0</v>
      </c>
      <c r="J3183" s="422">
        <f t="shared" si="878"/>
        <v>0</v>
      </c>
      <c r="K3183" s="419"/>
      <c r="L3183" s="423">
        <f t="shared" si="879"/>
        <v>0</v>
      </c>
      <c r="M3183" s="423">
        <f t="shared" si="880"/>
        <v>0</v>
      </c>
      <c r="N3183" s="424">
        <f t="shared" si="881"/>
        <v>0</v>
      </c>
      <c r="O3183" s="424">
        <f t="shared" si="882"/>
        <v>0</v>
      </c>
      <c r="P3183" s="420"/>
      <c r="Q3183" s="532"/>
      <c r="R3183" s="526" t="str">
        <f t="shared" si="875"/>
        <v/>
      </c>
      <c r="S3183" s="526" t="str">
        <f t="shared" si="883"/>
        <v/>
      </c>
      <c r="V3183" s="433">
        <f>VLOOKUP(A3183,[3]Cartilha!$A:$A,1,FALSE)</f>
        <v>97888</v>
      </c>
      <c r="W3183" s="367"/>
    </row>
    <row r="3184" spans="1:23" ht="22.5" hidden="1" x14ac:dyDescent="0.2">
      <c r="A3184" s="623">
        <v>97889</v>
      </c>
      <c r="B3184" s="616" t="s">
        <v>3171</v>
      </c>
      <c r="C3184" s="620" t="s">
        <v>5709</v>
      </c>
      <c r="D3184" s="612" t="s">
        <v>169</v>
      </c>
      <c r="E3184" s="621">
        <v>750.65</v>
      </c>
      <c r="F3184" s="614">
        <f t="shared" si="876"/>
        <v>904.98</v>
      </c>
      <c r="G3184" s="510"/>
      <c r="H3184" s="423"/>
      <c r="I3184" s="422">
        <f t="shared" si="877"/>
        <v>0</v>
      </c>
      <c r="J3184" s="422">
        <f t="shared" si="878"/>
        <v>0</v>
      </c>
      <c r="K3184" s="419"/>
      <c r="L3184" s="423">
        <f t="shared" si="879"/>
        <v>0</v>
      </c>
      <c r="M3184" s="423">
        <f t="shared" si="880"/>
        <v>0</v>
      </c>
      <c r="N3184" s="424">
        <f t="shared" si="881"/>
        <v>0</v>
      </c>
      <c r="O3184" s="424">
        <f t="shared" si="882"/>
        <v>0</v>
      </c>
      <c r="P3184" s="420"/>
      <c r="Q3184" s="532"/>
      <c r="R3184" s="526" t="str">
        <f t="shared" si="875"/>
        <v/>
      </c>
      <c r="S3184" s="526" t="str">
        <f t="shared" si="883"/>
        <v/>
      </c>
      <c r="V3184" s="433">
        <f>VLOOKUP(A3184,[3]Cartilha!$A:$A,1,FALSE)</f>
        <v>97889</v>
      </c>
      <c r="W3184" s="367"/>
    </row>
    <row r="3185" spans="1:23" ht="22.5" hidden="1" x14ac:dyDescent="0.2">
      <c r="A3185" s="623">
        <v>97890</v>
      </c>
      <c r="B3185" s="616" t="s">
        <v>3171</v>
      </c>
      <c r="C3185" s="620" t="s">
        <v>5710</v>
      </c>
      <c r="D3185" s="612" t="s">
        <v>169</v>
      </c>
      <c r="E3185" s="621">
        <v>860.45</v>
      </c>
      <c r="F3185" s="614">
        <f t="shared" si="876"/>
        <v>1037.3599999999999</v>
      </c>
      <c r="G3185" s="510"/>
      <c r="H3185" s="423"/>
      <c r="I3185" s="422">
        <f t="shared" si="877"/>
        <v>0</v>
      </c>
      <c r="J3185" s="422">
        <f t="shared" si="878"/>
        <v>0</v>
      </c>
      <c r="K3185" s="419"/>
      <c r="L3185" s="423">
        <f t="shared" si="879"/>
        <v>0</v>
      </c>
      <c r="M3185" s="423">
        <f t="shared" si="880"/>
        <v>0</v>
      </c>
      <c r="N3185" s="424">
        <f t="shared" si="881"/>
        <v>0</v>
      </c>
      <c r="O3185" s="424">
        <f t="shared" si="882"/>
        <v>0</v>
      </c>
      <c r="P3185" s="420"/>
      <c r="Q3185" s="532"/>
      <c r="R3185" s="526" t="str">
        <f t="shared" si="875"/>
        <v/>
      </c>
      <c r="S3185" s="526" t="str">
        <f t="shared" si="883"/>
        <v/>
      </c>
      <c r="V3185" s="433">
        <f>VLOOKUP(A3185,[3]Cartilha!$A:$A,1,FALSE)</f>
        <v>97890</v>
      </c>
      <c r="W3185" s="367"/>
    </row>
    <row r="3186" spans="1:23" hidden="1" x14ac:dyDescent="0.2">
      <c r="A3186" s="623">
        <v>97933</v>
      </c>
      <c r="B3186" s="616" t="s">
        <v>3171</v>
      </c>
      <c r="C3186" s="620" t="s">
        <v>5711</v>
      </c>
      <c r="D3186" s="612" t="s">
        <v>169</v>
      </c>
      <c r="E3186" s="621">
        <v>628.98</v>
      </c>
      <c r="F3186" s="614">
        <f t="shared" si="876"/>
        <v>758.3</v>
      </c>
      <c r="G3186" s="510"/>
      <c r="H3186" s="423"/>
      <c r="I3186" s="422">
        <f t="shared" si="877"/>
        <v>0</v>
      </c>
      <c r="J3186" s="422">
        <f t="shared" si="878"/>
        <v>0</v>
      </c>
      <c r="K3186" s="419"/>
      <c r="L3186" s="423">
        <f t="shared" si="879"/>
        <v>0</v>
      </c>
      <c r="M3186" s="423">
        <f t="shared" si="880"/>
        <v>0</v>
      </c>
      <c r="N3186" s="424">
        <f t="shared" si="881"/>
        <v>0</v>
      </c>
      <c r="O3186" s="424">
        <f t="shared" si="882"/>
        <v>0</v>
      </c>
      <c r="P3186" s="420"/>
      <c r="Q3186" s="532"/>
      <c r="R3186" s="526" t="str">
        <f t="shared" si="875"/>
        <v/>
      </c>
      <c r="S3186" s="526" t="str">
        <f t="shared" si="883"/>
        <v/>
      </c>
      <c r="V3186" s="433">
        <f>VLOOKUP(A3186,[3]Cartilha!$A:$A,1,FALSE)</f>
        <v>97933</v>
      </c>
      <c r="W3186" s="367"/>
    </row>
    <row r="3187" spans="1:23" ht="22.5" hidden="1" x14ac:dyDescent="0.2">
      <c r="A3187" s="623">
        <v>97947</v>
      </c>
      <c r="B3187" s="616" t="s">
        <v>3171</v>
      </c>
      <c r="C3187" s="620" t="s">
        <v>5712</v>
      </c>
      <c r="D3187" s="612" t="s">
        <v>169</v>
      </c>
      <c r="E3187" s="621">
        <v>1553.11</v>
      </c>
      <c r="F3187" s="614">
        <f t="shared" si="876"/>
        <v>1872.43</v>
      </c>
      <c r="G3187" s="510"/>
      <c r="H3187" s="423"/>
      <c r="I3187" s="422">
        <f t="shared" si="877"/>
        <v>0</v>
      </c>
      <c r="J3187" s="422">
        <f t="shared" si="878"/>
        <v>0</v>
      </c>
      <c r="K3187" s="419"/>
      <c r="L3187" s="423">
        <f t="shared" si="879"/>
        <v>0</v>
      </c>
      <c r="M3187" s="423">
        <f t="shared" si="880"/>
        <v>0</v>
      </c>
      <c r="N3187" s="424">
        <f t="shared" si="881"/>
        <v>0</v>
      </c>
      <c r="O3187" s="424">
        <f t="shared" si="882"/>
        <v>0</v>
      </c>
      <c r="P3187" s="420"/>
      <c r="Q3187" s="532"/>
      <c r="R3187" s="526" t="str">
        <f t="shared" si="875"/>
        <v/>
      </c>
      <c r="S3187" s="526" t="str">
        <f t="shared" si="883"/>
        <v/>
      </c>
      <c r="V3187" s="433">
        <f>VLOOKUP(A3187,[3]Cartilha!$A:$A,1,FALSE)</f>
        <v>97947</v>
      </c>
      <c r="W3187" s="367"/>
    </row>
    <row r="3188" spans="1:23" ht="22.5" hidden="1" x14ac:dyDescent="0.2">
      <c r="A3188" s="623">
        <v>97948</v>
      </c>
      <c r="B3188" s="616" t="s">
        <v>3171</v>
      </c>
      <c r="C3188" s="620" t="s">
        <v>5713</v>
      </c>
      <c r="D3188" s="612" t="s">
        <v>169</v>
      </c>
      <c r="E3188" s="621">
        <v>2839.37</v>
      </c>
      <c r="F3188" s="614">
        <f t="shared" si="876"/>
        <v>3423.14</v>
      </c>
      <c r="G3188" s="510"/>
      <c r="H3188" s="423"/>
      <c r="I3188" s="422">
        <f t="shared" si="877"/>
        <v>0</v>
      </c>
      <c r="J3188" s="422">
        <f t="shared" si="878"/>
        <v>0</v>
      </c>
      <c r="K3188" s="419"/>
      <c r="L3188" s="423">
        <f t="shared" si="879"/>
        <v>0</v>
      </c>
      <c r="M3188" s="423">
        <f t="shared" si="880"/>
        <v>0</v>
      </c>
      <c r="N3188" s="424">
        <f t="shared" si="881"/>
        <v>0</v>
      </c>
      <c r="O3188" s="424">
        <f t="shared" si="882"/>
        <v>0</v>
      </c>
      <c r="P3188" s="420"/>
      <c r="Q3188" s="532"/>
      <c r="R3188" s="526" t="str">
        <f t="shared" si="875"/>
        <v/>
      </c>
      <c r="S3188" s="526" t="str">
        <f t="shared" si="883"/>
        <v/>
      </c>
      <c r="V3188" s="433">
        <f>VLOOKUP(A3188,[3]Cartilha!$A:$A,1,FALSE)</f>
        <v>97948</v>
      </c>
      <c r="W3188" s="367"/>
    </row>
    <row r="3189" spans="1:23" ht="22.5" hidden="1" x14ac:dyDescent="0.2">
      <c r="A3189" s="623">
        <v>97953</v>
      </c>
      <c r="B3189" s="616" t="s">
        <v>3171</v>
      </c>
      <c r="C3189" s="620" t="s">
        <v>5714</v>
      </c>
      <c r="D3189" s="612" t="s">
        <v>169</v>
      </c>
      <c r="E3189" s="621">
        <v>1045.1300000000001</v>
      </c>
      <c r="F3189" s="614">
        <f t="shared" si="876"/>
        <v>1260.01</v>
      </c>
      <c r="G3189" s="510"/>
      <c r="H3189" s="423"/>
      <c r="I3189" s="422">
        <f t="shared" si="877"/>
        <v>0</v>
      </c>
      <c r="J3189" s="422">
        <f t="shared" si="878"/>
        <v>0</v>
      </c>
      <c r="K3189" s="419"/>
      <c r="L3189" s="423">
        <f t="shared" si="879"/>
        <v>0</v>
      </c>
      <c r="M3189" s="423">
        <f t="shared" si="880"/>
        <v>0</v>
      </c>
      <c r="N3189" s="424">
        <f t="shared" si="881"/>
        <v>0</v>
      </c>
      <c r="O3189" s="424">
        <f t="shared" si="882"/>
        <v>0</v>
      </c>
      <c r="P3189" s="420"/>
      <c r="Q3189" s="532"/>
      <c r="R3189" s="526" t="str">
        <f t="shared" si="875"/>
        <v/>
      </c>
      <c r="S3189" s="526" t="str">
        <f t="shared" si="883"/>
        <v/>
      </c>
      <c r="V3189" s="433">
        <f>VLOOKUP(A3189,[3]Cartilha!$A:$A,1,FALSE)</f>
        <v>97953</v>
      </c>
      <c r="W3189" s="367"/>
    </row>
    <row r="3190" spans="1:23" ht="22.5" hidden="1" x14ac:dyDescent="0.2">
      <c r="A3190" s="623">
        <v>97955</v>
      </c>
      <c r="B3190" s="616" t="s">
        <v>3171</v>
      </c>
      <c r="C3190" s="620" t="s">
        <v>5715</v>
      </c>
      <c r="D3190" s="612" t="s">
        <v>169</v>
      </c>
      <c r="E3190" s="621">
        <v>2307.84</v>
      </c>
      <c r="F3190" s="614">
        <f t="shared" si="876"/>
        <v>2782.33</v>
      </c>
      <c r="G3190" s="510"/>
      <c r="H3190" s="423"/>
      <c r="I3190" s="422">
        <f t="shared" si="877"/>
        <v>0</v>
      </c>
      <c r="J3190" s="422">
        <f t="shared" si="878"/>
        <v>0</v>
      </c>
      <c r="K3190" s="419"/>
      <c r="L3190" s="423">
        <f t="shared" si="879"/>
        <v>0</v>
      </c>
      <c r="M3190" s="423">
        <f t="shared" si="880"/>
        <v>0</v>
      </c>
      <c r="N3190" s="424">
        <f t="shared" si="881"/>
        <v>0</v>
      </c>
      <c r="O3190" s="424">
        <f t="shared" si="882"/>
        <v>0</v>
      </c>
      <c r="P3190" s="420"/>
      <c r="Q3190" s="532"/>
      <c r="R3190" s="526" t="str">
        <f t="shared" si="875"/>
        <v/>
      </c>
      <c r="S3190" s="526" t="str">
        <f t="shared" si="883"/>
        <v/>
      </c>
      <c r="V3190" s="433">
        <f>VLOOKUP(A3190,[3]Cartilha!$A:$A,1,FALSE)</f>
        <v>97955</v>
      </c>
      <c r="W3190" s="367"/>
    </row>
    <row r="3191" spans="1:23" ht="22.5" hidden="1" x14ac:dyDescent="0.2">
      <c r="A3191" s="623">
        <v>97891</v>
      </c>
      <c r="B3191" s="616" t="s">
        <v>3171</v>
      </c>
      <c r="C3191" s="620" t="s">
        <v>5716</v>
      </c>
      <c r="D3191" s="612" t="s">
        <v>169</v>
      </c>
      <c r="E3191" s="621">
        <v>202.66</v>
      </c>
      <c r="F3191" s="614">
        <f t="shared" si="876"/>
        <v>244.33</v>
      </c>
      <c r="G3191" s="510"/>
      <c r="H3191" s="423"/>
      <c r="I3191" s="422">
        <f t="shared" si="877"/>
        <v>0</v>
      </c>
      <c r="J3191" s="422">
        <f t="shared" si="878"/>
        <v>0</v>
      </c>
      <c r="K3191" s="419"/>
      <c r="L3191" s="423">
        <f t="shared" si="879"/>
        <v>0</v>
      </c>
      <c r="M3191" s="423">
        <f t="shared" si="880"/>
        <v>0</v>
      </c>
      <c r="N3191" s="424">
        <f t="shared" si="881"/>
        <v>0</v>
      </c>
      <c r="O3191" s="424">
        <f t="shared" si="882"/>
        <v>0</v>
      </c>
      <c r="P3191" s="420"/>
      <c r="Q3191" s="532"/>
      <c r="R3191" s="526" t="str">
        <f t="shared" si="875"/>
        <v/>
      </c>
      <c r="S3191" s="526" t="str">
        <f t="shared" si="883"/>
        <v/>
      </c>
      <c r="V3191" s="433">
        <f>VLOOKUP(A3191,[3]Cartilha!$A:$A,1,FALSE)</f>
        <v>97891</v>
      </c>
      <c r="W3191" s="367"/>
    </row>
    <row r="3192" spans="1:23" ht="22.5" hidden="1" x14ac:dyDescent="0.2">
      <c r="A3192" s="623">
        <v>97892</v>
      </c>
      <c r="B3192" s="616" t="s">
        <v>3171</v>
      </c>
      <c r="C3192" s="620" t="s">
        <v>5717</v>
      </c>
      <c r="D3192" s="612" t="s">
        <v>169</v>
      </c>
      <c r="E3192" s="621">
        <v>377.57</v>
      </c>
      <c r="F3192" s="614">
        <f t="shared" si="876"/>
        <v>455.2</v>
      </c>
      <c r="G3192" s="510"/>
      <c r="H3192" s="423"/>
      <c r="I3192" s="422">
        <f t="shared" si="877"/>
        <v>0</v>
      </c>
      <c r="J3192" s="422">
        <f t="shared" si="878"/>
        <v>0</v>
      </c>
      <c r="K3192" s="419"/>
      <c r="L3192" s="423">
        <f t="shared" si="879"/>
        <v>0</v>
      </c>
      <c r="M3192" s="423">
        <f t="shared" si="880"/>
        <v>0</v>
      </c>
      <c r="N3192" s="424">
        <f t="shared" si="881"/>
        <v>0</v>
      </c>
      <c r="O3192" s="424">
        <f t="shared" si="882"/>
        <v>0</v>
      </c>
      <c r="P3192" s="420"/>
      <c r="Q3192" s="532"/>
      <c r="R3192" s="526" t="str">
        <f t="shared" si="875"/>
        <v/>
      </c>
      <c r="S3192" s="526" t="str">
        <f t="shared" si="883"/>
        <v/>
      </c>
      <c r="V3192" s="433">
        <f>VLOOKUP(A3192,[3]Cartilha!$A:$A,1,FALSE)</f>
        <v>97892</v>
      </c>
      <c r="W3192" s="367"/>
    </row>
    <row r="3193" spans="1:23" ht="22.5" hidden="1" x14ac:dyDescent="0.2">
      <c r="A3193" s="623">
        <v>97893</v>
      </c>
      <c r="B3193" s="616" t="s">
        <v>3171</v>
      </c>
      <c r="C3193" s="620" t="s">
        <v>5718</v>
      </c>
      <c r="D3193" s="612" t="s">
        <v>169</v>
      </c>
      <c r="E3193" s="621">
        <v>515.29999999999995</v>
      </c>
      <c r="F3193" s="614">
        <f t="shared" si="876"/>
        <v>621.25</v>
      </c>
      <c r="G3193" s="510"/>
      <c r="H3193" s="423"/>
      <c r="I3193" s="422">
        <f t="shared" si="877"/>
        <v>0</v>
      </c>
      <c r="J3193" s="422">
        <f t="shared" si="878"/>
        <v>0</v>
      </c>
      <c r="K3193" s="419"/>
      <c r="L3193" s="423">
        <f t="shared" si="879"/>
        <v>0</v>
      </c>
      <c r="M3193" s="423">
        <f t="shared" si="880"/>
        <v>0</v>
      </c>
      <c r="N3193" s="424">
        <f t="shared" si="881"/>
        <v>0</v>
      </c>
      <c r="O3193" s="424">
        <f t="shared" si="882"/>
        <v>0</v>
      </c>
      <c r="P3193" s="420"/>
      <c r="Q3193" s="532"/>
      <c r="R3193" s="526" t="str">
        <f t="shared" si="875"/>
        <v/>
      </c>
      <c r="S3193" s="526" t="str">
        <f t="shared" si="883"/>
        <v/>
      </c>
      <c r="V3193" s="433">
        <f>VLOOKUP(A3193,[3]Cartilha!$A:$A,1,FALSE)</f>
        <v>97893</v>
      </c>
      <c r="W3193" s="367"/>
    </row>
    <row r="3194" spans="1:23" ht="22.5" hidden="1" x14ac:dyDescent="0.2">
      <c r="A3194" s="623">
        <v>97894</v>
      </c>
      <c r="B3194" s="616" t="s">
        <v>3171</v>
      </c>
      <c r="C3194" s="620" t="s">
        <v>5719</v>
      </c>
      <c r="D3194" s="612" t="s">
        <v>169</v>
      </c>
      <c r="E3194" s="621">
        <v>575.22</v>
      </c>
      <c r="F3194" s="614">
        <f t="shared" si="876"/>
        <v>693.49</v>
      </c>
      <c r="G3194" s="510"/>
      <c r="H3194" s="423"/>
      <c r="I3194" s="422">
        <f t="shared" si="877"/>
        <v>0</v>
      </c>
      <c r="J3194" s="422">
        <f t="shared" si="878"/>
        <v>0</v>
      </c>
      <c r="K3194" s="419"/>
      <c r="L3194" s="423">
        <f t="shared" si="879"/>
        <v>0</v>
      </c>
      <c r="M3194" s="423">
        <f t="shared" si="880"/>
        <v>0</v>
      </c>
      <c r="N3194" s="424">
        <f t="shared" si="881"/>
        <v>0</v>
      </c>
      <c r="O3194" s="424">
        <f t="shared" si="882"/>
        <v>0</v>
      </c>
      <c r="P3194" s="420"/>
      <c r="Q3194" s="532"/>
      <c r="R3194" s="526" t="str">
        <f t="shared" si="875"/>
        <v/>
      </c>
      <c r="S3194" s="526" t="str">
        <f t="shared" si="883"/>
        <v/>
      </c>
      <c r="V3194" s="433">
        <f>VLOOKUP(A3194,[3]Cartilha!$A:$A,1,FALSE)</f>
        <v>97894</v>
      </c>
      <c r="W3194" s="367"/>
    </row>
    <row r="3195" spans="1:23" ht="22.5" hidden="1" x14ac:dyDescent="0.2">
      <c r="A3195" s="623">
        <v>97881</v>
      </c>
      <c r="B3195" s="616" t="s">
        <v>3171</v>
      </c>
      <c r="C3195" s="620" t="s">
        <v>5720</v>
      </c>
      <c r="D3195" s="612" t="s">
        <v>169</v>
      </c>
      <c r="E3195" s="621">
        <v>94.14</v>
      </c>
      <c r="F3195" s="614">
        <f t="shared" si="876"/>
        <v>113.5</v>
      </c>
      <c r="G3195" s="510"/>
      <c r="H3195" s="423"/>
      <c r="I3195" s="422">
        <f t="shared" si="877"/>
        <v>0</v>
      </c>
      <c r="J3195" s="422">
        <f t="shared" si="878"/>
        <v>0</v>
      </c>
      <c r="K3195" s="419"/>
      <c r="L3195" s="423">
        <f t="shared" si="879"/>
        <v>0</v>
      </c>
      <c r="M3195" s="423">
        <f t="shared" si="880"/>
        <v>0</v>
      </c>
      <c r="N3195" s="424">
        <f t="shared" si="881"/>
        <v>0</v>
      </c>
      <c r="O3195" s="424">
        <f t="shared" si="882"/>
        <v>0</v>
      </c>
      <c r="P3195" s="420"/>
      <c r="Q3195" s="532"/>
      <c r="R3195" s="526" t="str">
        <f t="shared" si="875"/>
        <v/>
      </c>
      <c r="S3195" s="526" t="str">
        <f t="shared" si="883"/>
        <v/>
      </c>
      <c r="V3195" s="433">
        <f>VLOOKUP(A3195,[3]Cartilha!$A:$A,1,FALSE)</f>
        <v>97881</v>
      </c>
      <c r="W3195" s="367"/>
    </row>
    <row r="3196" spans="1:23" ht="22.5" hidden="1" x14ac:dyDescent="0.2">
      <c r="A3196" s="623">
        <v>97882</v>
      </c>
      <c r="B3196" s="616" t="s">
        <v>3171</v>
      </c>
      <c r="C3196" s="620" t="s">
        <v>5721</v>
      </c>
      <c r="D3196" s="612" t="s">
        <v>169</v>
      </c>
      <c r="E3196" s="621">
        <v>144.63</v>
      </c>
      <c r="F3196" s="614">
        <f t="shared" si="876"/>
        <v>174.37</v>
      </c>
      <c r="G3196" s="510"/>
      <c r="H3196" s="423"/>
      <c r="I3196" s="422">
        <f t="shared" si="877"/>
        <v>0</v>
      </c>
      <c r="J3196" s="422">
        <f t="shared" si="878"/>
        <v>0</v>
      </c>
      <c r="K3196" s="419"/>
      <c r="L3196" s="423">
        <f t="shared" si="879"/>
        <v>0</v>
      </c>
      <c r="M3196" s="423">
        <f t="shared" si="880"/>
        <v>0</v>
      </c>
      <c r="N3196" s="424">
        <f t="shared" si="881"/>
        <v>0</v>
      </c>
      <c r="O3196" s="424">
        <f t="shared" si="882"/>
        <v>0</v>
      </c>
      <c r="P3196" s="420"/>
      <c r="Q3196" s="532"/>
      <c r="R3196" s="526" t="str">
        <f t="shared" si="875"/>
        <v/>
      </c>
      <c r="S3196" s="526" t="str">
        <f t="shared" si="883"/>
        <v/>
      </c>
      <c r="V3196" s="433">
        <f>VLOOKUP(A3196,[3]Cartilha!$A:$A,1,FALSE)</f>
        <v>97882</v>
      </c>
      <c r="W3196" s="367"/>
    </row>
    <row r="3197" spans="1:23" ht="22.5" hidden="1" x14ac:dyDescent="0.2">
      <c r="A3197" s="623">
        <v>97883</v>
      </c>
      <c r="B3197" s="616" t="s">
        <v>3171</v>
      </c>
      <c r="C3197" s="620" t="s">
        <v>5722</v>
      </c>
      <c r="D3197" s="612" t="s">
        <v>169</v>
      </c>
      <c r="E3197" s="621">
        <v>274.64999999999998</v>
      </c>
      <c r="F3197" s="614">
        <f t="shared" si="876"/>
        <v>331.12</v>
      </c>
      <c r="G3197" s="510"/>
      <c r="H3197" s="423"/>
      <c r="I3197" s="422">
        <f t="shared" si="877"/>
        <v>0</v>
      </c>
      <c r="J3197" s="422">
        <f t="shared" si="878"/>
        <v>0</v>
      </c>
      <c r="K3197" s="419"/>
      <c r="L3197" s="423">
        <f t="shared" si="879"/>
        <v>0</v>
      </c>
      <c r="M3197" s="423">
        <f t="shared" si="880"/>
        <v>0</v>
      </c>
      <c r="N3197" s="424">
        <f t="shared" si="881"/>
        <v>0</v>
      </c>
      <c r="O3197" s="424">
        <f t="shared" si="882"/>
        <v>0</v>
      </c>
      <c r="P3197" s="420"/>
      <c r="Q3197" s="532"/>
      <c r="R3197" s="526" t="str">
        <f t="shared" si="875"/>
        <v/>
      </c>
      <c r="S3197" s="526" t="str">
        <f t="shared" si="883"/>
        <v/>
      </c>
      <c r="V3197" s="433">
        <f>VLOOKUP(A3197,[3]Cartilha!$A:$A,1,FALSE)</f>
        <v>97883</v>
      </c>
      <c r="W3197" s="367"/>
    </row>
    <row r="3198" spans="1:23" ht="22.5" hidden="1" x14ac:dyDescent="0.2">
      <c r="A3198" s="623">
        <v>97884</v>
      </c>
      <c r="B3198" s="616" t="s">
        <v>3171</v>
      </c>
      <c r="C3198" s="620" t="s">
        <v>5723</v>
      </c>
      <c r="D3198" s="612" t="s">
        <v>169</v>
      </c>
      <c r="E3198" s="621">
        <v>521.75</v>
      </c>
      <c r="F3198" s="614">
        <f t="shared" si="876"/>
        <v>629.02</v>
      </c>
      <c r="G3198" s="510"/>
      <c r="H3198" s="423"/>
      <c r="I3198" s="422">
        <f t="shared" si="877"/>
        <v>0</v>
      </c>
      <c r="J3198" s="422">
        <f t="shared" si="878"/>
        <v>0</v>
      </c>
      <c r="K3198" s="419"/>
      <c r="L3198" s="423">
        <f t="shared" si="879"/>
        <v>0</v>
      </c>
      <c r="M3198" s="423">
        <f t="shared" si="880"/>
        <v>0</v>
      </c>
      <c r="N3198" s="424">
        <f t="shared" si="881"/>
        <v>0</v>
      </c>
      <c r="O3198" s="424">
        <f t="shared" si="882"/>
        <v>0</v>
      </c>
      <c r="P3198" s="420"/>
      <c r="Q3198" s="532"/>
      <c r="R3198" s="526" t="str">
        <f t="shared" si="875"/>
        <v/>
      </c>
      <c r="S3198" s="526" t="str">
        <f t="shared" si="883"/>
        <v/>
      </c>
      <c r="V3198" s="433">
        <f>VLOOKUP(A3198,[3]Cartilha!$A:$A,1,FALSE)</f>
        <v>97884</v>
      </c>
      <c r="W3198" s="367"/>
    </row>
    <row r="3199" spans="1:23" ht="22.5" hidden="1" x14ac:dyDescent="0.2">
      <c r="A3199" s="623">
        <v>97885</v>
      </c>
      <c r="B3199" s="616" t="s">
        <v>3171</v>
      </c>
      <c r="C3199" s="620" t="s">
        <v>5724</v>
      </c>
      <c r="D3199" s="612" t="s">
        <v>169</v>
      </c>
      <c r="E3199" s="621">
        <v>801.42</v>
      </c>
      <c r="F3199" s="614">
        <f t="shared" si="876"/>
        <v>966.19</v>
      </c>
      <c r="G3199" s="510"/>
      <c r="H3199" s="423"/>
      <c r="I3199" s="422">
        <f t="shared" si="877"/>
        <v>0</v>
      </c>
      <c r="J3199" s="422">
        <f t="shared" si="878"/>
        <v>0</v>
      </c>
      <c r="K3199" s="419"/>
      <c r="L3199" s="423">
        <f t="shared" si="879"/>
        <v>0</v>
      </c>
      <c r="M3199" s="423">
        <f t="shared" si="880"/>
        <v>0</v>
      </c>
      <c r="N3199" s="424">
        <f t="shared" si="881"/>
        <v>0</v>
      </c>
      <c r="O3199" s="424">
        <f t="shared" si="882"/>
        <v>0</v>
      </c>
      <c r="P3199" s="420"/>
      <c r="Q3199" s="532"/>
      <c r="R3199" s="526" t="str">
        <f t="shared" si="875"/>
        <v/>
      </c>
      <c r="S3199" s="526" t="str">
        <f t="shared" si="883"/>
        <v/>
      </c>
      <c r="V3199" s="433">
        <f>VLOOKUP(A3199,[3]Cartilha!$A:$A,1,FALSE)</f>
        <v>97885</v>
      </c>
      <c r="W3199" s="367"/>
    </row>
    <row r="3200" spans="1:23" ht="22.5" hidden="1" x14ac:dyDescent="0.2">
      <c r="A3200" s="623">
        <v>91945</v>
      </c>
      <c r="B3200" s="616" t="s">
        <v>3171</v>
      </c>
      <c r="C3200" s="620" t="s">
        <v>3176</v>
      </c>
      <c r="D3200" s="612" t="s">
        <v>169</v>
      </c>
      <c r="E3200" s="621">
        <v>11.13</v>
      </c>
      <c r="F3200" s="614">
        <f t="shared" si="876"/>
        <v>13.42</v>
      </c>
      <c r="G3200" s="510"/>
      <c r="H3200" s="423"/>
      <c r="I3200" s="422">
        <f t="shared" si="877"/>
        <v>0</v>
      </c>
      <c r="J3200" s="422">
        <f t="shared" si="878"/>
        <v>0</v>
      </c>
      <c r="K3200" s="419"/>
      <c r="L3200" s="423">
        <f t="shared" si="879"/>
        <v>0</v>
      </c>
      <c r="M3200" s="423">
        <f t="shared" si="880"/>
        <v>0</v>
      </c>
      <c r="N3200" s="424">
        <f t="shared" si="881"/>
        <v>0</v>
      </c>
      <c r="O3200" s="424">
        <f t="shared" si="882"/>
        <v>0</v>
      </c>
      <c r="P3200" s="420"/>
      <c r="Q3200" s="532"/>
      <c r="R3200" s="526" t="str">
        <f t="shared" si="875"/>
        <v/>
      </c>
      <c r="S3200" s="526" t="str">
        <f t="shared" si="883"/>
        <v/>
      </c>
      <c r="V3200" s="433">
        <f>VLOOKUP(A3200,[3]Cartilha!$A:$A,1,FALSE)</f>
        <v>91945</v>
      </c>
      <c r="W3200" s="367"/>
    </row>
    <row r="3201" spans="1:23" ht="22.5" hidden="1" x14ac:dyDescent="0.2">
      <c r="A3201" s="623">
        <v>91946</v>
      </c>
      <c r="B3201" s="616" t="s">
        <v>3171</v>
      </c>
      <c r="C3201" s="620" t="s">
        <v>832</v>
      </c>
      <c r="D3201" s="612" t="s">
        <v>169</v>
      </c>
      <c r="E3201" s="621">
        <v>9.4700000000000006</v>
      </c>
      <c r="F3201" s="614">
        <f t="shared" si="876"/>
        <v>11.42</v>
      </c>
      <c r="G3201" s="510"/>
      <c r="H3201" s="423"/>
      <c r="I3201" s="422">
        <f t="shared" si="877"/>
        <v>0</v>
      </c>
      <c r="J3201" s="422">
        <f t="shared" si="878"/>
        <v>0</v>
      </c>
      <c r="K3201" s="419"/>
      <c r="L3201" s="423">
        <f t="shared" si="879"/>
        <v>0</v>
      </c>
      <c r="M3201" s="423">
        <f t="shared" si="880"/>
        <v>0</v>
      </c>
      <c r="N3201" s="424">
        <f t="shared" si="881"/>
        <v>0</v>
      </c>
      <c r="O3201" s="424">
        <f t="shared" si="882"/>
        <v>0</v>
      </c>
      <c r="P3201" s="420"/>
      <c r="Q3201" s="532"/>
      <c r="R3201" s="526" t="str">
        <f t="shared" si="875"/>
        <v/>
      </c>
      <c r="S3201" s="526" t="str">
        <f t="shared" si="883"/>
        <v/>
      </c>
      <c r="V3201" s="433">
        <f>VLOOKUP(A3201,[3]Cartilha!$A:$A,1,FALSE)</f>
        <v>91946</v>
      </c>
      <c r="W3201" s="367"/>
    </row>
    <row r="3202" spans="1:23" ht="22.5" hidden="1" x14ac:dyDescent="0.2">
      <c r="A3202" s="623">
        <v>91947</v>
      </c>
      <c r="B3202" s="616" t="s">
        <v>3171</v>
      </c>
      <c r="C3202" s="620" t="s">
        <v>833</v>
      </c>
      <c r="D3202" s="612" t="s">
        <v>169</v>
      </c>
      <c r="E3202" s="621">
        <v>8.44</v>
      </c>
      <c r="F3202" s="614">
        <f t="shared" si="876"/>
        <v>10.18</v>
      </c>
      <c r="G3202" s="510"/>
      <c r="H3202" s="423"/>
      <c r="I3202" s="422">
        <f t="shared" si="877"/>
        <v>0</v>
      </c>
      <c r="J3202" s="422">
        <f t="shared" si="878"/>
        <v>0</v>
      </c>
      <c r="K3202" s="419"/>
      <c r="L3202" s="423">
        <f t="shared" si="879"/>
        <v>0</v>
      </c>
      <c r="M3202" s="423">
        <f t="shared" si="880"/>
        <v>0</v>
      </c>
      <c r="N3202" s="424">
        <f t="shared" si="881"/>
        <v>0</v>
      </c>
      <c r="O3202" s="424">
        <f t="shared" si="882"/>
        <v>0</v>
      </c>
      <c r="P3202" s="420"/>
      <c r="Q3202" s="532"/>
      <c r="R3202" s="526" t="str">
        <f t="shared" si="875"/>
        <v/>
      </c>
      <c r="S3202" s="526" t="str">
        <f t="shared" si="883"/>
        <v/>
      </c>
      <c r="V3202" s="433">
        <f>VLOOKUP(A3202,[3]Cartilha!$A:$A,1,FALSE)</f>
        <v>91947</v>
      </c>
      <c r="W3202" s="367"/>
    </row>
    <row r="3203" spans="1:23" ht="22.5" hidden="1" x14ac:dyDescent="0.2">
      <c r="A3203" s="623">
        <v>91949</v>
      </c>
      <c r="B3203" s="616" t="s">
        <v>3171</v>
      </c>
      <c r="C3203" s="620" t="s">
        <v>834</v>
      </c>
      <c r="D3203" s="612" t="s">
        <v>169</v>
      </c>
      <c r="E3203" s="621">
        <v>17.420000000000002</v>
      </c>
      <c r="F3203" s="614">
        <f t="shared" si="876"/>
        <v>21</v>
      </c>
      <c r="G3203" s="510"/>
      <c r="H3203" s="423"/>
      <c r="I3203" s="422">
        <f t="shared" si="877"/>
        <v>0</v>
      </c>
      <c r="J3203" s="422">
        <f t="shared" si="878"/>
        <v>0</v>
      </c>
      <c r="K3203" s="419"/>
      <c r="L3203" s="423">
        <f t="shared" si="879"/>
        <v>0</v>
      </c>
      <c r="M3203" s="423">
        <f t="shared" si="880"/>
        <v>0</v>
      </c>
      <c r="N3203" s="424">
        <f t="shared" si="881"/>
        <v>0</v>
      </c>
      <c r="O3203" s="424">
        <f t="shared" si="882"/>
        <v>0</v>
      </c>
      <c r="P3203" s="420"/>
      <c r="Q3203" s="532"/>
      <c r="R3203" s="526" t="str">
        <f t="shared" si="875"/>
        <v/>
      </c>
      <c r="S3203" s="526" t="str">
        <f t="shared" si="883"/>
        <v/>
      </c>
      <c r="V3203" s="433">
        <f>VLOOKUP(A3203,[3]Cartilha!$A:$A,1,FALSE)</f>
        <v>91949</v>
      </c>
      <c r="W3203" s="367"/>
    </row>
    <row r="3204" spans="1:23" ht="22.5" hidden="1" x14ac:dyDescent="0.2">
      <c r="A3204" s="623">
        <v>91950</v>
      </c>
      <c r="B3204" s="616" t="s">
        <v>3171</v>
      </c>
      <c r="C3204" s="620" t="s">
        <v>835</v>
      </c>
      <c r="D3204" s="612" t="s">
        <v>169</v>
      </c>
      <c r="E3204" s="621">
        <v>15.41</v>
      </c>
      <c r="F3204" s="614">
        <f t="shared" si="876"/>
        <v>18.579999999999998</v>
      </c>
      <c r="G3204" s="510"/>
      <c r="H3204" s="423"/>
      <c r="I3204" s="422">
        <f t="shared" si="877"/>
        <v>0</v>
      </c>
      <c r="J3204" s="422">
        <f t="shared" si="878"/>
        <v>0</v>
      </c>
      <c r="K3204" s="419"/>
      <c r="L3204" s="423">
        <f t="shared" si="879"/>
        <v>0</v>
      </c>
      <c r="M3204" s="423">
        <f t="shared" si="880"/>
        <v>0</v>
      </c>
      <c r="N3204" s="424">
        <f t="shared" si="881"/>
        <v>0</v>
      </c>
      <c r="O3204" s="424">
        <f t="shared" si="882"/>
        <v>0</v>
      </c>
      <c r="P3204" s="420"/>
      <c r="Q3204" s="532"/>
      <c r="R3204" s="526" t="str">
        <f t="shared" si="875"/>
        <v/>
      </c>
      <c r="S3204" s="526" t="str">
        <f t="shared" si="883"/>
        <v/>
      </c>
      <c r="V3204" s="433">
        <f>VLOOKUP(A3204,[3]Cartilha!$A:$A,1,FALSE)</f>
        <v>91950</v>
      </c>
      <c r="W3204" s="367"/>
    </row>
    <row r="3205" spans="1:23" ht="22.5" hidden="1" x14ac:dyDescent="0.2">
      <c r="A3205" s="623">
        <v>91951</v>
      </c>
      <c r="B3205" s="616" t="s">
        <v>3171</v>
      </c>
      <c r="C3205" s="620" t="s">
        <v>836</v>
      </c>
      <c r="D3205" s="612" t="s">
        <v>169</v>
      </c>
      <c r="E3205" s="621">
        <v>14.21</v>
      </c>
      <c r="F3205" s="614">
        <f t="shared" si="876"/>
        <v>17.13</v>
      </c>
      <c r="G3205" s="510"/>
      <c r="H3205" s="423"/>
      <c r="I3205" s="422">
        <f t="shared" si="877"/>
        <v>0</v>
      </c>
      <c r="J3205" s="422">
        <f t="shared" si="878"/>
        <v>0</v>
      </c>
      <c r="K3205" s="419"/>
      <c r="L3205" s="423">
        <f t="shared" si="879"/>
        <v>0</v>
      </c>
      <c r="M3205" s="423">
        <f t="shared" si="880"/>
        <v>0</v>
      </c>
      <c r="N3205" s="424">
        <f t="shared" si="881"/>
        <v>0</v>
      </c>
      <c r="O3205" s="424">
        <f t="shared" si="882"/>
        <v>0</v>
      </c>
      <c r="P3205" s="420"/>
      <c r="Q3205" s="532"/>
      <c r="R3205" s="526" t="str">
        <f t="shared" si="875"/>
        <v/>
      </c>
      <c r="S3205" s="526" t="str">
        <f t="shared" si="883"/>
        <v/>
      </c>
      <c r="V3205" s="433">
        <f>VLOOKUP(A3205,[3]Cartilha!$A:$A,1,FALSE)</f>
        <v>91951</v>
      </c>
      <c r="W3205" s="367"/>
    </row>
    <row r="3206" spans="1:23" x14ac:dyDescent="0.2">
      <c r="A3206" s="623" t="s">
        <v>1934</v>
      </c>
      <c r="B3206" s="616"/>
      <c r="C3206" s="620" t="s">
        <v>125</v>
      </c>
      <c r="D3206" s="612">
        <v>0</v>
      </c>
      <c r="E3206" s="621"/>
      <c r="F3206" s="614">
        <f t="shared" si="876"/>
        <v>0</v>
      </c>
      <c r="G3206" s="518"/>
      <c r="H3206" s="446"/>
      <c r="I3206" s="447"/>
      <c r="J3206" s="448"/>
      <c r="K3206" s="419"/>
      <c r="L3206" s="446"/>
      <c r="M3206" s="446"/>
      <c r="N3206" s="447"/>
      <c r="O3206" s="448"/>
      <c r="P3206" s="420"/>
      <c r="Q3206" s="525" t="str">
        <f>IF(OR(SUM(J3207:J3220)&gt;0,SUM(O3207:O3220)&gt;0),"xx","")</f>
        <v>xx</v>
      </c>
      <c r="R3206" s="526" t="str">
        <f t="shared" si="875"/>
        <v>x</v>
      </c>
      <c r="S3206" s="526" t="str">
        <f t="shared" si="883"/>
        <v>x</v>
      </c>
      <c r="V3206" s="433" t="str">
        <f>VLOOKUP(A3206,[3]Cartilha!$A:$A,1,FALSE)</f>
        <v>8.2.9</v>
      </c>
      <c r="W3206" s="367"/>
    </row>
    <row r="3207" spans="1:23" hidden="1" x14ac:dyDescent="0.2">
      <c r="A3207" s="623">
        <v>101946</v>
      </c>
      <c r="B3207" s="616" t="s">
        <v>3171</v>
      </c>
      <c r="C3207" s="620" t="s">
        <v>5525</v>
      </c>
      <c r="D3207" s="612" t="s">
        <v>169</v>
      </c>
      <c r="E3207" s="621">
        <v>172.3</v>
      </c>
      <c r="F3207" s="614">
        <f t="shared" si="876"/>
        <v>207.72</v>
      </c>
      <c r="G3207" s="510"/>
      <c r="H3207" s="423"/>
      <c r="I3207" s="422">
        <f t="shared" ref="I3207:I3220" si="884">IF(ISBLANK(E3207),0,ROUND(F3207*G3207,2))</f>
        <v>0</v>
      </c>
      <c r="J3207" s="422">
        <f t="shared" ref="J3207:J3220" si="885">IF(ISBLANK(G3207),0,ROUND(G3207*H3207,2))</f>
        <v>0</v>
      </c>
      <c r="K3207" s="419"/>
      <c r="L3207" s="423">
        <f t="shared" ref="L3207:L3220" si="886">G3207</f>
        <v>0</v>
      </c>
      <c r="M3207" s="423">
        <f t="shared" ref="M3207:M3220" si="887">H3207</f>
        <v>0</v>
      </c>
      <c r="N3207" s="424">
        <f t="shared" ref="N3207:N3220" si="888">IF(ISBLANK(E3207),0,ROUND(F3207*L3207,2))</f>
        <v>0</v>
      </c>
      <c r="O3207" s="424">
        <f t="shared" ref="O3207:O3220" si="889">IF(ISBLANK(L3207),0,ROUND(L3207*M3207,2))</f>
        <v>0</v>
      </c>
      <c r="P3207" s="420"/>
      <c r="Q3207" s="532"/>
      <c r="R3207" s="526" t="str">
        <f t="shared" si="875"/>
        <v/>
      </c>
      <c r="S3207" s="526" t="str">
        <f t="shared" si="883"/>
        <v/>
      </c>
      <c r="V3207" s="433">
        <f>VLOOKUP(A3207,[3]Cartilha!$A:$A,1,FALSE)</f>
        <v>101946</v>
      </c>
      <c r="W3207" s="367"/>
    </row>
    <row r="3208" spans="1:23" ht="22.5" hidden="1" x14ac:dyDescent="0.2">
      <c r="A3208" s="623">
        <v>97362</v>
      </c>
      <c r="B3208" s="616" t="s">
        <v>3171</v>
      </c>
      <c r="C3208" s="620" t="s">
        <v>5008</v>
      </c>
      <c r="D3208" s="612" t="s">
        <v>169</v>
      </c>
      <c r="E3208" s="621">
        <v>2330.2800000000002</v>
      </c>
      <c r="F3208" s="614">
        <f t="shared" si="876"/>
        <v>2809.39</v>
      </c>
      <c r="G3208" s="510"/>
      <c r="H3208" s="423"/>
      <c r="I3208" s="422">
        <f t="shared" si="884"/>
        <v>0</v>
      </c>
      <c r="J3208" s="422">
        <f t="shared" si="885"/>
        <v>0</v>
      </c>
      <c r="K3208" s="419"/>
      <c r="L3208" s="423">
        <f t="shared" si="886"/>
        <v>0</v>
      </c>
      <c r="M3208" s="423">
        <f t="shared" si="887"/>
        <v>0</v>
      </c>
      <c r="N3208" s="424">
        <f t="shared" si="888"/>
        <v>0</v>
      </c>
      <c r="O3208" s="424">
        <f t="shared" si="889"/>
        <v>0</v>
      </c>
      <c r="P3208" s="420"/>
      <c r="Q3208" s="532"/>
      <c r="R3208" s="526" t="str">
        <f t="shared" si="875"/>
        <v/>
      </c>
      <c r="S3208" s="526" t="str">
        <f t="shared" si="883"/>
        <v/>
      </c>
      <c r="V3208" s="433">
        <f>VLOOKUP(A3208,[3]Cartilha!$A:$A,1,FALSE)</f>
        <v>97362</v>
      </c>
      <c r="W3208" s="367"/>
    </row>
    <row r="3209" spans="1:23" hidden="1" x14ac:dyDescent="0.2">
      <c r="A3209" s="623">
        <v>97359</v>
      </c>
      <c r="B3209" s="616" t="s">
        <v>3171</v>
      </c>
      <c r="C3209" s="620" t="s">
        <v>4637</v>
      </c>
      <c r="D3209" s="612" t="s">
        <v>169</v>
      </c>
      <c r="E3209" s="621">
        <v>4033.41</v>
      </c>
      <c r="F3209" s="614">
        <f t="shared" si="876"/>
        <v>4862.68</v>
      </c>
      <c r="G3209" s="510"/>
      <c r="H3209" s="423"/>
      <c r="I3209" s="422">
        <f t="shared" si="884"/>
        <v>0</v>
      </c>
      <c r="J3209" s="422">
        <f t="shared" si="885"/>
        <v>0</v>
      </c>
      <c r="K3209" s="419"/>
      <c r="L3209" s="423">
        <f t="shared" si="886"/>
        <v>0</v>
      </c>
      <c r="M3209" s="423">
        <f t="shared" si="887"/>
        <v>0</v>
      </c>
      <c r="N3209" s="424">
        <f t="shared" si="888"/>
        <v>0</v>
      </c>
      <c r="O3209" s="424">
        <f t="shared" si="889"/>
        <v>0</v>
      </c>
      <c r="P3209" s="420"/>
      <c r="Q3209" s="532"/>
      <c r="R3209" s="526" t="str">
        <f t="shared" si="875"/>
        <v/>
      </c>
      <c r="S3209" s="526" t="str">
        <f t="shared" si="883"/>
        <v/>
      </c>
      <c r="V3209" s="433">
        <f>VLOOKUP(A3209,[3]Cartilha!$A:$A,1,FALSE)</f>
        <v>97359</v>
      </c>
      <c r="W3209" s="367"/>
    </row>
    <row r="3210" spans="1:23" hidden="1" x14ac:dyDescent="0.2">
      <c r="A3210" s="623">
        <v>97360</v>
      </c>
      <c r="B3210" s="616" t="s">
        <v>3171</v>
      </c>
      <c r="C3210" s="620" t="s">
        <v>4638</v>
      </c>
      <c r="D3210" s="612" t="s">
        <v>169</v>
      </c>
      <c r="E3210" s="621">
        <v>7781.46</v>
      </c>
      <c r="F3210" s="614">
        <f t="shared" si="876"/>
        <v>9381.33</v>
      </c>
      <c r="G3210" s="510"/>
      <c r="H3210" s="423"/>
      <c r="I3210" s="422">
        <f t="shared" si="884"/>
        <v>0</v>
      </c>
      <c r="J3210" s="422">
        <f t="shared" si="885"/>
        <v>0</v>
      </c>
      <c r="K3210" s="419"/>
      <c r="L3210" s="423">
        <f t="shared" si="886"/>
        <v>0</v>
      </c>
      <c r="M3210" s="423">
        <f t="shared" si="887"/>
        <v>0</v>
      </c>
      <c r="N3210" s="424">
        <f t="shared" si="888"/>
        <v>0</v>
      </c>
      <c r="O3210" s="424">
        <f t="shared" si="889"/>
        <v>0</v>
      </c>
      <c r="P3210" s="420"/>
      <c r="Q3210" s="532"/>
      <c r="R3210" s="526" t="str">
        <f t="shared" si="875"/>
        <v/>
      </c>
      <c r="S3210" s="526" t="str">
        <f t="shared" si="883"/>
        <v/>
      </c>
      <c r="V3210" s="433">
        <f>VLOOKUP(A3210,[3]Cartilha!$A:$A,1,FALSE)</f>
        <v>97360</v>
      </c>
      <c r="W3210" s="367"/>
    </row>
    <row r="3211" spans="1:23" hidden="1" x14ac:dyDescent="0.2">
      <c r="A3211" s="623">
        <v>97361</v>
      </c>
      <c r="B3211" s="616" t="s">
        <v>3171</v>
      </c>
      <c r="C3211" s="620" t="s">
        <v>4639</v>
      </c>
      <c r="D3211" s="612" t="s">
        <v>169</v>
      </c>
      <c r="E3211" s="621">
        <v>10375.290000000001</v>
      </c>
      <c r="F3211" s="614">
        <f t="shared" si="876"/>
        <v>12508.45</v>
      </c>
      <c r="G3211" s="510"/>
      <c r="H3211" s="423"/>
      <c r="I3211" s="422">
        <f t="shared" si="884"/>
        <v>0</v>
      </c>
      <c r="J3211" s="422">
        <f t="shared" si="885"/>
        <v>0</v>
      </c>
      <c r="K3211" s="419"/>
      <c r="L3211" s="423">
        <f t="shared" si="886"/>
        <v>0</v>
      </c>
      <c r="M3211" s="423">
        <f t="shared" si="887"/>
        <v>0</v>
      </c>
      <c r="N3211" s="424">
        <f t="shared" si="888"/>
        <v>0</v>
      </c>
      <c r="O3211" s="424">
        <f t="shared" si="889"/>
        <v>0</v>
      </c>
      <c r="P3211" s="420"/>
      <c r="Q3211" s="532"/>
      <c r="R3211" s="526" t="str">
        <f t="shared" si="875"/>
        <v/>
      </c>
      <c r="S3211" s="526" t="str">
        <f t="shared" si="883"/>
        <v/>
      </c>
      <c r="V3211" s="433">
        <f>VLOOKUP(A3211,[3]Cartilha!$A:$A,1,FALSE)</f>
        <v>97361</v>
      </c>
      <c r="W3211" s="367"/>
    </row>
    <row r="3212" spans="1:23" ht="22.5" hidden="1" x14ac:dyDescent="0.2">
      <c r="A3212" s="623">
        <v>101875</v>
      </c>
      <c r="B3212" s="616" t="s">
        <v>3171</v>
      </c>
      <c r="C3212" s="620" t="s">
        <v>5009</v>
      </c>
      <c r="D3212" s="612" t="s">
        <v>169</v>
      </c>
      <c r="E3212" s="621">
        <v>494.49</v>
      </c>
      <c r="F3212" s="614">
        <f t="shared" si="876"/>
        <v>596.16</v>
      </c>
      <c r="G3212" s="510"/>
      <c r="H3212" s="423"/>
      <c r="I3212" s="422">
        <f t="shared" si="884"/>
        <v>0</v>
      </c>
      <c r="J3212" s="422">
        <f t="shared" si="885"/>
        <v>0</v>
      </c>
      <c r="K3212" s="419"/>
      <c r="L3212" s="423">
        <f t="shared" si="886"/>
        <v>0</v>
      </c>
      <c r="M3212" s="423">
        <f t="shared" si="887"/>
        <v>0</v>
      </c>
      <c r="N3212" s="424">
        <f t="shared" si="888"/>
        <v>0</v>
      </c>
      <c r="O3212" s="424">
        <f t="shared" si="889"/>
        <v>0</v>
      </c>
      <c r="P3212" s="420"/>
      <c r="Q3212" s="532"/>
      <c r="R3212" s="526" t="str">
        <f t="shared" si="875"/>
        <v/>
      </c>
      <c r="S3212" s="526" t="str">
        <f t="shared" si="883"/>
        <v/>
      </c>
      <c r="V3212" s="433">
        <f>VLOOKUP(A3212,[3]Cartilha!$A:$A,1,FALSE)</f>
        <v>101875</v>
      </c>
      <c r="W3212" s="367"/>
    </row>
    <row r="3213" spans="1:23" ht="22.5" hidden="1" x14ac:dyDescent="0.2">
      <c r="A3213" s="623">
        <v>101876</v>
      </c>
      <c r="B3213" s="616" t="s">
        <v>3171</v>
      </c>
      <c r="C3213" s="620" t="s">
        <v>5010</v>
      </c>
      <c r="D3213" s="612" t="s">
        <v>169</v>
      </c>
      <c r="E3213" s="621">
        <v>88.66</v>
      </c>
      <c r="F3213" s="614">
        <f t="shared" si="876"/>
        <v>106.89</v>
      </c>
      <c r="G3213" s="510"/>
      <c r="H3213" s="423"/>
      <c r="I3213" s="422">
        <f t="shared" si="884"/>
        <v>0</v>
      </c>
      <c r="J3213" s="422">
        <f t="shared" si="885"/>
        <v>0</v>
      </c>
      <c r="K3213" s="419"/>
      <c r="L3213" s="423">
        <f t="shared" si="886"/>
        <v>0</v>
      </c>
      <c r="M3213" s="423">
        <f t="shared" si="887"/>
        <v>0</v>
      </c>
      <c r="N3213" s="424">
        <f t="shared" si="888"/>
        <v>0</v>
      </c>
      <c r="O3213" s="424">
        <f t="shared" si="889"/>
        <v>0</v>
      </c>
      <c r="P3213" s="420"/>
      <c r="Q3213" s="532"/>
      <c r="R3213" s="526" t="str">
        <f t="shared" si="875"/>
        <v/>
      </c>
      <c r="S3213" s="526" t="str">
        <f t="shared" si="883"/>
        <v/>
      </c>
      <c r="V3213" s="433">
        <f>VLOOKUP(A3213,[3]Cartilha!$A:$A,1,FALSE)</f>
        <v>101876</v>
      </c>
      <c r="W3213" s="367"/>
    </row>
    <row r="3214" spans="1:23" ht="22.5" hidden="1" x14ac:dyDescent="0.2">
      <c r="A3214" s="623">
        <v>101877</v>
      </c>
      <c r="B3214" s="616" t="s">
        <v>3171</v>
      </c>
      <c r="C3214" s="620" t="s">
        <v>5011</v>
      </c>
      <c r="D3214" s="612" t="s">
        <v>169</v>
      </c>
      <c r="E3214" s="621">
        <v>60.79</v>
      </c>
      <c r="F3214" s="614">
        <f t="shared" si="876"/>
        <v>73.290000000000006</v>
      </c>
      <c r="G3214" s="510"/>
      <c r="H3214" s="423"/>
      <c r="I3214" s="422">
        <f t="shared" si="884"/>
        <v>0</v>
      </c>
      <c r="J3214" s="422">
        <f t="shared" si="885"/>
        <v>0</v>
      </c>
      <c r="K3214" s="419"/>
      <c r="L3214" s="423">
        <f t="shared" si="886"/>
        <v>0</v>
      </c>
      <c r="M3214" s="423">
        <f t="shared" si="887"/>
        <v>0</v>
      </c>
      <c r="N3214" s="424">
        <f t="shared" si="888"/>
        <v>0</v>
      </c>
      <c r="O3214" s="424">
        <f t="shared" si="889"/>
        <v>0</v>
      </c>
      <c r="P3214" s="420"/>
      <c r="Q3214" s="532"/>
      <c r="R3214" s="526" t="str">
        <f t="shared" si="875"/>
        <v/>
      </c>
      <c r="S3214" s="526" t="str">
        <f t="shared" si="883"/>
        <v/>
      </c>
      <c r="V3214" s="433">
        <f>VLOOKUP(A3214,[3]Cartilha!$A:$A,1,FALSE)</f>
        <v>101877</v>
      </c>
      <c r="W3214" s="367"/>
    </row>
    <row r="3215" spans="1:23" ht="22.5" x14ac:dyDescent="0.2">
      <c r="A3215" s="623">
        <v>101878</v>
      </c>
      <c r="B3215" s="616" t="s">
        <v>3171</v>
      </c>
      <c r="C3215" s="620" t="s">
        <v>5012</v>
      </c>
      <c r="D3215" s="612" t="s">
        <v>169</v>
      </c>
      <c r="E3215" s="621">
        <v>678.43</v>
      </c>
      <c r="F3215" s="614">
        <f t="shared" si="876"/>
        <v>817.92</v>
      </c>
      <c r="G3215" s="510">
        <v>1</v>
      </c>
      <c r="H3215" s="423">
        <f>F3215</f>
        <v>817.92</v>
      </c>
      <c r="I3215" s="422">
        <f t="shared" si="884"/>
        <v>817.92</v>
      </c>
      <c r="J3215" s="422">
        <f t="shared" si="885"/>
        <v>817.92</v>
      </c>
      <c r="K3215" s="419"/>
      <c r="L3215" s="423">
        <f t="shared" si="886"/>
        <v>1</v>
      </c>
      <c r="M3215" s="423">
        <f t="shared" si="887"/>
        <v>817.92</v>
      </c>
      <c r="N3215" s="424">
        <f t="shared" si="888"/>
        <v>817.92</v>
      </c>
      <c r="O3215" s="424">
        <f t="shared" si="889"/>
        <v>817.92</v>
      </c>
      <c r="P3215" s="420"/>
      <c r="Q3215" s="532"/>
      <c r="R3215" s="526" t="str">
        <f t="shared" si="875"/>
        <v>x</v>
      </c>
      <c r="S3215" s="526" t="str">
        <f t="shared" si="883"/>
        <v>x</v>
      </c>
      <c r="V3215" s="433">
        <f>VLOOKUP(A3215,[3]Cartilha!$A:$A,1,FALSE)</f>
        <v>101878</v>
      </c>
      <c r="W3215" s="367"/>
    </row>
    <row r="3216" spans="1:23" ht="22.5" hidden="1" x14ac:dyDescent="0.2">
      <c r="A3216" s="623">
        <v>101879</v>
      </c>
      <c r="B3216" s="616" t="s">
        <v>3171</v>
      </c>
      <c r="C3216" s="620" t="s">
        <v>5013</v>
      </c>
      <c r="D3216" s="612" t="s">
        <v>169</v>
      </c>
      <c r="E3216" s="621">
        <v>717.8</v>
      </c>
      <c r="F3216" s="614">
        <f t="shared" si="876"/>
        <v>865.38</v>
      </c>
      <c r="G3216" s="510"/>
      <c r="H3216" s="423"/>
      <c r="I3216" s="422">
        <f t="shared" si="884"/>
        <v>0</v>
      </c>
      <c r="J3216" s="422">
        <f t="shared" si="885"/>
        <v>0</v>
      </c>
      <c r="K3216" s="419"/>
      <c r="L3216" s="423">
        <f t="shared" si="886"/>
        <v>0</v>
      </c>
      <c r="M3216" s="423">
        <f t="shared" si="887"/>
        <v>0</v>
      </c>
      <c r="N3216" s="424">
        <f t="shared" si="888"/>
        <v>0</v>
      </c>
      <c r="O3216" s="424">
        <f t="shared" si="889"/>
        <v>0</v>
      </c>
      <c r="P3216" s="420"/>
      <c r="Q3216" s="532"/>
      <c r="R3216" s="526" t="str">
        <f t="shared" si="875"/>
        <v/>
      </c>
      <c r="S3216" s="526" t="str">
        <f t="shared" si="883"/>
        <v/>
      </c>
      <c r="V3216" s="433">
        <f>VLOOKUP(A3216,[3]Cartilha!$A:$A,1,FALSE)</f>
        <v>101879</v>
      </c>
      <c r="W3216" s="367"/>
    </row>
    <row r="3217" spans="1:23" ht="22.5" hidden="1" x14ac:dyDescent="0.2">
      <c r="A3217" s="623">
        <v>101880</v>
      </c>
      <c r="B3217" s="616" t="s">
        <v>3171</v>
      </c>
      <c r="C3217" s="620" t="s">
        <v>5014</v>
      </c>
      <c r="D3217" s="612" t="s">
        <v>169</v>
      </c>
      <c r="E3217" s="621">
        <v>825.76</v>
      </c>
      <c r="F3217" s="614">
        <f t="shared" si="876"/>
        <v>995.54</v>
      </c>
      <c r="G3217" s="510"/>
      <c r="H3217" s="423"/>
      <c r="I3217" s="422">
        <f t="shared" si="884"/>
        <v>0</v>
      </c>
      <c r="J3217" s="422">
        <f t="shared" si="885"/>
        <v>0</v>
      </c>
      <c r="K3217" s="419"/>
      <c r="L3217" s="423">
        <f t="shared" si="886"/>
        <v>0</v>
      </c>
      <c r="M3217" s="423">
        <f t="shared" si="887"/>
        <v>0</v>
      </c>
      <c r="N3217" s="424">
        <f t="shared" si="888"/>
        <v>0</v>
      </c>
      <c r="O3217" s="424">
        <f t="shared" si="889"/>
        <v>0</v>
      </c>
      <c r="P3217" s="420"/>
      <c r="Q3217" s="532"/>
      <c r="R3217" s="526" t="str">
        <f t="shared" si="875"/>
        <v/>
      </c>
      <c r="S3217" s="526" t="str">
        <f t="shared" si="883"/>
        <v/>
      </c>
      <c r="V3217" s="433">
        <f>VLOOKUP(A3217,[3]Cartilha!$A:$A,1,FALSE)</f>
        <v>101880</v>
      </c>
      <c r="W3217" s="367"/>
    </row>
    <row r="3218" spans="1:23" ht="22.5" hidden="1" x14ac:dyDescent="0.2">
      <c r="A3218" s="623">
        <v>101881</v>
      </c>
      <c r="B3218" s="616" t="s">
        <v>3171</v>
      </c>
      <c r="C3218" s="620" t="s">
        <v>5015</v>
      </c>
      <c r="D3218" s="612" t="s">
        <v>169</v>
      </c>
      <c r="E3218" s="621">
        <v>1191.57</v>
      </c>
      <c r="F3218" s="614">
        <f t="shared" si="876"/>
        <v>1436.56</v>
      </c>
      <c r="G3218" s="510"/>
      <c r="H3218" s="423"/>
      <c r="I3218" s="422">
        <f t="shared" si="884"/>
        <v>0</v>
      </c>
      <c r="J3218" s="422">
        <f t="shared" si="885"/>
        <v>0</v>
      </c>
      <c r="K3218" s="419"/>
      <c r="L3218" s="423">
        <f t="shared" si="886"/>
        <v>0</v>
      </c>
      <c r="M3218" s="423">
        <f t="shared" si="887"/>
        <v>0</v>
      </c>
      <c r="N3218" s="424">
        <f t="shared" si="888"/>
        <v>0</v>
      </c>
      <c r="O3218" s="424">
        <f t="shared" si="889"/>
        <v>0</v>
      </c>
      <c r="P3218" s="420"/>
      <c r="Q3218" s="532"/>
      <c r="R3218" s="526" t="str">
        <f t="shared" si="875"/>
        <v/>
      </c>
      <c r="S3218" s="526" t="str">
        <f t="shared" si="883"/>
        <v/>
      </c>
      <c r="V3218" s="433">
        <f>VLOOKUP(A3218,[3]Cartilha!$A:$A,1,FALSE)</f>
        <v>101881</v>
      </c>
      <c r="W3218" s="367"/>
    </row>
    <row r="3219" spans="1:23" ht="22.5" hidden="1" x14ac:dyDescent="0.2">
      <c r="A3219" s="623">
        <v>101882</v>
      </c>
      <c r="B3219" s="616" t="s">
        <v>3171</v>
      </c>
      <c r="C3219" s="620" t="s">
        <v>5016</v>
      </c>
      <c r="D3219" s="612" t="s">
        <v>169</v>
      </c>
      <c r="E3219" s="621">
        <v>1695.65</v>
      </c>
      <c r="F3219" s="614">
        <f t="shared" si="876"/>
        <v>2044.28</v>
      </c>
      <c r="G3219" s="510"/>
      <c r="H3219" s="423"/>
      <c r="I3219" s="422">
        <f t="shared" si="884"/>
        <v>0</v>
      </c>
      <c r="J3219" s="422">
        <f t="shared" si="885"/>
        <v>0</v>
      </c>
      <c r="K3219" s="419"/>
      <c r="L3219" s="423">
        <f t="shared" si="886"/>
        <v>0</v>
      </c>
      <c r="M3219" s="423">
        <f t="shared" si="887"/>
        <v>0</v>
      </c>
      <c r="N3219" s="424">
        <f t="shared" si="888"/>
        <v>0</v>
      </c>
      <c r="O3219" s="424">
        <f t="shared" si="889"/>
        <v>0</v>
      </c>
      <c r="P3219" s="420"/>
      <c r="Q3219" s="532"/>
      <c r="R3219" s="526" t="str">
        <f t="shared" si="875"/>
        <v/>
      </c>
      <c r="S3219" s="526" t="str">
        <f t="shared" si="883"/>
        <v/>
      </c>
      <c r="V3219" s="433">
        <f>VLOOKUP(A3219,[3]Cartilha!$A:$A,1,FALSE)</f>
        <v>101882</v>
      </c>
      <c r="W3219" s="367"/>
    </row>
    <row r="3220" spans="1:23" ht="22.5" hidden="1" x14ac:dyDescent="0.2">
      <c r="A3220" s="623">
        <v>101883</v>
      </c>
      <c r="B3220" s="616" t="s">
        <v>3171</v>
      </c>
      <c r="C3220" s="620" t="s">
        <v>5017</v>
      </c>
      <c r="D3220" s="612" t="s">
        <v>169</v>
      </c>
      <c r="E3220" s="621">
        <v>684.13</v>
      </c>
      <c r="F3220" s="614">
        <f t="shared" si="876"/>
        <v>824.79</v>
      </c>
      <c r="G3220" s="510"/>
      <c r="H3220" s="423"/>
      <c r="I3220" s="422">
        <f t="shared" si="884"/>
        <v>0</v>
      </c>
      <c r="J3220" s="422">
        <f t="shared" si="885"/>
        <v>0</v>
      </c>
      <c r="K3220" s="419"/>
      <c r="L3220" s="423">
        <f t="shared" si="886"/>
        <v>0</v>
      </c>
      <c r="M3220" s="423">
        <f t="shared" si="887"/>
        <v>0</v>
      </c>
      <c r="N3220" s="424">
        <f t="shared" si="888"/>
        <v>0</v>
      </c>
      <c r="O3220" s="424">
        <f t="shared" si="889"/>
        <v>0</v>
      </c>
      <c r="P3220" s="420"/>
      <c r="Q3220" s="532"/>
      <c r="R3220" s="526" t="str">
        <f t="shared" ref="R3220:R3283" si="890">IF(Q3220="X","x",IF(Q3220="xx","x",IF(O3220&gt;0,"x","")))</f>
        <v/>
      </c>
      <c r="S3220" s="526" t="str">
        <f t="shared" si="883"/>
        <v/>
      </c>
      <c r="V3220" s="433">
        <f>VLOOKUP(A3220,[3]Cartilha!$A:$A,1,FALSE)</f>
        <v>101883</v>
      </c>
      <c r="W3220" s="367"/>
    </row>
    <row r="3221" spans="1:23" hidden="1" x14ac:dyDescent="0.2">
      <c r="A3221" s="623" t="s">
        <v>1935</v>
      </c>
      <c r="B3221" s="616"/>
      <c r="C3221" s="620" t="s">
        <v>164</v>
      </c>
      <c r="D3221" s="612">
        <v>0</v>
      </c>
      <c r="E3221" s="621"/>
      <c r="F3221" s="614">
        <f t="shared" si="876"/>
        <v>0</v>
      </c>
      <c r="G3221" s="518"/>
      <c r="H3221" s="446"/>
      <c r="I3221" s="447"/>
      <c r="J3221" s="448"/>
      <c r="K3221" s="419"/>
      <c r="L3221" s="446"/>
      <c r="M3221" s="446"/>
      <c r="N3221" s="447"/>
      <c r="O3221" s="448"/>
      <c r="P3221" s="420"/>
      <c r="Q3221" s="525" t="str">
        <f>IF(OR(SUM(J3222:J3225)&gt;0,SUM(O3222:O3225)&gt;0),"xx","")</f>
        <v/>
      </c>
      <c r="R3221" s="526" t="str">
        <f t="shared" si="890"/>
        <v/>
      </c>
      <c r="S3221" s="526" t="str">
        <f t="shared" si="883"/>
        <v/>
      </c>
      <c r="V3221" s="433" t="str">
        <f>VLOOKUP(A3221,[3]Cartilha!$A:$A,1,FALSE)</f>
        <v>8.2.10</v>
      </c>
      <c r="W3221" s="367"/>
    </row>
    <row r="3222" spans="1:23" hidden="1" x14ac:dyDescent="0.2">
      <c r="A3222" s="623">
        <v>101901</v>
      </c>
      <c r="B3222" s="616" t="s">
        <v>3171</v>
      </c>
      <c r="C3222" s="620" t="s">
        <v>5031</v>
      </c>
      <c r="D3222" s="612" t="s">
        <v>169</v>
      </c>
      <c r="E3222" s="621">
        <v>126.08</v>
      </c>
      <c r="F3222" s="614">
        <f t="shared" si="876"/>
        <v>152</v>
      </c>
      <c r="G3222" s="510"/>
      <c r="H3222" s="423"/>
      <c r="I3222" s="422">
        <f>IF(ISBLANK(E3222),0,ROUND(F3222*G3222,2))</f>
        <v>0</v>
      </c>
      <c r="J3222" s="422">
        <f>IF(ISBLANK(G3222),0,ROUND(G3222*H3222,2))</f>
        <v>0</v>
      </c>
      <c r="K3222" s="419"/>
      <c r="L3222" s="423">
        <f t="shared" ref="L3222:M3225" si="891">G3222</f>
        <v>0</v>
      </c>
      <c r="M3222" s="423">
        <f t="shared" si="891"/>
        <v>0</v>
      </c>
      <c r="N3222" s="424">
        <f>IF(ISBLANK(E3222),0,ROUND(F3222*L3222,2))</f>
        <v>0</v>
      </c>
      <c r="O3222" s="424">
        <f>IF(ISBLANK(L3222),0,ROUND(L3222*M3222,2))</f>
        <v>0</v>
      </c>
      <c r="P3222" s="420"/>
      <c r="Q3222" s="532"/>
      <c r="R3222" s="526" t="str">
        <f t="shared" si="890"/>
        <v/>
      </c>
      <c r="S3222" s="526" t="str">
        <f t="shared" si="883"/>
        <v/>
      </c>
      <c r="V3222" s="433">
        <f>VLOOKUP(A3222,[3]Cartilha!$A:$A,1,FALSE)</f>
        <v>101901</v>
      </c>
      <c r="W3222" s="367"/>
    </row>
    <row r="3223" spans="1:23" hidden="1" x14ac:dyDescent="0.2">
      <c r="A3223" s="623">
        <v>101902</v>
      </c>
      <c r="B3223" s="616" t="s">
        <v>3171</v>
      </c>
      <c r="C3223" s="620" t="s">
        <v>5032</v>
      </c>
      <c r="D3223" s="612" t="s">
        <v>169</v>
      </c>
      <c r="E3223" s="621">
        <v>156</v>
      </c>
      <c r="F3223" s="614">
        <f t="shared" ref="F3223:F3286" si="892">IF(E3223=0,0,ROUND(E3223*(1+E$13)*(1-E$14),2))</f>
        <v>188.07</v>
      </c>
      <c r="G3223" s="510"/>
      <c r="H3223" s="423"/>
      <c r="I3223" s="422">
        <f>IF(ISBLANK(E3223),0,ROUND(F3223*G3223,2))</f>
        <v>0</v>
      </c>
      <c r="J3223" s="422">
        <f>IF(ISBLANK(G3223),0,ROUND(G3223*H3223,2))</f>
        <v>0</v>
      </c>
      <c r="K3223" s="419"/>
      <c r="L3223" s="423">
        <f t="shared" si="891"/>
        <v>0</v>
      </c>
      <c r="M3223" s="423">
        <f t="shared" si="891"/>
        <v>0</v>
      </c>
      <c r="N3223" s="424">
        <f>IF(ISBLANK(E3223),0,ROUND(F3223*L3223,2))</f>
        <v>0</v>
      </c>
      <c r="O3223" s="424">
        <f>IF(ISBLANK(L3223),0,ROUND(L3223*M3223,2))</f>
        <v>0</v>
      </c>
      <c r="P3223" s="420"/>
      <c r="Q3223" s="532"/>
      <c r="R3223" s="526" t="str">
        <f t="shared" si="890"/>
        <v/>
      </c>
      <c r="S3223" s="526" t="str">
        <f t="shared" si="883"/>
        <v/>
      </c>
      <c r="V3223" s="433">
        <f>VLOOKUP(A3223,[3]Cartilha!$A:$A,1,FALSE)</f>
        <v>101902</v>
      </c>
      <c r="W3223" s="367"/>
    </row>
    <row r="3224" spans="1:23" hidden="1" x14ac:dyDescent="0.2">
      <c r="A3224" s="623">
        <v>101903</v>
      </c>
      <c r="B3224" s="616" t="s">
        <v>3171</v>
      </c>
      <c r="C3224" s="620" t="s">
        <v>5033</v>
      </c>
      <c r="D3224" s="612" t="s">
        <v>169</v>
      </c>
      <c r="E3224" s="621">
        <v>325.16000000000003</v>
      </c>
      <c r="F3224" s="614">
        <f t="shared" si="892"/>
        <v>392.01</v>
      </c>
      <c r="G3224" s="510"/>
      <c r="H3224" s="423"/>
      <c r="I3224" s="422">
        <f>IF(ISBLANK(E3224),0,ROUND(F3224*G3224,2))</f>
        <v>0</v>
      </c>
      <c r="J3224" s="422">
        <f>IF(ISBLANK(G3224),0,ROUND(G3224*H3224,2))</f>
        <v>0</v>
      </c>
      <c r="K3224" s="419"/>
      <c r="L3224" s="423">
        <f t="shared" si="891"/>
        <v>0</v>
      </c>
      <c r="M3224" s="423">
        <f t="shared" si="891"/>
        <v>0</v>
      </c>
      <c r="N3224" s="424">
        <f>IF(ISBLANK(E3224),0,ROUND(F3224*L3224,2))</f>
        <v>0</v>
      </c>
      <c r="O3224" s="424">
        <f>IF(ISBLANK(L3224),0,ROUND(L3224*M3224,2))</f>
        <v>0</v>
      </c>
      <c r="P3224" s="420"/>
      <c r="Q3224" s="532"/>
      <c r="R3224" s="526" t="str">
        <f t="shared" si="890"/>
        <v/>
      </c>
      <c r="S3224" s="526" t="str">
        <f t="shared" si="883"/>
        <v/>
      </c>
      <c r="V3224" s="433">
        <f>VLOOKUP(A3224,[3]Cartilha!$A:$A,1,FALSE)</f>
        <v>101903</v>
      </c>
      <c r="W3224" s="367"/>
    </row>
    <row r="3225" spans="1:23" hidden="1" x14ac:dyDescent="0.2">
      <c r="A3225" s="623">
        <v>101904</v>
      </c>
      <c r="B3225" s="616" t="s">
        <v>3171</v>
      </c>
      <c r="C3225" s="620" t="s">
        <v>5034</v>
      </c>
      <c r="D3225" s="612" t="s">
        <v>169</v>
      </c>
      <c r="E3225" s="621">
        <v>1188.8599999999999</v>
      </c>
      <c r="F3225" s="614">
        <f t="shared" si="892"/>
        <v>1433.29</v>
      </c>
      <c r="G3225" s="510"/>
      <c r="H3225" s="423"/>
      <c r="I3225" s="422">
        <f>IF(ISBLANK(E3225),0,ROUND(F3225*G3225,2))</f>
        <v>0</v>
      </c>
      <c r="J3225" s="422">
        <f>IF(ISBLANK(G3225),0,ROUND(G3225*H3225,2))</f>
        <v>0</v>
      </c>
      <c r="K3225" s="419"/>
      <c r="L3225" s="423">
        <f t="shared" si="891"/>
        <v>0</v>
      </c>
      <c r="M3225" s="423">
        <f t="shared" si="891"/>
        <v>0</v>
      </c>
      <c r="N3225" s="424">
        <f>IF(ISBLANK(E3225),0,ROUND(F3225*L3225,2))</f>
        <v>0</v>
      </c>
      <c r="O3225" s="424">
        <f>IF(ISBLANK(L3225),0,ROUND(L3225*M3225,2))</f>
        <v>0</v>
      </c>
      <c r="P3225" s="420"/>
      <c r="Q3225" s="532"/>
      <c r="R3225" s="526" t="str">
        <f t="shared" si="890"/>
        <v/>
      </c>
      <c r="S3225" s="526" t="str">
        <f t="shared" si="883"/>
        <v/>
      </c>
      <c r="V3225" s="433">
        <f>VLOOKUP(A3225,[3]Cartilha!$A:$A,1,FALSE)</f>
        <v>101904</v>
      </c>
      <c r="W3225" s="367"/>
    </row>
    <row r="3226" spans="1:23" x14ac:dyDescent="0.2">
      <c r="A3226" s="623" t="s">
        <v>1936</v>
      </c>
      <c r="B3226" s="616"/>
      <c r="C3226" s="620" t="s">
        <v>165</v>
      </c>
      <c r="D3226" s="612">
        <v>0</v>
      </c>
      <c r="E3226" s="621"/>
      <c r="F3226" s="614">
        <f t="shared" si="892"/>
        <v>0</v>
      </c>
      <c r="G3226" s="518"/>
      <c r="H3226" s="446"/>
      <c r="I3226" s="447"/>
      <c r="J3226" s="448"/>
      <c r="K3226" s="419"/>
      <c r="L3226" s="446"/>
      <c r="M3226" s="446"/>
      <c r="N3226" s="447"/>
      <c r="O3226" s="448"/>
      <c r="P3226" s="420"/>
      <c r="Q3226" s="525" t="str">
        <f>IF(OR(SUM(J3228:J3265)&gt;0,SUM(O3228:O3265)&gt;0),"xx","")</f>
        <v>xx</v>
      </c>
      <c r="R3226" s="526" t="str">
        <f t="shared" si="890"/>
        <v>x</v>
      </c>
      <c r="S3226" s="526" t="str">
        <f t="shared" si="883"/>
        <v>x</v>
      </c>
      <c r="V3226" s="433" t="str">
        <f>VLOOKUP(A3226,[3]Cartilha!$A:$A,1,FALSE)</f>
        <v>8.2.11</v>
      </c>
      <c r="W3226" s="367"/>
    </row>
    <row r="3227" spans="1:23" hidden="1" x14ac:dyDescent="0.2">
      <c r="A3227" s="623" t="s">
        <v>1937</v>
      </c>
      <c r="B3227" s="616"/>
      <c r="C3227" s="620" t="s">
        <v>284</v>
      </c>
      <c r="D3227" s="612">
        <v>0</v>
      </c>
      <c r="E3227" s="621"/>
      <c r="F3227" s="614">
        <f t="shared" si="892"/>
        <v>0</v>
      </c>
      <c r="G3227" s="518"/>
      <c r="H3227" s="446"/>
      <c r="I3227" s="447"/>
      <c r="J3227" s="448"/>
      <c r="K3227" s="419"/>
      <c r="L3227" s="446"/>
      <c r="M3227" s="446"/>
      <c r="N3227" s="447"/>
      <c r="O3227" s="448"/>
      <c r="P3227" s="420"/>
      <c r="Q3227" s="525" t="str">
        <f>IF(OR(SUM(J3228:J3236)&gt;0,SUM(O3228:O3236)&gt;0),"xx","")</f>
        <v/>
      </c>
      <c r="R3227" s="526" t="str">
        <f t="shared" si="890"/>
        <v/>
      </c>
      <c r="S3227" s="526" t="str">
        <f t="shared" si="883"/>
        <v/>
      </c>
      <c r="V3227" s="433" t="str">
        <f>VLOOKUP(A3227,[3]Cartilha!$A:$A,1,FALSE)</f>
        <v>8.2.11.1</v>
      </c>
      <c r="W3227" s="367"/>
    </row>
    <row r="3228" spans="1:23" hidden="1" x14ac:dyDescent="0.2">
      <c r="A3228" s="623">
        <v>93653</v>
      </c>
      <c r="B3228" s="616" t="s">
        <v>3171</v>
      </c>
      <c r="C3228" s="620" t="s">
        <v>4640</v>
      </c>
      <c r="D3228" s="612" t="s">
        <v>169</v>
      </c>
      <c r="E3228" s="621">
        <v>12.81</v>
      </c>
      <c r="F3228" s="614">
        <f t="shared" si="892"/>
        <v>15.44</v>
      </c>
      <c r="G3228" s="510"/>
      <c r="H3228" s="423"/>
      <c r="I3228" s="422">
        <f t="shared" ref="I3228:I3236" si="893">IF(ISBLANK(E3228),0,ROUND(F3228*G3228,2))</f>
        <v>0</v>
      </c>
      <c r="J3228" s="422">
        <f t="shared" ref="J3228:J3236" si="894">IF(ISBLANK(G3228),0,ROUND(G3228*H3228,2))</f>
        <v>0</v>
      </c>
      <c r="K3228" s="419"/>
      <c r="L3228" s="423">
        <f t="shared" ref="L3228:L3236" si="895">G3228</f>
        <v>0</v>
      </c>
      <c r="M3228" s="423">
        <f t="shared" ref="M3228:M3236" si="896">H3228</f>
        <v>0</v>
      </c>
      <c r="N3228" s="424">
        <f t="shared" ref="N3228:N3236" si="897">IF(ISBLANK(E3228),0,ROUND(F3228*L3228,2))</f>
        <v>0</v>
      </c>
      <c r="O3228" s="424">
        <f t="shared" ref="O3228:O3236" si="898">IF(ISBLANK(L3228),0,ROUND(L3228*M3228,2))</f>
        <v>0</v>
      </c>
      <c r="P3228" s="420"/>
      <c r="Q3228" s="532"/>
      <c r="R3228" s="526" t="str">
        <f t="shared" si="890"/>
        <v/>
      </c>
      <c r="S3228" s="526" t="str">
        <f t="shared" si="883"/>
        <v/>
      </c>
      <c r="V3228" s="433">
        <f>VLOOKUP(A3228,[3]Cartilha!$A:$A,1,FALSE)</f>
        <v>93653</v>
      </c>
      <c r="W3228" s="367"/>
    </row>
    <row r="3229" spans="1:23" hidden="1" x14ac:dyDescent="0.2">
      <c r="A3229" s="623">
        <v>93654</v>
      </c>
      <c r="B3229" s="616" t="s">
        <v>3171</v>
      </c>
      <c r="C3229" s="620" t="s">
        <v>4641</v>
      </c>
      <c r="D3229" s="612" t="s">
        <v>169</v>
      </c>
      <c r="E3229" s="621">
        <v>13.45</v>
      </c>
      <c r="F3229" s="614">
        <f t="shared" si="892"/>
        <v>16.22</v>
      </c>
      <c r="G3229" s="510"/>
      <c r="H3229" s="423"/>
      <c r="I3229" s="422">
        <f t="shared" si="893"/>
        <v>0</v>
      </c>
      <c r="J3229" s="422">
        <f t="shared" si="894"/>
        <v>0</v>
      </c>
      <c r="K3229" s="419"/>
      <c r="L3229" s="423">
        <f t="shared" si="895"/>
        <v>0</v>
      </c>
      <c r="M3229" s="423">
        <f t="shared" si="896"/>
        <v>0</v>
      </c>
      <c r="N3229" s="424">
        <f t="shared" si="897"/>
        <v>0</v>
      </c>
      <c r="O3229" s="424">
        <f t="shared" si="898"/>
        <v>0</v>
      </c>
      <c r="P3229" s="420"/>
      <c r="Q3229" s="532"/>
      <c r="R3229" s="526" t="str">
        <f t="shared" si="890"/>
        <v/>
      </c>
      <c r="S3229" s="526" t="str">
        <f t="shared" si="883"/>
        <v/>
      </c>
      <c r="V3229" s="433">
        <f>VLOOKUP(A3229,[3]Cartilha!$A:$A,1,FALSE)</f>
        <v>93654</v>
      </c>
      <c r="W3229" s="367"/>
    </row>
    <row r="3230" spans="1:23" hidden="1" x14ac:dyDescent="0.2">
      <c r="A3230" s="623">
        <v>93655</v>
      </c>
      <c r="B3230" s="616" t="s">
        <v>3171</v>
      </c>
      <c r="C3230" s="620" t="s">
        <v>4642</v>
      </c>
      <c r="D3230" s="612" t="s">
        <v>169</v>
      </c>
      <c r="E3230" s="621">
        <v>14.66</v>
      </c>
      <c r="F3230" s="614">
        <f t="shared" si="892"/>
        <v>17.670000000000002</v>
      </c>
      <c r="G3230" s="510"/>
      <c r="H3230" s="423"/>
      <c r="I3230" s="422">
        <f t="shared" si="893"/>
        <v>0</v>
      </c>
      <c r="J3230" s="422">
        <f t="shared" si="894"/>
        <v>0</v>
      </c>
      <c r="K3230" s="419"/>
      <c r="L3230" s="423">
        <f t="shared" si="895"/>
        <v>0</v>
      </c>
      <c r="M3230" s="423">
        <f t="shared" si="896"/>
        <v>0</v>
      </c>
      <c r="N3230" s="424">
        <f t="shared" si="897"/>
        <v>0</v>
      </c>
      <c r="O3230" s="424">
        <f t="shared" si="898"/>
        <v>0</v>
      </c>
      <c r="P3230" s="420"/>
      <c r="Q3230" s="532"/>
      <c r="R3230" s="526" t="str">
        <f t="shared" si="890"/>
        <v/>
      </c>
      <c r="S3230" s="526" t="str">
        <f t="shared" si="883"/>
        <v/>
      </c>
      <c r="V3230" s="433">
        <f>VLOOKUP(A3230,[3]Cartilha!$A:$A,1,FALSE)</f>
        <v>93655</v>
      </c>
      <c r="W3230" s="367"/>
    </row>
    <row r="3231" spans="1:23" hidden="1" x14ac:dyDescent="0.2">
      <c r="A3231" s="623">
        <v>93656</v>
      </c>
      <c r="B3231" s="616" t="s">
        <v>3171</v>
      </c>
      <c r="C3231" s="620" t="s">
        <v>4643</v>
      </c>
      <c r="D3231" s="612" t="s">
        <v>169</v>
      </c>
      <c r="E3231" s="621">
        <v>14.66</v>
      </c>
      <c r="F3231" s="614">
        <f t="shared" si="892"/>
        <v>17.670000000000002</v>
      </c>
      <c r="G3231" s="510"/>
      <c r="H3231" s="423"/>
      <c r="I3231" s="422">
        <f t="shared" si="893"/>
        <v>0</v>
      </c>
      <c r="J3231" s="422">
        <f t="shared" si="894"/>
        <v>0</v>
      </c>
      <c r="K3231" s="419"/>
      <c r="L3231" s="423">
        <f t="shared" si="895"/>
        <v>0</v>
      </c>
      <c r="M3231" s="423">
        <f t="shared" si="896"/>
        <v>0</v>
      </c>
      <c r="N3231" s="424">
        <f t="shared" si="897"/>
        <v>0</v>
      </c>
      <c r="O3231" s="424">
        <f t="shared" si="898"/>
        <v>0</v>
      </c>
      <c r="P3231" s="420"/>
      <c r="Q3231" s="532"/>
      <c r="R3231" s="526" t="str">
        <f t="shared" si="890"/>
        <v/>
      </c>
      <c r="S3231" s="526" t="str">
        <f t="shared" si="883"/>
        <v/>
      </c>
      <c r="V3231" s="433">
        <f>VLOOKUP(A3231,[3]Cartilha!$A:$A,1,FALSE)</f>
        <v>93656</v>
      </c>
      <c r="W3231" s="367"/>
    </row>
    <row r="3232" spans="1:23" hidden="1" x14ac:dyDescent="0.2">
      <c r="A3232" s="623">
        <v>93657</v>
      </c>
      <c r="B3232" s="616" t="s">
        <v>3171</v>
      </c>
      <c r="C3232" s="620" t="s">
        <v>4644</v>
      </c>
      <c r="D3232" s="612" t="s">
        <v>169</v>
      </c>
      <c r="E3232" s="621">
        <v>16.13</v>
      </c>
      <c r="F3232" s="614">
        <f t="shared" si="892"/>
        <v>19.45</v>
      </c>
      <c r="G3232" s="510"/>
      <c r="H3232" s="423"/>
      <c r="I3232" s="422">
        <f t="shared" si="893"/>
        <v>0</v>
      </c>
      <c r="J3232" s="422">
        <f t="shared" si="894"/>
        <v>0</v>
      </c>
      <c r="K3232" s="419"/>
      <c r="L3232" s="423">
        <f t="shared" si="895"/>
        <v>0</v>
      </c>
      <c r="M3232" s="423">
        <f t="shared" si="896"/>
        <v>0</v>
      </c>
      <c r="N3232" s="424">
        <f t="shared" si="897"/>
        <v>0</v>
      </c>
      <c r="O3232" s="424">
        <f t="shared" si="898"/>
        <v>0</v>
      </c>
      <c r="P3232" s="420"/>
      <c r="Q3232" s="532"/>
      <c r="R3232" s="526" t="str">
        <f t="shared" si="890"/>
        <v/>
      </c>
      <c r="S3232" s="526" t="str">
        <f t="shared" si="883"/>
        <v/>
      </c>
      <c r="V3232" s="433">
        <f>VLOOKUP(A3232,[3]Cartilha!$A:$A,1,FALSE)</f>
        <v>93657</v>
      </c>
      <c r="W3232" s="367"/>
    </row>
    <row r="3233" spans="1:23" hidden="1" x14ac:dyDescent="0.2">
      <c r="A3233" s="623">
        <v>93658</v>
      </c>
      <c r="B3233" s="616" t="s">
        <v>3171</v>
      </c>
      <c r="C3233" s="620" t="s">
        <v>4645</v>
      </c>
      <c r="D3233" s="612" t="s">
        <v>169</v>
      </c>
      <c r="E3233" s="621">
        <v>23.39</v>
      </c>
      <c r="F3233" s="614">
        <f t="shared" si="892"/>
        <v>28.2</v>
      </c>
      <c r="G3233" s="510"/>
      <c r="H3233" s="423"/>
      <c r="I3233" s="422">
        <f t="shared" si="893"/>
        <v>0</v>
      </c>
      <c r="J3233" s="422">
        <f t="shared" si="894"/>
        <v>0</v>
      </c>
      <c r="K3233" s="419"/>
      <c r="L3233" s="423">
        <f t="shared" si="895"/>
        <v>0</v>
      </c>
      <c r="M3233" s="423">
        <f t="shared" si="896"/>
        <v>0</v>
      </c>
      <c r="N3233" s="424">
        <f t="shared" si="897"/>
        <v>0</v>
      </c>
      <c r="O3233" s="424">
        <f t="shared" si="898"/>
        <v>0</v>
      </c>
      <c r="P3233" s="420"/>
      <c r="Q3233" s="532"/>
      <c r="R3233" s="526" t="str">
        <f t="shared" si="890"/>
        <v/>
      </c>
      <c r="S3233" s="526" t="str">
        <f t="shared" si="883"/>
        <v/>
      </c>
      <c r="V3233" s="433">
        <f>VLOOKUP(A3233,[3]Cartilha!$A:$A,1,FALSE)</f>
        <v>93658</v>
      </c>
      <c r="W3233" s="367"/>
    </row>
    <row r="3234" spans="1:23" hidden="1" x14ac:dyDescent="0.2">
      <c r="A3234" s="623">
        <v>93659</v>
      </c>
      <c r="B3234" s="616" t="s">
        <v>3171</v>
      </c>
      <c r="C3234" s="620" t="s">
        <v>4646</v>
      </c>
      <c r="D3234" s="612" t="s">
        <v>169</v>
      </c>
      <c r="E3234" s="621">
        <v>26.4</v>
      </c>
      <c r="F3234" s="614">
        <f t="shared" si="892"/>
        <v>31.83</v>
      </c>
      <c r="G3234" s="510"/>
      <c r="H3234" s="423"/>
      <c r="I3234" s="422">
        <f t="shared" si="893"/>
        <v>0</v>
      </c>
      <c r="J3234" s="422">
        <f t="shared" si="894"/>
        <v>0</v>
      </c>
      <c r="K3234" s="419"/>
      <c r="L3234" s="423">
        <f t="shared" si="895"/>
        <v>0</v>
      </c>
      <c r="M3234" s="423">
        <f t="shared" si="896"/>
        <v>0</v>
      </c>
      <c r="N3234" s="424">
        <f t="shared" si="897"/>
        <v>0</v>
      </c>
      <c r="O3234" s="424">
        <f t="shared" si="898"/>
        <v>0</v>
      </c>
      <c r="P3234" s="420"/>
      <c r="Q3234" s="532"/>
      <c r="R3234" s="526" t="str">
        <f t="shared" si="890"/>
        <v/>
      </c>
      <c r="S3234" s="526" t="str">
        <f t="shared" ref="S3234:S3297" si="899">IF(Q3234="X","x",IF(Q3234="xx","x",IF(OR(J3234&gt;0,O3234&gt;0),"x","")))</f>
        <v/>
      </c>
      <c r="V3234" s="433">
        <f>VLOOKUP(A3234,[3]Cartilha!$A:$A,1,FALSE)</f>
        <v>93659</v>
      </c>
      <c r="W3234" s="367"/>
    </row>
    <row r="3235" spans="1:23" hidden="1" x14ac:dyDescent="0.2">
      <c r="A3235" s="623">
        <v>101890</v>
      </c>
      <c r="B3235" s="616" t="s">
        <v>3171</v>
      </c>
      <c r="C3235" s="620" t="s">
        <v>5018</v>
      </c>
      <c r="D3235" s="612" t="s">
        <v>169</v>
      </c>
      <c r="E3235" s="621">
        <v>17.66</v>
      </c>
      <c r="F3235" s="614">
        <f t="shared" si="892"/>
        <v>21.29</v>
      </c>
      <c r="G3235" s="510"/>
      <c r="H3235" s="423"/>
      <c r="I3235" s="422">
        <f t="shared" si="893"/>
        <v>0</v>
      </c>
      <c r="J3235" s="422">
        <f t="shared" si="894"/>
        <v>0</v>
      </c>
      <c r="K3235" s="419"/>
      <c r="L3235" s="423">
        <f t="shared" si="895"/>
        <v>0</v>
      </c>
      <c r="M3235" s="423">
        <f t="shared" si="896"/>
        <v>0</v>
      </c>
      <c r="N3235" s="424">
        <f t="shared" si="897"/>
        <v>0</v>
      </c>
      <c r="O3235" s="424">
        <f t="shared" si="898"/>
        <v>0</v>
      </c>
      <c r="P3235" s="420"/>
      <c r="Q3235" s="532"/>
      <c r="R3235" s="526" t="str">
        <f t="shared" si="890"/>
        <v/>
      </c>
      <c r="S3235" s="526" t="str">
        <f t="shared" si="899"/>
        <v/>
      </c>
      <c r="V3235" s="433">
        <f>VLOOKUP(A3235,[3]Cartilha!$A:$A,1,FALSE)</f>
        <v>101890</v>
      </c>
      <c r="W3235" s="367"/>
    </row>
    <row r="3236" spans="1:23" hidden="1" x14ac:dyDescent="0.2">
      <c r="A3236" s="623">
        <v>101891</v>
      </c>
      <c r="B3236" s="616" t="s">
        <v>3171</v>
      </c>
      <c r="C3236" s="620" t="s">
        <v>5019</v>
      </c>
      <c r="D3236" s="612" t="s">
        <v>169</v>
      </c>
      <c r="E3236" s="621">
        <v>30.4</v>
      </c>
      <c r="F3236" s="614">
        <f t="shared" si="892"/>
        <v>36.65</v>
      </c>
      <c r="G3236" s="510"/>
      <c r="H3236" s="423"/>
      <c r="I3236" s="422">
        <f t="shared" si="893"/>
        <v>0</v>
      </c>
      <c r="J3236" s="422">
        <f t="shared" si="894"/>
        <v>0</v>
      </c>
      <c r="K3236" s="419"/>
      <c r="L3236" s="423">
        <f t="shared" si="895"/>
        <v>0</v>
      </c>
      <c r="M3236" s="423">
        <f t="shared" si="896"/>
        <v>0</v>
      </c>
      <c r="N3236" s="424">
        <f t="shared" si="897"/>
        <v>0</v>
      </c>
      <c r="O3236" s="424">
        <f t="shared" si="898"/>
        <v>0</v>
      </c>
      <c r="P3236" s="420"/>
      <c r="Q3236" s="532"/>
      <c r="R3236" s="526" t="str">
        <f t="shared" si="890"/>
        <v/>
      </c>
      <c r="S3236" s="526" t="str">
        <f t="shared" si="899"/>
        <v/>
      </c>
      <c r="V3236" s="433">
        <f>VLOOKUP(A3236,[3]Cartilha!$A:$A,1,FALSE)</f>
        <v>101891</v>
      </c>
      <c r="W3236" s="367"/>
    </row>
    <row r="3237" spans="1:23" x14ac:dyDescent="0.2">
      <c r="A3237" s="623" t="s">
        <v>1938</v>
      </c>
      <c r="B3237" s="616"/>
      <c r="C3237" s="620" t="s">
        <v>285</v>
      </c>
      <c r="D3237" s="612">
        <v>0</v>
      </c>
      <c r="E3237" s="621"/>
      <c r="F3237" s="614">
        <f t="shared" si="892"/>
        <v>0</v>
      </c>
      <c r="G3237" s="518"/>
      <c r="H3237" s="446"/>
      <c r="I3237" s="447"/>
      <c r="J3237" s="448"/>
      <c r="K3237" s="419"/>
      <c r="L3237" s="446"/>
      <c r="M3237" s="446"/>
      <c r="N3237" s="447"/>
      <c r="O3237" s="448"/>
      <c r="P3237" s="420"/>
      <c r="Q3237" s="525" t="str">
        <f>IF(OR(SUM(J3238:J3245)&gt;0,SUM(O3238:O3245)&gt;0),"xx","")</f>
        <v>xx</v>
      </c>
      <c r="R3237" s="526" t="str">
        <f t="shared" si="890"/>
        <v>x</v>
      </c>
      <c r="S3237" s="526" t="str">
        <f t="shared" si="899"/>
        <v>x</v>
      </c>
      <c r="V3237" s="433" t="str">
        <f>VLOOKUP(A3237,[3]Cartilha!$A:$A,1,FALSE)</f>
        <v>8.2.11.2</v>
      </c>
      <c r="W3237" s="367"/>
    </row>
    <row r="3238" spans="1:23" x14ac:dyDescent="0.2">
      <c r="A3238" s="623">
        <v>93660</v>
      </c>
      <c r="B3238" s="616" t="s">
        <v>3171</v>
      </c>
      <c r="C3238" s="620" t="s">
        <v>4647</v>
      </c>
      <c r="D3238" s="612" t="s">
        <v>169</v>
      </c>
      <c r="E3238" s="621">
        <v>63.59</v>
      </c>
      <c r="F3238" s="614">
        <f t="shared" si="892"/>
        <v>76.66</v>
      </c>
      <c r="G3238" s="510">
        <v>1</v>
      </c>
      <c r="H3238" s="423">
        <f>F3238</f>
        <v>76.66</v>
      </c>
      <c r="I3238" s="422">
        <f t="shared" ref="I3238:I3245" si="900">IF(ISBLANK(E3238),0,ROUND(F3238*G3238,2))</f>
        <v>76.66</v>
      </c>
      <c r="J3238" s="422">
        <f t="shared" ref="J3238:J3245" si="901">IF(ISBLANK(G3238),0,ROUND(G3238*H3238,2))</f>
        <v>76.66</v>
      </c>
      <c r="K3238" s="419"/>
      <c r="L3238" s="423">
        <f t="shared" ref="L3238:M3245" si="902">G3238</f>
        <v>1</v>
      </c>
      <c r="M3238" s="423">
        <f t="shared" si="902"/>
        <v>76.66</v>
      </c>
      <c r="N3238" s="424">
        <f t="shared" ref="N3238:N3245" si="903">IF(ISBLANK(E3238),0,ROUND(F3238*L3238,2))</f>
        <v>76.66</v>
      </c>
      <c r="O3238" s="424">
        <f t="shared" ref="O3238:O3245" si="904">IF(ISBLANK(L3238),0,ROUND(L3238*M3238,2))</f>
        <v>76.66</v>
      </c>
      <c r="P3238" s="420"/>
      <c r="Q3238" s="532"/>
      <c r="R3238" s="526" t="str">
        <f t="shared" si="890"/>
        <v>x</v>
      </c>
      <c r="S3238" s="526" t="str">
        <f t="shared" si="899"/>
        <v>x</v>
      </c>
      <c r="V3238" s="433">
        <f>VLOOKUP(A3238,[3]Cartilha!$A:$A,1,FALSE)</f>
        <v>93660</v>
      </c>
      <c r="W3238" s="367"/>
    </row>
    <row r="3239" spans="1:23" hidden="1" x14ac:dyDescent="0.2">
      <c r="A3239" s="623">
        <v>93661</v>
      </c>
      <c r="B3239" s="616" t="s">
        <v>3171</v>
      </c>
      <c r="C3239" s="620" t="s">
        <v>4648</v>
      </c>
      <c r="D3239" s="612" t="s">
        <v>169</v>
      </c>
      <c r="E3239" s="621">
        <v>64.86</v>
      </c>
      <c r="F3239" s="614">
        <f t="shared" si="892"/>
        <v>78.2</v>
      </c>
      <c r="G3239" s="510"/>
      <c r="H3239" s="423"/>
      <c r="I3239" s="422">
        <f t="shared" si="900"/>
        <v>0</v>
      </c>
      <c r="J3239" s="422">
        <f t="shared" si="901"/>
        <v>0</v>
      </c>
      <c r="K3239" s="419"/>
      <c r="L3239" s="423">
        <f t="shared" si="902"/>
        <v>0</v>
      </c>
      <c r="M3239" s="423">
        <f t="shared" si="902"/>
        <v>0</v>
      </c>
      <c r="N3239" s="424">
        <f t="shared" si="903"/>
        <v>0</v>
      </c>
      <c r="O3239" s="424">
        <f t="shared" si="904"/>
        <v>0</v>
      </c>
      <c r="P3239" s="420"/>
      <c r="Q3239" s="532"/>
      <c r="R3239" s="526" t="str">
        <f t="shared" si="890"/>
        <v/>
      </c>
      <c r="S3239" s="526" t="str">
        <f t="shared" si="899"/>
        <v/>
      </c>
      <c r="V3239" s="433">
        <f>VLOOKUP(A3239,[3]Cartilha!$A:$A,1,FALSE)</f>
        <v>93661</v>
      </c>
      <c r="W3239" s="367"/>
    </row>
    <row r="3240" spans="1:23" x14ac:dyDescent="0.2">
      <c r="A3240" s="623">
        <v>93662</v>
      </c>
      <c r="B3240" s="616" t="s">
        <v>3171</v>
      </c>
      <c r="C3240" s="620" t="s">
        <v>4649</v>
      </c>
      <c r="D3240" s="612" t="s">
        <v>169</v>
      </c>
      <c r="E3240" s="621">
        <v>67.28</v>
      </c>
      <c r="F3240" s="614">
        <f t="shared" si="892"/>
        <v>81.11</v>
      </c>
      <c r="G3240" s="510">
        <v>1</v>
      </c>
      <c r="H3240" s="423">
        <f>F3240</f>
        <v>81.11</v>
      </c>
      <c r="I3240" s="422">
        <f t="shared" si="900"/>
        <v>81.11</v>
      </c>
      <c r="J3240" s="422">
        <f t="shared" si="901"/>
        <v>81.11</v>
      </c>
      <c r="K3240" s="419"/>
      <c r="L3240" s="423">
        <f t="shared" si="902"/>
        <v>1</v>
      </c>
      <c r="M3240" s="423">
        <f t="shared" si="902"/>
        <v>81.11</v>
      </c>
      <c r="N3240" s="424">
        <f t="shared" si="903"/>
        <v>81.11</v>
      </c>
      <c r="O3240" s="424">
        <f t="shared" si="904"/>
        <v>81.11</v>
      </c>
      <c r="P3240" s="420"/>
      <c r="Q3240" s="532"/>
      <c r="R3240" s="526" t="str">
        <f t="shared" si="890"/>
        <v>x</v>
      </c>
      <c r="S3240" s="526" t="str">
        <f t="shared" si="899"/>
        <v>x</v>
      </c>
      <c r="V3240" s="433">
        <f>VLOOKUP(A3240,[3]Cartilha!$A:$A,1,FALSE)</f>
        <v>93662</v>
      </c>
      <c r="W3240" s="367"/>
    </row>
    <row r="3241" spans="1:23" hidden="1" x14ac:dyDescent="0.2">
      <c r="A3241" s="623">
        <v>93663</v>
      </c>
      <c r="B3241" s="616" t="s">
        <v>3171</v>
      </c>
      <c r="C3241" s="620" t="s">
        <v>4650</v>
      </c>
      <c r="D3241" s="612" t="s">
        <v>169</v>
      </c>
      <c r="E3241" s="621">
        <v>67.28</v>
      </c>
      <c r="F3241" s="614">
        <f t="shared" si="892"/>
        <v>81.11</v>
      </c>
      <c r="G3241" s="510"/>
      <c r="H3241" s="423"/>
      <c r="I3241" s="422">
        <f t="shared" si="900"/>
        <v>0</v>
      </c>
      <c r="J3241" s="422">
        <f t="shared" si="901"/>
        <v>0</v>
      </c>
      <c r="K3241" s="419"/>
      <c r="L3241" s="423">
        <f t="shared" si="902"/>
        <v>0</v>
      </c>
      <c r="M3241" s="423">
        <f t="shared" si="902"/>
        <v>0</v>
      </c>
      <c r="N3241" s="424">
        <f t="shared" si="903"/>
        <v>0</v>
      </c>
      <c r="O3241" s="424">
        <f t="shared" si="904"/>
        <v>0</v>
      </c>
      <c r="P3241" s="420"/>
      <c r="Q3241" s="532"/>
      <c r="R3241" s="526" t="str">
        <f t="shared" si="890"/>
        <v/>
      </c>
      <c r="S3241" s="526" t="str">
        <f t="shared" si="899"/>
        <v/>
      </c>
      <c r="V3241" s="433">
        <f>VLOOKUP(A3241,[3]Cartilha!$A:$A,1,FALSE)</f>
        <v>93663</v>
      </c>
      <c r="W3241" s="367"/>
    </row>
    <row r="3242" spans="1:23" x14ac:dyDescent="0.2">
      <c r="A3242" s="623">
        <v>93664</v>
      </c>
      <c r="B3242" s="616" t="s">
        <v>3171</v>
      </c>
      <c r="C3242" s="620" t="s">
        <v>4651</v>
      </c>
      <c r="D3242" s="612" t="s">
        <v>169</v>
      </c>
      <c r="E3242" s="621">
        <v>70.22</v>
      </c>
      <c r="F3242" s="614">
        <f t="shared" si="892"/>
        <v>84.66</v>
      </c>
      <c r="G3242" s="510">
        <v>1</v>
      </c>
      <c r="H3242" s="423">
        <f>F3242</f>
        <v>84.66</v>
      </c>
      <c r="I3242" s="422">
        <f t="shared" si="900"/>
        <v>84.66</v>
      </c>
      <c r="J3242" s="422">
        <f t="shared" si="901"/>
        <v>84.66</v>
      </c>
      <c r="K3242" s="419"/>
      <c r="L3242" s="423">
        <f t="shared" si="902"/>
        <v>1</v>
      </c>
      <c r="M3242" s="423">
        <f t="shared" si="902"/>
        <v>84.66</v>
      </c>
      <c r="N3242" s="424">
        <f t="shared" si="903"/>
        <v>84.66</v>
      </c>
      <c r="O3242" s="424">
        <f t="shared" si="904"/>
        <v>84.66</v>
      </c>
      <c r="P3242" s="420"/>
      <c r="Q3242" s="532"/>
      <c r="R3242" s="526" t="str">
        <f t="shared" si="890"/>
        <v>x</v>
      </c>
      <c r="S3242" s="526" t="str">
        <f t="shared" si="899"/>
        <v>x</v>
      </c>
      <c r="V3242" s="433">
        <f>VLOOKUP(A3242,[3]Cartilha!$A:$A,1,FALSE)</f>
        <v>93664</v>
      </c>
      <c r="W3242" s="367"/>
    </row>
    <row r="3243" spans="1:23" hidden="1" x14ac:dyDescent="0.2">
      <c r="A3243" s="623">
        <v>93665</v>
      </c>
      <c r="B3243" s="616" t="s">
        <v>3171</v>
      </c>
      <c r="C3243" s="620" t="s">
        <v>4652</v>
      </c>
      <c r="D3243" s="612" t="s">
        <v>169</v>
      </c>
      <c r="E3243" s="621">
        <v>74.02</v>
      </c>
      <c r="F3243" s="614">
        <f t="shared" si="892"/>
        <v>89.24</v>
      </c>
      <c r="G3243" s="510"/>
      <c r="H3243" s="423"/>
      <c r="I3243" s="422">
        <f t="shared" si="900"/>
        <v>0</v>
      </c>
      <c r="J3243" s="422">
        <f t="shared" si="901"/>
        <v>0</v>
      </c>
      <c r="K3243" s="419"/>
      <c r="L3243" s="423">
        <f t="shared" si="902"/>
        <v>0</v>
      </c>
      <c r="M3243" s="423">
        <f t="shared" si="902"/>
        <v>0</v>
      </c>
      <c r="N3243" s="424">
        <f t="shared" si="903"/>
        <v>0</v>
      </c>
      <c r="O3243" s="424">
        <f t="shared" si="904"/>
        <v>0</v>
      </c>
      <c r="P3243" s="420"/>
      <c r="Q3243" s="532"/>
      <c r="R3243" s="526" t="str">
        <f t="shared" si="890"/>
        <v/>
      </c>
      <c r="S3243" s="526" t="str">
        <f t="shared" si="899"/>
        <v/>
      </c>
      <c r="V3243" s="433">
        <f>VLOOKUP(A3243,[3]Cartilha!$A:$A,1,FALSE)</f>
        <v>93665</v>
      </c>
      <c r="W3243" s="367"/>
    </row>
    <row r="3244" spans="1:23" hidden="1" x14ac:dyDescent="0.2">
      <c r="A3244" s="623">
        <v>93666</v>
      </c>
      <c r="B3244" s="616" t="s">
        <v>3171</v>
      </c>
      <c r="C3244" s="620" t="s">
        <v>4653</v>
      </c>
      <c r="D3244" s="612" t="s">
        <v>169</v>
      </c>
      <c r="E3244" s="621">
        <v>80.05</v>
      </c>
      <c r="F3244" s="614">
        <f t="shared" si="892"/>
        <v>96.51</v>
      </c>
      <c r="G3244" s="510"/>
      <c r="H3244" s="423"/>
      <c r="I3244" s="422">
        <f t="shared" si="900"/>
        <v>0</v>
      </c>
      <c r="J3244" s="422">
        <f t="shared" si="901"/>
        <v>0</v>
      </c>
      <c r="K3244" s="419"/>
      <c r="L3244" s="423">
        <f t="shared" si="902"/>
        <v>0</v>
      </c>
      <c r="M3244" s="423">
        <f t="shared" si="902"/>
        <v>0</v>
      </c>
      <c r="N3244" s="424">
        <f t="shared" si="903"/>
        <v>0</v>
      </c>
      <c r="O3244" s="424">
        <f t="shared" si="904"/>
        <v>0</v>
      </c>
      <c r="P3244" s="420"/>
      <c r="Q3244" s="532"/>
      <c r="R3244" s="526" t="str">
        <f t="shared" si="890"/>
        <v/>
      </c>
      <c r="S3244" s="526" t="str">
        <f t="shared" si="899"/>
        <v/>
      </c>
      <c r="V3244" s="433">
        <f>VLOOKUP(A3244,[3]Cartilha!$A:$A,1,FALSE)</f>
        <v>93666</v>
      </c>
      <c r="W3244" s="367"/>
    </row>
    <row r="3245" spans="1:23" hidden="1" x14ac:dyDescent="0.2">
      <c r="A3245" s="623">
        <v>101892</v>
      </c>
      <c r="B3245" s="616" t="s">
        <v>3171</v>
      </c>
      <c r="C3245" s="620" t="s">
        <v>5020</v>
      </c>
      <c r="D3245" s="612" t="s">
        <v>169</v>
      </c>
      <c r="E3245" s="621">
        <v>79.87</v>
      </c>
      <c r="F3245" s="614">
        <f t="shared" si="892"/>
        <v>96.29</v>
      </c>
      <c r="G3245" s="510"/>
      <c r="H3245" s="423"/>
      <c r="I3245" s="422">
        <f t="shared" si="900"/>
        <v>0</v>
      </c>
      <c r="J3245" s="422">
        <f t="shared" si="901"/>
        <v>0</v>
      </c>
      <c r="K3245" s="419"/>
      <c r="L3245" s="423">
        <f t="shared" si="902"/>
        <v>0</v>
      </c>
      <c r="M3245" s="423">
        <f t="shared" si="902"/>
        <v>0</v>
      </c>
      <c r="N3245" s="424">
        <f t="shared" si="903"/>
        <v>0</v>
      </c>
      <c r="O3245" s="424">
        <f t="shared" si="904"/>
        <v>0</v>
      </c>
      <c r="P3245" s="420"/>
      <c r="Q3245" s="532"/>
      <c r="R3245" s="526" t="str">
        <f t="shared" si="890"/>
        <v/>
      </c>
      <c r="S3245" s="526" t="str">
        <f t="shared" si="899"/>
        <v/>
      </c>
      <c r="V3245" s="433">
        <f>VLOOKUP(A3245,[3]Cartilha!$A:$A,1,FALSE)</f>
        <v>101892</v>
      </c>
      <c r="W3245" s="367"/>
    </row>
    <row r="3246" spans="1:23" hidden="1" x14ac:dyDescent="0.2">
      <c r="A3246" s="623" t="s">
        <v>1939</v>
      </c>
      <c r="B3246" s="616"/>
      <c r="C3246" s="620" t="s">
        <v>286</v>
      </c>
      <c r="D3246" s="612">
        <v>0</v>
      </c>
      <c r="E3246" s="621"/>
      <c r="F3246" s="614">
        <f t="shared" si="892"/>
        <v>0</v>
      </c>
      <c r="G3246" s="518"/>
      <c r="H3246" s="446"/>
      <c r="I3246" s="447"/>
      <c r="J3246" s="448"/>
      <c r="K3246" s="419"/>
      <c r="L3246" s="446"/>
      <c r="M3246" s="446"/>
      <c r="N3246" s="447"/>
      <c r="O3246" s="448"/>
      <c r="P3246" s="420"/>
      <c r="Q3246" s="525" t="str">
        <f>IF(OR(SUM(J3247:J3255)&gt;0,SUM(O3247:O3255)&gt;0),"xx","")</f>
        <v/>
      </c>
      <c r="R3246" s="526" t="str">
        <f t="shared" si="890"/>
        <v/>
      </c>
      <c r="S3246" s="526" t="str">
        <f t="shared" si="899"/>
        <v/>
      </c>
      <c r="V3246" s="433" t="str">
        <f>VLOOKUP(A3246,[3]Cartilha!$A:$A,1,FALSE)</f>
        <v>8.2.11.3</v>
      </c>
      <c r="W3246" s="367"/>
    </row>
    <row r="3247" spans="1:23" hidden="1" x14ac:dyDescent="0.2">
      <c r="A3247" s="623">
        <v>93667</v>
      </c>
      <c r="B3247" s="616" t="s">
        <v>3171</v>
      </c>
      <c r="C3247" s="620" t="s">
        <v>4654</v>
      </c>
      <c r="D3247" s="612" t="s">
        <v>169</v>
      </c>
      <c r="E3247" s="621">
        <v>79.37</v>
      </c>
      <c r="F3247" s="614">
        <f t="shared" si="892"/>
        <v>95.69</v>
      </c>
      <c r="G3247" s="510"/>
      <c r="H3247" s="423"/>
      <c r="I3247" s="422">
        <f t="shared" ref="I3247:I3255" si="905">IF(ISBLANK(E3247),0,ROUND(F3247*G3247,2))</f>
        <v>0</v>
      </c>
      <c r="J3247" s="422">
        <f t="shared" ref="J3247:J3255" si="906">IF(ISBLANK(G3247),0,ROUND(G3247*H3247,2))</f>
        <v>0</v>
      </c>
      <c r="K3247" s="419"/>
      <c r="L3247" s="423">
        <f t="shared" ref="L3247:L3255" si="907">G3247</f>
        <v>0</v>
      </c>
      <c r="M3247" s="423">
        <f t="shared" ref="M3247:M3255" si="908">H3247</f>
        <v>0</v>
      </c>
      <c r="N3247" s="424">
        <f t="shared" ref="N3247:N3255" si="909">IF(ISBLANK(E3247),0,ROUND(F3247*L3247,2))</f>
        <v>0</v>
      </c>
      <c r="O3247" s="424">
        <f t="shared" ref="O3247:O3255" si="910">IF(ISBLANK(L3247),0,ROUND(L3247*M3247,2))</f>
        <v>0</v>
      </c>
      <c r="P3247" s="420"/>
      <c r="Q3247" s="532"/>
      <c r="R3247" s="526" t="str">
        <f t="shared" si="890"/>
        <v/>
      </c>
      <c r="S3247" s="526" t="str">
        <f t="shared" si="899"/>
        <v/>
      </c>
      <c r="V3247" s="433">
        <f>VLOOKUP(A3247,[3]Cartilha!$A:$A,1,FALSE)</f>
        <v>93667</v>
      </c>
      <c r="W3247" s="367"/>
    </row>
    <row r="3248" spans="1:23" hidden="1" x14ac:dyDescent="0.2">
      <c r="A3248" s="623">
        <v>93668</v>
      </c>
      <c r="B3248" s="616" t="s">
        <v>3171</v>
      </c>
      <c r="C3248" s="620" t="s">
        <v>4655</v>
      </c>
      <c r="D3248" s="612" t="s">
        <v>169</v>
      </c>
      <c r="E3248" s="621">
        <v>81.27</v>
      </c>
      <c r="F3248" s="614">
        <f t="shared" si="892"/>
        <v>97.98</v>
      </c>
      <c r="G3248" s="510"/>
      <c r="H3248" s="423"/>
      <c r="I3248" s="422">
        <f t="shared" si="905"/>
        <v>0</v>
      </c>
      <c r="J3248" s="422">
        <f t="shared" si="906"/>
        <v>0</v>
      </c>
      <c r="K3248" s="419"/>
      <c r="L3248" s="423">
        <f t="shared" si="907"/>
        <v>0</v>
      </c>
      <c r="M3248" s="423">
        <f t="shared" si="908"/>
        <v>0</v>
      </c>
      <c r="N3248" s="424">
        <f t="shared" si="909"/>
        <v>0</v>
      </c>
      <c r="O3248" s="424">
        <f t="shared" si="910"/>
        <v>0</v>
      </c>
      <c r="P3248" s="420"/>
      <c r="Q3248" s="532"/>
      <c r="R3248" s="526" t="str">
        <f t="shared" si="890"/>
        <v/>
      </c>
      <c r="S3248" s="526" t="str">
        <f t="shared" si="899"/>
        <v/>
      </c>
      <c r="V3248" s="433">
        <f>VLOOKUP(A3248,[3]Cartilha!$A:$A,1,FALSE)</f>
        <v>93668</v>
      </c>
      <c r="W3248" s="367"/>
    </row>
    <row r="3249" spans="1:23" hidden="1" x14ac:dyDescent="0.2">
      <c r="A3249" s="623">
        <v>93669</v>
      </c>
      <c r="B3249" s="616" t="s">
        <v>3171</v>
      </c>
      <c r="C3249" s="620" t="s">
        <v>4656</v>
      </c>
      <c r="D3249" s="612" t="s">
        <v>169</v>
      </c>
      <c r="E3249" s="621">
        <v>84.9</v>
      </c>
      <c r="F3249" s="614">
        <f t="shared" si="892"/>
        <v>102.36</v>
      </c>
      <c r="G3249" s="510"/>
      <c r="H3249" s="423"/>
      <c r="I3249" s="422">
        <f t="shared" si="905"/>
        <v>0</v>
      </c>
      <c r="J3249" s="422">
        <f t="shared" si="906"/>
        <v>0</v>
      </c>
      <c r="K3249" s="419"/>
      <c r="L3249" s="423">
        <f t="shared" si="907"/>
        <v>0</v>
      </c>
      <c r="M3249" s="423">
        <f t="shared" si="908"/>
        <v>0</v>
      </c>
      <c r="N3249" s="424">
        <f t="shared" si="909"/>
        <v>0</v>
      </c>
      <c r="O3249" s="424">
        <f t="shared" si="910"/>
        <v>0</v>
      </c>
      <c r="P3249" s="420"/>
      <c r="Q3249" s="532"/>
      <c r="R3249" s="526" t="str">
        <f t="shared" si="890"/>
        <v/>
      </c>
      <c r="S3249" s="526" t="str">
        <f t="shared" si="899"/>
        <v/>
      </c>
      <c r="V3249" s="433">
        <f>VLOOKUP(A3249,[3]Cartilha!$A:$A,1,FALSE)</f>
        <v>93669</v>
      </c>
      <c r="W3249" s="367"/>
    </row>
    <row r="3250" spans="1:23" hidden="1" x14ac:dyDescent="0.2">
      <c r="A3250" s="623">
        <v>93670</v>
      </c>
      <c r="B3250" s="616" t="s">
        <v>3171</v>
      </c>
      <c r="C3250" s="620" t="s">
        <v>4657</v>
      </c>
      <c r="D3250" s="612" t="s">
        <v>169</v>
      </c>
      <c r="E3250" s="621">
        <v>84.9</v>
      </c>
      <c r="F3250" s="614">
        <f t="shared" si="892"/>
        <v>102.36</v>
      </c>
      <c r="G3250" s="510"/>
      <c r="H3250" s="423"/>
      <c r="I3250" s="422">
        <f t="shared" si="905"/>
        <v>0</v>
      </c>
      <c r="J3250" s="422">
        <f t="shared" si="906"/>
        <v>0</v>
      </c>
      <c r="K3250" s="419"/>
      <c r="L3250" s="423">
        <f t="shared" si="907"/>
        <v>0</v>
      </c>
      <c r="M3250" s="423">
        <f t="shared" si="908"/>
        <v>0</v>
      </c>
      <c r="N3250" s="424">
        <f t="shared" si="909"/>
        <v>0</v>
      </c>
      <c r="O3250" s="424">
        <f t="shared" si="910"/>
        <v>0</v>
      </c>
      <c r="P3250" s="420"/>
      <c r="Q3250" s="532"/>
      <c r="R3250" s="526" t="str">
        <f t="shared" si="890"/>
        <v/>
      </c>
      <c r="S3250" s="526" t="str">
        <f t="shared" si="899"/>
        <v/>
      </c>
      <c r="V3250" s="433">
        <f>VLOOKUP(A3250,[3]Cartilha!$A:$A,1,FALSE)</f>
        <v>93670</v>
      </c>
      <c r="W3250" s="367"/>
    </row>
    <row r="3251" spans="1:23" hidden="1" x14ac:dyDescent="0.2">
      <c r="A3251" s="623">
        <v>93671</v>
      </c>
      <c r="B3251" s="616" t="s">
        <v>3171</v>
      </c>
      <c r="C3251" s="620" t="s">
        <v>4658</v>
      </c>
      <c r="D3251" s="612" t="s">
        <v>169</v>
      </c>
      <c r="E3251" s="621">
        <v>89.32</v>
      </c>
      <c r="F3251" s="614">
        <f t="shared" si="892"/>
        <v>107.68</v>
      </c>
      <c r="G3251" s="510"/>
      <c r="H3251" s="423"/>
      <c r="I3251" s="422">
        <f t="shared" si="905"/>
        <v>0</v>
      </c>
      <c r="J3251" s="422">
        <f t="shared" si="906"/>
        <v>0</v>
      </c>
      <c r="K3251" s="419"/>
      <c r="L3251" s="423">
        <f t="shared" si="907"/>
        <v>0</v>
      </c>
      <c r="M3251" s="423">
        <f t="shared" si="908"/>
        <v>0</v>
      </c>
      <c r="N3251" s="424">
        <f t="shared" si="909"/>
        <v>0</v>
      </c>
      <c r="O3251" s="424">
        <f t="shared" si="910"/>
        <v>0</v>
      </c>
      <c r="P3251" s="420"/>
      <c r="Q3251" s="532"/>
      <c r="R3251" s="526" t="str">
        <f t="shared" si="890"/>
        <v/>
      </c>
      <c r="S3251" s="526" t="str">
        <f t="shared" si="899"/>
        <v/>
      </c>
      <c r="V3251" s="433">
        <f>VLOOKUP(A3251,[3]Cartilha!$A:$A,1,FALSE)</f>
        <v>93671</v>
      </c>
      <c r="W3251" s="367"/>
    </row>
    <row r="3252" spans="1:23" hidden="1" x14ac:dyDescent="0.2">
      <c r="A3252" s="623">
        <v>93672</v>
      </c>
      <c r="B3252" s="616" t="s">
        <v>3171</v>
      </c>
      <c r="C3252" s="620" t="s">
        <v>4659</v>
      </c>
      <c r="D3252" s="612" t="s">
        <v>169</v>
      </c>
      <c r="E3252" s="621">
        <v>96.37</v>
      </c>
      <c r="F3252" s="614">
        <f t="shared" si="892"/>
        <v>116.18</v>
      </c>
      <c r="G3252" s="510"/>
      <c r="H3252" s="423"/>
      <c r="I3252" s="422">
        <f t="shared" si="905"/>
        <v>0</v>
      </c>
      <c r="J3252" s="422">
        <f t="shared" si="906"/>
        <v>0</v>
      </c>
      <c r="K3252" s="419"/>
      <c r="L3252" s="423">
        <f t="shared" si="907"/>
        <v>0</v>
      </c>
      <c r="M3252" s="423">
        <f t="shared" si="908"/>
        <v>0</v>
      </c>
      <c r="N3252" s="424">
        <f t="shared" si="909"/>
        <v>0</v>
      </c>
      <c r="O3252" s="424">
        <f t="shared" si="910"/>
        <v>0</v>
      </c>
      <c r="P3252" s="420"/>
      <c r="Q3252" s="532"/>
      <c r="R3252" s="526" t="str">
        <f t="shared" si="890"/>
        <v/>
      </c>
      <c r="S3252" s="526" t="str">
        <f t="shared" si="899"/>
        <v/>
      </c>
      <c r="V3252" s="433">
        <f>VLOOKUP(A3252,[3]Cartilha!$A:$A,1,FALSE)</f>
        <v>93672</v>
      </c>
      <c r="W3252" s="367"/>
    </row>
    <row r="3253" spans="1:23" hidden="1" x14ac:dyDescent="0.2">
      <c r="A3253" s="623">
        <v>93673</v>
      </c>
      <c r="B3253" s="616" t="s">
        <v>3171</v>
      </c>
      <c r="C3253" s="620" t="s">
        <v>4660</v>
      </c>
      <c r="D3253" s="612" t="s">
        <v>169</v>
      </c>
      <c r="E3253" s="621">
        <v>105.41</v>
      </c>
      <c r="F3253" s="614">
        <f t="shared" si="892"/>
        <v>127.08</v>
      </c>
      <c r="G3253" s="510"/>
      <c r="H3253" s="423"/>
      <c r="I3253" s="422">
        <f t="shared" si="905"/>
        <v>0</v>
      </c>
      <c r="J3253" s="422">
        <f t="shared" si="906"/>
        <v>0</v>
      </c>
      <c r="K3253" s="419"/>
      <c r="L3253" s="423">
        <f t="shared" si="907"/>
        <v>0</v>
      </c>
      <c r="M3253" s="423">
        <f t="shared" si="908"/>
        <v>0</v>
      </c>
      <c r="N3253" s="424">
        <f t="shared" si="909"/>
        <v>0</v>
      </c>
      <c r="O3253" s="424">
        <f t="shared" si="910"/>
        <v>0</v>
      </c>
      <c r="P3253" s="420"/>
      <c r="Q3253" s="532"/>
      <c r="R3253" s="526" t="str">
        <f t="shared" si="890"/>
        <v/>
      </c>
      <c r="S3253" s="526" t="str">
        <f t="shared" si="899"/>
        <v/>
      </c>
      <c r="V3253" s="433">
        <f>VLOOKUP(A3253,[3]Cartilha!$A:$A,1,FALSE)</f>
        <v>93673</v>
      </c>
      <c r="W3253" s="367"/>
    </row>
    <row r="3254" spans="1:23" hidden="1" x14ac:dyDescent="0.2">
      <c r="A3254" s="623">
        <v>101893</v>
      </c>
      <c r="B3254" s="616" t="s">
        <v>3171</v>
      </c>
      <c r="C3254" s="620" t="s">
        <v>5021</v>
      </c>
      <c r="D3254" s="612" t="s">
        <v>169</v>
      </c>
      <c r="E3254" s="621">
        <v>101.9</v>
      </c>
      <c r="F3254" s="614">
        <f t="shared" si="892"/>
        <v>122.85</v>
      </c>
      <c r="G3254" s="510"/>
      <c r="H3254" s="423"/>
      <c r="I3254" s="422">
        <f t="shared" si="905"/>
        <v>0</v>
      </c>
      <c r="J3254" s="422">
        <f t="shared" si="906"/>
        <v>0</v>
      </c>
      <c r="K3254" s="419"/>
      <c r="L3254" s="423">
        <f t="shared" si="907"/>
        <v>0</v>
      </c>
      <c r="M3254" s="423">
        <f t="shared" si="908"/>
        <v>0</v>
      </c>
      <c r="N3254" s="424">
        <f t="shared" si="909"/>
        <v>0</v>
      </c>
      <c r="O3254" s="424">
        <f t="shared" si="910"/>
        <v>0</v>
      </c>
      <c r="P3254" s="420"/>
      <c r="Q3254" s="532"/>
      <c r="R3254" s="526" t="str">
        <f t="shared" si="890"/>
        <v/>
      </c>
      <c r="S3254" s="526" t="str">
        <f t="shared" si="899"/>
        <v/>
      </c>
      <c r="V3254" s="433">
        <f>VLOOKUP(A3254,[3]Cartilha!$A:$A,1,FALSE)</f>
        <v>101893</v>
      </c>
      <c r="W3254" s="367"/>
    </row>
    <row r="3255" spans="1:23" hidden="1" x14ac:dyDescent="0.2">
      <c r="A3255" s="623">
        <v>101894</v>
      </c>
      <c r="B3255" s="616" t="s">
        <v>3171</v>
      </c>
      <c r="C3255" s="620" t="s">
        <v>5022</v>
      </c>
      <c r="D3255" s="612" t="s">
        <v>169</v>
      </c>
      <c r="E3255" s="621">
        <v>171.51</v>
      </c>
      <c r="F3255" s="614">
        <f t="shared" si="892"/>
        <v>206.77</v>
      </c>
      <c r="G3255" s="510"/>
      <c r="H3255" s="423"/>
      <c r="I3255" s="422">
        <f t="shared" si="905"/>
        <v>0</v>
      </c>
      <c r="J3255" s="422">
        <f t="shared" si="906"/>
        <v>0</v>
      </c>
      <c r="K3255" s="419"/>
      <c r="L3255" s="423">
        <f t="shared" si="907"/>
        <v>0</v>
      </c>
      <c r="M3255" s="423">
        <f t="shared" si="908"/>
        <v>0</v>
      </c>
      <c r="N3255" s="424">
        <f t="shared" si="909"/>
        <v>0</v>
      </c>
      <c r="O3255" s="424">
        <f t="shared" si="910"/>
        <v>0</v>
      </c>
      <c r="P3255" s="420"/>
      <c r="Q3255" s="532"/>
      <c r="R3255" s="526" t="str">
        <f t="shared" si="890"/>
        <v/>
      </c>
      <c r="S3255" s="526" t="str">
        <f t="shared" si="899"/>
        <v/>
      </c>
      <c r="V3255" s="433">
        <f>VLOOKUP(A3255,[3]Cartilha!$A:$A,1,FALSE)</f>
        <v>101894</v>
      </c>
      <c r="W3255" s="367"/>
    </row>
    <row r="3256" spans="1:23" hidden="1" x14ac:dyDescent="0.2">
      <c r="A3256" s="623" t="s">
        <v>5023</v>
      </c>
      <c r="B3256" s="616"/>
      <c r="C3256" s="620" t="s">
        <v>5024</v>
      </c>
      <c r="D3256" s="612">
        <v>0</v>
      </c>
      <c r="E3256" s="621"/>
      <c r="F3256" s="614">
        <f t="shared" si="892"/>
        <v>0</v>
      </c>
      <c r="G3256" s="518"/>
      <c r="H3256" s="446"/>
      <c r="I3256" s="447"/>
      <c r="J3256" s="448"/>
      <c r="K3256" s="419"/>
      <c r="L3256" s="446"/>
      <c r="M3256" s="446"/>
      <c r="N3256" s="447"/>
      <c r="O3256" s="448"/>
      <c r="P3256" s="420"/>
      <c r="Q3256" s="525" t="str">
        <f>IF(OR(SUM(J3257:J3265)&gt;0,SUM(O3257:O3265)&gt;0),"xx","")</f>
        <v/>
      </c>
      <c r="R3256" s="526" t="str">
        <f t="shared" si="890"/>
        <v/>
      </c>
      <c r="S3256" s="526" t="str">
        <f t="shared" si="899"/>
        <v/>
      </c>
      <c r="V3256" s="433" t="str">
        <f>VLOOKUP(A3256,[3]Cartilha!$A:$A,1,FALSE)</f>
        <v>8.2.11.4</v>
      </c>
      <c r="W3256" s="367"/>
    </row>
    <row r="3257" spans="1:23" hidden="1" x14ac:dyDescent="0.2">
      <c r="A3257" s="623">
        <v>101663</v>
      </c>
      <c r="B3257" s="616" t="s">
        <v>3171</v>
      </c>
      <c r="C3257" s="620" t="s">
        <v>5143</v>
      </c>
      <c r="D3257" s="612" t="s">
        <v>169</v>
      </c>
      <c r="E3257" s="621">
        <v>26.54</v>
      </c>
      <c r="F3257" s="614">
        <f t="shared" si="892"/>
        <v>32</v>
      </c>
      <c r="G3257" s="510"/>
      <c r="H3257" s="423"/>
      <c r="I3257" s="422">
        <f t="shared" ref="I3257:I3265" si="911">IF(ISBLANK(E3257),0,ROUND(F3257*G3257,2))</f>
        <v>0</v>
      </c>
      <c r="J3257" s="422">
        <f t="shared" ref="J3257:J3265" si="912">IF(ISBLANK(G3257),0,ROUND(G3257*H3257,2))</f>
        <v>0</v>
      </c>
      <c r="K3257" s="419"/>
      <c r="L3257" s="423">
        <f t="shared" ref="L3257:L3265" si="913">G3257</f>
        <v>0</v>
      </c>
      <c r="M3257" s="423">
        <f t="shared" ref="M3257:M3265" si="914">H3257</f>
        <v>0</v>
      </c>
      <c r="N3257" s="424">
        <f t="shared" ref="N3257:N3265" si="915">IF(ISBLANK(E3257),0,ROUND(F3257*L3257,2))</f>
        <v>0</v>
      </c>
      <c r="O3257" s="424">
        <f t="shared" ref="O3257:O3265" si="916">IF(ISBLANK(L3257),0,ROUND(L3257*M3257,2))</f>
        <v>0</v>
      </c>
      <c r="P3257" s="420"/>
      <c r="Q3257" s="532"/>
      <c r="R3257" s="526" t="str">
        <f t="shared" si="890"/>
        <v/>
      </c>
      <c r="S3257" s="526" t="str">
        <f t="shared" si="899"/>
        <v/>
      </c>
      <c r="V3257" s="433">
        <f>VLOOKUP(A3257,[3]Cartilha!$A:$A,1,FALSE)</f>
        <v>101663</v>
      </c>
      <c r="W3257" s="367"/>
    </row>
    <row r="3258" spans="1:23" hidden="1" x14ac:dyDescent="0.2">
      <c r="A3258" s="623">
        <v>101664</v>
      </c>
      <c r="B3258" s="616" t="s">
        <v>3171</v>
      </c>
      <c r="C3258" s="620" t="s">
        <v>5144</v>
      </c>
      <c r="D3258" s="612" t="s">
        <v>169</v>
      </c>
      <c r="E3258" s="621">
        <v>27.68</v>
      </c>
      <c r="F3258" s="614">
        <f t="shared" si="892"/>
        <v>33.369999999999997</v>
      </c>
      <c r="G3258" s="510"/>
      <c r="H3258" s="423"/>
      <c r="I3258" s="422">
        <f t="shared" si="911"/>
        <v>0</v>
      </c>
      <c r="J3258" s="422">
        <f t="shared" si="912"/>
        <v>0</v>
      </c>
      <c r="K3258" s="419"/>
      <c r="L3258" s="423">
        <f t="shared" si="913"/>
        <v>0</v>
      </c>
      <c r="M3258" s="423">
        <f t="shared" si="914"/>
        <v>0</v>
      </c>
      <c r="N3258" s="424">
        <f t="shared" si="915"/>
        <v>0</v>
      </c>
      <c r="O3258" s="424">
        <f t="shared" si="916"/>
        <v>0</v>
      </c>
      <c r="P3258" s="420"/>
      <c r="Q3258" s="532"/>
      <c r="R3258" s="526" t="str">
        <f t="shared" si="890"/>
        <v/>
      </c>
      <c r="S3258" s="526" t="str">
        <f t="shared" si="899"/>
        <v/>
      </c>
      <c r="V3258" s="433">
        <f>VLOOKUP(A3258,[3]Cartilha!$A:$A,1,FALSE)</f>
        <v>101664</v>
      </c>
      <c r="W3258" s="367"/>
    </row>
    <row r="3259" spans="1:23" hidden="1" x14ac:dyDescent="0.2">
      <c r="A3259" s="623">
        <v>101665</v>
      </c>
      <c r="B3259" s="616" t="s">
        <v>3171</v>
      </c>
      <c r="C3259" s="620" t="s">
        <v>5145</v>
      </c>
      <c r="D3259" s="612" t="s">
        <v>169</v>
      </c>
      <c r="E3259" s="621">
        <v>32.619999999999997</v>
      </c>
      <c r="F3259" s="614">
        <f t="shared" si="892"/>
        <v>39.33</v>
      </c>
      <c r="G3259" s="510"/>
      <c r="H3259" s="423"/>
      <c r="I3259" s="422">
        <f t="shared" si="911"/>
        <v>0</v>
      </c>
      <c r="J3259" s="422">
        <f t="shared" si="912"/>
        <v>0</v>
      </c>
      <c r="K3259" s="419"/>
      <c r="L3259" s="423">
        <f t="shared" si="913"/>
        <v>0</v>
      </c>
      <c r="M3259" s="423">
        <f t="shared" si="914"/>
        <v>0</v>
      </c>
      <c r="N3259" s="424">
        <f t="shared" si="915"/>
        <v>0</v>
      </c>
      <c r="O3259" s="424">
        <f t="shared" si="916"/>
        <v>0</v>
      </c>
      <c r="P3259" s="420"/>
      <c r="Q3259" s="532"/>
      <c r="R3259" s="526" t="str">
        <f t="shared" si="890"/>
        <v/>
      </c>
      <c r="S3259" s="526" t="str">
        <f t="shared" si="899"/>
        <v/>
      </c>
      <c r="V3259" s="433">
        <f>VLOOKUP(A3259,[3]Cartilha!$A:$A,1,FALSE)</f>
        <v>101665</v>
      </c>
      <c r="W3259" s="367"/>
    </row>
    <row r="3260" spans="1:23" hidden="1" x14ac:dyDescent="0.2">
      <c r="A3260" s="623">
        <v>101895</v>
      </c>
      <c r="B3260" s="616" t="s">
        <v>3171</v>
      </c>
      <c r="C3260" s="620" t="s">
        <v>5025</v>
      </c>
      <c r="D3260" s="612" t="s">
        <v>169</v>
      </c>
      <c r="E3260" s="621">
        <v>470.78</v>
      </c>
      <c r="F3260" s="614">
        <f t="shared" si="892"/>
        <v>567.57000000000005</v>
      </c>
      <c r="G3260" s="510"/>
      <c r="H3260" s="423"/>
      <c r="I3260" s="422">
        <f t="shared" si="911"/>
        <v>0</v>
      </c>
      <c r="J3260" s="422">
        <f t="shared" si="912"/>
        <v>0</v>
      </c>
      <c r="K3260" s="419"/>
      <c r="L3260" s="423">
        <f t="shared" si="913"/>
        <v>0</v>
      </c>
      <c r="M3260" s="423">
        <f t="shared" si="914"/>
        <v>0</v>
      </c>
      <c r="N3260" s="424">
        <f t="shared" si="915"/>
        <v>0</v>
      </c>
      <c r="O3260" s="424">
        <f t="shared" si="916"/>
        <v>0</v>
      </c>
      <c r="P3260" s="420"/>
      <c r="Q3260" s="532"/>
      <c r="R3260" s="526" t="str">
        <f t="shared" si="890"/>
        <v/>
      </c>
      <c r="S3260" s="526" t="str">
        <f t="shared" si="899"/>
        <v/>
      </c>
      <c r="V3260" s="433">
        <f>VLOOKUP(A3260,[3]Cartilha!$A:$A,1,FALSE)</f>
        <v>101895</v>
      </c>
      <c r="W3260" s="367"/>
    </row>
    <row r="3261" spans="1:23" hidden="1" x14ac:dyDescent="0.2">
      <c r="A3261" s="623">
        <v>101896</v>
      </c>
      <c r="B3261" s="616" t="s">
        <v>3171</v>
      </c>
      <c r="C3261" s="620" t="s">
        <v>5026</v>
      </c>
      <c r="D3261" s="612" t="s">
        <v>169</v>
      </c>
      <c r="E3261" s="621">
        <v>708.93</v>
      </c>
      <c r="F3261" s="614">
        <f t="shared" si="892"/>
        <v>854.69</v>
      </c>
      <c r="G3261" s="510"/>
      <c r="H3261" s="423"/>
      <c r="I3261" s="422">
        <f t="shared" si="911"/>
        <v>0</v>
      </c>
      <c r="J3261" s="422">
        <f t="shared" si="912"/>
        <v>0</v>
      </c>
      <c r="K3261" s="419"/>
      <c r="L3261" s="423">
        <f t="shared" si="913"/>
        <v>0</v>
      </c>
      <c r="M3261" s="423">
        <f t="shared" si="914"/>
        <v>0</v>
      </c>
      <c r="N3261" s="424">
        <f t="shared" si="915"/>
        <v>0</v>
      </c>
      <c r="O3261" s="424">
        <f t="shared" si="916"/>
        <v>0</v>
      </c>
      <c r="P3261" s="420"/>
      <c r="Q3261" s="532"/>
      <c r="R3261" s="526" t="str">
        <f t="shared" si="890"/>
        <v/>
      </c>
      <c r="S3261" s="526" t="str">
        <f t="shared" si="899"/>
        <v/>
      </c>
      <c r="V3261" s="433">
        <f>VLOOKUP(A3261,[3]Cartilha!$A:$A,1,FALSE)</f>
        <v>101896</v>
      </c>
      <c r="W3261" s="367"/>
    </row>
    <row r="3262" spans="1:23" hidden="1" x14ac:dyDescent="0.2">
      <c r="A3262" s="623">
        <v>101897</v>
      </c>
      <c r="B3262" s="616" t="s">
        <v>3171</v>
      </c>
      <c r="C3262" s="620" t="s">
        <v>5027</v>
      </c>
      <c r="D3262" s="612" t="s">
        <v>169</v>
      </c>
      <c r="E3262" s="621">
        <v>1136.08</v>
      </c>
      <c r="F3262" s="614">
        <f t="shared" si="892"/>
        <v>1369.66</v>
      </c>
      <c r="G3262" s="510"/>
      <c r="H3262" s="423"/>
      <c r="I3262" s="422">
        <f t="shared" si="911"/>
        <v>0</v>
      </c>
      <c r="J3262" s="422">
        <f t="shared" si="912"/>
        <v>0</v>
      </c>
      <c r="K3262" s="419"/>
      <c r="L3262" s="423">
        <f t="shared" si="913"/>
        <v>0</v>
      </c>
      <c r="M3262" s="423">
        <f t="shared" si="914"/>
        <v>0</v>
      </c>
      <c r="N3262" s="424">
        <f t="shared" si="915"/>
        <v>0</v>
      </c>
      <c r="O3262" s="424">
        <f t="shared" si="916"/>
        <v>0</v>
      </c>
      <c r="P3262" s="420"/>
      <c r="Q3262" s="532"/>
      <c r="R3262" s="526" t="str">
        <f t="shared" si="890"/>
        <v/>
      </c>
      <c r="S3262" s="526" t="str">
        <f t="shared" si="899"/>
        <v/>
      </c>
      <c r="V3262" s="433">
        <f>VLOOKUP(A3262,[3]Cartilha!$A:$A,1,FALSE)</f>
        <v>101897</v>
      </c>
      <c r="W3262" s="367"/>
    </row>
    <row r="3263" spans="1:23" hidden="1" x14ac:dyDescent="0.2">
      <c r="A3263" s="623">
        <v>101898</v>
      </c>
      <c r="B3263" s="616" t="s">
        <v>3171</v>
      </c>
      <c r="C3263" s="620" t="s">
        <v>5028</v>
      </c>
      <c r="D3263" s="612" t="s">
        <v>169</v>
      </c>
      <c r="E3263" s="621">
        <v>1524.13</v>
      </c>
      <c r="F3263" s="614">
        <f t="shared" si="892"/>
        <v>1837.49</v>
      </c>
      <c r="G3263" s="510"/>
      <c r="H3263" s="423"/>
      <c r="I3263" s="422">
        <f t="shared" si="911"/>
        <v>0</v>
      </c>
      <c r="J3263" s="422">
        <f t="shared" si="912"/>
        <v>0</v>
      </c>
      <c r="K3263" s="419"/>
      <c r="L3263" s="423">
        <f t="shared" si="913"/>
        <v>0</v>
      </c>
      <c r="M3263" s="423">
        <f t="shared" si="914"/>
        <v>0</v>
      </c>
      <c r="N3263" s="424">
        <f t="shared" si="915"/>
        <v>0</v>
      </c>
      <c r="O3263" s="424">
        <f t="shared" si="916"/>
        <v>0</v>
      </c>
      <c r="P3263" s="420"/>
      <c r="Q3263" s="532"/>
      <c r="R3263" s="526" t="str">
        <f t="shared" si="890"/>
        <v/>
      </c>
      <c r="S3263" s="526" t="str">
        <f t="shared" si="899"/>
        <v/>
      </c>
      <c r="V3263" s="433">
        <f>VLOOKUP(A3263,[3]Cartilha!$A:$A,1,FALSE)</f>
        <v>101898</v>
      </c>
      <c r="W3263" s="367"/>
    </row>
    <row r="3264" spans="1:23" hidden="1" x14ac:dyDescent="0.2">
      <c r="A3264" s="623">
        <v>101899</v>
      </c>
      <c r="B3264" s="616" t="s">
        <v>3171</v>
      </c>
      <c r="C3264" s="620" t="s">
        <v>5029</v>
      </c>
      <c r="D3264" s="612" t="s">
        <v>169</v>
      </c>
      <c r="E3264" s="621">
        <v>2447.16</v>
      </c>
      <c r="F3264" s="614">
        <f t="shared" si="892"/>
        <v>2950.3</v>
      </c>
      <c r="G3264" s="510"/>
      <c r="H3264" s="423"/>
      <c r="I3264" s="422">
        <f t="shared" si="911"/>
        <v>0</v>
      </c>
      <c r="J3264" s="422">
        <f t="shared" si="912"/>
        <v>0</v>
      </c>
      <c r="K3264" s="419"/>
      <c r="L3264" s="423">
        <f t="shared" si="913"/>
        <v>0</v>
      </c>
      <c r="M3264" s="423">
        <f t="shared" si="914"/>
        <v>0</v>
      </c>
      <c r="N3264" s="424">
        <f t="shared" si="915"/>
        <v>0</v>
      </c>
      <c r="O3264" s="424">
        <f t="shared" si="916"/>
        <v>0</v>
      </c>
      <c r="P3264" s="420"/>
      <c r="Q3264" s="532"/>
      <c r="R3264" s="526" t="str">
        <f t="shared" si="890"/>
        <v/>
      </c>
      <c r="S3264" s="526" t="str">
        <f t="shared" si="899"/>
        <v/>
      </c>
      <c r="V3264" s="433">
        <f>VLOOKUP(A3264,[3]Cartilha!$A:$A,1,FALSE)</f>
        <v>101899</v>
      </c>
      <c r="W3264" s="367"/>
    </row>
    <row r="3265" spans="1:23" hidden="1" x14ac:dyDescent="0.2">
      <c r="A3265" s="623">
        <v>101900</v>
      </c>
      <c r="B3265" s="616" t="s">
        <v>3171</v>
      </c>
      <c r="C3265" s="620" t="s">
        <v>5030</v>
      </c>
      <c r="D3265" s="612" t="s">
        <v>169</v>
      </c>
      <c r="E3265" s="621">
        <v>5120.6400000000003</v>
      </c>
      <c r="F3265" s="614">
        <f t="shared" si="892"/>
        <v>6173.44</v>
      </c>
      <c r="G3265" s="510"/>
      <c r="H3265" s="423"/>
      <c r="I3265" s="422">
        <f t="shared" si="911"/>
        <v>0</v>
      </c>
      <c r="J3265" s="422">
        <f t="shared" si="912"/>
        <v>0</v>
      </c>
      <c r="K3265" s="419"/>
      <c r="L3265" s="423">
        <f t="shared" si="913"/>
        <v>0</v>
      </c>
      <c r="M3265" s="423">
        <f t="shared" si="914"/>
        <v>0</v>
      </c>
      <c r="N3265" s="424">
        <f t="shared" si="915"/>
        <v>0</v>
      </c>
      <c r="O3265" s="424">
        <f t="shared" si="916"/>
        <v>0</v>
      </c>
      <c r="P3265" s="420"/>
      <c r="Q3265" s="532"/>
      <c r="R3265" s="526" t="str">
        <f t="shared" si="890"/>
        <v/>
      </c>
      <c r="S3265" s="526" t="str">
        <f t="shared" si="899"/>
        <v/>
      </c>
      <c r="V3265" s="433">
        <f>VLOOKUP(A3265,[3]Cartilha!$A:$A,1,FALSE)</f>
        <v>101900</v>
      </c>
      <c r="W3265" s="367"/>
    </row>
    <row r="3266" spans="1:23" hidden="1" x14ac:dyDescent="0.2">
      <c r="A3266" s="623" t="s">
        <v>1940</v>
      </c>
      <c r="B3266" s="616"/>
      <c r="C3266" s="620" t="s">
        <v>99</v>
      </c>
      <c r="D3266" s="612">
        <v>0</v>
      </c>
      <c r="E3266" s="621"/>
      <c r="F3266" s="614">
        <f t="shared" si="892"/>
        <v>0</v>
      </c>
      <c r="G3266" s="518"/>
      <c r="H3266" s="446"/>
      <c r="I3266" s="447"/>
      <c r="J3266" s="448"/>
      <c r="K3266" s="419"/>
      <c r="L3266" s="446"/>
      <c r="M3266" s="446"/>
      <c r="N3266" s="447"/>
      <c r="O3266" s="448"/>
      <c r="P3266" s="420"/>
      <c r="Q3266" s="525" t="str">
        <f>IF(OR(SUM(J3268:J3328)&gt;0,SUM(O3268:O3328)&gt;0),"xx","")</f>
        <v/>
      </c>
      <c r="R3266" s="526" t="str">
        <f t="shared" si="890"/>
        <v/>
      </c>
      <c r="S3266" s="526" t="str">
        <f t="shared" si="899"/>
        <v/>
      </c>
      <c r="V3266" s="433" t="str">
        <f>VLOOKUP(A3266,[3]Cartilha!$A:$A,1,FALSE)</f>
        <v>8.2.12</v>
      </c>
      <c r="W3266" s="367"/>
    </row>
    <row r="3267" spans="1:23" hidden="1" x14ac:dyDescent="0.2">
      <c r="A3267" s="623" t="s">
        <v>1941</v>
      </c>
      <c r="B3267" s="616"/>
      <c r="C3267" s="620" t="s">
        <v>287</v>
      </c>
      <c r="D3267" s="612">
        <v>0</v>
      </c>
      <c r="E3267" s="621"/>
      <c r="F3267" s="614">
        <f t="shared" si="892"/>
        <v>0</v>
      </c>
      <c r="G3267" s="518"/>
      <c r="H3267" s="446"/>
      <c r="I3267" s="447"/>
      <c r="J3267" s="448"/>
      <c r="K3267" s="419"/>
      <c r="L3267" s="446"/>
      <c r="M3267" s="446"/>
      <c r="N3267" s="447"/>
      <c r="O3267" s="448"/>
      <c r="P3267" s="420"/>
      <c r="Q3267" s="525" t="str">
        <f>IF(OR(SUM(J3268:J3295)&gt;0,SUM(O3268:O3295)&gt;0),"xx","")</f>
        <v/>
      </c>
      <c r="R3267" s="526" t="str">
        <f t="shared" si="890"/>
        <v/>
      </c>
      <c r="S3267" s="526" t="str">
        <f t="shared" si="899"/>
        <v/>
      </c>
      <c r="V3267" s="433" t="str">
        <f>VLOOKUP(A3267,[3]Cartilha!$A:$A,1,FALSE)</f>
        <v>8.2.12.1</v>
      </c>
      <c r="W3267" s="367"/>
    </row>
    <row r="3268" spans="1:23" hidden="1" x14ac:dyDescent="0.2">
      <c r="A3268" s="623">
        <v>91952</v>
      </c>
      <c r="B3268" s="616" t="s">
        <v>3171</v>
      </c>
      <c r="C3268" s="620" t="s">
        <v>837</v>
      </c>
      <c r="D3268" s="612" t="s">
        <v>169</v>
      </c>
      <c r="E3268" s="621">
        <v>20.63</v>
      </c>
      <c r="F3268" s="614">
        <f t="shared" si="892"/>
        <v>24.87</v>
      </c>
      <c r="G3268" s="510"/>
      <c r="H3268" s="423"/>
      <c r="I3268" s="422">
        <f t="shared" ref="I3268:I3295" si="917">IF(ISBLANK(E3268),0,ROUND(F3268*G3268,2))</f>
        <v>0</v>
      </c>
      <c r="J3268" s="422">
        <f t="shared" ref="J3268:J3295" si="918">IF(ISBLANK(G3268),0,ROUND(G3268*H3268,2))</f>
        <v>0</v>
      </c>
      <c r="K3268" s="419"/>
      <c r="L3268" s="423">
        <f t="shared" ref="L3268:L3295" si="919">G3268</f>
        <v>0</v>
      </c>
      <c r="M3268" s="423">
        <f t="shared" ref="M3268:M3295" si="920">H3268</f>
        <v>0</v>
      </c>
      <c r="N3268" s="424">
        <f t="shared" ref="N3268:N3295" si="921">IF(ISBLANK(E3268),0,ROUND(F3268*L3268,2))</f>
        <v>0</v>
      </c>
      <c r="O3268" s="424">
        <f t="shared" ref="O3268:O3295" si="922">IF(ISBLANK(L3268),0,ROUND(L3268*M3268,2))</f>
        <v>0</v>
      </c>
      <c r="P3268" s="420"/>
      <c r="Q3268" s="532"/>
      <c r="R3268" s="526" t="str">
        <f t="shared" si="890"/>
        <v/>
      </c>
      <c r="S3268" s="526" t="str">
        <f t="shared" si="899"/>
        <v/>
      </c>
      <c r="V3268" s="433">
        <f>VLOOKUP(A3268,[3]Cartilha!$A:$A,1,FALSE)</f>
        <v>91952</v>
      </c>
      <c r="W3268" s="367"/>
    </row>
    <row r="3269" spans="1:23" hidden="1" x14ac:dyDescent="0.2">
      <c r="A3269" s="623">
        <v>91953</v>
      </c>
      <c r="B3269" s="616" t="s">
        <v>3171</v>
      </c>
      <c r="C3269" s="620" t="s">
        <v>838</v>
      </c>
      <c r="D3269" s="612" t="s">
        <v>169</v>
      </c>
      <c r="E3269" s="621">
        <v>30.1</v>
      </c>
      <c r="F3269" s="614">
        <f t="shared" si="892"/>
        <v>36.29</v>
      </c>
      <c r="G3269" s="510"/>
      <c r="H3269" s="423"/>
      <c r="I3269" s="422">
        <f t="shared" si="917"/>
        <v>0</v>
      </c>
      <c r="J3269" s="422">
        <f t="shared" si="918"/>
        <v>0</v>
      </c>
      <c r="K3269" s="419"/>
      <c r="L3269" s="423">
        <f t="shared" si="919"/>
        <v>0</v>
      </c>
      <c r="M3269" s="423">
        <f t="shared" si="920"/>
        <v>0</v>
      </c>
      <c r="N3269" s="424">
        <f t="shared" si="921"/>
        <v>0</v>
      </c>
      <c r="O3269" s="424">
        <f t="shared" si="922"/>
        <v>0</v>
      </c>
      <c r="P3269" s="420"/>
      <c r="Q3269" s="532"/>
      <c r="R3269" s="526" t="str">
        <f t="shared" si="890"/>
        <v/>
      </c>
      <c r="S3269" s="526" t="str">
        <f t="shared" si="899"/>
        <v/>
      </c>
      <c r="V3269" s="433">
        <f>VLOOKUP(A3269,[3]Cartilha!$A:$A,1,FALSE)</f>
        <v>91953</v>
      </c>
      <c r="W3269" s="367"/>
    </row>
    <row r="3270" spans="1:23" ht="22.5" hidden="1" x14ac:dyDescent="0.2">
      <c r="A3270" s="623">
        <v>91956</v>
      </c>
      <c r="B3270" s="616" t="s">
        <v>3171</v>
      </c>
      <c r="C3270" s="620" t="s">
        <v>839</v>
      </c>
      <c r="D3270" s="612" t="s">
        <v>169</v>
      </c>
      <c r="E3270" s="621">
        <v>45.17</v>
      </c>
      <c r="F3270" s="614">
        <f t="shared" si="892"/>
        <v>54.46</v>
      </c>
      <c r="G3270" s="510"/>
      <c r="H3270" s="423"/>
      <c r="I3270" s="422">
        <f t="shared" si="917"/>
        <v>0</v>
      </c>
      <c r="J3270" s="422">
        <f t="shared" si="918"/>
        <v>0</v>
      </c>
      <c r="K3270" s="419"/>
      <c r="L3270" s="423">
        <f t="shared" si="919"/>
        <v>0</v>
      </c>
      <c r="M3270" s="423">
        <f t="shared" si="920"/>
        <v>0</v>
      </c>
      <c r="N3270" s="424">
        <f t="shared" si="921"/>
        <v>0</v>
      </c>
      <c r="O3270" s="424">
        <f t="shared" si="922"/>
        <v>0</v>
      </c>
      <c r="P3270" s="420"/>
      <c r="Q3270" s="532"/>
      <c r="R3270" s="526" t="str">
        <f t="shared" si="890"/>
        <v/>
      </c>
      <c r="S3270" s="526" t="str">
        <f t="shared" si="899"/>
        <v/>
      </c>
      <c r="V3270" s="433">
        <f>VLOOKUP(A3270,[3]Cartilha!$A:$A,1,FALSE)</f>
        <v>91956</v>
      </c>
      <c r="W3270" s="367"/>
    </row>
    <row r="3271" spans="1:23" ht="22.5" hidden="1" x14ac:dyDescent="0.2">
      <c r="A3271" s="623">
        <v>91957</v>
      </c>
      <c r="B3271" s="616" t="s">
        <v>3171</v>
      </c>
      <c r="C3271" s="620" t="s">
        <v>840</v>
      </c>
      <c r="D3271" s="612" t="s">
        <v>169</v>
      </c>
      <c r="E3271" s="621">
        <v>54.64</v>
      </c>
      <c r="F3271" s="614">
        <f t="shared" si="892"/>
        <v>65.87</v>
      </c>
      <c r="G3271" s="510"/>
      <c r="H3271" s="423"/>
      <c r="I3271" s="422">
        <f t="shared" si="917"/>
        <v>0</v>
      </c>
      <c r="J3271" s="422">
        <f t="shared" si="918"/>
        <v>0</v>
      </c>
      <c r="K3271" s="419"/>
      <c r="L3271" s="423">
        <f t="shared" si="919"/>
        <v>0</v>
      </c>
      <c r="M3271" s="423">
        <f t="shared" si="920"/>
        <v>0</v>
      </c>
      <c r="N3271" s="424">
        <f t="shared" si="921"/>
        <v>0</v>
      </c>
      <c r="O3271" s="424">
        <f t="shared" si="922"/>
        <v>0</v>
      </c>
      <c r="P3271" s="420"/>
      <c r="Q3271" s="532"/>
      <c r="R3271" s="526" t="str">
        <f t="shared" si="890"/>
        <v/>
      </c>
      <c r="S3271" s="526" t="str">
        <f t="shared" si="899"/>
        <v/>
      </c>
      <c r="V3271" s="433">
        <f>VLOOKUP(A3271,[3]Cartilha!$A:$A,1,FALSE)</f>
        <v>91957</v>
      </c>
      <c r="W3271" s="367"/>
    </row>
    <row r="3272" spans="1:23" hidden="1" x14ac:dyDescent="0.2">
      <c r="A3272" s="623">
        <v>91958</v>
      </c>
      <c r="B3272" s="616" t="s">
        <v>3171</v>
      </c>
      <c r="C3272" s="620" t="s">
        <v>841</v>
      </c>
      <c r="D3272" s="612" t="s">
        <v>169</v>
      </c>
      <c r="E3272" s="621">
        <v>38.21</v>
      </c>
      <c r="F3272" s="614">
        <f t="shared" si="892"/>
        <v>46.07</v>
      </c>
      <c r="G3272" s="510"/>
      <c r="H3272" s="423"/>
      <c r="I3272" s="422">
        <f t="shared" si="917"/>
        <v>0</v>
      </c>
      <c r="J3272" s="422">
        <f t="shared" si="918"/>
        <v>0</v>
      </c>
      <c r="K3272" s="419"/>
      <c r="L3272" s="423">
        <f t="shared" si="919"/>
        <v>0</v>
      </c>
      <c r="M3272" s="423">
        <f t="shared" si="920"/>
        <v>0</v>
      </c>
      <c r="N3272" s="424">
        <f t="shared" si="921"/>
        <v>0</v>
      </c>
      <c r="O3272" s="424">
        <f t="shared" si="922"/>
        <v>0</v>
      </c>
      <c r="P3272" s="420"/>
      <c r="Q3272" s="532"/>
      <c r="R3272" s="526" t="str">
        <f t="shared" si="890"/>
        <v/>
      </c>
      <c r="S3272" s="526" t="str">
        <f t="shared" si="899"/>
        <v/>
      </c>
      <c r="V3272" s="433">
        <f>VLOOKUP(A3272,[3]Cartilha!$A:$A,1,FALSE)</f>
        <v>91958</v>
      </c>
      <c r="W3272" s="367"/>
    </row>
    <row r="3273" spans="1:23" hidden="1" x14ac:dyDescent="0.2">
      <c r="A3273" s="623">
        <v>91959</v>
      </c>
      <c r="B3273" s="616" t="s">
        <v>3171</v>
      </c>
      <c r="C3273" s="620" t="s">
        <v>842</v>
      </c>
      <c r="D3273" s="612" t="s">
        <v>169</v>
      </c>
      <c r="E3273" s="621">
        <v>47.68</v>
      </c>
      <c r="F3273" s="614">
        <f t="shared" si="892"/>
        <v>57.48</v>
      </c>
      <c r="G3273" s="510"/>
      <c r="H3273" s="423"/>
      <c r="I3273" s="422">
        <f t="shared" si="917"/>
        <v>0</v>
      </c>
      <c r="J3273" s="422">
        <f t="shared" si="918"/>
        <v>0</v>
      </c>
      <c r="K3273" s="419"/>
      <c r="L3273" s="423">
        <f t="shared" si="919"/>
        <v>0</v>
      </c>
      <c r="M3273" s="423">
        <f t="shared" si="920"/>
        <v>0</v>
      </c>
      <c r="N3273" s="424">
        <f t="shared" si="921"/>
        <v>0</v>
      </c>
      <c r="O3273" s="424">
        <f t="shared" si="922"/>
        <v>0</v>
      </c>
      <c r="P3273" s="420"/>
      <c r="Q3273" s="532"/>
      <c r="R3273" s="526" t="str">
        <f t="shared" si="890"/>
        <v/>
      </c>
      <c r="S3273" s="526" t="str">
        <f t="shared" si="899"/>
        <v/>
      </c>
      <c r="V3273" s="433">
        <f>VLOOKUP(A3273,[3]Cartilha!$A:$A,1,FALSE)</f>
        <v>91959</v>
      </c>
      <c r="W3273" s="367"/>
    </row>
    <row r="3274" spans="1:23" ht="22.5" hidden="1" x14ac:dyDescent="0.2">
      <c r="A3274" s="623">
        <v>91962</v>
      </c>
      <c r="B3274" s="616" t="s">
        <v>3171</v>
      </c>
      <c r="C3274" s="620" t="s">
        <v>843</v>
      </c>
      <c r="D3274" s="612" t="s">
        <v>169</v>
      </c>
      <c r="E3274" s="621">
        <v>69.760000000000005</v>
      </c>
      <c r="F3274" s="614">
        <f t="shared" si="892"/>
        <v>84.1</v>
      </c>
      <c r="G3274" s="510"/>
      <c r="H3274" s="423"/>
      <c r="I3274" s="422">
        <f t="shared" si="917"/>
        <v>0</v>
      </c>
      <c r="J3274" s="422">
        <f t="shared" si="918"/>
        <v>0</v>
      </c>
      <c r="K3274" s="419"/>
      <c r="L3274" s="423">
        <f t="shared" si="919"/>
        <v>0</v>
      </c>
      <c r="M3274" s="423">
        <f t="shared" si="920"/>
        <v>0</v>
      </c>
      <c r="N3274" s="424">
        <f t="shared" si="921"/>
        <v>0</v>
      </c>
      <c r="O3274" s="424">
        <f t="shared" si="922"/>
        <v>0</v>
      </c>
      <c r="P3274" s="420"/>
      <c r="Q3274" s="532"/>
      <c r="R3274" s="526" t="str">
        <f t="shared" si="890"/>
        <v/>
      </c>
      <c r="S3274" s="526" t="str">
        <f t="shared" si="899"/>
        <v/>
      </c>
      <c r="V3274" s="433">
        <f>VLOOKUP(A3274,[3]Cartilha!$A:$A,1,FALSE)</f>
        <v>91962</v>
      </c>
      <c r="W3274" s="367"/>
    </row>
    <row r="3275" spans="1:23" ht="22.5" hidden="1" x14ac:dyDescent="0.2">
      <c r="A3275" s="623">
        <v>91963</v>
      </c>
      <c r="B3275" s="616" t="s">
        <v>3171</v>
      </c>
      <c r="C3275" s="620" t="s">
        <v>844</v>
      </c>
      <c r="D3275" s="612" t="s">
        <v>169</v>
      </c>
      <c r="E3275" s="621">
        <v>79.23</v>
      </c>
      <c r="F3275" s="614">
        <f t="shared" si="892"/>
        <v>95.52</v>
      </c>
      <c r="G3275" s="510"/>
      <c r="H3275" s="423"/>
      <c r="I3275" s="422">
        <f t="shared" si="917"/>
        <v>0</v>
      </c>
      <c r="J3275" s="422">
        <f t="shared" si="918"/>
        <v>0</v>
      </c>
      <c r="K3275" s="419"/>
      <c r="L3275" s="423">
        <f t="shared" si="919"/>
        <v>0</v>
      </c>
      <c r="M3275" s="423">
        <f t="shared" si="920"/>
        <v>0</v>
      </c>
      <c r="N3275" s="424">
        <f t="shared" si="921"/>
        <v>0</v>
      </c>
      <c r="O3275" s="424">
        <f t="shared" si="922"/>
        <v>0</v>
      </c>
      <c r="P3275" s="420"/>
      <c r="Q3275" s="532"/>
      <c r="R3275" s="526" t="str">
        <f t="shared" si="890"/>
        <v/>
      </c>
      <c r="S3275" s="526" t="str">
        <f t="shared" si="899"/>
        <v/>
      </c>
      <c r="V3275" s="433">
        <f>VLOOKUP(A3275,[3]Cartilha!$A:$A,1,FALSE)</f>
        <v>91963</v>
      </c>
      <c r="W3275" s="367"/>
    </row>
    <row r="3276" spans="1:23" ht="22.5" hidden="1" x14ac:dyDescent="0.2">
      <c r="A3276" s="623">
        <v>91964</v>
      </c>
      <c r="B3276" s="616" t="s">
        <v>3171</v>
      </c>
      <c r="C3276" s="620" t="s">
        <v>845</v>
      </c>
      <c r="D3276" s="612" t="s">
        <v>169</v>
      </c>
      <c r="E3276" s="621">
        <v>62.75</v>
      </c>
      <c r="F3276" s="614">
        <f t="shared" si="892"/>
        <v>75.650000000000006</v>
      </c>
      <c r="G3276" s="510"/>
      <c r="H3276" s="423"/>
      <c r="I3276" s="422">
        <f t="shared" si="917"/>
        <v>0</v>
      </c>
      <c r="J3276" s="422">
        <f t="shared" si="918"/>
        <v>0</v>
      </c>
      <c r="K3276" s="419"/>
      <c r="L3276" s="423">
        <f t="shared" si="919"/>
        <v>0</v>
      </c>
      <c r="M3276" s="423">
        <f t="shared" si="920"/>
        <v>0</v>
      </c>
      <c r="N3276" s="424">
        <f t="shared" si="921"/>
        <v>0</v>
      </c>
      <c r="O3276" s="424">
        <f t="shared" si="922"/>
        <v>0</v>
      </c>
      <c r="P3276" s="420"/>
      <c r="Q3276" s="532"/>
      <c r="R3276" s="526" t="str">
        <f t="shared" si="890"/>
        <v/>
      </c>
      <c r="S3276" s="526" t="str">
        <f t="shared" si="899"/>
        <v/>
      </c>
      <c r="V3276" s="433">
        <f>VLOOKUP(A3276,[3]Cartilha!$A:$A,1,FALSE)</f>
        <v>91964</v>
      </c>
      <c r="W3276" s="367"/>
    </row>
    <row r="3277" spans="1:23" ht="22.5" hidden="1" x14ac:dyDescent="0.2">
      <c r="A3277" s="623">
        <v>91965</v>
      </c>
      <c r="B3277" s="616" t="s">
        <v>3171</v>
      </c>
      <c r="C3277" s="620" t="s">
        <v>846</v>
      </c>
      <c r="D3277" s="612" t="s">
        <v>169</v>
      </c>
      <c r="E3277" s="621">
        <v>72.22</v>
      </c>
      <c r="F3277" s="614">
        <f t="shared" si="892"/>
        <v>87.07</v>
      </c>
      <c r="G3277" s="510"/>
      <c r="H3277" s="423"/>
      <c r="I3277" s="422">
        <f t="shared" si="917"/>
        <v>0</v>
      </c>
      <c r="J3277" s="422">
        <f t="shared" si="918"/>
        <v>0</v>
      </c>
      <c r="K3277" s="419"/>
      <c r="L3277" s="423">
        <f t="shared" si="919"/>
        <v>0</v>
      </c>
      <c r="M3277" s="423">
        <f t="shared" si="920"/>
        <v>0</v>
      </c>
      <c r="N3277" s="424">
        <f t="shared" si="921"/>
        <v>0</v>
      </c>
      <c r="O3277" s="424">
        <f t="shared" si="922"/>
        <v>0</v>
      </c>
      <c r="P3277" s="420"/>
      <c r="Q3277" s="532"/>
      <c r="R3277" s="526" t="str">
        <f t="shared" si="890"/>
        <v/>
      </c>
      <c r="S3277" s="526" t="str">
        <f t="shared" si="899"/>
        <v/>
      </c>
      <c r="V3277" s="433">
        <f>VLOOKUP(A3277,[3]Cartilha!$A:$A,1,FALSE)</f>
        <v>91965</v>
      </c>
      <c r="W3277" s="367"/>
    </row>
    <row r="3278" spans="1:23" hidden="1" x14ac:dyDescent="0.2">
      <c r="A3278" s="623">
        <v>91966</v>
      </c>
      <c r="B3278" s="616" t="s">
        <v>3171</v>
      </c>
      <c r="C3278" s="620" t="s">
        <v>847</v>
      </c>
      <c r="D3278" s="612" t="s">
        <v>169</v>
      </c>
      <c r="E3278" s="621">
        <v>55.79</v>
      </c>
      <c r="F3278" s="614">
        <f t="shared" si="892"/>
        <v>67.260000000000005</v>
      </c>
      <c r="G3278" s="510"/>
      <c r="H3278" s="423"/>
      <c r="I3278" s="422">
        <f t="shared" si="917"/>
        <v>0</v>
      </c>
      <c r="J3278" s="422">
        <f t="shared" si="918"/>
        <v>0</v>
      </c>
      <c r="K3278" s="419"/>
      <c r="L3278" s="423">
        <f t="shared" si="919"/>
        <v>0</v>
      </c>
      <c r="M3278" s="423">
        <f t="shared" si="920"/>
        <v>0</v>
      </c>
      <c r="N3278" s="424">
        <f t="shared" si="921"/>
        <v>0</v>
      </c>
      <c r="O3278" s="424">
        <f t="shared" si="922"/>
        <v>0</v>
      </c>
      <c r="P3278" s="420"/>
      <c r="Q3278" s="532"/>
      <c r="R3278" s="526" t="str">
        <f t="shared" si="890"/>
        <v/>
      </c>
      <c r="S3278" s="526" t="str">
        <f t="shared" si="899"/>
        <v/>
      </c>
      <c r="V3278" s="433">
        <f>VLOOKUP(A3278,[3]Cartilha!$A:$A,1,FALSE)</f>
        <v>91966</v>
      </c>
      <c r="W3278" s="367"/>
    </row>
    <row r="3279" spans="1:23" hidden="1" x14ac:dyDescent="0.2">
      <c r="A3279" s="623">
        <v>91967</v>
      </c>
      <c r="B3279" s="616" t="s">
        <v>3171</v>
      </c>
      <c r="C3279" s="620" t="s">
        <v>848</v>
      </c>
      <c r="D3279" s="612" t="s">
        <v>169</v>
      </c>
      <c r="E3279" s="621">
        <v>65.260000000000005</v>
      </c>
      <c r="F3279" s="614">
        <f t="shared" si="892"/>
        <v>78.680000000000007</v>
      </c>
      <c r="G3279" s="510"/>
      <c r="H3279" s="423"/>
      <c r="I3279" s="422">
        <f t="shared" si="917"/>
        <v>0</v>
      </c>
      <c r="J3279" s="422">
        <f t="shared" si="918"/>
        <v>0</v>
      </c>
      <c r="K3279" s="419"/>
      <c r="L3279" s="423">
        <f t="shared" si="919"/>
        <v>0</v>
      </c>
      <c r="M3279" s="423">
        <f t="shared" si="920"/>
        <v>0</v>
      </c>
      <c r="N3279" s="424">
        <f t="shared" si="921"/>
        <v>0</v>
      </c>
      <c r="O3279" s="424">
        <f t="shared" si="922"/>
        <v>0</v>
      </c>
      <c r="P3279" s="420"/>
      <c r="Q3279" s="532"/>
      <c r="R3279" s="526" t="str">
        <f t="shared" si="890"/>
        <v/>
      </c>
      <c r="S3279" s="526" t="str">
        <f t="shared" si="899"/>
        <v/>
      </c>
      <c r="V3279" s="433">
        <f>VLOOKUP(A3279,[3]Cartilha!$A:$A,1,FALSE)</f>
        <v>91967</v>
      </c>
      <c r="W3279" s="367"/>
    </row>
    <row r="3280" spans="1:23" ht="22.5" hidden="1" x14ac:dyDescent="0.2">
      <c r="A3280" s="623">
        <v>91970</v>
      </c>
      <c r="B3280" s="616" t="s">
        <v>3171</v>
      </c>
      <c r="C3280" s="620" t="s">
        <v>849</v>
      </c>
      <c r="D3280" s="612" t="s">
        <v>169</v>
      </c>
      <c r="E3280" s="621">
        <v>80.7</v>
      </c>
      <c r="F3280" s="614">
        <f t="shared" si="892"/>
        <v>97.29</v>
      </c>
      <c r="G3280" s="510"/>
      <c r="H3280" s="423"/>
      <c r="I3280" s="422">
        <f t="shared" si="917"/>
        <v>0</v>
      </c>
      <c r="J3280" s="422">
        <f t="shared" si="918"/>
        <v>0</v>
      </c>
      <c r="K3280" s="419"/>
      <c r="L3280" s="423">
        <f t="shared" si="919"/>
        <v>0</v>
      </c>
      <c r="M3280" s="423">
        <f t="shared" si="920"/>
        <v>0</v>
      </c>
      <c r="N3280" s="424">
        <f t="shared" si="921"/>
        <v>0</v>
      </c>
      <c r="O3280" s="424">
        <f t="shared" si="922"/>
        <v>0</v>
      </c>
      <c r="P3280" s="420"/>
      <c r="Q3280" s="532"/>
      <c r="R3280" s="526" t="str">
        <f t="shared" si="890"/>
        <v/>
      </c>
      <c r="S3280" s="526" t="str">
        <f t="shared" si="899"/>
        <v/>
      </c>
      <c r="V3280" s="433">
        <f>VLOOKUP(A3280,[3]Cartilha!$A:$A,1,FALSE)</f>
        <v>91970</v>
      </c>
      <c r="W3280" s="367"/>
    </row>
    <row r="3281" spans="1:23" ht="22.5" hidden="1" x14ac:dyDescent="0.2">
      <c r="A3281" s="623">
        <v>91971</v>
      </c>
      <c r="B3281" s="616" t="s">
        <v>3171</v>
      </c>
      <c r="C3281" s="620" t="s">
        <v>850</v>
      </c>
      <c r="D3281" s="612" t="s">
        <v>169</v>
      </c>
      <c r="E3281" s="621">
        <v>96.11</v>
      </c>
      <c r="F3281" s="614">
        <f t="shared" si="892"/>
        <v>115.87</v>
      </c>
      <c r="G3281" s="510"/>
      <c r="H3281" s="423"/>
      <c r="I3281" s="422">
        <f t="shared" si="917"/>
        <v>0</v>
      </c>
      <c r="J3281" s="422">
        <f t="shared" si="918"/>
        <v>0</v>
      </c>
      <c r="K3281" s="419"/>
      <c r="L3281" s="423">
        <f t="shared" si="919"/>
        <v>0</v>
      </c>
      <c r="M3281" s="423">
        <f t="shared" si="920"/>
        <v>0</v>
      </c>
      <c r="N3281" s="424">
        <f t="shared" si="921"/>
        <v>0</v>
      </c>
      <c r="O3281" s="424">
        <f t="shared" si="922"/>
        <v>0</v>
      </c>
      <c r="P3281" s="420"/>
      <c r="Q3281" s="532"/>
      <c r="R3281" s="526" t="str">
        <f t="shared" si="890"/>
        <v/>
      </c>
      <c r="S3281" s="526" t="str">
        <f t="shared" si="899"/>
        <v/>
      </c>
      <c r="V3281" s="433">
        <f>VLOOKUP(A3281,[3]Cartilha!$A:$A,1,FALSE)</f>
        <v>91971</v>
      </c>
      <c r="W3281" s="367"/>
    </row>
    <row r="3282" spans="1:23" ht="22.5" hidden="1" x14ac:dyDescent="0.2">
      <c r="A3282" s="623">
        <v>91972</v>
      </c>
      <c r="B3282" s="616" t="s">
        <v>3171</v>
      </c>
      <c r="C3282" s="620" t="s">
        <v>851</v>
      </c>
      <c r="D3282" s="612" t="s">
        <v>169</v>
      </c>
      <c r="E3282" s="621">
        <v>87.7</v>
      </c>
      <c r="F3282" s="614">
        <f t="shared" si="892"/>
        <v>105.73</v>
      </c>
      <c r="G3282" s="510"/>
      <c r="H3282" s="423"/>
      <c r="I3282" s="422">
        <f t="shared" si="917"/>
        <v>0</v>
      </c>
      <c r="J3282" s="422">
        <f t="shared" si="918"/>
        <v>0</v>
      </c>
      <c r="K3282" s="419"/>
      <c r="L3282" s="423">
        <f t="shared" si="919"/>
        <v>0</v>
      </c>
      <c r="M3282" s="423">
        <f t="shared" si="920"/>
        <v>0</v>
      </c>
      <c r="N3282" s="424">
        <f t="shared" si="921"/>
        <v>0</v>
      </c>
      <c r="O3282" s="424">
        <f t="shared" si="922"/>
        <v>0</v>
      </c>
      <c r="P3282" s="420"/>
      <c r="Q3282" s="532"/>
      <c r="R3282" s="526" t="str">
        <f t="shared" si="890"/>
        <v/>
      </c>
      <c r="S3282" s="526" t="str">
        <f t="shared" si="899"/>
        <v/>
      </c>
      <c r="V3282" s="433">
        <f>VLOOKUP(A3282,[3]Cartilha!$A:$A,1,FALSE)</f>
        <v>91972</v>
      </c>
      <c r="W3282" s="367"/>
    </row>
    <row r="3283" spans="1:23" ht="22.5" hidden="1" x14ac:dyDescent="0.2">
      <c r="A3283" s="623">
        <v>91973</v>
      </c>
      <c r="B3283" s="616" t="s">
        <v>3171</v>
      </c>
      <c r="C3283" s="620" t="s">
        <v>852</v>
      </c>
      <c r="D3283" s="612" t="s">
        <v>169</v>
      </c>
      <c r="E3283" s="621">
        <v>103.11</v>
      </c>
      <c r="F3283" s="614">
        <f t="shared" si="892"/>
        <v>124.31</v>
      </c>
      <c r="G3283" s="510"/>
      <c r="H3283" s="423"/>
      <c r="I3283" s="422">
        <f t="shared" si="917"/>
        <v>0</v>
      </c>
      <c r="J3283" s="422">
        <f t="shared" si="918"/>
        <v>0</v>
      </c>
      <c r="K3283" s="419"/>
      <c r="L3283" s="423">
        <f t="shared" si="919"/>
        <v>0</v>
      </c>
      <c r="M3283" s="423">
        <f t="shared" si="920"/>
        <v>0</v>
      </c>
      <c r="N3283" s="424">
        <f t="shared" si="921"/>
        <v>0</v>
      </c>
      <c r="O3283" s="424">
        <f t="shared" si="922"/>
        <v>0</v>
      </c>
      <c r="P3283" s="420"/>
      <c r="Q3283" s="532"/>
      <c r="R3283" s="526" t="str">
        <f t="shared" si="890"/>
        <v/>
      </c>
      <c r="S3283" s="526" t="str">
        <f t="shared" si="899"/>
        <v/>
      </c>
      <c r="V3283" s="433">
        <f>VLOOKUP(A3283,[3]Cartilha!$A:$A,1,FALSE)</f>
        <v>91973</v>
      </c>
      <c r="W3283" s="367"/>
    </row>
    <row r="3284" spans="1:23" hidden="1" x14ac:dyDescent="0.2">
      <c r="A3284" s="623">
        <v>91974</v>
      </c>
      <c r="B3284" s="616" t="s">
        <v>3171</v>
      </c>
      <c r="C3284" s="620" t="s">
        <v>853</v>
      </c>
      <c r="D3284" s="612" t="s">
        <v>169</v>
      </c>
      <c r="E3284" s="621">
        <v>73.69</v>
      </c>
      <c r="F3284" s="614">
        <f t="shared" si="892"/>
        <v>88.84</v>
      </c>
      <c r="G3284" s="510"/>
      <c r="H3284" s="423"/>
      <c r="I3284" s="422">
        <f t="shared" si="917"/>
        <v>0</v>
      </c>
      <c r="J3284" s="422">
        <f t="shared" si="918"/>
        <v>0</v>
      </c>
      <c r="K3284" s="419"/>
      <c r="L3284" s="423">
        <f t="shared" si="919"/>
        <v>0</v>
      </c>
      <c r="M3284" s="423">
        <f t="shared" si="920"/>
        <v>0</v>
      </c>
      <c r="N3284" s="424">
        <f t="shared" si="921"/>
        <v>0</v>
      </c>
      <c r="O3284" s="424">
        <f t="shared" si="922"/>
        <v>0</v>
      </c>
      <c r="P3284" s="420"/>
      <c r="Q3284" s="532"/>
      <c r="R3284" s="526" t="str">
        <f t="shared" ref="R3284:R3347" si="923">IF(Q3284="X","x",IF(Q3284="xx","x",IF(O3284&gt;0,"x","")))</f>
        <v/>
      </c>
      <c r="S3284" s="526" t="str">
        <f t="shared" si="899"/>
        <v/>
      </c>
      <c r="V3284" s="433">
        <f>VLOOKUP(A3284,[3]Cartilha!$A:$A,1,FALSE)</f>
        <v>91974</v>
      </c>
      <c r="W3284" s="367"/>
    </row>
    <row r="3285" spans="1:23" hidden="1" x14ac:dyDescent="0.2">
      <c r="A3285" s="623">
        <v>91975</v>
      </c>
      <c r="B3285" s="616" t="s">
        <v>3171</v>
      </c>
      <c r="C3285" s="620" t="s">
        <v>854</v>
      </c>
      <c r="D3285" s="612" t="s">
        <v>169</v>
      </c>
      <c r="E3285" s="621">
        <v>89.1</v>
      </c>
      <c r="F3285" s="614">
        <f t="shared" si="892"/>
        <v>107.42</v>
      </c>
      <c r="G3285" s="510"/>
      <c r="H3285" s="423"/>
      <c r="I3285" s="422">
        <f t="shared" si="917"/>
        <v>0</v>
      </c>
      <c r="J3285" s="422">
        <f t="shared" si="918"/>
        <v>0</v>
      </c>
      <c r="K3285" s="419"/>
      <c r="L3285" s="423">
        <f t="shared" si="919"/>
        <v>0</v>
      </c>
      <c r="M3285" s="423">
        <f t="shared" si="920"/>
        <v>0</v>
      </c>
      <c r="N3285" s="424">
        <f t="shared" si="921"/>
        <v>0</v>
      </c>
      <c r="O3285" s="424">
        <f t="shared" si="922"/>
        <v>0</v>
      </c>
      <c r="P3285" s="420"/>
      <c r="Q3285" s="532"/>
      <c r="R3285" s="526" t="str">
        <f t="shared" si="923"/>
        <v/>
      </c>
      <c r="S3285" s="526" t="str">
        <f t="shared" si="899"/>
        <v/>
      </c>
      <c r="V3285" s="433">
        <f>VLOOKUP(A3285,[3]Cartilha!$A:$A,1,FALSE)</f>
        <v>91975</v>
      </c>
      <c r="W3285" s="367"/>
    </row>
    <row r="3286" spans="1:23" hidden="1" x14ac:dyDescent="0.2">
      <c r="A3286" s="623">
        <v>91976</v>
      </c>
      <c r="B3286" s="616" t="s">
        <v>3171</v>
      </c>
      <c r="C3286" s="620" t="s">
        <v>855</v>
      </c>
      <c r="D3286" s="612" t="s">
        <v>169</v>
      </c>
      <c r="E3286" s="621">
        <v>108.96</v>
      </c>
      <c r="F3286" s="614">
        <f t="shared" si="892"/>
        <v>131.36000000000001</v>
      </c>
      <c r="G3286" s="510"/>
      <c r="H3286" s="423"/>
      <c r="I3286" s="422">
        <f t="shared" si="917"/>
        <v>0</v>
      </c>
      <c r="J3286" s="422">
        <f t="shared" si="918"/>
        <v>0</v>
      </c>
      <c r="K3286" s="419"/>
      <c r="L3286" s="423">
        <f t="shared" si="919"/>
        <v>0</v>
      </c>
      <c r="M3286" s="423">
        <f t="shared" si="920"/>
        <v>0</v>
      </c>
      <c r="N3286" s="424">
        <f t="shared" si="921"/>
        <v>0</v>
      </c>
      <c r="O3286" s="424">
        <f t="shared" si="922"/>
        <v>0</v>
      </c>
      <c r="P3286" s="420"/>
      <c r="Q3286" s="532"/>
      <c r="R3286" s="526" t="str">
        <f t="shared" si="923"/>
        <v/>
      </c>
      <c r="S3286" s="526" t="str">
        <f t="shared" si="899"/>
        <v/>
      </c>
      <c r="V3286" s="433">
        <f>VLOOKUP(A3286,[3]Cartilha!$A:$A,1,FALSE)</f>
        <v>91976</v>
      </c>
      <c r="W3286" s="367"/>
    </row>
    <row r="3287" spans="1:23" hidden="1" x14ac:dyDescent="0.2">
      <c r="A3287" s="623">
        <v>91977</v>
      </c>
      <c r="B3287" s="616" t="s">
        <v>3171</v>
      </c>
      <c r="C3287" s="620" t="s">
        <v>856</v>
      </c>
      <c r="D3287" s="612" t="s">
        <v>169</v>
      </c>
      <c r="E3287" s="621">
        <v>124.37</v>
      </c>
      <c r="F3287" s="614">
        <f t="shared" ref="F3287:F3350" si="924">IF(E3287=0,0,ROUND(E3287*(1+E$13)*(1-E$14),2))</f>
        <v>149.94</v>
      </c>
      <c r="G3287" s="510"/>
      <c r="H3287" s="423"/>
      <c r="I3287" s="422">
        <f t="shared" si="917"/>
        <v>0</v>
      </c>
      <c r="J3287" s="422">
        <f t="shared" si="918"/>
        <v>0</v>
      </c>
      <c r="K3287" s="419"/>
      <c r="L3287" s="423">
        <f t="shared" si="919"/>
        <v>0</v>
      </c>
      <c r="M3287" s="423">
        <f t="shared" si="920"/>
        <v>0</v>
      </c>
      <c r="N3287" s="424">
        <f t="shared" si="921"/>
        <v>0</v>
      </c>
      <c r="O3287" s="424">
        <f t="shared" si="922"/>
        <v>0</v>
      </c>
      <c r="P3287" s="420"/>
      <c r="Q3287" s="532"/>
      <c r="R3287" s="526" t="str">
        <f t="shared" si="923"/>
        <v/>
      </c>
      <c r="S3287" s="526" t="str">
        <f t="shared" si="899"/>
        <v/>
      </c>
      <c r="V3287" s="433">
        <f>VLOOKUP(A3287,[3]Cartilha!$A:$A,1,FALSE)</f>
        <v>91977</v>
      </c>
      <c r="W3287" s="367"/>
    </row>
    <row r="3288" spans="1:23" ht="22.5" hidden="1" x14ac:dyDescent="0.2">
      <c r="A3288" s="623">
        <v>92022</v>
      </c>
      <c r="B3288" s="616" t="s">
        <v>3171</v>
      </c>
      <c r="C3288" s="620" t="s">
        <v>857</v>
      </c>
      <c r="D3288" s="612" t="s">
        <v>169</v>
      </c>
      <c r="E3288" s="621">
        <v>43.65</v>
      </c>
      <c r="F3288" s="614">
        <f t="shared" si="924"/>
        <v>52.62</v>
      </c>
      <c r="G3288" s="510"/>
      <c r="H3288" s="423"/>
      <c r="I3288" s="422">
        <f t="shared" si="917"/>
        <v>0</v>
      </c>
      <c r="J3288" s="422">
        <f t="shared" si="918"/>
        <v>0</v>
      </c>
      <c r="K3288" s="419"/>
      <c r="L3288" s="423">
        <f t="shared" si="919"/>
        <v>0</v>
      </c>
      <c r="M3288" s="423">
        <f t="shared" si="920"/>
        <v>0</v>
      </c>
      <c r="N3288" s="424">
        <f t="shared" si="921"/>
        <v>0</v>
      </c>
      <c r="O3288" s="424">
        <f t="shared" si="922"/>
        <v>0</v>
      </c>
      <c r="P3288" s="420"/>
      <c r="Q3288" s="532"/>
      <c r="R3288" s="526" t="str">
        <f t="shared" si="923"/>
        <v/>
      </c>
      <c r="S3288" s="526" t="str">
        <f t="shared" si="899"/>
        <v/>
      </c>
      <c r="V3288" s="433">
        <f>VLOOKUP(A3288,[3]Cartilha!$A:$A,1,FALSE)</f>
        <v>92022</v>
      </c>
      <c r="W3288" s="367"/>
    </row>
    <row r="3289" spans="1:23" ht="22.5" hidden="1" x14ac:dyDescent="0.2">
      <c r="A3289" s="623">
        <v>92023</v>
      </c>
      <c r="B3289" s="616" t="s">
        <v>3171</v>
      </c>
      <c r="C3289" s="620" t="s">
        <v>858</v>
      </c>
      <c r="D3289" s="612" t="s">
        <v>169</v>
      </c>
      <c r="E3289" s="621">
        <v>53.12</v>
      </c>
      <c r="F3289" s="614">
        <f t="shared" si="924"/>
        <v>64.040000000000006</v>
      </c>
      <c r="G3289" s="510"/>
      <c r="H3289" s="423"/>
      <c r="I3289" s="422">
        <f t="shared" si="917"/>
        <v>0</v>
      </c>
      <c r="J3289" s="422">
        <f t="shared" si="918"/>
        <v>0</v>
      </c>
      <c r="K3289" s="419"/>
      <c r="L3289" s="423">
        <f t="shared" si="919"/>
        <v>0</v>
      </c>
      <c r="M3289" s="423">
        <f t="shared" si="920"/>
        <v>0</v>
      </c>
      <c r="N3289" s="424">
        <f t="shared" si="921"/>
        <v>0</v>
      </c>
      <c r="O3289" s="424">
        <f t="shared" si="922"/>
        <v>0</v>
      </c>
      <c r="P3289" s="420"/>
      <c r="Q3289" s="532"/>
      <c r="R3289" s="526" t="str">
        <f t="shared" si="923"/>
        <v/>
      </c>
      <c r="S3289" s="526" t="str">
        <f t="shared" si="899"/>
        <v/>
      </c>
      <c r="V3289" s="433">
        <f>VLOOKUP(A3289,[3]Cartilha!$A:$A,1,FALSE)</f>
        <v>92023</v>
      </c>
      <c r="W3289" s="367"/>
    </row>
    <row r="3290" spans="1:23" ht="22.5" hidden="1" x14ac:dyDescent="0.2">
      <c r="A3290" s="623">
        <v>92024</v>
      </c>
      <c r="B3290" s="616" t="s">
        <v>3171</v>
      </c>
      <c r="C3290" s="620" t="s">
        <v>859</v>
      </c>
      <c r="D3290" s="612" t="s">
        <v>169</v>
      </c>
      <c r="E3290" s="621">
        <v>66.72</v>
      </c>
      <c r="F3290" s="614">
        <f t="shared" si="924"/>
        <v>80.44</v>
      </c>
      <c r="G3290" s="510"/>
      <c r="H3290" s="423"/>
      <c r="I3290" s="422">
        <f t="shared" si="917"/>
        <v>0</v>
      </c>
      <c r="J3290" s="422">
        <f t="shared" si="918"/>
        <v>0</v>
      </c>
      <c r="K3290" s="419"/>
      <c r="L3290" s="423">
        <f t="shared" si="919"/>
        <v>0</v>
      </c>
      <c r="M3290" s="423">
        <f t="shared" si="920"/>
        <v>0</v>
      </c>
      <c r="N3290" s="424">
        <f t="shared" si="921"/>
        <v>0</v>
      </c>
      <c r="O3290" s="424">
        <f t="shared" si="922"/>
        <v>0</v>
      </c>
      <c r="P3290" s="420"/>
      <c r="Q3290" s="532"/>
      <c r="R3290" s="526" t="str">
        <f t="shared" si="923"/>
        <v/>
      </c>
      <c r="S3290" s="526" t="str">
        <f t="shared" si="899"/>
        <v/>
      </c>
      <c r="V3290" s="433">
        <f>VLOOKUP(A3290,[3]Cartilha!$A:$A,1,FALSE)</f>
        <v>92024</v>
      </c>
      <c r="W3290" s="367"/>
    </row>
    <row r="3291" spans="1:23" ht="22.5" hidden="1" x14ac:dyDescent="0.2">
      <c r="A3291" s="623">
        <v>92025</v>
      </c>
      <c r="B3291" s="616" t="s">
        <v>3171</v>
      </c>
      <c r="C3291" s="620" t="s">
        <v>860</v>
      </c>
      <c r="D3291" s="612" t="s">
        <v>169</v>
      </c>
      <c r="E3291" s="621">
        <v>76.19</v>
      </c>
      <c r="F3291" s="614">
        <f t="shared" si="924"/>
        <v>91.85</v>
      </c>
      <c r="G3291" s="510"/>
      <c r="H3291" s="423"/>
      <c r="I3291" s="422">
        <f t="shared" si="917"/>
        <v>0</v>
      </c>
      <c r="J3291" s="422">
        <f t="shared" si="918"/>
        <v>0</v>
      </c>
      <c r="K3291" s="419"/>
      <c r="L3291" s="423">
        <f t="shared" si="919"/>
        <v>0</v>
      </c>
      <c r="M3291" s="423">
        <f t="shared" si="920"/>
        <v>0</v>
      </c>
      <c r="N3291" s="424">
        <f t="shared" si="921"/>
        <v>0</v>
      </c>
      <c r="O3291" s="424">
        <f t="shared" si="922"/>
        <v>0</v>
      </c>
      <c r="P3291" s="420"/>
      <c r="Q3291" s="532"/>
      <c r="R3291" s="526" t="str">
        <f t="shared" si="923"/>
        <v/>
      </c>
      <c r="S3291" s="526" t="str">
        <f t="shared" si="899"/>
        <v/>
      </c>
      <c r="V3291" s="433">
        <f>VLOOKUP(A3291,[3]Cartilha!$A:$A,1,FALSE)</f>
        <v>92025</v>
      </c>
      <c r="W3291" s="367"/>
    </row>
    <row r="3292" spans="1:23" ht="22.5" hidden="1" x14ac:dyDescent="0.2">
      <c r="A3292" s="623">
        <v>92026</v>
      </c>
      <c r="B3292" s="616" t="s">
        <v>3171</v>
      </c>
      <c r="C3292" s="620" t="s">
        <v>861</v>
      </c>
      <c r="D3292" s="612" t="s">
        <v>169</v>
      </c>
      <c r="E3292" s="621">
        <v>61.23</v>
      </c>
      <c r="F3292" s="614">
        <f t="shared" si="924"/>
        <v>73.819999999999993</v>
      </c>
      <c r="G3292" s="510"/>
      <c r="H3292" s="423"/>
      <c r="I3292" s="422">
        <f t="shared" si="917"/>
        <v>0</v>
      </c>
      <c r="J3292" s="422">
        <f t="shared" si="918"/>
        <v>0</v>
      </c>
      <c r="K3292" s="419"/>
      <c r="L3292" s="423">
        <f t="shared" si="919"/>
        <v>0</v>
      </c>
      <c r="M3292" s="423">
        <f t="shared" si="920"/>
        <v>0</v>
      </c>
      <c r="N3292" s="424">
        <f t="shared" si="921"/>
        <v>0</v>
      </c>
      <c r="O3292" s="424">
        <f t="shared" si="922"/>
        <v>0</v>
      </c>
      <c r="P3292" s="420"/>
      <c r="Q3292" s="532"/>
      <c r="R3292" s="526" t="str">
        <f t="shared" si="923"/>
        <v/>
      </c>
      <c r="S3292" s="526" t="str">
        <f t="shared" si="899"/>
        <v/>
      </c>
      <c r="V3292" s="433">
        <f>VLOOKUP(A3292,[3]Cartilha!$A:$A,1,FALSE)</f>
        <v>92026</v>
      </c>
      <c r="W3292" s="367"/>
    </row>
    <row r="3293" spans="1:23" ht="22.5" hidden="1" x14ac:dyDescent="0.2">
      <c r="A3293" s="623">
        <v>92027</v>
      </c>
      <c r="B3293" s="616" t="s">
        <v>3171</v>
      </c>
      <c r="C3293" s="620" t="s">
        <v>862</v>
      </c>
      <c r="D3293" s="612" t="s">
        <v>169</v>
      </c>
      <c r="E3293" s="621">
        <v>70.7</v>
      </c>
      <c r="F3293" s="614">
        <f t="shared" si="924"/>
        <v>85.24</v>
      </c>
      <c r="G3293" s="510"/>
      <c r="H3293" s="423"/>
      <c r="I3293" s="422">
        <f t="shared" si="917"/>
        <v>0</v>
      </c>
      <c r="J3293" s="422">
        <f t="shared" si="918"/>
        <v>0</v>
      </c>
      <c r="K3293" s="419"/>
      <c r="L3293" s="423">
        <f t="shared" si="919"/>
        <v>0</v>
      </c>
      <c r="M3293" s="423">
        <f t="shared" si="920"/>
        <v>0</v>
      </c>
      <c r="N3293" s="424">
        <f t="shared" si="921"/>
        <v>0</v>
      </c>
      <c r="O3293" s="424">
        <f t="shared" si="922"/>
        <v>0</v>
      </c>
      <c r="P3293" s="420"/>
      <c r="Q3293" s="532"/>
      <c r="R3293" s="526" t="str">
        <f t="shared" si="923"/>
        <v/>
      </c>
      <c r="S3293" s="526" t="str">
        <f t="shared" si="899"/>
        <v/>
      </c>
      <c r="V3293" s="433">
        <f>VLOOKUP(A3293,[3]Cartilha!$A:$A,1,FALSE)</f>
        <v>92027</v>
      </c>
      <c r="W3293" s="367"/>
    </row>
    <row r="3294" spans="1:23" ht="22.5" hidden="1" x14ac:dyDescent="0.2">
      <c r="A3294" s="623">
        <v>92034</v>
      </c>
      <c r="B3294" s="616" t="s">
        <v>3171</v>
      </c>
      <c r="C3294" s="620" t="s">
        <v>863</v>
      </c>
      <c r="D3294" s="612" t="s">
        <v>169</v>
      </c>
      <c r="E3294" s="621">
        <v>68.239999999999995</v>
      </c>
      <c r="F3294" s="614">
        <f t="shared" si="924"/>
        <v>82.27</v>
      </c>
      <c r="G3294" s="510"/>
      <c r="H3294" s="423"/>
      <c r="I3294" s="422">
        <f t="shared" si="917"/>
        <v>0</v>
      </c>
      <c r="J3294" s="422">
        <f t="shared" si="918"/>
        <v>0</v>
      </c>
      <c r="K3294" s="419"/>
      <c r="L3294" s="423">
        <f t="shared" si="919"/>
        <v>0</v>
      </c>
      <c r="M3294" s="423">
        <f t="shared" si="920"/>
        <v>0</v>
      </c>
      <c r="N3294" s="424">
        <f t="shared" si="921"/>
        <v>0</v>
      </c>
      <c r="O3294" s="424">
        <f t="shared" si="922"/>
        <v>0</v>
      </c>
      <c r="P3294" s="420"/>
      <c r="Q3294" s="532"/>
      <c r="R3294" s="526" t="str">
        <f t="shared" si="923"/>
        <v/>
      </c>
      <c r="S3294" s="526" t="str">
        <f t="shared" si="899"/>
        <v/>
      </c>
      <c r="V3294" s="433">
        <f>VLOOKUP(A3294,[3]Cartilha!$A:$A,1,FALSE)</f>
        <v>92034</v>
      </c>
      <c r="W3294" s="367"/>
    </row>
    <row r="3295" spans="1:23" ht="22.5" hidden="1" x14ac:dyDescent="0.2">
      <c r="A3295" s="623">
        <v>92035</v>
      </c>
      <c r="B3295" s="616" t="s">
        <v>3171</v>
      </c>
      <c r="C3295" s="620" t="s">
        <v>864</v>
      </c>
      <c r="D3295" s="612" t="s">
        <v>169</v>
      </c>
      <c r="E3295" s="621">
        <v>77.709999999999994</v>
      </c>
      <c r="F3295" s="614">
        <f t="shared" si="924"/>
        <v>93.69</v>
      </c>
      <c r="G3295" s="510"/>
      <c r="H3295" s="423"/>
      <c r="I3295" s="422">
        <f t="shared" si="917"/>
        <v>0</v>
      </c>
      <c r="J3295" s="422">
        <f t="shared" si="918"/>
        <v>0</v>
      </c>
      <c r="K3295" s="419"/>
      <c r="L3295" s="423">
        <f t="shared" si="919"/>
        <v>0</v>
      </c>
      <c r="M3295" s="423">
        <f t="shared" si="920"/>
        <v>0</v>
      </c>
      <c r="N3295" s="424">
        <f t="shared" si="921"/>
        <v>0</v>
      </c>
      <c r="O3295" s="424">
        <f t="shared" si="922"/>
        <v>0</v>
      </c>
      <c r="P3295" s="420"/>
      <c r="Q3295" s="532"/>
      <c r="R3295" s="526" t="str">
        <f t="shared" si="923"/>
        <v/>
      </c>
      <c r="S3295" s="526" t="str">
        <f t="shared" si="899"/>
        <v/>
      </c>
      <c r="V3295" s="433">
        <f>VLOOKUP(A3295,[3]Cartilha!$A:$A,1,FALSE)</f>
        <v>92035</v>
      </c>
      <c r="W3295" s="367"/>
    </row>
    <row r="3296" spans="1:23" hidden="1" x14ac:dyDescent="0.2">
      <c r="A3296" s="623" t="s">
        <v>1942</v>
      </c>
      <c r="B3296" s="616"/>
      <c r="C3296" s="620" t="s">
        <v>288</v>
      </c>
      <c r="D3296" s="612">
        <v>0</v>
      </c>
      <c r="E3296" s="621"/>
      <c r="F3296" s="614">
        <f t="shared" si="924"/>
        <v>0</v>
      </c>
      <c r="G3296" s="518"/>
      <c r="H3296" s="446"/>
      <c r="I3296" s="447"/>
      <c r="J3296" s="448"/>
      <c r="K3296" s="419"/>
      <c r="L3296" s="446"/>
      <c r="M3296" s="446"/>
      <c r="N3296" s="447"/>
      <c r="O3296" s="448"/>
      <c r="P3296" s="420"/>
      <c r="Q3296" s="525" t="str">
        <f>IF(OR(SUM(J3297:J3308)&gt;0,SUM(O3297:O3308)&gt;0),"xx","")</f>
        <v/>
      </c>
      <c r="R3296" s="526" t="str">
        <f t="shared" si="923"/>
        <v/>
      </c>
      <c r="S3296" s="526" t="str">
        <f t="shared" si="899"/>
        <v/>
      </c>
      <c r="V3296" s="433" t="str">
        <f>VLOOKUP(A3296,[3]Cartilha!$A:$A,1,FALSE)</f>
        <v>8.2.12.2</v>
      </c>
      <c r="W3296" s="367"/>
    </row>
    <row r="3297" spans="1:23" hidden="1" x14ac:dyDescent="0.2">
      <c r="A3297" s="623">
        <v>91954</v>
      </c>
      <c r="B3297" s="616" t="s">
        <v>3171</v>
      </c>
      <c r="C3297" s="620" t="s">
        <v>865</v>
      </c>
      <c r="D3297" s="612" t="s">
        <v>169</v>
      </c>
      <c r="E3297" s="621">
        <v>27.63</v>
      </c>
      <c r="F3297" s="614">
        <f t="shared" si="924"/>
        <v>33.31</v>
      </c>
      <c r="G3297" s="510"/>
      <c r="H3297" s="423"/>
      <c r="I3297" s="422">
        <f t="shared" ref="I3297:I3308" si="925">IF(ISBLANK(E3297),0,ROUND(F3297*G3297,2))</f>
        <v>0</v>
      </c>
      <c r="J3297" s="422">
        <f t="shared" ref="J3297:J3308" si="926">IF(ISBLANK(G3297),0,ROUND(G3297*H3297,2))</f>
        <v>0</v>
      </c>
      <c r="K3297" s="419"/>
      <c r="L3297" s="423">
        <f t="shared" ref="L3297:L3308" si="927">G3297</f>
        <v>0</v>
      </c>
      <c r="M3297" s="423">
        <f t="shared" ref="M3297:M3308" si="928">H3297</f>
        <v>0</v>
      </c>
      <c r="N3297" s="424">
        <f t="shared" ref="N3297:N3308" si="929">IF(ISBLANK(E3297),0,ROUND(F3297*L3297,2))</f>
        <v>0</v>
      </c>
      <c r="O3297" s="424">
        <f t="shared" ref="O3297:O3308" si="930">IF(ISBLANK(L3297),0,ROUND(L3297*M3297,2))</f>
        <v>0</v>
      </c>
      <c r="P3297" s="420"/>
      <c r="Q3297" s="532"/>
      <c r="R3297" s="526" t="str">
        <f t="shared" si="923"/>
        <v/>
      </c>
      <c r="S3297" s="526" t="str">
        <f t="shared" si="899"/>
        <v/>
      </c>
      <c r="V3297" s="433">
        <f>VLOOKUP(A3297,[3]Cartilha!$A:$A,1,FALSE)</f>
        <v>91954</v>
      </c>
      <c r="W3297" s="367"/>
    </row>
    <row r="3298" spans="1:23" hidden="1" x14ac:dyDescent="0.2">
      <c r="A3298" s="623">
        <v>91955</v>
      </c>
      <c r="B3298" s="616" t="s">
        <v>3171</v>
      </c>
      <c r="C3298" s="620" t="s">
        <v>866</v>
      </c>
      <c r="D3298" s="612" t="s">
        <v>169</v>
      </c>
      <c r="E3298" s="621">
        <v>37.1</v>
      </c>
      <c r="F3298" s="614">
        <f t="shared" si="924"/>
        <v>44.73</v>
      </c>
      <c r="G3298" s="510"/>
      <c r="H3298" s="423"/>
      <c r="I3298" s="422">
        <f t="shared" si="925"/>
        <v>0</v>
      </c>
      <c r="J3298" s="422">
        <f t="shared" si="926"/>
        <v>0</v>
      </c>
      <c r="K3298" s="419"/>
      <c r="L3298" s="423">
        <f t="shared" si="927"/>
        <v>0</v>
      </c>
      <c r="M3298" s="423">
        <f t="shared" si="928"/>
        <v>0</v>
      </c>
      <c r="N3298" s="424">
        <f t="shared" si="929"/>
        <v>0</v>
      </c>
      <c r="O3298" s="424">
        <f t="shared" si="930"/>
        <v>0</v>
      </c>
      <c r="P3298" s="420"/>
      <c r="Q3298" s="532"/>
      <c r="R3298" s="526" t="str">
        <f t="shared" si="923"/>
        <v/>
      </c>
      <c r="S3298" s="526" t="str">
        <f t="shared" ref="S3298:S3361" si="931">IF(Q3298="X","x",IF(Q3298="xx","x",IF(OR(J3298&gt;0,O3298&gt;0),"x","")))</f>
        <v/>
      </c>
      <c r="V3298" s="433">
        <f>VLOOKUP(A3298,[3]Cartilha!$A:$A,1,FALSE)</f>
        <v>91955</v>
      </c>
      <c r="W3298" s="367"/>
    </row>
    <row r="3299" spans="1:23" hidden="1" x14ac:dyDescent="0.2">
      <c r="A3299" s="623">
        <v>91960</v>
      </c>
      <c r="B3299" s="616" t="s">
        <v>3171</v>
      </c>
      <c r="C3299" s="620" t="s">
        <v>867</v>
      </c>
      <c r="D3299" s="612" t="s">
        <v>169</v>
      </c>
      <c r="E3299" s="621">
        <v>52.17</v>
      </c>
      <c r="F3299" s="614">
        <f t="shared" si="924"/>
        <v>62.9</v>
      </c>
      <c r="G3299" s="510"/>
      <c r="H3299" s="423"/>
      <c r="I3299" s="422">
        <f t="shared" si="925"/>
        <v>0</v>
      </c>
      <c r="J3299" s="422">
        <f t="shared" si="926"/>
        <v>0</v>
      </c>
      <c r="K3299" s="419"/>
      <c r="L3299" s="423">
        <f t="shared" si="927"/>
        <v>0</v>
      </c>
      <c r="M3299" s="423">
        <f t="shared" si="928"/>
        <v>0</v>
      </c>
      <c r="N3299" s="424">
        <f t="shared" si="929"/>
        <v>0</v>
      </c>
      <c r="O3299" s="424">
        <f t="shared" si="930"/>
        <v>0</v>
      </c>
      <c r="P3299" s="420"/>
      <c r="Q3299" s="532"/>
      <c r="R3299" s="526" t="str">
        <f t="shared" si="923"/>
        <v/>
      </c>
      <c r="S3299" s="526" t="str">
        <f t="shared" si="931"/>
        <v/>
      </c>
      <c r="V3299" s="433">
        <f>VLOOKUP(A3299,[3]Cartilha!$A:$A,1,FALSE)</f>
        <v>91960</v>
      </c>
      <c r="W3299" s="367"/>
    </row>
    <row r="3300" spans="1:23" hidden="1" x14ac:dyDescent="0.2">
      <c r="A3300" s="623">
        <v>91961</v>
      </c>
      <c r="B3300" s="616" t="s">
        <v>3171</v>
      </c>
      <c r="C3300" s="620" t="s">
        <v>868</v>
      </c>
      <c r="D3300" s="612" t="s">
        <v>169</v>
      </c>
      <c r="E3300" s="621">
        <v>61.64</v>
      </c>
      <c r="F3300" s="614">
        <f t="shared" si="924"/>
        <v>74.31</v>
      </c>
      <c r="G3300" s="510"/>
      <c r="H3300" s="423"/>
      <c r="I3300" s="422">
        <f t="shared" si="925"/>
        <v>0</v>
      </c>
      <c r="J3300" s="422">
        <f t="shared" si="926"/>
        <v>0</v>
      </c>
      <c r="K3300" s="419"/>
      <c r="L3300" s="423">
        <f t="shared" si="927"/>
        <v>0</v>
      </c>
      <c r="M3300" s="423">
        <f t="shared" si="928"/>
        <v>0</v>
      </c>
      <c r="N3300" s="424">
        <f t="shared" si="929"/>
        <v>0</v>
      </c>
      <c r="O3300" s="424">
        <f t="shared" si="930"/>
        <v>0</v>
      </c>
      <c r="P3300" s="420"/>
      <c r="Q3300" s="532"/>
      <c r="R3300" s="526" t="str">
        <f t="shared" si="923"/>
        <v/>
      </c>
      <c r="S3300" s="526" t="str">
        <f t="shared" si="931"/>
        <v/>
      </c>
      <c r="V3300" s="433">
        <f>VLOOKUP(A3300,[3]Cartilha!$A:$A,1,FALSE)</f>
        <v>91961</v>
      </c>
      <c r="W3300" s="367"/>
    </row>
    <row r="3301" spans="1:23" hidden="1" x14ac:dyDescent="0.2">
      <c r="A3301" s="623">
        <v>91968</v>
      </c>
      <c r="B3301" s="616" t="s">
        <v>3171</v>
      </c>
      <c r="C3301" s="620" t="s">
        <v>869</v>
      </c>
      <c r="D3301" s="612" t="s">
        <v>169</v>
      </c>
      <c r="E3301" s="621">
        <v>76.72</v>
      </c>
      <c r="F3301" s="614">
        <f t="shared" si="924"/>
        <v>92.49</v>
      </c>
      <c r="G3301" s="510"/>
      <c r="H3301" s="423"/>
      <c r="I3301" s="422">
        <f t="shared" si="925"/>
        <v>0</v>
      </c>
      <c r="J3301" s="422">
        <f t="shared" si="926"/>
        <v>0</v>
      </c>
      <c r="K3301" s="419"/>
      <c r="L3301" s="423">
        <f t="shared" si="927"/>
        <v>0</v>
      </c>
      <c r="M3301" s="423">
        <f t="shared" si="928"/>
        <v>0</v>
      </c>
      <c r="N3301" s="424">
        <f t="shared" si="929"/>
        <v>0</v>
      </c>
      <c r="O3301" s="424">
        <f t="shared" si="930"/>
        <v>0</v>
      </c>
      <c r="P3301" s="420"/>
      <c r="Q3301" s="532"/>
      <c r="R3301" s="526" t="str">
        <f t="shared" si="923"/>
        <v/>
      </c>
      <c r="S3301" s="526" t="str">
        <f t="shared" si="931"/>
        <v/>
      </c>
      <c r="V3301" s="433">
        <f>VLOOKUP(A3301,[3]Cartilha!$A:$A,1,FALSE)</f>
        <v>91968</v>
      </c>
      <c r="W3301" s="367"/>
    </row>
    <row r="3302" spans="1:23" hidden="1" x14ac:dyDescent="0.2">
      <c r="A3302" s="623">
        <v>91969</v>
      </c>
      <c r="B3302" s="616" t="s">
        <v>3171</v>
      </c>
      <c r="C3302" s="620" t="s">
        <v>870</v>
      </c>
      <c r="D3302" s="612" t="s">
        <v>169</v>
      </c>
      <c r="E3302" s="621">
        <v>86.19</v>
      </c>
      <c r="F3302" s="614">
        <f t="shared" si="924"/>
        <v>103.91</v>
      </c>
      <c r="G3302" s="510"/>
      <c r="H3302" s="423"/>
      <c r="I3302" s="422">
        <f t="shared" si="925"/>
        <v>0</v>
      </c>
      <c r="J3302" s="422">
        <f t="shared" si="926"/>
        <v>0</v>
      </c>
      <c r="K3302" s="419"/>
      <c r="L3302" s="423">
        <f t="shared" si="927"/>
        <v>0</v>
      </c>
      <c r="M3302" s="423">
        <f t="shared" si="928"/>
        <v>0</v>
      </c>
      <c r="N3302" s="424">
        <f t="shared" si="929"/>
        <v>0</v>
      </c>
      <c r="O3302" s="424">
        <f t="shared" si="930"/>
        <v>0</v>
      </c>
      <c r="P3302" s="420"/>
      <c r="Q3302" s="532"/>
      <c r="R3302" s="526" t="str">
        <f t="shared" si="923"/>
        <v/>
      </c>
      <c r="S3302" s="526" t="str">
        <f t="shared" si="931"/>
        <v/>
      </c>
      <c r="V3302" s="433">
        <f>VLOOKUP(A3302,[3]Cartilha!$A:$A,1,FALSE)</f>
        <v>91969</v>
      </c>
      <c r="W3302" s="367"/>
    </row>
    <row r="3303" spans="1:23" ht="22.5" hidden="1" x14ac:dyDescent="0.2">
      <c r="A3303" s="623">
        <v>92028</v>
      </c>
      <c r="B3303" s="616" t="s">
        <v>3171</v>
      </c>
      <c r="C3303" s="620" t="s">
        <v>871</v>
      </c>
      <c r="D3303" s="612" t="s">
        <v>169</v>
      </c>
      <c r="E3303" s="621">
        <v>50.65</v>
      </c>
      <c r="F3303" s="614">
        <f t="shared" si="924"/>
        <v>61.06</v>
      </c>
      <c r="G3303" s="510"/>
      <c r="H3303" s="423"/>
      <c r="I3303" s="422">
        <f t="shared" si="925"/>
        <v>0</v>
      </c>
      <c r="J3303" s="422">
        <f t="shared" si="926"/>
        <v>0</v>
      </c>
      <c r="K3303" s="419"/>
      <c r="L3303" s="423">
        <f t="shared" si="927"/>
        <v>0</v>
      </c>
      <c r="M3303" s="423">
        <f t="shared" si="928"/>
        <v>0</v>
      </c>
      <c r="N3303" s="424">
        <f t="shared" si="929"/>
        <v>0</v>
      </c>
      <c r="O3303" s="424">
        <f t="shared" si="930"/>
        <v>0</v>
      </c>
      <c r="P3303" s="420"/>
      <c r="Q3303" s="532"/>
      <c r="R3303" s="526" t="str">
        <f t="shared" si="923"/>
        <v/>
      </c>
      <c r="S3303" s="526" t="str">
        <f t="shared" si="931"/>
        <v/>
      </c>
      <c r="V3303" s="433">
        <f>VLOOKUP(A3303,[3]Cartilha!$A:$A,1,FALSE)</f>
        <v>92028</v>
      </c>
      <c r="W3303" s="367"/>
    </row>
    <row r="3304" spans="1:23" ht="22.5" hidden="1" x14ac:dyDescent="0.2">
      <c r="A3304" s="623">
        <v>92029</v>
      </c>
      <c r="B3304" s="616" t="s">
        <v>3171</v>
      </c>
      <c r="C3304" s="620" t="s">
        <v>872</v>
      </c>
      <c r="D3304" s="612" t="s">
        <v>169</v>
      </c>
      <c r="E3304" s="621">
        <v>60.12</v>
      </c>
      <c r="F3304" s="614">
        <f t="shared" si="924"/>
        <v>72.48</v>
      </c>
      <c r="G3304" s="510"/>
      <c r="H3304" s="423"/>
      <c r="I3304" s="422">
        <f t="shared" si="925"/>
        <v>0</v>
      </c>
      <c r="J3304" s="422">
        <f t="shared" si="926"/>
        <v>0</v>
      </c>
      <c r="K3304" s="419"/>
      <c r="L3304" s="423">
        <f t="shared" si="927"/>
        <v>0</v>
      </c>
      <c r="M3304" s="423">
        <f t="shared" si="928"/>
        <v>0</v>
      </c>
      <c r="N3304" s="424">
        <f t="shared" si="929"/>
        <v>0</v>
      </c>
      <c r="O3304" s="424">
        <f t="shared" si="930"/>
        <v>0</v>
      </c>
      <c r="P3304" s="420"/>
      <c r="Q3304" s="532"/>
      <c r="R3304" s="526" t="str">
        <f t="shared" si="923"/>
        <v/>
      </c>
      <c r="S3304" s="526" t="str">
        <f t="shared" si="931"/>
        <v/>
      </c>
      <c r="V3304" s="433">
        <f>VLOOKUP(A3304,[3]Cartilha!$A:$A,1,FALSE)</f>
        <v>92029</v>
      </c>
      <c r="W3304" s="367"/>
    </row>
    <row r="3305" spans="1:23" ht="22.5" hidden="1" x14ac:dyDescent="0.2">
      <c r="A3305" s="623">
        <v>92030</v>
      </c>
      <c r="B3305" s="616" t="s">
        <v>3171</v>
      </c>
      <c r="C3305" s="620" t="s">
        <v>873</v>
      </c>
      <c r="D3305" s="612" t="s">
        <v>169</v>
      </c>
      <c r="E3305" s="621">
        <v>73.680000000000007</v>
      </c>
      <c r="F3305" s="614">
        <f t="shared" si="924"/>
        <v>88.83</v>
      </c>
      <c r="G3305" s="510"/>
      <c r="H3305" s="423"/>
      <c r="I3305" s="422">
        <f t="shared" si="925"/>
        <v>0</v>
      </c>
      <c r="J3305" s="422">
        <f t="shared" si="926"/>
        <v>0</v>
      </c>
      <c r="K3305" s="419"/>
      <c r="L3305" s="423">
        <f t="shared" si="927"/>
        <v>0</v>
      </c>
      <c r="M3305" s="423">
        <f t="shared" si="928"/>
        <v>0</v>
      </c>
      <c r="N3305" s="424">
        <f t="shared" si="929"/>
        <v>0</v>
      </c>
      <c r="O3305" s="424">
        <f t="shared" si="930"/>
        <v>0</v>
      </c>
      <c r="P3305" s="420"/>
      <c r="Q3305" s="532"/>
      <c r="R3305" s="526" t="str">
        <f t="shared" si="923"/>
        <v/>
      </c>
      <c r="S3305" s="526" t="str">
        <f t="shared" si="931"/>
        <v/>
      </c>
      <c r="V3305" s="433">
        <f>VLOOKUP(A3305,[3]Cartilha!$A:$A,1,FALSE)</f>
        <v>92030</v>
      </c>
      <c r="W3305" s="367"/>
    </row>
    <row r="3306" spans="1:23" ht="22.5" hidden="1" x14ac:dyDescent="0.2">
      <c r="A3306" s="623">
        <v>92031</v>
      </c>
      <c r="B3306" s="616" t="s">
        <v>3171</v>
      </c>
      <c r="C3306" s="620" t="s">
        <v>874</v>
      </c>
      <c r="D3306" s="612" t="s">
        <v>169</v>
      </c>
      <c r="E3306" s="621">
        <v>83.15</v>
      </c>
      <c r="F3306" s="614">
        <f t="shared" si="924"/>
        <v>100.25</v>
      </c>
      <c r="G3306" s="510"/>
      <c r="H3306" s="423"/>
      <c r="I3306" s="422">
        <f t="shared" si="925"/>
        <v>0</v>
      </c>
      <c r="J3306" s="422">
        <f t="shared" si="926"/>
        <v>0</v>
      </c>
      <c r="K3306" s="419"/>
      <c r="L3306" s="423">
        <f t="shared" si="927"/>
        <v>0</v>
      </c>
      <c r="M3306" s="423">
        <f t="shared" si="928"/>
        <v>0</v>
      </c>
      <c r="N3306" s="424">
        <f t="shared" si="929"/>
        <v>0</v>
      </c>
      <c r="O3306" s="424">
        <f t="shared" si="930"/>
        <v>0</v>
      </c>
      <c r="P3306" s="420"/>
      <c r="Q3306" s="532"/>
      <c r="R3306" s="526" t="str">
        <f t="shared" si="923"/>
        <v/>
      </c>
      <c r="S3306" s="526" t="str">
        <f t="shared" si="931"/>
        <v/>
      </c>
      <c r="V3306" s="433">
        <f>VLOOKUP(A3306,[3]Cartilha!$A:$A,1,FALSE)</f>
        <v>92031</v>
      </c>
      <c r="W3306" s="367"/>
    </row>
    <row r="3307" spans="1:23" ht="22.5" hidden="1" x14ac:dyDescent="0.2">
      <c r="A3307" s="623">
        <v>92032</v>
      </c>
      <c r="B3307" s="616" t="s">
        <v>3171</v>
      </c>
      <c r="C3307" s="620" t="s">
        <v>875</v>
      </c>
      <c r="D3307" s="612" t="s">
        <v>169</v>
      </c>
      <c r="E3307" s="621">
        <v>75.2</v>
      </c>
      <c r="F3307" s="614">
        <f t="shared" si="924"/>
        <v>90.66</v>
      </c>
      <c r="G3307" s="510"/>
      <c r="H3307" s="423"/>
      <c r="I3307" s="422">
        <f t="shared" si="925"/>
        <v>0</v>
      </c>
      <c r="J3307" s="422">
        <f t="shared" si="926"/>
        <v>0</v>
      </c>
      <c r="K3307" s="419"/>
      <c r="L3307" s="423">
        <f t="shared" si="927"/>
        <v>0</v>
      </c>
      <c r="M3307" s="423">
        <f t="shared" si="928"/>
        <v>0</v>
      </c>
      <c r="N3307" s="424">
        <f t="shared" si="929"/>
        <v>0</v>
      </c>
      <c r="O3307" s="424">
        <f t="shared" si="930"/>
        <v>0</v>
      </c>
      <c r="P3307" s="420"/>
      <c r="Q3307" s="532"/>
      <c r="R3307" s="526" t="str">
        <f t="shared" si="923"/>
        <v/>
      </c>
      <c r="S3307" s="526" t="str">
        <f t="shared" si="931"/>
        <v/>
      </c>
      <c r="V3307" s="433">
        <f>VLOOKUP(A3307,[3]Cartilha!$A:$A,1,FALSE)</f>
        <v>92032</v>
      </c>
      <c r="W3307" s="367"/>
    </row>
    <row r="3308" spans="1:23" ht="22.5" hidden="1" x14ac:dyDescent="0.2">
      <c r="A3308" s="623">
        <v>92033</v>
      </c>
      <c r="B3308" s="616" t="s">
        <v>3171</v>
      </c>
      <c r="C3308" s="620" t="s">
        <v>876</v>
      </c>
      <c r="D3308" s="612" t="s">
        <v>169</v>
      </c>
      <c r="E3308" s="621">
        <v>84.67</v>
      </c>
      <c r="F3308" s="614">
        <f t="shared" si="924"/>
        <v>102.08</v>
      </c>
      <c r="G3308" s="510"/>
      <c r="H3308" s="423"/>
      <c r="I3308" s="422">
        <f t="shared" si="925"/>
        <v>0</v>
      </c>
      <c r="J3308" s="422">
        <f t="shared" si="926"/>
        <v>0</v>
      </c>
      <c r="K3308" s="419"/>
      <c r="L3308" s="423">
        <f t="shared" si="927"/>
        <v>0</v>
      </c>
      <c r="M3308" s="423">
        <f t="shared" si="928"/>
        <v>0</v>
      </c>
      <c r="N3308" s="424">
        <f t="shared" si="929"/>
        <v>0</v>
      </c>
      <c r="O3308" s="424">
        <f t="shared" si="930"/>
        <v>0</v>
      </c>
      <c r="P3308" s="420"/>
      <c r="Q3308" s="532"/>
      <c r="R3308" s="526" t="str">
        <f t="shared" si="923"/>
        <v/>
      </c>
      <c r="S3308" s="526" t="str">
        <f t="shared" si="931"/>
        <v/>
      </c>
      <c r="V3308" s="433">
        <f>VLOOKUP(A3308,[3]Cartilha!$A:$A,1,FALSE)</f>
        <v>92033</v>
      </c>
      <c r="W3308" s="367"/>
    </row>
    <row r="3309" spans="1:23" hidden="1" x14ac:dyDescent="0.2">
      <c r="A3309" s="623" t="s">
        <v>1943</v>
      </c>
      <c r="B3309" s="616"/>
      <c r="C3309" s="620" t="s">
        <v>289</v>
      </c>
      <c r="D3309" s="612">
        <v>0</v>
      </c>
      <c r="E3309" s="621"/>
      <c r="F3309" s="614">
        <f t="shared" si="924"/>
        <v>0</v>
      </c>
      <c r="G3309" s="518"/>
      <c r="H3309" s="446"/>
      <c r="I3309" s="447"/>
      <c r="J3309" s="448"/>
      <c r="K3309" s="419"/>
      <c r="L3309" s="446"/>
      <c r="M3309" s="446"/>
      <c r="N3309" s="447"/>
      <c r="O3309" s="448"/>
      <c r="P3309" s="420"/>
      <c r="Q3309" s="525" t="str">
        <f>IF(OR(SUM(J3310:J3311)&gt;0,SUM(O3310:O3311)&gt;0),"xx","")</f>
        <v/>
      </c>
      <c r="R3309" s="526" t="str">
        <f t="shared" si="923"/>
        <v/>
      </c>
      <c r="S3309" s="526" t="str">
        <f t="shared" si="931"/>
        <v/>
      </c>
      <c r="V3309" s="433" t="str">
        <f>VLOOKUP(A3309,[3]Cartilha!$A:$A,1,FALSE)</f>
        <v>8.2.12.3</v>
      </c>
      <c r="W3309" s="367"/>
    </row>
    <row r="3310" spans="1:23" hidden="1" x14ac:dyDescent="0.2">
      <c r="A3310" s="623">
        <v>91978</v>
      </c>
      <c r="B3310" s="616" t="s">
        <v>3171</v>
      </c>
      <c r="C3310" s="620" t="s">
        <v>2585</v>
      </c>
      <c r="D3310" s="612" t="s">
        <v>169</v>
      </c>
      <c r="E3310" s="621">
        <v>45.28</v>
      </c>
      <c r="F3310" s="614">
        <f t="shared" si="924"/>
        <v>54.59</v>
      </c>
      <c r="G3310" s="510"/>
      <c r="H3310" s="423"/>
      <c r="I3310" s="422">
        <f>IF(ISBLANK(E3310),0,ROUND(F3310*G3310,2))</f>
        <v>0</v>
      </c>
      <c r="J3310" s="422">
        <f>IF(ISBLANK(G3310),0,ROUND(G3310*H3310,2))</f>
        <v>0</v>
      </c>
      <c r="K3310" s="419"/>
      <c r="L3310" s="423">
        <f>G3310</f>
        <v>0</v>
      </c>
      <c r="M3310" s="423">
        <f>H3310</f>
        <v>0</v>
      </c>
      <c r="N3310" s="424">
        <f>IF(ISBLANK(E3310),0,ROUND(F3310*L3310,2))</f>
        <v>0</v>
      </c>
      <c r="O3310" s="424">
        <f>IF(ISBLANK(L3310),0,ROUND(L3310*M3310,2))</f>
        <v>0</v>
      </c>
      <c r="P3310" s="420"/>
      <c r="Q3310" s="532"/>
      <c r="R3310" s="526" t="str">
        <f t="shared" si="923"/>
        <v/>
      </c>
      <c r="S3310" s="526" t="str">
        <f t="shared" si="931"/>
        <v/>
      </c>
      <c r="V3310" s="433">
        <f>VLOOKUP(A3310,[3]Cartilha!$A:$A,1,FALSE)</f>
        <v>91978</v>
      </c>
      <c r="W3310" s="367"/>
    </row>
    <row r="3311" spans="1:23" ht="22.5" hidden="1" x14ac:dyDescent="0.2">
      <c r="A3311" s="623">
        <v>91979</v>
      </c>
      <c r="B3311" s="616" t="s">
        <v>3171</v>
      </c>
      <c r="C3311" s="620" t="s">
        <v>2586</v>
      </c>
      <c r="D3311" s="612" t="s">
        <v>169</v>
      </c>
      <c r="E3311" s="621">
        <v>54.75</v>
      </c>
      <c r="F3311" s="614">
        <f t="shared" si="924"/>
        <v>66.010000000000005</v>
      </c>
      <c r="G3311" s="510"/>
      <c r="H3311" s="423"/>
      <c r="I3311" s="422">
        <f>IF(ISBLANK(E3311),0,ROUND(F3311*G3311,2))</f>
        <v>0</v>
      </c>
      <c r="J3311" s="422">
        <f>IF(ISBLANK(G3311),0,ROUND(G3311*H3311,2))</f>
        <v>0</v>
      </c>
      <c r="K3311" s="419"/>
      <c r="L3311" s="423">
        <f>G3311</f>
        <v>0</v>
      </c>
      <c r="M3311" s="423">
        <f>H3311</f>
        <v>0</v>
      </c>
      <c r="N3311" s="424">
        <f>IF(ISBLANK(E3311),0,ROUND(F3311*L3311,2))</f>
        <v>0</v>
      </c>
      <c r="O3311" s="424">
        <f>IF(ISBLANK(L3311),0,ROUND(L3311*M3311,2))</f>
        <v>0</v>
      </c>
      <c r="P3311" s="420"/>
      <c r="Q3311" s="532"/>
      <c r="R3311" s="526" t="str">
        <f t="shared" si="923"/>
        <v/>
      </c>
      <c r="S3311" s="526" t="str">
        <f t="shared" si="931"/>
        <v/>
      </c>
      <c r="V3311" s="433">
        <f>VLOOKUP(A3311,[3]Cartilha!$A:$A,1,FALSE)</f>
        <v>91979</v>
      </c>
      <c r="W3311" s="367"/>
    </row>
    <row r="3312" spans="1:23" hidden="1" x14ac:dyDescent="0.2">
      <c r="A3312" s="623" t="s">
        <v>1944</v>
      </c>
      <c r="B3312" s="616"/>
      <c r="C3312" s="620" t="s">
        <v>290</v>
      </c>
      <c r="D3312" s="612">
        <v>0</v>
      </c>
      <c r="E3312" s="621"/>
      <c r="F3312" s="614">
        <f t="shared" si="924"/>
        <v>0</v>
      </c>
      <c r="G3312" s="518"/>
      <c r="H3312" s="446"/>
      <c r="I3312" s="447"/>
      <c r="J3312" s="448"/>
      <c r="K3312" s="419"/>
      <c r="L3312" s="446"/>
      <c r="M3312" s="446"/>
      <c r="N3312" s="447"/>
      <c r="O3312" s="448"/>
      <c r="P3312" s="420"/>
      <c r="Q3312" s="525" t="str">
        <f>IF(OR(SUM(J3313:J3314)&gt;0,SUM(O3313:O3314)&gt;0),"xx","")</f>
        <v/>
      </c>
      <c r="R3312" s="526" t="str">
        <f t="shared" si="923"/>
        <v/>
      </c>
      <c r="S3312" s="526" t="str">
        <f t="shared" si="931"/>
        <v/>
      </c>
      <c r="V3312" s="433" t="str">
        <f>VLOOKUP(A3312,[3]Cartilha!$A:$A,1,FALSE)</f>
        <v>8.2.12.4</v>
      </c>
      <c r="W3312" s="367"/>
    </row>
    <row r="3313" spans="1:23" hidden="1" x14ac:dyDescent="0.2">
      <c r="A3313" s="623">
        <v>91980</v>
      </c>
      <c r="B3313" s="616" t="s">
        <v>3171</v>
      </c>
      <c r="C3313" s="620" t="s">
        <v>2587</v>
      </c>
      <c r="D3313" s="612" t="s">
        <v>169</v>
      </c>
      <c r="E3313" s="621">
        <v>43.66</v>
      </c>
      <c r="F3313" s="614">
        <f t="shared" si="924"/>
        <v>52.64</v>
      </c>
      <c r="G3313" s="510"/>
      <c r="H3313" s="423"/>
      <c r="I3313" s="422">
        <f>IF(ISBLANK(E3313),0,ROUND(F3313*G3313,2))</f>
        <v>0</v>
      </c>
      <c r="J3313" s="422">
        <f>IF(ISBLANK(G3313),0,ROUND(G3313*H3313,2))</f>
        <v>0</v>
      </c>
      <c r="K3313" s="419"/>
      <c r="L3313" s="423">
        <f>G3313</f>
        <v>0</v>
      </c>
      <c r="M3313" s="423">
        <f>H3313</f>
        <v>0</v>
      </c>
      <c r="N3313" s="424">
        <f>IF(ISBLANK(E3313),0,ROUND(F3313*L3313,2))</f>
        <v>0</v>
      </c>
      <c r="O3313" s="424">
        <f>IF(ISBLANK(L3313),0,ROUND(L3313*M3313,2))</f>
        <v>0</v>
      </c>
      <c r="P3313" s="420"/>
      <c r="Q3313" s="532"/>
      <c r="R3313" s="526" t="str">
        <f t="shared" si="923"/>
        <v/>
      </c>
      <c r="S3313" s="526" t="str">
        <f t="shared" si="931"/>
        <v/>
      </c>
      <c r="V3313" s="433">
        <f>VLOOKUP(A3313,[3]Cartilha!$A:$A,1,FALSE)</f>
        <v>91980</v>
      </c>
      <c r="W3313" s="367"/>
    </row>
    <row r="3314" spans="1:23" hidden="1" x14ac:dyDescent="0.2">
      <c r="A3314" s="623">
        <v>91981</v>
      </c>
      <c r="B3314" s="616" t="s">
        <v>3171</v>
      </c>
      <c r="C3314" s="620" t="s">
        <v>2588</v>
      </c>
      <c r="D3314" s="612" t="s">
        <v>169</v>
      </c>
      <c r="E3314" s="621">
        <v>53.13</v>
      </c>
      <c r="F3314" s="614">
        <f t="shared" si="924"/>
        <v>64.05</v>
      </c>
      <c r="G3314" s="510"/>
      <c r="H3314" s="423"/>
      <c r="I3314" s="422">
        <f>IF(ISBLANK(E3314),0,ROUND(F3314*G3314,2))</f>
        <v>0</v>
      </c>
      <c r="J3314" s="422">
        <f>IF(ISBLANK(G3314),0,ROUND(G3314*H3314,2))</f>
        <v>0</v>
      </c>
      <c r="K3314" s="419"/>
      <c r="L3314" s="423">
        <f>G3314</f>
        <v>0</v>
      </c>
      <c r="M3314" s="423">
        <f>H3314</f>
        <v>0</v>
      </c>
      <c r="N3314" s="424">
        <f>IF(ISBLANK(E3314),0,ROUND(F3314*L3314,2))</f>
        <v>0</v>
      </c>
      <c r="O3314" s="424">
        <f>IF(ISBLANK(L3314),0,ROUND(L3314*M3314,2))</f>
        <v>0</v>
      </c>
      <c r="P3314" s="420"/>
      <c r="Q3314" s="532"/>
      <c r="R3314" s="526" t="str">
        <f t="shared" si="923"/>
        <v/>
      </c>
      <c r="S3314" s="526" t="str">
        <f t="shared" si="931"/>
        <v/>
      </c>
      <c r="V3314" s="433">
        <f>VLOOKUP(A3314,[3]Cartilha!$A:$A,1,FALSE)</f>
        <v>91981</v>
      </c>
      <c r="W3314" s="367"/>
    </row>
    <row r="3315" spans="1:23" hidden="1" x14ac:dyDescent="0.2">
      <c r="A3315" s="623" t="s">
        <v>6237</v>
      </c>
      <c r="B3315" s="616"/>
      <c r="C3315" s="620" t="s">
        <v>6238</v>
      </c>
      <c r="D3315" s="612">
        <v>0</v>
      </c>
      <c r="E3315" s="621"/>
      <c r="F3315" s="614">
        <f t="shared" si="924"/>
        <v>0</v>
      </c>
      <c r="G3315" s="518"/>
      <c r="H3315" s="446"/>
      <c r="I3315" s="447"/>
      <c r="J3315" s="448"/>
      <c r="K3315" s="419"/>
      <c r="L3315" s="446"/>
      <c r="M3315" s="446"/>
      <c r="N3315" s="447"/>
      <c r="O3315" s="448"/>
      <c r="P3315" s="420"/>
      <c r="Q3315" s="525" t="str">
        <f>IF(OR(SUM(J3315)&gt;0,SUM(O3315)&gt;0),"xx","")</f>
        <v/>
      </c>
      <c r="R3315" s="526" t="str">
        <f t="shared" si="923"/>
        <v/>
      </c>
      <c r="S3315" s="526" t="str">
        <f t="shared" si="931"/>
        <v/>
      </c>
      <c r="V3315" s="433" t="str">
        <f>VLOOKUP(A3315,[3]Cartilha!$A:$A,1,FALSE)</f>
        <v>8.2.12.5</v>
      </c>
      <c r="W3315" s="367"/>
    </row>
    <row r="3316" spans="1:23" hidden="1" x14ac:dyDescent="0.2">
      <c r="A3316" s="623" t="s">
        <v>3716</v>
      </c>
      <c r="B3316" s="616"/>
      <c r="C3316" s="620" t="s">
        <v>2589</v>
      </c>
      <c r="D3316" s="612">
        <v>0</v>
      </c>
      <c r="E3316" s="621"/>
      <c r="F3316" s="614">
        <f t="shared" si="924"/>
        <v>0</v>
      </c>
      <c r="G3316" s="518"/>
      <c r="H3316" s="446"/>
      <c r="I3316" s="447"/>
      <c r="J3316" s="448"/>
      <c r="K3316" s="419"/>
      <c r="L3316" s="446"/>
      <c r="M3316" s="446"/>
      <c r="N3316" s="447"/>
      <c r="O3316" s="448"/>
      <c r="P3316" s="420"/>
      <c r="Q3316" s="525" t="str">
        <f>IF(OR(SUM(J3317:J3328)&gt;0,SUM(O3317:O3328)&gt;0),"xx","")</f>
        <v/>
      </c>
      <c r="R3316" s="526" t="str">
        <f t="shared" si="923"/>
        <v/>
      </c>
      <c r="S3316" s="526" t="str">
        <f t="shared" si="931"/>
        <v/>
      </c>
      <c r="V3316" s="433" t="str">
        <f>VLOOKUP(A3316,[3]Cartilha!$A:$A,1,FALSE)</f>
        <v>8.2.12.6</v>
      </c>
      <c r="W3316" s="367"/>
    </row>
    <row r="3317" spans="1:23" hidden="1" x14ac:dyDescent="0.2">
      <c r="A3317" s="623">
        <v>91978</v>
      </c>
      <c r="B3317" s="616" t="s">
        <v>3171</v>
      </c>
      <c r="C3317" s="620" t="s">
        <v>2585</v>
      </c>
      <c r="D3317" s="612" t="s">
        <v>169</v>
      </c>
      <c r="E3317" s="621">
        <v>45.28</v>
      </c>
      <c r="F3317" s="614">
        <f t="shared" si="924"/>
        <v>54.59</v>
      </c>
      <c r="G3317" s="510"/>
      <c r="H3317" s="423"/>
      <c r="I3317" s="422">
        <f t="shared" ref="I3317:I3328" si="932">IF(ISBLANK(E3317),0,ROUND(F3317*G3317,2))</f>
        <v>0</v>
      </c>
      <c r="J3317" s="422">
        <f t="shared" ref="J3317:J3328" si="933">IF(ISBLANK(G3317),0,ROUND(G3317*H3317,2))</f>
        <v>0</v>
      </c>
      <c r="K3317" s="419"/>
      <c r="L3317" s="423">
        <f t="shared" ref="L3317:L3328" si="934">G3317</f>
        <v>0</v>
      </c>
      <c r="M3317" s="423">
        <f t="shared" ref="M3317:M3328" si="935">H3317</f>
        <v>0</v>
      </c>
      <c r="N3317" s="424">
        <f t="shared" ref="N3317:N3328" si="936">IF(ISBLANK(E3317),0,ROUND(F3317*L3317,2))</f>
        <v>0</v>
      </c>
      <c r="O3317" s="424">
        <f t="shared" ref="O3317:O3328" si="937">IF(ISBLANK(L3317),0,ROUND(L3317*M3317,2))</f>
        <v>0</v>
      </c>
      <c r="P3317" s="420"/>
      <c r="Q3317" s="532"/>
      <c r="R3317" s="526" t="str">
        <f t="shared" si="923"/>
        <v/>
      </c>
      <c r="S3317" s="526" t="str">
        <f t="shared" si="931"/>
        <v/>
      </c>
      <c r="V3317" s="433">
        <f>VLOOKUP(A3317,[3]Cartilha!$A:$A,1,FALSE)</f>
        <v>91978</v>
      </c>
      <c r="W3317" s="367"/>
    </row>
    <row r="3318" spans="1:23" ht="22.5" hidden="1" x14ac:dyDescent="0.2">
      <c r="A3318" s="623">
        <v>91979</v>
      </c>
      <c r="B3318" s="616" t="s">
        <v>3171</v>
      </c>
      <c r="C3318" s="620" t="s">
        <v>2586</v>
      </c>
      <c r="D3318" s="612" t="s">
        <v>169</v>
      </c>
      <c r="E3318" s="621">
        <v>54.75</v>
      </c>
      <c r="F3318" s="614">
        <f t="shared" si="924"/>
        <v>66.010000000000005</v>
      </c>
      <c r="G3318" s="510"/>
      <c r="H3318" s="423"/>
      <c r="I3318" s="422">
        <f t="shared" si="932"/>
        <v>0</v>
      </c>
      <c r="J3318" s="422">
        <f t="shared" si="933"/>
        <v>0</v>
      </c>
      <c r="K3318" s="419"/>
      <c r="L3318" s="423">
        <f t="shared" si="934"/>
        <v>0</v>
      </c>
      <c r="M3318" s="423">
        <f t="shared" si="935"/>
        <v>0</v>
      </c>
      <c r="N3318" s="424">
        <f t="shared" si="936"/>
        <v>0</v>
      </c>
      <c r="O3318" s="424">
        <f t="shared" si="937"/>
        <v>0</v>
      </c>
      <c r="P3318" s="420"/>
      <c r="Q3318" s="532"/>
      <c r="R3318" s="526" t="str">
        <f t="shared" si="923"/>
        <v/>
      </c>
      <c r="S3318" s="526" t="str">
        <f t="shared" si="931"/>
        <v/>
      </c>
      <c r="V3318" s="433">
        <f>VLOOKUP(A3318,[3]Cartilha!$A:$A,1,FALSE)</f>
        <v>91979</v>
      </c>
      <c r="W3318" s="367"/>
    </row>
    <row r="3319" spans="1:23" hidden="1" x14ac:dyDescent="0.2">
      <c r="A3319" s="623">
        <v>91980</v>
      </c>
      <c r="B3319" s="616" t="s">
        <v>3171</v>
      </c>
      <c r="C3319" s="620" t="s">
        <v>2587</v>
      </c>
      <c r="D3319" s="612" t="s">
        <v>169</v>
      </c>
      <c r="E3319" s="621">
        <v>43.66</v>
      </c>
      <c r="F3319" s="614">
        <f t="shared" si="924"/>
        <v>52.64</v>
      </c>
      <c r="G3319" s="510"/>
      <c r="H3319" s="423"/>
      <c r="I3319" s="422">
        <f t="shared" si="932"/>
        <v>0</v>
      </c>
      <c r="J3319" s="422">
        <f t="shared" si="933"/>
        <v>0</v>
      </c>
      <c r="K3319" s="419"/>
      <c r="L3319" s="423">
        <f t="shared" si="934"/>
        <v>0</v>
      </c>
      <c r="M3319" s="423">
        <f t="shared" si="935"/>
        <v>0</v>
      </c>
      <c r="N3319" s="424">
        <f t="shared" si="936"/>
        <v>0</v>
      </c>
      <c r="O3319" s="424">
        <f t="shared" si="937"/>
        <v>0</v>
      </c>
      <c r="P3319" s="420"/>
      <c r="Q3319" s="532"/>
      <c r="R3319" s="526" t="str">
        <f t="shared" si="923"/>
        <v/>
      </c>
      <c r="S3319" s="526" t="str">
        <f t="shared" si="931"/>
        <v/>
      </c>
      <c r="V3319" s="433">
        <f>VLOOKUP(A3319,[3]Cartilha!$A:$A,1,FALSE)</f>
        <v>91980</v>
      </c>
      <c r="W3319" s="367"/>
    </row>
    <row r="3320" spans="1:23" hidden="1" x14ac:dyDescent="0.2">
      <c r="A3320" s="623">
        <v>91981</v>
      </c>
      <c r="B3320" s="616" t="s">
        <v>3171</v>
      </c>
      <c r="C3320" s="620" t="s">
        <v>2588</v>
      </c>
      <c r="D3320" s="612" t="s">
        <v>169</v>
      </c>
      <c r="E3320" s="621">
        <v>53.13</v>
      </c>
      <c r="F3320" s="614">
        <f t="shared" si="924"/>
        <v>64.05</v>
      </c>
      <c r="G3320" s="510"/>
      <c r="H3320" s="423"/>
      <c r="I3320" s="422">
        <f t="shared" si="932"/>
        <v>0</v>
      </c>
      <c r="J3320" s="422">
        <f t="shared" si="933"/>
        <v>0</v>
      </c>
      <c r="K3320" s="419"/>
      <c r="L3320" s="423">
        <f t="shared" si="934"/>
        <v>0</v>
      </c>
      <c r="M3320" s="423">
        <f t="shared" si="935"/>
        <v>0</v>
      </c>
      <c r="N3320" s="424">
        <f t="shared" si="936"/>
        <v>0</v>
      </c>
      <c r="O3320" s="424">
        <f t="shared" si="937"/>
        <v>0</v>
      </c>
      <c r="P3320" s="420"/>
      <c r="Q3320" s="532"/>
      <c r="R3320" s="526" t="str">
        <f t="shared" si="923"/>
        <v/>
      </c>
      <c r="S3320" s="526" t="str">
        <f t="shared" si="931"/>
        <v/>
      </c>
      <c r="V3320" s="433">
        <f>VLOOKUP(A3320,[3]Cartilha!$A:$A,1,FALSE)</f>
        <v>91981</v>
      </c>
      <c r="W3320" s="367"/>
    </row>
    <row r="3321" spans="1:23" hidden="1" x14ac:dyDescent="0.2">
      <c r="A3321" s="623">
        <v>91982</v>
      </c>
      <c r="B3321" s="616" t="s">
        <v>3171</v>
      </c>
      <c r="C3321" s="620" t="s">
        <v>2590</v>
      </c>
      <c r="D3321" s="612" t="s">
        <v>169</v>
      </c>
      <c r="E3321" s="621">
        <v>113.89</v>
      </c>
      <c r="F3321" s="614">
        <f t="shared" si="924"/>
        <v>137.31</v>
      </c>
      <c r="G3321" s="510"/>
      <c r="H3321" s="423"/>
      <c r="I3321" s="422">
        <f t="shared" si="932"/>
        <v>0</v>
      </c>
      <c r="J3321" s="422">
        <f t="shared" si="933"/>
        <v>0</v>
      </c>
      <c r="K3321" s="419"/>
      <c r="L3321" s="423">
        <f t="shared" si="934"/>
        <v>0</v>
      </c>
      <c r="M3321" s="423">
        <f t="shared" si="935"/>
        <v>0</v>
      </c>
      <c r="N3321" s="424">
        <f t="shared" si="936"/>
        <v>0</v>
      </c>
      <c r="O3321" s="424">
        <f t="shared" si="937"/>
        <v>0</v>
      </c>
      <c r="P3321" s="420"/>
      <c r="Q3321" s="532"/>
      <c r="R3321" s="526" t="str">
        <f t="shared" si="923"/>
        <v/>
      </c>
      <c r="S3321" s="526" t="str">
        <f t="shared" si="931"/>
        <v/>
      </c>
      <c r="V3321" s="433">
        <f>VLOOKUP(A3321,[3]Cartilha!$A:$A,1,FALSE)</f>
        <v>91982</v>
      </c>
      <c r="W3321" s="367"/>
    </row>
    <row r="3322" spans="1:23" hidden="1" x14ac:dyDescent="0.2">
      <c r="A3322" s="623">
        <v>91983</v>
      </c>
      <c r="B3322" s="616" t="s">
        <v>3171</v>
      </c>
      <c r="C3322" s="620" t="s">
        <v>2591</v>
      </c>
      <c r="D3322" s="612" t="s">
        <v>169</v>
      </c>
      <c r="E3322" s="621">
        <v>123.36</v>
      </c>
      <c r="F3322" s="614">
        <f t="shared" si="924"/>
        <v>148.72</v>
      </c>
      <c r="G3322" s="510"/>
      <c r="H3322" s="423"/>
      <c r="I3322" s="422">
        <f t="shared" si="932"/>
        <v>0</v>
      </c>
      <c r="J3322" s="422">
        <f t="shared" si="933"/>
        <v>0</v>
      </c>
      <c r="K3322" s="419"/>
      <c r="L3322" s="423">
        <f t="shared" si="934"/>
        <v>0</v>
      </c>
      <c r="M3322" s="423">
        <f t="shared" si="935"/>
        <v>0</v>
      </c>
      <c r="N3322" s="424">
        <f t="shared" si="936"/>
        <v>0</v>
      </c>
      <c r="O3322" s="424">
        <f t="shared" si="937"/>
        <v>0</v>
      </c>
      <c r="P3322" s="420"/>
      <c r="Q3322" s="532"/>
      <c r="R3322" s="526" t="str">
        <f t="shared" si="923"/>
        <v/>
      </c>
      <c r="S3322" s="526" t="str">
        <f t="shared" si="931"/>
        <v/>
      </c>
      <c r="V3322" s="433">
        <f>VLOOKUP(A3322,[3]Cartilha!$A:$A,1,FALSE)</f>
        <v>91983</v>
      </c>
      <c r="W3322" s="367"/>
    </row>
    <row r="3323" spans="1:23" ht="22.5" hidden="1" x14ac:dyDescent="0.2">
      <c r="A3323" s="623">
        <v>91984</v>
      </c>
      <c r="B3323" s="616" t="s">
        <v>3171</v>
      </c>
      <c r="C3323" s="620" t="s">
        <v>2592</v>
      </c>
      <c r="D3323" s="612" t="s">
        <v>169</v>
      </c>
      <c r="E3323" s="621">
        <v>19.14</v>
      </c>
      <c r="F3323" s="614">
        <f t="shared" si="924"/>
        <v>23.08</v>
      </c>
      <c r="G3323" s="510"/>
      <c r="H3323" s="423"/>
      <c r="I3323" s="422">
        <f t="shared" si="932"/>
        <v>0</v>
      </c>
      <c r="J3323" s="422">
        <f t="shared" si="933"/>
        <v>0</v>
      </c>
      <c r="K3323" s="419"/>
      <c r="L3323" s="423">
        <f t="shared" si="934"/>
        <v>0</v>
      </c>
      <c r="M3323" s="423">
        <f t="shared" si="935"/>
        <v>0</v>
      </c>
      <c r="N3323" s="424">
        <f t="shared" si="936"/>
        <v>0</v>
      </c>
      <c r="O3323" s="424">
        <f t="shared" si="937"/>
        <v>0</v>
      </c>
      <c r="P3323" s="420"/>
      <c r="Q3323" s="532"/>
      <c r="R3323" s="526" t="str">
        <f t="shared" si="923"/>
        <v/>
      </c>
      <c r="S3323" s="526" t="str">
        <f t="shared" si="931"/>
        <v/>
      </c>
      <c r="V3323" s="433">
        <f>VLOOKUP(A3323,[3]Cartilha!$A:$A,1,FALSE)</f>
        <v>91984</v>
      </c>
      <c r="W3323" s="367"/>
    </row>
    <row r="3324" spans="1:23" ht="22.5" hidden="1" x14ac:dyDescent="0.2">
      <c r="A3324" s="623">
        <v>91985</v>
      </c>
      <c r="B3324" s="616" t="s">
        <v>3171</v>
      </c>
      <c r="C3324" s="620" t="s">
        <v>2593</v>
      </c>
      <c r="D3324" s="612" t="s">
        <v>169</v>
      </c>
      <c r="E3324" s="621">
        <v>28.61</v>
      </c>
      <c r="F3324" s="614">
        <f t="shared" si="924"/>
        <v>34.49</v>
      </c>
      <c r="G3324" s="510"/>
      <c r="H3324" s="423"/>
      <c r="I3324" s="422">
        <f t="shared" si="932"/>
        <v>0</v>
      </c>
      <c r="J3324" s="422">
        <f t="shared" si="933"/>
        <v>0</v>
      </c>
      <c r="K3324" s="419"/>
      <c r="L3324" s="423">
        <f t="shared" si="934"/>
        <v>0</v>
      </c>
      <c r="M3324" s="423">
        <f t="shared" si="935"/>
        <v>0</v>
      </c>
      <c r="N3324" s="424">
        <f t="shared" si="936"/>
        <v>0</v>
      </c>
      <c r="O3324" s="424">
        <f t="shared" si="937"/>
        <v>0</v>
      </c>
      <c r="P3324" s="420"/>
      <c r="Q3324" s="532"/>
      <c r="R3324" s="526" t="str">
        <f t="shared" si="923"/>
        <v/>
      </c>
      <c r="S3324" s="526" t="str">
        <f t="shared" si="931"/>
        <v/>
      </c>
      <c r="V3324" s="433">
        <f>VLOOKUP(A3324,[3]Cartilha!$A:$A,1,FALSE)</f>
        <v>91985</v>
      </c>
      <c r="W3324" s="367"/>
    </row>
    <row r="3325" spans="1:23" hidden="1" x14ac:dyDescent="0.2">
      <c r="A3325" s="623">
        <v>91986</v>
      </c>
      <c r="B3325" s="616" t="s">
        <v>3171</v>
      </c>
      <c r="C3325" s="620" t="s">
        <v>2594</v>
      </c>
      <c r="D3325" s="612" t="s">
        <v>169</v>
      </c>
      <c r="E3325" s="621">
        <v>42.5</v>
      </c>
      <c r="F3325" s="614">
        <f t="shared" si="924"/>
        <v>51.24</v>
      </c>
      <c r="G3325" s="510"/>
      <c r="H3325" s="423"/>
      <c r="I3325" s="422">
        <f t="shared" si="932"/>
        <v>0</v>
      </c>
      <c r="J3325" s="422">
        <f t="shared" si="933"/>
        <v>0</v>
      </c>
      <c r="K3325" s="419"/>
      <c r="L3325" s="423">
        <f t="shared" si="934"/>
        <v>0</v>
      </c>
      <c r="M3325" s="423">
        <f t="shared" si="935"/>
        <v>0</v>
      </c>
      <c r="N3325" s="424">
        <f t="shared" si="936"/>
        <v>0</v>
      </c>
      <c r="O3325" s="424">
        <f t="shared" si="937"/>
        <v>0</v>
      </c>
      <c r="P3325" s="420"/>
      <c r="Q3325" s="532"/>
      <c r="R3325" s="526" t="str">
        <f t="shared" si="923"/>
        <v/>
      </c>
      <c r="S3325" s="526" t="str">
        <f t="shared" si="931"/>
        <v/>
      </c>
      <c r="V3325" s="433">
        <f>VLOOKUP(A3325,[3]Cartilha!$A:$A,1,FALSE)</f>
        <v>91986</v>
      </c>
      <c r="W3325" s="367"/>
    </row>
    <row r="3326" spans="1:23" hidden="1" x14ac:dyDescent="0.2">
      <c r="A3326" s="623">
        <v>91987</v>
      </c>
      <c r="B3326" s="616" t="s">
        <v>3171</v>
      </c>
      <c r="C3326" s="620" t="s">
        <v>2595</v>
      </c>
      <c r="D3326" s="612" t="s">
        <v>169</v>
      </c>
      <c r="E3326" s="621">
        <v>51.97</v>
      </c>
      <c r="F3326" s="614">
        <f t="shared" si="924"/>
        <v>62.66</v>
      </c>
      <c r="G3326" s="510"/>
      <c r="H3326" s="423"/>
      <c r="I3326" s="422">
        <f t="shared" si="932"/>
        <v>0</v>
      </c>
      <c r="J3326" s="422">
        <f t="shared" si="933"/>
        <v>0</v>
      </c>
      <c r="K3326" s="419"/>
      <c r="L3326" s="423">
        <f t="shared" si="934"/>
        <v>0</v>
      </c>
      <c r="M3326" s="423">
        <f t="shared" si="935"/>
        <v>0</v>
      </c>
      <c r="N3326" s="424">
        <f t="shared" si="936"/>
        <v>0</v>
      </c>
      <c r="O3326" s="424">
        <f t="shared" si="937"/>
        <v>0</v>
      </c>
      <c r="P3326" s="420"/>
      <c r="Q3326" s="532"/>
      <c r="R3326" s="526" t="str">
        <f t="shared" si="923"/>
        <v/>
      </c>
      <c r="S3326" s="526" t="str">
        <f t="shared" si="931"/>
        <v/>
      </c>
      <c r="V3326" s="433">
        <f>VLOOKUP(A3326,[3]Cartilha!$A:$A,1,FALSE)</f>
        <v>91987</v>
      </c>
      <c r="W3326" s="367"/>
    </row>
    <row r="3327" spans="1:23" ht="22.5" hidden="1" x14ac:dyDescent="0.2">
      <c r="A3327" s="623">
        <v>91988</v>
      </c>
      <c r="B3327" s="616" t="s">
        <v>3171</v>
      </c>
      <c r="C3327" s="620" t="s">
        <v>2596</v>
      </c>
      <c r="D3327" s="612" t="s">
        <v>169</v>
      </c>
      <c r="E3327" s="621">
        <v>24.56</v>
      </c>
      <c r="F3327" s="614">
        <f t="shared" si="924"/>
        <v>29.61</v>
      </c>
      <c r="G3327" s="510"/>
      <c r="H3327" s="423"/>
      <c r="I3327" s="422">
        <f t="shared" si="932"/>
        <v>0</v>
      </c>
      <c r="J3327" s="422">
        <f t="shared" si="933"/>
        <v>0</v>
      </c>
      <c r="K3327" s="419"/>
      <c r="L3327" s="423">
        <f t="shared" si="934"/>
        <v>0</v>
      </c>
      <c r="M3327" s="423">
        <f t="shared" si="935"/>
        <v>0</v>
      </c>
      <c r="N3327" s="424">
        <f t="shared" si="936"/>
        <v>0</v>
      </c>
      <c r="O3327" s="424">
        <f t="shared" si="937"/>
        <v>0</v>
      </c>
      <c r="P3327" s="420"/>
      <c r="Q3327" s="532"/>
      <c r="R3327" s="526" t="str">
        <f t="shared" si="923"/>
        <v/>
      </c>
      <c r="S3327" s="526" t="str">
        <f t="shared" si="931"/>
        <v/>
      </c>
      <c r="V3327" s="433">
        <f>VLOOKUP(A3327,[3]Cartilha!$A:$A,1,FALSE)</f>
        <v>91988</v>
      </c>
      <c r="W3327" s="367"/>
    </row>
    <row r="3328" spans="1:23" ht="22.5" hidden="1" x14ac:dyDescent="0.2">
      <c r="A3328" s="623">
        <v>91989</v>
      </c>
      <c r="B3328" s="616" t="s">
        <v>3171</v>
      </c>
      <c r="C3328" s="620" t="s">
        <v>2597</v>
      </c>
      <c r="D3328" s="612" t="s">
        <v>169</v>
      </c>
      <c r="E3328" s="621">
        <v>34.03</v>
      </c>
      <c r="F3328" s="614">
        <f t="shared" si="924"/>
        <v>41.03</v>
      </c>
      <c r="G3328" s="510"/>
      <c r="H3328" s="423"/>
      <c r="I3328" s="422">
        <f t="shared" si="932"/>
        <v>0</v>
      </c>
      <c r="J3328" s="422">
        <f t="shared" si="933"/>
        <v>0</v>
      </c>
      <c r="K3328" s="419"/>
      <c r="L3328" s="423">
        <f t="shared" si="934"/>
        <v>0</v>
      </c>
      <c r="M3328" s="423">
        <f t="shared" si="935"/>
        <v>0</v>
      </c>
      <c r="N3328" s="424">
        <f t="shared" si="936"/>
        <v>0</v>
      </c>
      <c r="O3328" s="424">
        <f t="shared" si="937"/>
        <v>0</v>
      </c>
      <c r="P3328" s="420"/>
      <c r="Q3328" s="532"/>
      <c r="R3328" s="526" t="str">
        <f t="shared" si="923"/>
        <v/>
      </c>
      <c r="S3328" s="526" t="str">
        <f t="shared" si="931"/>
        <v/>
      </c>
      <c r="V3328" s="433">
        <f>VLOOKUP(A3328,[3]Cartilha!$A:$A,1,FALSE)</f>
        <v>91989</v>
      </c>
      <c r="W3328" s="367"/>
    </row>
    <row r="3329" spans="1:23" hidden="1" x14ac:dyDescent="0.2">
      <c r="A3329" s="623" t="s">
        <v>1945</v>
      </c>
      <c r="B3329" s="616"/>
      <c r="C3329" s="620" t="s">
        <v>100</v>
      </c>
      <c r="D3329" s="612">
        <v>0</v>
      </c>
      <c r="E3329" s="621"/>
      <c r="F3329" s="614">
        <f t="shared" si="924"/>
        <v>0</v>
      </c>
      <c r="G3329" s="518"/>
      <c r="H3329" s="446"/>
      <c r="I3329" s="447"/>
      <c r="J3329" s="448"/>
      <c r="K3329" s="419"/>
      <c r="L3329" s="446"/>
      <c r="M3329" s="446"/>
      <c r="N3329" s="447"/>
      <c r="O3329" s="448"/>
      <c r="P3329" s="420"/>
      <c r="Q3329" s="525" t="str">
        <f>IF(OR(SUM(J3330:J3361)&gt;0,SUM(O3330:O3361)&gt;0),"xx","")</f>
        <v/>
      </c>
      <c r="R3329" s="526" t="str">
        <f t="shared" si="923"/>
        <v/>
      </c>
      <c r="S3329" s="526" t="str">
        <f t="shared" si="931"/>
        <v/>
      </c>
      <c r="V3329" s="433" t="str">
        <f>VLOOKUP(A3329,[3]Cartilha!$A:$A,1,FALSE)</f>
        <v>8.2.13</v>
      </c>
      <c r="W3329" s="367"/>
    </row>
    <row r="3330" spans="1:23" hidden="1" x14ac:dyDescent="0.2">
      <c r="A3330" s="623">
        <v>91990</v>
      </c>
      <c r="B3330" s="616" t="s">
        <v>3171</v>
      </c>
      <c r="C3330" s="620" t="s">
        <v>877</v>
      </c>
      <c r="D3330" s="612" t="s">
        <v>169</v>
      </c>
      <c r="E3330" s="621">
        <v>35.67</v>
      </c>
      <c r="F3330" s="614">
        <f t="shared" si="924"/>
        <v>43</v>
      </c>
      <c r="G3330" s="510"/>
      <c r="H3330" s="423"/>
      <c r="I3330" s="422">
        <f t="shared" ref="I3330:I3361" si="938">IF(ISBLANK(E3330),0,ROUND(F3330*G3330,2))</f>
        <v>0</v>
      </c>
      <c r="J3330" s="422">
        <f t="shared" ref="J3330:J3361" si="939">IF(ISBLANK(G3330),0,ROUND(G3330*H3330,2))</f>
        <v>0</v>
      </c>
      <c r="K3330" s="419"/>
      <c r="L3330" s="423">
        <f t="shared" ref="L3330:L3361" si="940">G3330</f>
        <v>0</v>
      </c>
      <c r="M3330" s="423">
        <f t="shared" ref="M3330:M3361" si="941">H3330</f>
        <v>0</v>
      </c>
      <c r="N3330" s="424">
        <f t="shared" ref="N3330:N3361" si="942">IF(ISBLANK(E3330),0,ROUND(F3330*L3330,2))</f>
        <v>0</v>
      </c>
      <c r="O3330" s="424">
        <f t="shared" ref="O3330:O3361" si="943">IF(ISBLANK(L3330),0,ROUND(L3330*M3330,2))</f>
        <v>0</v>
      </c>
      <c r="P3330" s="420"/>
      <c r="Q3330" s="532"/>
      <c r="R3330" s="526" t="str">
        <f t="shared" si="923"/>
        <v/>
      </c>
      <c r="S3330" s="526" t="str">
        <f t="shared" si="931"/>
        <v/>
      </c>
      <c r="V3330" s="433">
        <f>VLOOKUP(A3330,[3]Cartilha!$A:$A,1,FALSE)</f>
        <v>91990</v>
      </c>
      <c r="W3330" s="367"/>
    </row>
    <row r="3331" spans="1:23" hidden="1" x14ac:dyDescent="0.2">
      <c r="A3331" s="623">
        <v>91991</v>
      </c>
      <c r="B3331" s="616" t="s">
        <v>3171</v>
      </c>
      <c r="C3331" s="620" t="s">
        <v>878</v>
      </c>
      <c r="D3331" s="612" t="s">
        <v>169</v>
      </c>
      <c r="E3331" s="621">
        <v>38.6</v>
      </c>
      <c r="F3331" s="614">
        <f t="shared" si="924"/>
        <v>46.54</v>
      </c>
      <c r="G3331" s="510"/>
      <c r="H3331" s="423"/>
      <c r="I3331" s="422">
        <f t="shared" si="938"/>
        <v>0</v>
      </c>
      <c r="J3331" s="422">
        <f t="shared" si="939"/>
        <v>0</v>
      </c>
      <c r="K3331" s="419"/>
      <c r="L3331" s="423">
        <f t="shared" si="940"/>
        <v>0</v>
      </c>
      <c r="M3331" s="423">
        <f t="shared" si="941"/>
        <v>0</v>
      </c>
      <c r="N3331" s="424">
        <f t="shared" si="942"/>
        <v>0</v>
      </c>
      <c r="O3331" s="424">
        <f t="shared" si="943"/>
        <v>0</v>
      </c>
      <c r="P3331" s="420"/>
      <c r="Q3331" s="532"/>
      <c r="R3331" s="526" t="str">
        <f t="shared" si="923"/>
        <v/>
      </c>
      <c r="S3331" s="526" t="str">
        <f t="shared" si="931"/>
        <v/>
      </c>
      <c r="V3331" s="433">
        <f>VLOOKUP(A3331,[3]Cartilha!$A:$A,1,FALSE)</f>
        <v>91991</v>
      </c>
      <c r="W3331" s="367"/>
    </row>
    <row r="3332" spans="1:23" hidden="1" x14ac:dyDescent="0.2">
      <c r="A3332" s="623">
        <v>91992</v>
      </c>
      <c r="B3332" s="616" t="s">
        <v>3171</v>
      </c>
      <c r="C3332" s="620" t="s">
        <v>879</v>
      </c>
      <c r="D3332" s="612" t="s">
        <v>169</v>
      </c>
      <c r="E3332" s="621">
        <v>45.14</v>
      </c>
      <c r="F3332" s="614">
        <f t="shared" si="924"/>
        <v>54.42</v>
      </c>
      <c r="G3332" s="510"/>
      <c r="H3332" s="423"/>
      <c r="I3332" s="422">
        <f t="shared" si="938"/>
        <v>0</v>
      </c>
      <c r="J3332" s="422">
        <f t="shared" si="939"/>
        <v>0</v>
      </c>
      <c r="K3332" s="419"/>
      <c r="L3332" s="423">
        <f t="shared" si="940"/>
        <v>0</v>
      </c>
      <c r="M3332" s="423">
        <f t="shared" si="941"/>
        <v>0</v>
      </c>
      <c r="N3332" s="424">
        <f t="shared" si="942"/>
        <v>0</v>
      </c>
      <c r="O3332" s="424">
        <f t="shared" si="943"/>
        <v>0</v>
      </c>
      <c r="P3332" s="420"/>
      <c r="Q3332" s="532"/>
      <c r="R3332" s="526" t="str">
        <f t="shared" si="923"/>
        <v/>
      </c>
      <c r="S3332" s="526" t="str">
        <f t="shared" si="931"/>
        <v/>
      </c>
      <c r="V3332" s="433">
        <f>VLOOKUP(A3332,[3]Cartilha!$A:$A,1,FALSE)</f>
        <v>91992</v>
      </c>
      <c r="W3332" s="367"/>
    </row>
    <row r="3333" spans="1:23" hidden="1" x14ac:dyDescent="0.2">
      <c r="A3333" s="623">
        <v>91993</v>
      </c>
      <c r="B3333" s="616" t="s">
        <v>3171</v>
      </c>
      <c r="C3333" s="620" t="s">
        <v>880</v>
      </c>
      <c r="D3333" s="612" t="s">
        <v>169</v>
      </c>
      <c r="E3333" s="621">
        <v>48.07</v>
      </c>
      <c r="F3333" s="614">
        <f t="shared" si="924"/>
        <v>57.95</v>
      </c>
      <c r="G3333" s="510"/>
      <c r="H3333" s="423"/>
      <c r="I3333" s="422">
        <f t="shared" si="938"/>
        <v>0</v>
      </c>
      <c r="J3333" s="422">
        <f t="shared" si="939"/>
        <v>0</v>
      </c>
      <c r="K3333" s="419"/>
      <c r="L3333" s="423">
        <f t="shared" si="940"/>
        <v>0</v>
      </c>
      <c r="M3333" s="423">
        <f t="shared" si="941"/>
        <v>0</v>
      </c>
      <c r="N3333" s="424">
        <f t="shared" si="942"/>
        <v>0</v>
      </c>
      <c r="O3333" s="424">
        <f t="shared" si="943"/>
        <v>0</v>
      </c>
      <c r="P3333" s="420"/>
      <c r="Q3333" s="532"/>
      <c r="R3333" s="526" t="str">
        <f t="shared" si="923"/>
        <v/>
      </c>
      <c r="S3333" s="526" t="str">
        <f t="shared" si="931"/>
        <v/>
      </c>
      <c r="V3333" s="433">
        <f>VLOOKUP(A3333,[3]Cartilha!$A:$A,1,FALSE)</f>
        <v>91993</v>
      </c>
      <c r="W3333" s="367"/>
    </row>
    <row r="3334" spans="1:23" hidden="1" x14ac:dyDescent="0.2">
      <c r="A3334" s="623">
        <v>91994</v>
      </c>
      <c r="B3334" s="616" t="s">
        <v>3171</v>
      </c>
      <c r="C3334" s="620" t="s">
        <v>881</v>
      </c>
      <c r="D3334" s="612" t="s">
        <v>169</v>
      </c>
      <c r="E3334" s="621">
        <v>26.11</v>
      </c>
      <c r="F3334" s="614">
        <f t="shared" si="924"/>
        <v>31.48</v>
      </c>
      <c r="G3334" s="510"/>
      <c r="H3334" s="423"/>
      <c r="I3334" s="422">
        <f t="shared" si="938"/>
        <v>0</v>
      </c>
      <c r="J3334" s="422">
        <f t="shared" si="939"/>
        <v>0</v>
      </c>
      <c r="K3334" s="419"/>
      <c r="L3334" s="423">
        <f t="shared" si="940"/>
        <v>0</v>
      </c>
      <c r="M3334" s="423">
        <f t="shared" si="941"/>
        <v>0</v>
      </c>
      <c r="N3334" s="424">
        <f t="shared" si="942"/>
        <v>0</v>
      </c>
      <c r="O3334" s="424">
        <f t="shared" si="943"/>
        <v>0</v>
      </c>
      <c r="P3334" s="420"/>
      <c r="Q3334" s="532"/>
      <c r="R3334" s="526" t="str">
        <f t="shared" si="923"/>
        <v/>
      </c>
      <c r="S3334" s="526" t="str">
        <f t="shared" si="931"/>
        <v/>
      </c>
      <c r="V3334" s="433">
        <f>VLOOKUP(A3334,[3]Cartilha!$A:$A,1,FALSE)</f>
        <v>91994</v>
      </c>
      <c r="W3334" s="367"/>
    </row>
    <row r="3335" spans="1:23" hidden="1" x14ac:dyDescent="0.2">
      <c r="A3335" s="623">
        <v>91995</v>
      </c>
      <c r="B3335" s="616" t="s">
        <v>3171</v>
      </c>
      <c r="C3335" s="620" t="s">
        <v>882</v>
      </c>
      <c r="D3335" s="612" t="s">
        <v>169</v>
      </c>
      <c r="E3335" s="621">
        <v>29.04</v>
      </c>
      <c r="F3335" s="614">
        <f t="shared" si="924"/>
        <v>35.01</v>
      </c>
      <c r="G3335" s="510"/>
      <c r="H3335" s="423"/>
      <c r="I3335" s="422">
        <f t="shared" si="938"/>
        <v>0</v>
      </c>
      <c r="J3335" s="422">
        <f t="shared" si="939"/>
        <v>0</v>
      </c>
      <c r="K3335" s="419"/>
      <c r="L3335" s="423">
        <f t="shared" si="940"/>
        <v>0</v>
      </c>
      <c r="M3335" s="423">
        <f t="shared" si="941"/>
        <v>0</v>
      </c>
      <c r="N3335" s="424">
        <f t="shared" si="942"/>
        <v>0</v>
      </c>
      <c r="O3335" s="424">
        <f t="shared" si="943"/>
        <v>0</v>
      </c>
      <c r="P3335" s="420"/>
      <c r="Q3335" s="532"/>
      <c r="R3335" s="526" t="str">
        <f t="shared" si="923"/>
        <v/>
      </c>
      <c r="S3335" s="526" t="str">
        <f t="shared" si="931"/>
        <v/>
      </c>
      <c r="V3335" s="433">
        <f>VLOOKUP(A3335,[3]Cartilha!$A:$A,1,FALSE)</f>
        <v>91995</v>
      </c>
      <c r="W3335" s="367"/>
    </row>
    <row r="3336" spans="1:23" ht="22.5" hidden="1" x14ac:dyDescent="0.2">
      <c r="A3336" s="623">
        <v>91996</v>
      </c>
      <c r="B3336" s="616" t="s">
        <v>3171</v>
      </c>
      <c r="C3336" s="620" t="s">
        <v>883</v>
      </c>
      <c r="D3336" s="612" t="s">
        <v>169</v>
      </c>
      <c r="E3336" s="621">
        <v>35.58</v>
      </c>
      <c r="F3336" s="614">
        <f t="shared" si="924"/>
        <v>42.9</v>
      </c>
      <c r="G3336" s="510"/>
      <c r="H3336" s="423"/>
      <c r="I3336" s="422">
        <f t="shared" si="938"/>
        <v>0</v>
      </c>
      <c r="J3336" s="422">
        <f t="shared" si="939"/>
        <v>0</v>
      </c>
      <c r="K3336" s="419"/>
      <c r="L3336" s="423">
        <f t="shared" si="940"/>
        <v>0</v>
      </c>
      <c r="M3336" s="423">
        <f t="shared" si="941"/>
        <v>0</v>
      </c>
      <c r="N3336" s="424">
        <f t="shared" si="942"/>
        <v>0</v>
      </c>
      <c r="O3336" s="424">
        <f t="shared" si="943"/>
        <v>0</v>
      </c>
      <c r="P3336" s="420"/>
      <c r="Q3336" s="532"/>
      <c r="R3336" s="526" t="str">
        <f t="shared" si="923"/>
        <v/>
      </c>
      <c r="S3336" s="526" t="str">
        <f t="shared" si="931"/>
        <v/>
      </c>
      <c r="V3336" s="433">
        <f>VLOOKUP(A3336,[3]Cartilha!$A:$A,1,FALSE)</f>
        <v>91996</v>
      </c>
      <c r="W3336" s="367"/>
    </row>
    <row r="3337" spans="1:23" ht="22.5" hidden="1" x14ac:dyDescent="0.2">
      <c r="A3337" s="623">
        <v>91997</v>
      </c>
      <c r="B3337" s="616" t="s">
        <v>3171</v>
      </c>
      <c r="C3337" s="620" t="s">
        <v>884</v>
      </c>
      <c r="D3337" s="612" t="s">
        <v>169</v>
      </c>
      <c r="E3337" s="621">
        <v>38.51</v>
      </c>
      <c r="F3337" s="614">
        <f t="shared" si="924"/>
        <v>46.43</v>
      </c>
      <c r="G3337" s="510"/>
      <c r="H3337" s="423"/>
      <c r="I3337" s="422">
        <f t="shared" si="938"/>
        <v>0</v>
      </c>
      <c r="J3337" s="422">
        <f t="shared" si="939"/>
        <v>0</v>
      </c>
      <c r="K3337" s="419"/>
      <c r="L3337" s="423">
        <f t="shared" si="940"/>
        <v>0</v>
      </c>
      <c r="M3337" s="423">
        <f t="shared" si="941"/>
        <v>0</v>
      </c>
      <c r="N3337" s="424">
        <f t="shared" si="942"/>
        <v>0</v>
      </c>
      <c r="O3337" s="424">
        <f t="shared" si="943"/>
        <v>0</v>
      </c>
      <c r="P3337" s="420"/>
      <c r="Q3337" s="532"/>
      <c r="R3337" s="526" t="str">
        <f t="shared" si="923"/>
        <v/>
      </c>
      <c r="S3337" s="526" t="str">
        <f t="shared" si="931"/>
        <v/>
      </c>
      <c r="V3337" s="433">
        <f>VLOOKUP(A3337,[3]Cartilha!$A:$A,1,FALSE)</f>
        <v>91997</v>
      </c>
      <c r="W3337" s="367"/>
    </row>
    <row r="3338" spans="1:23" hidden="1" x14ac:dyDescent="0.2">
      <c r="A3338" s="623">
        <v>91998</v>
      </c>
      <c r="B3338" s="616" t="s">
        <v>3171</v>
      </c>
      <c r="C3338" s="620" t="s">
        <v>885</v>
      </c>
      <c r="D3338" s="612" t="s">
        <v>169</v>
      </c>
      <c r="E3338" s="621">
        <v>22.4</v>
      </c>
      <c r="F3338" s="614">
        <f t="shared" si="924"/>
        <v>27.01</v>
      </c>
      <c r="G3338" s="510"/>
      <c r="H3338" s="423"/>
      <c r="I3338" s="422">
        <f t="shared" si="938"/>
        <v>0</v>
      </c>
      <c r="J3338" s="422">
        <f t="shared" si="939"/>
        <v>0</v>
      </c>
      <c r="K3338" s="419"/>
      <c r="L3338" s="423">
        <f t="shared" si="940"/>
        <v>0</v>
      </c>
      <c r="M3338" s="423">
        <f t="shared" si="941"/>
        <v>0</v>
      </c>
      <c r="N3338" s="424">
        <f t="shared" si="942"/>
        <v>0</v>
      </c>
      <c r="O3338" s="424">
        <f t="shared" si="943"/>
        <v>0</v>
      </c>
      <c r="P3338" s="420"/>
      <c r="Q3338" s="532"/>
      <c r="R3338" s="526" t="str">
        <f t="shared" si="923"/>
        <v/>
      </c>
      <c r="S3338" s="526" t="str">
        <f t="shared" si="931"/>
        <v/>
      </c>
      <c r="V3338" s="433">
        <f>VLOOKUP(A3338,[3]Cartilha!$A:$A,1,FALSE)</f>
        <v>91998</v>
      </c>
      <c r="W3338" s="367"/>
    </row>
    <row r="3339" spans="1:23" hidden="1" x14ac:dyDescent="0.2">
      <c r="A3339" s="623">
        <v>91999</v>
      </c>
      <c r="B3339" s="616" t="s">
        <v>3171</v>
      </c>
      <c r="C3339" s="620" t="s">
        <v>886</v>
      </c>
      <c r="D3339" s="612" t="s">
        <v>169</v>
      </c>
      <c r="E3339" s="621">
        <v>25.33</v>
      </c>
      <c r="F3339" s="614">
        <f t="shared" si="924"/>
        <v>30.54</v>
      </c>
      <c r="G3339" s="510"/>
      <c r="H3339" s="423"/>
      <c r="I3339" s="422">
        <f t="shared" si="938"/>
        <v>0</v>
      </c>
      <c r="J3339" s="422">
        <f t="shared" si="939"/>
        <v>0</v>
      </c>
      <c r="K3339" s="419"/>
      <c r="L3339" s="423">
        <f t="shared" si="940"/>
        <v>0</v>
      </c>
      <c r="M3339" s="423">
        <f t="shared" si="941"/>
        <v>0</v>
      </c>
      <c r="N3339" s="424">
        <f t="shared" si="942"/>
        <v>0</v>
      </c>
      <c r="O3339" s="424">
        <f t="shared" si="943"/>
        <v>0</v>
      </c>
      <c r="P3339" s="420"/>
      <c r="Q3339" s="532"/>
      <c r="R3339" s="526" t="str">
        <f t="shared" si="923"/>
        <v/>
      </c>
      <c r="S3339" s="526" t="str">
        <f t="shared" si="931"/>
        <v/>
      </c>
      <c r="V3339" s="433">
        <f>VLOOKUP(A3339,[3]Cartilha!$A:$A,1,FALSE)</f>
        <v>91999</v>
      </c>
      <c r="W3339" s="367"/>
    </row>
    <row r="3340" spans="1:23" ht="22.5" hidden="1" x14ac:dyDescent="0.2">
      <c r="A3340" s="623">
        <v>92000</v>
      </c>
      <c r="B3340" s="616" t="s">
        <v>3171</v>
      </c>
      <c r="C3340" s="620" t="s">
        <v>887</v>
      </c>
      <c r="D3340" s="612" t="s">
        <v>169</v>
      </c>
      <c r="E3340" s="621">
        <v>31.87</v>
      </c>
      <c r="F3340" s="614">
        <f t="shared" si="924"/>
        <v>38.42</v>
      </c>
      <c r="G3340" s="510"/>
      <c r="H3340" s="423"/>
      <c r="I3340" s="422">
        <f t="shared" si="938"/>
        <v>0</v>
      </c>
      <c r="J3340" s="422">
        <f t="shared" si="939"/>
        <v>0</v>
      </c>
      <c r="K3340" s="419"/>
      <c r="L3340" s="423">
        <f t="shared" si="940"/>
        <v>0</v>
      </c>
      <c r="M3340" s="423">
        <f t="shared" si="941"/>
        <v>0</v>
      </c>
      <c r="N3340" s="424">
        <f t="shared" si="942"/>
        <v>0</v>
      </c>
      <c r="O3340" s="424">
        <f t="shared" si="943"/>
        <v>0</v>
      </c>
      <c r="P3340" s="420"/>
      <c r="Q3340" s="532"/>
      <c r="R3340" s="526" t="str">
        <f t="shared" si="923"/>
        <v/>
      </c>
      <c r="S3340" s="526" t="str">
        <f t="shared" si="931"/>
        <v/>
      </c>
      <c r="V3340" s="433">
        <f>VLOOKUP(A3340,[3]Cartilha!$A:$A,1,FALSE)</f>
        <v>92000</v>
      </c>
      <c r="W3340" s="367"/>
    </row>
    <row r="3341" spans="1:23" ht="22.5" hidden="1" x14ac:dyDescent="0.2">
      <c r="A3341" s="623">
        <v>92001</v>
      </c>
      <c r="B3341" s="616" t="s">
        <v>3171</v>
      </c>
      <c r="C3341" s="620" t="s">
        <v>888</v>
      </c>
      <c r="D3341" s="612" t="s">
        <v>169</v>
      </c>
      <c r="E3341" s="621">
        <v>34.799999999999997</v>
      </c>
      <c r="F3341" s="614">
        <f t="shared" si="924"/>
        <v>41.95</v>
      </c>
      <c r="G3341" s="510"/>
      <c r="H3341" s="423"/>
      <c r="I3341" s="422">
        <f t="shared" si="938"/>
        <v>0</v>
      </c>
      <c r="J3341" s="422">
        <f t="shared" si="939"/>
        <v>0</v>
      </c>
      <c r="K3341" s="419"/>
      <c r="L3341" s="423">
        <f t="shared" si="940"/>
        <v>0</v>
      </c>
      <c r="M3341" s="423">
        <f t="shared" si="941"/>
        <v>0</v>
      </c>
      <c r="N3341" s="424">
        <f t="shared" si="942"/>
        <v>0</v>
      </c>
      <c r="O3341" s="424">
        <f t="shared" si="943"/>
        <v>0</v>
      </c>
      <c r="P3341" s="420"/>
      <c r="Q3341" s="532"/>
      <c r="R3341" s="526" t="str">
        <f t="shared" si="923"/>
        <v/>
      </c>
      <c r="S3341" s="526" t="str">
        <f t="shared" si="931"/>
        <v/>
      </c>
      <c r="V3341" s="433">
        <f>VLOOKUP(A3341,[3]Cartilha!$A:$A,1,FALSE)</f>
        <v>92001</v>
      </c>
      <c r="W3341" s="367"/>
    </row>
    <row r="3342" spans="1:23" ht="22.5" hidden="1" x14ac:dyDescent="0.2">
      <c r="A3342" s="623">
        <v>92002</v>
      </c>
      <c r="B3342" s="616" t="s">
        <v>3171</v>
      </c>
      <c r="C3342" s="620" t="s">
        <v>889</v>
      </c>
      <c r="D3342" s="612" t="s">
        <v>169</v>
      </c>
      <c r="E3342" s="621">
        <v>49.13</v>
      </c>
      <c r="F3342" s="614">
        <f t="shared" si="924"/>
        <v>59.23</v>
      </c>
      <c r="G3342" s="510"/>
      <c r="H3342" s="423"/>
      <c r="I3342" s="422">
        <f t="shared" si="938"/>
        <v>0</v>
      </c>
      <c r="J3342" s="422">
        <f t="shared" si="939"/>
        <v>0</v>
      </c>
      <c r="K3342" s="419"/>
      <c r="L3342" s="423">
        <f t="shared" si="940"/>
        <v>0</v>
      </c>
      <c r="M3342" s="423">
        <f t="shared" si="941"/>
        <v>0</v>
      </c>
      <c r="N3342" s="424">
        <f t="shared" si="942"/>
        <v>0</v>
      </c>
      <c r="O3342" s="424">
        <f t="shared" si="943"/>
        <v>0</v>
      </c>
      <c r="P3342" s="420"/>
      <c r="Q3342" s="532"/>
      <c r="R3342" s="526" t="str">
        <f t="shared" si="923"/>
        <v/>
      </c>
      <c r="S3342" s="526" t="str">
        <f t="shared" si="931"/>
        <v/>
      </c>
      <c r="V3342" s="433">
        <f>VLOOKUP(A3342,[3]Cartilha!$A:$A,1,FALSE)</f>
        <v>92002</v>
      </c>
      <c r="W3342" s="367"/>
    </row>
    <row r="3343" spans="1:23" ht="22.5" hidden="1" x14ac:dyDescent="0.2">
      <c r="A3343" s="623">
        <v>92003</v>
      </c>
      <c r="B3343" s="616" t="s">
        <v>3171</v>
      </c>
      <c r="C3343" s="620" t="s">
        <v>890</v>
      </c>
      <c r="D3343" s="612" t="s">
        <v>169</v>
      </c>
      <c r="E3343" s="621">
        <v>54.99</v>
      </c>
      <c r="F3343" s="614">
        <f t="shared" si="924"/>
        <v>66.3</v>
      </c>
      <c r="G3343" s="510"/>
      <c r="H3343" s="423"/>
      <c r="I3343" s="422">
        <f t="shared" si="938"/>
        <v>0</v>
      </c>
      <c r="J3343" s="422">
        <f t="shared" si="939"/>
        <v>0</v>
      </c>
      <c r="K3343" s="419"/>
      <c r="L3343" s="423">
        <f t="shared" si="940"/>
        <v>0</v>
      </c>
      <c r="M3343" s="423">
        <f t="shared" si="941"/>
        <v>0</v>
      </c>
      <c r="N3343" s="424">
        <f t="shared" si="942"/>
        <v>0</v>
      </c>
      <c r="O3343" s="424">
        <f t="shared" si="943"/>
        <v>0</v>
      </c>
      <c r="P3343" s="420"/>
      <c r="Q3343" s="532"/>
      <c r="R3343" s="526" t="str">
        <f t="shared" si="923"/>
        <v/>
      </c>
      <c r="S3343" s="526" t="str">
        <f t="shared" si="931"/>
        <v/>
      </c>
      <c r="V3343" s="433">
        <f>VLOOKUP(A3343,[3]Cartilha!$A:$A,1,FALSE)</f>
        <v>92003</v>
      </c>
      <c r="W3343" s="367"/>
    </row>
    <row r="3344" spans="1:23" ht="22.5" hidden="1" x14ac:dyDescent="0.2">
      <c r="A3344" s="623">
        <v>92004</v>
      </c>
      <c r="B3344" s="616" t="s">
        <v>3171</v>
      </c>
      <c r="C3344" s="620" t="s">
        <v>891</v>
      </c>
      <c r="D3344" s="612" t="s">
        <v>169</v>
      </c>
      <c r="E3344" s="621">
        <v>58.6</v>
      </c>
      <c r="F3344" s="614">
        <f t="shared" si="924"/>
        <v>70.650000000000006</v>
      </c>
      <c r="G3344" s="510"/>
      <c r="H3344" s="423"/>
      <c r="I3344" s="422">
        <f t="shared" si="938"/>
        <v>0</v>
      </c>
      <c r="J3344" s="422">
        <f t="shared" si="939"/>
        <v>0</v>
      </c>
      <c r="K3344" s="419"/>
      <c r="L3344" s="423">
        <f t="shared" si="940"/>
        <v>0</v>
      </c>
      <c r="M3344" s="423">
        <f t="shared" si="941"/>
        <v>0</v>
      </c>
      <c r="N3344" s="424">
        <f t="shared" si="942"/>
        <v>0</v>
      </c>
      <c r="O3344" s="424">
        <f t="shared" si="943"/>
        <v>0</v>
      </c>
      <c r="P3344" s="420"/>
      <c r="Q3344" s="532"/>
      <c r="R3344" s="526" t="str">
        <f t="shared" si="923"/>
        <v/>
      </c>
      <c r="S3344" s="526" t="str">
        <f t="shared" si="931"/>
        <v/>
      </c>
      <c r="V3344" s="433">
        <f>VLOOKUP(A3344,[3]Cartilha!$A:$A,1,FALSE)</f>
        <v>92004</v>
      </c>
      <c r="W3344" s="367"/>
    </row>
    <row r="3345" spans="1:23" ht="22.5" hidden="1" x14ac:dyDescent="0.2">
      <c r="A3345" s="623">
        <v>92005</v>
      </c>
      <c r="B3345" s="616" t="s">
        <v>3171</v>
      </c>
      <c r="C3345" s="620" t="s">
        <v>892</v>
      </c>
      <c r="D3345" s="612" t="s">
        <v>169</v>
      </c>
      <c r="E3345" s="621">
        <v>64.459999999999994</v>
      </c>
      <c r="F3345" s="614">
        <f t="shared" si="924"/>
        <v>77.709999999999994</v>
      </c>
      <c r="G3345" s="510"/>
      <c r="H3345" s="423"/>
      <c r="I3345" s="422">
        <f t="shared" si="938"/>
        <v>0</v>
      </c>
      <c r="J3345" s="422">
        <f t="shared" si="939"/>
        <v>0</v>
      </c>
      <c r="K3345" s="419"/>
      <c r="L3345" s="423">
        <f t="shared" si="940"/>
        <v>0</v>
      </c>
      <c r="M3345" s="423">
        <f t="shared" si="941"/>
        <v>0</v>
      </c>
      <c r="N3345" s="424">
        <f t="shared" si="942"/>
        <v>0</v>
      </c>
      <c r="O3345" s="424">
        <f t="shared" si="943"/>
        <v>0</v>
      </c>
      <c r="P3345" s="420"/>
      <c r="Q3345" s="532"/>
      <c r="R3345" s="526" t="str">
        <f t="shared" si="923"/>
        <v/>
      </c>
      <c r="S3345" s="526" t="str">
        <f t="shared" si="931"/>
        <v/>
      </c>
      <c r="V3345" s="433">
        <f>VLOOKUP(A3345,[3]Cartilha!$A:$A,1,FALSE)</f>
        <v>92005</v>
      </c>
      <c r="W3345" s="367"/>
    </row>
    <row r="3346" spans="1:23" ht="22.5" hidden="1" x14ac:dyDescent="0.2">
      <c r="A3346" s="623">
        <v>92006</v>
      </c>
      <c r="B3346" s="616" t="s">
        <v>3171</v>
      </c>
      <c r="C3346" s="620" t="s">
        <v>893</v>
      </c>
      <c r="D3346" s="612" t="s">
        <v>169</v>
      </c>
      <c r="E3346" s="621">
        <v>41.72</v>
      </c>
      <c r="F3346" s="614">
        <f t="shared" si="924"/>
        <v>50.3</v>
      </c>
      <c r="G3346" s="510"/>
      <c r="H3346" s="423"/>
      <c r="I3346" s="422">
        <f t="shared" si="938"/>
        <v>0</v>
      </c>
      <c r="J3346" s="422">
        <f t="shared" si="939"/>
        <v>0</v>
      </c>
      <c r="K3346" s="419"/>
      <c r="L3346" s="423">
        <f t="shared" si="940"/>
        <v>0</v>
      </c>
      <c r="M3346" s="423">
        <f t="shared" si="941"/>
        <v>0</v>
      </c>
      <c r="N3346" s="424">
        <f t="shared" si="942"/>
        <v>0</v>
      </c>
      <c r="O3346" s="424">
        <f t="shared" si="943"/>
        <v>0</v>
      </c>
      <c r="P3346" s="420"/>
      <c r="Q3346" s="532"/>
      <c r="R3346" s="526" t="str">
        <f t="shared" si="923"/>
        <v/>
      </c>
      <c r="S3346" s="526" t="str">
        <f t="shared" si="931"/>
        <v/>
      </c>
      <c r="V3346" s="433">
        <f>VLOOKUP(A3346,[3]Cartilha!$A:$A,1,FALSE)</f>
        <v>92006</v>
      </c>
      <c r="W3346" s="367"/>
    </row>
    <row r="3347" spans="1:23" ht="22.5" hidden="1" x14ac:dyDescent="0.2">
      <c r="A3347" s="623">
        <v>92007</v>
      </c>
      <c r="B3347" s="616" t="s">
        <v>3171</v>
      </c>
      <c r="C3347" s="620" t="s">
        <v>894</v>
      </c>
      <c r="D3347" s="612" t="s">
        <v>169</v>
      </c>
      <c r="E3347" s="621">
        <v>47.58</v>
      </c>
      <c r="F3347" s="614">
        <f t="shared" si="924"/>
        <v>57.36</v>
      </c>
      <c r="G3347" s="510"/>
      <c r="H3347" s="423"/>
      <c r="I3347" s="422">
        <f t="shared" si="938"/>
        <v>0</v>
      </c>
      <c r="J3347" s="422">
        <f t="shared" si="939"/>
        <v>0</v>
      </c>
      <c r="K3347" s="419"/>
      <c r="L3347" s="423">
        <f t="shared" si="940"/>
        <v>0</v>
      </c>
      <c r="M3347" s="423">
        <f t="shared" si="941"/>
        <v>0</v>
      </c>
      <c r="N3347" s="424">
        <f t="shared" si="942"/>
        <v>0</v>
      </c>
      <c r="O3347" s="424">
        <f t="shared" si="943"/>
        <v>0</v>
      </c>
      <c r="P3347" s="420"/>
      <c r="Q3347" s="532"/>
      <c r="R3347" s="526" t="str">
        <f t="shared" si="923"/>
        <v/>
      </c>
      <c r="S3347" s="526" t="str">
        <f t="shared" si="931"/>
        <v/>
      </c>
      <c r="V3347" s="433">
        <f>VLOOKUP(A3347,[3]Cartilha!$A:$A,1,FALSE)</f>
        <v>92007</v>
      </c>
      <c r="W3347" s="367"/>
    </row>
    <row r="3348" spans="1:23" ht="22.5" hidden="1" x14ac:dyDescent="0.2">
      <c r="A3348" s="623">
        <v>92008</v>
      </c>
      <c r="B3348" s="616" t="s">
        <v>3171</v>
      </c>
      <c r="C3348" s="620" t="s">
        <v>895</v>
      </c>
      <c r="D3348" s="612" t="s">
        <v>169</v>
      </c>
      <c r="E3348" s="621">
        <v>51.19</v>
      </c>
      <c r="F3348" s="614">
        <f t="shared" si="924"/>
        <v>61.71</v>
      </c>
      <c r="G3348" s="510"/>
      <c r="H3348" s="423"/>
      <c r="I3348" s="422">
        <f t="shared" si="938"/>
        <v>0</v>
      </c>
      <c r="J3348" s="422">
        <f t="shared" si="939"/>
        <v>0</v>
      </c>
      <c r="K3348" s="419"/>
      <c r="L3348" s="423">
        <f t="shared" si="940"/>
        <v>0</v>
      </c>
      <c r="M3348" s="423">
        <f t="shared" si="941"/>
        <v>0</v>
      </c>
      <c r="N3348" s="424">
        <f t="shared" si="942"/>
        <v>0</v>
      </c>
      <c r="O3348" s="424">
        <f t="shared" si="943"/>
        <v>0</v>
      </c>
      <c r="P3348" s="420"/>
      <c r="Q3348" s="532"/>
      <c r="R3348" s="526" t="str">
        <f t="shared" ref="R3348:R3411" si="944">IF(Q3348="X","x",IF(Q3348="xx","x",IF(O3348&gt;0,"x","")))</f>
        <v/>
      </c>
      <c r="S3348" s="526" t="str">
        <f t="shared" si="931"/>
        <v/>
      </c>
      <c r="V3348" s="433">
        <f>VLOOKUP(A3348,[3]Cartilha!$A:$A,1,FALSE)</f>
        <v>92008</v>
      </c>
      <c r="W3348" s="367"/>
    </row>
    <row r="3349" spans="1:23" ht="22.5" hidden="1" x14ac:dyDescent="0.2">
      <c r="A3349" s="623">
        <v>92009</v>
      </c>
      <c r="B3349" s="616" t="s">
        <v>3171</v>
      </c>
      <c r="C3349" s="620" t="s">
        <v>896</v>
      </c>
      <c r="D3349" s="612" t="s">
        <v>169</v>
      </c>
      <c r="E3349" s="621">
        <v>57.05</v>
      </c>
      <c r="F3349" s="614">
        <f t="shared" si="924"/>
        <v>68.78</v>
      </c>
      <c r="G3349" s="510"/>
      <c r="H3349" s="423"/>
      <c r="I3349" s="422">
        <f t="shared" si="938"/>
        <v>0</v>
      </c>
      <c r="J3349" s="422">
        <f t="shared" si="939"/>
        <v>0</v>
      </c>
      <c r="K3349" s="419"/>
      <c r="L3349" s="423">
        <f t="shared" si="940"/>
        <v>0</v>
      </c>
      <c r="M3349" s="423">
        <f t="shared" si="941"/>
        <v>0</v>
      </c>
      <c r="N3349" s="424">
        <f t="shared" si="942"/>
        <v>0</v>
      </c>
      <c r="O3349" s="424">
        <f t="shared" si="943"/>
        <v>0</v>
      </c>
      <c r="P3349" s="420"/>
      <c r="Q3349" s="532"/>
      <c r="R3349" s="526" t="str">
        <f t="shared" si="944"/>
        <v/>
      </c>
      <c r="S3349" s="526" t="str">
        <f t="shared" si="931"/>
        <v/>
      </c>
      <c r="V3349" s="433">
        <f>VLOOKUP(A3349,[3]Cartilha!$A:$A,1,FALSE)</f>
        <v>92009</v>
      </c>
      <c r="W3349" s="367"/>
    </row>
    <row r="3350" spans="1:23" ht="22.5" hidden="1" x14ac:dyDescent="0.2">
      <c r="A3350" s="623">
        <v>92010</v>
      </c>
      <c r="B3350" s="616" t="s">
        <v>3171</v>
      </c>
      <c r="C3350" s="620" t="s">
        <v>897</v>
      </c>
      <c r="D3350" s="612" t="s">
        <v>169</v>
      </c>
      <c r="E3350" s="621">
        <v>72.16</v>
      </c>
      <c r="F3350" s="614">
        <f t="shared" si="924"/>
        <v>87</v>
      </c>
      <c r="G3350" s="510"/>
      <c r="H3350" s="423"/>
      <c r="I3350" s="422">
        <f t="shared" si="938"/>
        <v>0</v>
      </c>
      <c r="J3350" s="422">
        <f t="shared" si="939"/>
        <v>0</v>
      </c>
      <c r="K3350" s="419"/>
      <c r="L3350" s="423">
        <f t="shared" si="940"/>
        <v>0</v>
      </c>
      <c r="M3350" s="423">
        <f t="shared" si="941"/>
        <v>0</v>
      </c>
      <c r="N3350" s="424">
        <f t="shared" si="942"/>
        <v>0</v>
      </c>
      <c r="O3350" s="424">
        <f t="shared" si="943"/>
        <v>0</v>
      </c>
      <c r="P3350" s="420"/>
      <c r="Q3350" s="532"/>
      <c r="R3350" s="526" t="str">
        <f t="shared" si="944"/>
        <v/>
      </c>
      <c r="S3350" s="526" t="str">
        <f t="shared" si="931"/>
        <v/>
      </c>
      <c r="V3350" s="433">
        <f>VLOOKUP(A3350,[3]Cartilha!$A:$A,1,FALSE)</f>
        <v>92010</v>
      </c>
      <c r="W3350" s="367"/>
    </row>
    <row r="3351" spans="1:23" ht="22.5" hidden="1" x14ac:dyDescent="0.2">
      <c r="A3351" s="623">
        <v>92011</v>
      </c>
      <c r="B3351" s="616" t="s">
        <v>3171</v>
      </c>
      <c r="C3351" s="620" t="s">
        <v>898</v>
      </c>
      <c r="D3351" s="612" t="s">
        <v>169</v>
      </c>
      <c r="E3351" s="621">
        <v>80.95</v>
      </c>
      <c r="F3351" s="614">
        <f t="shared" ref="F3351:F3414" si="945">IF(E3351=0,0,ROUND(E3351*(1+E$13)*(1-E$14),2))</f>
        <v>97.59</v>
      </c>
      <c r="G3351" s="510"/>
      <c r="H3351" s="423"/>
      <c r="I3351" s="422">
        <f t="shared" si="938"/>
        <v>0</v>
      </c>
      <c r="J3351" s="422">
        <f t="shared" si="939"/>
        <v>0</v>
      </c>
      <c r="K3351" s="419"/>
      <c r="L3351" s="423">
        <f t="shared" si="940"/>
        <v>0</v>
      </c>
      <c r="M3351" s="423">
        <f t="shared" si="941"/>
        <v>0</v>
      </c>
      <c r="N3351" s="424">
        <f t="shared" si="942"/>
        <v>0</v>
      </c>
      <c r="O3351" s="424">
        <f t="shared" si="943"/>
        <v>0</v>
      </c>
      <c r="P3351" s="420"/>
      <c r="Q3351" s="532"/>
      <c r="R3351" s="526" t="str">
        <f t="shared" si="944"/>
        <v/>
      </c>
      <c r="S3351" s="526" t="str">
        <f t="shared" si="931"/>
        <v/>
      </c>
      <c r="V3351" s="433">
        <f>VLOOKUP(A3351,[3]Cartilha!$A:$A,1,FALSE)</f>
        <v>92011</v>
      </c>
      <c r="W3351" s="367"/>
    </row>
    <row r="3352" spans="1:23" ht="22.5" hidden="1" x14ac:dyDescent="0.2">
      <c r="A3352" s="623">
        <v>92012</v>
      </c>
      <c r="B3352" s="616" t="s">
        <v>3171</v>
      </c>
      <c r="C3352" s="620" t="s">
        <v>899</v>
      </c>
      <c r="D3352" s="612" t="s">
        <v>169</v>
      </c>
      <c r="E3352" s="621">
        <v>81.63</v>
      </c>
      <c r="F3352" s="614">
        <f t="shared" si="945"/>
        <v>98.41</v>
      </c>
      <c r="G3352" s="510"/>
      <c r="H3352" s="423"/>
      <c r="I3352" s="422">
        <f t="shared" si="938"/>
        <v>0</v>
      </c>
      <c r="J3352" s="422">
        <f t="shared" si="939"/>
        <v>0</v>
      </c>
      <c r="K3352" s="419"/>
      <c r="L3352" s="423">
        <f t="shared" si="940"/>
        <v>0</v>
      </c>
      <c r="M3352" s="423">
        <f t="shared" si="941"/>
        <v>0</v>
      </c>
      <c r="N3352" s="424">
        <f t="shared" si="942"/>
        <v>0</v>
      </c>
      <c r="O3352" s="424">
        <f t="shared" si="943"/>
        <v>0</v>
      </c>
      <c r="P3352" s="420"/>
      <c r="Q3352" s="532"/>
      <c r="R3352" s="526" t="str">
        <f t="shared" si="944"/>
        <v/>
      </c>
      <c r="S3352" s="526" t="str">
        <f t="shared" si="931"/>
        <v/>
      </c>
      <c r="V3352" s="433">
        <f>VLOOKUP(A3352,[3]Cartilha!$A:$A,1,FALSE)</f>
        <v>92012</v>
      </c>
      <c r="W3352" s="367"/>
    </row>
    <row r="3353" spans="1:23" ht="22.5" hidden="1" x14ac:dyDescent="0.2">
      <c r="A3353" s="623">
        <v>92013</v>
      </c>
      <c r="B3353" s="616" t="s">
        <v>3171</v>
      </c>
      <c r="C3353" s="620" t="s">
        <v>900</v>
      </c>
      <c r="D3353" s="612" t="s">
        <v>169</v>
      </c>
      <c r="E3353" s="621">
        <v>90.42</v>
      </c>
      <c r="F3353" s="614">
        <f t="shared" si="945"/>
        <v>109.01</v>
      </c>
      <c r="G3353" s="510"/>
      <c r="H3353" s="423"/>
      <c r="I3353" s="422">
        <f t="shared" si="938"/>
        <v>0</v>
      </c>
      <c r="J3353" s="422">
        <f t="shared" si="939"/>
        <v>0</v>
      </c>
      <c r="K3353" s="419"/>
      <c r="L3353" s="423">
        <f t="shared" si="940"/>
        <v>0</v>
      </c>
      <c r="M3353" s="423">
        <f t="shared" si="941"/>
        <v>0</v>
      </c>
      <c r="N3353" s="424">
        <f t="shared" si="942"/>
        <v>0</v>
      </c>
      <c r="O3353" s="424">
        <f t="shared" si="943"/>
        <v>0</v>
      </c>
      <c r="P3353" s="420"/>
      <c r="Q3353" s="532"/>
      <c r="R3353" s="526" t="str">
        <f t="shared" si="944"/>
        <v/>
      </c>
      <c r="S3353" s="526" t="str">
        <f t="shared" si="931"/>
        <v/>
      </c>
      <c r="V3353" s="433">
        <f>VLOOKUP(A3353,[3]Cartilha!$A:$A,1,FALSE)</f>
        <v>92013</v>
      </c>
      <c r="W3353" s="367"/>
    </row>
    <row r="3354" spans="1:23" ht="22.5" hidden="1" x14ac:dyDescent="0.2">
      <c r="A3354" s="623">
        <v>92014</v>
      </c>
      <c r="B3354" s="616" t="s">
        <v>3171</v>
      </c>
      <c r="C3354" s="620" t="s">
        <v>901</v>
      </c>
      <c r="D3354" s="612" t="s">
        <v>169</v>
      </c>
      <c r="E3354" s="621">
        <v>61.03</v>
      </c>
      <c r="F3354" s="614">
        <f t="shared" si="945"/>
        <v>73.58</v>
      </c>
      <c r="G3354" s="510"/>
      <c r="H3354" s="423"/>
      <c r="I3354" s="422">
        <f t="shared" si="938"/>
        <v>0</v>
      </c>
      <c r="J3354" s="422">
        <f t="shared" si="939"/>
        <v>0</v>
      </c>
      <c r="K3354" s="419"/>
      <c r="L3354" s="423">
        <f t="shared" si="940"/>
        <v>0</v>
      </c>
      <c r="M3354" s="423">
        <f t="shared" si="941"/>
        <v>0</v>
      </c>
      <c r="N3354" s="424">
        <f t="shared" si="942"/>
        <v>0</v>
      </c>
      <c r="O3354" s="424">
        <f t="shared" si="943"/>
        <v>0</v>
      </c>
      <c r="P3354" s="420"/>
      <c r="Q3354" s="532"/>
      <c r="R3354" s="526" t="str">
        <f t="shared" si="944"/>
        <v/>
      </c>
      <c r="S3354" s="526" t="str">
        <f t="shared" si="931"/>
        <v/>
      </c>
      <c r="V3354" s="433">
        <f>VLOOKUP(A3354,[3]Cartilha!$A:$A,1,FALSE)</f>
        <v>92014</v>
      </c>
      <c r="W3354" s="367"/>
    </row>
    <row r="3355" spans="1:23" ht="22.5" hidden="1" x14ac:dyDescent="0.2">
      <c r="A3355" s="623">
        <v>92015</v>
      </c>
      <c r="B3355" s="616" t="s">
        <v>3171</v>
      </c>
      <c r="C3355" s="620" t="s">
        <v>902</v>
      </c>
      <c r="D3355" s="612" t="s">
        <v>169</v>
      </c>
      <c r="E3355" s="621">
        <v>69.819999999999993</v>
      </c>
      <c r="F3355" s="614">
        <f t="shared" si="945"/>
        <v>84.17</v>
      </c>
      <c r="G3355" s="510"/>
      <c r="H3355" s="423"/>
      <c r="I3355" s="422">
        <f t="shared" si="938"/>
        <v>0</v>
      </c>
      <c r="J3355" s="422">
        <f t="shared" si="939"/>
        <v>0</v>
      </c>
      <c r="K3355" s="419"/>
      <c r="L3355" s="423">
        <f t="shared" si="940"/>
        <v>0</v>
      </c>
      <c r="M3355" s="423">
        <f t="shared" si="941"/>
        <v>0</v>
      </c>
      <c r="N3355" s="424">
        <f t="shared" si="942"/>
        <v>0</v>
      </c>
      <c r="O3355" s="424">
        <f t="shared" si="943"/>
        <v>0</v>
      </c>
      <c r="P3355" s="420"/>
      <c r="Q3355" s="532"/>
      <c r="R3355" s="526" t="str">
        <f t="shared" si="944"/>
        <v/>
      </c>
      <c r="S3355" s="526" t="str">
        <f t="shared" si="931"/>
        <v/>
      </c>
      <c r="V3355" s="433">
        <f>VLOOKUP(A3355,[3]Cartilha!$A:$A,1,FALSE)</f>
        <v>92015</v>
      </c>
      <c r="W3355" s="367"/>
    </row>
    <row r="3356" spans="1:23" ht="22.5" hidden="1" x14ac:dyDescent="0.2">
      <c r="A3356" s="623">
        <v>92016</v>
      </c>
      <c r="B3356" s="616" t="s">
        <v>3171</v>
      </c>
      <c r="C3356" s="620" t="s">
        <v>903</v>
      </c>
      <c r="D3356" s="612" t="s">
        <v>169</v>
      </c>
      <c r="E3356" s="621">
        <v>70.5</v>
      </c>
      <c r="F3356" s="614">
        <f t="shared" si="945"/>
        <v>84.99</v>
      </c>
      <c r="G3356" s="510"/>
      <c r="H3356" s="423"/>
      <c r="I3356" s="422">
        <f t="shared" si="938"/>
        <v>0</v>
      </c>
      <c r="J3356" s="422">
        <f t="shared" si="939"/>
        <v>0</v>
      </c>
      <c r="K3356" s="419"/>
      <c r="L3356" s="423">
        <f t="shared" si="940"/>
        <v>0</v>
      </c>
      <c r="M3356" s="423">
        <f t="shared" si="941"/>
        <v>0</v>
      </c>
      <c r="N3356" s="424">
        <f t="shared" si="942"/>
        <v>0</v>
      </c>
      <c r="O3356" s="424">
        <f t="shared" si="943"/>
        <v>0</v>
      </c>
      <c r="P3356" s="420"/>
      <c r="Q3356" s="532"/>
      <c r="R3356" s="526" t="str">
        <f t="shared" si="944"/>
        <v/>
      </c>
      <c r="S3356" s="526" t="str">
        <f t="shared" si="931"/>
        <v/>
      </c>
      <c r="V3356" s="433">
        <f>VLOOKUP(A3356,[3]Cartilha!$A:$A,1,FALSE)</f>
        <v>92016</v>
      </c>
      <c r="W3356" s="367"/>
    </row>
    <row r="3357" spans="1:23" ht="22.5" hidden="1" x14ac:dyDescent="0.2">
      <c r="A3357" s="623">
        <v>92017</v>
      </c>
      <c r="B3357" s="616" t="s">
        <v>3171</v>
      </c>
      <c r="C3357" s="620" t="s">
        <v>904</v>
      </c>
      <c r="D3357" s="612" t="s">
        <v>169</v>
      </c>
      <c r="E3357" s="621">
        <v>79.290000000000006</v>
      </c>
      <c r="F3357" s="614">
        <f t="shared" si="945"/>
        <v>95.59</v>
      </c>
      <c r="G3357" s="510"/>
      <c r="H3357" s="423"/>
      <c r="I3357" s="422">
        <f t="shared" si="938"/>
        <v>0</v>
      </c>
      <c r="J3357" s="422">
        <f t="shared" si="939"/>
        <v>0</v>
      </c>
      <c r="K3357" s="419"/>
      <c r="L3357" s="423">
        <f t="shared" si="940"/>
        <v>0</v>
      </c>
      <c r="M3357" s="423">
        <f t="shared" si="941"/>
        <v>0</v>
      </c>
      <c r="N3357" s="424">
        <f t="shared" si="942"/>
        <v>0</v>
      </c>
      <c r="O3357" s="424">
        <f t="shared" si="943"/>
        <v>0</v>
      </c>
      <c r="P3357" s="420"/>
      <c r="Q3357" s="532"/>
      <c r="R3357" s="526" t="str">
        <f t="shared" si="944"/>
        <v/>
      </c>
      <c r="S3357" s="526" t="str">
        <f t="shared" si="931"/>
        <v/>
      </c>
      <c r="V3357" s="433">
        <f>VLOOKUP(A3357,[3]Cartilha!$A:$A,1,FALSE)</f>
        <v>92017</v>
      </c>
      <c r="W3357" s="367"/>
    </row>
    <row r="3358" spans="1:23" ht="22.5" hidden="1" x14ac:dyDescent="0.2">
      <c r="A3358" s="623">
        <v>92018</v>
      </c>
      <c r="B3358" s="616" t="s">
        <v>3171</v>
      </c>
      <c r="C3358" s="620" t="s">
        <v>905</v>
      </c>
      <c r="D3358" s="612" t="s">
        <v>169</v>
      </c>
      <c r="E3358" s="621">
        <v>80.849999999999994</v>
      </c>
      <c r="F3358" s="614">
        <f t="shared" si="945"/>
        <v>97.47</v>
      </c>
      <c r="G3358" s="510"/>
      <c r="H3358" s="423"/>
      <c r="I3358" s="422">
        <f t="shared" si="938"/>
        <v>0</v>
      </c>
      <c r="J3358" s="422">
        <f t="shared" si="939"/>
        <v>0</v>
      </c>
      <c r="K3358" s="419"/>
      <c r="L3358" s="423">
        <f t="shared" si="940"/>
        <v>0</v>
      </c>
      <c r="M3358" s="423">
        <f t="shared" si="941"/>
        <v>0</v>
      </c>
      <c r="N3358" s="424">
        <f t="shared" si="942"/>
        <v>0</v>
      </c>
      <c r="O3358" s="424">
        <f t="shared" si="943"/>
        <v>0</v>
      </c>
      <c r="P3358" s="420"/>
      <c r="Q3358" s="532"/>
      <c r="R3358" s="526" t="str">
        <f t="shared" si="944"/>
        <v/>
      </c>
      <c r="S3358" s="526" t="str">
        <f t="shared" si="931"/>
        <v/>
      </c>
      <c r="V3358" s="433">
        <f>VLOOKUP(A3358,[3]Cartilha!$A:$A,1,FALSE)</f>
        <v>92018</v>
      </c>
      <c r="W3358" s="367"/>
    </row>
    <row r="3359" spans="1:23" ht="22.5" hidden="1" x14ac:dyDescent="0.2">
      <c r="A3359" s="623">
        <v>92019</v>
      </c>
      <c r="B3359" s="616" t="s">
        <v>3171</v>
      </c>
      <c r="C3359" s="620" t="s">
        <v>906</v>
      </c>
      <c r="D3359" s="612" t="s">
        <v>169</v>
      </c>
      <c r="E3359" s="621">
        <v>96.26</v>
      </c>
      <c r="F3359" s="614">
        <f t="shared" si="945"/>
        <v>116.05</v>
      </c>
      <c r="G3359" s="510"/>
      <c r="H3359" s="423"/>
      <c r="I3359" s="422">
        <f t="shared" si="938"/>
        <v>0</v>
      </c>
      <c r="J3359" s="422">
        <f t="shared" si="939"/>
        <v>0</v>
      </c>
      <c r="K3359" s="419"/>
      <c r="L3359" s="423">
        <f t="shared" si="940"/>
        <v>0</v>
      </c>
      <c r="M3359" s="423">
        <f t="shared" si="941"/>
        <v>0</v>
      </c>
      <c r="N3359" s="424">
        <f t="shared" si="942"/>
        <v>0</v>
      </c>
      <c r="O3359" s="424">
        <f t="shared" si="943"/>
        <v>0</v>
      </c>
      <c r="P3359" s="420"/>
      <c r="Q3359" s="532"/>
      <c r="R3359" s="526" t="str">
        <f t="shared" si="944"/>
        <v/>
      </c>
      <c r="S3359" s="526" t="str">
        <f t="shared" si="931"/>
        <v/>
      </c>
      <c r="V3359" s="433">
        <f>VLOOKUP(A3359,[3]Cartilha!$A:$A,1,FALSE)</f>
        <v>92019</v>
      </c>
      <c r="W3359" s="367"/>
    </row>
    <row r="3360" spans="1:23" ht="22.5" hidden="1" x14ac:dyDescent="0.2">
      <c r="A3360" s="623">
        <v>92020</v>
      </c>
      <c r="B3360" s="616" t="s">
        <v>3171</v>
      </c>
      <c r="C3360" s="620" t="s">
        <v>907</v>
      </c>
      <c r="D3360" s="612" t="s">
        <v>169</v>
      </c>
      <c r="E3360" s="621">
        <v>119.73</v>
      </c>
      <c r="F3360" s="614">
        <f t="shared" si="945"/>
        <v>144.35</v>
      </c>
      <c r="G3360" s="510"/>
      <c r="H3360" s="423"/>
      <c r="I3360" s="422">
        <f t="shared" si="938"/>
        <v>0</v>
      </c>
      <c r="J3360" s="422">
        <f t="shared" si="939"/>
        <v>0</v>
      </c>
      <c r="K3360" s="419"/>
      <c r="L3360" s="423">
        <f t="shared" si="940"/>
        <v>0</v>
      </c>
      <c r="M3360" s="423">
        <f t="shared" si="941"/>
        <v>0</v>
      </c>
      <c r="N3360" s="424">
        <f t="shared" si="942"/>
        <v>0</v>
      </c>
      <c r="O3360" s="424">
        <f t="shared" si="943"/>
        <v>0</v>
      </c>
      <c r="P3360" s="420"/>
      <c r="Q3360" s="532"/>
      <c r="R3360" s="526" t="str">
        <f t="shared" si="944"/>
        <v/>
      </c>
      <c r="S3360" s="526" t="str">
        <f t="shared" si="931"/>
        <v/>
      </c>
      <c r="V3360" s="433">
        <f>VLOOKUP(A3360,[3]Cartilha!$A:$A,1,FALSE)</f>
        <v>92020</v>
      </c>
      <c r="W3360" s="367"/>
    </row>
    <row r="3361" spans="1:23" ht="22.5" hidden="1" x14ac:dyDescent="0.2">
      <c r="A3361" s="623">
        <v>92021</v>
      </c>
      <c r="B3361" s="616" t="s">
        <v>3171</v>
      </c>
      <c r="C3361" s="620" t="s">
        <v>908</v>
      </c>
      <c r="D3361" s="612" t="s">
        <v>169</v>
      </c>
      <c r="E3361" s="621">
        <v>135.13999999999999</v>
      </c>
      <c r="F3361" s="614">
        <f t="shared" si="945"/>
        <v>162.91999999999999</v>
      </c>
      <c r="G3361" s="510"/>
      <c r="H3361" s="423"/>
      <c r="I3361" s="422">
        <f t="shared" si="938"/>
        <v>0</v>
      </c>
      <c r="J3361" s="422">
        <f t="shared" si="939"/>
        <v>0</v>
      </c>
      <c r="K3361" s="419"/>
      <c r="L3361" s="423">
        <f t="shared" si="940"/>
        <v>0</v>
      </c>
      <c r="M3361" s="423">
        <f t="shared" si="941"/>
        <v>0</v>
      </c>
      <c r="N3361" s="424">
        <f t="shared" si="942"/>
        <v>0</v>
      </c>
      <c r="O3361" s="424">
        <f t="shared" si="943"/>
        <v>0</v>
      </c>
      <c r="P3361" s="420"/>
      <c r="Q3361" s="532"/>
      <c r="R3361" s="526" t="str">
        <f t="shared" si="944"/>
        <v/>
      </c>
      <c r="S3361" s="526" t="str">
        <f t="shared" si="931"/>
        <v/>
      </c>
      <c r="V3361" s="433">
        <f>VLOOKUP(A3361,[3]Cartilha!$A:$A,1,FALSE)</f>
        <v>92021</v>
      </c>
      <c r="W3361" s="367"/>
    </row>
    <row r="3362" spans="1:23" hidden="1" x14ac:dyDescent="0.2">
      <c r="A3362" s="623" t="s">
        <v>1946</v>
      </c>
      <c r="B3362" s="616"/>
      <c r="C3362" s="620" t="s">
        <v>909</v>
      </c>
      <c r="D3362" s="612">
        <v>0</v>
      </c>
      <c r="E3362" s="621"/>
      <c r="F3362" s="614">
        <f t="shared" si="945"/>
        <v>0</v>
      </c>
      <c r="G3362" s="518"/>
      <c r="H3362" s="446"/>
      <c r="I3362" s="447"/>
      <c r="J3362" s="448"/>
      <c r="K3362" s="419"/>
      <c r="L3362" s="446"/>
      <c r="M3362" s="446"/>
      <c r="N3362" s="447"/>
      <c r="O3362" s="448"/>
      <c r="P3362" s="420"/>
      <c r="Q3362" s="525" t="str">
        <f>IF(OR(SUM(J3363:J3369)&gt;0,SUM(O3363:O3369)&gt;0),"xx","")</f>
        <v/>
      </c>
      <c r="R3362" s="526" t="str">
        <f t="shared" si="944"/>
        <v/>
      </c>
      <c r="S3362" s="526" t="str">
        <f t="shared" ref="S3362:S3425" si="946">IF(Q3362="X","x",IF(Q3362="xx","x",IF(OR(J3362&gt;0,O3362&gt;0),"x","")))</f>
        <v/>
      </c>
      <c r="V3362" s="433" t="str">
        <f>VLOOKUP(A3362,[3]Cartilha!$A:$A,1,FALSE)</f>
        <v>8.2.14</v>
      </c>
      <c r="W3362" s="367"/>
    </row>
    <row r="3363" spans="1:23" ht="22.5" hidden="1" x14ac:dyDescent="0.2">
      <c r="A3363" s="623">
        <v>93141</v>
      </c>
      <c r="B3363" s="616" t="s">
        <v>3171</v>
      </c>
      <c r="C3363" s="620" t="s">
        <v>910</v>
      </c>
      <c r="D3363" s="612" t="s">
        <v>169</v>
      </c>
      <c r="E3363" s="621">
        <v>193.63</v>
      </c>
      <c r="F3363" s="614">
        <f t="shared" si="945"/>
        <v>233.44</v>
      </c>
      <c r="G3363" s="510"/>
      <c r="H3363" s="423"/>
      <c r="I3363" s="422">
        <f t="shared" ref="I3363:I3369" si="947">IF(ISBLANK(E3363),0,ROUND(F3363*G3363,2))</f>
        <v>0</v>
      </c>
      <c r="J3363" s="422">
        <f t="shared" ref="J3363:J3369" si="948">IF(ISBLANK(G3363),0,ROUND(G3363*H3363,2))</f>
        <v>0</v>
      </c>
      <c r="K3363" s="419"/>
      <c r="L3363" s="423">
        <f t="shared" ref="L3363:M3369" si="949">G3363</f>
        <v>0</v>
      </c>
      <c r="M3363" s="423">
        <f t="shared" si="949"/>
        <v>0</v>
      </c>
      <c r="N3363" s="424">
        <f t="shared" ref="N3363:N3369" si="950">IF(ISBLANK(E3363),0,ROUND(F3363*L3363,2))</f>
        <v>0</v>
      </c>
      <c r="O3363" s="424">
        <f t="shared" ref="O3363:O3369" si="951">IF(ISBLANK(L3363),0,ROUND(L3363*M3363,2))</f>
        <v>0</v>
      </c>
      <c r="P3363" s="420"/>
      <c r="Q3363" s="532"/>
      <c r="R3363" s="526" t="str">
        <f t="shared" si="944"/>
        <v/>
      </c>
      <c r="S3363" s="526" t="str">
        <f t="shared" si="946"/>
        <v/>
      </c>
      <c r="V3363" s="433">
        <f>VLOOKUP(A3363,[3]Cartilha!$A:$A,1,FALSE)</f>
        <v>93141</v>
      </c>
      <c r="W3363" s="367"/>
    </row>
    <row r="3364" spans="1:23" ht="22.5" hidden="1" x14ac:dyDescent="0.2">
      <c r="A3364" s="623">
        <v>93142</v>
      </c>
      <c r="B3364" s="616" t="s">
        <v>3171</v>
      </c>
      <c r="C3364" s="620" t="s">
        <v>911</v>
      </c>
      <c r="D3364" s="612" t="s">
        <v>169</v>
      </c>
      <c r="E3364" s="621">
        <v>216.65</v>
      </c>
      <c r="F3364" s="614">
        <f t="shared" si="945"/>
        <v>261.19</v>
      </c>
      <c r="G3364" s="510"/>
      <c r="H3364" s="423"/>
      <c r="I3364" s="422">
        <f t="shared" si="947"/>
        <v>0</v>
      </c>
      <c r="J3364" s="422">
        <f t="shared" si="948"/>
        <v>0</v>
      </c>
      <c r="K3364" s="419"/>
      <c r="L3364" s="423">
        <f t="shared" si="949"/>
        <v>0</v>
      </c>
      <c r="M3364" s="423">
        <f t="shared" si="949"/>
        <v>0</v>
      </c>
      <c r="N3364" s="424">
        <f t="shared" si="950"/>
        <v>0</v>
      </c>
      <c r="O3364" s="424">
        <f t="shared" si="951"/>
        <v>0</v>
      </c>
      <c r="P3364" s="420"/>
      <c r="Q3364" s="532"/>
      <c r="R3364" s="526" t="str">
        <f t="shared" si="944"/>
        <v/>
      </c>
      <c r="S3364" s="526" t="str">
        <f t="shared" si="946"/>
        <v/>
      </c>
      <c r="V3364" s="433">
        <f>VLOOKUP(A3364,[3]Cartilha!$A:$A,1,FALSE)</f>
        <v>93142</v>
      </c>
      <c r="W3364" s="367"/>
    </row>
    <row r="3365" spans="1:23" ht="22.5" hidden="1" x14ac:dyDescent="0.2">
      <c r="A3365" s="623">
        <v>93143</v>
      </c>
      <c r="B3365" s="616" t="s">
        <v>3171</v>
      </c>
      <c r="C3365" s="620" t="s">
        <v>912</v>
      </c>
      <c r="D3365" s="612" t="s">
        <v>169</v>
      </c>
      <c r="E3365" s="621">
        <v>196.56</v>
      </c>
      <c r="F3365" s="614">
        <f t="shared" si="945"/>
        <v>236.97</v>
      </c>
      <c r="G3365" s="510"/>
      <c r="H3365" s="423"/>
      <c r="I3365" s="422">
        <f t="shared" si="947"/>
        <v>0</v>
      </c>
      <c r="J3365" s="422">
        <f t="shared" si="948"/>
        <v>0</v>
      </c>
      <c r="K3365" s="419"/>
      <c r="L3365" s="423">
        <f t="shared" si="949"/>
        <v>0</v>
      </c>
      <c r="M3365" s="423">
        <f t="shared" si="949"/>
        <v>0</v>
      </c>
      <c r="N3365" s="424">
        <f t="shared" si="950"/>
        <v>0</v>
      </c>
      <c r="O3365" s="424">
        <f t="shared" si="951"/>
        <v>0</v>
      </c>
      <c r="P3365" s="420"/>
      <c r="Q3365" s="532"/>
      <c r="R3365" s="526" t="str">
        <f t="shared" si="944"/>
        <v/>
      </c>
      <c r="S3365" s="526" t="str">
        <f t="shared" si="946"/>
        <v/>
      </c>
      <c r="V3365" s="433">
        <f>VLOOKUP(A3365,[3]Cartilha!$A:$A,1,FALSE)</f>
        <v>93143</v>
      </c>
      <c r="W3365" s="367"/>
    </row>
    <row r="3366" spans="1:23" ht="22.5" hidden="1" x14ac:dyDescent="0.2">
      <c r="A3366" s="623">
        <v>93144</v>
      </c>
      <c r="B3366" s="616" t="s">
        <v>3171</v>
      </c>
      <c r="C3366" s="620" t="s">
        <v>913</v>
      </c>
      <c r="D3366" s="612" t="s">
        <v>169</v>
      </c>
      <c r="E3366" s="621">
        <v>250.93</v>
      </c>
      <c r="F3366" s="614">
        <f t="shared" si="945"/>
        <v>302.52</v>
      </c>
      <c r="G3366" s="510"/>
      <c r="H3366" s="423"/>
      <c r="I3366" s="422">
        <f t="shared" si="947"/>
        <v>0</v>
      </c>
      <c r="J3366" s="422">
        <f t="shared" si="948"/>
        <v>0</v>
      </c>
      <c r="K3366" s="419"/>
      <c r="L3366" s="423">
        <f t="shared" si="949"/>
        <v>0</v>
      </c>
      <c r="M3366" s="423">
        <f t="shared" si="949"/>
        <v>0</v>
      </c>
      <c r="N3366" s="424">
        <f t="shared" si="950"/>
        <v>0</v>
      </c>
      <c r="O3366" s="424">
        <f t="shared" si="951"/>
        <v>0</v>
      </c>
      <c r="P3366" s="420"/>
      <c r="Q3366" s="532"/>
      <c r="R3366" s="526" t="str">
        <f t="shared" si="944"/>
        <v/>
      </c>
      <c r="S3366" s="526" t="str">
        <f t="shared" si="946"/>
        <v/>
      </c>
      <c r="V3366" s="433">
        <f>VLOOKUP(A3366,[3]Cartilha!$A:$A,1,FALSE)</f>
        <v>93144</v>
      </c>
      <c r="W3366" s="367"/>
    </row>
    <row r="3367" spans="1:23" ht="22.5" hidden="1" x14ac:dyDescent="0.2">
      <c r="A3367" s="623">
        <v>93145</v>
      </c>
      <c r="B3367" s="616" t="s">
        <v>3171</v>
      </c>
      <c r="C3367" s="620" t="s">
        <v>914</v>
      </c>
      <c r="D3367" s="612" t="s">
        <v>169</v>
      </c>
      <c r="E3367" s="621">
        <v>235.36</v>
      </c>
      <c r="F3367" s="614">
        <f t="shared" si="945"/>
        <v>283.75</v>
      </c>
      <c r="G3367" s="510"/>
      <c r="H3367" s="423"/>
      <c r="I3367" s="422">
        <f t="shared" si="947"/>
        <v>0</v>
      </c>
      <c r="J3367" s="422">
        <f t="shared" si="948"/>
        <v>0</v>
      </c>
      <c r="K3367" s="419"/>
      <c r="L3367" s="423">
        <f t="shared" si="949"/>
        <v>0</v>
      </c>
      <c r="M3367" s="423">
        <f t="shared" si="949"/>
        <v>0</v>
      </c>
      <c r="N3367" s="424">
        <f t="shared" si="950"/>
        <v>0</v>
      </c>
      <c r="O3367" s="424">
        <f t="shared" si="951"/>
        <v>0</v>
      </c>
      <c r="P3367" s="420"/>
      <c r="Q3367" s="532"/>
      <c r="R3367" s="526" t="str">
        <f t="shared" si="944"/>
        <v/>
      </c>
      <c r="S3367" s="526" t="str">
        <f t="shared" si="946"/>
        <v/>
      </c>
      <c r="V3367" s="433">
        <f>VLOOKUP(A3367,[3]Cartilha!$A:$A,1,FALSE)</f>
        <v>93145</v>
      </c>
      <c r="W3367" s="367"/>
    </row>
    <row r="3368" spans="1:23" ht="22.5" hidden="1" x14ac:dyDescent="0.2">
      <c r="A3368" s="623">
        <v>93146</v>
      </c>
      <c r="B3368" s="616" t="s">
        <v>3171</v>
      </c>
      <c r="C3368" s="620" t="s">
        <v>915</v>
      </c>
      <c r="D3368" s="612" t="s">
        <v>169</v>
      </c>
      <c r="E3368" s="621">
        <v>254.45</v>
      </c>
      <c r="F3368" s="614">
        <f t="shared" si="945"/>
        <v>306.76</v>
      </c>
      <c r="G3368" s="510"/>
      <c r="H3368" s="423"/>
      <c r="I3368" s="422">
        <f t="shared" si="947"/>
        <v>0</v>
      </c>
      <c r="J3368" s="422">
        <f t="shared" si="948"/>
        <v>0</v>
      </c>
      <c r="K3368" s="419"/>
      <c r="L3368" s="423">
        <f t="shared" si="949"/>
        <v>0</v>
      </c>
      <c r="M3368" s="423">
        <f t="shared" si="949"/>
        <v>0</v>
      </c>
      <c r="N3368" s="424">
        <f t="shared" si="950"/>
        <v>0</v>
      </c>
      <c r="O3368" s="424">
        <f t="shared" si="951"/>
        <v>0</v>
      </c>
      <c r="P3368" s="420"/>
      <c r="Q3368" s="532"/>
      <c r="R3368" s="526" t="str">
        <f t="shared" si="944"/>
        <v/>
      </c>
      <c r="S3368" s="526" t="str">
        <f t="shared" si="946"/>
        <v/>
      </c>
      <c r="V3368" s="433">
        <f>VLOOKUP(A3368,[3]Cartilha!$A:$A,1,FALSE)</f>
        <v>93146</v>
      </c>
      <c r="W3368" s="367"/>
    </row>
    <row r="3369" spans="1:23" ht="33.75" hidden="1" x14ac:dyDescent="0.2">
      <c r="A3369" s="623">
        <v>93147</v>
      </c>
      <c r="B3369" s="616" t="s">
        <v>3171</v>
      </c>
      <c r="C3369" s="620" t="s">
        <v>916</v>
      </c>
      <c r="D3369" s="612" t="s">
        <v>169</v>
      </c>
      <c r="E3369" s="621">
        <v>290.19</v>
      </c>
      <c r="F3369" s="614">
        <f t="shared" si="945"/>
        <v>349.85</v>
      </c>
      <c r="G3369" s="510"/>
      <c r="H3369" s="423"/>
      <c r="I3369" s="422">
        <f t="shared" si="947"/>
        <v>0</v>
      </c>
      <c r="J3369" s="422">
        <f t="shared" si="948"/>
        <v>0</v>
      </c>
      <c r="K3369" s="419"/>
      <c r="L3369" s="423">
        <f t="shared" si="949"/>
        <v>0</v>
      </c>
      <c r="M3369" s="423">
        <f t="shared" si="949"/>
        <v>0</v>
      </c>
      <c r="N3369" s="424">
        <f t="shared" si="950"/>
        <v>0</v>
      </c>
      <c r="O3369" s="424">
        <f t="shared" si="951"/>
        <v>0</v>
      </c>
      <c r="P3369" s="420"/>
      <c r="Q3369" s="532"/>
      <c r="R3369" s="526" t="str">
        <f t="shared" si="944"/>
        <v/>
      </c>
      <c r="S3369" s="526" t="str">
        <f t="shared" si="946"/>
        <v/>
      </c>
      <c r="V3369" s="433">
        <f>VLOOKUP(A3369,[3]Cartilha!$A:$A,1,FALSE)</f>
        <v>93147</v>
      </c>
      <c r="W3369" s="367"/>
    </row>
    <row r="3370" spans="1:23" hidden="1" x14ac:dyDescent="0.2">
      <c r="A3370" s="623" t="s">
        <v>1947</v>
      </c>
      <c r="B3370" s="616"/>
      <c r="C3370" s="620" t="s">
        <v>917</v>
      </c>
      <c r="D3370" s="612">
        <v>0</v>
      </c>
      <c r="E3370" s="621"/>
      <c r="F3370" s="614">
        <f t="shared" si="945"/>
        <v>0</v>
      </c>
      <c r="G3370" s="518"/>
      <c r="H3370" s="446"/>
      <c r="I3370" s="447"/>
      <c r="J3370" s="448"/>
      <c r="K3370" s="419"/>
      <c r="L3370" s="446"/>
      <c r="M3370" s="446"/>
      <c r="N3370" s="447"/>
      <c r="O3370" s="448"/>
      <c r="P3370" s="420"/>
      <c r="Q3370" s="525" t="str">
        <f>IF(OR(SUM(J3371:J3375)&gt;0,SUM(O3371:O3375)&gt;0),"xx","")</f>
        <v/>
      </c>
      <c r="R3370" s="526" t="str">
        <f t="shared" si="944"/>
        <v/>
      </c>
      <c r="S3370" s="526" t="str">
        <f t="shared" si="946"/>
        <v/>
      </c>
      <c r="V3370" s="433" t="str">
        <f>VLOOKUP(A3370,[3]Cartilha!$A:$A,1,FALSE)</f>
        <v>8.2.15</v>
      </c>
      <c r="W3370" s="367"/>
    </row>
    <row r="3371" spans="1:23" ht="22.5" hidden="1" x14ac:dyDescent="0.2">
      <c r="A3371" s="623">
        <v>93128</v>
      </c>
      <c r="B3371" s="616" t="s">
        <v>3171</v>
      </c>
      <c r="C3371" s="620" t="s">
        <v>918</v>
      </c>
      <c r="D3371" s="612" t="s">
        <v>169</v>
      </c>
      <c r="E3371" s="621">
        <v>160.05000000000001</v>
      </c>
      <c r="F3371" s="614">
        <f t="shared" si="945"/>
        <v>192.96</v>
      </c>
      <c r="G3371" s="510"/>
      <c r="H3371" s="423"/>
      <c r="I3371" s="422">
        <f>IF(ISBLANK(E3371),0,ROUND(F3371*G3371,2))</f>
        <v>0</v>
      </c>
      <c r="J3371" s="422">
        <f>IF(ISBLANK(G3371),0,ROUND(G3371*H3371,2))</f>
        <v>0</v>
      </c>
      <c r="K3371" s="419"/>
      <c r="L3371" s="423">
        <f t="shared" ref="L3371:M3375" si="952">G3371</f>
        <v>0</v>
      </c>
      <c r="M3371" s="423">
        <f t="shared" si="952"/>
        <v>0</v>
      </c>
      <c r="N3371" s="424">
        <f>IF(ISBLANK(E3371),0,ROUND(F3371*L3371,2))</f>
        <v>0</v>
      </c>
      <c r="O3371" s="424">
        <f>IF(ISBLANK(L3371),0,ROUND(L3371*M3371,2))</f>
        <v>0</v>
      </c>
      <c r="P3371" s="420"/>
      <c r="Q3371" s="532"/>
      <c r="R3371" s="526" t="str">
        <f t="shared" si="944"/>
        <v/>
      </c>
      <c r="S3371" s="526" t="str">
        <f t="shared" si="946"/>
        <v/>
      </c>
      <c r="V3371" s="433">
        <f>VLOOKUP(A3371,[3]Cartilha!$A:$A,1,FALSE)</f>
        <v>93128</v>
      </c>
      <c r="W3371" s="367"/>
    </row>
    <row r="3372" spans="1:23" ht="22.5" hidden="1" x14ac:dyDescent="0.2">
      <c r="A3372" s="623">
        <v>93137</v>
      </c>
      <c r="B3372" s="616" t="s">
        <v>3171</v>
      </c>
      <c r="C3372" s="620" t="s">
        <v>919</v>
      </c>
      <c r="D3372" s="612" t="s">
        <v>169</v>
      </c>
      <c r="E3372" s="621">
        <v>189.72</v>
      </c>
      <c r="F3372" s="614">
        <f t="shared" si="945"/>
        <v>228.73</v>
      </c>
      <c r="G3372" s="510"/>
      <c r="H3372" s="423"/>
      <c r="I3372" s="422">
        <f>IF(ISBLANK(E3372),0,ROUND(F3372*G3372,2))</f>
        <v>0</v>
      </c>
      <c r="J3372" s="422">
        <f>IF(ISBLANK(G3372),0,ROUND(G3372*H3372,2))</f>
        <v>0</v>
      </c>
      <c r="K3372" s="419"/>
      <c r="L3372" s="423">
        <f t="shared" si="952"/>
        <v>0</v>
      </c>
      <c r="M3372" s="423">
        <f t="shared" si="952"/>
        <v>0</v>
      </c>
      <c r="N3372" s="424">
        <f>IF(ISBLANK(E3372),0,ROUND(F3372*L3372,2))</f>
        <v>0</v>
      </c>
      <c r="O3372" s="424">
        <f>IF(ISBLANK(L3372),0,ROUND(L3372*M3372,2))</f>
        <v>0</v>
      </c>
      <c r="P3372" s="420"/>
      <c r="Q3372" s="532"/>
      <c r="R3372" s="526" t="str">
        <f t="shared" si="944"/>
        <v/>
      </c>
      <c r="S3372" s="526" t="str">
        <f t="shared" si="946"/>
        <v/>
      </c>
      <c r="V3372" s="433">
        <f>VLOOKUP(A3372,[3]Cartilha!$A:$A,1,FALSE)</f>
        <v>93137</v>
      </c>
      <c r="W3372" s="367"/>
    </row>
    <row r="3373" spans="1:23" ht="22.5" hidden="1" x14ac:dyDescent="0.2">
      <c r="A3373" s="623">
        <v>93138</v>
      </c>
      <c r="B3373" s="616" t="s">
        <v>3171</v>
      </c>
      <c r="C3373" s="620" t="s">
        <v>920</v>
      </c>
      <c r="D3373" s="612" t="s">
        <v>169</v>
      </c>
      <c r="E3373" s="621">
        <v>179.14</v>
      </c>
      <c r="F3373" s="614">
        <f t="shared" si="945"/>
        <v>215.97</v>
      </c>
      <c r="G3373" s="510"/>
      <c r="H3373" s="423"/>
      <c r="I3373" s="422">
        <f>IF(ISBLANK(E3373),0,ROUND(F3373*G3373,2))</f>
        <v>0</v>
      </c>
      <c r="J3373" s="422">
        <f>IF(ISBLANK(G3373),0,ROUND(G3373*H3373,2))</f>
        <v>0</v>
      </c>
      <c r="K3373" s="419"/>
      <c r="L3373" s="423">
        <f t="shared" si="952"/>
        <v>0</v>
      </c>
      <c r="M3373" s="423">
        <f t="shared" si="952"/>
        <v>0</v>
      </c>
      <c r="N3373" s="424">
        <f>IF(ISBLANK(E3373),0,ROUND(F3373*L3373,2))</f>
        <v>0</v>
      </c>
      <c r="O3373" s="424">
        <f>IF(ISBLANK(L3373),0,ROUND(L3373*M3373,2))</f>
        <v>0</v>
      </c>
      <c r="P3373" s="420"/>
      <c r="Q3373" s="532"/>
      <c r="R3373" s="526" t="str">
        <f t="shared" si="944"/>
        <v/>
      </c>
      <c r="S3373" s="526" t="str">
        <f t="shared" si="946"/>
        <v/>
      </c>
      <c r="V3373" s="433">
        <f>VLOOKUP(A3373,[3]Cartilha!$A:$A,1,FALSE)</f>
        <v>93138</v>
      </c>
      <c r="W3373" s="367"/>
    </row>
    <row r="3374" spans="1:23" ht="22.5" hidden="1" x14ac:dyDescent="0.2">
      <c r="A3374" s="623">
        <v>93139</v>
      </c>
      <c r="B3374" s="616" t="s">
        <v>3171</v>
      </c>
      <c r="C3374" s="620" t="s">
        <v>921</v>
      </c>
      <c r="D3374" s="612" t="s">
        <v>169</v>
      </c>
      <c r="E3374" s="621">
        <v>227.88</v>
      </c>
      <c r="F3374" s="614">
        <f t="shared" si="945"/>
        <v>274.73</v>
      </c>
      <c r="G3374" s="510"/>
      <c r="H3374" s="423"/>
      <c r="I3374" s="422">
        <f>IF(ISBLANK(E3374),0,ROUND(F3374*G3374,2))</f>
        <v>0</v>
      </c>
      <c r="J3374" s="422">
        <f>IF(ISBLANK(G3374),0,ROUND(G3374*H3374,2))</f>
        <v>0</v>
      </c>
      <c r="K3374" s="419"/>
      <c r="L3374" s="423">
        <f t="shared" si="952"/>
        <v>0</v>
      </c>
      <c r="M3374" s="423">
        <f t="shared" si="952"/>
        <v>0</v>
      </c>
      <c r="N3374" s="424">
        <f>IF(ISBLANK(E3374),0,ROUND(F3374*L3374,2))</f>
        <v>0</v>
      </c>
      <c r="O3374" s="424">
        <f>IF(ISBLANK(L3374),0,ROUND(L3374*M3374,2))</f>
        <v>0</v>
      </c>
      <c r="P3374" s="420"/>
      <c r="Q3374" s="532"/>
      <c r="R3374" s="526" t="str">
        <f t="shared" si="944"/>
        <v/>
      </c>
      <c r="S3374" s="526" t="str">
        <f t="shared" si="946"/>
        <v/>
      </c>
      <c r="V3374" s="433">
        <f>VLOOKUP(A3374,[3]Cartilha!$A:$A,1,FALSE)</f>
        <v>93139</v>
      </c>
      <c r="W3374" s="367"/>
    </row>
    <row r="3375" spans="1:23" ht="22.5" hidden="1" x14ac:dyDescent="0.2">
      <c r="A3375" s="623">
        <v>93140</v>
      </c>
      <c r="B3375" s="616" t="s">
        <v>3171</v>
      </c>
      <c r="C3375" s="620" t="s">
        <v>922</v>
      </c>
      <c r="D3375" s="612" t="s">
        <v>169</v>
      </c>
      <c r="E3375" s="621">
        <v>214.83</v>
      </c>
      <c r="F3375" s="614">
        <f t="shared" si="945"/>
        <v>259</v>
      </c>
      <c r="G3375" s="510"/>
      <c r="H3375" s="423"/>
      <c r="I3375" s="422">
        <f>IF(ISBLANK(E3375),0,ROUND(F3375*G3375,2))</f>
        <v>0</v>
      </c>
      <c r="J3375" s="422">
        <f>IF(ISBLANK(G3375),0,ROUND(G3375*H3375,2))</f>
        <v>0</v>
      </c>
      <c r="K3375" s="419"/>
      <c r="L3375" s="423">
        <f t="shared" si="952"/>
        <v>0</v>
      </c>
      <c r="M3375" s="423">
        <f t="shared" si="952"/>
        <v>0</v>
      </c>
      <c r="N3375" s="424">
        <f>IF(ISBLANK(E3375),0,ROUND(F3375*L3375,2))</f>
        <v>0</v>
      </c>
      <c r="O3375" s="424">
        <f>IF(ISBLANK(L3375),0,ROUND(L3375*M3375,2))</f>
        <v>0</v>
      </c>
      <c r="P3375" s="420"/>
      <c r="Q3375" s="532"/>
      <c r="R3375" s="526" t="str">
        <f t="shared" si="944"/>
        <v/>
      </c>
      <c r="S3375" s="526" t="str">
        <f t="shared" si="946"/>
        <v/>
      </c>
      <c r="V3375" s="433">
        <f>VLOOKUP(A3375,[3]Cartilha!$A:$A,1,FALSE)</f>
        <v>93140</v>
      </c>
      <c r="W3375" s="367"/>
    </row>
    <row r="3376" spans="1:23" hidden="1" x14ac:dyDescent="0.2">
      <c r="A3376" s="623" t="s">
        <v>1948</v>
      </c>
      <c r="B3376" s="616"/>
      <c r="C3376" s="620" t="s">
        <v>101</v>
      </c>
      <c r="D3376" s="612">
        <v>0</v>
      </c>
      <c r="E3376" s="621"/>
      <c r="F3376" s="614">
        <f t="shared" si="945"/>
        <v>0</v>
      </c>
      <c r="G3376" s="518"/>
      <c r="H3376" s="446"/>
      <c r="I3376" s="447"/>
      <c r="J3376" s="448"/>
      <c r="K3376" s="419"/>
      <c r="L3376" s="446"/>
      <c r="M3376" s="446"/>
      <c r="N3376" s="447"/>
      <c r="O3376" s="448"/>
      <c r="P3376" s="420"/>
      <c r="Q3376" s="525" t="str">
        <f>IF(OR(SUM(J3377:J3380)&gt;0,SUM(O3377:O3380)&gt;0),"xx","")</f>
        <v/>
      </c>
      <c r="R3376" s="526" t="str">
        <f t="shared" si="944"/>
        <v/>
      </c>
      <c r="S3376" s="526" t="str">
        <f t="shared" si="946"/>
        <v/>
      </c>
      <c r="V3376" s="433" t="str">
        <f>VLOOKUP(A3376,[3]Cartilha!$A:$A,1,FALSE)</f>
        <v>8.2.16</v>
      </c>
      <c r="W3376" s="367"/>
    </row>
    <row r="3377" spans="1:23" hidden="1" x14ac:dyDescent="0.2">
      <c r="A3377" s="623">
        <v>97595</v>
      </c>
      <c r="B3377" s="616" t="s">
        <v>3171</v>
      </c>
      <c r="C3377" s="620" t="s">
        <v>4144</v>
      </c>
      <c r="D3377" s="612" t="s">
        <v>169</v>
      </c>
      <c r="E3377" s="621">
        <v>139.34</v>
      </c>
      <c r="F3377" s="614">
        <f t="shared" si="945"/>
        <v>167.99</v>
      </c>
      <c r="G3377" s="510"/>
      <c r="H3377" s="423"/>
      <c r="I3377" s="422">
        <f>IF(ISBLANK(E3377),0,ROUND(F3377*G3377,2))</f>
        <v>0</v>
      </c>
      <c r="J3377" s="422">
        <f>IF(ISBLANK(G3377),0,ROUND(G3377*H3377,2))</f>
        <v>0</v>
      </c>
      <c r="K3377" s="419"/>
      <c r="L3377" s="423">
        <f t="shared" ref="L3377:M3380" si="953">G3377</f>
        <v>0</v>
      </c>
      <c r="M3377" s="423">
        <f t="shared" si="953"/>
        <v>0</v>
      </c>
      <c r="N3377" s="424">
        <f>IF(ISBLANK(E3377),0,ROUND(F3377*L3377,2))</f>
        <v>0</v>
      </c>
      <c r="O3377" s="424">
        <f>IF(ISBLANK(L3377),0,ROUND(L3377*M3377,2))</f>
        <v>0</v>
      </c>
      <c r="P3377" s="420"/>
      <c r="Q3377" s="532"/>
      <c r="R3377" s="526" t="str">
        <f t="shared" si="944"/>
        <v/>
      </c>
      <c r="S3377" s="526" t="str">
        <f t="shared" si="946"/>
        <v/>
      </c>
      <c r="V3377" s="433">
        <f>VLOOKUP(A3377,[3]Cartilha!$A:$A,1,FALSE)</f>
        <v>97595</v>
      </c>
      <c r="W3377" s="367"/>
    </row>
    <row r="3378" spans="1:23" hidden="1" x14ac:dyDescent="0.2">
      <c r="A3378" s="623">
        <v>97596</v>
      </c>
      <c r="B3378" s="616" t="s">
        <v>3171</v>
      </c>
      <c r="C3378" s="620" t="s">
        <v>4145</v>
      </c>
      <c r="D3378" s="612" t="s">
        <v>169</v>
      </c>
      <c r="E3378" s="621">
        <v>94.33</v>
      </c>
      <c r="F3378" s="614">
        <f t="shared" si="945"/>
        <v>113.72</v>
      </c>
      <c r="G3378" s="510"/>
      <c r="H3378" s="423"/>
      <c r="I3378" s="422">
        <f>IF(ISBLANK(E3378),0,ROUND(F3378*G3378,2))</f>
        <v>0</v>
      </c>
      <c r="J3378" s="422">
        <f>IF(ISBLANK(G3378),0,ROUND(G3378*H3378,2))</f>
        <v>0</v>
      </c>
      <c r="K3378" s="419"/>
      <c r="L3378" s="423">
        <f t="shared" si="953"/>
        <v>0</v>
      </c>
      <c r="M3378" s="423">
        <f t="shared" si="953"/>
        <v>0</v>
      </c>
      <c r="N3378" s="424">
        <f>IF(ISBLANK(E3378),0,ROUND(F3378*L3378,2))</f>
        <v>0</v>
      </c>
      <c r="O3378" s="424">
        <f>IF(ISBLANK(L3378),0,ROUND(L3378*M3378,2))</f>
        <v>0</v>
      </c>
      <c r="P3378" s="420"/>
      <c r="Q3378" s="532"/>
      <c r="R3378" s="526" t="str">
        <f t="shared" si="944"/>
        <v/>
      </c>
      <c r="S3378" s="526" t="str">
        <f t="shared" si="946"/>
        <v/>
      </c>
      <c r="V3378" s="433">
        <f>VLOOKUP(A3378,[3]Cartilha!$A:$A,1,FALSE)</f>
        <v>97596</v>
      </c>
      <c r="W3378" s="367"/>
    </row>
    <row r="3379" spans="1:23" hidden="1" x14ac:dyDescent="0.2">
      <c r="A3379" s="623">
        <v>97597</v>
      </c>
      <c r="B3379" s="616" t="s">
        <v>3171</v>
      </c>
      <c r="C3379" s="620" t="s">
        <v>4146</v>
      </c>
      <c r="D3379" s="612" t="s">
        <v>169</v>
      </c>
      <c r="E3379" s="621">
        <v>96.34</v>
      </c>
      <c r="F3379" s="614">
        <f t="shared" si="945"/>
        <v>116.15</v>
      </c>
      <c r="G3379" s="510"/>
      <c r="H3379" s="423"/>
      <c r="I3379" s="422">
        <f>IF(ISBLANK(E3379),0,ROUND(F3379*G3379,2))</f>
        <v>0</v>
      </c>
      <c r="J3379" s="422">
        <f>IF(ISBLANK(G3379),0,ROUND(G3379*H3379,2))</f>
        <v>0</v>
      </c>
      <c r="K3379" s="419"/>
      <c r="L3379" s="423">
        <f t="shared" si="953"/>
        <v>0</v>
      </c>
      <c r="M3379" s="423">
        <f t="shared" si="953"/>
        <v>0</v>
      </c>
      <c r="N3379" s="424">
        <f>IF(ISBLANK(E3379),0,ROUND(F3379*L3379,2))</f>
        <v>0</v>
      </c>
      <c r="O3379" s="424">
        <f>IF(ISBLANK(L3379),0,ROUND(L3379*M3379,2))</f>
        <v>0</v>
      </c>
      <c r="P3379" s="420"/>
      <c r="Q3379" s="532"/>
      <c r="R3379" s="526" t="str">
        <f t="shared" si="944"/>
        <v/>
      </c>
      <c r="S3379" s="526" t="str">
        <f t="shared" si="946"/>
        <v/>
      </c>
      <c r="V3379" s="433">
        <f>VLOOKUP(A3379,[3]Cartilha!$A:$A,1,FALSE)</f>
        <v>97597</v>
      </c>
      <c r="W3379" s="367"/>
    </row>
    <row r="3380" spans="1:23" hidden="1" x14ac:dyDescent="0.2">
      <c r="A3380" s="623">
        <v>97598</v>
      </c>
      <c r="B3380" s="616" t="s">
        <v>3171</v>
      </c>
      <c r="C3380" s="620" t="s">
        <v>4147</v>
      </c>
      <c r="D3380" s="612" t="s">
        <v>169</v>
      </c>
      <c r="E3380" s="621">
        <v>90.58</v>
      </c>
      <c r="F3380" s="614">
        <f t="shared" si="945"/>
        <v>109.2</v>
      </c>
      <c r="G3380" s="510"/>
      <c r="H3380" s="423"/>
      <c r="I3380" s="422">
        <f>IF(ISBLANK(E3380),0,ROUND(F3380*G3380,2))</f>
        <v>0</v>
      </c>
      <c r="J3380" s="422">
        <f>IF(ISBLANK(G3380),0,ROUND(G3380*H3380,2))</f>
        <v>0</v>
      </c>
      <c r="K3380" s="419"/>
      <c r="L3380" s="423">
        <f t="shared" si="953"/>
        <v>0</v>
      </c>
      <c r="M3380" s="423">
        <f t="shared" si="953"/>
        <v>0</v>
      </c>
      <c r="N3380" s="424">
        <f>IF(ISBLANK(E3380),0,ROUND(F3380*L3380,2))</f>
        <v>0</v>
      </c>
      <c r="O3380" s="424">
        <f>IF(ISBLANK(L3380),0,ROUND(L3380*M3380,2))</f>
        <v>0</v>
      </c>
      <c r="P3380" s="420"/>
      <c r="Q3380" s="532"/>
      <c r="R3380" s="526" t="str">
        <f t="shared" si="944"/>
        <v/>
      </c>
      <c r="S3380" s="526" t="str">
        <f t="shared" si="946"/>
        <v/>
      </c>
      <c r="V3380" s="433">
        <f>VLOOKUP(A3380,[3]Cartilha!$A:$A,1,FALSE)</f>
        <v>97598</v>
      </c>
      <c r="W3380" s="367"/>
    </row>
    <row r="3381" spans="1:23" hidden="1" x14ac:dyDescent="0.2">
      <c r="A3381" s="623" t="s">
        <v>1949</v>
      </c>
      <c r="B3381" s="616"/>
      <c r="C3381" s="620" t="s">
        <v>452</v>
      </c>
      <c r="D3381" s="612">
        <v>0</v>
      </c>
      <c r="E3381" s="621"/>
      <c r="F3381" s="614">
        <f t="shared" si="945"/>
        <v>0</v>
      </c>
      <c r="G3381" s="518"/>
      <c r="H3381" s="446"/>
      <c r="I3381" s="447"/>
      <c r="J3381" s="448"/>
      <c r="K3381" s="419"/>
      <c r="L3381" s="446"/>
      <c r="M3381" s="446"/>
      <c r="N3381" s="447"/>
      <c r="O3381" s="448"/>
      <c r="P3381" s="420"/>
      <c r="Q3381" s="525" t="str">
        <f>IF(OR(SUM(J3381)&gt;0,SUM(O3381)&gt;0),"xx","")</f>
        <v/>
      </c>
      <c r="R3381" s="526" t="str">
        <f t="shared" si="944"/>
        <v/>
      </c>
      <c r="S3381" s="526" t="str">
        <f t="shared" si="946"/>
        <v/>
      </c>
      <c r="V3381" s="433" t="str">
        <f>VLOOKUP(A3381,[3]Cartilha!$A:$A,1,FALSE)</f>
        <v>8.2.17</v>
      </c>
      <c r="W3381" s="367"/>
    </row>
    <row r="3382" spans="1:23" hidden="1" x14ac:dyDescent="0.2">
      <c r="A3382" s="623" t="s">
        <v>1950</v>
      </c>
      <c r="B3382" s="616"/>
      <c r="C3382" s="620" t="s">
        <v>102</v>
      </c>
      <c r="D3382" s="612">
        <v>0</v>
      </c>
      <c r="E3382" s="621"/>
      <c r="F3382" s="614">
        <f t="shared" si="945"/>
        <v>0</v>
      </c>
      <c r="G3382" s="518"/>
      <c r="H3382" s="446"/>
      <c r="I3382" s="447"/>
      <c r="J3382" s="448"/>
      <c r="K3382" s="419"/>
      <c r="L3382" s="446"/>
      <c r="M3382" s="446"/>
      <c r="N3382" s="447"/>
      <c r="O3382" s="448"/>
      <c r="P3382" s="420"/>
      <c r="Q3382" s="525" t="str">
        <f>IF(OR(SUM(J3383:J3397)&gt;0,SUM(O3383:O3397)&gt;0),"xx","")</f>
        <v/>
      </c>
      <c r="R3382" s="526" t="str">
        <f t="shared" si="944"/>
        <v/>
      </c>
      <c r="S3382" s="526" t="str">
        <f t="shared" si="946"/>
        <v/>
      </c>
      <c r="V3382" s="433" t="str">
        <f>VLOOKUP(A3382,[3]Cartilha!$A:$A,1,FALSE)</f>
        <v>8.2.18</v>
      </c>
      <c r="W3382" s="367"/>
    </row>
    <row r="3383" spans="1:23" hidden="1" x14ac:dyDescent="0.2">
      <c r="A3383" s="623">
        <v>97599</v>
      </c>
      <c r="B3383" s="616" t="s">
        <v>3171</v>
      </c>
      <c r="C3383" s="620" t="s">
        <v>4148</v>
      </c>
      <c r="D3383" s="612" t="s">
        <v>169</v>
      </c>
      <c r="E3383" s="621">
        <v>29.15</v>
      </c>
      <c r="F3383" s="614">
        <f t="shared" si="945"/>
        <v>35.14</v>
      </c>
      <c r="G3383" s="510"/>
      <c r="H3383" s="423"/>
      <c r="I3383" s="422">
        <f t="shared" ref="I3383:I3397" si="954">IF(ISBLANK(E3383),0,ROUND(F3383*G3383,2))</f>
        <v>0</v>
      </c>
      <c r="J3383" s="422">
        <f t="shared" ref="J3383:J3397" si="955">IF(ISBLANK(G3383),0,ROUND(G3383*H3383,2))</f>
        <v>0</v>
      </c>
      <c r="K3383" s="419"/>
      <c r="L3383" s="423">
        <f t="shared" ref="L3383:L3397" si="956">G3383</f>
        <v>0</v>
      </c>
      <c r="M3383" s="423">
        <f t="shared" ref="M3383:M3397" si="957">H3383</f>
        <v>0</v>
      </c>
      <c r="N3383" s="424">
        <f t="shared" ref="N3383:N3397" si="958">IF(ISBLANK(E3383),0,ROUND(F3383*L3383,2))</f>
        <v>0</v>
      </c>
      <c r="O3383" s="424">
        <f t="shared" ref="O3383:O3397" si="959">IF(ISBLANK(L3383),0,ROUND(L3383*M3383,2))</f>
        <v>0</v>
      </c>
      <c r="P3383" s="420"/>
      <c r="Q3383" s="532"/>
      <c r="R3383" s="526" t="str">
        <f t="shared" si="944"/>
        <v/>
      </c>
      <c r="S3383" s="526" t="str">
        <f t="shared" si="946"/>
        <v/>
      </c>
      <c r="V3383" s="433">
        <f>VLOOKUP(A3383,[3]Cartilha!$A:$A,1,FALSE)</f>
        <v>97599</v>
      </c>
      <c r="W3383" s="367"/>
    </row>
    <row r="3384" spans="1:23" ht="22.5" hidden="1" x14ac:dyDescent="0.2">
      <c r="A3384" s="623">
        <v>97583</v>
      </c>
      <c r="B3384" s="616" t="s">
        <v>3171</v>
      </c>
      <c r="C3384" s="620" t="s">
        <v>4149</v>
      </c>
      <c r="D3384" s="612" t="s">
        <v>169</v>
      </c>
      <c r="E3384" s="621">
        <v>118.83</v>
      </c>
      <c r="F3384" s="614">
        <f t="shared" si="945"/>
        <v>143.26</v>
      </c>
      <c r="G3384" s="510"/>
      <c r="H3384" s="423"/>
      <c r="I3384" s="422">
        <f t="shared" si="954"/>
        <v>0</v>
      </c>
      <c r="J3384" s="422">
        <f t="shared" si="955"/>
        <v>0</v>
      </c>
      <c r="K3384" s="419"/>
      <c r="L3384" s="423">
        <f t="shared" si="956"/>
        <v>0</v>
      </c>
      <c r="M3384" s="423">
        <f t="shared" si="957"/>
        <v>0</v>
      </c>
      <c r="N3384" s="424">
        <f t="shared" si="958"/>
        <v>0</v>
      </c>
      <c r="O3384" s="424">
        <f t="shared" si="959"/>
        <v>0</v>
      </c>
      <c r="P3384" s="420"/>
      <c r="Q3384" s="532"/>
      <c r="R3384" s="526" t="str">
        <f t="shared" si="944"/>
        <v/>
      </c>
      <c r="S3384" s="526" t="str">
        <f t="shared" si="946"/>
        <v/>
      </c>
      <c r="V3384" s="433">
        <f>VLOOKUP(A3384,[3]Cartilha!$A:$A,1,FALSE)</f>
        <v>97583</v>
      </c>
      <c r="W3384" s="367"/>
    </row>
    <row r="3385" spans="1:23" ht="22.5" hidden="1" x14ac:dyDescent="0.2">
      <c r="A3385" s="623">
        <v>101662</v>
      </c>
      <c r="B3385" s="616" t="s">
        <v>3171</v>
      </c>
      <c r="C3385" s="620" t="s">
        <v>5140</v>
      </c>
      <c r="D3385" s="612" t="s">
        <v>169</v>
      </c>
      <c r="E3385" s="621">
        <v>946.99</v>
      </c>
      <c r="F3385" s="614">
        <f t="shared" si="945"/>
        <v>1141.69</v>
      </c>
      <c r="G3385" s="510"/>
      <c r="H3385" s="423"/>
      <c r="I3385" s="422">
        <f t="shared" si="954"/>
        <v>0</v>
      </c>
      <c r="J3385" s="422">
        <f t="shared" si="955"/>
        <v>0</v>
      </c>
      <c r="K3385" s="419"/>
      <c r="L3385" s="423">
        <f t="shared" si="956"/>
        <v>0</v>
      </c>
      <c r="M3385" s="423">
        <f t="shared" si="957"/>
        <v>0</v>
      </c>
      <c r="N3385" s="424">
        <f t="shared" si="958"/>
        <v>0</v>
      </c>
      <c r="O3385" s="424">
        <f t="shared" si="959"/>
        <v>0</v>
      </c>
      <c r="P3385" s="420"/>
      <c r="Q3385" s="532"/>
      <c r="R3385" s="526" t="str">
        <f t="shared" si="944"/>
        <v/>
      </c>
      <c r="S3385" s="526" t="str">
        <f t="shared" si="946"/>
        <v/>
      </c>
      <c r="V3385" s="433">
        <f>VLOOKUP(A3385,[3]Cartilha!$A:$A,1,FALSE)</f>
        <v>101662</v>
      </c>
      <c r="W3385" s="367"/>
    </row>
    <row r="3386" spans="1:23" ht="22.5" hidden="1" x14ac:dyDescent="0.2">
      <c r="A3386" s="623">
        <v>101652</v>
      </c>
      <c r="B3386" s="616" t="s">
        <v>3171</v>
      </c>
      <c r="C3386" s="620" t="s">
        <v>5130</v>
      </c>
      <c r="D3386" s="612" t="s">
        <v>169</v>
      </c>
      <c r="E3386" s="621">
        <v>682.22</v>
      </c>
      <c r="F3386" s="614">
        <f t="shared" si="945"/>
        <v>822.48</v>
      </c>
      <c r="G3386" s="510"/>
      <c r="H3386" s="423"/>
      <c r="I3386" s="422">
        <f t="shared" si="954"/>
        <v>0</v>
      </c>
      <c r="J3386" s="422">
        <f t="shared" si="955"/>
        <v>0</v>
      </c>
      <c r="K3386" s="419"/>
      <c r="L3386" s="423">
        <f t="shared" si="956"/>
        <v>0</v>
      </c>
      <c r="M3386" s="423">
        <f t="shared" si="957"/>
        <v>0</v>
      </c>
      <c r="N3386" s="424">
        <f t="shared" si="958"/>
        <v>0</v>
      </c>
      <c r="O3386" s="424">
        <f t="shared" si="959"/>
        <v>0</v>
      </c>
      <c r="P3386" s="420"/>
      <c r="Q3386" s="532"/>
      <c r="R3386" s="526" t="str">
        <f t="shared" si="944"/>
        <v/>
      </c>
      <c r="S3386" s="526" t="str">
        <f t="shared" si="946"/>
        <v/>
      </c>
      <c r="V3386" s="433">
        <f>VLOOKUP(A3386,[3]Cartilha!$A:$A,1,FALSE)</f>
        <v>101652</v>
      </c>
      <c r="W3386" s="367"/>
    </row>
    <row r="3387" spans="1:23" ht="33.75" hidden="1" x14ac:dyDescent="0.2">
      <c r="A3387" s="623">
        <v>101653</v>
      </c>
      <c r="B3387" s="616" t="s">
        <v>3171</v>
      </c>
      <c r="C3387" s="620" t="s">
        <v>5131</v>
      </c>
      <c r="D3387" s="612" t="s">
        <v>169</v>
      </c>
      <c r="E3387" s="621">
        <v>329.93</v>
      </c>
      <c r="F3387" s="614">
        <f t="shared" si="945"/>
        <v>397.76</v>
      </c>
      <c r="G3387" s="510"/>
      <c r="H3387" s="423"/>
      <c r="I3387" s="422">
        <f t="shared" si="954"/>
        <v>0</v>
      </c>
      <c r="J3387" s="422">
        <f t="shared" si="955"/>
        <v>0</v>
      </c>
      <c r="K3387" s="419"/>
      <c r="L3387" s="423">
        <f t="shared" si="956"/>
        <v>0</v>
      </c>
      <c r="M3387" s="423">
        <f t="shared" si="957"/>
        <v>0</v>
      </c>
      <c r="N3387" s="424">
        <f t="shared" si="958"/>
        <v>0</v>
      </c>
      <c r="O3387" s="424">
        <f t="shared" si="959"/>
        <v>0</v>
      </c>
      <c r="P3387" s="420"/>
      <c r="Q3387" s="532"/>
      <c r="R3387" s="526" t="str">
        <f t="shared" si="944"/>
        <v/>
      </c>
      <c r="S3387" s="526" t="str">
        <f t="shared" si="946"/>
        <v/>
      </c>
      <c r="V3387" s="433">
        <f>VLOOKUP(A3387,[3]Cartilha!$A:$A,1,FALSE)</f>
        <v>101653</v>
      </c>
      <c r="W3387" s="367"/>
    </row>
    <row r="3388" spans="1:23" ht="22.5" hidden="1" x14ac:dyDescent="0.2">
      <c r="A3388" s="623">
        <v>97584</v>
      </c>
      <c r="B3388" s="616" t="s">
        <v>3171</v>
      </c>
      <c r="C3388" s="620" t="s">
        <v>4150</v>
      </c>
      <c r="D3388" s="612" t="s">
        <v>169</v>
      </c>
      <c r="E3388" s="621">
        <v>168.76</v>
      </c>
      <c r="F3388" s="614">
        <f t="shared" si="945"/>
        <v>203.46</v>
      </c>
      <c r="G3388" s="510"/>
      <c r="H3388" s="423"/>
      <c r="I3388" s="422">
        <f t="shared" si="954"/>
        <v>0</v>
      </c>
      <c r="J3388" s="422">
        <f t="shared" si="955"/>
        <v>0</v>
      </c>
      <c r="K3388" s="419"/>
      <c r="L3388" s="423">
        <f t="shared" si="956"/>
        <v>0</v>
      </c>
      <c r="M3388" s="423">
        <f t="shared" si="957"/>
        <v>0</v>
      </c>
      <c r="N3388" s="424">
        <f t="shared" si="958"/>
        <v>0</v>
      </c>
      <c r="O3388" s="424">
        <f t="shared" si="959"/>
        <v>0</v>
      </c>
      <c r="P3388" s="420"/>
      <c r="Q3388" s="532"/>
      <c r="R3388" s="526" t="str">
        <f t="shared" si="944"/>
        <v/>
      </c>
      <c r="S3388" s="526" t="str">
        <f t="shared" si="946"/>
        <v/>
      </c>
      <c r="V3388" s="433">
        <f>VLOOKUP(A3388,[3]Cartilha!$A:$A,1,FALSE)</f>
        <v>97584</v>
      </c>
      <c r="W3388" s="367"/>
    </row>
    <row r="3389" spans="1:23" ht="22.5" hidden="1" x14ac:dyDescent="0.2">
      <c r="A3389" s="623">
        <v>97585</v>
      </c>
      <c r="B3389" s="616" t="s">
        <v>3171</v>
      </c>
      <c r="C3389" s="620" t="s">
        <v>4151</v>
      </c>
      <c r="D3389" s="612" t="s">
        <v>169</v>
      </c>
      <c r="E3389" s="621">
        <v>161.24</v>
      </c>
      <c r="F3389" s="614">
        <f t="shared" si="945"/>
        <v>194.39</v>
      </c>
      <c r="G3389" s="510"/>
      <c r="H3389" s="423"/>
      <c r="I3389" s="422">
        <f t="shared" si="954"/>
        <v>0</v>
      </c>
      <c r="J3389" s="422">
        <f t="shared" si="955"/>
        <v>0</v>
      </c>
      <c r="K3389" s="419"/>
      <c r="L3389" s="423">
        <f t="shared" si="956"/>
        <v>0</v>
      </c>
      <c r="M3389" s="423">
        <f t="shared" si="957"/>
        <v>0</v>
      </c>
      <c r="N3389" s="424">
        <f t="shared" si="958"/>
        <v>0</v>
      </c>
      <c r="O3389" s="424">
        <f t="shared" si="959"/>
        <v>0</v>
      </c>
      <c r="P3389" s="420"/>
      <c r="Q3389" s="532"/>
      <c r="R3389" s="526" t="str">
        <f t="shared" si="944"/>
        <v/>
      </c>
      <c r="S3389" s="526" t="str">
        <f t="shared" si="946"/>
        <v/>
      </c>
      <c r="V3389" s="433">
        <f>VLOOKUP(A3389,[3]Cartilha!$A:$A,1,FALSE)</f>
        <v>97585</v>
      </c>
      <c r="W3389" s="367"/>
    </row>
    <row r="3390" spans="1:23" ht="22.5" hidden="1" x14ac:dyDescent="0.2">
      <c r="A3390" s="623">
        <v>97586</v>
      </c>
      <c r="B3390" s="616" t="s">
        <v>3171</v>
      </c>
      <c r="C3390" s="620" t="s">
        <v>4152</v>
      </c>
      <c r="D3390" s="612" t="s">
        <v>169</v>
      </c>
      <c r="E3390" s="621">
        <v>221.54</v>
      </c>
      <c r="F3390" s="614">
        <f t="shared" si="945"/>
        <v>267.08999999999997</v>
      </c>
      <c r="G3390" s="510"/>
      <c r="H3390" s="423"/>
      <c r="I3390" s="422">
        <f t="shared" si="954"/>
        <v>0</v>
      </c>
      <c r="J3390" s="422">
        <f t="shared" si="955"/>
        <v>0</v>
      </c>
      <c r="K3390" s="419"/>
      <c r="L3390" s="423">
        <f t="shared" si="956"/>
        <v>0</v>
      </c>
      <c r="M3390" s="423">
        <f t="shared" si="957"/>
        <v>0</v>
      </c>
      <c r="N3390" s="424">
        <f t="shared" si="958"/>
        <v>0</v>
      </c>
      <c r="O3390" s="424">
        <f t="shared" si="959"/>
        <v>0</v>
      </c>
      <c r="P3390" s="420"/>
      <c r="Q3390" s="532"/>
      <c r="R3390" s="526" t="str">
        <f t="shared" si="944"/>
        <v/>
      </c>
      <c r="S3390" s="526" t="str">
        <f t="shared" si="946"/>
        <v/>
      </c>
      <c r="V3390" s="433">
        <f>VLOOKUP(A3390,[3]Cartilha!$A:$A,1,FALSE)</f>
        <v>97586</v>
      </c>
      <c r="W3390" s="367"/>
    </row>
    <row r="3391" spans="1:23" ht="22.5" hidden="1" x14ac:dyDescent="0.2">
      <c r="A3391" s="623">
        <v>97587</v>
      </c>
      <c r="B3391" s="616" t="s">
        <v>3171</v>
      </c>
      <c r="C3391" s="620" t="s">
        <v>4153</v>
      </c>
      <c r="D3391" s="612" t="s">
        <v>169</v>
      </c>
      <c r="E3391" s="621">
        <v>411.21</v>
      </c>
      <c r="F3391" s="614">
        <f t="shared" si="945"/>
        <v>495.75</v>
      </c>
      <c r="G3391" s="510"/>
      <c r="H3391" s="423"/>
      <c r="I3391" s="422">
        <f t="shared" si="954"/>
        <v>0</v>
      </c>
      <c r="J3391" s="422">
        <f t="shared" si="955"/>
        <v>0</v>
      </c>
      <c r="K3391" s="419"/>
      <c r="L3391" s="423">
        <f t="shared" si="956"/>
        <v>0</v>
      </c>
      <c r="M3391" s="423">
        <f t="shared" si="957"/>
        <v>0</v>
      </c>
      <c r="N3391" s="424">
        <f t="shared" si="958"/>
        <v>0</v>
      </c>
      <c r="O3391" s="424">
        <f t="shared" si="959"/>
        <v>0</v>
      </c>
      <c r="P3391" s="420"/>
      <c r="Q3391" s="532"/>
      <c r="R3391" s="526" t="str">
        <f t="shared" si="944"/>
        <v/>
      </c>
      <c r="S3391" s="526" t="str">
        <f t="shared" si="946"/>
        <v/>
      </c>
      <c r="V3391" s="433">
        <f>VLOOKUP(A3391,[3]Cartilha!$A:$A,1,FALSE)</f>
        <v>97587</v>
      </c>
      <c r="W3391" s="367"/>
    </row>
    <row r="3392" spans="1:23" ht="22.5" hidden="1" x14ac:dyDescent="0.2">
      <c r="A3392" s="623">
        <v>97589</v>
      </c>
      <c r="B3392" s="616" t="s">
        <v>3171</v>
      </c>
      <c r="C3392" s="620" t="s">
        <v>4154</v>
      </c>
      <c r="D3392" s="612" t="s">
        <v>169</v>
      </c>
      <c r="E3392" s="621">
        <v>48.25</v>
      </c>
      <c r="F3392" s="614">
        <f t="shared" si="945"/>
        <v>58.17</v>
      </c>
      <c r="G3392" s="510"/>
      <c r="H3392" s="423"/>
      <c r="I3392" s="422">
        <f t="shared" si="954"/>
        <v>0</v>
      </c>
      <c r="J3392" s="422">
        <f t="shared" si="955"/>
        <v>0</v>
      </c>
      <c r="K3392" s="419"/>
      <c r="L3392" s="423">
        <f t="shared" si="956"/>
        <v>0</v>
      </c>
      <c r="M3392" s="423">
        <f t="shared" si="957"/>
        <v>0</v>
      </c>
      <c r="N3392" s="424">
        <f t="shared" si="958"/>
        <v>0</v>
      </c>
      <c r="O3392" s="424">
        <f t="shared" si="959"/>
        <v>0</v>
      </c>
      <c r="P3392" s="420"/>
      <c r="Q3392" s="532"/>
      <c r="R3392" s="526" t="str">
        <f t="shared" si="944"/>
        <v/>
      </c>
      <c r="S3392" s="526" t="str">
        <f t="shared" si="946"/>
        <v/>
      </c>
      <c r="V3392" s="433">
        <f>VLOOKUP(A3392,[3]Cartilha!$A:$A,1,FALSE)</f>
        <v>97589</v>
      </c>
      <c r="W3392" s="367"/>
    </row>
    <row r="3393" spans="1:23" ht="22.5" hidden="1" x14ac:dyDescent="0.2">
      <c r="A3393" s="623">
        <v>97590</v>
      </c>
      <c r="B3393" s="616" t="s">
        <v>3171</v>
      </c>
      <c r="C3393" s="620" t="s">
        <v>4155</v>
      </c>
      <c r="D3393" s="612" t="s">
        <v>169</v>
      </c>
      <c r="E3393" s="621">
        <v>131.56</v>
      </c>
      <c r="F3393" s="614">
        <f t="shared" si="945"/>
        <v>158.61000000000001</v>
      </c>
      <c r="G3393" s="510"/>
      <c r="H3393" s="423"/>
      <c r="I3393" s="422">
        <f t="shared" si="954"/>
        <v>0</v>
      </c>
      <c r="J3393" s="422">
        <f t="shared" si="955"/>
        <v>0</v>
      </c>
      <c r="K3393" s="419"/>
      <c r="L3393" s="423">
        <f t="shared" si="956"/>
        <v>0</v>
      </c>
      <c r="M3393" s="423">
        <f t="shared" si="957"/>
        <v>0</v>
      </c>
      <c r="N3393" s="424">
        <f t="shared" si="958"/>
        <v>0</v>
      </c>
      <c r="O3393" s="424">
        <f t="shared" si="959"/>
        <v>0</v>
      </c>
      <c r="P3393" s="420"/>
      <c r="Q3393" s="532"/>
      <c r="R3393" s="526" t="str">
        <f t="shared" si="944"/>
        <v/>
      </c>
      <c r="S3393" s="526" t="str">
        <f t="shared" si="946"/>
        <v/>
      </c>
      <c r="V3393" s="433">
        <f>VLOOKUP(A3393,[3]Cartilha!$A:$A,1,FALSE)</f>
        <v>97590</v>
      </c>
      <c r="W3393" s="367"/>
    </row>
    <row r="3394" spans="1:23" ht="22.5" hidden="1" x14ac:dyDescent="0.2">
      <c r="A3394" s="623">
        <v>97591</v>
      </c>
      <c r="B3394" s="616" t="s">
        <v>3171</v>
      </c>
      <c r="C3394" s="620" t="s">
        <v>4156</v>
      </c>
      <c r="D3394" s="612" t="s">
        <v>169</v>
      </c>
      <c r="E3394" s="621">
        <v>170.31</v>
      </c>
      <c r="F3394" s="614">
        <f t="shared" si="945"/>
        <v>205.33</v>
      </c>
      <c r="G3394" s="510"/>
      <c r="H3394" s="423"/>
      <c r="I3394" s="422">
        <f t="shared" si="954"/>
        <v>0</v>
      </c>
      <c r="J3394" s="422">
        <f t="shared" si="955"/>
        <v>0</v>
      </c>
      <c r="K3394" s="419"/>
      <c r="L3394" s="423">
        <f t="shared" si="956"/>
        <v>0</v>
      </c>
      <c r="M3394" s="423">
        <f t="shared" si="957"/>
        <v>0</v>
      </c>
      <c r="N3394" s="424">
        <f t="shared" si="958"/>
        <v>0</v>
      </c>
      <c r="O3394" s="424">
        <f t="shared" si="959"/>
        <v>0</v>
      </c>
      <c r="P3394" s="420"/>
      <c r="Q3394" s="532"/>
      <c r="R3394" s="526" t="str">
        <f t="shared" si="944"/>
        <v/>
      </c>
      <c r="S3394" s="526" t="str">
        <f t="shared" si="946"/>
        <v/>
      </c>
      <c r="V3394" s="433">
        <f>VLOOKUP(A3394,[3]Cartilha!$A:$A,1,FALSE)</f>
        <v>97591</v>
      </c>
      <c r="W3394" s="367"/>
    </row>
    <row r="3395" spans="1:23" ht="22.5" hidden="1" x14ac:dyDescent="0.2">
      <c r="A3395" s="623">
        <v>97592</v>
      </c>
      <c r="B3395" s="616" t="s">
        <v>3171</v>
      </c>
      <c r="C3395" s="620" t="s">
        <v>4157</v>
      </c>
      <c r="D3395" s="612" t="s">
        <v>169</v>
      </c>
      <c r="E3395" s="621">
        <v>40.729999999999997</v>
      </c>
      <c r="F3395" s="614">
        <f t="shared" si="945"/>
        <v>49.1</v>
      </c>
      <c r="G3395" s="510"/>
      <c r="H3395" s="423"/>
      <c r="I3395" s="422">
        <f t="shared" si="954"/>
        <v>0</v>
      </c>
      <c r="J3395" s="422">
        <f t="shared" si="955"/>
        <v>0</v>
      </c>
      <c r="K3395" s="419"/>
      <c r="L3395" s="423">
        <f t="shared" si="956"/>
        <v>0</v>
      </c>
      <c r="M3395" s="423">
        <f t="shared" si="957"/>
        <v>0</v>
      </c>
      <c r="N3395" s="424">
        <f t="shared" si="958"/>
        <v>0</v>
      </c>
      <c r="O3395" s="424">
        <f t="shared" si="959"/>
        <v>0</v>
      </c>
      <c r="P3395" s="420"/>
      <c r="Q3395" s="532"/>
      <c r="R3395" s="526" t="str">
        <f t="shared" si="944"/>
        <v/>
      </c>
      <c r="S3395" s="526" t="str">
        <f t="shared" si="946"/>
        <v/>
      </c>
      <c r="V3395" s="433">
        <f>VLOOKUP(A3395,[3]Cartilha!$A:$A,1,FALSE)</f>
        <v>97592</v>
      </c>
      <c r="W3395" s="367"/>
    </row>
    <row r="3396" spans="1:23" ht="22.5" hidden="1" x14ac:dyDescent="0.2">
      <c r="A3396" s="623">
        <v>97593</v>
      </c>
      <c r="B3396" s="616" t="s">
        <v>3171</v>
      </c>
      <c r="C3396" s="620" t="s">
        <v>4158</v>
      </c>
      <c r="D3396" s="612" t="s">
        <v>169</v>
      </c>
      <c r="E3396" s="621">
        <v>196.94</v>
      </c>
      <c r="F3396" s="614">
        <f t="shared" si="945"/>
        <v>237.43</v>
      </c>
      <c r="G3396" s="510"/>
      <c r="H3396" s="423"/>
      <c r="I3396" s="422">
        <f t="shared" si="954"/>
        <v>0</v>
      </c>
      <c r="J3396" s="422">
        <f t="shared" si="955"/>
        <v>0</v>
      </c>
      <c r="K3396" s="419"/>
      <c r="L3396" s="423">
        <f t="shared" si="956"/>
        <v>0</v>
      </c>
      <c r="M3396" s="423">
        <f t="shared" si="957"/>
        <v>0</v>
      </c>
      <c r="N3396" s="424">
        <f t="shared" si="958"/>
        <v>0</v>
      </c>
      <c r="O3396" s="424">
        <f t="shared" si="959"/>
        <v>0</v>
      </c>
      <c r="P3396" s="420"/>
      <c r="Q3396" s="532"/>
      <c r="R3396" s="526" t="str">
        <f t="shared" si="944"/>
        <v/>
      </c>
      <c r="S3396" s="526" t="str">
        <f t="shared" si="946"/>
        <v/>
      </c>
      <c r="V3396" s="433">
        <f>VLOOKUP(A3396,[3]Cartilha!$A:$A,1,FALSE)</f>
        <v>97593</v>
      </c>
      <c r="W3396" s="367"/>
    </row>
    <row r="3397" spans="1:23" ht="22.5" hidden="1" x14ac:dyDescent="0.2">
      <c r="A3397" s="623">
        <v>97594</v>
      </c>
      <c r="B3397" s="616" t="s">
        <v>3171</v>
      </c>
      <c r="C3397" s="620" t="s">
        <v>4159</v>
      </c>
      <c r="D3397" s="612" t="s">
        <v>169</v>
      </c>
      <c r="E3397" s="621">
        <v>173.05</v>
      </c>
      <c r="F3397" s="614">
        <f t="shared" si="945"/>
        <v>208.63</v>
      </c>
      <c r="G3397" s="510"/>
      <c r="H3397" s="423"/>
      <c r="I3397" s="422">
        <f t="shared" si="954"/>
        <v>0</v>
      </c>
      <c r="J3397" s="422">
        <f t="shared" si="955"/>
        <v>0</v>
      </c>
      <c r="K3397" s="419"/>
      <c r="L3397" s="423">
        <f t="shared" si="956"/>
        <v>0</v>
      </c>
      <c r="M3397" s="423">
        <f t="shared" si="957"/>
        <v>0</v>
      </c>
      <c r="N3397" s="424">
        <f t="shared" si="958"/>
        <v>0</v>
      </c>
      <c r="O3397" s="424">
        <f t="shared" si="959"/>
        <v>0</v>
      </c>
      <c r="P3397" s="420"/>
      <c r="Q3397" s="532"/>
      <c r="R3397" s="526" t="str">
        <f t="shared" si="944"/>
        <v/>
      </c>
      <c r="S3397" s="526" t="str">
        <f t="shared" si="946"/>
        <v/>
      </c>
      <c r="V3397" s="433">
        <f>VLOOKUP(A3397,[3]Cartilha!$A:$A,1,FALSE)</f>
        <v>97594</v>
      </c>
      <c r="W3397" s="367"/>
    </row>
    <row r="3398" spans="1:23" hidden="1" x14ac:dyDescent="0.2">
      <c r="A3398" s="623" t="s">
        <v>1951</v>
      </c>
      <c r="B3398" s="616"/>
      <c r="C3398" s="620" t="s">
        <v>103</v>
      </c>
      <c r="D3398" s="612">
        <v>0</v>
      </c>
      <c r="E3398" s="621"/>
      <c r="F3398" s="614">
        <f t="shared" si="945"/>
        <v>0</v>
      </c>
      <c r="G3398" s="518"/>
      <c r="H3398" s="446"/>
      <c r="I3398" s="447"/>
      <c r="J3398" s="448"/>
      <c r="K3398" s="419"/>
      <c r="L3398" s="446"/>
      <c r="M3398" s="446"/>
      <c r="N3398" s="447"/>
      <c r="O3398" s="448"/>
      <c r="P3398" s="420"/>
      <c r="Q3398" s="525" t="str">
        <f>IF(OR(SUM(J3399:J3401)&gt;0,SUM(O3399:O3401)&gt;0),"xx","")</f>
        <v/>
      </c>
      <c r="R3398" s="526" t="str">
        <f t="shared" si="944"/>
        <v/>
      </c>
      <c r="S3398" s="526" t="str">
        <f t="shared" si="946"/>
        <v/>
      </c>
      <c r="V3398" s="433" t="str">
        <f>VLOOKUP(A3398,[3]Cartilha!$A:$A,1,FALSE)</f>
        <v>8.2.19</v>
      </c>
      <c r="W3398" s="367"/>
    </row>
    <row r="3399" spans="1:23" hidden="1" x14ac:dyDescent="0.2">
      <c r="A3399" s="623">
        <v>101666</v>
      </c>
      <c r="B3399" s="616" t="s">
        <v>3171</v>
      </c>
      <c r="C3399" s="620" t="s">
        <v>5142</v>
      </c>
      <c r="D3399" s="612" t="s">
        <v>169</v>
      </c>
      <c r="E3399" s="621">
        <v>541.66</v>
      </c>
      <c r="F3399" s="614">
        <f t="shared" si="945"/>
        <v>653.03</v>
      </c>
      <c r="G3399" s="510"/>
      <c r="H3399" s="423"/>
      <c r="I3399" s="422">
        <f>IF(ISBLANK(E3399),0,ROUND(F3399*G3399,2))</f>
        <v>0</v>
      </c>
      <c r="J3399" s="422">
        <f>IF(ISBLANK(G3399),0,ROUND(G3399*H3399,2))</f>
        <v>0</v>
      </c>
      <c r="K3399" s="419"/>
      <c r="L3399" s="423">
        <f t="shared" ref="L3399:M3401" si="960">G3399</f>
        <v>0</v>
      </c>
      <c r="M3399" s="423">
        <f t="shared" si="960"/>
        <v>0</v>
      </c>
      <c r="N3399" s="424">
        <f>IF(ISBLANK(E3399),0,ROUND(F3399*L3399,2))</f>
        <v>0</v>
      </c>
      <c r="O3399" s="424">
        <f>IF(ISBLANK(L3399),0,ROUND(L3399*M3399,2))</f>
        <v>0</v>
      </c>
      <c r="P3399" s="420"/>
      <c r="Q3399" s="532"/>
      <c r="R3399" s="526" t="str">
        <f t="shared" si="944"/>
        <v/>
      </c>
      <c r="S3399" s="526" t="str">
        <f t="shared" si="946"/>
        <v/>
      </c>
      <c r="V3399" s="433">
        <f>VLOOKUP(A3399,[3]Cartilha!$A:$A,1,FALSE)</f>
        <v>101666</v>
      </c>
      <c r="W3399" s="367"/>
    </row>
    <row r="3400" spans="1:23" ht="22.5" hidden="1" x14ac:dyDescent="0.2">
      <c r="A3400" s="623">
        <v>97600</v>
      </c>
      <c r="B3400" s="616" t="s">
        <v>3171</v>
      </c>
      <c r="C3400" s="620" t="s">
        <v>4160</v>
      </c>
      <c r="D3400" s="612" t="s">
        <v>169</v>
      </c>
      <c r="E3400" s="621">
        <v>367.11</v>
      </c>
      <c r="F3400" s="614">
        <f t="shared" si="945"/>
        <v>442.59</v>
      </c>
      <c r="G3400" s="510"/>
      <c r="H3400" s="423"/>
      <c r="I3400" s="422">
        <f>IF(ISBLANK(E3400),0,ROUND(F3400*G3400,2))</f>
        <v>0</v>
      </c>
      <c r="J3400" s="422">
        <f>IF(ISBLANK(G3400),0,ROUND(G3400*H3400,2))</f>
        <v>0</v>
      </c>
      <c r="K3400" s="419"/>
      <c r="L3400" s="423">
        <f t="shared" si="960"/>
        <v>0</v>
      </c>
      <c r="M3400" s="423">
        <f t="shared" si="960"/>
        <v>0</v>
      </c>
      <c r="N3400" s="424">
        <f>IF(ISBLANK(E3400),0,ROUND(F3400*L3400,2))</f>
        <v>0</v>
      </c>
      <c r="O3400" s="424">
        <f>IF(ISBLANK(L3400),0,ROUND(L3400*M3400,2))</f>
        <v>0</v>
      </c>
      <c r="P3400" s="420"/>
      <c r="Q3400" s="532"/>
      <c r="R3400" s="526" t="str">
        <f t="shared" si="944"/>
        <v/>
      </c>
      <c r="S3400" s="526" t="str">
        <f t="shared" si="946"/>
        <v/>
      </c>
      <c r="V3400" s="433">
        <f>VLOOKUP(A3400,[3]Cartilha!$A:$A,1,FALSE)</f>
        <v>97600</v>
      </c>
      <c r="W3400" s="367"/>
    </row>
    <row r="3401" spans="1:23" ht="22.5" hidden="1" x14ac:dyDescent="0.2">
      <c r="A3401" s="623">
        <v>97601</v>
      </c>
      <c r="B3401" s="616" t="s">
        <v>3171</v>
      </c>
      <c r="C3401" s="620" t="s">
        <v>4161</v>
      </c>
      <c r="D3401" s="612" t="s">
        <v>169</v>
      </c>
      <c r="E3401" s="621">
        <v>389.89</v>
      </c>
      <c r="F3401" s="614">
        <f t="shared" si="945"/>
        <v>470.05</v>
      </c>
      <c r="G3401" s="510"/>
      <c r="H3401" s="423"/>
      <c r="I3401" s="422">
        <f>IF(ISBLANK(E3401),0,ROUND(F3401*G3401,2))</f>
        <v>0</v>
      </c>
      <c r="J3401" s="422">
        <f>IF(ISBLANK(G3401),0,ROUND(G3401*H3401,2))</f>
        <v>0</v>
      </c>
      <c r="K3401" s="419"/>
      <c r="L3401" s="423">
        <f t="shared" si="960"/>
        <v>0</v>
      </c>
      <c r="M3401" s="423">
        <f t="shared" si="960"/>
        <v>0</v>
      </c>
      <c r="N3401" s="424">
        <f>IF(ISBLANK(E3401),0,ROUND(F3401*L3401,2))</f>
        <v>0</v>
      </c>
      <c r="O3401" s="424">
        <f>IF(ISBLANK(L3401),0,ROUND(L3401*M3401,2))</f>
        <v>0</v>
      </c>
      <c r="P3401" s="420"/>
      <c r="Q3401" s="532"/>
      <c r="R3401" s="526" t="str">
        <f t="shared" si="944"/>
        <v/>
      </c>
      <c r="S3401" s="526" t="str">
        <f t="shared" si="946"/>
        <v/>
      </c>
      <c r="V3401" s="433">
        <f>VLOOKUP(A3401,[3]Cartilha!$A:$A,1,FALSE)</f>
        <v>97601</v>
      </c>
      <c r="W3401" s="367"/>
    </row>
    <row r="3402" spans="1:23" hidden="1" x14ac:dyDescent="0.2">
      <c r="A3402" s="623" t="s">
        <v>1952</v>
      </c>
      <c r="B3402" s="616"/>
      <c r="C3402" s="620" t="s">
        <v>104</v>
      </c>
      <c r="D3402" s="612">
        <v>0</v>
      </c>
      <c r="E3402" s="621"/>
      <c r="F3402" s="614">
        <f t="shared" si="945"/>
        <v>0</v>
      </c>
      <c r="G3402" s="518"/>
      <c r="H3402" s="446"/>
      <c r="I3402" s="447"/>
      <c r="J3402" s="448"/>
      <c r="K3402" s="419"/>
      <c r="L3402" s="446"/>
      <c r="M3402" s="446"/>
      <c r="N3402" s="447"/>
      <c r="O3402" s="448"/>
      <c r="P3402" s="420"/>
      <c r="Q3402" s="525" t="str">
        <f>IF(OR(SUM(J3403:J3446)&gt;0,SUM(O3403:O3446)&gt;0),"xx","")</f>
        <v/>
      </c>
      <c r="R3402" s="526" t="str">
        <f t="shared" si="944"/>
        <v/>
      </c>
      <c r="S3402" s="526" t="str">
        <f t="shared" si="946"/>
        <v/>
      </c>
      <c r="V3402" s="433" t="str">
        <f>VLOOKUP(A3402,[3]Cartilha!$A:$A,1,FALSE)</f>
        <v>8.2.20</v>
      </c>
      <c r="W3402" s="367"/>
    </row>
    <row r="3403" spans="1:23" hidden="1" x14ac:dyDescent="0.2">
      <c r="A3403" s="623" t="s">
        <v>1953</v>
      </c>
      <c r="B3403" s="616"/>
      <c r="C3403" s="620" t="s">
        <v>291</v>
      </c>
      <c r="D3403" s="612">
        <v>0</v>
      </c>
      <c r="E3403" s="621"/>
      <c r="F3403" s="614">
        <f t="shared" si="945"/>
        <v>0</v>
      </c>
      <c r="G3403" s="518"/>
      <c r="H3403" s="446"/>
      <c r="I3403" s="447"/>
      <c r="J3403" s="448"/>
      <c r="K3403" s="419"/>
      <c r="L3403" s="446"/>
      <c r="M3403" s="446"/>
      <c r="N3403" s="447"/>
      <c r="O3403" s="448"/>
      <c r="P3403" s="420"/>
      <c r="Q3403" s="525" t="str">
        <f>IF(OR(SUM(J3404:J3409)&gt;0,SUM(O3404:O3409)&gt;0),"xx","")</f>
        <v/>
      </c>
      <c r="R3403" s="526" t="str">
        <f t="shared" si="944"/>
        <v/>
      </c>
      <c r="S3403" s="526" t="str">
        <f t="shared" si="946"/>
        <v/>
      </c>
      <c r="V3403" s="433" t="str">
        <f>VLOOKUP(A3403,[3]Cartilha!$A:$A,1,FALSE)</f>
        <v>8.2.20.2</v>
      </c>
      <c r="W3403" s="367"/>
    </row>
    <row r="3404" spans="1:23" hidden="1" x14ac:dyDescent="0.2">
      <c r="A3404" s="623">
        <v>97611</v>
      </c>
      <c r="B3404" s="616" t="s">
        <v>3171</v>
      </c>
      <c r="C3404" s="620" t="s">
        <v>4162</v>
      </c>
      <c r="D3404" s="612" t="s">
        <v>169</v>
      </c>
      <c r="E3404" s="621">
        <v>27.81</v>
      </c>
      <c r="F3404" s="614">
        <f t="shared" si="945"/>
        <v>33.53</v>
      </c>
      <c r="G3404" s="510"/>
      <c r="H3404" s="423"/>
      <c r="I3404" s="422">
        <f t="shared" ref="I3404:I3409" si="961">IF(ISBLANK(E3404),0,ROUND(F3404*G3404,2))</f>
        <v>0</v>
      </c>
      <c r="J3404" s="422">
        <f t="shared" ref="J3404:J3409" si="962">IF(ISBLANK(G3404),0,ROUND(G3404*H3404,2))</f>
        <v>0</v>
      </c>
      <c r="K3404" s="419"/>
      <c r="L3404" s="423">
        <f t="shared" ref="L3404:M3409" si="963">G3404</f>
        <v>0</v>
      </c>
      <c r="M3404" s="423">
        <f t="shared" si="963"/>
        <v>0</v>
      </c>
      <c r="N3404" s="424">
        <f t="shared" ref="N3404:N3409" si="964">IF(ISBLANK(E3404),0,ROUND(F3404*L3404,2))</f>
        <v>0</v>
      </c>
      <c r="O3404" s="424">
        <f t="shared" ref="O3404:O3409" si="965">IF(ISBLANK(L3404),0,ROUND(L3404*M3404,2))</f>
        <v>0</v>
      </c>
      <c r="P3404" s="420"/>
      <c r="Q3404" s="532"/>
      <c r="R3404" s="526" t="str">
        <f t="shared" si="944"/>
        <v/>
      </c>
      <c r="S3404" s="526" t="str">
        <f t="shared" si="946"/>
        <v/>
      </c>
      <c r="V3404" s="433">
        <f>VLOOKUP(A3404,[3]Cartilha!$A:$A,1,FALSE)</f>
        <v>97611</v>
      </c>
      <c r="W3404" s="367"/>
    </row>
    <row r="3405" spans="1:23" hidden="1" x14ac:dyDescent="0.2">
      <c r="A3405" s="623">
        <v>97612</v>
      </c>
      <c r="B3405" s="616" t="s">
        <v>3171</v>
      </c>
      <c r="C3405" s="620" t="s">
        <v>4163</v>
      </c>
      <c r="D3405" s="612" t="s">
        <v>169</v>
      </c>
      <c r="E3405" s="621">
        <v>30.36</v>
      </c>
      <c r="F3405" s="614">
        <f t="shared" si="945"/>
        <v>36.6</v>
      </c>
      <c r="G3405" s="510"/>
      <c r="H3405" s="423"/>
      <c r="I3405" s="422">
        <f t="shared" si="961"/>
        <v>0</v>
      </c>
      <c r="J3405" s="422">
        <f t="shared" si="962"/>
        <v>0</v>
      </c>
      <c r="K3405" s="419"/>
      <c r="L3405" s="423">
        <f t="shared" si="963"/>
        <v>0</v>
      </c>
      <c r="M3405" s="423">
        <f t="shared" si="963"/>
        <v>0</v>
      </c>
      <c r="N3405" s="424">
        <f t="shared" si="964"/>
        <v>0</v>
      </c>
      <c r="O3405" s="424">
        <f t="shared" si="965"/>
        <v>0</v>
      </c>
      <c r="P3405" s="420"/>
      <c r="Q3405" s="532"/>
      <c r="R3405" s="526" t="str">
        <f t="shared" si="944"/>
        <v/>
      </c>
      <c r="S3405" s="526" t="str">
        <f t="shared" si="946"/>
        <v/>
      </c>
      <c r="V3405" s="433">
        <f>VLOOKUP(A3405,[3]Cartilha!$A:$A,1,FALSE)</f>
        <v>97612</v>
      </c>
      <c r="W3405" s="367"/>
    </row>
    <row r="3406" spans="1:23" hidden="1" x14ac:dyDescent="0.2">
      <c r="A3406" s="623">
        <v>97615</v>
      </c>
      <c r="B3406" s="616" t="s">
        <v>3171</v>
      </c>
      <c r="C3406" s="620" t="s">
        <v>4166</v>
      </c>
      <c r="D3406" s="612" t="s">
        <v>169</v>
      </c>
      <c r="E3406" s="621">
        <v>70.3</v>
      </c>
      <c r="F3406" s="614">
        <f t="shared" si="945"/>
        <v>84.75</v>
      </c>
      <c r="G3406" s="510"/>
      <c r="H3406" s="423"/>
      <c r="I3406" s="422">
        <f t="shared" si="961"/>
        <v>0</v>
      </c>
      <c r="J3406" s="422">
        <f t="shared" si="962"/>
        <v>0</v>
      </c>
      <c r="K3406" s="419"/>
      <c r="L3406" s="423">
        <f t="shared" si="963"/>
        <v>0</v>
      </c>
      <c r="M3406" s="423">
        <f t="shared" si="963"/>
        <v>0</v>
      </c>
      <c r="N3406" s="424">
        <f t="shared" si="964"/>
        <v>0</v>
      </c>
      <c r="O3406" s="424">
        <f t="shared" si="965"/>
        <v>0</v>
      </c>
      <c r="P3406" s="420"/>
      <c r="Q3406" s="532"/>
      <c r="R3406" s="526" t="str">
        <f t="shared" si="944"/>
        <v/>
      </c>
      <c r="S3406" s="526" t="str">
        <f t="shared" si="946"/>
        <v/>
      </c>
      <c r="V3406" s="433">
        <f>VLOOKUP(A3406,[3]Cartilha!$A:$A,1,FALSE)</f>
        <v>97615</v>
      </c>
      <c r="W3406" s="367"/>
    </row>
    <row r="3407" spans="1:23" hidden="1" x14ac:dyDescent="0.2">
      <c r="A3407" s="623">
        <v>97616</v>
      </c>
      <c r="B3407" s="616" t="s">
        <v>3171</v>
      </c>
      <c r="C3407" s="620" t="s">
        <v>4167</v>
      </c>
      <c r="D3407" s="612" t="s">
        <v>169</v>
      </c>
      <c r="E3407" s="621">
        <v>81.7</v>
      </c>
      <c r="F3407" s="614">
        <f t="shared" si="945"/>
        <v>98.5</v>
      </c>
      <c r="G3407" s="510"/>
      <c r="H3407" s="423"/>
      <c r="I3407" s="422">
        <f t="shared" si="961"/>
        <v>0</v>
      </c>
      <c r="J3407" s="422">
        <f t="shared" si="962"/>
        <v>0</v>
      </c>
      <c r="K3407" s="419"/>
      <c r="L3407" s="423">
        <f t="shared" si="963"/>
        <v>0</v>
      </c>
      <c r="M3407" s="423">
        <f t="shared" si="963"/>
        <v>0</v>
      </c>
      <c r="N3407" s="424">
        <f t="shared" si="964"/>
        <v>0</v>
      </c>
      <c r="O3407" s="424">
        <f t="shared" si="965"/>
        <v>0</v>
      </c>
      <c r="P3407" s="420"/>
      <c r="Q3407" s="532"/>
      <c r="R3407" s="526" t="str">
        <f t="shared" si="944"/>
        <v/>
      </c>
      <c r="S3407" s="526" t="str">
        <f t="shared" si="946"/>
        <v/>
      </c>
      <c r="V3407" s="433">
        <f>VLOOKUP(A3407,[3]Cartilha!$A:$A,1,FALSE)</f>
        <v>97616</v>
      </c>
      <c r="W3407" s="367"/>
    </row>
    <row r="3408" spans="1:23" hidden="1" x14ac:dyDescent="0.2">
      <c r="A3408" s="623">
        <v>97617</v>
      </c>
      <c r="B3408" s="616" t="s">
        <v>3171</v>
      </c>
      <c r="C3408" s="620" t="s">
        <v>4168</v>
      </c>
      <c r="D3408" s="612" t="s">
        <v>169</v>
      </c>
      <c r="E3408" s="621">
        <v>81.31</v>
      </c>
      <c r="F3408" s="614">
        <f t="shared" si="945"/>
        <v>98.03</v>
      </c>
      <c r="G3408" s="510"/>
      <c r="H3408" s="423"/>
      <c r="I3408" s="422">
        <f t="shared" si="961"/>
        <v>0</v>
      </c>
      <c r="J3408" s="422">
        <f t="shared" si="962"/>
        <v>0</v>
      </c>
      <c r="K3408" s="419"/>
      <c r="L3408" s="423">
        <f t="shared" si="963"/>
        <v>0</v>
      </c>
      <c r="M3408" s="423">
        <f t="shared" si="963"/>
        <v>0</v>
      </c>
      <c r="N3408" s="424">
        <f t="shared" si="964"/>
        <v>0</v>
      </c>
      <c r="O3408" s="424">
        <f t="shared" si="965"/>
        <v>0</v>
      </c>
      <c r="P3408" s="420"/>
      <c r="Q3408" s="532"/>
      <c r="R3408" s="526" t="str">
        <f t="shared" si="944"/>
        <v/>
      </c>
      <c r="S3408" s="526" t="str">
        <f t="shared" si="946"/>
        <v/>
      </c>
      <c r="V3408" s="433">
        <f>VLOOKUP(A3408,[3]Cartilha!$A:$A,1,FALSE)</f>
        <v>97617</v>
      </c>
      <c r="W3408" s="367"/>
    </row>
    <row r="3409" spans="1:23" hidden="1" x14ac:dyDescent="0.2">
      <c r="A3409" s="623">
        <v>97618</v>
      </c>
      <c r="B3409" s="616" t="s">
        <v>3171</v>
      </c>
      <c r="C3409" s="620" t="s">
        <v>4169</v>
      </c>
      <c r="D3409" s="612" t="s">
        <v>169</v>
      </c>
      <c r="E3409" s="621">
        <v>73.88</v>
      </c>
      <c r="F3409" s="614">
        <f t="shared" si="945"/>
        <v>89.07</v>
      </c>
      <c r="G3409" s="510"/>
      <c r="H3409" s="423"/>
      <c r="I3409" s="422">
        <f t="shared" si="961"/>
        <v>0</v>
      </c>
      <c r="J3409" s="422">
        <f t="shared" si="962"/>
        <v>0</v>
      </c>
      <c r="K3409" s="419"/>
      <c r="L3409" s="423">
        <f t="shared" si="963"/>
        <v>0</v>
      </c>
      <c r="M3409" s="423">
        <f t="shared" si="963"/>
        <v>0</v>
      </c>
      <c r="N3409" s="424">
        <f t="shared" si="964"/>
        <v>0</v>
      </c>
      <c r="O3409" s="424">
        <f t="shared" si="965"/>
        <v>0</v>
      </c>
      <c r="P3409" s="420"/>
      <c r="Q3409" s="532"/>
      <c r="R3409" s="526" t="str">
        <f t="shared" si="944"/>
        <v/>
      </c>
      <c r="S3409" s="526" t="str">
        <f t="shared" si="946"/>
        <v/>
      </c>
      <c r="V3409" s="433">
        <f>VLOOKUP(A3409,[3]Cartilha!$A:$A,1,FALSE)</f>
        <v>97618</v>
      </c>
      <c r="W3409" s="367"/>
    </row>
    <row r="3410" spans="1:23" hidden="1" x14ac:dyDescent="0.2">
      <c r="A3410" s="623" t="s">
        <v>1954</v>
      </c>
      <c r="B3410" s="616"/>
      <c r="C3410" s="620" t="s">
        <v>292</v>
      </c>
      <c r="D3410" s="612">
        <v>0</v>
      </c>
      <c r="E3410" s="621"/>
      <c r="F3410" s="614">
        <f t="shared" si="945"/>
        <v>0</v>
      </c>
      <c r="G3410" s="518"/>
      <c r="H3410" s="446"/>
      <c r="I3410" s="447"/>
      <c r="J3410" s="448"/>
      <c r="K3410" s="419"/>
      <c r="L3410" s="446"/>
      <c r="M3410" s="446"/>
      <c r="N3410" s="447"/>
      <c r="O3410" s="448"/>
      <c r="P3410" s="420"/>
      <c r="Q3410" s="525" t="str">
        <f>IF(OR(SUM(J3411:J3420)&gt;0,SUM(O3411:O3420)&gt;0),"xx","")</f>
        <v/>
      </c>
      <c r="R3410" s="526" t="str">
        <f t="shared" si="944"/>
        <v/>
      </c>
      <c r="S3410" s="526" t="str">
        <f t="shared" si="946"/>
        <v/>
      </c>
      <c r="V3410" s="433" t="str">
        <f>VLOOKUP(A3410,[3]Cartilha!$A:$A,1,FALSE)</f>
        <v>8.2.20.3</v>
      </c>
      <c r="W3410" s="367"/>
    </row>
    <row r="3411" spans="1:23" hidden="1" x14ac:dyDescent="0.2">
      <c r="A3411" s="623">
        <v>97613</v>
      </c>
      <c r="B3411" s="616" t="s">
        <v>3171</v>
      </c>
      <c r="C3411" s="620" t="s">
        <v>4164</v>
      </c>
      <c r="D3411" s="612" t="s">
        <v>169</v>
      </c>
      <c r="E3411" s="621">
        <v>38.83</v>
      </c>
      <c r="F3411" s="614">
        <f t="shared" si="945"/>
        <v>46.81</v>
      </c>
      <c r="G3411" s="510"/>
      <c r="H3411" s="423"/>
      <c r="I3411" s="422">
        <f t="shared" ref="I3411:I3420" si="966">IF(ISBLANK(E3411),0,ROUND(F3411*G3411,2))</f>
        <v>0</v>
      </c>
      <c r="J3411" s="422">
        <f t="shared" ref="J3411:J3420" si="967">IF(ISBLANK(G3411),0,ROUND(G3411*H3411,2))</f>
        <v>0</v>
      </c>
      <c r="K3411" s="419"/>
      <c r="L3411" s="423">
        <f t="shared" ref="L3411:L3420" si="968">G3411</f>
        <v>0</v>
      </c>
      <c r="M3411" s="423">
        <f t="shared" ref="M3411:M3420" si="969">H3411</f>
        <v>0</v>
      </c>
      <c r="N3411" s="424">
        <f t="shared" ref="N3411:N3420" si="970">IF(ISBLANK(E3411),0,ROUND(F3411*L3411,2))</f>
        <v>0</v>
      </c>
      <c r="O3411" s="424">
        <f t="shared" ref="O3411:O3420" si="971">IF(ISBLANK(L3411),0,ROUND(L3411*M3411,2))</f>
        <v>0</v>
      </c>
      <c r="P3411" s="420"/>
      <c r="Q3411" s="532"/>
      <c r="R3411" s="526" t="str">
        <f t="shared" si="944"/>
        <v/>
      </c>
      <c r="S3411" s="526" t="str">
        <f t="shared" si="946"/>
        <v/>
      </c>
      <c r="V3411" s="433">
        <f>VLOOKUP(A3411,[3]Cartilha!$A:$A,1,FALSE)</f>
        <v>97613</v>
      </c>
      <c r="W3411" s="367"/>
    </row>
    <row r="3412" spans="1:23" hidden="1" x14ac:dyDescent="0.2">
      <c r="A3412" s="623">
        <v>97614</v>
      </c>
      <c r="B3412" s="616" t="s">
        <v>3171</v>
      </c>
      <c r="C3412" s="620" t="s">
        <v>4165</v>
      </c>
      <c r="D3412" s="612" t="s">
        <v>169</v>
      </c>
      <c r="E3412" s="621">
        <v>69.42</v>
      </c>
      <c r="F3412" s="614">
        <f t="shared" si="945"/>
        <v>83.69</v>
      </c>
      <c r="G3412" s="510"/>
      <c r="H3412" s="423"/>
      <c r="I3412" s="422">
        <f t="shared" si="966"/>
        <v>0</v>
      </c>
      <c r="J3412" s="422">
        <f t="shared" si="967"/>
        <v>0</v>
      </c>
      <c r="K3412" s="419"/>
      <c r="L3412" s="423">
        <f t="shared" si="968"/>
        <v>0</v>
      </c>
      <c r="M3412" s="423">
        <f t="shared" si="969"/>
        <v>0</v>
      </c>
      <c r="N3412" s="424">
        <f t="shared" si="970"/>
        <v>0</v>
      </c>
      <c r="O3412" s="424">
        <f t="shared" si="971"/>
        <v>0</v>
      </c>
      <c r="P3412" s="420"/>
      <c r="Q3412" s="532"/>
      <c r="R3412" s="526" t="str">
        <f t="shared" ref="R3412:R3475" si="972">IF(Q3412="X","x",IF(Q3412="xx","x",IF(O3412&gt;0,"x","")))</f>
        <v/>
      </c>
      <c r="S3412" s="526" t="str">
        <f t="shared" si="946"/>
        <v/>
      </c>
      <c r="V3412" s="433">
        <f>VLOOKUP(A3412,[3]Cartilha!$A:$A,1,FALSE)</f>
        <v>97614</v>
      </c>
      <c r="W3412" s="367"/>
    </row>
    <row r="3413" spans="1:23" hidden="1" x14ac:dyDescent="0.2">
      <c r="A3413" s="623">
        <v>101648</v>
      </c>
      <c r="B3413" s="616" t="s">
        <v>3171</v>
      </c>
      <c r="C3413" s="620" t="s">
        <v>5126</v>
      </c>
      <c r="D3413" s="612" t="s">
        <v>169</v>
      </c>
      <c r="E3413" s="621">
        <v>64.44</v>
      </c>
      <c r="F3413" s="614">
        <f t="shared" si="945"/>
        <v>77.69</v>
      </c>
      <c r="G3413" s="510"/>
      <c r="H3413" s="423"/>
      <c r="I3413" s="422">
        <f t="shared" si="966"/>
        <v>0</v>
      </c>
      <c r="J3413" s="422">
        <f t="shared" si="967"/>
        <v>0</v>
      </c>
      <c r="K3413" s="419"/>
      <c r="L3413" s="423">
        <f t="shared" si="968"/>
        <v>0</v>
      </c>
      <c r="M3413" s="423">
        <f t="shared" si="969"/>
        <v>0</v>
      </c>
      <c r="N3413" s="424">
        <f t="shared" si="970"/>
        <v>0</v>
      </c>
      <c r="O3413" s="424">
        <f t="shared" si="971"/>
        <v>0</v>
      </c>
      <c r="P3413" s="420"/>
      <c r="Q3413" s="532"/>
      <c r="R3413" s="526" t="str">
        <f t="shared" si="972"/>
        <v/>
      </c>
      <c r="S3413" s="526" t="str">
        <f t="shared" si="946"/>
        <v/>
      </c>
      <c r="V3413" s="433">
        <f>VLOOKUP(A3413,[3]Cartilha!$A:$A,1,FALSE)</f>
        <v>101648</v>
      </c>
      <c r="W3413" s="367"/>
    </row>
    <row r="3414" spans="1:23" hidden="1" x14ac:dyDescent="0.2">
      <c r="A3414" s="623">
        <v>101649</v>
      </c>
      <c r="B3414" s="616" t="s">
        <v>3171</v>
      </c>
      <c r="C3414" s="620" t="s">
        <v>5127</v>
      </c>
      <c r="D3414" s="612" t="s">
        <v>169</v>
      </c>
      <c r="E3414" s="621">
        <v>74.3</v>
      </c>
      <c r="F3414" s="614">
        <f t="shared" si="945"/>
        <v>89.58</v>
      </c>
      <c r="G3414" s="510"/>
      <c r="H3414" s="423"/>
      <c r="I3414" s="422">
        <f t="shared" si="966"/>
        <v>0</v>
      </c>
      <c r="J3414" s="422">
        <f t="shared" si="967"/>
        <v>0</v>
      </c>
      <c r="K3414" s="419"/>
      <c r="L3414" s="423">
        <f t="shared" si="968"/>
        <v>0</v>
      </c>
      <c r="M3414" s="423">
        <f t="shared" si="969"/>
        <v>0</v>
      </c>
      <c r="N3414" s="424">
        <f t="shared" si="970"/>
        <v>0</v>
      </c>
      <c r="O3414" s="424">
        <f t="shared" si="971"/>
        <v>0</v>
      </c>
      <c r="P3414" s="420"/>
      <c r="Q3414" s="532"/>
      <c r="R3414" s="526" t="str">
        <f t="shared" si="972"/>
        <v/>
      </c>
      <c r="S3414" s="526" t="str">
        <f t="shared" si="946"/>
        <v/>
      </c>
      <c r="V3414" s="433">
        <f>VLOOKUP(A3414,[3]Cartilha!$A:$A,1,FALSE)</f>
        <v>101649</v>
      </c>
      <c r="W3414" s="367"/>
    </row>
    <row r="3415" spans="1:23" hidden="1" x14ac:dyDescent="0.2">
      <c r="A3415" s="623">
        <v>101650</v>
      </c>
      <c r="B3415" s="616" t="s">
        <v>3171</v>
      </c>
      <c r="C3415" s="620" t="s">
        <v>5128</v>
      </c>
      <c r="D3415" s="612" t="s">
        <v>169</v>
      </c>
      <c r="E3415" s="621">
        <v>86.4</v>
      </c>
      <c r="F3415" s="614">
        <f t="shared" ref="F3415:F3478" si="973">IF(E3415=0,0,ROUND(E3415*(1+E$13)*(1-E$14),2))</f>
        <v>104.16</v>
      </c>
      <c r="G3415" s="510"/>
      <c r="H3415" s="423"/>
      <c r="I3415" s="422">
        <f t="shared" si="966"/>
        <v>0</v>
      </c>
      <c r="J3415" s="422">
        <f t="shared" si="967"/>
        <v>0</v>
      </c>
      <c r="K3415" s="419"/>
      <c r="L3415" s="423">
        <f t="shared" si="968"/>
        <v>0</v>
      </c>
      <c r="M3415" s="423">
        <f t="shared" si="969"/>
        <v>0</v>
      </c>
      <c r="N3415" s="424">
        <f t="shared" si="970"/>
        <v>0</v>
      </c>
      <c r="O3415" s="424">
        <f t="shared" si="971"/>
        <v>0</v>
      </c>
      <c r="P3415" s="420"/>
      <c r="Q3415" s="532"/>
      <c r="R3415" s="526" t="str">
        <f t="shared" si="972"/>
        <v/>
      </c>
      <c r="S3415" s="526" t="str">
        <f t="shared" si="946"/>
        <v/>
      </c>
      <c r="V3415" s="433">
        <f>VLOOKUP(A3415,[3]Cartilha!$A:$A,1,FALSE)</f>
        <v>101650</v>
      </c>
      <c r="W3415" s="367"/>
    </row>
    <row r="3416" spans="1:23" hidden="1" x14ac:dyDescent="0.2">
      <c r="A3416" s="623">
        <v>101640</v>
      </c>
      <c r="B3416" s="616" t="s">
        <v>3171</v>
      </c>
      <c r="C3416" s="620" t="s">
        <v>5118</v>
      </c>
      <c r="D3416" s="612" t="s">
        <v>169</v>
      </c>
      <c r="E3416" s="621">
        <v>118.2</v>
      </c>
      <c r="F3416" s="614">
        <f t="shared" si="973"/>
        <v>142.5</v>
      </c>
      <c r="G3416" s="510"/>
      <c r="H3416" s="423"/>
      <c r="I3416" s="422">
        <f t="shared" si="966"/>
        <v>0</v>
      </c>
      <c r="J3416" s="422">
        <f t="shared" si="967"/>
        <v>0</v>
      </c>
      <c r="K3416" s="419"/>
      <c r="L3416" s="423">
        <f t="shared" si="968"/>
        <v>0</v>
      </c>
      <c r="M3416" s="423">
        <f t="shared" si="969"/>
        <v>0</v>
      </c>
      <c r="N3416" s="424">
        <f t="shared" si="970"/>
        <v>0</v>
      </c>
      <c r="O3416" s="424">
        <f t="shared" si="971"/>
        <v>0</v>
      </c>
      <c r="P3416" s="420"/>
      <c r="Q3416" s="532"/>
      <c r="R3416" s="526" t="str">
        <f t="shared" si="972"/>
        <v/>
      </c>
      <c r="S3416" s="526" t="str">
        <f t="shared" si="946"/>
        <v/>
      </c>
      <c r="V3416" s="433">
        <f>VLOOKUP(A3416,[3]Cartilha!$A:$A,1,FALSE)</f>
        <v>101640</v>
      </c>
      <c r="W3416" s="367"/>
    </row>
    <row r="3417" spans="1:23" hidden="1" x14ac:dyDescent="0.2">
      <c r="A3417" s="623">
        <v>101641</v>
      </c>
      <c r="B3417" s="616" t="s">
        <v>3171</v>
      </c>
      <c r="C3417" s="620" t="s">
        <v>5119</v>
      </c>
      <c r="D3417" s="612" t="s">
        <v>169</v>
      </c>
      <c r="E3417" s="621">
        <v>61.08</v>
      </c>
      <c r="F3417" s="614">
        <f t="shared" si="973"/>
        <v>73.64</v>
      </c>
      <c r="G3417" s="510"/>
      <c r="H3417" s="423"/>
      <c r="I3417" s="422">
        <f t="shared" si="966"/>
        <v>0</v>
      </c>
      <c r="J3417" s="422">
        <f t="shared" si="967"/>
        <v>0</v>
      </c>
      <c r="K3417" s="419"/>
      <c r="L3417" s="423">
        <f t="shared" si="968"/>
        <v>0</v>
      </c>
      <c r="M3417" s="423">
        <f t="shared" si="969"/>
        <v>0</v>
      </c>
      <c r="N3417" s="424">
        <f t="shared" si="970"/>
        <v>0</v>
      </c>
      <c r="O3417" s="424">
        <f t="shared" si="971"/>
        <v>0</v>
      </c>
      <c r="P3417" s="420"/>
      <c r="Q3417" s="532"/>
      <c r="R3417" s="526" t="str">
        <f t="shared" si="972"/>
        <v/>
      </c>
      <c r="S3417" s="526" t="str">
        <f t="shared" si="946"/>
        <v/>
      </c>
      <c r="V3417" s="433">
        <f>VLOOKUP(A3417,[3]Cartilha!$A:$A,1,FALSE)</f>
        <v>101641</v>
      </c>
      <c r="W3417" s="367"/>
    </row>
    <row r="3418" spans="1:23" hidden="1" x14ac:dyDescent="0.2">
      <c r="A3418" s="623">
        <v>101642</v>
      </c>
      <c r="B3418" s="616" t="s">
        <v>3171</v>
      </c>
      <c r="C3418" s="620" t="s">
        <v>5120</v>
      </c>
      <c r="D3418" s="612" t="s">
        <v>169</v>
      </c>
      <c r="E3418" s="621">
        <v>30.49</v>
      </c>
      <c r="F3418" s="614">
        <f t="shared" si="973"/>
        <v>36.76</v>
      </c>
      <c r="G3418" s="510"/>
      <c r="H3418" s="423"/>
      <c r="I3418" s="422">
        <f t="shared" si="966"/>
        <v>0</v>
      </c>
      <c r="J3418" s="422">
        <f t="shared" si="967"/>
        <v>0</v>
      </c>
      <c r="K3418" s="419"/>
      <c r="L3418" s="423">
        <f t="shared" si="968"/>
        <v>0</v>
      </c>
      <c r="M3418" s="423">
        <f t="shared" si="969"/>
        <v>0</v>
      </c>
      <c r="N3418" s="424">
        <f t="shared" si="970"/>
        <v>0</v>
      </c>
      <c r="O3418" s="424">
        <f t="shared" si="971"/>
        <v>0</v>
      </c>
      <c r="P3418" s="420"/>
      <c r="Q3418" s="532"/>
      <c r="R3418" s="526" t="str">
        <f t="shared" si="972"/>
        <v/>
      </c>
      <c r="S3418" s="526" t="str">
        <f t="shared" si="946"/>
        <v/>
      </c>
      <c r="V3418" s="433">
        <f>VLOOKUP(A3418,[3]Cartilha!$A:$A,1,FALSE)</f>
        <v>101642</v>
      </c>
      <c r="W3418" s="367"/>
    </row>
    <row r="3419" spans="1:23" hidden="1" x14ac:dyDescent="0.2">
      <c r="A3419" s="623">
        <v>101643</v>
      </c>
      <c r="B3419" s="616" t="s">
        <v>3171</v>
      </c>
      <c r="C3419" s="620" t="s">
        <v>5121</v>
      </c>
      <c r="D3419" s="612" t="s">
        <v>169</v>
      </c>
      <c r="E3419" s="621">
        <v>53.27</v>
      </c>
      <c r="F3419" s="614">
        <f t="shared" si="973"/>
        <v>64.22</v>
      </c>
      <c r="G3419" s="510"/>
      <c r="H3419" s="423"/>
      <c r="I3419" s="422">
        <f t="shared" si="966"/>
        <v>0</v>
      </c>
      <c r="J3419" s="422">
        <f t="shared" si="967"/>
        <v>0</v>
      </c>
      <c r="K3419" s="419"/>
      <c r="L3419" s="423">
        <f t="shared" si="968"/>
        <v>0</v>
      </c>
      <c r="M3419" s="423">
        <f t="shared" si="969"/>
        <v>0</v>
      </c>
      <c r="N3419" s="424">
        <f t="shared" si="970"/>
        <v>0</v>
      </c>
      <c r="O3419" s="424">
        <f t="shared" si="971"/>
        <v>0</v>
      </c>
      <c r="P3419" s="420"/>
      <c r="Q3419" s="532"/>
      <c r="R3419" s="526" t="str">
        <f t="shared" si="972"/>
        <v/>
      </c>
      <c r="S3419" s="526" t="str">
        <f t="shared" si="946"/>
        <v/>
      </c>
      <c r="V3419" s="433">
        <f>VLOOKUP(A3419,[3]Cartilha!$A:$A,1,FALSE)</f>
        <v>101643</v>
      </c>
      <c r="W3419" s="367"/>
    </row>
    <row r="3420" spans="1:23" hidden="1" x14ac:dyDescent="0.2">
      <c r="A3420" s="623">
        <v>101644</v>
      </c>
      <c r="B3420" s="616" t="s">
        <v>3171</v>
      </c>
      <c r="C3420" s="620" t="s">
        <v>5122</v>
      </c>
      <c r="D3420" s="612" t="s">
        <v>169</v>
      </c>
      <c r="E3420" s="621">
        <v>72.19</v>
      </c>
      <c r="F3420" s="614">
        <f t="shared" si="973"/>
        <v>87.03</v>
      </c>
      <c r="G3420" s="510"/>
      <c r="H3420" s="423"/>
      <c r="I3420" s="422">
        <f t="shared" si="966"/>
        <v>0</v>
      </c>
      <c r="J3420" s="422">
        <f t="shared" si="967"/>
        <v>0</v>
      </c>
      <c r="K3420" s="419"/>
      <c r="L3420" s="423">
        <f t="shared" si="968"/>
        <v>0</v>
      </c>
      <c r="M3420" s="423">
        <f t="shared" si="969"/>
        <v>0</v>
      </c>
      <c r="N3420" s="424">
        <f t="shared" si="970"/>
        <v>0</v>
      </c>
      <c r="O3420" s="424">
        <f t="shared" si="971"/>
        <v>0</v>
      </c>
      <c r="P3420" s="420"/>
      <c r="Q3420" s="532"/>
      <c r="R3420" s="526" t="str">
        <f t="shared" si="972"/>
        <v/>
      </c>
      <c r="S3420" s="526" t="str">
        <f t="shared" si="946"/>
        <v/>
      </c>
      <c r="V3420" s="433">
        <f>VLOOKUP(A3420,[3]Cartilha!$A:$A,1,FALSE)</f>
        <v>101644</v>
      </c>
      <c r="W3420" s="367"/>
    </row>
    <row r="3421" spans="1:23" hidden="1" x14ac:dyDescent="0.2">
      <c r="A3421" s="623" t="s">
        <v>1955</v>
      </c>
      <c r="B3421" s="616"/>
      <c r="C3421" s="620" t="s">
        <v>293</v>
      </c>
      <c r="D3421" s="612">
        <v>0</v>
      </c>
      <c r="E3421" s="621"/>
      <c r="F3421" s="614">
        <f t="shared" si="973"/>
        <v>0</v>
      </c>
      <c r="G3421" s="518"/>
      <c r="H3421" s="446"/>
      <c r="I3421" s="447"/>
      <c r="J3421" s="448"/>
      <c r="K3421" s="419"/>
      <c r="L3421" s="446"/>
      <c r="M3421" s="446"/>
      <c r="N3421" s="447"/>
      <c r="O3421" s="448"/>
      <c r="P3421" s="420"/>
      <c r="Q3421" s="525" t="str">
        <f>IF(OR(SUM(J3422:J3424)&gt;0,SUM(O3422:O3424)&gt;0),"xx","")</f>
        <v/>
      </c>
      <c r="R3421" s="526" t="str">
        <f t="shared" si="972"/>
        <v/>
      </c>
      <c r="S3421" s="526" t="str">
        <f t="shared" si="946"/>
        <v/>
      </c>
      <c r="V3421" s="433" t="str">
        <f>VLOOKUP(A3421,[3]Cartilha!$A:$A,1,FALSE)</f>
        <v>8.2.20.4</v>
      </c>
      <c r="W3421" s="367"/>
    </row>
    <row r="3422" spans="1:23" hidden="1" x14ac:dyDescent="0.2">
      <c r="A3422" s="623">
        <v>101645</v>
      </c>
      <c r="B3422" s="616" t="s">
        <v>3171</v>
      </c>
      <c r="C3422" s="620" t="s">
        <v>5123</v>
      </c>
      <c r="D3422" s="612" t="s">
        <v>169</v>
      </c>
      <c r="E3422" s="621">
        <v>34.020000000000003</v>
      </c>
      <c r="F3422" s="614">
        <f t="shared" si="973"/>
        <v>41.01</v>
      </c>
      <c r="G3422" s="510"/>
      <c r="H3422" s="423"/>
      <c r="I3422" s="422">
        <f>IF(ISBLANK(E3422),0,ROUND(F3422*G3422,2))</f>
        <v>0</v>
      </c>
      <c r="J3422" s="422">
        <f>IF(ISBLANK(G3422),0,ROUND(G3422*H3422,2))</f>
        <v>0</v>
      </c>
      <c r="K3422" s="419"/>
      <c r="L3422" s="423">
        <f t="shared" ref="L3422:M3424" si="974">G3422</f>
        <v>0</v>
      </c>
      <c r="M3422" s="423">
        <f t="shared" si="974"/>
        <v>0</v>
      </c>
      <c r="N3422" s="424">
        <f>IF(ISBLANK(E3422),0,ROUND(F3422*L3422,2))</f>
        <v>0</v>
      </c>
      <c r="O3422" s="424">
        <f>IF(ISBLANK(L3422),0,ROUND(L3422*M3422,2))</f>
        <v>0</v>
      </c>
      <c r="P3422" s="420"/>
      <c r="Q3422" s="532"/>
      <c r="R3422" s="526" t="str">
        <f t="shared" si="972"/>
        <v/>
      </c>
      <c r="S3422" s="526" t="str">
        <f t="shared" si="946"/>
        <v/>
      </c>
      <c r="V3422" s="433">
        <f>VLOOKUP(A3422,[3]Cartilha!$A:$A,1,FALSE)</f>
        <v>101645</v>
      </c>
      <c r="W3422" s="367"/>
    </row>
    <row r="3423" spans="1:23" hidden="1" x14ac:dyDescent="0.2">
      <c r="A3423" s="623">
        <v>101646</v>
      </c>
      <c r="B3423" s="616" t="s">
        <v>3171</v>
      </c>
      <c r="C3423" s="620" t="s">
        <v>5124</v>
      </c>
      <c r="D3423" s="612" t="s">
        <v>169</v>
      </c>
      <c r="E3423" s="621">
        <v>45.27</v>
      </c>
      <c r="F3423" s="614">
        <f t="shared" si="973"/>
        <v>54.58</v>
      </c>
      <c r="G3423" s="510"/>
      <c r="H3423" s="423"/>
      <c r="I3423" s="422">
        <f>IF(ISBLANK(E3423),0,ROUND(F3423*G3423,2))</f>
        <v>0</v>
      </c>
      <c r="J3423" s="422">
        <f>IF(ISBLANK(G3423),0,ROUND(G3423*H3423,2))</f>
        <v>0</v>
      </c>
      <c r="K3423" s="419"/>
      <c r="L3423" s="423">
        <f t="shared" si="974"/>
        <v>0</v>
      </c>
      <c r="M3423" s="423">
        <f t="shared" si="974"/>
        <v>0</v>
      </c>
      <c r="N3423" s="424">
        <f>IF(ISBLANK(E3423),0,ROUND(F3423*L3423,2))</f>
        <v>0</v>
      </c>
      <c r="O3423" s="424">
        <f>IF(ISBLANK(L3423),0,ROUND(L3423*M3423,2))</f>
        <v>0</v>
      </c>
      <c r="P3423" s="420"/>
      <c r="Q3423" s="532"/>
      <c r="R3423" s="526" t="str">
        <f t="shared" si="972"/>
        <v/>
      </c>
      <c r="S3423" s="526" t="str">
        <f t="shared" si="946"/>
        <v/>
      </c>
      <c r="V3423" s="433">
        <f>VLOOKUP(A3423,[3]Cartilha!$A:$A,1,FALSE)</f>
        <v>101646</v>
      </c>
      <c r="W3423" s="367"/>
    </row>
    <row r="3424" spans="1:23" hidden="1" x14ac:dyDescent="0.2">
      <c r="A3424" s="623">
        <v>101647</v>
      </c>
      <c r="B3424" s="616" t="s">
        <v>3171</v>
      </c>
      <c r="C3424" s="620" t="s">
        <v>5125</v>
      </c>
      <c r="D3424" s="612" t="s">
        <v>169</v>
      </c>
      <c r="E3424" s="621">
        <v>83.4</v>
      </c>
      <c r="F3424" s="614">
        <f t="shared" si="973"/>
        <v>100.55</v>
      </c>
      <c r="G3424" s="510"/>
      <c r="H3424" s="423"/>
      <c r="I3424" s="422">
        <f>IF(ISBLANK(E3424),0,ROUND(F3424*G3424,2))</f>
        <v>0</v>
      </c>
      <c r="J3424" s="422">
        <f>IF(ISBLANK(G3424),0,ROUND(G3424*H3424,2))</f>
        <v>0</v>
      </c>
      <c r="K3424" s="419"/>
      <c r="L3424" s="423">
        <f t="shared" si="974"/>
        <v>0</v>
      </c>
      <c r="M3424" s="423">
        <f t="shared" si="974"/>
        <v>0</v>
      </c>
      <c r="N3424" s="424">
        <f>IF(ISBLANK(E3424),0,ROUND(F3424*L3424,2))</f>
        <v>0</v>
      </c>
      <c r="O3424" s="424">
        <f>IF(ISBLANK(L3424),0,ROUND(L3424*M3424,2))</f>
        <v>0</v>
      </c>
      <c r="P3424" s="420"/>
      <c r="Q3424" s="532"/>
      <c r="R3424" s="526" t="str">
        <f t="shared" si="972"/>
        <v/>
      </c>
      <c r="S3424" s="526" t="str">
        <f t="shared" si="946"/>
        <v/>
      </c>
      <c r="V3424" s="433">
        <f>VLOOKUP(A3424,[3]Cartilha!$A:$A,1,FALSE)</f>
        <v>101647</v>
      </c>
      <c r="W3424" s="367"/>
    </row>
    <row r="3425" spans="1:23" hidden="1" x14ac:dyDescent="0.2">
      <c r="A3425" s="623" t="s">
        <v>1956</v>
      </c>
      <c r="B3425" s="616"/>
      <c r="C3425" s="620" t="s">
        <v>5132</v>
      </c>
      <c r="D3425" s="612">
        <v>0</v>
      </c>
      <c r="E3425" s="621"/>
      <c r="F3425" s="614">
        <f t="shared" si="973"/>
        <v>0</v>
      </c>
      <c r="G3425" s="518"/>
      <c r="H3425" s="446"/>
      <c r="I3425" s="447"/>
      <c r="J3425" s="448"/>
      <c r="K3425" s="419"/>
      <c r="L3425" s="446"/>
      <c r="M3425" s="446"/>
      <c r="N3425" s="447"/>
      <c r="O3425" s="448"/>
      <c r="P3425" s="420"/>
      <c r="Q3425" s="525" t="str">
        <f>IF(OR(SUM(J3426:J3446)&gt;0,SUM(O3426:O3446)&gt;0),"xx","")</f>
        <v/>
      </c>
      <c r="R3425" s="526" t="str">
        <f t="shared" si="972"/>
        <v/>
      </c>
      <c r="S3425" s="526" t="str">
        <f t="shared" si="946"/>
        <v/>
      </c>
      <c r="V3425" s="433" t="str">
        <f>VLOOKUP(A3425,[3]Cartilha!$A:$A,1,FALSE)</f>
        <v>8.2.20.5</v>
      </c>
      <c r="W3425" s="367"/>
    </row>
    <row r="3426" spans="1:23" hidden="1" x14ac:dyDescent="0.2">
      <c r="A3426" s="623">
        <v>102085</v>
      </c>
      <c r="B3426" s="616" t="s">
        <v>3171</v>
      </c>
      <c r="C3426" s="620" t="s">
        <v>5526</v>
      </c>
      <c r="D3426" s="612" t="s">
        <v>169</v>
      </c>
      <c r="E3426" s="621">
        <v>273.12</v>
      </c>
      <c r="F3426" s="614">
        <f t="shared" si="973"/>
        <v>329.27</v>
      </c>
      <c r="G3426" s="510"/>
      <c r="H3426" s="423"/>
      <c r="I3426" s="422">
        <f t="shared" ref="I3426:I3446" si="975">IF(ISBLANK(E3426),0,ROUND(F3426*G3426,2))</f>
        <v>0</v>
      </c>
      <c r="J3426" s="422">
        <f t="shared" ref="J3426:J3446" si="976">IF(ISBLANK(G3426),0,ROUND(G3426*H3426,2))</f>
        <v>0</v>
      </c>
      <c r="K3426" s="419"/>
      <c r="L3426" s="423">
        <f t="shared" ref="L3426:L3446" si="977">G3426</f>
        <v>0</v>
      </c>
      <c r="M3426" s="423">
        <f t="shared" ref="M3426:M3446" si="978">H3426</f>
        <v>0</v>
      </c>
      <c r="N3426" s="424">
        <f t="shared" ref="N3426:N3446" si="979">IF(ISBLANK(E3426),0,ROUND(F3426*L3426,2))</f>
        <v>0</v>
      </c>
      <c r="O3426" s="424">
        <f t="shared" ref="O3426:O3446" si="980">IF(ISBLANK(L3426),0,ROUND(L3426*M3426,2))</f>
        <v>0</v>
      </c>
      <c r="P3426" s="420"/>
      <c r="Q3426" s="532"/>
      <c r="R3426" s="526" t="str">
        <f t="shared" si="972"/>
        <v/>
      </c>
      <c r="S3426" s="526" t="str">
        <f t="shared" ref="S3426:S3489" si="981">IF(Q3426="X","x",IF(Q3426="xx","x",IF(OR(J3426&gt;0,O3426&gt;0),"x","")))</f>
        <v/>
      </c>
      <c r="V3426" s="433">
        <f>VLOOKUP(A3426,[3]Cartilha!$A:$A,1,FALSE)</f>
        <v>102085</v>
      </c>
      <c r="W3426" s="367"/>
    </row>
    <row r="3427" spans="1:23" ht="22.5" hidden="1" x14ac:dyDescent="0.2">
      <c r="A3427" s="623">
        <v>97605</v>
      </c>
      <c r="B3427" s="616" t="s">
        <v>3171</v>
      </c>
      <c r="C3427" s="620" t="s">
        <v>4170</v>
      </c>
      <c r="D3427" s="612" t="s">
        <v>169</v>
      </c>
      <c r="E3427" s="621">
        <v>123.94</v>
      </c>
      <c r="F3427" s="614">
        <f t="shared" si="973"/>
        <v>149.41999999999999</v>
      </c>
      <c r="G3427" s="510"/>
      <c r="H3427" s="423"/>
      <c r="I3427" s="422">
        <f t="shared" si="975"/>
        <v>0</v>
      </c>
      <c r="J3427" s="422">
        <f t="shared" si="976"/>
        <v>0</v>
      </c>
      <c r="K3427" s="419"/>
      <c r="L3427" s="423">
        <f t="shared" si="977"/>
        <v>0</v>
      </c>
      <c r="M3427" s="423">
        <f t="shared" si="978"/>
        <v>0</v>
      </c>
      <c r="N3427" s="424">
        <f t="shared" si="979"/>
        <v>0</v>
      </c>
      <c r="O3427" s="424">
        <f t="shared" si="980"/>
        <v>0</v>
      </c>
      <c r="P3427" s="420"/>
      <c r="Q3427" s="532"/>
      <c r="R3427" s="526" t="str">
        <f t="shared" si="972"/>
        <v/>
      </c>
      <c r="S3427" s="526" t="str">
        <f t="shared" si="981"/>
        <v/>
      </c>
      <c r="V3427" s="433">
        <f>VLOOKUP(A3427,[3]Cartilha!$A:$A,1,FALSE)</f>
        <v>97605</v>
      </c>
      <c r="W3427" s="367"/>
    </row>
    <row r="3428" spans="1:23" hidden="1" x14ac:dyDescent="0.2">
      <c r="A3428" s="623">
        <v>101654</v>
      </c>
      <c r="B3428" s="616" t="s">
        <v>3171</v>
      </c>
      <c r="C3428" s="620" t="s">
        <v>5133</v>
      </c>
      <c r="D3428" s="612" t="s">
        <v>169</v>
      </c>
      <c r="E3428" s="621">
        <v>295.20999999999998</v>
      </c>
      <c r="F3428" s="614">
        <f t="shared" si="973"/>
        <v>355.91</v>
      </c>
      <c r="G3428" s="510"/>
      <c r="H3428" s="423"/>
      <c r="I3428" s="422">
        <f t="shared" si="975"/>
        <v>0</v>
      </c>
      <c r="J3428" s="422">
        <f t="shared" si="976"/>
        <v>0</v>
      </c>
      <c r="K3428" s="419"/>
      <c r="L3428" s="423">
        <f t="shared" si="977"/>
        <v>0</v>
      </c>
      <c r="M3428" s="423">
        <f t="shared" si="978"/>
        <v>0</v>
      </c>
      <c r="N3428" s="424">
        <f t="shared" si="979"/>
        <v>0</v>
      </c>
      <c r="O3428" s="424">
        <f t="shared" si="980"/>
        <v>0</v>
      </c>
      <c r="P3428" s="420"/>
      <c r="Q3428" s="532"/>
      <c r="R3428" s="526" t="str">
        <f t="shared" si="972"/>
        <v/>
      </c>
      <c r="S3428" s="526" t="str">
        <f t="shared" si="981"/>
        <v/>
      </c>
      <c r="V3428" s="433">
        <f>VLOOKUP(A3428,[3]Cartilha!$A:$A,1,FALSE)</f>
        <v>101654</v>
      </c>
      <c r="W3428" s="367"/>
    </row>
    <row r="3429" spans="1:23" hidden="1" x14ac:dyDescent="0.2">
      <c r="A3429" s="623">
        <v>101655</v>
      </c>
      <c r="B3429" s="616" t="s">
        <v>3171</v>
      </c>
      <c r="C3429" s="620" t="s">
        <v>5134</v>
      </c>
      <c r="D3429" s="612" t="s">
        <v>169</v>
      </c>
      <c r="E3429" s="621">
        <v>489.07</v>
      </c>
      <c r="F3429" s="614">
        <f t="shared" si="973"/>
        <v>589.62</v>
      </c>
      <c r="G3429" s="510"/>
      <c r="H3429" s="423"/>
      <c r="I3429" s="422">
        <f t="shared" si="975"/>
        <v>0</v>
      </c>
      <c r="J3429" s="422">
        <f t="shared" si="976"/>
        <v>0</v>
      </c>
      <c r="K3429" s="419"/>
      <c r="L3429" s="423">
        <f t="shared" si="977"/>
        <v>0</v>
      </c>
      <c r="M3429" s="423">
        <f t="shared" si="978"/>
        <v>0</v>
      </c>
      <c r="N3429" s="424">
        <f t="shared" si="979"/>
        <v>0</v>
      </c>
      <c r="O3429" s="424">
        <f t="shared" si="980"/>
        <v>0</v>
      </c>
      <c r="P3429" s="420"/>
      <c r="Q3429" s="532"/>
      <c r="R3429" s="526" t="str">
        <f t="shared" si="972"/>
        <v/>
      </c>
      <c r="S3429" s="526" t="str">
        <f t="shared" si="981"/>
        <v/>
      </c>
      <c r="V3429" s="433">
        <f>VLOOKUP(A3429,[3]Cartilha!$A:$A,1,FALSE)</f>
        <v>101655</v>
      </c>
      <c r="W3429" s="367"/>
    </row>
    <row r="3430" spans="1:23" hidden="1" x14ac:dyDescent="0.2">
      <c r="A3430" s="623">
        <v>101656</v>
      </c>
      <c r="B3430" s="616" t="s">
        <v>3171</v>
      </c>
      <c r="C3430" s="620" t="s">
        <v>5135</v>
      </c>
      <c r="D3430" s="612" t="s">
        <v>169</v>
      </c>
      <c r="E3430" s="621">
        <v>534.34</v>
      </c>
      <c r="F3430" s="614">
        <f t="shared" si="973"/>
        <v>644.20000000000005</v>
      </c>
      <c r="G3430" s="510"/>
      <c r="H3430" s="423"/>
      <c r="I3430" s="422">
        <f t="shared" si="975"/>
        <v>0</v>
      </c>
      <c r="J3430" s="422">
        <f t="shared" si="976"/>
        <v>0</v>
      </c>
      <c r="K3430" s="419"/>
      <c r="L3430" s="423">
        <f t="shared" si="977"/>
        <v>0</v>
      </c>
      <c r="M3430" s="423">
        <f t="shared" si="978"/>
        <v>0</v>
      </c>
      <c r="N3430" s="424">
        <f t="shared" si="979"/>
        <v>0</v>
      </c>
      <c r="O3430" s="424">
        <f t="shared" si="980"/>
        <v>0</v>
      </c>
      <c r="P3430" s="420"/>
      <c r="Q3430" s="532"/>
      <c r="R3430" s="526" t="str">
        <f t="shared" si="972"/>
        <v/>
      </c>
      <c r="S3430" s="526" t="str">
        <f t="shared" si="981"/>
        <v/>
      </c>
      <c r="V3430" s="433">
        <f>VLOOKUP(A3430,[3]Cartilha!$A:$A,1,FALSE)</f>
        <v>101656</v>
      </c>
      <c r="W3430" s="367"/>
    </row>
    <row r="3431" spans="1:23" hidden="1" x14ac:dyDescent="0.2">
      <c r="A3431" s="623">
        <v>101657</v>
      </c>
      <c r="B3431" s="616" t="s">
        <v>3171</v>
      </c>
      <c r="C3431" s="620" t="s">
        <v>5136</v>
      </c>
      <c r="D3431" s="612" t="s">
        <v>169</v>
      </c>
      <c r="E3431" s="621">
        <v>630.76</v>
      </c>
      <c r="F3431" s="614">
        <f t="shared" si="973"/>
        <v>760.44</v>
      </c>
      <c r="G3431" s="510"/>
      <c r="H3431" s="423"/>
      <c r="I3431" s="422">
        <f t="shared" si="975"/>
        <v>0</v>
      </c>
      <c r="J3431" s="422">
        <f t="shared" si="976"/>
        <v>0</v>
      </c>
      <c r="K3431" s="419"/>
      <c r="L3431" s="423">
        <f t="shared" si="977"/>
        <v>0</v>
      </c>
      <c r="M3431" s="423">
        <f t="shared" si="978"/>
        <v>0</v>
      </c>
      <c r="N3431" s="424">
        <f t="shared" si="979"/>
        <v>0</v>
      </c>
      <c r="O3431" s="424">
        <f t="shared" si="980"/>
        <v>0</v>
      </c>
      <c r="P3431" s="420"/>
      <c r="Q3431" s="532"/>
      <c r="R3431" s="526" t="str">
        <f t="shared" si="972"/>
        <v/>
      </c>
      <c r="S3431" s="526" t="str">
        <f t="shared" si="981"/>
        <v/>
      </c>
      <c r="V3431" s="433">
        <f>VLOOKUP(A3431,[3]Cartilha!$A:$A,1,FALSE)</f>
        <v>101657</v>
      </c>
      <c r="W3431" s="367"/>
    </row>
    <row r="3432" spans="1:23" hidden="1" x14ac:dyDescent="0.2">
      <c r="A3432" s="623">
        <v>101658</v>
      </c>
      <c r="B3432" s="616" t="s">
        <v>3171</v>
      </c>
      <c r="C3432" s="620" t="s">
        <v>5137</v>
      </c>
      <c r="D3432" s="612" t="s">
        <v>169</v>
      </c>
      <c r="E3432" s="621">
        <v>829.02</v>
      </c>
      <c r="F3432" s="614">
        <f t="shared" si="973"/>
        <v>999.47</v>
      </c>
      <c r="G3432" s="510"/>
      <c r="H3432" s="423"/>
      <c r="I3432" s="422">
        <f t="shared" si="975"/>
        <v>0</v>
      </c>
      <c r="J3432" s="422">
        <f t="shared" si="976"/>
        <v>0</v>
      </c>
      <c r="K3432" s="419"/>
      <c r="L3432" s="423">
        <f t="shared" si="977"/>
        <v>0</v>
      </c>
      <c r="M3432" s="423">
        <f t="shared" si="978"/>
        <v>0</v>
      </c>
      <c r="N3432" s="424">
        <f t="shared" si="979"/>
        <v>0</v>
      </c>
      <c r="O3432" s="424">
        <f t="shared" si="980"/>
        <v>0</v>
      </c>
      <c r="P3432" s="420"/>
      <c r="Q3432" s="532"/>
      <c r="R3432" s="526" t="str">
        <f t="shared" si="972"/>
        <v/>
      </c>
      <c r="S3432" s="526" t="str">
        <f t="shared" si="981"/>
        <v/>
      </c>
      <c r="V3432" s="433">
        <f>VLOOKUP(A3432,[3]Cartilha!$A:$A,1,FALSE)</f>
        <v>101658</v>
      </c>
      <c r="W3432" s="367"/>
    </row>
    <row r="3433" spans="1:23" hidden="1" x14ac:dyDescent="0.2">
      <c r="A3433" s="623">
        <v>101659</v>
      </c>
      <c r="B3433" s="616" t="s">
        <v>3171</v>
      </c>
      <c r="C3433" s="620" t="s">
        <v>5138</v>
      </c>
      <c r="D3433" s="612" t="s">
        <v>169</v>
      </c>
      <c r="E3433" s="621">
        <v>952.33</v>
      </c>
      <c r="F3433" s="614">
        <f t="shared" si="973"/>
        <v>1148.1300000000001</v>
      </c>
      <c r="G3433" s="510"/>
      <c r="H3433" s="423"/>
      <c r="I3433" s="422">
        <f t="shared" si="975"/>
        <v>0</v>
      </c>
      <c r="J3433" s="422">
        <f t="shared" si="976"/>
        <v>0</v>
      </c>
      <c r="K3433" s="419"/>
      <c r="L3433" s="423">
        <f t="shared" si="977"/>
        <v>0</v>
      </c>
      <c r="M3433" s="423">
        <f t="shared" si="978"/>
        <v>0</v>
      </c>
      <c r="N3433" s="424">
        <f t="shared" si="979"/>
        <v>0</v>
      </c>
      <c r="O3433" s="424">
        <f t="shared" si="980"/>
        <v>0</v>
      </c>
      <c r="P3433" s="420"/>
      <c r="Q3433" s="532"/>
      <c r="R3433" s="526" t="str">
        <f t="shared" si="972"/>
        <v/>
      </c>
      <c r="S3433" s="526" t="str">
        <f t="shared" si="981"/>
        <v/>
      </c>
      <c r="V3433" s="433">
        <f>VLOOKUP(A3433,[3]Cartilha!$A:$A,1,FALSE)</f>
        <v>101659</v>
      </c>
      <c r="W3433" s="367"/>
    </row>
    <row r="3434" spans="1:23" hidden="1" x14ac:dyDescent="0.2">
      <c r="A3434" s="623">
        <v>101660</v>
      </c>
      <c r="B3434" s="616" t="s">
        <v>3171</v>
      </c>
      <c r="C3434" s="620" t="s">
        <v>5139</v>
      </c>
      <c r="D3434" s="612" t="s">
        <v>169</v>
      </c>
      <c r="E3434" s="621">
        <v>1534.43</v>
      </c>
      <c r="F3434" s="614">
        <f t="shared" si="973"/>
        <v>1849.91</v>
      </c>
      <c r="G3434" s="510"/>
      <c r="H3434" s="423"/>
      <c r="I3434" s="422">
        <f t="shared" si="975"/>
        <v>0</v>
      </c>
      <c r="J3434" s="422">
        <f t="shared" si="976"/>
        <v>0</v>
      </c>
      <c r="K3434" s="419"/>
      <c r="L3434" s="423">
        <f t="shared" si="977"/>
        <v>0</v>
      </c>
      <c r="M3434" s="423">
        <f t="shared" si="978"/>
        <v>0</v>
      </c>
      <c r="N3434" s="424">
        <f t="shared" si="979"/>
        <v>0</v>
      </c>
      <c r="O3434" s="424">
        <f t="shared" si="980"/>
        <v>0</v>
      </c>
      <c r="P3434" s="420"/>
      <c r="Q3434" s="532"/>
      <c r="R3434" s="526" t="str">
        <f t="shared" si="972"/>
        <v/>
      </c>
      <c r="S3434" s="526" t="str">
        <f t="shared" si="981"/>
        <v/>
      </c>
      <c r="V3434" s="433">
        <f>VLOOKUP(A3434,[3]Cartilha!$A:$A,1,FALSE)</f>
        <v>101660</v>
      </c>
      <c r="W3434" s="367"/>
    </row>
    <row r="3435" spans="1:23" ht="22.5" hidden="1" x14ac:dyDescent="0.2">
      <c r="A3435" s="623">
        <v>97606</v>
      </c>
      <c r="B3435" s="616" t="s">
        <v>3171</v>
      </c>
      <c r="C3435" s="620" t="s">
        <v>4171</v>
      </c>
      <c r="D3435" s="612" t="s">
        <v>169</v>
      </c>
      <c r="E3435" s="621">
        <v>134.30000000000001</v>
      </c>
      <c r="F3435" s="614">
        <f t="shared" si="973"/>
        <v>161.91</v>
      </c>
      <c r="G3435" s="510"/>
      <c r="H3435" s="423"/>
      <c r="I3435" s="422">
        <f t="shared" si="975"/>
        <v>0</v>
      </c>
      <c r="J3435" s="422">
        <f t="shared" si="976"/>
        <v>0</v>
      </c>
      <c r="K3435" s="419"/>
      <c r="L3435" s="423">
        <f t="shared" si="977"/>
        <v>0</v>
      </c>
      <c r="M3435" s="423">
        <f t="shared" si="978"/>
        <v>0</v>
      </c>
      <c r="N3435" s="424">
        <f t="shared" si="979"/>
        <v>0</v>
      </c>
      <c r="O3435" s="424">
        <f t="shared" si="980"/>
        <v>0</v>
      </c>
      <c r="P3435" s="420"/>
      <c r="Q3435" s="532"/>
      <c r="R3435" s="526" t="str">
        <f t="shared" si="972"/>
        <v/>
      </c>
      <c r="S3435" s="526" t="str">
        <f t="shared" si="981"/>
        <v/>
      </c>
      <c r="V3435" s="433">
        <f>VLOOKUP(A3435,[3]Cartilha!$A:$A,1,FALSE)</f>
        <v>97606</v>
      </c>
      <c r="W3435" s="367"/>
    </row>
    <row r="3436" spans="1:23" ht="22.5" hidden="1" x14ac:dyDescent="0.2">
      <c r="A3436" s="623">
        <v>97607</v>
      </c>
      <c r="B3436" s="616" t="s">
        <v>3171</v>
      </c>
      <c r="C3436" s="620" t="s">
        <v>4172</v>
      </c>
      <c r="D3436" s="612" t="s">
        <v>169</v>
      </c>
      <c r="E3436" s="621">
        <v>150.28</v>
      </c>
      <c r="F3436" s="614">
        <f t="shared" si="973"/>
        <v>181.18</v>
      </c>
      <c r="G3436" s="510"/>
      <c r="H3436" s="423"/>
      <c r="I3436" s="422">
        <f t="shared" si="975"/>
        <v>0</v>
      </c>
      <c r="J3436" s="422">
        <f t="shared" si="976"/>
        <v>0</v>
      </c>
      <c r="K3436" s="419"/>
      <c r="L3436" s="423">
        <f t="shared" si="977"/>
        <v>0</v>
      </c>
      <c r="M3436" s="423">
        <f t="shared" si="978"/>
        <v>0</v>
      </c>
      <c r="N3436" s="424">
        <f t="shared" si="979"/>
        <v>0</v>
      </c>
      <c r="O3436" s="424">
        <f t="shared" si="980"/>
        <v>0</v>
      </c>
      <c r="P3436" s="420"/>
      <c r="Q3436" s="532"/>
      <c r="R3436" s="526" t="str">
        <f t="shared" si="972"/>
        <v/>
      </c>
      <c r="S3436" s="526" t="str">
        <f t="shared" si="981"/>
        <v/>
      </c>
      <c r="V3436" s="433">
        <f>VLOOKUP(A3436,[3]Cartilha!$A:$A,1,FALSE)</f>
        <v>97607</v>
      </c>
      <c r="W3436" s="367"/>
    </row>
    <row r="3437" spans="1:23" ht="22.5" hidden="1" x14ac:dyDescent="0.2">
      <c r="A3437" s="623">
        <v>97608</v>
      </c>
      <c r="B3437" s="616" t="s">
        <v>3171</v>
      </c>
      <c r="C3437" s="620" t="s">
        <v>4173</v>
      </c>
      <c r="D3437" s="612" t="s">
        <v>169</v>
      </c>
      <c r="E3437" s="621">
        <v>160.63999999999999</v>
      </c>
      <c r="F3437" s="614">
        <f t="shared" si="973"/>
        <v>193.67</v>
      </c>
      <c r="G3437" s="510"/>
      <c r="H3437" s="423"/>
      <c r="I3437" s="422">
        <f t="shared" si="975"/>
        <v>0</v>
      </c>
      <c r="J3437" s="422">
        <f t="shared" si="976"/>
        <v>0</v>
      </c>
      <c r="K3437" s="419"/>
      <c r="L3437" s="423">
        <f t="shared" si="977"/>
        <v>0</v>
      </c>
      <c r="M3437" s="423">
        <f t="shared" si="978"/>
        <v>0</v>
      </c>
      <c r="N3437" s="424">
        <f t="shared" si="979"/>
        <v>0</v>
      </c>
      <c r="O3437" s="424">
        <f t="shared" si="980"/>
        <v>0</v>
      </c>
      <c r="P3437" s="420"/>
      <c r="Q3437" s="532"/>
      <c r="R3437" s="526" t="str">
        <f t="shared" si="972"/>
        <v/>
      </c>
      <c r="S3437" s="526" t="str">
        <f t="shared" si="981"/>
        <v/>
      </c>
      <c r="V3437" s="433">
        <f>VLOOKUP(A3437,[3]Cartilha!$A:$A,1,FALSE)</f>
        <v>97608</v>
      </c>
      <c r="W3437" s="367"/>
    </row>
    <row r="3438" spans="1:23" hidden="1" x14ac:dyDescent="0.2">
      <c r="A3438" s="623">
        <v>100902</v>
      </c>
      <c r="B3438" s="616" t="s">
        <v>3171</v>
      </c>
      <c r="C3438" s="620" t="s">
        <v>4321</v>
      </c>
      <c r="D3438" s="612" t="s">
        <v>169</v>
      </c>
      <c r="E3438" s="621">
        <v>28.2</v>
      </c>
      <c r="F3438" s="614">
        <f t="shared" si="973"/>
        <v>34</v>
      </c>
      <c r="G3438" s="510"/>
      <c r="H3438" s="423"/>
      <c r="I3438" s="422">
        <f t="shared" si="975"/>
        <v>0</v>
      </c>
      <c r="J3438" s="422">
        <f t="shared" si="976"/>
        <v>0</v>
      </c>
      <c r="K3438" s="419"/>
      <c r="L3438" s="423">
        <f t="shared" si="977"/>
        <v>0</v>
      </c>
      <c r="M3438" s="423">
        <f t="shared" si="978"/>
        <v>0</v>
      </c>
      <c r="N3438" s="424">
        <f t="shared" si="979"/>
        <v>0</v>
      </c>
      <c r="O3438" s="424">
        <f t="shared" si="980"/>
        <v>0</v>
      </c>
      <c r="P3438" s="420"/>
      <c r="Q3438" s="532"/>
      <c r="R3438" s="526" t="str">
        <f t="shared" si="972"/>
        <v/>
      </c>
      <c r="S3438" s="526" t="str">
        <f t="shared" si="981"/>
        <v/>
      </c>
      <c r="V3438" s="433">
        <f>VLOOKUP(A3438,[3]Cartilha!$A:$A,1,FALSE)</f>
        <v>100902</v>
      </c>
      <c r="W3438" s="367"/>
    </row>
    <row r="3439" spans="1:23" hidden="1" x14ac:dyDescent="0.2">
      <c r="A3439" s="623">
        <v>100903</v>
      </c>
      <c r="B3439" s="616" t="s">
        <v>3171</v>
      </c>
      <c r="C3439" s="620" t="s">
        <v>4322</v>
      </c>
      <c r="D3439" s="612" t="s">
        <v>169</v>
      </c>
      <c r="E3439" s="621">
        <v>33.36</v>
      </c>
      <c r="F3439" s="614">
        <f t="shared" si="973"/>
        <v>40.22</v>
      </c>
      <c r="G3439" s="510"/>
      <c r="H3439" s="423"/>
      <c r="I3439" s="422">
        <f t="shared" si="975"/>
        <v>0</v>
      </c>
      <c r="J3439" s="422">
        <f t="shared" si="976"/>
        <v>0</v>
      </c>
      <c r="K3439" s="419"/>
      <c r="L3439" s="423">
        <f t="shared" si="977"/>
        <v>0</v>
      </c>
      <c r="M3439" s="423">
        <f t="shared" si="978"/>
        <v>0</v>
      </c>
      <c r="N3439" s="424">
        <f t="shared" si="979"/>
        <v>0</v>
      </c>
      <c r="O3439" s="424">
        <f t="shared" si="980"/>
        <v>0</v>
      </c>
      <c r="P3439" s="420"/>
      <c r="Q3439" s="532"/>
      <c r="R3439" s="526" t="str">
        <f t="shared" si="972"/>
        <v/>
      </c>
      <c r="S3439" s="526" t="str">
        <f t="shared" si="981"/>
        <v/>
      </c>
      <c r="V3439" s="433">
        <f>VLOOKUP(A3439,[3]Cartilha!$A:$A,1,FALSE)</f>
        <v>100903</v>
      </c>
      <c r="W3439" s="367"/>
    </row>
    <row r="3440" spans="1:23" ht="22.5" hidden="1" x14ac:dyDescent="0.2">
      <c r="A3440" s="623">
        <v>100904</v>
      </c>
      <c r="B3440" s="616" t="s">
        <v>3171</v>
      </c>
      <c r="C3440" s="620" t="s">
        <v>4323</v>
      </c>
      <c r="D3440" s="612" t="s">
        <v>169</v>
      </c>
      <c r="E3440" s="621">
        <v>118.83</v>
      </c>
      <c r="F3440" s="614">
        <f t="shared" si="973"/>
        <v>143.26</v>
      </c>
      <c r="G3440" s="510"/>
      <c r="H3440" s="423"/>
      <c r="I3440" s="422">
        <f t="shared" si="975"/>
        <v>0</v>
      </c>
      <c r="J3440" s="422">
        <f t="shared" si="976"/>
        <v>0</v>
      </c>
      <c r="K3440" s="419"/>
      <c r="L3440" s="423">
        <f t="shared" si="977"/>
        <v>0</v>
      </c>
      <c r="M3440" s="423">
        <f t="shared" si="978"/>
        <v>0</v>
      </c>
      <c r="N3440" s="424">
        <f t="shared" si="979"/>
        <v>0</v>
      </c>
      <c r="O3440" s="424">
        <f t="shared" si="980"/>
        <v>0</v>
      </c>
      <c r="P3440" s="420"/>
      <c r="Q3440" s="532"/>
      <c r="R3440" s="526" t="str">
        <f t="shared" si="972"/>
        <v/>
      </c>
      <c r="S3440" s="526" t="str">
        <f t="shared" si="981"/>
        <v/>
      </c>
      <c r="V3440" s="433">
        <f>VLOOKUP(A3440,[3]Cartilha!$A:$A,1,FALSE)</f>
        <v>100904</v>
      </c>
      <c r="W3440" s="367"/>
    </row>
    <row r="3441" spans="1:23" ht="22.5" hidden="1" x14ac:dyDescent="0.2">
      <c r="A3441" s="623">
        <v>100905</v>
      </c>
      <c r="B3441" s="616" t="s">
        <v>3171</v>
      </c>
      <c r="C3441" s="620" t="s">
        <v>4324</v>
      </c>
      <c r="D3441" s="612" t="s">
        <v>169</v>
      </c>
      <c r="E3441" s="621">
        <v>322.48</v>
      </c>
      <c r="F3441" s="614">
        <f t="shared" si="973"/>
        <v>388.78</v>
      </c>
      <c r="G3441" s="510"/>
      <c r="H3441" s="423"/>
      <c r="I3441" s="422">
        <f t="shared" si="975"/>
        <v>0</v>
      </c>
      <c r="J3441" s="422">
        <f t="shared" si="976"/>
        <v>0</v>
      </c>
      <c r="K3441" s="419"/>
      <c r="L3441" s="423">
        <f t="shared" si="977"/>
        <v>0</v>
      </c>
      <c r="M3441" s="423">
        <f t="shared" si="978"/>
        <v>0</v>
      </c>
      <c r="N3441" s="424">
        <f t="shared" si="979"/>
        <v>0</v>
      </c>
      <c r="O3441" s="424">
        <f t="shared" si="980"/>
        <v>0</v>
      </c>
      <c r="P3441" s="420"/>
      <c r="Q3441" s="532"/>
      <c r="R3441" s="526" t="str">
        <f t="shared" si="972"/>
        <v/>
      </c>
      <c r="S3441" s="526" t="str">
        <f t="shared" si="981"/>
        <v/>
      </c>
      <c r="V3441" s="433">
        <f>VLOOKUP(A3441,[3]Cartilha!$A:$A,1,FALSE)</f>
        <v>100905</v>
      </c>
      <c r="W3441" s="367"/>
    </row>
    <row r="3442" spans="1:23" ht="22.5" hidden="1" x14ac:dyDescent="0.2">
      <c r="A3442" s="623">
        <v>100906</v>
      </c>
      <c r="B3442" s="616" t="s">
        <v>3171</v>
      </c>
      <c r="C3442" s="620" t="s">
        <v>4325</v>
      </c>
      <c r="D3442" s="612" t="s">
        <v>169</v>
      </c>
      <c r="E3442" s="621">
        <v>443.08</v>
      </c>
      <c r="F3442" s="614">
        <f t="shared" si="973"/>
        <v>534.17999999999995</v>
      </c>
      <c r="G3442" s="510"/>
      <c r="H3442" s="423"/>
      <c r="I3442" s="422">
        <f t="shared" si="975"/>
        <v>0</v>
      </c>
      <c r="J3442" s="422">
        <f t="shared" si="976"/>
        <v>0</v>
      </c>
      <c r="K3442" s="419"/>
      <c r="L3442" s="423">
        <f t="shared" si="977"/>
        <v>0</v>
      </c>
      <c r="M3442" s="423">
        <f t="shared" si="978"/>
        <v>0</v>
      </c>
      <c r="N3442" s="424">
        <f t="shared" si="979"/>
        <v>0</v>
      </c>
      <c r="O3442" s="424">
        <f t="shared" si="980"/>
        <v>0</v>
      </c>
      <c r="P3442" s="420"/>
      <c r="Q3442" s="532"/>
      <c r="R3442" s="526" t="str">
        <f t="shared" si="972"/>
        <v/>
      </c>
      <c r="S3442" s="526" t="str">
        <f t="shared" si="981"/>
        <v/>
      </c>
      <c r="V3442" s="433">
        <f>VLOOKUP(A3442,[3]Cartilha!$A:$A,1,FALSE)</f>
        <v>100906</v>
      </c>
      <c r="W3442" s="367"/>
    </row>
    <row r="3443" spans="1:23" hidden="1" x14ac:dyDescent="0.2">
      <c r="A3443" s="623">
        <v>100919</v>
      </c>
      <c r="B3443" s="616" t="s">
        <v>3171</v>
      </c>
      <c r="C3443" s="620" t="s">
        <v>4326</v>
      </c>
      <c r="D3443" s="612" t="s">
        <v>169</v>
      </c>
      <c r="E3443" s="621">
        <v>79.41</v>
      </c>
      <c r="F3443" s="614">
        <f t="shared" si="973"/>
        <v>95.74</v>
      </c>
      <c r="G3443" s="510"/>
      <c r="H3443" s="423"/>
      <c r="I3443" s="422">
        <f t="shared" si="975"/>
        <v>0</v>
      </c>
      <c r="J3443" s="422">
        <f t="shared" si="976"/>
        <v>0</v>
      </c>
      <c r="K3443" s="419"/>
      <c r="L3443" s="423">
        <f t="shared" si="977"/>
        <v>0</v>
      </c>
      <c r="M3443" s="423">
        <f t="shared" si="978"/>
        <v>0</v>
      </c>
      <c r="N3443" s="424">
        <f t="shared" si="979"/>
        <v>0</v>
      </c>
      <c r="O3443" s="424">
        <f t="shared" si="980"/>
        <v>0</v>
      </c>
      <c r="P3443" s="420"/>
      <c r="Q3443" s="532"/>
      <c r="R3443" s="526" t="str">
        <f t="shared" si="972"/>
        <v/>
      </c>
      <c r="S3443" s="526" t="str">
        <f t="shared" si="981"/>
        <v/>
      </c>
      <c r="V3443" s="433">
        <f>VLOOKUP(A3443,[3]Cartilha!$A:$A,1,FALSE)</f>
        <v>100919</v>
      </c>
      <c r="W3443" s="367"/>
    </row>
    <row r="3444" spans="1:23" hidden="1" x14ac:dyDescent="0.2">
      <c r="A3444" s="623">
        <v>100920</v>
      </c>
      <c r="B3444" s="616" t="s">
        <v>3171</v>
      </c>
      <c r="C3444" s="620" t="s">
        <v>4327</v>
      </c>
      <c r="D3444" s="612" t="s">
        <v>169</v>
      </c>
      <c r="E3444" s="621">
        <v>135.82</v>
      </c>
      <c r="F3444" s="614">
        <f t="shared" si="973"/>
        <v>163.74</v>
      </c>
      <c r="G3444" s="510"/>
      <c r="H3444" s="423"/>
      <c r="I3444" s="422">
        <f t="shared" si="975"/>
        <v>0</v>
      </c>
      <c r="J3444" s="422">
        <f t="shared" si="976"/>
        <v>0</v>
      </c>
      <c r="K3444" s="419"/>
      <c r="L3444" s="423">
        <f t="shared" si="977"/>
        <v>0</v>
      </c>
      <c r="M3444" s="423">
        <f t="shared" si="978"/>
        <v>0</v>
      </c>
      <c r="N3444" s="424">
        <f t="shared" si="979"/>
        <v>0</v>
      </c>
      <c r="O3444" s="424">
        <f t="shared" si="980"/>
        <v>0</v>
      </c>
      <c r="P3444" s="420"/>
      <c r="Q3444" s="532"/>
      <c r="R3444" s="526" t="str">
        <f t="shared" si="972"/>
        <v/>
      </c>
      <c r="S3444" s="526" t="str">
        <f t="shared" si="981"/>
        <v/>
      </c>
      <c r="V3444" s="433">
        <f>VLOOKUP(A3444,[3]Cartilha!$A:$A,1,FALSE)</f>
        <v>100920</v>
      </c>
      <c r="W3444" s="367"/>
    </row>
    <row r="3445" spans="1:23" hidden="1" x14ac:dyDescent="0.2">
      <c r="A3445" s="623">
        <v>97609</v>
      </c>
      <c r="B3445" s="616" t="s">
        <v>3171</v>
      </c>
      <c r="C3445" s="620" t="s">
        <v>4174</v>
      </c>
      <c r="D3445" s="612" t="s">
        <v>169</v>
      </c>
      <c r="E3445" s="621">
        <v>17.45</v>
      </c>
      <c r="F3445" s="614">
        <f t="shared" si="973"/>
        <v>21.04</v>
      </c>
      <c r="G3445" s="510"/>
      <c r="H3445" s="423"/>
      <c r="I3445" s="422">
        <f t="shared" si="975"/>
        <v>0</v>
      </c>
      <c r="J3445" s="422">
        <f t="shared" si="976"/>
        <v>0</v>
      </c>
      <c r="K3445" s="419"/>
      <c r="L3445" s="423">
        <f t="shared" si="977"/>
        <v>0</v>
      </c>
      <c r="M3445" s="423">
        <f t="shared" si="978"/>
        <v>0</v>
      </c>
      <c r="N3445" s="424">
        <f t="shared" si="979"/>
        <v>0</v>
      </c>
      <c r="O3445" s="424">
        <f t="shared" si="980"/>
        <v>0</v>
      </c>
      <c r="P3445" s="420"/>
      <c r="Q3445" s="532"/>
      <c r="R3445" s="526" t="str">
        <f t="shared" si="972"/>
        <v/>
      </c>
      <c r="S3445" s="526" t="str">
        <f t="shared" si="981"/>
        <v/>
      </c>
      <c r="V3445" s="433">
        <f>VLOOKUP(A3445,[3]Cartilha!$A:$A,1,FALSE)</f>
        <v>97609</v>
      </c>
      <c r="W3445" s="367"/>
    </row>
    <row r="3446" spans="1:23" hidden="1" x14ac:dyDescent="0.2">
      <c r="A3446" s="623">
        <v>97610</v>
      </c>
      <c r="B3446" s="616" t="s">
        <v>3171</v>
      </c>
      <c r="C3446" s="620" t="s">
        <v>4175</v>
      </c>
      <c r="D3446" s="612" t="s">
        <v>169</v>
      </c>
      <c r="E3446" s="621">
        <v>18.62</v>
      </c>
      <c r="F3446" s="614">
        <f t="shared" si="973"/>
        <v>22.45</v>
      </c>
      <c r="G3446" s="510"/>
      <c r="H3446" s="423"/>
      <c r="I3446" s="422">
        <f t="shared" si="975"/>
        <v>0</v>
      </c>
      <c r="J3446" s="422">
        <f t="shared" si="976"/>
        <v>0</v>
      </c>
      <c r="K3446" s="419"/>
      <c r="L3446" s="423">
        <f t="shared" si="977"/>
        <v>0</v>
      </c>
      <c r="M3446" s="423">
        <f t="shared" si="978"/>
        <v>0</v>
      </c>
      <c r="N3446" s="424">
        <f t="shared" si="979"/>
        <v>0</v>
      </c>
      <c r="O3446" s="424">
        <f t="shared" si="980"/>
        <v>0</v>
      </c>
      <c r="P3446" s="420"/>
      <c r="Q3446" s="532"/>
      <c r="R3446" s="526" t="str">
        <f t="shared" si="972"/>
        <v/>
      </c>
      <c r="S3446" s="526" t="str">
        <f t="shared" si="981"/>
        <v/>
      </c>
      <c r="V3446" s="433">
        <f>VLOOKUP(A3446,[3]Cartilha!$A:$A,1,FALSE)</f>
        <v>97610</v>
      </c>
      <c r="W3446" s="367"/>
    </row>
    <row r="3447" spans="1:23" hidden="1" x14ac:dyDescent="0.2">
      <c r="A3447" s="623" t="s">
        <v>1957</v>
      </c>
      <c r="B3447" s="616"/>
      <c r="C3447" s="620" t="s">
        <v>105</v>
      </c>
      <c r="D3447" s="612">
        <v>0</v>
      </c>
      <c r="E3447" s="621"/>
      <c r="F3447" s="614">
        <f t="shared" si="973"/>
        <v>0</v>
      </c>
      <c r="G3447" s="518"/>
      <c r="H3447" s="446"/>
      <c r="I3447" s="447"/>
      <c r="J3447" s="448"/>
      <c r="K3447" s="419"/>
      <c r="L3447" s="446"/>
      <c r="M3447" s="446"/>
      <c r="N3447" s="447"/>
      <c r="O3447" s="448"/>
      <c r="P3447" s="420"/>
      <c r="Q3447" s="525" t="str">
        <f>IF(OR(SUM(J3448:J3480)&gt;0,SUM(O3448:O3480)&gt;0),"xx","")</f>
        <v/>
      </c>
      <c r="R3447" s="526" t="str">
        <f t="shared" si="972"/>
        <v/>
      </c>
      <c r="S3447" s="526" t="str">
        <f t="shared" si="981"/>
        <v/>
      </c>
      <c r="V3447" s="433" t="str">
        <f>VLOOKUP(A3447,[3]Cartilha!$A:$A,1,FALSE)</f>
        <v>8.2.21</v>
      </c>
      <c r="W3447" s="367"/>
    </row>
    <row r="3448" spans="1:23" hidden="1" x14ac:dyDescent="0.2">
      <c r="A3448" s="623">
        <v>101537</v>
      </c>
      <c r="B3448" s="616" t="s">
        <v>3171</v>
      </c>
      <c r="C3448" s="620" t="s">
        <v>5083</v>
      </c>
      <c r="D3448" s="612" t="s">
        <v>169</v>
      </c>
      <c r="E3448" s="621">
        <v>139.86000000000001</v>
      </c>
      <c r="F3448" s="614">
        <f t="shared" si="973"/>
        <v>168.62</v>
      </c>
      <c r="G3448" s="510"/>
      <c r="H3448" s="423"/>
      <c r="I3448" s="422">
        <f t="shared" ref="I3448:I3480" si="982">IF(ISBLANK(E3448),0,ROUND(F3448*G3448,2))</f>
        <v>0</v>
      </c>
      <c r="J3448" s="422">
        <f t="shared" ref="J3448:J3480" si="983">IF(ISBLANK(G3448),0,ROUND(G3448*H3448,2))</f>
        <v>0</v>
      </c>
      <c r="K3448" s="419"/>
      <c r="L3448" s="423">
        <f t="shared" ref="L3448:L3480" si="984">G3448</f>
        <v>0</v>
      </c>
      <c r="M3448" s="423">
        <f t="shared" ref="M3448:M3480" si="985">H3448</f>
        <v>0</v>
      </c>
      <c r="N3448" s="424">
        <f t="shared" ref="N3448:N3480" si="986">IF(ISBLANK(E3448),0,ROUND(F3448*L3448,2))</f>
        <v>0</v>
      </c>
      <c r="O3448" s="424">
        <f t="shared" ref="O3448:O3480" si="987">IF(ISBLANK(L3448),0,ROUND(L3448*M3448,2))</f>
        <v>0</v>
      </c>
      <c r="P3448" s="420"/>
      <c r="Q3448" s="532"/>
      <c r="R3448" s="526" t="str">
        <f t="shared" si="972"/>
        <v/>
      </c>
      <c r="S3448" s="526" t="str">
        <f t="shared" si="981"/>
        <v/>
      </c>
      <c r="V3448" s="433">
        <f>VLOOKUP(A3448,[3]Cartilha!$A:$A,1,FALSE)</f>
        <v>101537</v>
      </c>
      <c r="W3448" s="367"/>
    </row>
    <row r="3449" spans="1:23" hidden="1" x14ac:dyDescent="0.2">
      <c r="A3449" s="623">
        <v>97054</v>
      </c>
      <c r="B3449" s="616" t="s">
        <v>3171</v>
      </c>
      <c r="C3449" s="620" t="s">
        <v>5262</v>
      </c>
      <c r="D3449" s="612" t="s">
        <v>169</v>
      </c>
      <c r="E3449" s="621">
        <v>28.07</v>
      </c>
      <c r="F3449" s="614">
        <f t="shared" si="973"/>
        <v>33.840000000000003</v>
      </c>
      <c r="G3449" s="510"/>
      <c r="H3449" s="423"/>
      <c r="I3449" s="422">
        <f t="shared" si="982"/>
        <v>0</v>
      </c>
      <c r="J3449" s="422">
        <f t="shared" si="983"/>
        <v>0</v>
      </c>
      <c r="K3449" s="419"/>
      <c r="L3449" s="423">
        <f t="shared" si="984"/>
        <v>0</v>
      </c>
      <c r="M3449" s="423">
        <f t="shared" si="985"/>
        <v>0</v>
      </c>
      <c r="N3449" s="424">
        <f t="shared" si="986"/>
        <v>0</v>
      </c>
      <c r="O3449" s="424">
        <f t="shared" si="987"/>
        <v>0</v>
      </c>
      <c r="P3449" s="420"/>
      <c r="Q3449" s="532"/>
      <c r="R3449" s="526" t="str">
        <f t="shared" si="972"/>
        <v/>
      </c>
      <c r="S3449" s="526" t="str">
        <f t="shared" si="981"/>
        <v/>
      </c>
      <c r="V3449" s="433">
        <f>VLOOKUP(A3449,[3]Cartilha!$A:$A,1,FALSE)</f>
        <v>97054</v>
      </c>
      <c r="W3449" s="367"/>
    </row>
    <row r="3450" spans="1:23" hidden="1" x14ac:dyDescent="0.2">
      <c r="A3450" s="623">
        <v>101538</v>
      </c>
      <c r="B3450" s="616" t="s">
        <v>3171</v>
      </c>
      <c r="C3450" s="620" t="s">
        <v>5084</v>
      </c>
      <c r="D3450" s="612" t="s">
        <v>169</v>
      </c>
      <c r="E3450" s="621">
        <v>33.22</v>
      </c>
      <c r="F3450" s="614">
        <f t="shared" si="973"/>
        <v>40.049999999999997</v>
      </c>
      <c r="G3450" s="510"/>
      <c r="H3450" s="423"/>
      <c r="I3450" s="422">
        <f t="shared" si="982"/>
        <v>0</v>
      </c>
      <c r="J3450" s="422">
        <f t="shared" si="983"/>
        <v>0</v>
      </c>
      <c r="K3450" s="419"/>
      <c r="L3450" s="423">
        <f t="shared" si="984"/>
        <v>0</v>
      </c>
      <c r="M3450" s="423">
        <f t="shared" si="985"/>
        <v>0</v>
      </c>
      <c r="N3450" s="424">
        <f t="shared" si="986"/>
        <v>0</v>
      </c>
      <c r="O3450" s="424">
        <f t="shared" si="987"/>
        <v>0</v>
      </c>
      <c r="P3450" s="420"/>
      <c r="Q3450" s="532"/>
      <c r="R3450" s="526" t="str">
        <f t="shared" si="972"/>
        <v/>
      </c>
      <c r="S3450" s="526" t="str">
        <f t="shared" si="981"/>
        <v/>
      </c>
      <c r="V3450" s="433">
        <f>VLOOKUP(A3450,[3]Cartilha!$A:$A,1,FALSE)</f>
        <v>101538</v>
      </c>
      <c r="W3450" s="367"/>
    </row>
    <row r="3451" spans="1:23" hidden="1" x14ac:dyDescent="0.2">
      <c r="A3451" s="623">
        <v>101539</v>
      </c>
      <c r="B3451" s="616" t="s">
        <v>3171</v>
      </c>
      <c r="C3451" s="620" t="s">
        <v>5085</v>
      </c>
      <c r="D3451" s="612" t="s">
        <v>169</v>
      </c>
      <c r="E3451" s="621">
        <v>56.86</v>
      </c>
      <c r="F3451" s="614">
        <f t="shared" si="973"/>
        <v>68.55</v>
      </c>
      <c r="G3451" s="510"/>
      <c r="H3451" s="423"/>
      <c r="I3451" s="422">
        <f t="shared" si="982"/>
        <v>0</v>
      </c>
      <c r="J3451" s="422">
        <f t="shared" si="983"/>
        <v>0</v>
      </c>
      <c r="K3451" s="419"/>
      <c r="L3451" s="423">
        <f t="shared" si="984"/>
        <v>0</v>
      </c>
      <c r="M3451" s="423">
        <f t="shared" si="985"/>
        <v>0</v>
      </c>
      <c r="N3451" s="424">
        <f t="shared" si="986"/>
        <v>0</v>
      </c>
      <c r="O3451" s="424">
        <f t="shared" si="987"/>
        <v>0</v>
      </c>
      <c r="P3451" s="420"/>
      <c r="Q3451" s="532"/>
      <c r="R3451" s="526" t="str">
        <f t="shared" si="972"/>
        <v/>
      </c>
      <c r="S3451" s="526" t="str">
        <f t="shared" si="981"/>
        <v/>
      </c>
      <c r="V3451" s="433">
        <f>VLOOKUP(A3451,[3]Cartilha!$A:$A,1,FALSE)</f>
        <v>101539</v>
      </c>
      <c r="W3451" s="367"/>
    </row>
    <row r="3452" spans="1:23" hidden="1" x14ac:dyDescent="0.2">
      <c r="A3452" s="623">
        <v>101540</v>
      </c>
      <c r="B3452" s="616" t="s">
        <v>3171</v>
      </c>
      <c r="C3452" s="620" t="s">
        <v>5086</v>
      </c>
      <c r="D3452" s="612" t="s">
        <v>169</v>
      </c>
      <c r="E3452" s="621">
        <v>93.84</v>
      </c>
      <c r="F3452" s="614">
        <f t="shared" si="973"/>
        <v>113.13</v>
      </c>
      <c r="G3452" s="510"/>
      <c r="H3452" s="423"/>
      <c r="I3452" s="422">
        <f t="shared" si="982"/>
        <v>0</v>
      </c>
      <c r="J3452" s="422">
        <f t="shared" si="983"/>
        <v>0</v>
      </c>
      <c r="K3452" s="419"/>
      <c r="L3452" s="423">
        <f t="shared" si="984"/>
        <v>0</v>
      </c>
      <c r="M3452" s="423">
        <f t="shared" si="985"/>
        <v>0</v>
      </c>
      <c r="N3452" s="424">
        <f t="shared" si="986"/>
        <v>0</v>
      </c>
      <c r="O3452" s="424">
        <f t="shared" si="987"/>
        <v>0</v>
      </c>
      <c r="P3452" s="420"/>
      <c r="Q3452" s="532"/>
      <c r="R3452" s="526" t="str">
        <f t="shared" si="972"/>
        <v/>
      </c>
      <c r="S3452" s="526" t="str">
        <f t="shared" si="981"/>
        <v/>
      </c>
      <c r="V3452" s="433">
        <f>VLOOKUP(A3452,[3]Cartilha!$A:$A,1,FALSE)</f>
        <v>101540</v>
      </c>
      <c r="W3452" s="367"/>
    </row>
    <row r="3453" spans="1:23" hidden="1" x14ac:dyDescent="0.2">
      <c r="A3453" s="623">
        <v>101541</v>
      </c>
      <c r="B3453" s="616" t="s">
        <v>3171</v>
      </c>
      <c r="C3453" s="620" t="s">
        <v>5087</v>
      </c>
      <c r="D3453" s="612" t="s">
        <v>169</v>
      </c>
      <c r="E3453" s="621">
        <v>122.87</v>
      </c>
      <c r="F3453" s="614">
        <f t="shared" si="973"/>
        <v>148.13</v>
      </c>
      <c r="G3453" s="510"/>
      <c r="H3453" s="423"/>
      <c r="I3453" s="422">
        <f t="shared" si="982"/>
        <v>0</v>
      </c>
      <c r="J3453" s="422">
        <f t="shared" si="983"/>
        <v>0</v>
      </c>
      <c r="K3453" s="419"/>
      <c r="L3453" s="423">
        <f t="shared" si="984"/>
        <v>0</v>
      </c>
      <c r="M3453" s="423">
        <f t="shared" si="985"/>
        <v>0</v>
      </c>
      <c r="N3453" s="424">
        <f t="shared" si="986"/>
        <v>0</v>
      </c>
      <c r="O3453" s="424">
        <f t="shared" si="987"/>
        <v>0</v>
      </c>
      <c r="P3453" s="420"/>
      <c r="Q3453" s="532"/>
      <c r="R3453" s="526" t="str">
        <f t="shared" si="972"/>
        <v/>
      </c>
      <c r="S3453" s="526" t="str">
        <f t="shared" si="981"/>
        <v/>
      </c>
      <c r="V3453" s="433">
        <f>VLOOKUP(A3453,[3]Cartilha!$A:$A,1,FALSE)</f>
        <v>101541</v>
      </c>
      <c r="W3453" s="367"/>
    </row>
    <row r="3454" spans="1:23" hidden="1" x14ac:dyDescent="0.2">
      <c r="A3454" s="623">
        <v>101542</v>
      </c>
      <c r="B3454" s="616" t="s">
        <v>3171</v>
      </c>
      <c r="C3454" s="620" t="s">
        <v>5088</v>
      </c>
      <c r="D3454" s="612" t="s">
        <v>169</v>
      </c>
      <c r="E3454" s="621">
        <v>25.68</v>
      </c>
      <c r="F3454" s="614">
        <f t="shared" si="973"/>
        <v>30.96</v>
      </c>
      <c r="G3454" s="510"/>
      <c r="H3454" s="423"/>
      <c r="I3454" s="422">
        <f t="shared" si="982"/>
        <v>0</v>
      </c>
      <c r="J3454" s="422">
        <f t="shared" si="983"/>
        <v>0</v>
      </c>
      <c r="K3454" s="419"/>
      <c r="L3454" s="423">
        <f t="shared" si="984"/>
        <v>0</v>
      </c>
      <c r="M3454" s="423">
        <f t="shared" si="985"/>
        <v>0</v>
      </c>
      <c r="N3454" s="424">
        <f t="shared" si="986"/>
        <v>0</v>
      </c>
      <c r="O3454" s="424">
        <f t="shared" si="987"/>
        <v>0</v>
      </c>
      <c r="P3454" s="420"/>
      <c r="Q3454" s="532"/>
      <c r="R3454" s="526" t="str">
        <f t="shared" si="972"/>
        <v/>
      </c>
      <c r="S3454" s="526" t="str">
        <f t="shared" si="981"/>
        <v/>
      </c>
      <c r="V3454" s="433">
        <f>VLOOKUP(A3454,[3]Cartilha!$A:$A,1,FALSE)</f>
        <v>101542</v>
      </c>
      <c r="W3454" s="367"/>
    </row>
    <row r="3455" spans="1:23" hidden="1" x14ac:dyDescent="0.2">
      <c r="A3455" s="623">
        <v>101543</v>
      </c>
      <c r="B3455" s="616" t="s">
        <v>3171</v>
      </c>
      <c r="C3455" s="620" t="s">
        <v>5089</v>
      </c>
      <c r="D3455" s="612" t="s">
        <v>169</v>
      </c>
      <c r="E3455" s="621">
        <v>46.73</v>
      </c>
      <c r="F3455" s="614">
        <f t="shared" si="973"/>
        <v>56.34</v>
      </c>
      <c r="G3455" s="510"/>
      <c r="H3455" s="423"/>
      <c r="I3455" s="422">
        <f t="shared" si="982"/>
        <v>0</v>
      </c>
      <c r="J3455" s="422">
        <f t="shared" si="983"/>
        <v>0</v>
      </c>
      <c r="K3455" s="419"/>
      <c r="L3455" s="423">
        <f t="shared" si="984"/>
        <v>0</v>
      </c>
      <c r="M3455" s="423">
        <f t="shared" si="985"/>
        <v>0</v>
      </c>
      <c r="N3455" s="424">
        <f t="shared" si="986"/>
        <v>0</v>
      </c>
      <c r="O3455" s="424">
        <f t="shared" si="987"/>
        <v>0</v>
      </c>
      <c r="P3455" s="420"/>
      <c r="Q3455" s="532"/>
      <c r="R3455" s="526" t="str">
        <f t="shared" si="972"/>
        <v/>
      </c>
      <c r="S3455" s="526" t="str">
        <f t="shared" si="981"/>
        <v/>
      </c>
      <c r="V3455" s="433">
        <f>VLOOKUP(A3455,[3]Cartilha!$A:$A,1,FALSE)</f>
        <v>101543</v>
      </c>
      <c r="W3455" s="367"/>
    </row>
    <row r="3456" spans="1:23" hidden="1" x14ac:dyDescent="0.2">
      <c r="A3456" s="623">
        <v>101544</v>
      </c>
      <c r="B3456" s="616" t="s">
        <v>3171</v>
      </c>
      <c r="C3456" s="620" t="s">
        <v>5090</v>
      </c>
      <c r="D3456" s="612" t="s">
        <v>169</v>
      </c>
      <c r="E3456" s="621">
        <v>73.8</v>
      </c>
      <c r="F3456" s="614">
        <f t="shared" si="973"/>
        <v>88.97</v>
      </c>
      <c r="G3456" s="510"/>
      <c r="H3456" s="423"/>
      <c r="I3456" s="422">
        <f t="shared" si="982"/>
        <v>0</v>
      </c>
      <c r="J3456" s="422">
        <f t="shared" si="983"/>
        <v>0</v>
      </c>
      <c r="K3456" s="419"/>
      <c r="L3456" s="423">
        <f t="shared" si="984"/>
        <v>0</v>
      </c>
      <c r="M3456" s="423">
        <f t="shared" si="985"/>
        <v>0</v>
      </c>
      <c r="N3456" s="424">
        <f t="shared" si="986"/>
        <v>0</v>
      </c>
      <c r="O3456" s="424">
        <f t="shared" si="987"/>
        <v>0</v>
      </c>
      <c r="P3456" s="420"/>
      <c r="Q3456" s="532"/>
      <c r="R3456" s="526" t="str">
        <f t="shared" si="972"/>
        <v/>
      </c>
      <c r="S3456" s="526" t="str">
        <f t="shared" si="981"/>
        <v/>
      </c>
      <c r="V3456" s="433">
        <f>VLOOKUP(A3456,[3]Cartilha!$A:$A,1,FALSE)</f>
        <v>101544</v>
      </c>
      <c r="W3456" s="367"/>
    </row>
    <row r="3457" spans="1:23" hidden="1" x14ac:dyDescent="0.2">
      <c r="A3457" s="623">
        <v>101545</v>
      </c>
      <c r="B3457" s="616" t="s">
        <v>3171</v>
      </c>
      <c r="C3457" s="620" t="s">
        <v>5091</v>
      </c>
      <c r="D3457" s="612" t="s">
        <v>169</v>
      </c>
      <c r="E3457" s="621">
        <v>105.39</v>
      </c>
      <c r="F3457" s="614">
        <f t="shared" si="973"/>
        <v>127.06</v>
      </c>
      <c r="G3457" s="510"/>
      <c r="H3457" s="423"/>
      <c r="I3457" s="422">
        <f t="shared" si="982"/>
        <v>0</v>
      </c>
      <c r="J3457" s="422">
        <f t="shared" si="983"/>
        <v>0</v>
      </c>
      <c r="K3457" s="419"/>
      <c r="L3457" s="423">
        <f t="shared" si="984"/>
        <v>0</v>
      </c>
      <c r="M3457" s="423">
        <f t="shared" si="985"/>
        <v>0</v>
      </c>
      <c r="N3457" s="424">
        <f t="shared" si="986"/>
        <v>0</v>
      </c>
      <c r="O3457" s="424">
        <f t="shared" si="987"/>
        <v>0</v>
      </c>
      <c r="P3457" s="420"/>
      <c r="Q3457" s="532"/>
      <c r="R3457" s="526" t="str">
        <f t="shared" si="972"/>
        <v/>
      </c>
      <c r="S3457" s="526" t="str">
        <f t="shared" si="981"/>
        <v/>
      </c>
      <c r="V3457" s="433">
        <f>VLOOKUP(A3457,[3]Cartilha!$A:$A,1,FALSE)</f>
        <v>101545</v>
      </c>
      <c r="W3457" s="367"/>
    </row>
    <row r="3458" spans="1:23" hidden="1" x14ac:dyDescent="0.2">
      <c r="A3458" s="623">
        <v>101546</v>
      </c>
      <c r="B3458" s="616" t="s">
        <v>3171</v>
      </c>
      <c r="C3458" s="620" t="s">
        <v>5092</v>
      </c>
      <c r="D3458" s="612" t="s">
        <v>169</v>
      </c>
      <c r="E3458" s="621">
        <v>30.05</v>
      </c>
      <c r="F3458" s="614">
        <f t="shared" si="973"/>
        <v>36.229999999999997</v>
      </c>
      <c r="G3458" s="510"/>
      <c r="H3458" s="423"/>
      <c r="I3458" s="422">
        <f t="shared" si="982"/>
        <v>0</v>
      </c>
      <c r="J3458" s="422">
        <f t="shared" si="983"/>
        <v>0</v>
      </c>
      <c r="K3458" s="419"/>
      <c r="L3458" s="423">
        <f t="shared" si="984"/>
        <v>0</v>
      </c>
      <c r="M3458" s="423">
        <f t="shared" si="985"/>
        <v>0</v>
      </c>
      <c r="N3458" s="424">
        <f t="shared" si="986"/>
        <v>0</v>
      </c>
      <c r="O3458" s="424">
        <f t="shared" si="987"/>
        <v>0</v>
      </c>
      <c r="P3458" s="420"/>
      <c r="Q3458" s="532"/>
      <c r="R3458" s="526" t="str">
        <f t="shared" si="972"/>
        <v/>
      </c>
      <c r="S3458" s="526" t="str">
        <f t="shared" si="981"/>
        <v/>
      </c>
      <c r="V3458" s="433">
        <f>VLOOKUP(A3458,[3]Cartilha!$A:$A,1,FALSE)</f>
        <v>101546</v>
      </c>
      <c r="W3458" s="367"/>
    </row>
    <row r="3459" spans="1:23" hidden="1" x14ac:dyDescent="0.2">
      <c r="A3459" s="623">
        <v>101547</v>
      </c>
      <c r="B3459" s="616" t="s">
        <v>3171</v>
      </c>
      <c r="C3459" s="620" t="s">
        <v>5093</v>
      </c>
      <c r="D3459" s="612" t="s">
        <v>169</v>
      </c>
      <c r="E3459" s="621">
        <v>93.82</v>
      </c>
      <c r="F3459" s="614">
        <f t="shared" si="973"/>
        <v>113.11</v>
      </c>
      <c r="G3459" s="510"/>
      <c r="H3459" s="423"/>
      <c r="I3459" s="422">
        <f t="shared" si="982"/>
        <v>0</v>
      </c>
      <c r="J3459" s="422">
        <f t="shared" si="983"/>
        <v>0</v>
      </c>
      <c r="K3459" s="419"/>
      <c r="L3459" s="423">
        <f t="shared" si="984"/>
        <v>0</v>
      </c>
      <c r="M3459" s="423">
        <f t="shared" si="985"/>
        <v>0</v>
      </c>
      <c r="N3459" s="424">
        <f t="shared" si="986"/>
        <v>0</v>
      </c>
      <c r="O3459" s="424">
        <f t="shared" si="987"/>
        <v>0</v>
      </c>
      <c r="P3459" s="420"/>
      <c r="Q3459" s="532"/>
      <c r="R3459" s="526" t="str">
        <f t="shared" si="972"/>
        <v/>
      </c>
      <c r="S3459" s="526" t="str">
        <f t="shared" si="981"/>
        <v/>
      </c>
      <c r="V3459" s="433">
        <f>VLOOKUP(A3459,[3]Cartilha!$A:$A,1,FALSE)</f>
        <v>101547</v>
      </c>
      <c r="W3459" s="367"/>
    </row>
    <row r="3460" spans="1:23" hidden="1" x14ac:dyDescent="0.2">
      <c r="A3460" s="623">
        <v>101548</v>
      </c>
      <c r="B3460" s="616" t="s">
        <v>3171</v>
      </c>
      <c r="C3460" s="620" t="s">
        <v>5094</v>
      </c>
      <c r="D3460" s="612" t="s">
        <v>169</v>
      </c>
      <c r="E3460" s="621">
        <v>7.56</v>
      </c>
      <c r="F3460" s="614">
        <f t="shared" si="973"/>
        <v>9.11</v>
      </c>
      <c r="G3460" s="510"/>
      <c r="H3460" s="423"/>
      <c r="I3460" s="422">
        <f t="shared" si="982"/>
        <v>0</v>
      </c>
      <c r="J3460" s="422">
        <f t="shared" si="983"/>
        <v>0</v>
      </c>
      <c r="K3460" s="419"/>
      <c r="L3460" s="423">
        <f t="shared" si="984"/>
        <v>0</v>
      </c>
      <c r="M3460" s="423">
        <f t="shared" si="985"/>
        <v>0</v>
      </c>
      <c r="N3460" s="424">
        <f t="shared" si="986"/>
        <v>0</v>
      </c>
      <c r="O3460" s="424">
        <f t="shared" si="987"/>
        <v>0</v>
      </c>
      <c r="P3460" s="420"/>
      <c r="Q3460" s="532"/>
      <c r="R3460" s="526" t="str">
        <f t="shared" si="972"/>
        <v/>
      </c>
      <c r="S3460" s="526" t="str">
        <f t="shared" si="981"/>
        <v/>
      </c>
      <c r="V3460" s="433">
        <f>VLOOKUP(A3460,[3]Cartilha!$A:$A,1,FALSE)</f>
        <v>101548</v>
      </c>
      <c r="W3460" s="367"/>
    </row>
    <row r="3461" spans="1:23" ht="22.5" hidden="1" x14ac:dyDescent="0.2">
      <c r="A3461" s="623">
        <v>101549</v>
      </c>
      <c r="B3461" s="616" t="s">
        <v>3171</v>
      </c>
      <c r="C3461" s="620" t="s">
        <v>5095</v>
      </c>
      <c r="D3461" s="612" t="s">
        <v>169</v>
      </c>
      <c r="E3461" s="621">
        <v>19.86</v>
      </c>
      <c r="F3461" s="614">
        <f t="shared" si="973"/>
        <v>23.94</v>
      </c>
      <c r="G3461" s="510"/>
      <c r="H3461" s="423"/>
      <c r="I3461" s="422">
        <f t="shared" si="982"/>
        <v>0</v>
      </c>
      <c r="J3461" s="422">
        <f t="shared" si="983"/>
        <v>0</v>
      </c>
      <c r="K3461" s="419"/>
      <c r="L3461" s="423">
        <f t="shared" si="984"/>
        <v>0</v>
      </c>
      <c r="M3461" s="423">
        <f t="shared" si="985"/>
        <v>0</v>
      </c>
      <c r="N3461" s="424">
        <f t="shared" si="986"/>
        <v>0</v>
      </c>
      <c r="O3461" s="424">
        <f t="shared" si="987"/>
        <v>0</v>
      </c>
      <c r="P3461" s="420"/>
      <c r="Q3461" s="532"/>
      <c r="R3461" s="526" t="str">
        <f t="shared" si="972"/>
        <v/>
      </c>
      <c r="S3461" s="526" t="str">
        <f t="shared" si="981"/>
        <v/>
      </c>
      <c r="V3461" s="433">
        <f>VLOOKUP(A3461,[3]Cartilha!$A:$A,1,FALSE)</f>
        <v>101549</v>
      </c>
      <c r="W3461" s="367"/>
    </row>
    <row r="3462" spans="1:23" hidden="1" x14ac:dyDescent="0.2">
      <c r="A3462" s="623">
        <v>101553</v>
      </c>
      <c r="B3462" s="616" t="s">
        <v>3171</v>
      </c>
      <c r="C3462" s="620" t="s">
        <v>5096</v>
      </c>
      <c r="D3462" s="612" t="s">
        <v>169</v>
      </c>
      <c r="E3462" s="621">
        <v>11.74</v>
      </c>
      <c r="F3462" s="614">
        <f t="shared" si="973"/>
        <v>14.15</v>
      </c>
      <c r="G3462" s="510"/>
      <c r="H3462" s="423"/>
      <c r="I3462" s="422">
        <f t="shared" si="982"/>
        <v>0</v>
      </c>
      <c r="J3462" s="422">
        <f t="shared" si="983"/>
        <v>0</v>
      </c>
      <c r="K3462" s="419"/>
      <c r="L3462" s="423">
        <f t="shared" si="984"/>
        <v>0</v>
      </c>
      <c r="M3462" s="423">
        <f t="shared" si="985"/>
        <v>0</v>
      </c>
      <c r="N3462" s="424">
        <f t="shared" si="986"/>
        <v>0</v>
      </c>
      <c r="O3462" s="424">
        <f t="shared" si="987"/>
        <v>0</v>
      </c>
      <c r="P3462" s="420"/>
      <c r="Q3462" s="532"/>
      <c r="R3462" s="526" t="str">
        <f t="shared" si="972"/>
        <v/>
      </c>
      <c r="S3462" s="526" t="str">
        <f t="shared" si="981"/>
        <v/>
      </c>
      <c r="V3462" s="433">
        <f>VLOOKUP(A3462,[3]Cartilha!$A:$A,1,FALSE)</f>
        <v>101553</v>
      </c>
      <c r="W3462" s="367"/>
    </row>
    <row r="3463" spans="1:23" hidden="1" x14ac:dyDescent="0.2">
      <c r="A3463" s="623">
        <v>101554</v>
      </c>
      <c r="B3463" s="616" t="s">
        <v>3171</v>
      </c>
      <c r="C3463" s="620" t="s">
        <v>5097</v>
      </c>
      <c r="D3463" s="612" t="s">
        <v>169</v>
      </c>
      <c r="E3463" s="621">
        <v>9.02</v>
      </c>
      <c r="F3463" s="614">
        <f t="shared" si="973"/>
        <v>10.87</v>
      </c>
      <c r="G3463" s="510"/>
      <c r="H3463" s="423"/>
      <c r="I3463" s="422">
        <f t="shared" si="982"/>
        <v>0</v>
      </c>
      <c r="J3463" s="422">
        <f t="shared" si="983"/>
        <v>0</v>
      </c>
      <c r="K3463" s="419"/>
      <c r="L3463" s="423">
        <f t="shared" si="984"/>
        <v>0</v>
      </c>
      <c r="M3463" s="423">
        <f t="shared" si="985"/>
        <v>0</v>
      </c>
      <c r="N3463" s="424">
        <f t="shared" si="986"/>
        <v>0</v>
      </c>
      <c r="O3463" s="424">
        <f t="shared" si="987"/>
        <v>0</v>
      </c>
      <c r="P3463" s="420"/>
      <c r="Q3463" s="532"/>
      <c r="R3463" s="526" t="str">
        <f t="shared" si="972"/>
        <v/>
      </c>
      <c r="S3463" s="526" t="str">
        <f t="shared" si="981"/>
        <v/>
      </c>
      <c r="V3463" s="433">
        <f>VLOOKUP(A3463,[3]Cartilha!$A:$A,1,FALSE)</f>
        <v>101554</v>
      </c>
      <c r="W3463" s="367"/>
    </row>
    <row r="3464" spans="1:23" hidden="1" x14ac:dyDescent="0.2">
      <c r="A3464" s="623">
        <v>101555</v>
      </c>
      <c r="B3464" s="616" t="s">
        <v>3171</v>
      </c>
      <c r="C3464" s="620" t="s">
        <v>5098</v>
      </c>
      <c r="D3464" s="612" t="s">
        <v>169</v>
      </c>
      <c r="E3464" s="621">
        <v>6.54</v>
      </c>
      <c r="F3464" s="614">
        <f t="shared" si="973"/>
        <v>7.88</v>
      </c>
      <c r="G3464" s="510"/>
      <c r="H3464" s="423"/>
      <c r="I3464" s="422">
        <f t="shared" si="982"/>
        <v>0</v>
      </c>
      <c r="J3464" s="422">
        <f t="shared" si="983"/>
        <v>0</v>
      </c>
      <c r="K3464" s="419"/>
      <c r="L3464" s="423">
        <f t="shared" si="984"/>
        <v>0</v>
      </c>
      <c r="M3464" s="423">
        <f t="shared" si="985"/>
        <v>0</v>
      </c>
      <c r="N3464" s="424">
        <f t="shared" si="986"/>
        <v>0</v>
      </c>
      <c r="O3464" s="424">
        <f t="shared" si="987"/>
        <v>0</v>
      </c>
      <c r="P3464" s="420"/>
      <c r="Q3464" s="532"/>
      <c r="R3464" s="526" t="str">
        <f t="shared" si="972"/>
        <v/>
      </c>
      <c r="S3464" s="526" t="str">
        <f t="shared" si="981"/>
        <v/>
      </c>
      <c r="V3464" s="433">
        <f>VLOOKUP(A3464,[3]Cartilha!$A:$A,1,FALSE)</f>
        <v>101555</v>
      </c>
      <c r="W3464" s="367"/>
    </row>
    <row r="3465" spans="1:23" hidden="1" x14ac:dyDescent="0.2">
      <c r="A3465" s="623">
        <v>101556</v>
      </c>
      <c r="B3465" s="616" t="s">
        <v>3171</v>
      </c>
      <c r="C3465" s="620" t="s">
        <v>5099</v>
      </c>
      <c r="D3465" s="612" t="s">
        <v>169</v>
      </c>
      <c r="E3465" s="621">
        <v>6.14</v>
      </c>
      <c r="F3465" s="614">
        <f t="shared" si="973"/>
        <v>7.4</v>
      </c>
      <c r="G3465" s="510"/>
      <c r="H3465" s="423"/>
      <c r="I3465" s="422">
        <f t="shared" si="982"/>
        <v>0</v>
      </c>
      <c r="J3465" s="422">
        <f t="shared" si="983"/>
        <v>0</v>
      </c>
      <c r="K3465" s="419"/>
      <c r="L3465" s="423">
        <f t="shared" si="984"/>
        <v>0</v>
      </c>
      <c r="M3465" s="423">
        <f t="shared" si="985"/>
        <v>0</v>
      </c>
      <c r="N3465" s="424">
        <f t="shared" si="986"/>
        <v>0</v>
      </c>
      <c r="O3465" s="424">
        <f t="shared" si="987"/>
        <v>0</v>
      </c>
      <c r="P3465" s="420"/>
      <c r="Q3465" s="532"/>
      <c r="R3465" s="526" t="str">
        <f t="shared" si="972"/>
        <v/>
      </c>
      <c r="S3465" s="526" t="str">
        <f t="shared" si="981"/>
        <v/>
      </c>
      <c r="V3465" s="433">
        <f>VLOOKUP(A3465,[3]Cartilha!$A:$A,1,FALSE)</f>
        <v>101556</v>
      </c>
      <c r="W3465" s="367"/>
    </row>
    <row r="3466" spans="1:23" hidden="1" x14ac:dyDescent="0.2">
      <c r="A3466" s="623">
        <v>101626</v>
      </c>
      <c r="B3466" s="616" t="s">
        <v>3171</v>
      </c>
      <c r="C3466" s="620" t="s">
        <v>5108</v>
      </c>
      <c r="D3466" s="612" t="s">
        <v>169</v>
      </c>
      <c r="E3466" s="621">
        <v>242.11</v>
      </c>
      <c r="F3466" s="614">
        <f t="shared" si="973"/>
        <v>291.89</v>
      </c>
      <c r="G3466" s="510"/>
      <c r="H3466" s="423"/>
      <c r="I3466" s="422">
        <f t="shared" si="982"/>
        <v>0</v>
      </c>
      <c r="J3466" s="422">
        <f t="shared" si="983"/>
        <v>0</v>
      </c>
      <c r="K3466" s="419"/>
      <c r="L3466" s="423">
        <f t="shared" si="984"/>
        <v>0</v>
      </c>
      <c r="M3466" s="423">
        <f t="shared" si="985"/>
        <v>0</v>
      </c>
      <c r="N3466" s="424">
        <f t="shared" si="986"/>
        <v>0</v>
      </c>
      <c r="O3466" s="424">
        <f t="shared" si="987"/>
        <v>0</v>
      </c>
      <c r="P3466" s="420"/>
      <c r="Q3466" s="532"/>
      <c r="R3466" s="526" t="str">
        <f t="shared" si="972"/>
        <v/>
      </c>
      <c r="S3466" s="526" t="str">
        <f t="shared" si="981"/>
        <v/>
      </c>
      <c r="V3466" s="433">
        <f>VLOOKUP(A3466,[3]Cartilha!$A:$A,1,FALSE)</f>
        <v>101626</v>
      </c>
      <c r="W3466" s="367"/>
    </row>
    <row r="3467" spans="1:23" hidden="1" x14ac:dyDescent="0.2">
      <c r="A3467" s="623">
        <v>101627</v>
      </c>
      <c r="B3467" s="616" t="s">
        <v>3171</v>
      </c>
      <c r="C3467" s="620" t="s">
        <v>5109</v>
      </c>
      <c r="D3467" s="612" t="s">
        <v>169</v>
      </c>
      <c r="E3467" s="621">
        <v>378.63</v>
      </c>
      <c r="F3467" s="614">
        <f t="shared" si="973"/>
        <v>456.48</v>
      </c>
      <c r="G3467" s="510"/>
      <c r="H3467" s="423"/>
      <c r="I3467" s="422">
        <f t="shared" si="982"/>
        <v>0</v>
      </c>
      <c r="J3467" s="422">
        <f t="shared" si="983"/>
        <v>0</v>
      </c>
      <c r="K3467" s="419"/>
      <c r="L3467" s="423">
        <f t="shared" si="984"/>
        <v>0</v>
      </c>
      <c r="M3467" s="423">
        <f t="shared" si="985"/>
        <v>0</v>
      </c>
      <c r="N3467" s="424">
        <f t="shared" si="986"/>
        <v>0</v>
      </c>
      <c r="O3467" s="424">
        <f t="shared" si="987"/>
        <v>0</v>
      </c>
      <c r="P3467" s="420"/>
      <c r="Q3467" s="532"/>
      <c r="R3467" s="526" t="str">
        <f t="shared" si="972"/>
        <v/>
      </c>
      <c r="S3467" s="526" t="str">
        <f t="shared" si="981"/>
        <v/>
      </c>
      <c r="V3467" s="433">
        <f>VLOOKUP(A3467,[3]Cartilha!$A:$A,1,FALSE)</f>
        <v>101627</v>
      </c>
      <c r="W3467" s="367"/>
    </row>
    <row r="3468" spans="1:23" hidden="1" x14ac:dyDescent="0.2">
      <c r="A3468" s="623">
        <v>101628</v>
      </c>
      <c r="B3468" s="616" t="s">
        <v>3171</v>
      </c>
      <c r="C3468" s="620" t="s">
        <v>5110</v>
      </c>
      <c r="D3468" s="612" t="s">
        <v>169</v>
      </c>
      <c r="E3468" s="621">
        <v>178.96</v>
      </c>
      <c r="F3468" s="614">
        <f t="shared" si="973"/>
        <v>215.75</v>
      </c>
      <c r="G3468" s="510"/>
      <c r="H3468" s="423"/>
      <c r="I3468" s="422">
        <f t="shared" si="982"/>
        <v>0</v>
      </c>
      <c r="J3468" s="422">
        <f t="shared" si="983"/>
        <v>0</v>
      </c>
      <c r="K3468" s="419"/>
      <c r="L3468" s="423">
        <f t="shared" si="984"/>
        <v>0</v>
      </c>
      <c r="M3468" s="423">
        <f t="shared" si="985"/>
        <v>0</v>
      </c>
      <c r="N3468" s="424">
        <f t="shared" si="986"/>
        <v>0</v>
      </c>
      <c r="O3468" s="424">
        <f t="shared" si="987"/>
        <v>0</v>
      </c>
      <c r="P3468" s="420"/>
      <c r="Q3468" s="532"/>
      <c r="R3468" s="526" t="str">
        <f t="shared" si="972"/>
        <v/>
      </c>
      <c r="S3468" s="526" t="str">
        <f t="shared" si="981"/>
        <v/>
      </c>
      <c r="V3468" s="433">
        <f>VLOOKUP(A3468,[3]Cartilha!$A:$A,1,FALSE)</f>
        <v>101628</v>
      </c>
      <c r="W3468" s="367"/>
    </row>
    <row r="3469" spans="1:23" hidden="1" x14ac:dyDescent="0.2">
      <c r="A3469" s="623">
        <v>101629</v>
      </c>
      <c r="B3469" s="616" t="s">
        <v>3171</v>
      </c>
      <c r="C3469" s="620" t="s">
        <v>5111</v>
      </c>
      <c r="D3469" s="612" t="s">
        <v>169</v>
      </c>
      <c r="E3469" s="621">
        <v>211.48</v>
      </c>
      <c r="F3469" s="614">
        <f t="shared" si="973"/>
        <v>254.96</v>
      </c>
      <c r="G3469" s="510"/>
      <c r="H3469" s="423"/>
      <c r="I3469" s="422">
        <f t="shared" si="982"/>
        <v>0</v>
      </c>
      <c r="J3469" s="422">
        <f t="shared" si="983"/>
        <v>0</v>
      </c>
      <c r="K3469" s="419"/>
      <c r="L3469" s="423">
        <f t="shared" si="984"/>
        <v>0</v>
      </c>
      <c r="M3469" s="423">
        <f t="shared" si="985"/>
        <v>0</v>
      </c>
      <c r="N3469" s="424">
        <f t="shared" si="986"/>
        <v>0</v>
      </c>
      <c r="O3469" s="424">
        <f t="shared" si="987"/>
        <v>0</v>
      </c>
      <c r="P3469" s="420"/>
      <c r="Q3469" s="532"/>
      <c r="R3469" s="526" t="str">
        <f t="shared" si="972"/>
        <v/>
      </c>
      <c r="S3469" s="526" t="str">
        <f t="shared" si="981"/>
        <v/>
      </c>
      <c r="V3469" s="433">
        <f>VLOOKUP(A3469,[3]Cartilha!$A:$A,1,FALSE)</f>
        <v>101629</v>
      </c>
      <c r="W3469" s="367"/>
    </row>
    <row r="3470" spans="1:23" hidden="1" x14ac:dyDescent="0.2">
      <c r="A3470" s="623">
        <v>100921</v>
      </c>
      <c r="B3470" s="616" t="s">
        <v>3171</v>
      </c>
      <c r="C3470" s="620" t="s">
        <v>4328</v>
      </c>
      <c r="D3470" s="612" t="s">
        <v>169</v>
      </c>
      <c r="E3470" s="621">
        <v>84.75</v>
      </c>
      <c r="F3470" s="614">
        <f t="shared" si="973"/>
        <v>102.17</v>
      </c>
      <c r="G3470" s="510"/>
      <c r="H3470" s="423"/>
      <c r="I3470" s="422">
        <f t="shared" si="982"/>
        <v>0</v>
      </c>
      <c r="J3470" s="422">
        <f t="shared" si="983"/>
        <v>0</v>
      </c>
      <c r="K3470" s="419"/>
      <c r="L3470" s="423">
        <f t="shared" si="984"/>
        <v>0</v>
      </c>
      <c r="M3470" s="423">
        <f t="shared" si="985"/>
        <v>0</v>
      </c>
      <c r="N3470" s="424">
        <f t="shared" si="986"/>
        <v>0</v>
      </c>
      <c r="O3470" s="424">
        <f t="shared" si="987"/>
        <v>0</v>
      </c>
      <c r="P3470" s="420"/>
      <c r="Q3470" s="532"/>
      <c r="R3470" s="526" t="str">
        <f t="shared" si="972"/>
        <v/>
      </c>
      <c r="S3470" s="526" t="str">
        <f t="shared" si="981"/>
        <v/>
      </c>
      <c r="V3470" s="433">
        <f>VLOOKUP(A3470,[3]Cartilha!$A:$A,1,FALSE)</f>
        <v>100921</v>
      </c>
      <c r="W3470" s="367"/>
    </row>
    <row r="3471" spans="1:23" hidden="1" x14ac:dyDescent="0.2">
      <c r="A3471" s="623">
        <v>100922</v>
      </c>
      <c r="B3471" s="616" t="s">
        <v>3171</v>
      </c>
      <c r="C3471" s="620" t="s">
        <v>4329</v>
      </c>
      <c r="D3471" s="612" t="s">
        <v>169</v>
      </c>
      <c r="E3471" s="621">
        <v>61.18</v>
      </c>
      <c r="F3471" s="614">
        <f t="shared" si="973"/>
        <v>73.760000000000005</v>
      </c>
      <c r="G3471" s="510"/>
      <c r="H3471" s="423"/>
      <c r="I3471" s="422">
        <f t="shared" si="982"/>
        <v>0</v>
      </c>
      <c r="J3471" s="422">
        <f t="shared" si="983"/>
        <v>0</v>
      </c>
      <c r="K3471" s="419"/>
      <c r="L3471" s="423">
        <f t="shared" si="984"/>
        <v>0</v>
      </c>
      <c r="M3471" s="423">
        <f t="shared" si="985"/>
        <v>0</v>
      </c>
      <c r="N3471" s="424">
        <f t="shared" si="986"/>
        <v>0</v>
      </c>
      <c r="O3471" s="424">
        <f t="shared" si="987"/>
        <v>0</v>
      </c>
      <c r="P3471" s="420"/>
      <c r="Q3471" s="532"/>
      <c r="R3471" s="526" t="str">
        <f t="shared" si="972"/>
        <v/>
      </c>
      <c r="S3471" s="526" t="str">
        <f t="shared" si="981"/>
        <v/>
      </c>
      <c r="V3471" s="433">
        <f>VLOOKUP(A3471,[3]Cartilha!$A:$A,1,FALSE)</f>
        <v>100922</v>
      </c>
      <c r="W3471" s="367"/>
    </row>
    <row r="3472" spans="1:23" hidden="1" x14ac:dyDescent="0.2">
      <c r="A3472" s="623">
        <v>100923</v>
      </c>
      <c r="B3472" s="616" t="s">
        <v>3171</v>
      </c>
      <c r="C3472" s="620" t="s">
        <v>4330</v>
      </c>
      <c r="D3472" s="612" t="s">
        <v>169</v>
      </c>
      <c r="E3472" s="621">
        <v>71.94</v>
      </c>
      <c r="F3472" s="614">
        <f t="shared" si="973"/>
        <v>86.73</v>
      </c>
      <c r="G3472" s="510"/>
      <c r="H3472" s="423"/>
      <c r="I3472" s="422">
        <f t="shared" si="982"/>
        <v>0</v>
      </c>
      <c r="J3472" s="422">
        <f t="shared" si="983"/>
        <v>0</v>
      </c>
      <c r="K3472" s="419"/>
      <c r="L3472" s="423">
        <f t="shared" si="984"/>
        <v>0</v>
      </c>
      <c r="M3472" s="423">
        <f t="shared" si="985"/>
        <v>0</v>
      </c>
      <c r="N3472" s="424">
        <f t="shared" si="986"/>
        <v>0</v>
      </c>
      <c r="O3472" s="424">
        <f t="shared" si="987"/>
        <v>0</v>
      </c>
      <c r="P3472" s="420"/>
      <c r="Q3472" s="532"/>
      <c r="R3472" s="526" t="str">
        <f t="shared" si="972"/>
        <v/>
      </c>
      <c r="S3472" s="526" t="str">
        <f t="shared" si="981"/>
        <v/>
      </c>
      <c r="V3472" s="433">
        <f>VLOOKUP(A3472,[3]Cartilha!$A:$A,1,FALSE)</f>
        <v>100923</v>
      </c>
      <c r="W3472" s="367"/>
    </row>
    <row r="3473" spans="1:23" ht="22.5" hidden="1" x14ac:dyDescent="0.2">
      <c r="A3473" s="623">
        <v>101661</v>
      </c>
      <c r="B3473" s="616" t="s">
        <v>3171</v>
      </c>
      <c r="C3473" s="620" t="s">
        <v>5141</v>
      </c>
      <c r="D3473" s="612" t="s">
        <v>169</v>
      </c>
      <c r="E3473" s="621">
        <v>106.98</v>
      </c>
      <c r="F3473" s="614">
        <f t="shared" si="973"/>
        <v>128.97999999999999</v>
      </c>
      <c r="G3473" s="510"/>
      <c r="H3473" s="423"/>
      <c r="I3473" s="422">
        <f t="shared" si="982"/>
        <v>0</v>
      </c>
      <c r="J3473" s="422">
        <f t="shared" si="983"/>
        <v>0</v>
      </c>
      <c r="K3473" s="419"/>
      <c r="L3473" s="423">
        <f t="shared" si="984"/>
        <v>0</v>
      </c>
      <c r="M3473" s="423">
        <f t="shared" si="985"/>
        <v>0</v>
      </c>
      <c r="N3473" s="424">
        <f t="shared" si="986"/>
        <v>0</v>
      </c>
      <c r="O3473" s="424">
        <f t="shared" si="987"/>
        <v>0</v>
      </c>
      <c r="P3473" s="420"/>
      <c r="Q3473" s="532"/>
      <c r="R3473" s="526" t="str">
        <f t="shared" si="972"/>
        <v/>
      </c>
      <c r="S3473" s="526" t="str">
        <f t="shared" si="981"/>
        <v/>
      </c>
      <c r="V3473" s="433">
        <f>VLOOKUP(A3473,[3]Cartilha!$A:$A,1,FALSE)</f>
        <v>101661</v>
      </c>
      <c r="W3473" s="367"/>
    </row>
    <row r="3474" spans="1:23" hidden="1" x14ac:dyDescent="0.2">
      <c r="A3474" s="623">
        <v>101651</v>
      </c>
      <c r="B3474" s="616" t="s">
        <v>3171</v>
      </c>
      <c r="C3474" s="620" t="s">
        <v>5129</v>
      </c>
      <c r="D3474" s="612" t="s">
        <v>169</v>
      </c>
      <c r="E3474" s="621">
        <v>56.66</v>
      </c>
      <c r="F3474" s="614">
        <f t="shared" si="973"/>
        <v>68.31</v>
      </c>
      <c r="G3474" s="510"/>
      <c r="H3474" s="423"/>
      <c r="I3474" s="422">
        <f t="shared" si="982"/>
        <v>0</v>
      </c>
      <c r="J3474" s="422">
        <f t="shared" si="983"/>
        <v>0</v>
      </c>
      <c r="K3474" s="419"/>
      <c r="L3474" s="423">
        <f t="shared" si="984"/>
        <v>0</v>
      </c>
      <c r="M3474" s="423">
        <f t="shared" si="985"/>
        <v>0</v>
      </c>
      <c r="N3474" s="424">
        <f t="shared" si="986"/>
        <v>0</v>
      </c>
      <c r="O3474" s="424">
        <f t="shared" si="987"/>
        <v>0</v>
      </c>
      <c r="P3474" s="420"/>
      <c r="Q3474" s="532"/>
      <c r="R3474" s="526" t="str">
        <f t="shared" si="972"/>
        <v/>
      </c>
      <c r="S3474" s="526" t="str">
        <f t="shared" si="981"/>
        <v/>
      </c>
      <c r="V3474" s="433">
        <f>VLOOKUP(A3474,[3]Cartilha!$A:$A,1,FALSE)</f>
        <v>101651</v>
      </c>
      <c r="W3474" s="367"/>
    </row>
    <row r="3475" spans="1:23" hidden="1" x14ac:dyDescent="0.2">
      <c r="A3475" s="623">
        <v>101630</v>
      </c>
      <c r="B3475" s="616" t="s">
        <v>3171</v>
      </c>
      <c r="C3475" s="620" t="s">
        <v>5112</v>
      </c>
      <c r="D3475" s="612" t="s">
        <v>169</v>
      </c>
      <c r="E3475" s="621">
        <v>67.8</v>
      </c>
      <c r="F3475" s="614">
        <f t="shared" si="973"/>
        <v>81.739999999999995</v>
      </c>
      <c r="G3475" s="510"/>
      <c r="H3475" s="423"/>
      <c r="I3475" s="422">
        <f t="shared" si="982"/>
        <v>0</v>
      </c>
      <c r="J3475" s="422">
        <f t="shared" si="983"/>
        <v>0</v>
      </c>
      <c r="K3475" s="419"/>
      <c r="L3475" s="423">
        <f t="shared" si="984"/>
        <v>0</v>
      </c>
      <c r="M3475" s="423">
        <f t="shared" si="985"/>
        <v>0</v>
      </c>
      <c r="N3475" s="424">
        <f t="shared" si="986"/>
        <v>0</v>
      </c>
      <c r="O3475" s="424">
        <f t="shared" si="987"/>
        <v>0</v>
      </c>
      <c r="P3475" s="420"/>
      <c r="Q3475" s="532"/>
      <c r="R3475" s="526" t="str">
        <f t="shared" si="972"/>
        <v/>
      </c>
      <c r="S3475" s="526" t="str">
        <f t="shared" si="981"/>
        <v/>
      </c>
      <c r="V3475" s="433">
        <f>VLOOKUP(A3475,[3]Cartilha!$A:$A,1,FALSE)</f>
        <v>101630</v>
      </c>
      <c r="W3475" s="367"/>
    </row>
    <row r="3476" spans="1:23" hidden="1" x14ac:dyDescent="0.2">
      <c r="A3476" s="623">
        <v>101631</v>
      </c>
      <c r="B3476" s="616" t="s">
        <v>3171</v>
      </c>
      <c r="C3476" s="620" t="s">
        <v>5113</v>
      </c>
      <c r="D3476" s="612" t="s">
        <v>169</v>
      </c>
      <c r="E3476" s="621">
        <v>23.97</v>
      </c>
      <c r="F3476" s="614">
        <f t="shared" si="973"/>
        <v>28.9</v>
      </c>
      <c r="G3476" s="510"/>
      <c r="H3476" s="423"/>
      <c r="I3476" s="422">
        <f t="shared" si="982"/>
        <v>0</v>
      </c>
      <c r="J3476" s="422">
        <f t="shared" si="983"/>
        <v>0</v>
      </c>
      <c r="K3476" s="419"/>
      <c r="L3476" s="423">
        <f t="shared" si="984"/>
        <v>0</v>
      </c>
      <c r="M3476" s="423">
        <f t="shared" si="985"/>
        <v>0</v>
      </c>
      <c r="N3476" s="424">
        <f t="shared" si="986"/>
        <v>0</v>
      </c>
      <c r="O3476" s="424">
        <f t="shared" si="987"/>
        <v>0</v>
      </c>
      <c r="P3476" s="420"/>
      <c r="Q3476" s="532"/>
      <c r="R3476" s="526" t="str">
        <f t="shared" ref="R3476:R3539" si="988">IF(Q3476="X","x",IF(Q3476="xx","x",IF(O3476&gt;0,"x","")))</f>
        <v/>
      </c>
      <c r="S3476" s="526" t="str">
        <f t="shared" si="981"/>
        <v/>
      </c>
      <c r="V3476" s="433">
        <f>VLOOKUP(A3476,[3]Cartilha!$A:$A,1,FALSE)</f>
        <v>101631</v>
      </c>
      <c r="W3476" s="367"/>
    </row>
    <row r="3477" spans="1:23" hidden="1" x14ac:dyDescent="0.2">
      <c r="A3477" s="623">
        <v>101632</v>
      </c>
      <c r="B3477" s="616" t="s">
        <v>3171</v>
      </c>
      <c r="C3477" s="620" t="s">
        <v>5114</v>
      </c>
      <c r="D3477" s="612" t="s">
        <v>169</v>
      </c>
      <c r="E3477" s="621">
        <v>54.35</v>
      </c>
      <c r="F3477" s="614">
        <f t="shared" si="973"/>
        <v>65.52</v>
      </c>
      <c r="G3477" s="510"/>
      <c r="H3477" s="423"/>
      <c r="I3477" s="422">
        <f t="shared" si="982"/>
        <v>0</v>
      </c>
      <c r="J3477" s="422">
        <f t="shared" si="983"/>
        <v>0</v>
      </c>
      <c r="K3477" s="419"/>
      <c r="L3477" s="423">
        <f t="shared" si="984"/>
        <v>0</v>
      </c>
      <c r="M3477" s="423">
        <f t="shared" si="985"/>
        <v>0</v>
      </c>
      <c r="N3477" s="424">
        <f t="shared" si="986"/>
        <v>0</v>
      </c>
      <c r="O3477" s="424">
        <f t="shared" si="987"/>
        <v>0</v>
      </c>
      <c r="P3477" s="420"/>
      <c r="Q3477" s="532"/>
      <c r="R3477" s="526" t="str">
        <f t="shared" si="988"/>
        <v/>
      </c>
      <c r="S3477" s="526" t="str">
        <f t="shared" si="981"/>
        <v/>
      </c>
      <c r="V3477" s="433">
        <f>VLOOKUP(A3477,[3]Cartilha!$A:$A,1,FALSE)</f>
        <v>101632</v>
      </c>
      <c r="W3477" s="367"/>
    </row>
    <row r="3478" spans="1:23" ht="22.5" hidden="1" x14ac:dyDescent="0.2">
      <c r="A3478" s="623">
        <v>101633</v>
      </c>
      <c r="B3478" s="616" t="s">
        <v>3171</v>
      </c>
      <c r="C3478" s="620" t="s">
        <v>5115</v>
      </c>
      <c r="D3478" s="612" t="s">
        <v>169</v>
      </c>
      <c r="E3478" s="621">
        <v>108.9</v>
      </c>
      <c r="F3478" s="614">
        <f t="shared" si="973"/>
        <v>131.29</v>
      </c>
      <c r="G3478" s="510"/>
      <c r="H3478" s="423"/>
      <c r="I3478" s="422">
        <f t="shared" si="982"/>
        <v>0</v>
      </c>
      <c r="J3478" s="422">
        <f t="shared" si="983"/>
        <v>0</v>
      </c>
      <c r="K3478" s="419"/>
      <c r="L3478" s="423">
        <f t="shared" si="984"/>
        <v>0</v>
      </c>
      <c r="M3478" s="423">
        <f t="shared" si="985"/>
        <v>0</v>
      </c>
      <c r="N3478" s="424">
        <f t="shared" si="986"/>
        <v>0</v>
      </c>
      <c r="O3478" s="424">
        <f t="shared" si="987"/>
        <v>0</v>
      </c>
      <c r="P3478" s="420"/>
      <c r="Q3478" s="532"/>
      <c r="R3478" s="526" t="str">
        <f t="shared" si="988"/>
        <v/>
      </c>
      <c r="S3478" s="526" t="str">
        <f t="shared" si="981"/>
        <v/>
      </c>
      <c r="V3478" s="433">
        <f>VLOOKUP(A3478,[3]Cartilha!$A:$A,1,FALSE)</f>
        <v>101633</v>
      </c>
      <c r="W3478" s="367"/>
    </row>
    <row r="3479" spans="1:23" ht="22.5" hidden="1" x14ac:dyDescent="0.2">
      <c r="A3479" s="623">
        <v>101636</v>
      </c>
      <c r="B3479" s="616" t="s">
        <v>3171</v>
      </c>
      <c r="C3479" s="620" t="s">
        <v>5116</v>
      </c>
      <c r="D3479" s="612" t="s">
        <v>169</v>
      </c>
      <c r="E3479" s="621">
        <v>162.82</v>
      </c>
      <c r="F3479" s="614">
        <f t="shared" ref="F3479:F3542" si="989">IF(E3479=0,0,ROUND(E3479*(1+E$13)*(1-E$14),2))</f>
        <v>196.3</v>
      </c>
      <c r="G3479" s="510"/>
      <c r="H3479" s="423"/>
      <c r="I3479" s="422">
        <f t="shared" si="982"/>
        <v>0</v>
      </c>
      <c r="J3479" s="422">
        <f t="shared" si="983"/>
        <v>0</v>
      </c>
      <c r="K3479" s="419"/>
      <c r="L3479" s="423">
        <f t="shared" si="984"/>
        <v>0</v>
      </c>
      <c r="M3479" s="423">
        <f t="shared" si="985"/>
        <v>0</v>
      </c>
      <c r="N3479" s="424">
        <f t="shared" si="986"/>
        <v>0</v>
      </c>
      <c r="O3479" s="424">
        <f t="shared" si="987"/>
        <v>0</v>
      </c>
      <c r="P3479" s="420"/>
      <c r="Q3479" s="532"/>
      <c r="R3479" s="526" t="str">
        <f t="shared" si="988"/>
        <v/>
      </c>
      <c r="S3479" s="526" t="str">
        <f t="shared" si="981"/>
        <v/>
      </c>
      <c r="V3479" s="433">
        <f>VLOOKUP(A3479,[3]Cartilha!$A:$A,1,FALSE)</f>
        <v>101636</v>
      </c>
      <c r="W3479" s="367"/>
    </row>
    <row r="3480" spans="1:23" ht="22.5" hidden="1" x14ac:dyDescent="0.2">
      <c r="A3480" s="623">
        <v>101637</v>
      </c>
      <c r="B3480" s="616" t="s">
        <v>3171</v>
      </c>
      <c r="C3480" s="620" t="s">
        <v>5117</v>
      </c>
      <c r="D3480" s="612" t="s">
        <v>169</v>
      </c>
      <c r="E3480" s="621">
        <v>156.34</v>
      </c>
      <c r="F3480" s="614">
        <f t="shared" si="989"/>
        <v>188.48</v>
      </c>
      <c r="G3480" s="510"/>
      <c r="H3480" s="423"/>
      <c r="I3480" s="422">
        <f t="shared" si="982"/>
        <v>0</v>
      </c>
      <c r="J3480" s="422">
        <f t="shared" si="983"/>
        <v>0</v>
      </c>
      <c r="K3480" s="419"/>
      <c r="L3480" s="423">
        <f t="shared" si="984"/>
        <v>0</v>
      </c>
      <c r="M3480" s="423">
        <f t="shared" si="985"/>
        <v>0</v>
      </c>
      <c r="N3480" s="424">
        <f t="shared" si="986"/>
        <v>0</v>
      </c>
      <c r="O3480" s="424">
        <f t="shared" si="987"/>
        <v>0</v>
      </c>
      <c r="P3480" s="420"/>
      <c r="Q3480" s="532"/>
      <c r="R3480" s="526" t="str">
        <f t="shared" si="988"/>
        <v/>
      </c>
      <c r="S3480" s="526" t="str">
        <f t="shared" si="981"/>
        <v/>
      </c>
      <c r="V3480" s="433">
        <f>VLOOKUP(A3480,[3]Cartilha!$A:$A,1,FALSE)</f>
        <v>101637</v>
      </c>
      <c r="W3480" s="367"/>
    </row>
    <row r="3481" spans="1:23" hidden="1" x14ac:dyDescent="0.2">
      <c r="A3481" s="623" t="s">
        <v>6239</v>
      </c>
      <c r="B3481" s="616"/>
      <c r="C3481" s="620" t="s">
        <v>6240</v>
      </c>
      <c r="D3481" s="612">
        <v>0</v>
      </c>
      <c r="E3481" s="621"/>
      <c r="F3481" s="614">
        <f t="shared" si="989"/>
        <v>0</v>
      </c>
      <c r="G3481" s="518"/>
      <c r="H3481" s="446"/>
      <c r="I3481" s="447"/>
      <c r="J3481" s="448"/>
      <c r="K3481" s="419"/>
      <c r="L3481" s="446"/>
      <c r="M3481" s="446"/>
      <c r="N3481" s="447"/>
      <c r="O3481" s="448"/>
      <c r="P3481" s="420"/>
      <c r="Q3481" s="525" t="str">
        <f>IF(OR(SUM(J3481)&gt;0,SUM(O3481)&gt;0),"xx","")</f>
        <v/>
      </c>
      <c r="R3481" s="526" t="str">
        <f t="shared" si="988"/>
        <v/>
      </c>
      <c r="S3481" s="526" t="str">
        <f t="shared" si="981"/>
        <v/>
      </c>
      <c r="V3481" s="433" t="str">
        <f>VLOOKUP(A3481,[3]Cartilha!$A:$A,1,FALSE)</f>
        <v>8.2.22</v>
      </c>
      <c r="W3481" s="367"/>
    </row>
    <row r="3482" spans="1:23" x14ac:dyDescent="0.2">
      <c r="A3482" s="623" t="s">
        <v>1913</v>
      </c>
      <c r="B3482" s="616"/>
      <c r="C3482" s="620" t="s">
        <v>218</v>
      </c>
      <c r="D3482" s="612">
        <v>0</v>
      </c>
      <c r="E3482" s="621"/>
      <c r="F3482" s="614">
        <f t="shared" si="989"/>
        <v>0</v>
      </c>
      <c r="G3482" s="518"/>
      <c r="H3482" s="446"/>
      <c r="I3482" s="447"/>
      <c r="J3482" s="448"/>
      <c r="K3482" s="419"/>
      <c r="L3482" s="446"/>
      <c r="M3482" s="446"/>
      <c r="N3482" s="447"/>
      <c r="O3482" s="448"/>
      <c r="P3482" s="420"/>
      <c r="Q3482" s="525" t="str">
        <f>IF(OR(SUM(J3485:J3501)&gt;0,SUM(O3485:O3501)&gt;0),"xx","")</f>
        <v>xx</v>
      </c>
      <c r="R3482" s="526" t="str">
        <f t="shared" si="988"/>
        <v>x</v>
      </c>
      <c r="S3482" s="526" t="str">
        <f t="shared" si="981"/>
        <v>x</v>
      </c>
      <c r="V3482" s="433" t="str">
        <f>VLOOKUP(A3482,[3]Cartilha!$A:$A,1,FALSE)</f>
        <v>8.3</v>
      </c>
      <c r="W3482" s="367"/>
    </row>
    <row r="3483" spans="1:23" hidden="1" x14ac:dyDescent="0.2">
      <c r="A3483" s="576" t="s">
        <v>6241</v>
      </c>
      <c r="B3483" s="616"/>
      <c r="C3483" s="639" t="s">
        <v>6242</v>
      </c>
      <c r="D3483" s="657">
        <v>0</v>
      </c>
      <c r="E3483" s="640"/>
      <c r="F3483" s="658">
        <f t="shared" si="989"/>
        <v>0</v>
      </c>
      <c r="G3483" s="535"/>
      <c r="H3483" s="453"/>
      <c r="I3483" s="454"/>
      <c r="J3483" s="454"/>
      <c r="K3483" s="419"/>
      <c r="L3483" s="453"/>
      <c r="M3483" s="453"/>
      <c r="N3483" s="454"/>
      <c r="O3483" s="454"/>
      <c r="P3483" s="420"/>
      <c r="Q3483" s="525" t="str">
        <f>IF(OR(SUM(J3483)&gt;0,SUM(O3483)&gt;0),"xx","")</f>
        <v/>
      </c>
      <c r="R3483" s="526" t="str">
        <f t="shared" si="988"/>
        <v/>
      </c>
      <c r="S3483" s="526" t="str">
        <f t="shared" si="981"/>
        <v/>
      </c>
      <c r="V3483" s="433" t="str">
        <f>VLOOKUP(A3483,[3]Cartilha!$A:$A,1,FALSE)</f>
        <v>8.3.1</v>
      </c>
      <c r="W3483" s="367"/>
    </row>
    <row r="3484" spans="1:23" x14ac:dyDescent="0.2">
      <c r="A3484" s="623" t="s">
        <v>1958</v>
      </c>
      <c r="B3484" s="616"/>
      <c r="C3484" s="620" t="s">
        <v>219</v>
      </c>
      <c r="D3484" s="612">
        <v>0</v>
      </c>
      <c r="E3484" s="637"/>
      <c r="F3484" s="638">
        <f t="shared" si="989"/>
        <v>0</v>
      </c>
      <c r="G3484" s="518"/>
      <c r="H3484" s="446"/>
      <c r="I3484" s="447"/>
      <c r="J3484" s="448"/>
      <c r="K3484" s="419"/>
      <c r="L3484" s="461"/>
      <c r="M3484" s="446"/>
      <c r="N3484" s="447"/>
      <c r="O3484" s="448"/>
      <c r="P3484" s="420"/>
      <c r="Q3484" s="525" t="str">
        <f>IF(OR(SUM(J3485:J3486)&gt;0,SUM(O3485:O3486)&gt;0),"xx","")</f>
        <v>xx</v>
      </c>
      <c r="R3484" s="526" t="str">
        <f t="shared" si="988"/>
        <v>x</v>
      </c>
      <c r="S3484" s="526" t="str">
        <f t="shared" si="981"/>
        <v>x</v>
      </c>
      <c r="V3484" s="433" t="str">
        <f>VLOOKUP(A3484,[3]Cartilha!$A:$A,1,FALSE)</f>
        <v>8.3.2</v>
      </c>
      <c r="W3484" s="367"/>
    </row>
    <row r="3485" spans="1:23" x14ac:dyDescent="0.2">
      <c r="A3485" s="623">
        <v>96985</v>
      </c>
      <c r="B3485" s="616" t="s">
        <v>3171</v>
      </c>
      <c r="C3485" s="620" t="s">
        <v>2608</v>
      </c>
      <c r="D3485" s="612" t="s">
        <v>169</v>
      </c>
      <c r="E3485" s="621">
        <v>82.84</v>
      </c>
      <c r="F3485" s="614">
        <f t="shared" si="989"/>
        <v>99.87</v>
      </c>
      <c r="G3485" s="510">
        <v>8</v>
      </c>
      <c r="H3485" s="423">
        <f>F3485</f>
        <v>99.87</v>
      </c>
      <c r="I3485" s="422">
        <f>IF(ISBLANK(E3485),0,ROUND(F3485*G3485,2))</f>
        <v>798.96</v>
      </c>
      <c r="J3485" s="422">
        <f>IF(ISBLANK(G3485),0,ROUND(G3485*H3485,2))</f>
        <v>798.96</v>
      </c>
      <c r="K3485" s="419"/>
      <c r="L3485" s="423">
        <f>G3485</f>
        <v>8</v>
      </c>
      <c r="M3485" s="423">
        <f>H3485</f>
        <v>99.87</v>
      </c>
      <c r="N3485" s="424">
        <f>IF(ISBLANK(E3485),0,ROUND(F3485*L3485,2))</f>
        <v>798.96</v>
      </c>
      <c r="O3485" s="424">
        <f>IF(ISBLANK(L3485),0,ROUND(L3485*M3485,2))</f>
        <v>798.96</v>
      </c>
      <c r="P3485" s="420"/>
      <c r="Q3485" s="532"/>
      <c r="R3485" s="526" t="str">
        <f t="shared" si="988"/>
        <v>x</v>
      </c>
      <c r="S3485" s="526" t="str">
        <f t="shared" si="981"/>
        <v>x</v>
      </c>
      <c r="V3485" s="433">
        <f>VLOOKUP(A3485,[3]Cartilha!$A:$A,1,FALSE)</f>
        <v>96985</v>
      </c>
      <c r="W3485" s="367"/>
    </row>
    <row r="3486" spans="1:23" hidden="1" x14ac:dyDescent="0.2">
      <c r="A3486" s="623">
        <v>96986</v>
      </c>
      <c r="B3486" s="616" t="s">
        <v>3171</v>
      </c>
      <c r="C3486" s="620" t="s">
        <v>2609</v>
      </c>
      <c r="D3486" s="612" t="s">
        <v>169</v>
      </c>
      <c r="E3486" s="621">
        <v>123.66</v>
      </c>
      <c r="F3486" s="614">
        <f t="shared" si="989"/>
        <v>149.08000000000001</v>
      </c>
      <c r="G3486" s="510"/>
      <c r="H3486" s="423"/>
      <c r="I3486" s="422">
        <f>IF(ISBLANK(E3486),0,ROUND(F3486*G3486,2))</f>
        <v>0</v>
      </c>
      <c r="J3486" s="422">
        <f>IF(ISBLANK(G3486),0,ROUND(G3486*H3486,2))</f>
        <v>0</v>
      </c>
      <c r="K3486" s="419"/>
      <c r="L3486" s="423">
        <f>G3486</f>
        <v>0</v>
      </c>
      <c r="M3486" s="423">
        <f>H3486</f>
        <v>0</v>
      </c>
      <c r="N3486" s="424">
        <f>IF(ISBLANK(E3486),0,ROUND(F3486*L3486,2))</f>
        <v>0</v>
      </c>
      <c r="O3486" s="424">
        <f>IF(ISBLANK(L3486),0,ROUND(L3486*M3486,2))</f>
        <v>0</v>
      </c>
      <c r="P3486" s="420"/>
      <c r="Q3486" s="532"/>
      <c r="R3486" s="526" t="str">
        <f t="shared" si="988"/>
        <v/>
      </c>
      <c r="S3486" s="526" t="str">
        <f t="shared" si="981"/>
        <v/>
      </c>
      <c r="V3486" s="433">
        <f>VLOOKUP(A3486,[3]Cartilha!$A:$A,1,FALSE)</f>
        <v>96986</v>
      </c>
      <c r="W3486" s="367"/>
    </row>
    <row r="3487" spans="1:23" hidden="1" x14ac:dyDescent="0.2">
      <c r="A3487" s="623" t="s">
        <v>1959</v>
      </c>
      <c r="B3487" s="616"/>
      <c r="C3487" s="620" t="s">
        <v>222</v>
      </c>
      <c r="D3487" s="612">
        <v>0</v>
      </c>
      <c r="E3487" s="637"/>
      <c r="F3487" s="638">
        <f t="shared" si="989"/>
        <v>0</v>
      </c>
      <c r="G3487" s="518"/>
      <c r="H3487" s="446"/>
      <c r="I3487" s="447"/>
      <c r="J3487" s="448"/>
      <c r="K3487" s="419"/>
      <c r="L3487" s="461"/>
      <c r="M3487" s="446"/>
      <c r="N3487" s="447"/>
      <c r="O3487" s="448"/>
      <c r="P3487" s="420"/>
      <c r="Q3487" s="525" t="str">
        <f>IF(OR(SUM(J3488:J3489)&gt;0,SUM(O3488:O3489)&gt;0),"xx","")</f>
        <v/>
      </c>
      <c r="R3487" s="526" t="str">
        <f t="shared" si="988"/>
        <v/>
      </c>
      <c r="S3487" s="526" t="str">
        <f t="shared" si="981"/>
        <v/>
      </c>
      <c r="V3487" s="433" t="str">
        <f>VLOOKUP(A3487,[3]Cartilha!$A:$A,1,FALSE)</f>
        <v>8.3.3</v>
      </c>
      <c r="W3487" s="367"/>
    </row>
    <row r="3488" spans="1:23" hidden="1" x14ac:dyDescent="0.2">
      <c r="A3488" s="623">
        <v>96987</v>
      </c>
      <c r="B3488" s="616" t="s">
        <v>3171</v>
      </c>
      <c r="C3488" s="620" t="s">
        <v>2610</v>
      </c>
      <c r="D3488" s="612" t="s">
        <v>169</v>
      </c>
      <c r="E3488" s="621">
        <v>111.16</v>
      </c>
      <c r="F3488" s="614">
        <f t="shared" si="989"/>
        <v>134.01</v>
      </c>
      <c r="G3488" s="510"/>
      <c r="H3488" s="423"/>
      <c r="I3488" s="422">
        <f>IF(ISBLANK(E3488),0,ROUND(F3488*G3488,2))</f>
        <v>0</v>
      </c>
      <c r="J3488" s="422">
        <f>IF(ISBLANK(G3488),0,ROUND(G3488*H3488,2))</f>
        <v>0</v>
      </c>
      <c r="K3488" s="419"/>
      <c r="L3488" s="423">
        <f>G3488</f>
        <v>0</v>
      </c>
      <c r="M3488" s="423">
        <f>H3488</f>
        <v>0</v>
      </c>
      <c r="N3488" s="424">
        <f>IF(ISBLANK(E3488),0,ROUND(F3488*L3488,2))</f>
        <v>0</v>
      </c>
      <c r="O3488" s="424">
        <f>IF(ISBLANK(L3488),0,ROUND(L3488*M3488,2))</f>
        <v>0</v>
      </c>
      <c r="P3488" s="420"/>
      <c r="Q3488" s="532"/>
      <c r="R3488" s="526" t="str">
        <f t="shared" si="988"/>
        <v/>
      </c>
      <c r="S3488" s="526" t="str">
        <f t="shared" si="981"/>
        <v/>
      </c>
      <c r="V3488" s="433">
        <f>VLOOKUP(A3488,[3]Cartilha!$A:$A,1,FALSE)</f>
        <v>96987</v>
      </c>
      <c r="W3488" s="367"/>
    </row>
    <row r="3489" spans="1:23" hidden="1" x14ac:dyDescent="0.2">
      <c r="A3489" s="623">
        <v>96988</v>
      </c>
      <c r="B3489" s="616" t="s">
        <v>3171</v>
      </c>
      <c r="C3489" s="620" t="s">
        <v>2611</v>
      </c>
      <c r="D3489" s="612" t="s">
        <v>169</v>
      </c>
      <c r="E3489" s="621">
        <v>166.4</v>
      </c>
      <c r="F3489" s="614">
        <f t="shared" si="989"/>
        <v>200.61</v>
      </c>
      <c r="G3489" s="510"/>
      <c r="H3489" s="423"/>
      <c r="I3489" s="422">
        <f>IF(ISBLANK(E3489),0,ROUND(F3489*G3489,2))</f>
        <v>0</v>
      </c>
      <c r="J3489" s="422">
        <f>IF(ISBLANK(G3489),0,ROUND(G3489*H3489,2))</f>
        <v>0</v>
      </c>
      <c r="K3489" s="419"/>
      <c r="L3489" s="423">
        <f>G3489</f>
        <v>0</v>
      </c>
      <c r="M3489" s="423">
        <f>H3489</f>
        <v>0</v>
      </c>
      <c r="N3489" s="424">
        <f>IF(ISBLANK(E3489),0,ROUND(F3489*L3489,2))</f>
        <v>0</v>
      </c>
      <c r="O3489" s="424">
        <f>IF(ISBLANK(L3489),0,ROUND(L3489*M3489,2))</f>
        <v>0</v>
      </c>
      <c r="P3489" s="420"/>
      <c r="Q3489" s="532"/>
      <c r="R3489" s="526" t="str">
        <f t="shared" si="988"/>
        <v/>
      </c>
      <c r="S3489" s="526" t="str">
        <f t="shared" si="981"/>
        <v/>
      </c>
      <c r="V3489" s="433">
        <f>VLOOKUP(A3489,[3]Cartilha!$A:$A,1,FALSE)</f>
        <v>96988</v>
      </c>
      <c r="W3489" s="367"/>
    </row>
    <row r="3490" spans="1:23" x14ac:dyDescent="0.2">
      <c r="A3490" s="623" t="s">
        <v>1960</v>
      </c>
      <c r="B3490" s="616"/>
      <c r="C3490" s="620" t="s">
        <v>223</v>
      </c>
      <c r="D3490" s="612">
        <v>0</v>
      </c>
      <c r="E3490" s="637"/>
      <c r="F3490" s="638">
        <f t="shared" si="989"/>
        <v>0</v>
      </c>
      <c r="G3490" s="518"/>
      <c r="H3490" s="446"/>
      <c r="I3490" s="447"/>
      <c r="J3490" s="448"/>
      <c r="K3490" s="419"/>
      <c r="L3490" s="461"/>
      <c r="M3490" s="446"/>
      <c r="N3490" s="447"/>
      <c r="O3490" s="448"/>
      <c r="P3490" s="420"/>
      <c r="Q3490" s="525" t="str">
        <f>IF(OR(SUM(J3491:J3501)&gt;0,SUM(O3491:O3501)&gt;0),"xx","")</f>
        <v>xx</v>
      </c>
      <c r="R3490" s="526" t="str">
        <f t="shared" si="988"/>
        <v>x</v>
      </c>
      <c r="S3490" s="526" t="str">
        <f t="shared" ref="S3490:S3553" si="990">IF(Q3490="X","x",IF(Q3490="xx","x",IF(OR(J3490&gt;0,O3490&gt;0),"x","")))</f>
        <v>x</v>
      </c>
      <c r="V3490" s="433" t="str">
        <f>VLOOKUP(A3490,[3]Cartilha!$A:$A,1,FALSE)</f>
        <v>8.3.4</v>
      </c>
      <c r="W3490" s="367"/>
    </row>
    <row r="3491" spans="1:23" hidden="1" x14ac:dyDescent="0.2">
      <c r="A3491" s="623">
        <v>96971</v>
      </c>
      <c r="B3491" s="616" t="s">
        <v>3171</v>
      </c>
      <c r="C3491" s="620" t="s">
        <v>2598</v>
      </c>
      <c r="D3491" s="612" t="s">
        <v>7029</v>
      </c>
      <c r="E3491" s="621">
        <v>35.049999999999997</v>
      </c>
      <c r="F3491" s="614">
        <f t="shared" si="989"/>
        <v>42.26</v>
      </c>
      <c r="G3491" s="510"/>
      <c r="H3491" s="423"/>
      <c r="I3491" s="422">
        <f t="shared" ref="I3491:I3501" si="991">IF(ISBLANK(E3491),0,ROUND(F3491*G3491,2))</f>
        <v>0</v>
      </c>
      <c r="J3491" s="422">
        <f t="shared" ref="J3491:J3501" si="992">IF(ISBLANK(G3491),0,ROUND(G3491*H3491,2))</f>
        <v>0</v>
      </c>
      <c r="K3491" s="419"/>
      <c r="L3491" s="423">
        <f t="shared" ref="L3491:L3501" si="993">G3491</f>
        <v>0</v>
      </c>
      <c r="M3491" s="423">
        <f t="shared" ref="M3491:M3501" si="994">H3491</f>
        <v>0</v>
      </c>
      <c r="N3491" s="424">
        <f t="shared" ref="N3491:N3501" si="995">IF(ISBLANK(E3491),0,ROUND(F3491*L3491,2))</f>
        <v>0</v>
      </c>
      <c r="O3491" s="424">
        <f t="shared" ref="O3491:O3501" si="996">IF(ISBLANK(L3491),0,ROUND(L3491*M3491,2))</f>
        <v>0</v>
      </c>
      <c r="P3491" s="420"/>
      <c r="Q3491" s="532"/>
      <c r="R3491" s="526" t="str">
        <f t="shared" si="988"/>
        <v/>
      </c>
      <c r="S3491" s="526" t="str">
        <f t="shared" si="990"/>
        <v/>
      </c>
      <c r="V3491" s="433">
        <f>VLOOKUP(A3491,[3]Cartilha!$A:$A,1,FALSE)</f>
        <v>96971</v>
      </c>
      <c r="W3491" s="367"/>
    </row>
    <row r="3492" spans="1:23" x14ac:dyDescent="0.2">
      <c r="A3492" s="623">
        <v>96972</v>
      </c>
      <c r="B3492" s="616" t="s">
        <v>3171</v>
      </c>
      <c r="C3492" s="620" t="s">
        <v>2599</v>
      </c>
      <c r="D3492" s="612" t="s">
        <v>7029</v>
      </c>
      <c r="E3492" s="621">
        <v>49.45</v>
      </c>
      <c r="F3492" s="614">
        <f t="shared" si="989"/>
        <v>59.62</v>
      </c>
      <c r="G3492" s="510">
        <v>15</v>
      </c>
      <c r="H3492" s="423">
        <f>F3492</f>
        <v>59.62</v>
      </c>
      <c r="I3492" s="422">
        <f t="shared" si="991"/>
        <v>894.3</v>
      </c>
      <c r="J3492" s="422">
        <f t="shared" si="992"/>
        <v>894.3</v>
      </c>
      <c r="K3492" s="419"/>
      <c r="L3492" s="423">
        <f t="shared" si="993"/>
        <v>15</v>
      </c>
      <c r="M3492" s="423">
        <f t="shared" si="994"/>
        <v>59.62</v>
      </c>
      <c r="N3492" s="424">
        <f t="shared" si="995"/>
        <v>894.3</v>
      </c>
      <c r="O3492" s="424">
        <f t="shared" si="996"/>
        <v>894.3</v>
      </c>
      <c r="P3492" s="420"/>
      <c r="Q3492" s="525"/>
      <c r="R3492" s="526" t="str">
        <f t="shared" si="988"/>
        <v>x</v>
      </c>
      <c r="S3492" s="526" t="str">
        <f t="shared" si="990"/>
        <v>x</v>
      </c>
      <c r="V3492" s="433">
        <f>VLOOKUP(A3492,[3]Cartilha!$A:$A,1,FALSE)</f>
        <v>96972</v>
      </c>
      <c r="W3492" s="367"/>
    </row>
    <row r="3493" spans="1:23" hidden="1" x14ac:dyDescent="0.2">
      <c r="A3493" s="623">
        <v>96973</v>
      </c>
      <c r="B3493" s="616" t="s">
        <v>3171</v>
      </c>
      <c r="C3493" s="620" t="s">
        <v>2600</v>
      </c>
      <c r="D3493" s="612" t="s">
        <v>7029</v>
      </c>
      <c r="E3493" s="621">
        <v>63.53</v>
      </c>
      <c r="F3493" s="614">
        <f t="shared" si="989"/>
        <v>76.59</v>
      </c>
      <c r="G3493" s="510"/>
      <c r="H3493" s="423"/>
      <c r="I3493" s="422">
        <f t="shared" si="991"/>
        <v>0</v>
      </c>
      <c r="J3493" s="422">
        <f t="shared" si="992"/>
        <v>0</v>
      </c>
      <c r="K3493" s="419"/>
      <c r="L3493" s="423">
        <f t="shared" si="993"/>
        <v>0</v>
      </c>
      <c r="M3493" s="423">
        <f t="shared" si="994"/>
        <v>0</v>
      </c>
      <c r="N3493" s="424">
        <f t="shared" si="995"/>
        <v>0</v>
      </c>
      <c r="O3493" s="424">
        <f t="shared" si="996"/>
        <v>0</v>
      </c>
      <c r="P3493" s="420"/>
      <c r="Q3493" s="532"/>
      <c r="R3493" s="526" t="str">
        <f t="shared" si="988"/>
        <v/>
      </c>
      <c r="S3493" s="526" t="str">
        <f t="shared" si="990"/>
        <v/>
      </c>
      <c r="V3493" s="433">
        <f>VLOOKUP(A3493,[3]Cartilha!$A:$A,1,FALSE)</f>
        <v>96973</v>
      </c>
      <c r="W3493" s="367"/>
    </row>
    <row r="3494" spans="1:23" hidden="1" x14ac:dyDescent="0.2">
      <c r="A3494" s="623">
        <v>96974</v>
      </c>
      <c r="B3494" s="616" t="s">
        <v>3171</v>
      </c>
      <c r="C3494" s="620" t="s">
        <v>2601</v>
      </c>
      <c r="D3494" s="612" t="s">
        <v>7029</v>
      </c>
      <c r="E3494" s="621">
        <v>82.3</v>
      </c>
      <c r="F3494" s="614">
        <f t="shared" si="989"/>
        <v>99.22</v>
      </c>
      <c r="G3494" s="510"/>
      <c r="H3494" s="423"/>
      <c r="I3494" s="422">
        <f t="shared" si="991"/>
        <v>0</v>
      </c>
      <c r="J3494" s="422">
        <f t="shared" si="992"/>
        <v>0</v>
      </c>
      <c r="K3494" s="419"/>
      <c r="L3494" s="423">
        <f t="shared" si="993"/>
        <v>0</v>
      </c>
      <c r="M3494" s="423">
        <f t="shared" si="994"/>
        <v>0</v>
      </c>
      <c r="N3494" s="424">
        <f t="shared" si="995"/>
        <v>0</v>
      </c>
      <c r="O3494" s="424">
        <f t="shared" si="996"/>
        <v>0</v>
      </c>
      <c r="P3494" s="420"/>
      <c r="Q3494" s="532"/>
      <c r="R3494" s="526" t="str">
        <f t="shared" si="988"/>
        <v/>
      </c>
      <c r="S3494" s="526" t="str">
        <f t="shared" si="990"/>
        <v/>
      </c>
      <c r="V3494" s="433">
        <f>VLOOKUP(A3494,[3]Cartilha!$A:$A,1,FALSE)</f>
        <v>96974</v>
      </c>
      <c r="W3494" s="367"/>
    </row>
    <row r="3495" spans="1:23" hidden="1" x14ac:dyDescent="0.2">
      <c r="A3495" s="623">
        <v>96975</v>
      </c>
      <c r="B3495" s="616" t="s">
        <v>3171</v>
      </c>
      <c r="C3495" s="620" t="s">
        <v>2602</v>
      </c>
      <c r="D3495" s="612" t="s">
        <v>7029</v>
      </c>
      <c r="E3495" s="621">
        <v>107.67</v>
      </c>
      <c r="F3495" s="614">
        <f t="shared" si="989"/>
        <v>129.81</v>
      </c>
      <c r="G3495" s="510"/>
      <c r="H3495" s="423"/>
      <c r="I3495" s="422">
        <f t="shared" si="991"/>
        <v>0</v>
      </c>
      <c r="J3495" s="422">
        <f t="shared" si="992"/>
        <v>0</v>
      </c>
      <c r="K3495" s="419"/>
      <c r="L3495" s="423">
        <f t="shared" si="993"/>
        <v>0</v>
      </c>
      <c r="M3495" s="423">
        <f t="shared" si="994"/>
        <v>0</v>
      </c>
      <c r="N3495" s="424">
        <f t="shared" si="995"/>
        <v>0</v>
      </c>
      <c r="O3495" s="424">
        <f t="shared" si="996"/>
        <v>0</v>
      </c>
      <c r="P3495" s="420"/>
      <c r="Q3495" s="532"/>
      <c r="R3495" s="526" t="str">
        <f t="shared" si="988"/>
        <v/>
      </c>
      <c r="S3495" s="526" t="str">
        <f t="shared" si="990"/>
        <v/>
      </c>
      <c r="V3495" s="433">
        <f>VLOOKUP(A3495,[3]Cartilha!$A:$A,1,FALSE)</f>
        <v>96975</v>
      </c>
      <c r="W3495" s="367"/>
    </row>
    <row r="3496" spans="1:23" hidden="1" x14ac:dyDescent="0.2">
      <c r="A3496" s="623">
        <v>96976</v>
      </c>
      <c r="B3496" s="616" t="s">
        <v>3171</v>
      </c>
      <c r="C3496" s="620" t="s">
        <v>2603</v>
      </c>
      <c r="D3496" s="612" t="s">
        <v>7029</v>
      </c>
      <c r="E3496" s="621">
        <v>141.65</v>
      </c>
      <c r="F3496" s="614">
        <f t="shared" si="989"/>
        <v>170.77</v>
      </c>
      <c r="G3496" s="510"/>
      <c r="H3496" s="423"/>
      <c r="I3496" s="422">
        <f t="shared" si="991"/>
        <v>0</v>
      </c>
      <c r="J3496" s="422">
        <f t="shared" si="992"/>
        <v>0</v>
      </c>
      <c r="K3496" s="419"/>
      <c r="L3496" s="423">
        <f t="shared" si="993"/>
        <v>0</v>
      </c>
      <c r="M3496" s="423">
        <f t="shared" si="994"/>
        <v>0</v>
      </c>
      <c r="N3496" s="424">
        <f t="shared" si="995"/>
        <v>0</v>
      </c>
      <c r="O3496" s="424">
        <f t="shared" si="996"/>
        <v>0</v>
      </c>
      <c r="P3496" s="420"/>
      <c r="Q3496" s="532"/>
      <c r="R3496" s="526" t="str">
        <f t="shared" si="988"/>
        <v/>
      </c>
      <c r="S3496" s="526" t="str">
        <f t="shared" si="990"/>
        <v/>
      </c>
      <c r="V3496" s="433">
        <f>VLOOKUP(A3496,[3]Cartilha!$A:$A,1,FALSE)</f>
        <v>96976</v>
      </c>
      <c r="W3496" s="367"/>
    </row>
    <row r="3497" spans="1:23" hidden="1" x14ac:dyDescent="0.2">
      <c r="A3497" s="623">
        <v>96977</v>
      </c>
      <c r="B3497" s="616" t="s">
        <v>3171</v>
      </c>
      <c r="C3497" s="620" t="s">
        <v>2604</v>
      </c>
      <c r="D3497" s="612" t="s">
        <v>7029</v>
      </c>
      <c r="E3497" s="621">
        <v>57.88</v>
      </c>
      <c r="F3497" s="614">
        <f t="shared" si="989"/>
        <v>69.78</v>
      </c>
      <c r="G3497" s="510"/>
      <c r="H3497" s="423"/>
      <c r="I3497" s="422">
        <f t="shared" si="991"/>
        <v>0</v>
      </c>
      <c r="J3497" s="422">
        <f t="shared" si="992"/>
        <v>0</v>
      </c>
      <c r="K3497" s="419"/>
      <c r="L3497" s="423">
        <f t="shared" si="993"/>
        <v>0</v>
      </c>
      <c r="M3497" s="423">
        <f t="shared" si="994"/>
        <v>0</v>
      </c>
      <c r="N3497" s="424">
        <f t="shared" si="995"/>
        <v>0</v>
      </c>
      <c r="O3497" s="424">
        <f t="shared" si="996"/>
        <v>0</v>
      </c>
      <c r="P3497" s="420"/>
      <c r="Q3497" s="532"/>
      <c r="R3497" s="526" t="str">
        <f t="shared" si="988"/>
        <v/>
      </c>
      <c r="S3497" s="526" t="str">
        <f t="shared" si="990"/>
        <v/>
      </c>
      <c r="V3497" s="433">
        <f>VLOOKUP(A3497,[3]Cartilha!$A:$A,1,FALSE)</f>
        <v>96977</v>
      </c>
      <c r="W3497" s="367"/>
    </row>
    <row r="3498" spans="1:23" hidden="1" x14ac:dyDescent="0.2">
      <c r="A3498" s="623">
        <v>96978</v>
      </c>
      <c r="B3498" s="616" t="s">
        <v>3171</v>
      </c>
      <c r="C3498" s="620" t="s">
        <v>2605</v>
      </c>
      <c r="D3498" s="612" t="s">
        <v>7029</v>
      </c>
      <c r="E3498" s="621">
        <v>81.22</v>
      </c>
      <c r="F3498" s="614">
        <f t="shared" si="989"/>
        <v>97.92</v>
      </c>
      <c r="G3498" s="510"/>
      <c r="H3498" s="423"/>
      <c r="I3498" s="422">
        <f t="shared" si="991"/>
        <v>0</v>
      </c>
      <c r="J3498" s="422">
        <f t="shared" si="992"/>
        <v>0</v>
      </c>
      <c r="K3498" s="419"/>
      <c r="L3498" s="423">
        <f t="shared" si="993"/>
        <v>0</v>
      </c>
      <c r="M3498" s="423">
        <f t="shared" si="994"/>
        <v>0</v>
      </c>
      <c r="N3498" s="424">
        <f t="shared" si="995"/>
        <v>0</v>
      </c>
      <c r="O3498" s="424">
        <f t="shared" si="996"/>
        <v>0</v>
      </c>
      <c r="P3498" s="420"/>
      <c r="Q3498" s="532"/>
      <c r="R3498" s="526" t="str">
        <f t="shared" si="988"/>
        <v/>
      </c>
      <c r="S3498" s="526" t="str">
        <f t="shared" si="990"/>
        <v/>
      </c>
      <c r="V3498" s="433">
        <f>VLOOKUP(A3498,[3]Cartilha!$A:$A,1,FALSE)</f>
        <v>96978</v>
      </c>
      <c r="W3498" s="367"/>
    </row>
    <row r="3499" spans="1:23" hidden="1" x14ac:dyDescent="0.2">
      <c r="A3499" s="623">
        <v>96979</v>
      </c>
      <c r="B3499" s="616" t="s">
        <v>3171</v>
      </c>
      <c r="C3499" s="620" t="s">
        <v>2606</v>
      </c>
      <c r="D3499" s="612" t="s">
        <v>7029</v>
      </c>
      <c r="E3499" s="621">
        <v>113.88</v>
      </c>
      <c r="F3499" s="614">
        <f t="shared" si="989"/>
        <v>137.29</v>
      </c>
      <c r="G3499" s="510"/>
      <c r="H3499" s="423"/>
      <c r="I3499" s="422">
        <f t="shared" si="991"/>
        <v>0</v>
      </c>
      <c r="J3499" s="422">
        <f t="shared" si="992"/>
        <v>0</v>
      </c>
      <c r="K3499" s="419"/>
      <c r="L3499" s="423">
        <f t="shared" si="993"/>
        <v>0</v>
      </c>
      <c r="M3499" s="423">
        <f t="shared" si="994"/>
        <v>0</v>
      </c>
      <c r="N3499" s="424">
        <f t="shared" si="995"/>
        <v>0</v>
      </c>
      <c r="O3499" s="424">
        <f t="shared" si="996"/>
        <v>0</v>
      </c>
      <c r="P3499" s="420"/>
      <c r="Q3499" s="532"/>
      <c r="R3499" s="526" t="str">
        <f t="shared" si="988"/>
        <v/>
      </c>
      <c r="S3499" s="526" t="str">
        <f t="shared" si="990"/>
        <v/>
      </c>
      <c r="V3499" s="433">
        <f>VLOOKUP(A3499,[3]Cartilha!$A:$A,1,FALSE)</f>
        <v>96979</v>
      </c>
      <c r="W3499" s="367"/>
    </row>
    <row r="3500" spans="1:23" hidden="1" x14ac:dyDescent="0.2">
      <c r="A3500" s="623">
        <v>96989</v>
      </c>
      <c r="B3500" s="616" t="s">
        <v>3171</v>
      </c>
      <c r="C3500" s="620" t="s">
        <v>2612</v>
      </c>
      <c r="D3500" s="612" t="s">
        <v>169</v>
      </c>
      <c r="E3500" s="621">
        <v>139.24</v>
      </c>
      <c r="F3500" s="614">
        <f t="shared" si="989"/>
        <v>167.87</v>
      </c>
      <c r="G3500" s="510"/>
      <c r="H3500" s="423"/>
      <c r="I3500" s="422">
        <f t="shared" si="991"/>
        <v>0</v>
      </c>
      <c r="J3500" s="422">
        <f t="shared" si="992"/>
        <v>0</v>
      </c>
      <c r="K3500" s="419"/>
      <c r="L3500" s="423">
        <f t="shared" si="993"/>
        <v>0</v>
      </c>
      <c r="M3500" s="423">
        <f t="shared" si="994"/>
        <v>0</v>
      </c>
      <c r="N3500" s="424">
        <f t="shared" si="995"/>
        <v>0</v>
      </c>
      <c r="O3500" s="424">
        <f t="shared" si="996"/>
        <v>0</v>
      </c>
      <c r="P3500" s="420"/>
      <c r="Q3500" s="532"/>
      <c r="R3500" s="526" t="str">
        <f t="shared" si="988"/>
        <v/>
      </c>
      <c r="S3500" s="526" t="str">
        <f t="shared" si="990"/>
        <v/>
      </c>
      <c r="V3500" s="433">
        <f>VLOOKUP(A3500,[3]Cartilha!$A:$A,1,FALSE)</f>
        <v>96989</v>
      </c>
      <c r="W3500" s="367"/>
    </row>
    <row r="3501" spans="1:23" hidden="1" x14ac:dyDescent="0.2">
      <c r="A3501" s="623">
        <v>98463</v>
      </c>
      <c r="B3501" s="616" t="s">
        <v>3171</v>
      </c>
      <c r="C3501" s="620" t="s">
        <v>2613</v>
      </c>
      <c r="D3501" s="612" t="s">
        <v>169</v>
      </c>
      <c r="E3501" s="621">
        <v>24.33</v>
      </c>
      <c r="F3501" s="614">
        <f t="shared" si="989"/>
        <v>29.33</v>
      </c>
      <c r="G3501" s="510"/>
      <c r="H3501" s="423"/>
      <c r="I3501" s="422">
        <f t="shared" si="991"/>
        <v>0</v>
      </c>
      <c r="J3501" s="422">
        <f t="shared" si="992"/>
        <v>0</v>
      </c>
      <c r="K3501" s="419"/>
      <c r="L3501" s="423">
        <f t="shared" si="993"/>
        <v>0</v>
      </c>
      <c r="M3501" s="423">
        <f t="shared" si="994"/>
        <v>0</v>
      </c>
      <c r="N3501" s="424">
        <f t="shared" si="995"/>
        <v>0</v>
      </c>
      <c r="O3501" s="424">
        <f t="shared" si="996"/>
        <v>0</v>
      </c>
      <c r="P3501" s="420"/>
      <c r="Q3501" s="532"/>
      <c r="R3501" s="526" t="str">
        <f t="shared" si="988"/>
        <v/>
      </c>
      <c r="S3501" s="526" t="str">
        <f t="shared" si="990"/>
        <v/>
      </c>
      <c r="V3501" s="433">
        <f>VLOOKUP(A3501,[3]Cartilha!$A:$A,1,FALSE)</f>
        <v>98463</v>
      </c>
      <c r="W3501" s="367"/>
    </row>
    <row r="3502" spans="1:23" hidden="1" x14ac:dyDescent="0.2">
      <c r="A3502" s="623" t="s">
        <v>1914</v>
      </c>
      <c r="B3502" s="616"/>
      <c r="C3502" s="620" t="s">
        <v>116</v>
      </c>
      <c r="D3502" s="612">
        <v>0</v>
      </c>
      <c r="E3502" s="637"/>
      <c r="F3502" s="638">
        <f t="shared" si="989"/>
        <v>0</v>
      </c>
      <c r="G3502" s="518"/>
      <c r="H3502" s="446"/>
      <c r="I3502" s="447"/>
      <c r="J3502" s="448"/>
      <c r="K3502" s="419"/>
      <c r="L3502" s="461"/>
      <c r="M3502" s="446"/>
      <c r="N3502" s="447"/>
      <c r="O3502" s="448"/>
      <c r="P3502" s="420"/>
      <c r="Q3502" s="525" t="str">
        <f>IF(OR(SUM(J3503:J3562)&gt;0,SUM(O3503:O3562)&gt;0),"xx","")</f>
        <v/>
      </c>
      <c r="R3502" s="526" t="str">
        <f t="shared" si="988"/>
        <v/>
      </c>
      <c r="S3502" s="526" t="str">
        <f t="shared" si="990"/>
        <v/>
      </c>
      <c r="V3502" s="433" t="str">
        <f>VLOOKUP(A3502,[3]Cartilha!$A:$A,1,FALSE)</f>
        <v>8.4</v>
      </c>
      <c r="W3502" s="367"/>
    </row>
    <row r="3503" spans="1:23" hidden="1" x14ac:dyDescent="0.2">
      <c r="A3503" s="623" t="s">
        <v>6243</v>
      </c>
      <c r="B3503" s="616"/>
      <c r="C3503" s="620" t="s">
        <v>6244</v>
      </c>
      <c r="D3503" s="612">
        <v>0</v>
      </c>
      <c r="E3503" s="637"/>
      <c r="F3503" s="638">
        <f t="shared" si="989"/>
        <v>0</v>
      </c>
      <c r="G3503" s="518"/>
      <c r="H3503" s="446"/>
      <c r="I3503" s="447"/>
      <c r="J3503" s="448"/>
      <c r="K3503" s="419"/>
      <c r="L3503" s="461"/>
      <c r="M3503" s="446"/>
      <c r="N3503" s="447"/>
      <c r="O3503" s="448"/>
      <c r="P3503" s="420"/>
      <c r="Q3503" s="525" t="str">
        <f>IF(OR(SUM(J3503:J3503)&gt;0,SUM(O3503:O3503)&gt;0),"xx","")</f>
        <v/>
      </c>
      <c r="R3503" s="526" t="str">
        <f t="shared" si="988"/>
        <v/>
      </c>
      <c r="S3503" s="526" t="str">
        <f t="shared" si="990"/>
        <v/>
      </c>
      <c r="V3503" s="433" t="str">
        <f>VLOOKUP(A3503,[3]Cartilha!$A:$A,1,FALSE)</f>
        <v>8.4.1</v>
      </c>
      <c r="W3503" s="367"/>
    </row>
    <row r="3504" spans="1:23" hidden="1" x14ac:dyDescent="0.2">
      <c r="A3504" s="623" t="s">
        <v>1961</v>
      </c>
      <c r="B3504" s="616"/>
      <c r="C3504" s="620" t="s">
        <v>117</v>
      </c>
      <c r="D3504" s="612">
        <v>0</v>
      </c>
      <c r="E3504" s="621"/>
      <c r="F3504" s="614">
        <f t="shared" si="989"/>
        <v>0</v>
      </c>
      <c r="G3504" s="518"/>
      <c r="H3504" s="446"/>
      <c r="I3504" s="447"/>
      <c r="J3504" s="448"/>
      <c r="K3504" s="419"/>
      <c r="L3504" s="461"/>
      <c r="M3504" s="446"/>
      <c r="N3504" s="449"/>
      <c r="O3504" s="450"/>
      <c r="P3504" s="451"/>
      <c r="Q3504" s="525" t="str">
        <f>IF(OR(SUM(J3505:J3508)&gt;0,SUM(O3505:O3508)&gt;0),"xx","")</f>
        <v/>
      </c>
      <c r="R3504" s="526" t="str">
        <f t="shared" si="988"/>
        <v/>
      </c>
      <c r="S3504" s="526" t="str">
        <f t="shared" si="990"/>
        <v/>
      </c>
      <c r="V3504" s="433" t="str">
        <f>VLOOKUP(A3504,[3]Cartilha!$A:$A,1,FALSE)</f>
        <v>8.4.2</v>
      </c>
      <c r="W3504" s="367"/>
    </row>
    <row r="3505" spans="1:23" ht="22.5" hidden="1" x14ac:dyDescent="0.2">
      <c r="A3505" s="623">
        <v>100560</v>
      </c>
      <c r="B3505" s="616" t="s">
        <v>3171</v>
      </c>
      <c r="C3505" s="620" t="s">
        <v>3606</v>
      </c>
      <c r="D3505" s="612" t="s">
        <v>169</v>
      </c>
      <c r="E3505" s="621">
        <v>126.36</v>
      </c>
      <c r="F3505" s="614">
        <f t="shared" si="989"/>
        <v>152.34</v>
      </c>
      <c r="G3505" s="518"/>
      <c r="H3505" s="423"/>
      <c r="I3505" s="424">
        <f>IF(ISBLANK(E3505),0,ROUND(F3505*G3505,2))</f>
        <v>0</v>
      </c>
      <c r="J3505" s="448">
        <f>IF(ISBLANK(G3505),0,ROUND(G3505*H3505,2))</f>
        <v>0</v>
      </c>
      <c r="K3505" s="419"/>
      <c r="L3505" s="461">
        <f t="shared" ref="L3505:M3508" si="997">G3505</f>
        <v>0</v>
      </c>
      <c r="M3505" s="423">
        <f t="shared" si="997"/>
        <v>0</v>
      </c>
      <c r="N3505" s="448">
        <f>IF(ISBLANK(E3505),0,ROUND(F3505*L3505,2))</f>
        <v>0</v>
      </c>
      <c r="O3505" s="424">
        <f>IF(ISBLANK(L3505),0,ROUND(L3505*M3505,2))</f>
        <v>0</v>
      </c>
      <c r="P3505" s="420"/>
      <c r="Q3505" s="532"/>
      <c r="R3505" s="526" t="str">
        <f t="shared" si="988"/>
        <v/>
      </c>
      <c r="S3505" s="526" t="str">
        <f t="shared" si="990"/>
        <v/>
      </c>
      <c r="V3505" s="433">
        <f>VLOOKUP(A3505,[3]Cartilha!$A:$A,1,FALSE)</f>
        <v>100560</v>
      </c>
      <c r="W3505" s="367"/>
    </row>
    <row r="3506" spans="1:23" ht="22.5" hidden="1" x14ac:dyDescent="0.2">
      <c r="A3506" s="623">
        <v>100561</v>
      </c>
      <c r="B3506" s="616" t="s">
        <v>3171</v>
      </c>
      <c r="C3506" s="620" t="s">
        <v>3607</v>
      </c>
      <c r="D3506" s="612" t="s">
        <v>169</v>
      </c>
      <c r="E3506" s="621">
        <v>232.45</v>
      </c>
      <c r="F3506" s="614">
        <f t="shared" si="989"/>
        <v>280.24</v>
      </c>
      <c r="G3506" s="518"/>
      <c r="H3506" s="423"/>
      <c r="I3506" s="424">
        <f>IF(ISBLANK(E3506),0,ROUND(F3506*G3506,2))</f>
        <v>0</v>
      </c>
      <c r="J3506" s="448">
        <f>IF(ISBLANK(G3506),0,ROUND(G3506*H3506,2))</f>
        <v>0</v>
      </c>
      <c r="K3506" s="419"/>
      <c r="L3506" s="461">
        <f t="shared" si="997"/>
        <v>0</v>
      </c>
      <c r="M3506" s="423">
        <f t="shared" si="997"/>
        <v>0</v>
      </c>
      <c r="N3506" s="448">
        <f>IF(ISBLANK(E3506),0,ROUND(F3506*L3506,2))</f>
        <v>0</v>
      </c>
      <c r="O3506" s="424">
        <f>IF(ISBLANK(L3506),0,ROUND(L3506*M3506,2))</f>
        <v>0</v>
      </c>
      <c r="P3506" s="420"/>
      <c r="Q3506" s="532"/>
      <c r="R3506" s="526" t="str">
        <f t="shared" si="988"/>
        <v/>
      </c>
      <c r="S3506" s="526" t="str">
        <f t="shared" si="990"/>
        <v/>
      </c>
      <c r="V3506" s="433">
        <f>VLOOKUP(A3506,[3]Cartilha!$A:$A,1,FALSE)</f>
        <v>100561</v>
      </c>
      <c r="W3506" s="367"/>
    </row>
    <row r="3507" spans="1:23" ht="22.5" hidden="1" x14ac:dyDescent="0.2">
      <c r="A3507" s="623">
        <v>100562</v>
      </c>
      <c r="B3507" s="616" t="s">
        <v>3171</v>
      </c>
      <c r="C3507" s="620" t="s">
        <v>3608</v>
      </c>
      <c r="D3507" s="612" t="s">
        <v>169</v>
      </c>
      <c r="E3507" s="621">
        <v>360.31</v>
      </c>
      <c r="F3507" s="614">
        <f t="shared" si="989"/>
        <v>434.39</v>
      </c>
      <c r="G3507" s="518"/>
      <c r="H3507" s="423"/>
      <c r="I3507" s="424">
        <f>IF(ISBLANK(E3507),0,ROUND(F3507*G3507,2))</f>
        <v>0</v>
      </c>
      <c r="J3507" s="448">
        <f>IF(ISBLANK(G3507),0,ROUND(G3507*H3507,2))</f>
        <v>0</v>
      </c>
      <c r="K3507" s="419"/>
      <c r="L3507" s="461">
        <f t="shared" si="997"/>
        <v>0</v>
      </c>
      <c r="M3507" s="423">
        <f t="shared" si="997"/>
        <v>0</v>
      </c>
      <c r="N3507" s="448">
        <f>IF(ISBLANK(E3507),0,ROUND(F3507*L3507,2))</f>
        <v>0</v>
      </c>
      <c r="O3507" s="424">
        <f>IF(ISBLANK(L3507),0,ROUND(L3507*M3507,2))</f>
        <v>0</v>
      </c>
      <c r="P3507" s="420"/>
      <c r="Q3507" s="532"/>
      <c r="R3507" s="526" t="str">
        <f t="shared" si="988"/>
        <v/>
      </c>
      <c r="S3507" s="526" t="str">
        <f t="shared" si="990"/>
        <v/>
      </c>
      <c r="V3507" s="433">
        <f>VLOOKUP(A3507,[3]Cartilha!$A:$A,1,FALSE)</f>
        <v>100562</v>
      </c>
      <c r="W3507" s="367"/>
    </row>
    <row r="3508" spans="1:23" ht="22.5" hidden="1" x14ac:dyDescent="0.2">
      <c r="A3508" s="623">
        <v>100563</v>
      </c>
      <c r="B3508" s="616" t="s">
        <v>3171</v>
      </c>
      <c r="C3508" s="620" t="s">
        <v>3609</v>
      </c>
      <c r="D3508" s="612" t="s">
        <v>169</v>
      </c>
      <c r="E3508" s="621">
        <v>519.54</v>
      </c>
      <c r="F3508" s="614">
        <f t="shared" si="989"/>
        <v>626.36</v>
      </c>
      <c r="G3508" s="518"/>
      <c r="H3508" s="423"/>
      <c r="I3508" s="424">
        <f>IF(ISBLANK(E3508),0,ROUND(F3508*G3508,2))</f>
        <v>0</v>
      </c>
      <c r="J3508" s="448">
        <f>IF(ISBLANK(G3508),0,ROUND(G3508*H3508,2))</f>
        <v>0</v>
      </c>
      <c r="K3508" s="419"/>
      <c r="L3508" s="461">
        <f t="shared" si="997"/>
        <v>0</v>
      </c>
      <c r="M3508" s="423">
        <f t="shared" si="997"/>
        <v>0</v>
      </c>
      <c r="N3508" s="448">
        <f>IF(ISBLANK(E3508),0,ROUND(F3508*L3508,2))</f>
        <v>0</v>
      </c>
      <c r="O3508" s="424">
        <f>IF(ISBLANK(L3508),0,ROUND(L3508*M3508,2))</f>
        <v>0</v>
      </c>
      <c r="P3508" s="420"/>
      <c r="Q3508" s="532"/>
      <c r="R3508" s="526" t="str">
        <f t="shared" si="988"/>
        <v/>
      </c>
      <c r="S3508" s="526" t="str">
        <f t="shared" si="990"/>
        <v/>
      </c>
      <c r="V3508" s="433">
        <f>VLOOKUP(A3508,[3]Cartilha!$A:$A,1,FALSE)</f>
        <v>100563</v>
      </c>
      <c r="W3508" s="367"/>
    </row>
    <row r="3509" spans="1:23" hidden="1" x14ac:dyDescent="0.2">
      <c r="A3509" s="623" t="s">
        <v>1962</v>
      </c>
      <c r="B3509" s="616"/>
      <c r="C3509" s="620" t="s">
        <v>73</v>
      </c>
      <c r="D3509" s="612">
        <v>0</v>
      </c>
      <c r="E3509" s="621"/>
      <c r="F3509" s="614">
        <f t="shared" si="989"/>
        <v>0</v>
      </c>
      <c r="G3509" s="518"/>
      <c r="H3509" s="446"/>
      <c r="I3509" s="447"/>
      <c r="J3509" s="448"/>
      <c r="K3509" s="419"/>
      <c r="L3509" s="461"/>
      <c r="M3509" s="446"/>
      <c r="N3509" s="447"/>
      <c r="O3509" s="448"/>
      <c r="P3509" s="420"/>
      <c r="Q3509" s="525" t="str">
        <f>IF(OR(SUM(J3510:J3514)&gt;0,SUM(O3510:O3514)&gt;0),"xx","")</f>
        <v/>
      </c>
      <c r="R3509" s="526" t="str">
        <f t="shared" si="988"/>
        <v/>
      </c>
      <c r="S3509" s="526" t="str">
        <f t="shared" si="990"/>
        <v/>
      </c>
      <c r="V3509" s="433" t="str">
        <f>VLOOKUP(A3509,[3]Cartilha!$A:$A,1,FALSE)</f>
        <v>8.4.3</v>
      </c>
      <c r="W3509" s="367"/>
    </row>
    <row r="3510" spans="1:23" hidden="1" x14ac:dyDescent="0.2">
      <c r="A3510" s="623">
        <v>100556</v>
      </c>
      <c r="B3510" s="616" t="s">
        <v>3171</v>
      </c>
      <c r="C3510" s="620" t="s">
        <v>3604</v>
      </c>
      <c r="D3510" s="612" t="s">
        <v>169</v>
      </c>
      <c r="E3510" s="621">
        <v>46.72</v>
      </c>
      <c r="F3510" s="614">
        <f t="shared" si="989"/>
        <v>56.33</v>
      </c>
      <c r="G3510" s="518"/>
      <c r="H3510" s="423"/>
      <c r="I3510" s="424">
        <f>IF(ISBLANK(E3510),0,ROUND(F3510*G3510,2))</f>
        <v>0</v>
      </c>
      <c r="J3510" s="448">
        <f>IF(ISBLANK(G3510),0,ROUND(G3510*H3510,2))</f>
        <v>0</v>
      </c>
      <c r="K3510" s="419"/>
      <c r="L3510" s="461">
        <f t="shared" ref="L3510:M3514" si="998">G3510</f>
        <v>0</v>
      </c>
      <c r="M3510" s="423">
        <f t="shared" si="998"/>
        <v>0</v>
      </c>
      <c r="N3510" s="448">
        <f>IF(ISBLANK(E3510),0,ROUND(F3510*L3510,2))</f>
        <v>0</v>
      </c>
      <c r="O3510" s="424">
        <f>IF(ISBLANK(L3510),0,ROUND(L3510*M3510,2))</f>
        <v>0</v>
      </c>
      <c r="P3510" s="420"/>
      <c r="Q3510" s="532"/>
      <c r="R3510" s="526" t="str">
        <f t="shared" si="988"/>
        <v/>
      </c>
      <c r="S3510" s="526" t="str">
        <f t="shared" si="990"/>
        <v/>
      </c>
      <c r="V3510" s="433">
        <f>VLOOKUP(A3510,[3]Cartilha!$A:$A,1,FALSE)</f>
        <v>100556</v>
      </c>
      <c r="W3510" s="367"/>
    </row>
    <row r="3511" spans="1:23" hidden="1" x14ac:dyDescent="0.2">
      <c r="A3511" s="623">
        <v>100557</v>
      </c>
      <c r="B3511" s="616" t="s">
        <v>3171</v>
      </c>
      <c r="C3511" s="620" t="s">
        <v>3605</v>
      </c>
      <c r="D3511" s="612" t="s">
        <v>169</v>
      </c>
      <c r="E3511" s="621">
        <v>596.99</v>
      </c>
      <c r="F3511" s="614">
        <f t="shared" si="989"/>
        <v>719.73</v>
      </c>
      <c r="G3511" s="518"/>
      <c r="H3511" s="423"/>
      <c r="I3511" s="424">
        <f>IF(ISBLANK(E3511),0,ROUND(F3511*G3511,2))</f>
        <v>0</v>
      </c>
      <c r="J3511" s="448">
        <f>IF(ISBLANK(G3511),0,ROUND(G3511*H3511,2))</f>
        <v>0</v>
      </c>
      <c r="K3511" s="419"/>
      <c r="L3511" s="461">
        <f t="shared" si="998"/>
        <v>0</v>
      </c>
      <c r="M3511" s="423">
        <f t="shared" si="998"/>
        <v>0</v>
      </c>
      <c r="N3511" s="448">
        <f>IF(ISBLANK(E3511),0,ROUND(F3511*L3511,2))</f>
        <v>0</v>
      </c>
      <c r="O3511" s="424">
        <f>IF(ISBLANK(L3511),0,ROUND(L3511*M3511,2))</f>
        <v>0</v>
      </c>
      <c r="P3511" s="420"/>
      <c r="Q3511" s="532"/>
      <c r="R3511" s="526" t="str">
        <f t="shared" si="988"/>
        <v/>
      </c>
      <c r="S3511" s="526" t="str">
        <f t="shared" si="990"/>
        <v/>
      </c>
      <c r="V3511" s="433">
        <f>VLOOKUP(A3511,[3]Cartilha!$A:$A,1,FALSE)</f>
        <v>100557</v>
      </c>
      <c r="W3511" s="367"/>
    </row>
    <row r="3512" spans="1:23" ht="22.5" hidden="1" x14ac:dyDescent="0.2">
      <c r="A3512" s="623">
        <v>101795</v>
      </c>
      <c r="B3512" s="616" t="s">
        <v>3171</v>
      </c>
      <c r="C3512" s="620" t="s">
        <v>6245</v>
      </c>
      <c r="D3512" s="612" t="s">
        <v>169</v>
      </c>
      <c r="E3512" s="621">
        <v>517.20000000000005</v>
      </c>
      <c r="F3512" s="614">
        <f t="shared" si="989"/>
        <v>623.54</v>
      </c>
      <c r="G3512" s="518"/>
      <c r="H3512" s="423"/>
      <c r="I3512" s="424">
        <f>IF(ISBLANK(E3512),0,ROUND(F3512*G3512,2))</f>
        <v>0</v>
      </c>
      <c r="J3512" s="448">
        <f>IF(ISBLANK(G3512),0,ROUND(G3512*H3512,2))</f>
        <v>0</v>
      </c>
      <c r="K3512" s="419"/>
      <c r="L3512" s="461">
        <f t="shared" si="998"/>
        <v>0</v>
      </c>
      <c r="M3512" s="423">
        <f t="shared" si="998"/>
        <v>0</v>
      </c>
      <c r="N3512" s="448">
        <f>IF(ISBLANK(E3512),0,ROUND(F3512*L3512,2))</f>
        <v>0</v>
      </c>
      <c r="O3512" s="424">
        <f>IF(ISBLANK(L3512),0,ROUND(L3512*M3512,2))</f>
        <v>0</v>
      </c>
      <c r="P3512" s="420"/>
      <c r="Q3512" s="532"/>
      <c r="R3512" s="526" t="str">
        <f t="shared" si="988"/>
        <v/>
      </c>
      <c r="S3512" s="526" t="str">
        <f t="shared" si="990"/>
        <v/>
      </c>
      <c r="V3512" s="433">
        <f>VLOOKUP(A3512,[3]Cartilha!$A:$A,1,FALSE)</f>
        <v>101795</v>
      </c>
      <c r="W3512" s="367"/>
    </row>
    <row r="3513" spans="1:23" ht="22.5" hidden="1" x14ac:dyDescent="0.2">
      <c r="A3513" s="623">
        <v>101798</v>
      </c>
      <c r="B3513" s="616" t="s">
        <v>3171</v>
      </c>
      <c r="C3513" s="620" t="s">
        <v>6246</v>
      </c>
      <c r="D3513" s="612" t="s">
        <v>169</v>
      </c>
      <c r="E3513" s="621">
        <v>358.35</v>
      </c>
      <c r="F3513" s="614">
        <f t="shared" si="989"/>
        <v>432.03</v>
      </c>
      <c r="G3513" s="518"/>
      <c r="H3513" s="423"/>
      <c r="I3513" s="424">
        <f>IF(ISBLANK(E3513),0,ROUND(F3513*G3513,2))</f>
        <v>0</v>
      </c>
      <c r="J3513" s="448">
        <f>IF(ISBLANK(G3513),0,ROUND(G3513*H3513,2))</f>
        <v>0</v>
      </c>
      <c r="K3513" s="419"/>
      <c r="L3513" s="461">
        <f t="shared" si="998"/>
        <v>0</v>
      </c>
      <c r="M3513" s="423">
        <f t="shared" si="998"/>
        <v>0</v>
      </c>
      <c r="N3513" s="448">
        <f>IF(ISBLANK(E3513),0,ROUND(F3513*L3513,2))</f>
        <v>0</v>
      </c>
      <c r="O3513" s="424">
        <f>IF(ISBLANK(L3513),0,ROUND(L3513*M3513,2))</f>
        <v>0</v>
      </c>
      <c r="P3513" s="420"/>
      <c r="Q3513" s="532"/>
      <c r="R3513" s="526" t="str">
        <f t="shared" si="988"/>
        <v/>
      </c>
      <c r="S3513" s="526" t="str">
        <f t="shared" si="990"/>
        <v/>
      </c>
      <c r="V3513" s="433">
        <f>VLOOKUP(A3513,[3]Cartilha!$A:$A,1,FALSE)</f>
        <v>101798</v>
      </c>
      <c r="W3513" s="367"/>
    </row>
    <row r="3514" spans="1:23" ht="22.5" hidden="1" x14ac:dyDescent="0.2">
      <c r="A3514" s="623">
        <v>101799</v>
      </c>
      <c r="B3514" s="616" t="s">
        <v>3171</v>
      </c>
      <c r="C3514" s="620" t="s">
        <v>6247</v>
      </c>
      <c r="D3514" s="612" t="s">
        <v>169</v>
      </c>
      <c r="E3514" s="621">
        <v>866.6</v>
      </c>
      <c r="F3514" s="614">
        <f t="shared" si="989"/>
        <v>1044.77</v>
      </c>
      <c r="G3514" s="518"/>
      <c r="H3514" s="423"/>
      <c r="I3514" s="424">
        <f>IF(ISBLANK(E3514),0,ROUND(F3514*G3514,2))</f>
        <v>0</v>
      </c>
      <c r="J3514" s="448">
        <f>IF(ISBLANK(G3514),0,ROUND(G3514*H3514,2))</f>
        <v>0</v>
      </c>
      <c r="K3514" s="419"/>
      <c r="L3514" s="461">
        <f t="shared" si="998"/>
        <v>0</v>
      </c>
      <c r="M3514" s="423">
        <f t="shared" si="998"/>
        <v>0</v>
      </c>
      <c r="N3514" s="448">
        <f>IF(ISBLANK(E3514),0,ROUND(F3514*L3514,2))</f>
        <v>0</v>
      </c>
      <c r="O3514" s="424">
        <f>IF(ISBLANK(L3514),0,ROUND(L3514*M3514,2))</f>
        <v>0</v>
      </c>
      <c r="P3514" s="420"/>
      <c r="Q3514" s="532"/>
      <c r="R3514" s="526" t="str">
        <f t="shared" si="988"/>
        <v/>
      </c>
      <c r="S3514" s="526" t="str">
        <f t="shared" si="990"/>
        <v/>
      </c>
      <c r="V3514" s="433">
        <f>VLOOKUP(A3514,[3]Cartilha!$A:$A,1,FALSE)</f>
        <v>101799</v>
      </c>
      <c r="W3514" s="367"/>
    </row>
    <row r="3515" spans="1:23" hidden="1" x14ac:dyDescent="0.2">
      <c r="A3515" s="623" t="s">
        <v>1963</v>
      </c>
      <c r="B3515" s="616"/>
      <c r="C3515" s="620" t="s">
        <v>74</v>
      </c>
      <c r="D3515" s="612">
        <v>0</v>
      </c>
      <c r="E3515" s="621"/>
      <c r="F3515" s="614">
        <f t="shared" si="989"/>
        <v>0</v>
      </c>
      <c r="G3515" s="518"/>
      <c r="H3515" s="446"/>
      <c r="I3515" s="447"/>
      <c r="J3515" s="448"/>
      <c r="K3515" s="419"/>
      <c r="L3515" s="461"/>
      <c r="M3515" s="446"/>
      <c r="N3515" s="447"/>
      <c r="O3515" s="448"/>
      <c r="P3515" s="420"/>
      <c r="Q3515" s="525" t="str">
        <f>IF(OR(SUM(J3516:J3561)&gt;0,SUM(O3516:O3561)&gt;0),"xx","")</f>
        <v/>
      </c>
      <c r="R3515" s="526" t="str">
        <f t="shared" si="988"/>
        <v/>
      </c>
      <c r="S3515" s="526" t="str">
        <f t="shared" si="990"/>
        <v/>
      </c>
      <c r="V3515" s="433" t="str">
        <f>VLOOKUP(A3515,[3]Cartilha!$A:$A,1,FALSE)</f>
        <v>8.4.4</v>
      </c>
      <c r="W3515" s="367"/>
    </row>
    <row r="3516" spans="1:23" hidden="1" x14ac:dyDescent="0.2">
      <c r="A3516" s="623">
        <v>98294</v>
      </c>
      <c r="B3516" s="616" t="s">
        <v>3171</v>
      </c>
      <c r="C3516" s="620" t="s">
        <v>3901</v>
      </c>
      <c r="D3516" s="612" t="s">
        <v>7029</v>
      </c>
      <c r="E3516" s="621">
        <v>2.96</v>
      </c>
      <c r="F3516" s="614">
        <f t="shared" si="989"/>
        <v>3.57</v>
      </c>
      <c r="G3516" s="518"/>
      <c r="H3516" s="423"/>
      <c r="I3516" s="424">
        <f t="shared" ref="I3516:I3561" si="999">IF(ISBLANK(E3516),0,ROUND(F3516*G3516,2))</f>
        <v>0</v>
      </c>
      <c r="J3516" s="448">
        <f t="shared" ref="J3516:J3561" si="1000">IF(ISBLANK(G3516),0,ROUND(G3516*H3516,2))</f>
        <v>0</v>
      </c>
      <c r="K3516" s="419"/>
      <c r="L3516" s="461">
        <f t="shared" ref="L3516:L3561" si="1001">G3516</f>
        <v>0</v>
      </c>
      <c r="M3516" s="423">
        <f t="shared" ref="M3516:M3561" si="1002">H3516</f>
        <v>0</v>
      </c>
      <c r="N3516" s="448">
        <f t="shared" ref="N3516:N3561" si="1003">IF(ISBLANK(E3516),0,ROUND(F3516*L3516,2))</f>
        <v>0</v>
      </c>
      <c r="O3516" s="424">
        <f t="shared" ref="O3516:O3561" si="1004">IF(ISBLANK(L3516),0,ROUND(L3516*M3516,2))</f>
        <v>0</v>
      </c>
      <c r="P3516" s="420"/>
      <c r="Q3516" s="532"/>
      <c r="R3516" s="526" t="str">
        <f t="shared" si="988"/>
        <v/>
      </c>
      <c r="S3516" s="526" t="str">
        <f t="shared" si="990"/>
        <v/>
      </c>
      <c r="V3516" s="433">
        <f>VLOOKUP(A3516,[3]Cartilha!$A:$A,1,FALSE)</f>
        <v>98294</v>
      </c>
      <c r="W3516" s="367"/>
    </row>
    <row r="3517" spans="1:23" hidden="1" x14ac:dyDescent="0.2">
      <c r="A3517" s="623">
        <v>98295</v>
      </c>
      <c r="B3517" s="616" t="s">
        <v>3171</v>
      </c>
      <c r="C3517" s="620" t="s">
        <v>3902</v>
      </c>
      <c r="D3517" s="612" t="s">
        <v>7029</v>
      </c>
      <c r="E3517" s="621">
        <v>2.25</v>
      </c>
      <c r="F3517" s="614">
        <f t="shared" si="989"/>
        <v>2.71</v>
      </c>
      <c r="G3517" s="518"/>
      <c r="H3517" s="423"/>
      <c r="I3517" s="424">
        <f t="shared" si="999"/>
        <v>0</v>
      </c>
      <c r="J3517" s="448">
        <f t="shared" si="1000"/>
        <v>0</v>
      </c>
      <c r="K3517" s="419"/>
      <c r="L3517" s="461">
        <f t="shared" si="1001"/>
        <v>0</v>
      </c>
      <c r="M3517" s="423">
        <f t="shared" si="1002"/>
        <v>0</v>
      </c>
      <c r="N3517" s="448">
        <f t="shared" si="1003"/>
        <v>0</v>
      </c>
      <c r="O3517" s="424">
        <f t="shared" si="1004"/>
        <v>0</v>
      </c>
      <c r="P3517" s="420"/>
      <c r="Q3517" s="532"/>
      <c r="R3517" s="526" t="str">
        <f t="shared" si="988"/>
        <v/>
      </c>
      <c r="S3517" s="526" t="str">
        <f t="shared" si="990"/>
        <v/>
      </c>
      <c r="V3517" s="433">
        <f>VLOOKUP(A3517,[3]Cartilha!$A:$A,1,FALSE)</f>
        <v>98295</v>
      </c>
      <c r="W3517" s="367"/>
    </row>
    <row r="3518" spans="1:23" hidden="1" x14ac:dyDescent="0.2">
      <c r="A3518" s="623">
        <v>98296</v>
      </c>
      <c r="B3518" s="616" t="s">
        <v>3171</v>
      </c>
      <c r="C3518" s="620" t="s">
        <v>3903</v>
      </c>
      <c r="D3518" s="612" t="s">
        <v>7029</v>
      </c>
      <c r="E3518" s="621">
        <v>4.55</v>
      </c>
      <c r="F3518" s="614">
        <f t="shared" si="989"/>
        <v>5.49</v>
      </c>
      <c r="G3518" s="518"/>
      <c r="H3518" s="423"/>
      <c r="I3518" s="424">
        <f t="shared" si="999"/>
        <v>0</v>
      </c>
      <c r="J3518" s="448">
        <f t="shared" si="1000"/>
        <v>0</v>
      </c>
      <c r="K3518" s="419"/>
      <c r="L3518" s="461">
        <f t="shared" si="1001"/>
        <v>0</v>
      </c>
      <c r="M3518" s="423">
        <f t="shared" si="1002"/>
        <v>0</v>
      </c>
      <c r="N3518" s="448">
        <f t="shared" si="1003"/>
        <v>0</v>
      </c>
      <c r="O3518" s="424">
        <f t="shared" si="1004"/>
        <v>0</v>
      </c>
      <c r="P3518" s="420"/>
      <c r="Q3518" s="532"/>
      <c r="R3518" s="526" t="str">
        <f t="shared" si="988"/>
        <v/>
      </c>
      <c r="S3518" s="526" t="str">
        <f t="shared" si="990"/>
        <v/>
      </c>
      <c r="V3518" s="433">
        <f>VLOOKUP(A3518,[3]Cartilha!$A:$A,1,FALSE)</f>
        <v>98296</v>
      </c>
      <c r="W3518" s="367"/>
    </row>
    <row r="3519" spans="1:23" hidden="1" x14ac:dyDescent="0.2">
      <c r="A3519" s="623">
        <v>98297</v>
      </c>
      <c r="B3519" s="616" t="s">
        <v>3171</v>
      </c>
      <c r="C3519" s="620" t="s">
        <v>3904</v>
      </c>
      <c r="D3519" s="612" t="s">
        <v>7029</v>
      </c>
      <c r="E3519" s="621">
        <v>3.4</v>
      </c>
      <c r="F3519" s="614">
        <f t="shared" si="989"/>
        <v>4.0999999999999996</v>
      </c>
      <c r="G3519" s="518"/>
      <c r="H3519" s="423"/>
      <c r="I3519" s="424">
        <f t="shared" si="999"/>
        <v>0</v>
      </c>
      <c r="J3519" s="448">
        <f t="shared" si="1000"/>
        <v>0</v>
      </c>
      <c r="K3519" s="419"/>
      <c r="L3519" s="461">
        <f t="shared" si="1001"/>
        <v>0</v>
      </c>
      <c r="M3519" s="423">
        <f t="shared" si="1002"/>
        <v>0</v>
      </c>
      <c r="N3519" s="448">
        <f t="shared" si="1003"/>
        <v>0</v>
      </c>
      <c r="O3519" s="424">
        <f t="shared" si="1004"/>
        <v>0</v>
      </c>
      <c r="P3519" s="420"/>
      <c r="Q3519" s="532"/>
      <c r="R3519" s="526" t="str">
        <f t="shared" si="988"/>
        <v/>
      </c>
      <c r="S3519" s="526" t="str">
        <f t="shared" si="990"/>
        <v/>
      </c>
      <c r="V3519" s="433">
        <f>VLOOKUP(A3519,[3]Cartilha!$A:$A,1,FALSE)</f>
        <v>98297</v>
      </c>
      <c r="W3519" s="367"/>
    </row>
    <row r="3520" spans="1:23" hidden="1" x14ac:dyDescent="0.2">
      <c r="A3520" s="623">
        <v>98301</v>
      </c>
      <c r="B3520" s="616" t="s">
        <v>3171</v>
      </c>
      <c r="C3520" s="620" t="s">
        <v>3905</v>
      </c>
      <c r="D3520" s="612" t="s">
        <v>169</v>
      </c>
      <c r="E3520" s="621">
        <v>640.11</v>
      </c>
      <c r="F3520" s="614">
        <f t="shared" si="989"/>
        <v>771.72</v>
      </c>
      <c r="G3520" s="518"/>
      <c r="H3520" s="423"/>
      <c r="I3520" s="424">
        <f t="shared" si="999"/>
        <v>0</v>
      </c>
      <c r="J3520" s="448">
        <f t="shared" si="1000"/>
        <v>0</v>
      </c>
      <c r="K3520" s="419"/>
      <c r="L3520" s="461">
        <f t="shared" si="1001"/>
        <v>0</v>
      </c>
      <c r="M3520" s="423">
        <f t="shared" si="1002"/>
        <v>0</v>
      </c>
      <c r="N3520" s="448">
        <f t="shared" si="1003"/>
        <v>0</v>
      </c>
      <c r="O3520" s="424">
        <f t="shared" si="1004"/>
        <v>0</v>
      </c>
      <c r="P3520" s="420"/>
      <c r="Q3520" s="532"/>
      <c r="R3520" s="526" t="str">
        <f t="shared" si="988"/>
        <v/>
      </c>
      <c r="S3520" s="526" t="str">
        <f t="shared" si="990"/>
        <v/>
      </c>
      <c r="V3520" s="433">
        <f>VLOOKUP(A3520,[3]Cartilha!$A:$A,1,FALSE)</f>
        <v>98301</v>
      </c>
      <c r="W3520" s="367"/>
    </row>
    <row r="3521" spans="1:23" hidden="1" x14ac:dyDescent="0.2">
      <c r="A3521" s="623">
        <v>98302</v>
      </c>
      <c r="B3521" s="616" t="s">
        <v>3171</v>
      </c>
      <c r="C3521" s="620" t="s">
        <v>3906</v>
      </c>
      <c r="D3521" s="612" t="s">
        <v>169</v>
      </c>
      <c r="E3521" s="621">
        <v>881.57</v>
      </c>
      <c r="F3521" s="614">
        <f t="shared" si="989"/>
        <v>1062.82</v>
      </c>
      <c r="G3521" s="518"/>
      <c r="H3521" s="423"/>
      <c r="I3521" s="424">
        <f t="shared" si="999"/>
        <v>0</v>
      </c>
      <c r="J3521" s="448">
        <f t="shared" si="1000"/>
        <v>0</v>
      </c>
      <c r="K3521" s="419"/>
      <c r="L3521" s="461">
        <f t="shared" si="1001"/>
        <v>0</v>
      </c>
      <c r="M3521" s="423">
        <f t="shared" si="1002"/>
        <v>0</v>
      </c>
      <c r="N3521" s="448">
        <f t="shared" si="1003"/>
        <v>0</v>
      </c>
      <c r="O3521" s="424">
        <f t="shared" si="1004"/>
        <v>0</v>
      </c>
      <c r="P3521" s="420"/>
      <c r="Q3521" s="532"/>
      <c r="R3521" s="526" t="str">
        <f t="shared" si="988"/>
        <v/>
      </c>
      <c r="S3521" s="526" t="str">
        <f t="shared" si="990"/>
        <v/>
      </c>
      <c r="V3521" s="433">
        <f>VLOOKUP(A3521,[3]Cartilha!$A:$A,1,FALSE)</f>
        <v>98302</v>
      </c>
      <c r="W3521" s="367"/>
    </row>
    <row r="3522" spans="1:23" hidden="1" x14ac:dyDescent="0.2">
      <c r="A3522" s="623">
        <v>98304</v>
      </c>
      <c r="B3522" s="616" t="s">
        <v>3171</v>
      </c>
      <c r="C3522" s="620" t="s">
        <v>3907</v>
      </c>
      <c r="D3522" s="612" t="s">
        <v>169</v>
      </c>
      <c r="E3522" s="621">
        <v>1390.18</v>
      </c>
      <c r="F3522" s="614">
        <f t="shared" si="989"/>
        <v>1676</v>
      </c>
      <c r="G3522" s="518"/>
      <c r="H3522" s="423"/>
      <c r="I3522" s="424">
        <f t="shared" si="999"/>
        <v>0</v>
      </c>
      <c r="J3522" s="448">
        <f t="shared" si="1000"/>
        <v>0</v>
      </c>
      <c r="K3522" s="419"/>
      <c r="L3522" s="461">
        <f t="shared" si="1001"/>
        <v>0</v>
      </c>
      <c r="M3522" s="423">
        <f t="shared" si="1002"/>
        <v>0</v>
      </c>
      <c r="N3522" s="448">
        <f t="shared" si="1003"/>
        <v>0</v>
      </c>
      <c r="O3522" s="424">
        <f t="shared" si="1004"/>
        <v>0</v>
      </c>
      <c r="P3522" s="420"/>
      <c r="Q3522" s="532"/>
      <c r="R3522" s="526" t="str">
        <f t="shared" si="988"/>
        <v/>
      </c>
      <c r="S3522" s="526" t="str">
        <f t="shared" si="990"/>
        <v/>
      </c>
      <c r="V3522" s="433">
        <f>VLOOKUP(A3522,[3]Cartilha!$A:$A,1,FALSE)</f>
        <v>98304</v>
      </c>
      <c r="W3522" s="367"/>
    </row>
    <row r="3523" spans="1:23" hidden="1" x14ac:dyDescent="0.2">
      <c r="A3523" s="623">
        <v>98307</v>
      </c>
      <c r="B3523" s="616" t="s">
        <v>3171</v>
      </c>
      <c r="C3523" s="620" t="s">
        <v>3908</v>
      </c>
      <c r="D3523" s="612" t="s">
        <v>169</v>
      </c>
      <c r="E3523" s="621">
        <v>58.35</v>
      </c>
      <c r="F3523" s="614">
        <f t="shared" si="989"/>
        <v>70.349999999999994</v>
      </c>
      <c r="G3523" s="518"/>
      <c r="H3523" s="423"/>
      <c r="I3523" s="424">
        <f t="shared" si="999"/>
        <v>0</v>
      </c>
      <c r="J3523" s="448">
        <f t="shared" si="1000"/>
        <v>0</v>
      </c>
      <c r="K3523" s="419"/>
      <c r="L3523" s="461">
        <f t="shared" si="1001"/>
        <v>0</v>
      </c>
      <c r="M3523" s="423">
        <f t="shared" si="1002"/>
        <v>0</v>
      </c>
      <c r="N3523" s="448">
        <f t="shared" si="1003"/>
        <v>0</v>
      </c>
      <c r="O3523" s="424">
        <f t="shared" si="1004"/>
        <v>0</v>
      </c>
      <c r="P3523" s="420"/>
      <c r="Q3523" s="532"/>
      <c r="R3523" s="526" t="str">
        <f t="shared" si="988"/>
        <v/>
      </c>
      <c r="S3523" s="526" t="str">
        <f t="shared" si="990"/>
        <v/>
      </c>
      <c r="V3523" s="433">
        <f>VLOOKUP(A3523,[3]Cartilha!$A:$A,1,FALSE)</f>
        <v>98307</v>
      </c>
      <c r="W3523" s="367"/>
    </row>
    <row r="3524" spans="1:23" hidden="1" x14ac:dyDescent="0.2">
      <c r="A3524" s="623">
        <v>98308</v>
      </c>
      <c r="B3524" s="616" t="s">
        <v>3171</v>
      </c>
      <c r="C3524" s="620" t="s">
        <v>3909</v>
      </c>
      <c r="D3524" s="612" t="s">
        <v>169</v>
      </c>
      <c r="E3524" s="621">
        <v>37.6</v>
      </c>
      <c r="F3524" s="614">
        <f t="shared" si="989"/>
        <v>45.33</v>
      </c>
      <c r="G3524" s="518"/>
      <c r="H3524" s="423"/>
      <c r="I3524" s="424">
        <f t="shared" si="999"/>
        <v>0</v>
      </c>
      <c r="J3524" s="448">
        <f t="shared" si="1000"/>
        <v>0</v>
      </c>
      <c r="K3524" s="419"/>
      <c r="L3524" s="461">
        <f t="shared" si="1001"/>
        <v>0</v>
      </c>
      <c r="M3524" s="423">
        <f t="shared" si="1002"/>
        <v>0</v>
      </c>
      <c r="N3524" s="448">
        <f t="shared" si="1003"/>
        <v>0</v>
      </c>
      <c r="O3524" s="424">
        <f t="shared" si="1004"/>
        <v>0</v>
      </c>
      <c r="P3524" s="420"/>
      <c r="Q3524" s="532"/>
      <c r="R3524" s="526" t="str">
        <f t="shared" si="988"/>
        <v/>
      </c>
      <c r="S3524" s="526" t="str">
        <f t="shared" si="990"/>
        <v/>
      </c>
      <c r="V3524" s="433">
        <f>VLOOKUP(A3524,[3]Cartilha!$A:$A,1,FALSE)</f>
        <v>98308</v>
      </c>
      <c r="W3524" s="367"/>
    </row>
    <row r="3525" spans="1:23" hidden="1" x14ac:dyDescent="0.2">
      <c r="A3525" s="623">
        <v>98593</v>
      </c>
      <c r="B3525" s="616" t="s">
        <v>3171</v>
      </c>
      <c r="C3525" s="620" t="s">
        <v>3910</v>
      </c>
      <c r="D3525" s="612" t="s">
        <v>169</v>
      </c>
      <c r="E3525" s="621">
        <v>1101.78</v>
      </c>
      <c r="F3525" s="614">
        <f t="shared" si="989"/>
        <v>1328.31</v>
      </c>
      <c r="G3525" s="518"/>
      <c r="H3525" s="423"/>
      <c r="I3525" s="424">
        <f t="shared" si="999"/>
        <v>0</v>
      </c>
      <c r="J3525" s="448">
        <f t="shared" si="1000"/>
        <v>0</v>
      </c>
      <c r="K3525" s="419"/>
      <c r="L3525" s="461">
        <f t="shared" si="1001"/>
        <v>0</v>
      </c>
      <c r="M3525" s="423">
        <f t="shared" si="1002"/>
        <v>0</v>
      </c>
      <c r="N3525" s="448">
        <f t="shared" si="1003"/>
        <v>0</v>
      </c>
      <c r="O3525" s="424">
        <f t="shared" si="1004"/>
        <v>0</v>
      </c>
      <c r="P3525" s="420"/>
      <c r="Q3525" s="532"/>
      <c r="R3525" s="526" t="str">
        <f t="shared" si="988"/>
        <v/>
      </c>
      <c r="S3525" s="526" t="str">
        <f t="shared" si="990"/>
        <v/>
      </c>
      <c r="V3525" s="433">
        <f>VLOOKUP(A3525,[3]Cartilha!$A:$A,1,FALSE)</f>
        <v>98593</v>
      </c>
      <c r="W3525" s="367"/>
    </row>
    <row r="3526" spans="1:23" ht="22.5" hidden="1" x14ac:dyDescent="0.2">
      <c r="A3526" s="623">
        <v>98400</v>
      </c>
      <c r="B3526" s="616" t="s">
        <v>3171</v>
      </c>
      <c r="C3526" s="620" t="s">
        <v>3911</v>
      </c>
      <c r="D3526" s="612" t="s">
        <v>7029</v>
      </c>
      <c r="E3526" s="621">
        <v>14.45</v>
      </c>
      <c r="F3526" s="614">
        <f t="shared" si="989"/>
        <v>17.420000000000002</v>
      </c>
      <c r="G3526" s="518"/>
      <c r="H3526" s="423"/>
      <c r="I3526" s="424">
        <f t="shared" si="999"/>
        <v>0</v>
      </c>
      <c r="J3526" s="448">
        <f t="shared" si="1000"/>
        <v>0</v>
      </c>
      <c r="K3526" s="419"/>
      <c r="L3526" s="461">
        <f t="shared" si="1001"/>
        <v>0</v>
      </c>
      <c r="M3526" s="423">
        <f t="shared" si="1002"/>
        <v>0</v>
      </c>
      <c r="N3526" s="448">
        <f t="shared" si="1003"/>
        <v>0</v>
      </c>
      <c r="O3526" s="424">
        <f t="shared" si="1004"/>
        <v>0</v>
      </c>
      <c r="P3526" s="420"/>
      <c r="Q3526" s="525"/>
      <c r="R3526" s="526" t="str">
        <f t="shared" si="988"/>
        <v/>
      </c>
      <c r="S3526" s="526" t="str">
        <f t="shared" si="990"/>
        <v/>
      </c>
      <c r="V3526" s="433">
        <f>VLOOKUP(A3526,[3]Cartilha!$A:$A,1,FALSE)</f>
        <v>98400</v>
      </c>
      <c r="W3526" s="367"/>
    </row>
    <row r="3527" spans="1:23" ht="22.5" hidden="1" x14ac:dyDescent="0.2">
      <c r="A3527" s="623">
        <v>98401</v>
      </c>
      <c r="B3527" s="616" t="s">
        <v>3171</v>
      </c>
      <c r="C3527" s="620" t="s">
        <v>3912</v>
      </c>
      <c r="D3527" s="612" t="s">
        <v>7029</v>
      </c>
      <c r="E3527" s="621">
        <v>22.32</v>
      </c>
      <c r="F3527" s="614">
        <f t="shared" si="989"/>
        <v>26.91</v>
      </c>
      <c r="G3527" s="518"/>
      <c r="H3527" s="423"/>
      <c r="I3527" s="424">
        <f t="shared" si="999"/>
        <v>0</v>
      </c>
      <c r="J3527" s="448">
        <f t="shared" si="1000"/>
        <v>0</v>
      </c>
      <c r="K3527" s="419"/>
      <c r="L3527" s="461">
        <f t="shared" si="1001"/>
        <v>0</v>
      </c>
      <c r="M3527" s="423">
        <f t="shared" si="1002"/>
        <v>0</v>
      </c>
      <c r="N3527" s="448">
        <f t="shared" si="1003"/>
        <v>0</v>
      </c>
      <c r="O3527" s="424">
        <f t="shared" si="1004"/>
        <v>0</v>
      </c>
      <c r="P3527" s="420"/>
      <c r="Q3527" s="532"/>
      <c r="R3527" s="526" t="str">
        <f t="shared" si="988"/>
        <v/>
      </c>
      <c r="S3527" s="526" t="str">
        <f t="shared" si="990"/>
        <v/>
      </c>
      <c r="V3527" s="433">
        <f>VLOOKUP(A3527,[3]Cartilha!$A:$A,1,FALSE)</f>
        <v>98401</v>
      </c>
      <c r="W3527" s="367"/>
    </row>
    <row r="3528" spans="1:23" ht="22.5" hidden="1" x14ac:dyDescent="0.2">
      <c r="A3528" s="623">
        <v>98402</v>
      </c>
      <c r="B3528" s="616" t="s">
        <v>3171</v>
      </c>
      <c r="C3528" s="620" t="s">
        <v>3913</v>
      </c>
      <c r="D3528" s="612" t="s">
        <v>7029</v>
      </c>
      <c r="E3528" s="621">
        <v>28.92</v>
      </c>
      <c r="F3528" s="614">
        <f t="shared" si="989"/>
        <v>34.869999999999997</v>
      </c>
      <c r="G3528" s="518"/>
      <c r="H3528" s="423"/>
      <c r="I3528" s="424">
        <f t="shared" si="999"/>
        <v>0</v>
      </c>
      <c r="J3528" s="448">
        <f t="shared" si="1000"/>
        <v>0</v>
      </c>
      <c r="K3528" s="419"/>
      <c r="L3528" s="461">
        <f t="shared" si="1001"/>
        <v>0</v>
      </c>
      <c r="M3528" s="423">
        <f t="shared" si="1002"/>
        <v>0</v>
      </c>
      <c r="N3528" s="448">
        <f t="shared" si="1003"/>
        <v>0</v>
      </c>
      <c r="O3528" s="424">
        <f t="shared" si="1004"/>
        <v>0</v>
      </c>
      <c r="P3528" s="420"/>
      <c r="Q3528" s="532"/>
      <c r="R3528" s="526" t="str">
        <f t="shared" si="988"/>
        <v/>
      </c>
      <c r="S3528" s="526" t="str">
        <f t="shared" si="990"/>
        <v/>
      </c>
      <c r="V3528" s="433">
        <f>VLOOKUP(A3528,[3]Cartilha!$A:$A,1,FALSE)</f>
        <v>98402</v>
      </c>
      <c r="W3528" s="367"/>
    </row>
    <row r="3529" spans="1:23" hidden="1" x14ac:dyDescent="0.2">
      <c r="A3529" s="623">
        <v>98267</v>
      </c>
      <c r="B3529" s="616" t="s">
        <v>3171</v>
      </c>
      <c r="C3529" s="620" t="s">
        <v>3914</v>
      </c>
      <c r="D3529" s="612" t="s">
        <v>7029</v>
      </c>
      <c r="E3529" s="621">
        <v>12.19</v>
      </c>
      <c r="F3529" s="614">
        <f t="shared" si="989"/>
        <v>14.7</v>
      </c>
      <c r="G3529" s="518"/>
      <c r="H3529" s="423"/>
      <c r="I3529" s="424">
        <f t="shared" si="999"/>
        <v>0</v>
      </c>
      <c r="J3529" s="448">
        <f t="shared" si="1000"/>
        <v>0</v>
      </c>
      <c r="K3529" s="419"/>
      <c r="L3529" s="461">
        <f t="shared" si="1001"/>
        <v>0</v>
      </c>
      <c r="M3529" s="423">
        <f t="shared" si="1002"/>
        <v>0</v>
      </c>
      <c r="N3529" s="448">
        <f t="shared" si="1003"/>
        <v>0</v>
      </c>
      <c r="O3529" s="424">
        <f t="shared" si="1004"/>
        <v>0</v>
      </c>
      <c r="P3529" s="420"/>
      <c r="Q3529" s="532"/>
      <c r="R3529" s="526" t="str">
        <f t="shared" si="988"/>
        <v/>
      </c>
      <c r="S3529" s="526" t="str">
        <f t="shared" si="990"/>
        <v/>
      </c>
      <c r="V3529" s="433">
        <f>VLOOKUP(A3529,[3]Cartilha!$A:$A,1,FALSE)</f>
        <v>98267</v>
      </c>
      <c r="W3529" s="367"/>
    </row>
    <row r="3530" spans="1:23" hidden="1" x14ac:dyDescent="0.2">
      <c r="A3530" s="623">
        <v>98268</v>
      </c>
      <c r="B3530" s="616" t="s">
        <v>3171</v>
      </c>
      <c r="C3530" s="620" t="s">
        <v>3915</v>
      </c>
      <c r="D3530" s="612" t="s">
        <v>7029</v>
      </c>
      <c r="E3530" s="621">
        <v>19.89</v>
      </c>
      <c r="F3530" s="614">
        <f t="shared" si="989"/>
        <v>23.98</v>
      </c>
      <c r="G3530" s="518"/>
      <c r="H3530" s="423"/>
      <c r="I3530" s="424">
        <f t="shared" si="999"/>
        <v>0</v>
      </c>
      <c r="J3530" s="448">
        <f t="shared" si="1000"/>
        <v>0</v>
      </c>
      <c r="K3530" s="419"/>
      <c r="L3530" s="461">
        <f t="shared" si="1001"/>
        <v>0</v>
      </c>
      <c r="M3530" s="423">
        <f t="shared" si="1002"/>
        <v>0</v>
      </c>
      <c r="N3530" s="448">
        <f t="shared" si="1003"/>
        <v>0</v>
      </c>
      <c r="O3530" s="424">
        <f t="shared" si="1004"/>
        <v>0</v>
      </c>
      <c r="P3530" s="420"/>
      <c r="Q3530" s="532"/>
      <c r="R3530" s="526" t="str">
        <f t="shared" si="988"/>
        <v/>
      </c>
      <c r="S3530" s="526" t="str">
        <f t="shared" si="990"/>
        <v/>
      </c>
      <c r="V3530" s="433">
        <f>VLOOKUP(A3530,[3]Cartilha!$A:$A,1,FALSE)</f>
        <v>98268</v>
      </c>
      <c r="W3530" s="367"/>
    </row>
    <row r="3531" spans="1:23" hidden="1" x14ac:dyDescent="0.2">
      <c r="A3531" s="623">
        <v>98269</v>
      </c>
      <c r="B3531" s="616" t="s">
        <v>3171</v>
      </c>
      <c r="C3531" s="620" t="s">
        <v>3916</v>
      </c>
      <c r="D3531" s="612" t="s">
        <v>7029</v>
      </c>
      <c r="E3531" s="621">
        <v>25.69</v>
      </c>
      <c r="F3531" s="614">
        <f t="shared" si="989"/>
        <v>30.97</v>
      </c>
      <c r="G3531" s="518"/>
      <c r="H3531" s="423"/>
      <c r="I3531" s="424">
        <f t="shared" si="999"/>
        <v>0</v>
      </c>
      <c r="J3531" s="448">
        <f t="shared" si="1000"/>
        <v>0</v>
      </c>
      <c r="K3531" s="419"/>
      <c r="L3531" s="461">
        <f t="shared" si="1001"/>
        <v>0</v>
      </c>
      <c r="M3531" s="423">
        <f t="shared" si="1002"/>
        <v>0</v>
      </c>
      <c r="N3531" s="448">
        <f t="shared" si="1003"/>
        <v>0</v>
      </c>
      <c r="O3531" s="424">
        <f t="shared" si="1004"/>
        <v>0</v>
      </c>
      <c r="P3531" s="420"/>
      <c r="Q3531" s="532"/>
      <c r="R3531" s="526" t="str">
        <f t="shared" si="988"/>
        <v/>
      </c>
      <c r="S3531" s="526" t="str">
        <f t="shared" si="990"/>
        <v/>
      </c>
      <c r="V3531" s="433">
        <f>VLOOKUP(A3531,[3]Cartilha!$A:$A,1,FALSE)</f>
        <v>98269</v>
      </c>
      <c r="W3531" s="367"/>
    </row>
    <row r="3532" spans="1:23" hidden="1" x14ac:dyDescent="0.2">
      <c r="A3532" s="623">
        <v>98270</v>
      </c>
      <c r="B3532" s="616" t="s">
        <v>3171</v>
      </c>
      <c r="C3532" s="620" t="s">
        <v>3917</v>
      </c>
      <c r="D3532" s="612" t="s">
        <v>7029</v>
      </c>
      <c r="E3532" s="621">
        <v>41.76</v>
      </c>
      <c r="F3532" s="614">
        <f t="shared" si="989"/>
        <v>50.35</v>
      </c>
      <c r="G3532" s="518"/>
      <c r="H3532" s="423"/>
      <c r="I3532" s="424">
        <f t="shared" si="999"/>
        <v>0</v>
      </c>
      <c r="J3532" s="448">
        <f t="shared" si="1000"/>
        <v>0</v>
      </c>
      <c r="K3532" s="419"/>
      <c r="L3532" s="461">
        <f t="shared" si="1001"/>
        <v>0</v>
      </c>
      <c r="M3532" s="423">
        <f t="shared" si="1002"/>
        <v>0</v>
      </c>
      <c r="N3532" s="448">
        <f t="shared" si="1003"/>
        <v>0</v>
      </c>
      <c r="O3532" s="424">
        <f t="shared" si="1004"/>
        <v>0</v>
      </c>
      <c r="P3532" s="420"/>
      <c r="Q3532" s="532"/>
      <c r="R3532" s="526" t="str">
        <f t="shared" si="988"/>
        <v/>
      </c>
      <c r="S3532" s="526" t="str">
        <f t="shared" si="990"/>
        <v/>
      </c>
      <c r="V3532" s="433">
        <f>VLOOKUP(A3532,[3]Cartilha!$A:$A,1,FALSE)</f>
        <v>98270</v>
      </c>
      <c r="W3532" s="367"/>
    </row>
    <row r="3533" spans="1:23" hidden="1" x14ac:dyDescent="0.2">
      <c r="A3533" s="623">
        <v>98271</v>
      </c>
      <c r="B3533" s="616" t="s">
        <v>3171</v>
      </c>
      <c r="C3533" s="620" t="s">
        <v>3918</v>
      </c>
      <c r="D3533" s="612" t="s">
        <v>7029</v>
      </c>
      <c r="E3533" s="621">
        <v>64.760000000000005</v>
      </c>
      <c r="F3533" s="614">
        <f t="shared" si="989"/>
        <v>78.069999999999993</v>
      </c>
      <c r="G3533" s="518"/>
      <c r="H3533" s="423"/>
      <c r="I3533" s="424">
        <f t="shared" si="999"/>
        <v>0</v>
      </c>
      <c r="J3533" s="448">
        <f t="shared" si="1000"/>
        <v>0</v>
      </c>
      <c r="K3533" s="419"/>
      <c r="L3533" s="461">
        <f t="shared" si="1001"/>
        <v>0</v>
      </c>
      <c r="M3533" s="423">
        <f t="shared" si="1002"/>
        <v>0</v>
      </c>
      <c r="N3533" s="448">
        <f t="shared" si="1003"/>
        <v>0</v>
      </c>
      <c r="O3533" s="424">
        <f t="shared" si="1004"/>
        <v>0</v>
      </c>
      <c r="P3533" s="420"/>
      <c r="Q3533" s="532"/>
      <c r="R3533" s="526" t="str">
        <f t="shared" si="988"/>
        <v/>
      </c>
      <c r="S3533" s="526" t="str">
        <f t="shared" si="990"/>
        <v/>
      </c>
      <c r="V3533" s="433">
        <f>VLOOKUP(A3533,[3]Cartilha!$A:$A,1,FALSE)</f>
        <v>98271</v>
      </c>
      <c r="W3533" s="367"/>
    </row>
    <row r="3534" spans="1:23" hidden="1" x14ac:dyDescent="0.2">
      <c r="A3534" s="623">
        <v>98272</v>
      </c>
      <c r="B3534" s="616" t="s">
        <v>3171</v>
      </c>
      <c r="C3534" s="620" t="s">
        <v>3919</v>
      </c>
      <c r="D3534" s="612" t="s">
        <v>7029</v>
      </c>
      <c r="E3534" s="621">
        <v>151.82</v>
      </c>
      <c r="F3534" s="614">
        <f t="shared" si="989"/>
        <v>183.03</v>
      </c>
      <c r="G3534" s="518"/>
      <c r="H3534" s="423"/>
      <c r="I3534" s="424">
        <f t="shared" si="999"/>
        <v>0</v>
      </c>
      <c r="J3534" s="448">
        <f t="shared" si="1000"/>
        <v>0</v>
      </c>
      <c r="K3534" s="419"/>
      <c r="L3534" s="461">
        <f t="shared" si="1001"/>
        <v>0</v>
      </c>
      <c r="M3534" s="423">
        <f t="shared" si="1002"/>
        <v>0</v>
      </c>
      <c r="N3534" s="448">
        <f t="shared" si="1003"/>
        <v>0</v>
      </c>
      <c r="O3534" s="424">
        <f t="shared" si="1004"/>
        <v>0</v>
      </c>
      <c r="P3534" s="420"/>
      <c r="Q3534" s="532"/>
      <c r="R3534" s="526" t="str">
        <f t="shared" si="988"/>
        <v/>
      </c>
      <c r="S3534" s="526" t="str">
        <f t="shared" si="990"/>
        <v/>
      </c>
      <c r="V3534" s="433">
        <f>VLOOKUP(A3534,[3]Cartilha!$A:$A,1,FALSE)</f>
        <v>98272</v>
      </c>
      <c r="W3534" s="367"/>
    </row>
    <row r="3535" spans="1:23" hidden="1" x14ac:dyDescent="0.2">
      <c r="A3535" s="623">
        <v>98276</v>
      </c>
      <c r="B3535" s="616" t="s">
        <v>3171</v>
      </c>
      <c r="C3535" s="620" t="s">
        <v>3920</v>
      </c>
      <c r="D3535" s="612" t="s">
        <v>7029</v>
      </c>
      <c r="E3535" s="621">
        <v>9.1199999999999992</v>
      </c>
      <c r="F3535" s="614">
        <f t="shared" si="989"/>
        <v>11</v>
      </c>
      <c r="G3535" s="518"/>
      <c r="H3535" s="423"/>
      <c r="I3535" s="424">
        <f t="shared" si="999"/>
        <v>0</v>
      </c>
      <c r="J3535" s="448">
        <f t="shared" si="1000"/>
        <v>0</v>
      </c>
      <c r="K3535" s="419"/>
      <c r="L3535" s="461">
        <f t="shared" si="1001"/>
        <v>0</v>
      </c>
      <c r="M3535" s="423">
        <f t="shared" si="1002"/>
        <v>0</v>
      </c>
      <c r="N3535" s="448">
        <f t="shared" si="1003"/>
        <v>0</v>
      </c>
      <c r="O3535" s="424">
        <f t="shared" si="1004"/>
        <v>0</v>
      </c>
      <c r="P3535" s="420"/>
      <c r="Q3535" s="532"/>
      <c r="R3535" s="526" t="str">
        <f t="shared" si="988"/>
        <v/>
      </c>
      <c r="S3535" s="526" t="str">
        <f t="shared" si="990"/>
        <v/>
      </c>
      <c r="V3535" s="433">
        <f>VLOOKUP(A3535,[3]Cartilha!$A:$A,1,FALSE)</f>
        <v>98276</v>
      </c>
      <c r="W3535" s="367"/>
    </row>
    <row r="3536" spans="1:23" hidden="1" x14ac:dyDescent="0.2">
      <c r="A3536" s="623">
        <v>98277</v>
      </c>
      <c r="B3536" s="616" t="s">
        <v>3171</v>
      </c>
      <c r="C3536" s="620" t="s">
        <v>3921</v>
      </c>
      <c r="D3536" s="612" t="s">
        <v>7029</v>
      </c>
      <c r="E3536" s="621">
        <v>16.829999999999998</v>
      </c>
      <c r="F3536" s="614">
        <f t="shared" si="989"/>
        <v>20.29</v>
      </c>
      <c r="G3536" s="518"/>
      <c r="H3536" s="423"/>
      <c r="I3536" s="424">
        <f t="shared" si="999"/>
        <v>0</v>
      </c>
      <c r="J3536" s="448">
        <f t="shared" si="1000"/>
        <v>0</v>
      </c>
      <c r="K3536" s="419"/>
      <c r="L3536" s="461">
        <f t="shared" si="1001"/>
        <v>0</v>
      </c>
      <c r="M3536" s="423">
        <f t="shared" si="1002"/>
        <v>0</v>
      </c>
      <c r="N3536" s="448">
        <f t="shared" si="1003"/>
        <v>0</v>
      </c>
      <c r="O3536" s="424">
        <f t="shared" si="1004"/>
        <v>0</v>
      </c>
      <c r="P3536" s="420"/>
      <c r="Q3536" s="532"/>
      <c r="R3536" s="526" t="str">
        <f t="shared" si="988"/>
        <v/>
      </c>
      <c r="S3536" s="526" t="str">
        <f t="shared" si="990"/>
        <v/>
      </c>
      <c r="V3536" s="433">
        <f>VLOOKUP(A3536,[3]Cartilha!$A:$A,1,FALSE)</f>
        <v>98277</v>
      </c>
      <c r="W3536" s="367"/>
    </row>
    <row r="3537" spans="1:23" hidden="1" x14ac:dyDescent="0.2">
      <c r="A3537" s="623">
        <v>98278</v>
      </c>
      <c r="B3537" s="616" t="s">
        <v>3171</v>
      </c>
      <c r="C3537" s="620" t="s">
        <v>3922</v>
      </c>
      <c r="D3537" s="612" t="s">
        <v>7029</v>
      </c>
      <c r="E3537" s="621">
        <v>22.63</v>
      </c>
      <c r="F3537" s="614">
        <f t="shared" si="989"/>
        <v>27.28</v>
      </c>
      <c r="G3537" s="518"/>
      <c r="H3537" s="423"/>
      <c r="I3537" s="424">
        <f t="shared" si="999"/>
        <v>0</v>
      </c>
      <c r="J3537" s="448">
        <f t="shared" si="1000"/>
        <v>0</v>
      </c>
      <c r="K3537" s="419"/>
      <c r="L3537" s="461">
        <f t="shared" si="1001"/>
        <v>0</v>
      </c>
      <c r="M3537" s="423">
        <f t="shared" si="1002"/>
        <v>0</v>
      </c>
      <c r="N3537" s="448">
        <f t="shared" si="1003"/>
        <v>0</v>
      </c>
      <c r="O3537" s="424">
        <f t="shared" si="1004"/>
        <v>0</v>
      </c>
      <c r="P3537" s="420"/>
      <c r="Q3537" s="532"/>
      <c r="R3537" s="526" t="str">
        <f t="shared" si="988"/>
        <v/>
      </c>
      <c r="S3537" s="526" t="str">
        <f t="shared" si="990"/>
        <v/>
      </c>
      <c r="V3537" s="433">
        <f>VLOOKUP(A3537,[3]Cartilha!$A:$A,1,FALSE)</f>
        <v>98278</v>
      </c>
      <c r="W3537" s="367"/>
    </row>
    <row r="3538" spans="1:23" hidden="1" x14ac:dyDescent="0.2">
      <c r="A3538" s="623">
        <v>98279</v>
      </c>
      <c r="B3538" s="616" t="s">
        <v>3171</v>
      </c>
      <c r="C3538" s="620" t="s">
        <v>3923</v>
      </c>
      <c r="D3538" s="612" t="s">
        <v>7029</v>
      </c>
      <c r="E3538" s="621">
        <v>38.69</v>
      </c>
      <c r="F3538" s="614">
        <f t="shared" si="989"/>
        <v>46.64</v>
      </c>
      <c r="G3538" s="518"/>
      <c r="H3538" s="423"/>
      <c r="I3538" s="424">
        <f t="shared" si="999"/>
        <v>0</v>
      </c>
      <c r="J3538" s="448">
        <f t="shared" si="1000"/>
        <v>0</v>
      </c>
      <c r="K3538" s="419"/>
      <c r="L3538" s="461">
        <f t="shared" si="1001"/>
        <v>0</v>
      </c>
      <c r="M3538" s="423">
        <f t="shared" si="1002"/>
        <v>0</v>
      </c>
      <c r="N3538" s="448">
        <f t="shared" si="1003"/>
        <v>0</v>
      </c>
      <c r="O3538" s="424">
        <f t="shared" si="1004"/>
        <v>0</v>
      </c>
      <c r="P3538" s="420"/>
      <c r="Q3538" s="532"/>
      <c r="R3538" s="526" t="str">
        <f t="shared" si="988"/>
        <v/>
      </c>
      <c r="S3538" s="526" t="str">
        <f t="shared" si="990"/>
        <v/>
      </c>
      <c r="V3538" s="433">
        <f>VLOOKUP(A3538,[3]Cartilha!$A:$A,1,FALSE)</f>
        <v>98279</v>
      </c>
      <c r="W3538" s="367"/>
    </row>
    <row r="3539" spans="1:23" ht="22.5" hidden="1" x14ac:dyDescent="0.2">
      <c r="A3539" s="623">
        <v>98286</v>
      </c>
      <c r="B3539" s="616" t="s">
        <v>3171</v>
      </c>
      <c r="C3539" s="620" t="s">
        <v>3924</v>
      </c>
      <c r="D3539" s="612" t="s">
        <v>7029</v>
      </c>
      <c r="E3539" s="621">
        <v>16.13</v>
      </c>
      <c r="F3539" s="614">
        <f t="shared" si="989"/>
        <v>19.45</v>
      </c>
      <c r="G3539" s="518"/>
      <c r="H3539" s="423"/>
      <c r="I3539" s="424">
        <f t="shared" si="999"/>
        <v>0</v>
      </c>
      <c r="J3539" s="448">
        <f t="shared" si="1000"/>
        <v>0</v>
      </c>
      <c r="K3539" s="419"/>
      <c r="L3539" s="461">
        <f t="shared" si="1001"/>
        <v>0</v>
      </c>
      <c r="M3539" s="423">
        <f t="shared" si="1002"/>
        <v>0</v>
      </c>
      <c r="N3539" s="448">
        <f t="shared" si="1003"/>
        <v>0</v>
      </c>
      <c r="O3539" s="424">
        <f t="shared" si="1004"/>
        <v>0</v>
      </c>
      <c r="P3539" s="420"/>
      <c r="Q3539" s="532"/>
      <c r="R3539" s="526" t="str">
        <f t="shared" si="988"/>
        <v/>
      </c>
      <c r="S3539" s="526" t="str">
        <f t="shared" si="990"/>
        <v/>
      </c>
      <c r="V3539" s="433">
        <f>VLOOKUP(A3539,[3]Cartilha!$A:$A,1,FALSE)</f>
        <v>98286</v>
      </c>
      <c r="W3539" s="367"/>
    </row>
    <row r="3540" spans="1:23" ht="22.5" hidden="1" x14ac:dyDescent="0.2">
      <c r="A3540" s="623">
        <v>98293</v>
      </c>
      <c r="B3540" s="616" t="s">
        <v>3171</v>
      </c>
      <c r="C3540" s="620" t="s">
        <v>3925</v>
      </c>
      <c r="D3540" s="612" t="s">
        <v>7029</v>
      </c>
      <c r="E3540" s="621">
        <v>9.83</v>
      </c>
      <c r="F3540" s="614">
        <f t="shared" si="989"/>
        <v>11.85</v>
      </c>
      <c r="G3540" s="518"/>
      <c r="H3540" s="423"/>
      <c r="I3540" s="424">
        <f t="shared" si="999"/>
        <v>0</v>
      </c>
      <c r="J3540" s="448">
        <f t="shared" si="1000"/>
        <v>0</v>
      </c>
      <c r="K3540" s="419"/>
      <c r="L3540" s="461">
        <f t="shared" si="1001"/>
        <v>0</v>
      </c>
      <c r="M3540" s="423">
        <f t="shared" si="1002"/>
        <v>0</v>
      </c>
      <c r="N3540" s="448">
        <f t="shared" si="1003"/>
        <v>0</v>
      </c>
      <c r="O3540" s="424">
        <f t="shared" si="1004"/>
        <v>0</v>
      </c>
      <c r="P3540" s="420"/>
      <c r="Q3540" s="532"/>
      <c r="R3540" s="526" t="str">
        <f t="shared" ref="R3540:R3603" si="1005">IF(Q3540="X","x",IF(Q3540="xx","x",IF(O3540&gt;0,"x","")))</f>
        <v/>
      </c>
      <c r="S3540" s="526" t="str">
        <f t="shared" si="990"/>
        <v/>
      </c>
      <c r="V3540" s="433">
        <f>VLOOKUP(A3540,[3]Cartilha!$A:$A,1,FALSE)</f>
        <v>98293</v>
      </c>
      <c r="W3540" s="367"/>
    </row>
    <row r="3541" spans="1:23" hidden="1" x14ac:dyDescent="0.2">
      <c r="A3541" s="623">
        <v>98261</v>
      </c>
      <c r="B3541" s="616" t="s">
        <v>3171</v>
      </c>
      <c r="C3541" s="620" t="s">
        <v>3926</v>
      </c>
      <c r="D3541" s="612" t="s">
        <v>7029</v>
      </c>
      <c r="E3541" s="621">
        <v>3.82</v>
      </c>
      <c r="F3541" s="614">
        <f t="shared" si="989"/>
        <v>4.6100000000000003</v>
      </c>
      <c r="G3541" s="518"/>
      <c r="H3541" s="423"/>
      <c r="I3541" s="424">
        <f t="shared" si="999"/>
        <v>0</v>
      </c>
      <c r="J3541" s="448">
        <f t="shared" si="1000"/>
        <v>0</v>
      </c>
      <c r="K3541" s="419"/>
      <c r="L3541" s="461">
        <f t="shared" si="1001"/>
        <v>0</v>
      </c>
      <c r="M3541" s="423">
        <f t="shared" si="1002"/>
        <v>0</v>
      </c>
      <c r="N3541" s="448">
        <f t="shared" si="1003"/>
        <v>0</v>
      </c>
      <c r="O3541" s="424">
        <f t="shared" si="1004"/>
        <v>0</v>
      </c>
      <c r="P3541" s="420"/>
      <c r="Q3541" s="532"/>
      <c r="R3541" s="526" t="str">
        <f t="shared" si="1005"/>
        <v/>
      </c>
      <c r="S3541" s="526" t="str">
        <f t="shared" si="990"/>
        <v/>
      </c>
      <c r="V3541" s="433">
        <f>VLOOKUP(A3541,[3]Cartilha!$A:$A,1,FALSE)</f>
        <v>98261</v>
      </c>
      <c r="W3541" s="367"/>
    </row>
    <row r="3542" spans="1:23" ht="22.5" hidden="1" x14ac:dyDescent="0.2">
      <c r="A3542" s="623">
        <v>98262</v>
      </c>
      <c r="B3542" s="616" t="s">
        <v>3171</v>
      </c>
      <c r="C3542" s="620" t="s">
        <v>3927</v>
      </c>
      <c r="D3542" s="612" t="s">
        <v>7029</v>
      </c>
      <c r="E3542" s="621">
        <v>4.5</v>
      </c>
      <c r="F3542" s="614">
        <f t="shared" si="989"/>
        <v>5.43</v>
      </c>
      <c r="G3542" s="518"/>
      <c r="H3542" s="423"/>
      <c r="I3542" s="424">
        <f t="shared" si="999"/>
        <v>0</v>
      </c>
      <c r="J3542" s="448">
        <f t="shared" si="1000"/>
        <v>0</v>
      </c>
      <c r="K3542" s="419"/>
      <c r="L3542" s="461">
        <f t="shared" si="1001"/>
        <v>0</v>
      </c>
      <c r="M3542" s="423">
        <f t="shared" si="1002"/>
        <v>0</v>
      </c>
      <c r="N3542" s="448">
        <f t="shared" si="1003"/>
        <v>0</v>
      </c>
      <c r="O3542" s="424">
        <f t="shared" si="1004"/>
        <v>0</v>
      </c>
      <c r="P3542" s="420"/>
      <c r="Q3542" s="532"/>
      <c r="R3542" s="526" t="str">
        <f t="shared" si="1005"/>
        <v/>
      </c>
      <c r="S3542" s="526" t="str">
        <f t="shared" si="990"/>
        <v/>
      </c>
      <c r="V3542" s="433">
        <f>VLOOKUP(A3542,[3]Cartilha!$A:$A,1,FALSE)</f>
        <v>98262</v>
      </c>
      <c r="W3542" s="367"/>
    </row>
    <row r="3543" spans="1:23" ht="22.5" hidden="1" x14ac:dyDescent="0.2">
      <c r="A3543" s="623">
        <v>98263</v>
      </c>
      <c r="B3543" s="616" t="s">
        <v>3171</v>
      </c>
      <c r="C3543" s="620" t="s">
        <v>3928</v>
      </c>
      <c r="D3543" s="612" t="s">
        <v>7029</v>
      </c>
      <c r="E3543" s="621">
        <v>5.33</v>
      </c>
      <c r="F3543" s="614">
        <f t="shared" ref="F3543:F3606" si="1006">IF(E3543=0,0,ROUND(E3543*(1+E$13)*(1-E$14),2))</f>
        <v>6.43</v>
      </c>
      <c r="G3543" s="518"/>
      <c r="H3543" s="423"/>
      <c r="I3543" s="424">
        <f t="shared" si="999"/>
        <v>0</v>
      </c>
      <c r="J3543" s="448">
        <f t="shared" si="1000"/>
        <v>0</v>
      </c>
      <c r="K3543" s="419"/>
      <c r="L3543" s="461">
        <f t="shared" si="1001"/>
        <v>0</v>
      </c>
      <c r="M3543" s="423">
        <f t="shared" si="1002"/>
        <v>0</v>
      </c>
      <c r="N3543" s="448">
        <f t="shared" si="1003"/>
        <v>0</v>
      </c>
      <c r="O3543" s="424">
        <f t="shared" si="1004"/>
        <v>0</v>
      </c>
      <c r="P3543" s="420"/>
      <c r="Q3543" s="532"/>
      <c r="R3543" s="526" t="str">
        <f t="shared" si="1005"/>
        <v/>
      </c>
      <c r="S3543" s="526" t="str">
        <f t="shared" si="990"/>
        <v/>
      </c>
      <c r="V3543" s="433">
        <f>VLOOKUP(A3543,[3]Cartilha!$A:$A,1,FALSE)</f>
        <v>98263</v>
      </c>
      <c r="W3543" s="367"/>
    </row>
    <row r="3544" spans="1:23" ht="22.5" hidden="1" x14ac:dyDescent="0.2">
      <c r="A3544" s="623">
        <v>98264</v>
      </c>
      <c r="B3544" s="616" t="s">
        <v>3171</v>
      </c>
      <c r="C3544" s="620" t="s">
        <v>3929</v>
      </c>
      <c r="D3544" s="612" t="s">
        <v>7029</v>
      </c>
      <c r="E3544" s="621">
        <v>5.94</v>
      </c>
      <c r="F3544" s="614">
        <f t="shared" si="1006"/>
        <v>7.16</v>
      </c>
      <c r="G3544" s="518"/>
      <c r="H3544" s="423"/>
      <c r="I3544" s="424">
        <f t="shared" si="999"/>
        <v>0</v>
      </c>
      <c r="J3544" s="448">
        <f t="shared" si="1000"/>
        <v>0</v>
      </c>
      <c r="K3544" s="419"/>
      <c r="L3544" s="461">
        <f t="shared" si="1001"/>
        <v>0</v>
      </c>
      <c r="M3544" s="423">
        <f t="shared" si="1002"/>
        <v>0</v>
      </c>
      <c r="N3544" s="448">
        <f t="shared" si="1003"/>
        <v>0</v>
      </c>
      <c r="O3544" s="424">
        <f t="shared" si="1004"/>
        <v>0</v>
      </c>
      <c r="P3544" s="420"/>
      <c r="Q3544" s="525"/>
      <c r="R3544" s="526" t="str">
        <f t="shared" si="1005"/>
        <v/>
      </c>
      <c r="S3544" s="526" t="str">
        <f t="shared" si="990"/>
        <v/>
      </c>
      <c r="V3544" s="433">
        <f>VLOOKUP(A3544,[3]Cartilha!$A:$A,1,FALSE)</f>
        <v>98264</v>
      </c>
      <c r="W3544" s="367"/>
    </row>
    <row r="3545" spans="1:23" ht="22.5" hidden="1" x14ac:dyDescent="0.2">
      <c r="A3545" s="623">
        <v>98265</v>
      </c>
      <c r="B3545" s="616" t="s">
        <v>3171</v>
      </c>
      <c r="C3545" s="620" t="s">
        <v>3930</v>
      </c>
      <c r="D3545" s="612" t="s">
        <v>7029</v>
      </c>
      <c r="E3545" s="621">
        <v>6.89</v>
      </c>
      <c r="F3545" s="614">
        <f t="shared" si="1006"/>
        <v>8.31</v>
      </c>
      <c r="G3545" s="518"/>
      <c r="H3545" s="423"/>
      <c r="I3545" s="424">
        <f t="shared" si="999"/>
        <v>0</v>
      </c>
      <c r="J3545" s="448">
        <f t="shared" si="1000"/>
        <v>0</v>
      </c>
      <c r="K3545" s="419"/>
      <c r="L3545" s="461">
        <f t="shared" si="1001"/>
        <v>0</v>
      </c>
      <c r="M3545" s="423">
        <f t="shared" si="1002"/>
        <v>0</v>
      </c>
      <c r="N3545" s="448">
        <f t="shared" si="1003"/>
        <v>0</v>
      </c>
      <c r="O3545" s="424">
        <f t="shared" si="1004"/>
        <v>0</v>
      </c>
      <c r="P3545" s="420"/>
      <c r="Q3545" s="532"/>
      <c r="R3545" s="526" t="str">
        <f t="shared" si="1005"/>
        <v/>
      </c>
      <c r="S3545" s="526" t="str">
        <f t="shared" si="990"/>
        <v/>
      </c>
      <c r="V3545" s="433">
        <f>VLOOKUP(A3545,[3]Cartilha!$A:$A,1,FALSE)</f>
        <v>98265</v>
      </c>
      <c r="W3545" s="367"/>
    </row>
    <row r="3546" spans="1:23" ht="22.5" hidden="1" x14ac:dyDescent="0.2">
      <c r="A3546" s="623">
        <v>98266</v>
      </c>
      <c r="B3546" s="616" t="s">
        <v>3171</v>
      </c>
      <c r="C3546" s="620" t="s">
        <v>3931</v>
      </c>
      <c r="D3546" s="612" t="s">
        <v>7029</v>
      </c>
      <c r="E3546" s="621">
        <v>7.44</v>
      </c>
      <c r="F3546" s="614">
        <f t="shared" si="1006"/>
        <v>8.9700000000000006</v>
      </c>
      <c r="G3546" s="518"/>
      <c r="H3546" s="423"/>
      <c r="I3546" s="424">
        <f t="shared" si="999"/>
        <v>0</v>
      </c>
      <c r="J3546" s="448">
        <f t="shared" si="1000"/>
        <v>0</v>
      </c>
      <c r="K3546" s="419"/>
      <c r="L3546" s="461">
        <f t="shared" si="1001"/>
        <v>0</v>
      </c>
      <c r="M3546" s="423">
        <f t="shared" si="1002"/>
        <v>0</v>
      </c>
      <c r="N3546" s="448">
        <f t="shared" si="1003"/>
        <v>0</v>
      </c>
      <c r="O3546" s="424">
        <f t="shared" si="1004"/>
        <v>0</v>
      </c>
      <c r="P3546" s="420"/>
      <c r="Q3546" s="532"/>
      <c r="R3546" s="526" t="str">
        <f t="shared" si="1005"/>
        <v/>
      </c>
      <c r="S3546" s="526" t="str">
        <f t="shared" si="990"/>
        <v/>
      </c>
      <c r="V3546" s="433">
        <f>VLOOKUP(A3546,[3]Cartilha!$A:$A,1,FALSE)</f>
        <v>98266</v>
      </c>
      <c r="W3546" s="367"/>
    </row>
    <row r="3547" spans="1:23" hidden="1" x14ac:dyDescent="0.2">
      <c r="A3547" s="623">
        <v>98273</v>
      </c>
      <c r="B3547" s="616" t="s">
        <v>3171</v>
      </c>
      <c r="C3547" s="620" t="s">
        <v>3932</v>
      </c>
      <c r="D3547" s="612" t="s">
        <v>7029</v>
      </c>
      <c r="E3547" s="621">
        <v>2.89</v>
      </c>
      <c r="F3547" s="614">
        <f t="shared" si="1006"/>
        <v>3.48</v>
      </c>
      <c r="G3547" s="518"/>
      <c r="H3547" s="423"/>
      <c r="I3547" s="424">
        <f t="shared" si="999"/>
        <v>0</v>
      </c>
      <c r="J3547" s="448">
        <f t="shared" si="1000"/>
        <v>0</v>
      </c>
      <c r="K3547" s="419"/>
      <c r="L3547" s="461">
        <f t="shared" si="1001"/>
        <v>0</v>
      </c>
      <c r="M3547" s="423">
        <f t="shared" si="1002"/>
        <v>0</v>
      </c>
      <c r="N3547" s="448">
        <f t="shared" si="1003"/>
        <v>0</v>
      </c>
      <c r="O3547" s="424">
        <f t="shared" si="1004"/>
        <v>0</v>
      </c>
      <c r="P3547" s="420"/>
      <c r="Q3547" s="532"/>
      <c r="R3547" s="526" t="str">
        <f t="shared" si="1005"/>
        <v/>
      </c>
      <c r="S3547" s="526" t="str">
        <f t="shared" si="990"/>
        <v/>
      </c>
      <c r="V3547" s="433">
        <f>VLOOKUP(A3547,[3]Cartilha!$A:$A,1,FALSE)</f>
        <v>98273</v>
      </c>
      <c r="W3547" s="367"/>
    </row>
    <row r="3548" spans="1:23" hidden="1" x14ac:dyDescent="0.2">
      <c r="A3548" s="623">
        <v>98274</v>
      </c>
      <c r="B3548" s="616" t="s">
        <v>3171</v>
      </c>
      <c r="C3548" s="620" t="s">
        <v>3933</v>
      </c>
      <c r="D3548" s="612" t="s">
        <v>7029</v>
      </c>
      <c r="E3548" s="621">
        <v>3.83</v>
      </c>
      <c r="F3548" s="614">
        <f t="shared" si="1006"/>
        <v>4.62</v>
      </c>
      <c r="G3548" s="518"/>
      <c r="H3548" s="423"/>
      <c r="I3548" s="424">
        <f t="shared" si="999"/>
        <v>0</v>
      </c>
      <c r="J3548" s="448">
        <f t="shared" si="1000"/>
        <v>0</v>
      </c>
      <c r="K3548" s="419"/>
      <c r="L3548" s="461">
        <f t="shared" si="1001"/>
        <v>0</v>
      </c>
      <c r="M3548" s="423">
        <f t="shared" si="1002"/>
        <v>0</v>
      </c>
      <c r="N3548" s="448">
        <f t="shared" si="1003"/>
        <v>0</v>
      </c>
      <c r="O3548" s="424">
        <f t="shared" si="1004"/>
        <v>0</v>
      </c>
      <c r="P3548" s="420"/>
      <c r="Q3548" s="532"/>
      <c r="R3548" s="526" t="str">
        <f t="shared" si="1005"/>
        <v/>
      </c>
      <c r="S3548" s="526" t="str">
        <f t="shared" si="990"/>
        <v/>
      </c>
      <c r="V3548" s="433">
        <f>VLOOKUP(A3548,[3]Cartilha!$A:$A,1,FALSE)</f>
        <v>98274</v>
      </c>
      <c r="W3548" s="367"/>
    </row>
    <row r="3549" spans="1:23" hidden="1" x14ac:dyDescent="0.2">
      <c r="A3549" s="623">
        <v>98275</v>
      </c>
      <c r="B3549" s="616" t="s">
        <v>3171</v>
      </c>
      <c r="C3549" s="620" t="s">
        <v>3934</v>
      </c>
      <c r="D3549" s="612" t="s">
        <v>7029</v>
      </c>
      <c r="E3549" s="621">
        <v>4.37</v>
      </c>
      <c r="F3549" s="614">
        <f t="shared" si="1006"/>
        <v>5.27</v>
      </c>
      <c r="G3549" s="518"/>
      <c r="H3549" s="423"/>
      <c r="I3549" s="424">
        <f t="shared" si="999"/>
        <v>0</v>
      </c>
      <c r="J3549" s="448">
        <f t="shared" si="1000"/>
        <v>0</v>
      </c>
      <c r="K3549" s="419"/>
      <c r="L3549" s="461">
        <f t="shared" si="1001"/>
        <v>0</v>
      </c>
      <c r="M3549" s="423">
        <f t="shared" si="1002"/>
        <v>0</v>
      </c>
      <c r="N3549" s="448">
        <f t="shared" si="1003"/>
        <v>0</v>
      </c>
      <c r="O3549" s="424">
        <f t="shared" si="1004"/>
        <v>0</v>
      </c>
      <c r="P3549" s="420"/>
      <c r="Q3549" s="532"/>
      <c r="R3549" s="526" t="str">
        <f t="shared" si="1005"/>
        <v/>
      </c>
      <c r="S3549" s="526" t="str">
        <f t="shared" si="990"/>
        <v/>
      </c>
      <c r="V3549" s="433">
        <f>VLOOKUP(A3549,[3]Cartilha!$A:$A,1,FALSE)</f>
        <v>98275</v>
      </c>
      <c r="W3549" s="367"/>
    </row>
    <row r="3550" spans="1:23" ht="22.5" hidden="1" x14ac:dyDescent="0.2">
      <c r="A3550" s="623">
        <v>98280</v>
      </c>
      <c r="B3550" s="616" t="s">
        <v>3171</v>
      </c>
      <c r="C3550" s="620" t="s">
        <v>3935</v>
      </c>
      <c r="D3550" s="612" t="s">
        <v>7029</v>
      </c>
      <c r="E3550" s="621">
        <v>7.77</v>
      </c>
      <c r="F3550" s="614">
        <f t="shared" si="1006"/>
        <v>9.3699999999999992</v>
      </c>
      <c r="G3550" s="518"/>
      <c r="H3550" s="423"/>
      <c r="I3550" s="424">
        <f t="shared" si="999"/>
        <v>0</v>
      </c>
      <c r="J3550" s="448">
        <f t="shared" si="1000"/>
        <v>0</v>
      </c>
      <c r="K3550" s="419"/>
      <c r="L3550" s="461">
        <f t="shared" si="1001"/>
        <v>0</v>
      </c>
      <c r="M3550" s="423">
        <f t="shared" si="1002"/>
        <v>0</v>
      </c>
      <c r="N3550" s="448">
        <f t="shared" si="1003"/>
        <v>0</v>
      </c>
      <c r="O3550" s="424">
        <f t="shared" si="1004"/>
        <v>0</v>
      </c>
      <c r="P3550" s="420"/>
      <c r="Q3550" s="525"/>
      <c r="R3550" s="526" t="str">
        <f t="shared" si="1005"/>
        <v/>
      </c>
      <c r="S3550" s="526" t="str">
        <f t="shared" si="990"/>
        <v/>
      </c>
      <c r="V3550" s="433">
        <f>VLOOKUP(A3550,[3]Cartilha!$A:$A,1,FALSE)</f>
        <v>98280</v>
      </c>
      <c r="W3550" s="367"/>
    </row>
    <row r="3551" spans="1:23" ht="22.5" hidden="1" x14ac:dyDescent="0.2">
      <c r="A3551" s="623">
        <v>98281</v>
      </c>
      <c r="B3551" s="616" t="s">
        <v>3171</v>
      </c>
      <c r="C3551" s="620" t="s">
        <v>3936</v>
      </c>
      <c r="D3551" s="612" t="s">
        <v>7029</v>
      </c>
      <c r="E3551" s="621">
        <v>8.4499999999999993</v>
      </c>
      <c r="F3551" s="614">
        <f t="shared" si="1006"/>
        <v>10.19</v>
      </c>
      <c r="G3551" s="518"/>
      <c r="H3551" s="423"/>
      <c r="I3551" s="424">
        <f t="shared" si="999"/>
        <v>0</v>
      </c>
      <c r="J3551" s="448">
        <f t="shared" si="1000"/>
        <v>0</v>
      </c>
      <c r="K3551" s="419"/>
      <c r="L3551" s="461">
        <f t="shared" si="1001"/>
        <v>0</v>
      </c>
      <c r="M3551" s="423">
        <f t="shared" si="1002"/>
        <v>0</v>
      </c>
      <c r="N3551" s="448">
        <f t="shared" si="1003"/>
        <v>0</v>
      </c>
      <c r="O3551" s="424">
        <f t="shared" si="1004"/>
        <v>0</v>
      </c>
      <c r="P3551" s="420"/>
      <c r="Q3551" s="532"/>
      <c r="R3551" s="526" t="str">
        <f t="shared" si="1005"/>
        <v/>
      </c>
      <c r="S3551" s="526" t="str">
        <f t="shared" si="990"/>
        <v/>
      </c>
      <c r="V3551" s="433">
        <f>VLOOKUP(A3551,[3]Cartilha!$A:$A,1,FALSE)</f>
        <v>98281</v>
      </c>
      <c r="W3551" s="367"/>
    </row>
    <row r="3552" spans="1:23" ht="22.5" hidden="1" x14ac:dyDescent="0.2">
      <c r="A3552" s="623">
        <v>98282</v>
      </c>
      <c r="B3552" s="616" t="s">
        <v>3171</v>
      </c>
      <c r="C3552" s="620" t="s">
        <v>3937</v>
      </c>
      <c r="D3552" s="612" t="s">
        <v>7029</v>
      </c>
      <c r="E3552" s="621">
        <v>9.27</v>
      </c>
      <c r="F3552" s="614">
        <f t="shared" si="1006"/>
        <v>11.18</v>
      </c>
      <c r="G3552" s="518"/>
      <c r="H3552" s="423"/>
      <c r="I3552" s="424">
        <f t="shared" si="999"/>
        <v>0</v>
      </c>
      <c r="J3552" s="448">
        <f t="shared" si="1000"/>
        <v>0</v>
      </c>
      <c r="K3552" s="419"/>
      <c r="L3552" s="461">
        <f t="shared" si="1001"/>
        <v>0</v>
      </c>
      <c r="M3552" s="423">
        <f t="shared" si="1002"/>
        <v>0</v>
      </c>
      <c r="N3552" s="448">
        <f t="shared" si="1003"/>
        <v>0</v>
      </c>
      <c r="O3552" s="424">
        <f t="shared" si="1004"/>
        <v>0</v>
      </c>
      <c r="P3552" s="420"/>
      <c r="Q3552" s="532"/>
      <c r="R3552" s="526" t="str">
        <f t="shared" si="1005"/>
        <v/>
      </c>
      <c r="S3552" s="526" t="str">
        <f t="shared" si="990"/>
        <v/>
      </c>
      <c r="V3552" s="433">
        <f>VLOOKUP(A3552,[3]Cartilha!$A:$A,1,FALSE)</f>
        <v>98282</v>
      </c>
      <c r="W3552" s="367"/>
    </row>
    <row r="3553" spans="1:23" ht="22.5" hidden="1" x14ac:dyDescent="0.2">
      <c r="A3553" s="623">
        <v>98283</v>
      </c>
      <c r="B3553" s="616" t="s">
        <v>3171</v>
      </c>
      <c r="C3553" s="620" t="s">
        <v>3938</v>
      </c>
      <c r="D3553" s="612" t="s">
        <v>7029</v>
      </c>
      <c r="E3553" s="621">
        <v>9.89</v>
      </c>
      <c r="F3553" s="614">
        <f t="shared" si="1006"/>
        <v>11.92</v>
      </c>
      <c r="G3553" s="518"/>
      <c r="H3553" s="423"/>
      <c r="I3553" s="424">
        <f t="shared" si="999"/>
        <v>0</v>
      </c>
      <c r="J3553" s="448">
        <f t="shared" si="1000"/>
        <v>0</v>
      </c>
      <c r="K3553" s="419"/>
      <c r="L3553" s="461">
        <f t="shared" si="1001"/>
        <v>0</v>
      </c>
      <c r="M3553" s="423">
        <f t="shared" si="1002"/>
        <v>0</v>
      </c>
      <c r="N3553" s="448">
        <f t="shared" si="1003"/>
        <v>0</v>
      </c>
      <c r="O3553" s="424">
        <f t="shared" si="1004"/>
        <v>0</v>
      </c>
      <c r="P3553" s="420"/>
      <c r="Q3553" s="532"/>
      <c r="R3553" s="526" t="str">
        <f t="shared" si="1005"/>
        <v/>
      </c>
      <c r="S3553" s="526" t="str">
        <f t="shared" si="990"/>
        <v/>
      </c>
      <c r="V3553" s="433">
        <f>VLOOKUP(A3553,[3]Cartilha!$A:$A,1,FALSE)</f>
        <v>98283</v>
      </c>
      <c r="W3553" s="367"/>
    </row>
    <row r="3554" spans="1:23" ht="22.5" hidden="1" x14ac:dyDescent="0.2">
      <c r="A3554" s="623">
        <v>98284</v>
      </c>
      <c r="B3554" s="616" t="s">
        <v>3171</v>
      </c>
      <c r="C3554" s="620" t="s">
        <v>3939</v>
      </c>
      <c r="D3554" s="612" t="s">
        <v>7029</v>
      </c>
      <c r="E3554" s="621">
        <v>10.83</v>
      </c>
      <c r="F3554" s="614">
        <f t="shared" si="1006"/>
        <v>13.06</v>
      </c>
      <c r="G3554" s="518"/>
      <c r="H3554" s="423"/>
      <c r="I3554" s="424">
        <f t="shared" si="999"/>
        <v>0</v>
      </c>
      <c r="J3554" s="448">
        <f t="shared" si="1000"/>
        <v>0</v>
      </c>
      <c r="K3554" s="419"/>
      <c r="L3554" s="461">
        <f t="shared" si="1001"/>
        <v>0</v>
      </c>
      <c r="M3554" s="423">
        <f t="shared" si="1002"/>
        <v>0</v>
      </c>
      <c r="N3554" s="448">
        <f t="shared" si="1003"/>
        <v>0</v>
      </c>
      <c r="O3554" s="424">
        <f t="shared" si="1004"/>
        <v>0</v>
      </c>
      <c r="P3554" s="420"/>
      <c r="Q3554" s="532"/>
      <c r="R3554" s="526" t="str">
        <f t="shared" si="1005"/>
        <v/>
      </c>
      <c r="S3554" s="526" t="str">
        <f t="shared" ref="S3554:S3617" si="1007">IF(Q3554="X","x",IF(Q3554="xx","x",IF(OR(J3554&gt;0,O3554&gt;0),"x","")))</f>
        <v/>
      </c>
      <c r="V3554" s="433">
        <f>VLOOKUP(A3554,[3]Cartilha!$A:$A,1,FALSE)</f>
        <v>98284</v>
      </c>
      <c r="W3554" s="367"/>
    </row>
    <row r="3555" spans="1:23" ht="22.5" hidden="1" x14ac:dyDescent="0.2">
      <c r="A3555" s="623">
        <v>98285</v>
      </c>
      <c r="B3555" s="616" t="s">
        <v>3171</v>
      </c>
      <c r="C3555" s="620" t="s">
        <v>3940</v>
      </c>
      <c r="D3555" s="612" t="s">
        <v>7029</v>
      </c>
      <c r="E3555" s="621">
        <v>11.39</v>
      </c>
      <c r="F3555" s="614">
        <f t="shared" si="1006"/>
        <v>13.73</v>
      </c>
      <c r="G3555" s="518"/>
      <c r="H3555" s="423"/>
      <c r="I3555" s="424">
        <f t="shared" si="999"/>
        <v>0</v>
      </c>
      <c r="J3555" s="448">
        <f t="shared" si="1000"/>
        <v>0</v>
      </c>
      <c r="K3555" s="419"/>
      <c r="L3555" s="461">
        <f t="shared" si="1001"/>
        <v>0</v>
      </c>
      <c r="M3555" s="423">
        <f t="shared" si="1002"/>
        <v>0</v>
      </c>
      <c r="N3555" s="448">
        <f t="shared" si="1003"/>
        <v>0</v>
      </c>
      <c r="O3555" s="424">
        <f t="shared" si="1004"/>
        <v>0</v>
      </c>
      <c r="P3555" s="420"/>
      <c r="Q3555" s="532"/>
      <c r="R3555" s="526" t="str">
        <f t="shared" si="1005"/>
        <v/>
      </c>
      <c r="S3555" s="526" t="str">
        <f t="shared" si="1007"/>
        <v/>
      </c>
      <c r="V3555" s="433">
        <f>VLOOKUP(A3555,[3]Cartilha!$A:$A,1,FALSE)</f>
        <v>98285</v>
      </c>
      <c r="W3555" s="367"/>
    </row>
    <row r="3556" spans="1:23" ht="22.5" hidden="1" x14ac:dyDescent="0.2">
      <c r="A3556" s="623">
        <v>98287</v>
      </c>
      <c r="B3556" s="616" t="s">
        <v>3171</v>
      </c>
      <c r="C3556" s="620" t="s">
        <v>3941</v>
      </c>
      <c r="D3556" s="612" t="s">
        <v>7029</v>
      </c>
      <c r="E3556" s="621">
        <v>1.46</v>
      </c>
      <c r="F3556" s="614">
        <f t="shared" si="1006"/>
        <v>1.76</v>
      </c>
      <c r="G3556" s="518"/>
      <c r="H3556" s="423"/>
      <c r="I3556" s="424">
        <f t="shared" si="999"/>
        <v>0</v>
      </c>
      <c r="J3556" s="448">
        <f t="shared" si="1000"/>
        <v>0</v>
      </c>
      <c r="K3556" s="419"/>
      <c r="L3556" s="461">
        <f t="shared" si="1001"/>
        <v>0</v>
      </c>
      <c r="M3556" s="423">
        <f t="shared" si="1002"/>
        <v>0</v>
      </c>
      <c r="N3556" s="448">
        <f t="shared" si="1003"/>
        <v>0</v>
      </c>
      <c r="O3556" s="424">
        <f t="shared" si="1004"/>
        <v>0</v>
      </c>
      <c r="P3556" s="420"/>
      <c r="Q3556" s="525"/>
      <c r="R3556" s="526" t="str">
        <f t="shared" si="1005"/>
        <v/>
      </c>
      <c r="S3556" s="526" t="str">
        <f t="shared" si="1007"/>
        <v/>
      </c>
      <c r="V3556" s="433">
        <f>VLOOKUP(A3556,[3]Cartilha!$A:$A,1,FALSE)</f>
        <v>98287</v>
      </c>
      <c r="W3556" s="367"/>
    </row>
    <row r="3557" spans="1:23" ht="22.5" hidden="1" x14ac:dyDescent="0.2">
      <c r="A3557" s="623">
        <v>98288</v>
      </c>
      <c r="B3557" s="616" t="s">
        <v>3171</v>
      </c>
      <c r="C3557" s="620" t="s">
        <v>3942</v>
      </c>
      <c r="D3557" s="612" t="s">
        <v>7029</v>
      </c>
      <c r="E3557" s="621">
        <v>2.14</v>
      </c>
      <c r="F3557" s="614">
        <f t="shared" si="1006"/>
        <v>2.58</v>
      </c>
      <c r="G3557" s="518"/>
      <c r="H3557" s="423"/>
      <c r="I3557" s="424">
        <f t="shared" si="999"/>
        <v>0</v>
      </c>
      <c r="J3557" s="448">
        <f t="shared" si="1000"/>
        <v>0</v>
      </c>
      <c r="K3557" s="419"/>
      <c r="L3557" s="461">
        <f t="shared" si="1001"/>
        <v>0</v>
      </c>
      <c r="M3557" s="423">
        <f t="shared" si="1002"/>
        <v>0</v>
      </c>
      <c r="N3557" s="448">
        <f t="shared" si="1003"/>
        <v>0</v>
      </c>
      <c r="O3557" s="424">
        <f t="shared" si="1004"/>
        <v>0</v>
      </c>
      <c r="P3557" s="420"/>
      <c r="Q3557" s="532"/>
      <c r="R3557" s="526" t="str">
        <f t="shared" si="1005"/>
        <v/>
      </c>
      <c r="S3557" s="526" t="str">
        <f t="shared" si="1007"/>
        <v/>
      </c>
      <c r="V3557" s="433">
        <f>VLOOKUP(A3557,[3]Cartilha!$A:$A,1,FALSE)</f>
        <v>98288</v>
      </c>
      <c r="W3557" s="367"/>
    </row>
    <row r="3558" spans="1:23" ht="22.5" hidden="1" x14ac:dyDescent="0.2">
      <c r="A3558" s="623">
        <v>98289</v>
      </c>
      <c r="B3558" s="616" t="s">
        <v>3171</v>
      </c>
      <c r="C3558" s="620" t="s">
        <v>3943</v>
      </c>
      <c r="D3558" s="612" t="s">
        <v>7029</v>
      </c>
      <c r="E3558" s="621">
        <v>2.96</v>
      </c>
      <c r="F3558" s="614">
        <f t="shared" si="1006"/>
        <v>3.57</v>
      </c>
      <c r="G3558" s="518"/>
      <c r="H3558" s="423"/>
      <c r="I3558" s="424">
        <f t="shared" si="999"/>
        <v>0</v>
      </c>
      <c r="J3558" s="448">
        <f t="shared" si="1000"/>
        <v>0</v>
      </c>
      <c r="K3558" s="419"/>
      <c r="L3558" s="461">
        <f t="shared" si="1001"/>
        <v>0</v>
      </c>
      <c r="M3558" s="423">
        <f t="shared" si="1002"/>
        <v>0</v>
      </c>
      <c r="N3558" s="448">
        <f t="shared" si="1003"/>
        <v>0</v>
      </c>
      <c r="O3558" s="424">
        <f t="shared" si="1004"/>
        <v>0</v>
      </c>
      <c r="P3558" s="420"/>
      <c r="Q3558" s="532"/>
      <c r="R3558" s="526" t="str">
        <f t="shared" si="1005"/>
        <v/>
      </c>
      <c r="S3558" s="526" t="str">
        <f t="shared" si="1007"/>
        <v/>
      </c>
      <c r="V3558" s="433">
        <f>VLOOKUP(A3558,[3]Cartilha!$A:$A,1,FALSE)</f>
        <v>98289</v>
      </c>
      <c r="W3558" s="367"/>
    </row>
    <row r="3559" spans="1:23" ht="22.5" hidden="1" x14ac:dyDescent="0.2">
      <c r="A3559" s="623">
        <v>98290</v>
      </c>
      <c r="B3559" s="616" t="s">
        <v>3171</v>
      </c>
      <c r="C3559" s="620" t="s">
        <v>3944</v>
      </c>
      <c r="D3559" s="612" t="s">
        <v>7029</v>
      </c>
      <c r="E3559" s="621">
        <v>3.58</v>
      </c>
      <c r="F3559" s="614">
        <f t="shared" si="1006"/>
        <v>4.32</v>
      </c>
      <c r="G3559" s="518"/>
      <c r="H3559" s="423"/>
      <c r="I3559" s="424">
        <f t="shared" si="999"/>
        <v>0</v>
      </c>
      <c r="J3559" s="448">
        <f t="shared" si="1000"/>
        <v>0</v>
      </c>
      <c r="K3559" s="419"/>
      <c r="L3559" s="461">
        <f t="shared" si="1001"/>
        <v>0</v>
      </c>
      <c r="M3559" s="423">
        <f t="shared" si="1002"/>
        <v>0</v>
      </c>
      <c r="N3559" s="448">
        <f t="shared" si="1003"/>
        <v>0</v>
      </c>
      <c r="O3559" s="424">
        <f t="shared" si="1004"/>
        <v>0</v>
      </c>
      <c r="P3559" s="420"/>
      <c r="Q3559" s="532"/>
      <c r="R3559" s="526" t="str">
        <f t="shared" si="1005"/>
        <v/>
      </c>
      <c r="S3559" s="526" t="str">
        <f t="shared" si="1007"/>
        <v/>
      </c>
      <c r="V3559" s="433">
        <f>VLOOKUP(A3559,[3]Cartilha!$A:$A,1,FALSE)</f>
        <v>98290</v>
      </c>
      <c r="W3559" s="367"/>
    </row>
    <row r="3560" spans="1:23" ht="22.5" hidden="1" x14ac:dyDescent="0.2">
      <c r="A3560" s="623">
        <v>98291</v>
      </c>
      <c r="B3560" s="616" t="s">
        <v>3171</v>
      </c>
      <c r="C3560" s="620" t="s">
        <v>3945</v>
      </c>
      <c r="D3560" s="612" t="s">
        <v>7029</v>
      </c>
      <c r="E3560" s="621">
        <v>4.53</v>
      </c>
      <c r="F3560" s="614">
        <f t="shared" si="1006"/>
        <v>5.46</v>
      </c>
      <c r="G3560" s="518"/>
      <c r="H3560" s="423"/>
      <c r="I3560" s="424">
        <f t="shared" si="999"/>
        <v>0</v>
      </c>
      <c r="J3560" s="448">
        <f t="shared" si="1000"/>
        <v>0</v>
      </c>
      <c r="K3560" s="419"/>
      <c r="L3560" s="461">
        <f t="shared" si="1001"/>
        <v>0</v>
      </c>
      <c r="M3560" s="423">
        <f t="shared" si="1002"/>
        <v>0</v>
      </c>
      <c r="N3560" s="448">
        <f t="shared" si="1003"/>
        <v>0</v>
      </c>
      <c r="O3560" s="424">
        <f t="shared" si="1004"/>
        <v>0</v>
      </c>
      <c r="P3560" s="420"/>
      <c r="Q3560" s="532"/>
      <c r="R3560" s="526" t="str">
        <f t="shared" si="1005"/>
        <v/>
      </c>
      <c r="S3560" s="526" t="str">
        <f t="shared" si="1007"/>
        <v/>
      </c>
      <c r="V3560" s="433">
        <f>VLOOKUP(A3560,[3]Cartilha!$A:$A,1,FALSE)</f>
        <v>98291</v>
      </c>
      <c r="W3560" s="367"/>
    </row>
    <row r="3561" spans="1:23" ht="22.5" hidden="1" x14ac:dyDescent="0.2">
      <c r="A3561" s="623">
        <v>98292</v>
      </c>
      <c r="B3561" s="616" t="s">
        <v>3171</v>
      </c>
      <c r="C3561" s="620" t="s">
        <v>3946</v>
      </c>
      <c r="D3561" s="612" t="s">
        <v>7029</v>
      </c>
      <c r="E3561" s="621">
        <v>5.08</v>
      </c>
      <c r="F3561" s="614">
        <f t="shared" si="1006"/>
        <v>6.12</v>
      </c>
      <c r="G3561" s="518"/>
      <c r="H3561" s="423"/>
      <c r="I3561" s="424">
        <f t="shared" si="999"/>
        <v>0</v>
      </c>
      <c r="J3561" s="448">
        <f t="shared" si="1000"/>
        <v>0</v>
      </c>
      <c r="K3561" s="419"/>
      <c r="L3561" s="461">
        <f t="shared" si="1001"/>
        <v>0</v>
      </c>
      <c r="M3561" s="423">
        <f t="shared" si="1002"/>
        <v>0</v>
      </c>
      <c r="N3561" s="448">
        <f t="shared" si="1003"/>
        <v>0</v>
      </c>
      <c r="O3561" s="424">
        <f t="shared" si="1004"/>
        <v>0</v>
      </c>
      <c r="P3561" s="420"/>
      <c r="Q3561" s="532"/>
      <c r="R3561" s="526" t="str">
        <f t="shared" si="1005"/>
        <v/>
      </c>
      <c r="S3561" s="526" t="str">
        <f t="shared" si="1007"/>
        <v/>
      </c>
      <c r="V3561" s="433">
        <f>VLOOKUP(A3561,[3]Cartilha!$A:$A,1,FALSE)</f>
        <v>98292</v>
      </c>
      <c r="W3561" s="367"/>
    </row>
    <row r="3562" spans="1:23" hidden="1" x14ac:dyDescent="0.2">
      <c r="A3562" s="623" t="s">
        <v>6248</v>
      </c>
      <c r="B3562" s="616"/>
      <c r="C3562" s="620" t="s">
        <v>6249</v>
      </c>
      <c r="D3562" s="612">
        <v>0</v>
      </c>
      <c r="E3562" s="621"/>
      <c r="F3562" s="614">
        <f t="shared" si="1006"/>
        <v>0</v>
      </c>
      <c r="G3562" s="518"/>
      <c r="H3562" s="446"/>
      <c r="I3562" s="447"/>
      <c r="J3562" s="448"/>
      <c r="K3562" s="419"/>
      <c r="L3562" s="461"/>
      <c r="M3562" s="446"/>
      <c r="N3562" s="447"/>
      <c r="O3562" s="448"/>
      <c r="P3562" s="420"/>
      <c r="Q3562" s="525" t="str">
        <f>IF(OR(SUM(J3562)&gt;0,SUM(O3562)&gt;0),"xx","")</f>
        <v/>
      </c>
      <c r="R3562" s="526" t="str">
        <f t="shared" si="1005"/>
        <v/>
      </c>
      <c r="S3562" s="526" t="str">
        <f t="shared" si="1007"/>
        <v/>
      </c>
      <c r="V3562" s="433" t="str">
        <f>VLOOKUP(A3562,[3]Cartilha!$A:$A,1,FALSE)</f>
        <v>8.4.5</v>
      </c>
      <c r="W3562" s="367"/>
    </row>
    <row r="3563" spans="1:23" hidden="1" x14ac:dyDescent="0.2">
      <c r="A3563" s="623" t="s">
        <v>1915</v>
      </c>
      <c r="B3563" s="616"/>
      <c r="C3563" s="620" t="s">
        <v>75</v>
      </c>
      <c r="D3563" s="612">
        <v>0</v>
      </c>
      <c r="E3563" s="621"/>
      <c r="F3563" s="614">
        <f t="shared" si="1006"/>
        <v>0</v>
      </c>
      <c r="G3563" s="518"/>
      <c r="H3563" s="446"/>
      <c r="I3563" s="447"/>
      <c r="J3563" s="448"/>
      <c r="K3563" s="419"/>
      <c r="L3563" s="461"/>
      <c r="M3563" s="446"/>
      <c r="N3563" s="447"/>
      <c r="O3563" s="448"/>
      <c r="P3563" s="420"/>
      <c r="Q3563" s="525" t="str">
        <f>IF(OR(SUM(J3564:J3614)&gt;0,SUM(O3564:O3614)&gt;0),"xx","")</f>
        <v/>
      </c>
      <c r="R3563" s="526" t="str">
        <f t="shared" si="1005"/>
        <v/>
      </c>
      <c r="S3563" s="526" t="str">
        <f t="shared" si="1007"/>
        <v/>
      </c>
      <c r="V3563" s="433" t="str">
        <f>VLOOKUP(A3563,[3]Cartilha!$A:$A,1,FALSE)</f>
        <v>8.5</v>
      </c>
      <c r="W3563" s="367"/>
    </row>
    <row r="3564" spans="1:23" hidden="1" x14ac:dyDescent="0.2">
      <c r="A3564" s="623" t="s">
        <v>6250</v>
      </c>
      <c r="B3564" s="616"/>
      <c r="C3564" s="620" t="s">
        <v>6251</v>
      </c>
      <c r="D3564" s="612">
        <v>0</v>
      </c>
      <c r="E3564" s="621"/>
      <c r="F3564" s="614">
        <f t="shared" si="1006"/>
        <v>0</v>
      </c>
      <c r="G3564" s="518"/>
      <c r="H3564" s="446"/>
      <c r="I3564" s="447"/>
      <c r="J3564" s="448"/>
      <c r="K3564" s="419"/>
      <c r="L3564" s="461"/>
      <c r="M3564" s="446"/>
      <c r="N3564" s="447"/>
      <c r="O3564" s="448"/>
      <c r="P3564" s="420"/>
      <c r="Q3564" s="525" t="str">
        <f>IF(OR(SUM(J3564:J3564)&gt;0,SUM(O3564:O3564)&gt;0),"xx","")</f>
        <v/>
      </c>
      <c r="R3564" s="526" t="str">
        <f t="shared" si="1005"/>
        <v/>
      </c>
      <c r="S3564" s="526" t="str">
        <f t="shared" si="1007"/>
        <v/>
      </c>
      <c r="V3564" s="433" t="str">
        <f>VLOOKUP(A3564,[3]Cartilha!$A:$A,1,FALSE)</f>
        <v>8.5.1</v>
      </c>
      <c r="W3564" s="367"/>
    </row>
    <row r="3565" spans="1:23" hidden="1" x14ac:dyDescent="0.2">
      <c r="A3565" s="623" t="s">
        <v>2205</v>
      </c>
      <c r="B3565" s="616"/>
      <c r="C3565" s="620" t="s">
        <v>76</v>
      </c>
      <c r="D3565" s="612">
        <v>0</v>
      </c>
      <c r="E3565" s="621"/>
      <c r="F3565" s="614">
        <f t="shared" si="1006"/>
        <v>0</v>
      </c>
      <c r="G3565" s="518"/>
      <c r="H3565" s="446"/>
      <c r="I3565" s="447"/>
      <c r="J3565" s="448"/>
      <c r="K3565" s="419"/>
      <c r="L3565" s="446"/>
      <c r="M3565" s="446"/>
      <c r="N3565" s="447"/>
      <c r="O3565" s="448"/>
      <c r="P3565" s="420"/>
      <c r="Q3565" s="525" t="str">
        <f>IF(OR(SUM(J3566:J3614)&gt;0,SUM(O3566:O3614)&gt;0),"xx","")</f>
        <v/>
      </c>
      <c r="R3565" s="526" t="str">
        <f t="shared" si="1005"/>
        <v/>
      </c>
      <c r="S3565" s="526" t="str">
        <f t="shared" si="1007"/>
        <v/>
      </c>
      <c r="V3565" s="433" t="str">
        <f>VLOOKUP(A3565,[3]Cartilha!$A:$A,1,FALSE)</f>
        <v>8.5.2</v>
      </c>
      <c r="W3565" s="367"/>
    </row>
    <row r="3566" spans="1:23" hidden="1" x14ac:dyDescent="0.2">
      <c r="A3566" s="623">
        <v>98397</v>
      </c>
      <c r="B3566" s="616" t="s">
        <v>3171</v>
      </c>
      <c r="C3566" s="620" t="s">
        <v>2614</v>
      </c>
      <c r="D3566" s="612" t="s">
        <v>170</v>
      </c>
      <c r="E3566" s="621">
        <v>11.96</v>
      </c>
      <c r="F3566" s="614">
        <f t="shared" si="1006"/>
        <v>14.42</v>
      </c>
      <c r="G3566" s="510"/>
      <c r="H3566" s="423"/>
      <c r="I3566" s="422">
        <f t="shared" ref="I3566:I3597" si="1008">IF(ISBLANK(E3566),0,ROUND(F3566*G3566,2))</f>
        <v>0</v>
      </c>
      <c r="J3566" s="422">
        <f t="shared" ref="J3566:J3597" si="1009">IF(ISBLANK(G3566),0,ROUND(G3566*H3566,2))</f>
        <v>0</v>
      </c>
      <c r="K3566" s="419"/>
      <c r="L3566" s="423">
        <f t="shared" ref="L3566:L3597" si="1010">G3566</f>
        <v>0</v>
      </c>
      <c r="M3566" s="423">
        <f t="shared" ref="M3566:M3597" si="1011">H3566</f>
        <v>0</v>
      </c>
      <c r="N3566" s="424">
        <f t="shared" ref="N3566:N3597" si="1012">IF(ISBLANK(E3566),0,ROUND(F3566*L3566,2))</f>
        <v>0</v>
      </c>
      <c r="O3566" s="424">
        <f t="shared" ref="O3566:O3597" si="1013">IF(ISBLANK(L3566),0,ROUND(L3566*M3566,2))</f>
        <v>0</v>
      </c>
      <c r="P3566" s="420"/>
      <c r="Q3566" s="525"/>
      <c r="R3566" s="526" t="str">
        <f t="shared" si="1005"/>
        <v/>
      </c>
      <c r="S3566" s="526" t="str">
        <f t="shared" si="1007"/>
        <v/>
      </c>
      <c r="V3566" s="433">
        <f>VLOOKUP(A3566,[3]Cartilha!$A:$A,1,FALSE)</f>
        <v>98397</v>
      </c>
      <c r="W3566" s="367"/>
    </row>
    <row r="3567" spans="1:23" hidden="1" x14ac:dyDescent="0.2">
      <c r="A3567" s="623">
        <v>103244</v>
      </c>
      <c r="B3567" s="616" t="s">
        <v>3171</v>
      </c>
      <c r="C3567" s="620" t="s">
        <v>6830</v>
      </c>
      <c r="D3567" s="612" t="s">
        <v>169</v>
      </c>
      <c r="E3567" s="621">
        <v>2087.88</v>
      </c>
      <c r="F3567" s="614">
        <f t="shared" si="1006"/>
        <v>2517.15</v>
      </c>
      <c r="G3567" s="510"/>
      <c r="H3567" s="423"/>
      <c r="I3567" s="422">
        <f t="shared" si="1008"/>
        <v>0</v>
      </c>
      <c r="J3567" s="422">
        <f t="shared" si="1009"/>
        <v>0</v>
      </c>
      <c r="K3567" s="419"/>
      <c r="L3567" s="423">
        <f t="shared" si="1010"/>
        <v>0</v>
      </c>
      <c r="M3567" s="423">
        <f t="shared" si="1011"/>
        <v>0</v>
      </c>
      <c r="N3567" s="424">
        <f t="shared" si="1012"/>
        <v>0</v>
      </c>
      <c r="O3567" s="424">
        <f t="shared" si="1013"/>
        <v>0</v>
      </c>
      <c r="P3567" s="420"/>
      <c r="Q3567" s="525"/>
      <c r="R3567" s="526" t="str">
        <f t="shared" si="1005"/>
        <v/>
      </c>
      <c r="S3567" s="526" t="str">
        <f t="shared" si="1007"/>
        <v/>
      </c>
      <c r="V3567" s="433">
        <f>VLOOKUP(A3567,[3]Cartilha!$A:$A,1,FALSE)</f>
        <v>103244</v>
      </c>
      <c r="W3567" s="367"/>
    </row>
    <row r="3568" spans="1:23" hidden="1" x14ac:dyDescent="0.2">
      <c r="A3568" s="623">
        <v>103245</v>
      </c>
      <c r="B3568" s="616" t="s">
        <v>3171</v>
      </c>
      <c r="C3568" s="620" t="s">
        <v>6831</v>
      </c>
      <c r="D3568" s="612" t="s">
        <v>169</v>
      </c>
      <c r="E3568" s="621">
        <v>1654.69</v>
      </c>
      <c r="F3568" s="614">
        <f t="shared" si="1006"/>
        <v>1994.89</v>
      </c>
      <c r="G3568" s="510"/>
      <c r="H3568" s="423"/>
      <c r="I3568" s="422">
        <f t="shared" si="1008"/>
        <v>0</v>
      </c>
      <c r="J3568" s="422">
        <f t="shared" si="1009"/>
        <v>0</v>
      </c>
      <c r="K3568" s="419"/>
      <c r="L3568" s="423">
        <f t="shared" si="1010"/>
        <v>0</v>
      </c>
      <c r="M3568" s="423">
        <f t="shared" si="1011"/>
        <v>0</v>
      </c>
      <c r="N3568" s="424">
        <f t="shared" si="1012"/>
        <v>0</v>
      </c>
      <c r="O3568" s="424">
        <f t="shared" si="1013"/>
        <v>0</v>
      </c>
      <c r="P3568" s="420"/>
      <c r="Q3568" s="525"/>
      <c r="R3568" s="526" t="str">
        <f t="shared" si="1005"/>
        <v/>
      </c>
      <c r="S3568" s="526" t="str">
        <f t="shared" si="1007"/>
        <v/>
      </c>
      <c r="V3568" s="433">
        <f>VLOOKUP(A3568,[3]Cartilha!$A:$A,1,FALSE)</f>
        <v>103245</v>
      </c>
      <c r="W3568" s="367"/>
    </row>
    <row r="3569" spans="1:23" ht="22.5" hidden="1" x14ac:dyDescent="0.2">
      <c r="A3569" s="623">
        <v>103246</v>
      </c>
      <c r="B3569" s="616" t="s">
        <v>3171</v>
      </c>
      <c r="C3569" s="620" t="s">
        <v>6832</v>
      </c>
      <c r="D3569" s="612" t="s">
        <v>169</v>
      </c>
      <c r="E3569" s="621">
        <v>1801.19</v>
      </c>
      <c r="F3569" s="614">
        <f t="shared" si="1006"/>
        <v>2171.5100000000002</v>
      </c>
      <c r="G3569" s="510"/>
      <c r="H3569" s="423"/>
      <c r="I3569" s="422">
        <f t="shared" si="1008"/>
        <v>0</v>
      </c>
      <c r="J3569" s="422">
        <f t="shared" si="1009"/>
        <v>0</v>
      </c>
      <c r="K3569" s="419"/>
      <c r="L3569" s="423">
        <f t="shared" si="1010"/>
        <v>0</v>
      </c>
      <c r="M3569" s="423">
        <f t="shared" si="1011"/>
        <v>0</v>
      </c>
      <c r="N3569" s="424">
        <f t="shared" si="1012"/>
        <v>0</v>
      </c>
      <c r="O3569" s="424">
        <f t="shared" si="1013"/>
        <v>0</v>
      </c>
      <c r="P3569" s="420"/>
      <c r="Q3569" s="525"/>
      <c r="R3569" s="526" t="str">
        <f t="shared" si="1005"/>
        <v/>
      </c>
      <c r="S3569" s="526" t="str">
        <f t="shared" si="1007"/>
        <v/>
      </c>
      <c r="V3569" s="433">
        <f>VLOOKUP(A3569,[3]Cartilha!$A:$A,1,FALSE)</f>
        <v>103246</v>
      </c>
      <c r="W3569" s="367"/>
    </row>
    <row r="3570" spans="1:23" ht="22.5" hidden="1" x14ac:dyDescent="0.2">
      <c r="A3570" s="623">
        <v>103247</v>
      </c>
      <c r="B3570" s="616" t="s">
        <v>3171</v>
      </c>
      <c r="C3570" s="620" t="s">
        <v>6833</v>
      </c>
      <c r="D3570" s="612" t="s">
        <v>169</v>
      </c>
      <c r="E3570" s="621">
        <v>2313.1799999999998</v>
      </c>
      <c r="F3570" s="614">
        <f t="shared" si="1006"/>
        <v>2788.77</v>
      </c>
      <c r="G3570" s="510"/>
      <c r="H3570" s="423"/>
      <c r="I3570" s="422">
        <f t="shared" si="1008"/>
        <v>0</v>
      </c>
      <c r="J3570" s="422">
        <f t="shared" si="1009"/>
        <v>0</v>
      </c>
      <c r="K3570" s="419"/>
      <c r="L3570" s="423">
        <f t="shared" si="1010"/>
        <v>0</v>
      </c>
      <c r="M3570" s="423">
        <f t="shared" si="1011"/>
        <v>0</v>
      </c>
      <c r="N3570" s="424">
        <f t="shared" si="1012"/>
        <v>0</v>
      </c>
      <c r="O3570" s="424">
        <f t="shared" si="1013"/>
        <v>0</v>
      </c>
      <c r="P3570" s="420"/>
      <c r="Q3570" s="525"/>
      <c r="R3570" s="526" t="str">
        <f t="shared" si="1005"/>
        <v/>
      </c>
      <c r="S3570" s="526" t="str">
        <f t="shared" si="1007"/>
        <v/>
      </c>
      <c r="V3570" s="433">
        <f>VLOOKUP(A3570,[3]Cartilha!$A:$A,1,FALSE)</f>
        <v>103247</v>
      </c>
      <c r="W3570" s="367"/>
    </row>
    <row r="3571" spans="1:23" ht="22.5" hidden="1" x14ac:dyDescent="0.2">
      <c r="A3571" s="623">
        <v>103248</v>
      </c>
      <c r="B3571" s="616" t="s">
        <v>3171</v>
      </c>
      <c r="C3571" s="620" t="s">
        <v>6834</v>
      </c>
      <c r="D3571" s="612" t="s">
        <v>169</v>
      </c>
      <c r="E3571" s="621">
        <v>1897.11</v>
      </c>
      <c r="F3571" s="614">
        <f t="shared" si="1006"/>
        <v>2287.16</v>
      </c>
      <c r="G3571" s="510"/>
      <c r="H3571" s="423"/>
      <c r="I3571" s="422">
        <f t="shared" si="1008"/>
        <v>0</v>
      </c>
      <c r="J3571" s="422">
        <f t="shared" si="1009"/>
        <v>0</v>
      </c>
      <c r="K3571" s="419"/>
      <c r="L3571" s="423">
        <f t="shared" si="1010"/>
        <v>0</v>
      </c>
      <c r="M3571" s="423">
        <f t="shared" si="1011"/>
        <v>0</v>
      </c>
      <c r="N3571" s="424">
        <f t="shared" si="1012"/>
        <v>0</v>
      </c>
      <c r="O3571" s="424">
        <f t="shared" si="1013"/>
        <v>0</v>
      </c>
      <c r="P3571" s="420"/>
      <c r="Q3571" s="525"/>
      <c r="R3571" s="526" t="str">
        <f t="shared" si="1005"/>
        <v/>
      </c>
      <c r="S3571" s="526" t="str">
        <f t="shared" si="1007"/>
        <v/>
      </c>
      <c r="V3571" s="433">
        <f>VLOOKUP(A3571,[3]Cartilha!$A:$A,1,FALSE)</f>
        <v>103248</v>
      </c>
      <c r="W3571" s="367"/>
    </row>
    <row r="3572" spans="1:23" ht="22.5" hidden="1" x14ac:dyDescent="0.2">
      <c r="A3572" s="623">
        <v>103249</v>
      </c>
      <c r="B3572" s="616" t="s">
        <v>3171</v>
      </c>
      <c r="C3572" s="620" t="s">
        <v>6835</v>
      </c>
      <c r="D3572" s="612" t="s">
        <v>169</v>
      </c>
      <c r="E3572" s="621">
        <v>2035.37</v>
      </c>
      <c r="F3572" s="614">
        <f t="shared" si="1006"/>
        <v>2453.84</v>
      </c>
      <c r="G3572" s="510"/>
      <c r="H3572" s="423"/>
      <c r="I3572" s="422">
        <f t="shared" si="1008"/>
        <v>0</v>
      </c>
      <c r="J3572" s="422">
        <f t="shared" si="1009"/>
        <v>0</v>
      </c>
      <c r="K3572" s="419"/>
      <c r="L3572" s="423">
        <f t="shared" si="1010"/>
        <v>0</v>
      </c>
      <c r="M3572" s="423">
        <f t="shared" si="1011"/>
        <v>0</v>
      </c>
      <c r="N3572" s="424">
        <f t="shared" si="1012"/>
        <v>0</v>
      </c>
      <c r="O3572" s="424">
        <f t="shared" si="1013"/>
        <v>0</v>
      </c>
      <c r="P3572" s="420"/>
      <c r="Q3572" s="525"/>
      <c r="R3572" s="526" t="str">
        <f t="shared" si="1005"/>
        <v/>
      </c>
      <c r="S3572" s="526" t="str">
        <f t="shared" si="1007"/>
        <v/>
      </c>
      <c r="V3572" s="433">
        <f>VLOOKUP(A3572,[3]Cartilha!$A:$A,1,FALSE)</f>
        <v>103249</v>
      </c>
      <c r="W3572" s="367"/>
    </row>
    <row r="3573" spans="1:23" ht="22.5" hidden="1" x14ac:dyDescent="0.2">
      <c r="A3573" s="623">
        <v>103250</v>
      </c>
      <c r="B3573" s="616" t="s">
        <v>3171</v>
      </c>
      <c r="C3573" s="620" t="s">
        <v>6836</v>
      </c>
      <c r="D3573" s="612" t="s">
        <v>169</v>
      </c>
      <c r="E3573" s="621">
        <v>3344</v>
      </c>
      <c r="F3573" s="614">
        <f t="shared" si="1006"/>
        <v>4031.53</v>
      </c>
      <c r="G3573" s="510"/>
      <c r="H3573" s="423"/>
      <c r="I3573" s="422">
        <f t="shared" si="1008"/>
        <v>0</v>
      </c>
      <c r="J3573" s="422">
        <f t="shared" si="1009"/>
        <v>0</v>
      </c>
      <c r="K3573" s="419"/>
      <c r="L3573" s="423">
        <f t="shared" si="1010"/>
        <v>0</v>
      </c>
      <c r="M3573" s="423">
        <f t="shared" si="1011"/>
        <v>0</v>
      </c>
      <c r="N3573" s="424">
        <f t="shared" si="1012"/>
        <v>0</v>
      </c>
      <c r="O3573" s="424">
        <f t="shared" si="1013"/>
        <v>0</v>
      </c>
      <c r="P3573" s="420"/>
      <c r="Q3573" s="525"/>
      <c r="R3573" s="526" t="str">
        <f t="shared" si="1005"/>
        <v/>
      </c>
      <c r="S3573" s="526" t="str">
        <f t="shared" si="1007"/>
        <v/>
      </c>
      <c r="V3573" s="433">
        <f>VLOOKUP(A3573,[3]Cartilha!$A:$A,1,FALSE)</f>
        <v>103250</v>
      </c>
      <c r="W3573" s="367"/>
    </row>
    <row r="3574" spans="1:23" ht="22.5" hidden="1" x14ac:dyDescent="0.2">
      <c r="A3574" s="623">
        <v>103251</v>
      </c>
      <c r="B3574" s="616" t="s">
        <v>3171</v>
      </c>
      <c r="C3574" s="620" t="s">
        <v>6837</v>
      </c>
      <c r="D3574" s="612" t="s">
        <v>169</v>
      </c>
      <c r="E3574" s="621">
        <v>2649.09</v>
      </c>
      <c r="F3574" s="614">
        <f t="shared" si="1006"/>
        <v>3193.74</v>
      </c>
      <c r="G3574" s="510"/>
      <c r="H3574" s="423"/>
      <c r="I3574" s="422">
        <f t="shared" si="1008"/>
        <v>0</v>
      </c>
      <c r="J3574" s="422">
        <f t="shared" si="1009"/>
        <v>0</v>
      </c>
      <c r="K3574" s="419"/>
      <c r="L3574" s="423">
        <f t="shared" si="1010"/>
        <v>0</v>
      </c>
      <c r="M3574" s="423">
        <f t="shared" si="1011"/>
        <v>0</v>
      </c>
      <c r="N3574" s="424">
        <f t="shared" si="1012"/>
        <v>0</v>
      </c>
      <c r="O3574" s="424">
        <f t="shared" si="1013"/>
        <v>0</v>
      </c>
      <c r="P3574" s="420"/>
      <c r="Q3574" s="525"/>
      <c r="R3574" s="526" t="str">
        <f t="shared" si="1005"/>
        <v/>
      </c>
      <c r="S3574" s="526" t="str">
        <f t="shared" si="1007"/>
        <v/>
      </c>
      <c r="V3574" s="433">
        <f>VLOOKUP(A3574,[3]Cartilha!$A:$A,1,FALSE)</f>
        <v>103251</v>
      </c>
      <c r="W3574" s="367"/>
    </row>
    <row r="3575" spans="1:23" ht="22.5" hidden="1" x14ac:dyDescent="0.2">
      <c r="A3575" s="623">
        <v>103252</v>
      </c>
      <c r="B3575" s="616" t="s">
        <v>3171</v>
      </c>
      <c r="C3575" s="620" t="s">
        <v>6838</v>
      </c>
      <c r="D3575" s="612" t="s">
        <v>169</v>
      </c>
      <c r="E3575" s="621">
        <v>2929.33</v>
      </c>
      <c r="F3575" s="614">
        <f t="shared" si="1006"/>
        <v>3531.6</v>
      </c>
      <c r="G3575" s="510"/>
      <c r="H3575" s="423"/>
      <c r="I3575" s="422">
        <f t="shared" si="1008"/>
        <v>0</v>
      </c>
      <c r="J3575" s="422">
        <f t="shared" si="1009"/>
        <v>0</v>
      </c>
      <c r="K3575" s="419"/>
      <c r="L3575" s="423">
        <f t="shared" si="1010"/>
        <v>0</v>
      </c>
      <c r="M3575" s="423">
        <f t="shared" si="1011"/>
        <v>0</v>
      </c>
      <c r="N3575" s="424">
        <f t="shared" si="1012"/>
        <v>0</v>
      </c>
      <c r="O3575" s="424">
        <f t="shared" si="1013"/>
        <v>0</v>
      </c>
      <c r="P3575" s="420"/>
      <c r="Q3575" s="525"/>
      <c r="R3575" s="526" t="str">
        <f t="shared" si="1005"/>
        <v/>
      </c>
      <c r="S3575" s="526" t="str">
        <f t="shared" si="1007"/>
        <v/>
      </c>
      <c r="V3575" s="433">
        <f>VLOOKUP(A3575,[3]Cartilha!$A:$A,1,FALSE)</f>
        <v>103252</v>
      </c>
      <c r="W3575" s="367"/>
    </row>
    <row r="3576" spans="1:23" ht="22.5" hidden="1" x14ac:dyDescent="0.2">
      <c r="A3576" s="623">
        <v>103253</v>
      </c>
      <c r="B3576" s="616" t="s">
        <v>3171</v>
      </c>
      <c r="C3576" s="620" t="s">
        <v>6839</v>
      </c>
      <c r="D3576" s="612" t="s">
        <v>169</v>
      </c>
      <c r="E3576" s="621">
        <v>4545.03</v>
      </c>
      <c r="F3576" s="614">
        <f t="shared" si="1006"/>
        <v>5479.49</v>
      </c>
      <c r="G3576" s="510"/>
      <c r="H3576" s="423"/>
      <c r="I3576" s="422">
        <f t="shared" si="1008"/>
        <v>0</v>
      </c>
      <c r="J3576" s="422">
        <f t="shared" si="1009"/>
        <v>0</v>
      </c>
      <c r="K3576" s="419"/>
      <c r="L3576" s="423">
        <f t="shared" si="1010"/>
        <v>0</v>
      </c>
      <c r="M3576" s="423">
        <f t="shared" si="1011"/>
        <v>0</v>
      </c>
      <c r="N3576" s="424">
        <f t="shared" si="1012"/>
        <v>0</v>
      </c>
      <c r="O3576" s="424">
        <f t="shared" si="1013"/>
        <v>0</v>
      </c>
      <c r="P3576" s="420"/>
      <c r="Q3576" s="525"/>
      <c r="R3576" s="526" t="str">
        <f t="shared" si="1005"/>
        <v/>
      </c>
      <c r="S3576" s="526" t="str">
        <f t="shared" si="1007"/>
        <v/>
      </c>
      <c r="V3576" s="433">
        <f>VLOOKUP(A3576,[3]Cartilha!$A:$A,1,FALSE)</f>
        <v>103253</v>
      </c>
      <c r="W3576" s="367"/>
    </row>
    <row r="3577" spans="1:23" ht="22.5" hidden="1" x14ac:dyDescent="0.2">
      <c r="A3577" s="623">
        <v>103254</v>
      </c>
      <c r="B3577" s="616" t="s">
        <v>3171</v>
      </c>
      <c r="C3577" s="620" t="s">
        <v>6840</v>
      </c>
      <c r="D3577" s="612" t="s">
        <v>169</v>
      </c>
      <c r="E3577" s="621">
        <v>3408.93</v>
      </c>
      <c r="F3577" s="614">
        <f t="shared" si="1006"/>
        <v>4109.8100000000004</v>
      </c>
      <c r="G3577" s="510"/>
      <c r="H3577" s="423"/>
      <c r="I3577" s="422">
        <f t="shared" si="1008"/>
        <v>0</v>
      </c>
      <c r="J3577" s="422">
        <f t="shared" si="1009"/>
        <v>0</v>
      </c>
      <c r="K3577" s="419"/>
      <c r="L3577" s="423">
        <f t="shared" si="1010"/>
        <v>0</v>
      </c>
      <c r="M3577" s="423">
        <f t="shared" si="1011"/>
        <v>0</v>
      </c>
      <c r="N3577" s="424">
        <f t="shared" si="1012"/>
        <v>0</v>
      </c>
      <c r="O3577" s="424">
        <f t="shared" si="1013"/>
        <v>0</v>
      </c>
      <c r="P3577" s="420"/>
      <c r="Q3577" s="525"/>
      <c r="R3577" s="526" t="str">
        <f t="shared" si="1005"/>
        <v/>
      </c>
      <c r="S3577" s="526" t="str">
        <f t="shared" si="1007"/>
        <v/>
      </c>
      <c r="V3577" s="433">
        <f>VLOOKUP(A3577,[3]Cartilha!$A:$A,1,FALSE)</f>
        <v>103254</v>
      </c>
      <c r="W3577" s="367"/>
    </row>
    <row r="3578" spans="1:23" ht="22.5" hidden="1" x14ac:dyDescent="0.2">
      <c r="A3578" s="623">
        <v>103255</v>
      </c>
      <c r="B3578" s="616" t="s">
        <v>3171</v>
      </c>
      <c r="C3578" s="620" t="s">
        <v>6841</v>
      </c>
      <c r="D3578" s="612" t="s">
        <v>169</v>
      </c>
      <c r="E3578" s="621">
        <v>3809.78</v>
      </c>
      <c r="F3578" s="614">
        <f t="shared" si="1006"/>
        <v>4593.07</v>
      </c>
      <c r="G3578" s="510"/>
      <c r="H3578" s="423"/>
      <c r="I3578" s="422">
        <f t="shared" si="1008"/>
        <v>0</v>
      </c>
      <c r="J3578" s="422">
        <f t="shared" si="1009"/>
        <v>0</v>
      </c>
      <c r="K3578" s="419"/>
      <c r="L3578" s="423">
        <f t="shared" si="1010"/>
        <v>0</v>
      </c>
      <c r="M3578" s="423">
        <f t="shared" si="1011"/>
        <v>0</v>
      </c>
      <c r="N3578" s="424">
        <f t="shared" si="1012"/>
        <v>0</v>
      </c>
      <c r="O3578" s="424">
        <f t="shared" si="1013"/>
        <v>0</v>
      </c>
      <c r="P3578" s="420"/>
      <c r="Q3578" s="525"/>
      <c r="R3578" s="526" t="str">
        <f t="shared" si="1005"/>
        <v/>
      </c>
      <c r="S3578" s="526" t="str">
        <f t="shared" si="1007"/>
        <v/>
      </c>
      <c r="V3578" s="433">
        <f>VLOOKUP(A3578,[3]Cartilha!$A:$A,1,FALSE)</f>
        <v>103255</v>
      </c>
      <c r="W3578" s="367"/>
    </row>
    <row r="3579" spans="1:23" hidden="1" x14ac:dyDescent="0.2">
      <c r="A3579" s="623">
        <v>103256</v>
      </c>
      <c r="B3579" s="616" t="s">
        <v>3171</v>
      </c>
      <c r="C3579" s="620" t="s">
        <v>6842</v>
      </c>
      <c r="D3579" s="612" t="s">
        <v>169</v>
      </c>
      <c r="E3579" s="621">
        <v>8409.73</v>
      </c>
      <c r="F3579" s="614">
        <f t="shared" si="1006"/>
        <v>10138.77</v>
      </c>
      <c r="G3579" s="510"/>
      <c r="H3579" s="423"/>
      <c r="I3579" s="422">
        <f t="shared" si="1008"/>
        <v>0</v>
      </c>
      <c r="J3579" s="422">
        <f t="shared" si="1009"/>
        <v>0</v>
      </c>
      <c r="K3579" s="419"/>
      <c r="L3579" s="423">
        <f t="shared" si="1010"/>
        <v>0</v>
      </c>
      <c r="M3579" s="423">
        <f t="shared" si="1011"/>
        <v>0</v>
      </c>
      <c r="N3579" s="424">
        <f t="shared" si="1012"/>
        <v>0</v>
      </c>
      <c r="O3579" s="424">
        <f t="shared" si="1013"/>
        <v>0</v>
      </c>
      <c r="P3579" s="420"/>
      <c r="Q3579" s="525"/>
      <c r="R3579" s="526" t="str">
        <f t="shared" si="1005"/>
        <v/>
      </c>
      <c r="S3579" s="526" t="str">
        <f t="shared" si="1007"/>
        <v/>
      </c>
      <c r="V3579" s="433">
        <f>VLOOKUP(A3579,[3]Cartilha!$A:$A,1,FALSE)</f>
        <v>103256</v>
      </c>
      <c r="W3579" s="367"/>
    </row>
    <row r="3580" spans="1:23" hidden="1" x14ac:dyDescent="0.2">
      <c r="A3580" s="623">
        <v>103257</v>
      </c>
      <c r="B3580" s="616" t="s">
        <v>3171</v>
      </c>
      <c r="C3580" s="620" t="s">
        <v>6843</v>
      </c>
      <c r="D3580" s="612" t="s">
        <v>169</v>
      </c>
      <c r="E3580" s="621">
        <v>4822.46</v>
      </c>
      <c r="F3580" s="614">
        <f t="shared" si="1006"/>
        <v>5813.96</v>
      </c>
      <c r="G3580" s="510"/>
      <c r="H3580" s="423"/>
      <c r="I3580" s="422">
        <f t="shared" si="1008"/>
        <v>0</v>
      </c>
      <c r="J3580" s="422">
        <f t="shared" si="1009"/>
        <v>0</v>
      </c>
      <c r="K3580" s="419"/>
      <c r="L3580" s="423">
        <f t="shared" si="1010"/>
        <v>0</v>
      </c>
      <c r="M3580" s="423">
        <f t="shared" si="1011"/>
        <v>0</v>
      </c>
      <c r="N3580" s="424">
        <f t="shared" si="1012"/>
        <v>0</v>
      </c>
      <c r="O3580" s="424">
        <f t="shared" si="1013"/>
        <v>0</v>
      </c>
      <c r="P3580" s="420"/>
      <c r="Q3580" s="525"/>
      <c r="R3580" s="526" t="str">
        <f t="shared" si="1005"/>
        <v/>
      </c>
      <c r="S3580" s="526" t="str">
        <f t="shared" si="1007"/>
        <v/>
      </c>
      <c r="V3580" s="433">
        <f>VLOOKUP(A3580,[3]Cartilha!$A:$A,1,FALSE)</f>
        <v>103257</v>
      </c>
      <c r="W3580" s="367"/>
    </row>
    <row r="3581" spans="1:23" hidden="1" x14ac:dyDescent="0.2">
      <c r="A3581" s="623">
        <v>103258</v>
      </c>
      <c r="B3581" s="616" t="s">
        <v>3171</v>
      </c>
      <c r="C3581" s="620" t="s">
        <v>6844</v>
      </c>
      <c r="D3581" s="612" t="s">
        <v>169</v>
      </c>
      <c r="E3581" s="621">
        <v>9397.4</v>
      </c>
      <c r="F3581" s="614">
        <f t="shared" si="1006"/>
        <v>11329.51</v>
      </c>
      <c r="G3581" s="510"/>
      <c r="H3581" s="423"/>
      <c r="I3581" s="422">
        <f t="shared" si="1008"/>
        <v>0</v>
      </c>
      <c r="J3581" s="422">
        <f t="shared" si="1009"/>
        <v>0</v>
      </c>
      <c r="K3581" s="419"/>
      <c r="L3581" s="423">
        <f t="shared" si="1010"/>
        <v>0</v>
      </c>
      <c r="M3581" s="423">
        <f t="shared" si="1011"/>
        <v>0</v>
      </c>
      <c r="N3581" s="424">
        <f t="shared" si="1012"/>
        <v>0</v>
      </c>
      <c r="O3581" s="424">
        <f t="shared" si="1013"/>
        <v>0</v>
      </c>
      <c r="P3581" s="420"/>
      <c r="Q3581" s="525"/>
      <c r="R3581" s="526" t="str">
        <f t="shared" si="1005"/>
        <v/>
      </c>
      <c r="S3581" s="526" t="str">
        <f t="shared" si="1007"/>
        <v/>
      </c>
      <c r="V3581" s="433">
        <f>VLOOKUP(A3581,[3]Cartilha!$A:$A,1,FALSE)</f>
        <v>103258</v>
      </c>
      <c r="W3581" s="367"/>
    </row>
    <row r="3582" spans="1:23" hidden="1" x14ac:dyDescent="0.2">
      <c r="A3582" s="623">
        <v>103259</v>
      </c>
      <c r="B3582" s="616" t="s">
        <v>3171</v>
      </c>
      <c r="C3582" s="620" t="s">
        <v>6845</v>
      </c>
      <c r="D3582" s="612" t="s">
        <v>169</v>
      </c>
      <c r="E3582" s="621">
        <v>5083.83</v>
      </c>
      <c r="F3582" s="614">
        <f t="shared" si="1006"/>
        <v>6129.07</v>
      </c>
      <c r="G3582" s="510"/>
      <c r="H3582" s="423"/>
      <c r="I3582" s="422">
        <f t="shared" si="1008"/>
        <v>0</v>
      </c>
      <c r="J3582" s="422">
        <f t="shared" si="1009"/>
        <v>0</v>
      </c>
      <c r="K3582" s="419"/>
      <c r="L3582" s="423">
        <f t="shared" si="1010"/>
        <v>0</v>
      </c>
      <c r="M3582" s="423">
        <f t="shared" si="1011"/>
        <v>0</v>
      </c>
      <c r="N3582" s="424">
        <f t="shared" si="1012"/>
        <v>0</v>
      </c>
      <c r="O3582" s="424">
        <f t="shared" si="1013"/>
        <v>0</v>
      </c>
      <c r="P3582" s="420"/>
      <c r="Q3582" s="525"/>
      <c r="R3582" s="526" t="str">
        <f t="shared" si="1005"/>
        <v/>
      </c>
      <c r="S3582" s="526" t="str">
        <f t="shared" si="1007"/>
        <v/>
      </c>
      <c r="V3582" s="433">
        <f>VLOOKUP(A3582,[3]Cartilha!$A:$A,1,FALSE)</f>
        <v>103259</v>
      </c>
      <c r="W3582" s="367"/>
    </row>
    <row r="3583" spans="1:23" hidden="1" x14ac:dyDescent="0.2">
      <c r="A3583" s="623">
        <v>103260</v>
      </c>
      <c r="B3583" s="616" t="s">
        <v>3171</v>
      </c>
      <c r="C3583" s="620" t="s">
        <v>6846</v>
      </c>
      <c r="D3583" s="612" t="s">
        <v>169</v>
      </c>
      <c r="E3583" s="621">
        <v>5221.1000000000004</v>
      </c>
      <c r="F3583" s="614">
        <f t="shared" si="1006"/>
        <v>6294.56</v>
      </c>
      <c r="G3583" s="510"/>
      <c r="H3583" s="423"/>
      <c r="I3583" s="422">
        <f t="shared" si="1008"/>
        <v>0</v>
      </c>
      <c r="J3583" s="422">
        <f t="shared" si="1009"/>
        <v>0</v>
      </c>
      <c r="K3583" s="419"/>
      <c r="L3583" s="423">
        <f t="shared" si="1010"/>
        <v>0</v>
      </c>
      <c r="M3583" s="423">
        <f t="shared" si="1011"/>
        <v>0</v>
      </c>
      <c r="N3583" s="424">
        <f t="shared" si="1012"/>
        <v>0</v>
      </c>
      <c r="O3583" s="424">
        <f t="shared" si="1013"/>
        <v>0</v>
      </c>
      <c r="P3583" s="420"/>
      <c r="Q3583" s="525"/>
      <c r="R3583" s="526" t="str">
        <f t="shared" si="1005"/>
        <v/>
      </c>
      <c r="S3583" s="526" t="str">
        <f t="shared" si="1007"/>
        <v/>
      </c>
      <c r="V3583" s="433">
        <f>VLOOKUP(A3583,[3]Cartilha!$A:$A,1,FALSE)</f>
        <v>103260</v>
      </c>
      <c r="W3583" s="367"/>
    </row>
    <row r="3584" spans="1:23" hidden="1" x14ac:dyDescent="0.2">
      <c r="A3584" s="623">
        <v>103261</v>
      </c>
      <c r="B3584" s="616" t="s">
        <v>3171</v>
      </c>
      <c r="C3584" s="620" t="s">
        <v>6847</v>
      </c>
      <c r="D3584" s="612" t="s">
        <v>169</v>
      </c>
      <c r="E3584" s="621">
        <v>10597.85</v>
      </c>
      <c r="F3584" s="614">
        <f t="shared" si="1006"/>
        <v>12776.77</v>
      </c>
      <c r="G3584" s="510"/>
      <c r="H3584" s="423"/>
      <c r="I3584" s="422">
        <f t="shared" si="1008"/>
        <v>0</v>
      </c>
      <c r="J3584" s="422">
        <f t="shared" si="1009"/>
        <v>0</v>
      </c>
      <c r="K3584" s="419"/>
      <c r="L3584" s="423">
        <f t="shared" si="1010"/>
        <v>0</v>
      </c>
      <c r="M3584" s="423">
        <f t="shared" si="1011"/>
        <v>0</v>
      </c>
      <c r="N3584" s="424">
        <f t="shared" si="1012"/>
        <v>0</v>
      </c>
      <c r="O3584" s="424">
        <f t="shared" si="1013"/>
        <v>0</v>
      </c>
      <c r="P3584" s="420"/>
      <c r="Q3584" s="525"/>
      <c r="R3584" s="526" t="str">
        <f t="shared" si="1005"/>
        <v/>
      </c>
      <c r="S3584" s="526" t="str">
        <f t="shared" si="1007"/>
        <v/>
      </c>
      <c r="V3584" s="433">
        <f>VLOOKUP(A3584,[3]Cartilha!$A:$A,1,FALSE)</f>
        <v>103261</v>
      </c>
      <c r="W3584" s="367"/>
    </row>
    <row r="3585" spans="1:23" hidden="1" x14ac:dyDescent="0.2">
      <c r="A3585" s="623">
        <v>103262</v>
      </c>
      <c r="B3585" s="616" t="s">
        <v>3171</v>
      </c>
      <c r="C3585" s="620" t="s">
        <v>6848</v>
      </c>
      <c r="D3585" s="612" t="s">
        <v>169</v>
      </c>
      <c r="E3585" s="621">
        <v>6667.61</v>
      </c>
      <c r="F3585" s="614">
        <f t="shared" si="1006"/>
        <v>8038.47</v>
      </c>
      <c r="G3585" s="510"/>
      <c r="H3585" s="423"/>
      <c r="I3585" s="422">
        <f t="shared" si="1008"/>
        <v>0</v>
      </c>
      <c r="J3585" s="422">
        <f t="shared" si="1009"/>
        <v>0</v>
      </c>
      <c r="K3585" s="419"/>
      <c r="L3585" s="423">
        <f t="shared" si="1010"/>
        <v>0</v>
      </c>
      <c r="M3585" s="423">
        <f t="shared" si="1011"/>
        <v>0</v>
      </c>
      <c r="N3585" s="424">
        <f t="shared" si="1012"/>
        <v>0</v>
      </c>
      <c r="O3585" s="424">
        <f t="shared" si="1013"/>
        <v>0</v>
      </c>
      <c r="P3585" s="420"/>
      <c r="Q3585" s="525"/>
      <c r="R3585" s="526" t="str">
        <f t="shared" si="1005"/>
        <v/>
      </c>
      <c r="S3585" s="526" t="str">
        <f t="shared" si="1007"/>
        <v/>
      </c>
      <c r="V3585" s="433">
        <f>VLOOKUP(A3585,[3]Cartilha!$A:$A,1,FALSE)</f>
        <v>103262</v>
      </c>
      <c r="W3585" s="367"/>
    </row>
    <row r="3586" spans="1:23" hidden="1" x14ac:dyDescent="0.2">
      <c r="A3586" s="623">
        <v>103263</v>
      </c>
      <c r="B3586" s="616" t="s">
        <v>3171</v>
      </c>
      <c r="C3586" s="620" t="s">
        <v>6849</v>
      </c>
      <c r="D3586" s="612" t="s">
        <v>169</v>
      </c>
      <c r="E3586" s="621">
        <v>14714</v>
      </c>
      <c r="F3586" s="614">
        <f t="shared" si="1006"/>
        <v>17739.2</v>
      </c>
      <c r="G3586" s="510"/>
      <c r="H3586" s="423"/>
      <c r="I3586" s="422">
        <f t="shared" si="1008"/>
        <v>0</v>
      </c>
      <c r="J3586" s="422">
        <f t="shared" si="1009"/>
        <v>0</v>
      </c>
      <c r="K3586" s="419"/>
      <c r="L3586" s="423">
        <f t="shared" si="1010"/>
        <v>0</v>
      </c>
      <c r="M3586" s="423">
        <f t="shared" si="1011"/>
        <v>0</v>
      </c>
      <c r="N3586" s="424">
        <f t="shared" si="1012"/>
        <v>0</v>
      </c>
      <c r="O3586" s="424">
        <f t="shared" si="1013"/>
        <v>0</v>
      </c>
      <c r="P3586" s="420"/>
      <c r="Q3586" s="525"/>
      <c r="R3586" s="526" t="str">
        <f t="shared" si="1005"/>
        <v/>
      </c>
      <c r="S3586" s="526" t="str">
        <f t="shared" si="1007"/>
        <v/>
      </c>
      <c r="V3586" s="433">
        <f>VLOOKUP(A3586,[3]Cartilha!$A:$A,1,FALSE)</f>
        <v>103263</v>
      </c>
      <c r="W3586" s="367"/>
    </row>
    <row r="3587" spans="1:23" hidden="1" x14ac:dyDescent="0.2">
      <c r="A3587" s="623">
        <v>103264</v>
      </c>
      <c r="B3587" s="616" t="s">
        <v>3171</v>
      </c>
      <c r="C3587" s="620" t="s">
        <v>6850</v>
      </c>
      <c r="D3587" s="612" t="s">
        <v>169</v>
      </c>
      <c r="E3587" s="621">
        <v>8279.06</v>
      </c>
      <c r="F3587" s="614">
        <f t="shared" si="1006"/>
        <v>9981.23</v>
      </c>
      <c r="G3587" s="510"/>
      <c r="H3587" s="423"/>
      <c r="I3587" s="422">
        <f t="shared" si="1008"/>
        <v>0</v>
      </c>
      <c r="J3587" s="422">
        <f t="shared" si="1009"/>
        <v>0</v>
      </c>
      <c r="K3587" s="419"/>
      <c r="L3587" s="423">
        <f t="shared" si="1010"/>
        <v>0</v>
      </c>
      <c r="M3587" s="423">
        <f t="shared" si="1011"/>
        <v>0</v>
      </c>
      <c r="N3587" s="424">
        <f t="shared" si="1012"/>
        <v>0</v>
      </c>
      <c r="O3587" s="424">
        <f t="shared" si="1013"/>
        <v>0</v>
      </c>
      <c r="P3587" s="420"/>
      <c r="Q3587" s="525"/>
      <c r="R3587" s="526" t="str">
        <f t="shared" si="1005"/>
        <v/>
      </c>
      <c r="S3587" s="526" t="str">
        <f t="shared" si="1007"/>
        <v/>
      </c>
      <c r="V3587" s="433">
        <f>VLOOKUP(A3587,[3]Cartilha!$A:$A,1,FALSE)</f>
        <v>103264</v>
      </c>
      <c r="W3587" s="367"/>
    </row>
    <row r="3588" spans="1:23" ht="22.5" hidden="1" x14ac:dyDescent="0.2">
      <c r="A3588" s="623">
        <v>103265</v>
      </c>
      <c r="B3588" s="616" t="s">
        <v>3171</v>
      </c>
      <c r="C3588" s="620" t="s">
        <v>6851</v>
      </c>
      <c r="D3588" s="612" t="s">
        <v>169</v>
      </c>
      <c r="E3588" s="621">
        <v>17726.060000000001</v>
      </c>
      <c r="F3588" s="614">
        <f t="shared" si="1006"/>
        <v>21370.54</v>
      </c>
      <c r="G3588" s="510"/>
      <c r="H3588" s="423"/>
      <c r="I3588" s="422">
        <f t="shared" si="1008"/>
        <v>0</v>
      </c>
      <c r="J3588" s="422">
        <f t="shared" si="1009"/>
        <v>0</v>
      </c>
      <c r="K3588" s="419"/>
      <c r="L3588" s="423">
        <f t="shared" si="1010"/>
        <v>0</v>
      </c>
      <c r="M3588" s="423">
        <f t="shared" si="1011"/>
        <v>0</v>
      </c>
      <c r="N3588" s="424">
        <f t="shared" si="1012"/>
        <v>0</v>
      </c>
      <c r="O3588" s="424">
        <f t="shared" si="1013"/>
        <v>0</v>
      </c>
      <c r="P3588" s="420"/>
      <c r="Q3588" s="525"/>
      <c r="R3588" s="526" t="str">
        <f t="shared" si="1005"/>
        <v/>
      </c>
      <c r="S3588" s="526" t="str">
        <f t="shared" si="1007"/>
        <v/>
      </c>
      <c r="V3588" s="433">
        <f>VLOOKUP(A3588,[3]Cartilha!$A:$A,1,FALSE)</f>
        <v>103265</v>
      </c>
      <c r="W3588" s="367"/>
    </row>
    <row r="3589" spans="1:23" hidden="1" x14ac:dyDescent="0.2">
      <c r="A3589" s="623">
        <v>103266</v>
      </c>
      <c r="B3589" s="616" t="s">
        <v>3171</v>
      </c>
      <c r="C3589" s="620" t="s">
        <v>6852</v>
      </c>
      <c r="D3589" s="612" t="s">
        <v>169</v>
      </c>
      <c r="E3589" s="621">
        <v>9238.93</v>
      </c>
      <c r="F3589" s="614">
        <f t="shared" si="1006"/>
        <v>11138.45</v>
      </c>
      <c r="G3589" s="510"/>
      <c r="H3589" s="423"/>
      <c r="I3589" s="422">
        <f t="shared" si="1008"/>
        <v>0</v>
      </c>
      <c r="J3589" s="422">
        <f t="shared" si="1009"/>
        <v>0</v>
      </c>
      <c r="K3589" s="419"/>
      <c r="L3589" s="423">
        <f t="shared" si="1010"/>
        <v>0</v>
      </c>
      <c r="M3589" s="423">
        <f t="shared" si="1011"/>
        <v>0</v>
      </c>
      <c r="N3589" s="424">
        <f t="shared" si="1012"/>
        <v>0</v>
      </c>
      <c r="O3589" s="424">
        <f t="shared" si="1013"/>
        <v>0</v>
      </c>
      <c r="P3589" s="420"/>
      <c r="Q3589" s="525"/>
      <c r="R3589" s="526" t="str">
        <f t="shared" si="1005"/>
        <v/>
      </c>
      <c r="S3589" s="526" t="str">
        <f t="shared" si="1007"/>
        <v/>
      </c>
      <c r="V3589" s="433">
        <f>VLOOKUP(A3589,[3]Cartilha!$A:$A,1,FALSE)</f>
        <v>103266</v>
      </c>
      <c r="W3589" s="367"/>
    </row>
    <row r="3590" spans="1:23" hidden="1" x14ac:dyDescent="0.2">
      <c r="A3590" s="623">
        <v>103267</v>
      </c>
      <c r="B3590" s="616" t="s">
        <v>3171</v>
      </c>
      <c r="C3590" s="620" t="s">
        <v>6853</v>
      </c>
      <c r="D3590" s="612" t="s">
        <v>169</v>
      </c>
      <c r="E3590" s="621">
        <v>5271.64</v>
      </c>
      <c r="F3590" s="614">
        <f t="shared" si="1006"/>
        <v>6355.49</v>
      </c>
      <c r="G3590" s="510"/>
      <c r="H3590" s="423"/>
      <c r="I3590" s="422">
        <f t="shared" si="1008"/>
        <v>0</v>
      </c>
      <c r="J3590" s="422">
        <f t="shared" si="1009"/>
        <v>0</v>
      </c>
      <c r="K3590" s="419"/>
      <c r="L3590" s="423">
        <f t="shared" si="1010"/>
        <v>0</v>
      </c>
      <c r="M3590" s="423">
        <f t="shared" si="1011"/>
        <v>0</v>
      </c>
      <c r="N3590" s="424">
        <f t="shared" si="1012"/>
        <v>0</v>
      </c>
      <c r="O3590" s="424">
        <f t="shared" si="1013"/>
        <v>0</v>
      </c>
      <c r="P3590" s="420"/>
      <c r="Q3590" s="525"/>
      <c r="R3590" s="526" t="str">
        <f t="shared" si="1005"/>
        <v/>
      </c>
      <c r="S3590" s="526" t="str">
        <f t="shared" si="1007"/>
        <v/>
      </c>
      <c r="V3590" s="433">
        <f>VLOOKUP(A3590,[3]Cartilha!$A:$A,1,FALSE)</f>
        <v>103267</v>
      </c>
      <c r="W3590" s="367"/>
    </row>
    <row r="3591" spans="1:23" ht="22.5" hidden="1" x14ac:dyDescent="0.2">
      <c r="A3591" s="623">
        <v>103268</v>
      </c>
      <c r="B3591" s="616" t="s">
        <v>3171</v>
      </c>
      <c r="C3591" s="620" t="s">
        <v>6854</v>
      </c>
      <c r="D3591" s="612" t="s">
        <v>169</v>
      </c>
      <c r="E3591" s="621">
        <v>6249.35</v>
      </c>
      <c r="F3591" s="614">
        <f t="shared" si="1006"/>
        <v>7534.22</v>
      </c>
      <c r="G3591" s="510"/>
      <c r="H3591" s="423"/>
      <c r="I3591" s="422">
        <f t="shared" si="1008"/>
        <v>0</v>
      </c>
      <c r="J3591" s="422">
        <f t="shared" si="1009"/>
        <v>0</v>
      </c>
      <c r="K3591" s="419"/>
      <c r="L3591" s="423">
        <f t="shared" si="1010"/>
        <v>0</v>
      </c>
      <c r="M3591" s="423">
        <f t="shared" si="1011"/>
        <v>0</v>
      </c>
      <c r="N3591" s="424">
        <f t="shared" si="1012"/>
        <v>0</v>
      </c>
      <c r="O3591" s="424">
        <f t="shared" si="1013"/>
        <v>0</v>
      </c>
      <c r="P3591" s="420"/>
      <c r="Q3591" s="525"/>
      <c r="R3591" s="526" t="str">
        <f t="shared" si="1005"/>
        <v/>
      </c>
      <c r="S3591" s="526" t="str">
        <f t="shared" si="1007"/>
        <v/>
      </c>
      <c r="V3591" s="433">
        <f>VLOOKUP(A3591,[3]Cartilha!$A:$A,1,FALSE)</f>
        <v>103268</v>
      </c>
      <c r="W3591" s="367"/>
    </row>
    <row r="3592" spans="1:23" hidden="1" x14ac:dyDescent="0.2">
      <c r="A3592" s="623">
        <v>103269</v>
      </c>
      <c r="B3592" s="616" t="s">
        <v>3171</v>
      </c>
      <c r="C3592" s="620" t="s">
        <v>6855</v>
      </c>
      <c r="D3592" s="612" t="s">
        <v>169</v>
      </c>
      <c r="E3592" s="621">
        <v>6470.1</v>
      </c>
      <c r="F3592" s="614">
        <f t="shared" si="1006"/>
        <v>7800.35</v>
      </c>
      <c r="G3592" s="510"/>
      <c r="H3592" s="423"/>
      <c r="I3592" s="422">
        <f t="shared" si="1008"/>
        <v>0</v>
      </c>
      <c r="J3592" s="422">
        <f t="shared" si="1009"/>
        <v>0</v>
      </c>
      <c r="K3592" s="419"/>
      <c r="L3592" s="423">
        <f t="shared" si="1010"/>
        <v>0</v>
      </c>
      <c r="M3592" s="423">
        <f t="shared" si="1011"/>
        <v>0</v>
      </c>
      <c r="N3592" s="424">
        <f t="shared" si="1012"/>
        <v>0</v>
      </c>
      <c r="O3592" s="424">
        <f t="shared" si="1013"/>
        <v>0</v>
      </c>
      <c r="P3592" s="420"/>
      <c r="Q3592" s="525"/>
      <c r="R3592" s="526" t="str">
        <f t="shared" si="1005"/>
        <v/>
      </c>
      <c r="S3592" s="526" t="str">
        <f t="shared" si="1007"/>
        <v/>
      </c>
      <c r="V3592" s="433">
        <f>VLOOKUP(A3592,[3]Cartilha!$A:$A,1,FALSE)</f>
        <v>103269</v>
      </c>
      <c r="W3592" s="367"/>
    </row>
    <row r="3593" spans="1:23" ht="22.5" hidden="1" x14ac:dyDescent="0.2">
      <c r="A3593" s="623">
        <v>103270</v>
      </c>
      <c r="B3593" s="616" t="s">
        <v>3171</v>
      </c>
      <c r="C3593" s="620" t="s">
        <v>6856</v>
      </c>
      <c r="D3593" s="612" t="s">
        <v>169</v>
      </c>
      <c r="E3593" s="621">
        <v>6714.35</v>
      </c>
      <c r="F3593" s="614">
        <f t="shared" si="1006"/>
        <v>8094.82</v>
      </c>
      <c r="G3593" s="510"/>
      <c r="H3593" s="423"/>
      <c r="I3593" s="422">
        <f t="shared" si="1008"/>
        <v>0</v>
      </c>
      <c r="J3593" s="422">
        <f t="shared" si="1009"/>
        <v>0</v>
      </c>
      <c r="K3593" s="419"/>
      <c r="L3593" s="423">
        <f t="shared" si="1010"/>
        <v>0</v>
      </c>
      <c r="M3593" s="423">
        <f t="shared" si="1011"/>
        <v>0</v>
      </c>
      <c r="N3593" s="424">
        <f t="shared" si="1012"/>
        <v>0</v>
      </c>
      <c r="O3593" s="424">
        <f t="shared" si="1013"/>
        <v>0</v>
      </c>
      <c r="P3593" s="420"/>
      <c r="Q3593" s="525"/>
      <c r="R3593" s="526" t="str">
        <f t="shared" si="1005"/>
        <v/>
      </c>
      <c r="S3593" s="526" t="str">
        <f t="shared" si="1007"/>
        <v/>
      </c>
      <c r="V3593" s="433">
        <f>VLOOKUP(A3593,[3]Cartilha!$A:$A,1,FALSE)</f>
        <v>103270</v>
      </c>
      <c r="W3593" s="367"/>
    </row>
    <row r="3594" spans="1:23" hidden="1" x14ac:dyDescent="0.2">
      <c r="A3594" s="623">
        <v>103271</v>
      </c>
      <c r="B3594" s="616" t="s">
        <v>3171</v>
      </c>
      <c r="C3594" s="620" t="s">
        <v>6857</v>
      </c>
      <c r="D3594" s="612" t="s">
        <v>169</v>
      </c>
      <c r="E3594" s="621">
        <v>9497.4500000000007</v>
      </c>
      <c r="F3594" s="614">
        <f t="shared" si="1006"/>
        <v>11450.13</v>
      </c>
      <c r="G3594" s="510"/>
      <c r="H3594" s="423"/>
      <c r="I3594" s="422">
        <f t="shared" si="1008"/>
        <v>0</v>
      </c>
      <c r="J3594" s="422">
        <f t="shared" si="1009"/>
        <v>0</v>
      </c>
      <c r="K3594" s="419"/>
      <c r="L3594" s="423">
        <f t="shared" si="1010"/>
        <v>0</v>
      </c>
      <c r="M3594" s="423">
        <f t="shared" si="1011"/>
        <v>0</v>
      </c>
      <c r="N3594" s="424">
        <f t="shared" si="1012"/>
        <v>0</v>
      </c>
      <c r="O3594" s="424">
        <f t="shared" si="1013"/>
        <v>0</v>
      </c>
      <c r="P3594" s="420"/>
      <c r="Q3594" s="525"/>
      <c r="R3594" s="526" t="str">
        <f t="shared" si="1005"/>
        <v/>
      </c>
      <c r="S3594" s="526" t="str">
        <f t="shared" si="1007"/>
        <v/>
      </c>
      <c r="V3594" s="433">
        <f>VLOOKUP(A3594,[3]Cartilha!$A:$A,1,FALSE)</f>
        <v>103271</v>
      </c>
      <c r="W3594" s="367"/>
    </row>
    <row r="3595" spans="1:23" ht="22.5" hidden="1" x14ac:dyDescent="0.2">
      <c r="A3595" s="623">
        <v>103272</v>
      </c>
      <c r="B3595" s="616" t="s">
        <v>3171</v>
      </c>
      <c r="C3595" s="620" t="s">
        <v>6858</v>
      </c>
      <c r="D3595" s="612" t="s">
        <v>169</v>
      </c>
      <c r="E3595" s="621">
        <v>9808.06</v>
      </c>
      <c r="F3595" s="614">
        <f t="shared" si="1006"/>
        <v>11824.6</v>
      </c>
      <c r="G3595" s="510"/>
      <c r="H3595" s="423"/>
      <c r="I3595" s="422">
        <f t="shared" si="1008"/>
        <v>0</v>
      </c>
      <c r="J3595" s="422">
        <f t="shared" si="1009"/>
        <v>0</v>
      </c>
      <c r="K3595" s="419"/>
      <c r="L3595" s="423">
        <f t="shared" si="1010"/>
        <v>0</v>
      </c>
      <c r="M3595" s="423">
        <f t="shared" si="1011"/>
        <v>0</v>
      </c>
      <c r="N3595" s="424">
        <f t="shared" si="1012"/>
        <v>0</v>
      </c>
      <c r="O3595" s="424">
        <f t="shared" si="1013"/>
        <v>0</v>
      </c>
      <c r="P3595" s="420"/>
      <c r="Q3595" s="525"/>
      <c r="R3595" s="526" t="str">
        <f t="shared" si="1005"/>
        <v/>
      </c>
      <c r="S3595" s="526" t="str">
        <f t="shared" si="1007"/>
        <v/>
      </c>
      <c r="V3595" s="433">
        <f>VLOOKUP(A3595,[3]Cartilha!$A:$A,1,FALSE)</f>
        <v>103272</v>
      </c>
      <c r="W3595" s="367"/>
    </row>
    <row r="3596" spans="1:23" hidden="1" x14ac:dyDescent="0.2">
      <c r="A3596" s="623">
        <v>103273</v>
      </c>
      <c r="B3596" s="616" t="s">
        <v>3171</v>
      </c>
      <c r="C3596" s="620" t="s">
        <v>6859</v>
      </c>
      <c r="D3596" s="612" t="s">
        <v>169</v>
      </c>
      <c r="E3596" s="621">
        <v>10103.700000000001</v>
      </c>
      <c r="F3596" s="614">
        <f t="shared" si="1006"/>
        <v>12181.02</v>
      </c>
      <c r="G3596" s="510"/>
      <c r="H3596" s="423"/>
      <c r="I3596" s="422">
        <f t="shared" si="1008"/>
        <v>0</v>
      </c>
      <c r="J3596" s="422">
        <f t="shared" si="1009"/>
        <v>0</v>
      </c>
      <c r="K3596" s="419"/>
      <c r="L3596" s="423">
        <f t="shared" si="1010"/>
        <v>0</v>
      </c>
      <c r="M3596" s="423">
        <f t="shared" si="1011"/>
        <v>0</v>
      </c>
      <c r="N3596" s="424">
        <f t="shared" si="1012"/>
        <v>0</v>
      </c>
      <c r="O3596" s="424">
        <f t="shared" si="1013"/>
        <v>0</v>
      </c>
      <c r="P3596" s="420"/>
      <c r="Q3596" s="525"/>
      <c r="R3596" s="526" t="str">
        <f t="shared" si="1005"/>
        <v/>
      </c>
      <c r="S3596" s="526" t="str">
        <f t="shared" si="1007"/>
        <v/>
      </c>
      <c r="V3596" s="433">
        <f>VLOOKUP(A3596,[3]Cartilha!$A:$A,1,FALSE)</f>
        <v>103273</v>
      </c>
      <c r="W3596" s="367"/>
    </row>
    <row r="3597" spans="1:23" ht="22.5" hidden="1" x14ac:dyDescent="0.2">
      <c r="A3597" s="623">
        <v>103274</v>
      </c>
      <c r="B3597" s="616" t="s">
        <v>3171</v>
      </c>
      <c r="C3597" s="620" t="s">
        <v>6860</v>
      </c>
      <c r="D3597" s="612" t="s">
        <v>169</v>
      </c>
      <c r="E3597" s="621">
        <v>11564.51</v>
      </c>
      <c r="F3597" s="614">
        <f t="shared" si="1006"/>
        <v>13942.17</v>
      </c>
      <c r="G3597" s="510"/>
      <c r="H3597" s="423"/>
      <c r="I3597" s="422">
        <f t="shared" si="1008"/>
        <v>0</v>
      </c>
      <c r="J3597" s="422">
        <f t="shared" si="1009"/>
        <v>0</v>
      </c>
      <c r="K3597" s="419"/>
      <c r="L3597" s="423">
        <f t="shared" si="1010"/>
        <v>0</v>
      </c>
      <c r="M3597" s="423">
        <f t="shared" si="1011"/>
        <v>0</v>
      </c>
      <c r="N3597" s="424">
        <f t="shared" si="1012"/>
        <v>0</v>
      </c>
      <c r="O3597" s="424">
        <f t="shared" si="1013"/>
        <v>0</v>
      </c>
      <c r="P3597" s="420"/>
      <c r="Q3597" s="525"/>
      <c r="R3597" s="526" t="str">
        <f t="shared" si="1005"/>
        <v/>
      </c>
      <c r="S3597" s="526" t="str">
        <f t="shared" si="1007"/>
        <v/>
      </c>
      <c r="V3597" s="433">
        <f>VLOOKUP(A3597,[3]Cartilha!$A:$A,1,FALSE)</f>
        <v>103274</v>
      </c>
      <c r="W3597" s="367"/>
    </row>
    <row r="3598" spans="1:23" hidden="1" x14ac:dyDescent="0.2">
      <c r="A3598" s="623">
        <v>103275</v>
      </c>
      <c r="B3598" s="616" t="s">
        <v>3171</v>
      </c>
      <c r="C3598" s="620" t="s">
        <v>6861</v>
      </c>
      <c r="D3598" s="612" t="s">
        <v>169</v>
      </c>
      <c r="E3598" s="621">
        <v>11504.87</v>
      </c>
      <c r="F3598" s="614">
        <f t="shared" si="1006"/>
        <v>13870.27</v>
      </c>
      <c r="G3598" s="510"/>
      <c r="H3598" s="423"/>
      <c r="I3598" s="422">
        <f t="shared" ref="I3598:I3614" si="1014">IF(ISBLANK(E3598),0,ROUND(F3598*G3598,2))</f>
        <v>0</v>
      </c>
      <c r="J3598" s="422">
        <f t="shared" ref="J3598:J3614" si="1015">IF(ISBLANK(G3598),0,ROUND(G3598*H3598,2))</f>
        <v>0</v>
      </c>
      <c r="K3598" s="419"/>
      <c r="L3598" s="423">
        <f t="shared" ref="L3598:L3614" si="1016">G3598</f>
        <v>0</v>
      </c>
      <c r="M3598" s="423">
        <f t="shared" ref="M3598:M3614" si="1017">H3598</f>
        <v>0</v>
      </c>
      <c r="N3598" s="424">
        <f t="shared" ref="N3598:N3614" si="1018">IF(ISBLANK(E3598),0,ROUND(F3598*L3598,2))</f>
        <v>0</v>
      </c>
      <c r="O3598" s="424">
        <f t="shared" ref="O3598:O3614" si="1019">IF(ISBLANK(L3598),0,ROUND(L3598*M3598,2))</f>
        <v>0</v>
      </c>
      <c r="P3598" s="420"/>
      <c r="Q3598" s="525"/>
      <c r="R3598" s="526" t="str">
        <f t="shared" si="1005"/>
        <v/>
      </c>
      <c r="S3598" s="526" t="str">
        <f t="shared" si="1007"/>
        <v/>
      </c>
      <c r="V3598" s="433">
        <f>VLOOKUP(A3598,[3]Cartilha!$A:$A,1,FALSE)</f>
        <v>103275</v>
      </c>
      <c r="W3598" s="367"/>
    </row>
    <row r="3599" spans="1:23" ht="22.5" hidden="1" x14ac:dyDescent="0.2">
      <c r="A3599" s="623">
        <v>103276</v>
      </c>
      <c r="B3599" s="616" t="s">
        <v>3171</v>
      </c>
      <c r="C3599" s="620" t="s">
        <v>6862</v>
      </c>
      <c r="D3599" s="612" t="s">
        <v>169</v>
      </c>
      <c r="E3599" s="621">
        <v>12069.86</v>
      </c>
      <c r="F3599" s="614">
        <f t="shared" si="1006"/>
        <v>14551.42</v>
      </c>
      <c r="G3599" s="510"/>
      <c r="H3599" s="423"/>
      <c r="I3599" s="422">
        <f t="shared" si="1014"/>
        <v>0</v>
      </c>
      <c r="J3599" s="422">
        <f t="shared" si="1015"/>
        <v>0</v>
      </c>
      <c r="K3599" s="419"/>
      <c r="L3599" s="423">
        <f t="shared" si="1016"/>
        <v>0</v>
      </c>
      <c r="M3599" s="423">
        <f t="shared" si="1017"/>
        <v>0</v>
      </c>
      <c r="N3599" s="424">
        <f t="shared" si="1018"/>
        <v>0</v>
      </c>
      <c r="O3599" s="424">
        <f t="shared" si="1019"/>
        <v>0</v>
      </c>
      <c r="P3599" s="420"/>
      <c r="Q3599" s="525"/>
      <c r="R3599" s="526" t="str">
        <f t="shared" si="1005"/>
        <v/>
      </c>
      <c r="S3599" s="526" t="str">
        <f t="shared" si="1007"/>
        <v/>
      </c>
      <c r="V3599" s="433">
        <f>VLOOKUP(A3599,[3]Cartilha!$A:$A,1,FALSE)</f>
        <v>103276</v>
      </c>
      <c r="W3599" s="367"/>
    </row>
    <row r="3600" spans="1:23" hidden="1" x14ac:dyDescent="0.2">
      <c r="A3600" s="623">
        <v>103277</v>
      </c>
      <c r="B3600" s="616" t="s">
        <v>3171</v>
      </c>
      <c r="C3600" s="620" t="s">
        <v>6863</v>
      </c>
      <c r="D3600" s="612" t="s">
        <v>169</v>
      </c>
      <c r="E3600" s="621">
        <v>22271.3</v>
      </c>
      <c r="F3600" s="614">
        <f t="shared" si="1006"/>
        <v>26850.28</v>
      </c>
      <c r="G3600" s="510"/>
      <c r="H3600" s="423"/>
      <c r="I3600" s="422">
        <f t="shared" si="1014"/>
        <v>0</v>
      </c>
      <c r="J3600" s="422">
        <f t="shared" si="1015"/>
        <v>0</v>
      </c>
      <c r="K3600" s="419"/>
      <c r="L3600" s="423">
        <f t="shared" si="1016"/>
        <v>0</v>
      </c>
      <c r="M3600" s="423">
        <f t="shared" si="1017"/>
        <v>0</v>
      </c>
      <c r="N3600" s="424">
        <f t="shared" si="1018"/>
        <v>0</v>
      </c>
      <c r="O3600" s="424">
        <f t="shared" si="1019"/>
        <v>0</v>
      </c>
      <c r="P3600" s="420"/>
      <c r="Q3600" s="525"/>
      <c r="R3600" s="526" t="str">
        <f t="shared" si="1005"/>
        <v/>
      </c>
      <c r="S3600" s="526" t="str">
        <f t="shared" si="1007"/>
        <v/>
      </c>
      <c r="V3600" s="433">
        <f>VLOOKUP(A3600,[3]Cartilha!$A:$A,1,FALSE)</f>
        <v>103277</v>
      </c>
      <c r="W3600" s="367"/>
    </row>
    <row r="3601" spans="1:23" hidden="1" x14ac:dyDescent="0.2">
      <c r="A3601" s="623">
        <v>103278</v>
      </c>
      <c r="B3601" s="616" t="s">
        <v>3171</v>
      </c>
      <c r="C3601" s="620" t="s">
        <v>6864</v>
      </c>
      <c r="D3601" s="612" t="s">
        <v>169</v>
      </c>
      <c r="E3601" s="621">
        <v>28479.59</v>
      </c>
      <c r="F3601" s="614">
        <f t="shared" si="1006"/>
        <v>34334.99</v>
      </c>
      <c r="G3601" s="510"/>
      <c r="H3601" s="423"/>
      <c r="I3601" s="422">
        <f t="shared" si="1014"/>
        <v>0</v>
      </c>
      <c r="J3601" s="422">
        <f t="shared" si="1015"/>
        <v>0</v>
      </c>
      <c r="K3601" s="419"/>
      <c r="L3601" s="423">
        <f t="shared" si="1016"/>
        <v>0</v>
      </c>
      <c r="M3601" s="423">
        <f t="shared" si="1017"/>
        <v>0</v>
      </c>
      <c r="N3601" s="424">
        <f t="shared" si="1018"/>
        <v>0</v>
      </c>
      <c r="O3601" s="424">
        <f t="shared" si="1019"/>
        <v>0</v>
      </c>
      <c r="P3601" s="420"/>
      <c r="Q3601" s="525"/>
      <c r="R3601" s="526" t="str">
        <f t="shared" si="1005"/>
        <v/>
      </c>
      <c r="S3601" s="526" t="str">
        <f t="shared" si="1007"/>
        <v/>
      </c>
      <c r="V3601" s="433">
        <f>VLOOKUP(A3601,[3]Cartilha!$A:$A,1,FALSE)</f>
        <v>103278</v>
      </c>
      <c r="W3601" s="367"/>
    </row>
    <row r="3602" spans="1:23" hidden="1" x14ac:dyDescent="0.2">
      <c r="A3602" s="623">
        <v>103288</v>
      </c>
      <c r="B3602" s="616" t="s">
        <v>3171</v>
      </c>
      <c r="C3602" s="620" t="s">
        <v>6865</v>
      </c>
      <c r="D3602" s="612" t="s">
        <v>169</v>
      </c>
      <c r="E3602" s="621">
        <v>18.09</v>
      </c>
      <c r="F3602" s="614">
        <f t="shared" si="1006"/>
        <v>21.81</v>
      </c>
      <c r="G3602" s="510"/>
      <c r="H3602" s="423"/>
      <c r="I3602" s="422">
        <f t="shared" si="1014"/>
        <v>0</v>
      </c>
      <c r="J3602" s="422">
        <f t="shared" si="1015"/>
        <v>0</v>
      </c>
      <c r="K3602" s="419"/>
      <c r="L3602" s="423">
        <f t="shared" si="1016"/>
        <v>0</v>
      </c>
      <c r="M3602" s="423">
        <f t="shared" si="1017"/>
        <v>0</v>
      </c>
      <c r="N3602" s="424">
        <f t="shared" si="1018"/>
        <v>0</v>
      </c>
      <c r="O3602" s="424">
        <f t="shared" si="1019"/>
        <v>0</v>
      </c>
      <c r="P3602" s="420"/>
      <c r="Q3602" s="525"/>
      <c r="R3602" s="526" t="str">
        <f t="shared" si="1005"/>
        <v/>
      </c>
      <c r="S3602" s="526" t="str">
        <f t="shared" si="1007"/>
        <v/>
      </c>
      <c r="V3602" s="433">
        <f>VLOOKUP(A3602,[3]Cartilha!$A:$A,1,FALSE)</f>
        <v>103288</v>
      </c>
      <c r="W3602" s="367"/>
    </row>
    <row r="3603" spans="1:23" ht="22.5" hidden="1" x14ac:dyDescent="0.2">
      <c r="A3603" s="623">
        <v>103289</v>
      </c>
      <c r="B3603" s="616" t="s">
        <v>3171</v>
      </c>
      <c r="C3603" s="620" t="s">
        <v>6866</v>
      </c>
      <c r="D3603" s="612" t="s">
        <v>7029</v>
      </c>
      <c r="E3603" s="621">
        <v>35.89</v>
      </c>
      <c r="F3603" s="614">
        <f t="shared" si="1006"/>
        <v>43.27</v>
      </c>
      <c r="G3603" s="510"/>
      <c r="H3603" s="423"/>
      <c r="I3603" s="422">
        <f t="shared" si="1014"/>
        <v>0</v>
      </c>
      <c r="J3603" s="422">
        <f t="shared" si="1015"/>
        <v>0</v>
      </c>
      <c r="K3603" s="419"/>
      <c r="L3603" s="423">
        <f t="shared" si="1016"/>
        <v>0</v>
      </c>
      <c r="M3603" s="423">
        <f t="shared" si="1017"/>
        <v>0</v>
      </c>
      <c r="N3603" s="424">
        <f t="shared" si="1018"/>
        <v>0</v>
      </c>
      <c r="O3603" s="424">
        <f t="shared" si="1019"/>
        <v>0</v>
      </c>
      <c r="P3603" s="420"/>
      <c r="Q3603" s="525"/>
      <c r="R3603" s="526" t="str">
        <f t="shared" si="1005"/>
        <v/>
      </c>
      <c r="S3603" s="526" t="str">
        <f t="shared" si="1007"/>
        <v/>
      </c>
      <c r="V3603" s="433">
        <f>VLOOKUP(A3603,[3]Cartilha!$A:$A,1,FALSE)</f>
        <v>103289</v>
      </c>
      <c r="W3603" s="367"/>
    </row>
    <row r="3604" spans="1:23" ht="22.5" hidden="1" x14ac:dyDescent="0.2">
      <c r="A3604" s="623">
        <v>103290</v>
      </c>
      <c r="B3604" s="616" t="s">
        <v>3171</v>
      </c>
      <c r="C3604" s="620" t="s">
        <v>6867</v>
      </c>
      <c r="D3604" s="612" t="s">
        <v>7029</v>
      </c>
      <c r="E3604" s="621">
        <v>57.49</v>
      </c>
      <c r="F3604" s="614">
        <f t="shared" si="1006"/>
        <v>69.31</v>
      </c>
      <c r="G3604" s="510"/>
      <c r="H3604" s="423"/>
      <c r="I3604" s="422">
        <f t="shared" si="1014"/>
        <v>0</v>
      </c>
      <c r="J3604" s="422">
        <f t="shared" si="1015"/>
        <v>0</v>
      </c>
      <c r="K3604" s="419"/>
      <c r="L3604" s="423">
        <f t="shared" si="1016"/>
        <v>0</v>
      </c>
      <c r="M3604" s="423">
        <f t="shared" si="1017"/>
        <v>0</v>
      </c>
      <c r="N3604" s="424">
        <f t="shared" si="1018"/>
        <v>0</v>
      </c>
      <c r="O3604" s="424">
        <f t="shared" si="1019"/>
        <v>0</v>
      </c>
      <c r="P3604" s="420"/>
      <c r="Q3604" s="525"/>
      <c r="R3604" s="526" t="str">
        <f t="shared" ref="R3604:R3667" si="1020">IF(Q3604="X","x",IF(Q3604="xx","x",IF(O3604&gt;0,"x","")))</f>
        <v/>
      </c>
      <c r="S3604" s="526" t="str">
        <f t="shared" si="1007"/>
        <v/>
      </c>
      <c r="V3604" s="433">
        <f>VLOOKUP(A3604,[3]Cartilha!$A:$A,1,FALSE)</f>
        <v>103290</v>
      </c>
      <c r="W3604" s="367"/>
    </row>
    <row r="3605" spans="1:23" ht="22.5" hidden="1" x14ac:dyDescent="0.2">
      <c r="A3605" s="623">
        <v>103291</v>
      </c>
      <c r="B3605" s="616" t="s">
        <v>3171</v>
      </c>
      <c r="C3605" s="620" t="s">
        <v>6868</v>
      </c>
      <c r="D3605" s="612" t="s">
        <v>7029</v>
      </c>
      <c r="E3605" s="621">
        <v>71.77</v>
      </c>
      <c r="F3605" s="614">
        <f t="shared" si="1006"/>
        <v>86.53</v>
      </c>
      <c r="G3605" s="510"/>
      <c r="H3605" s="423"/>
      <c r="I3605" s="422">
        <f t="shared" si="1014"/>
        <v>0</v>
      </c>
      <c r="J3605" s="422">
        <f t="shared" si="1015"/>
        <v>0</v>
      </c>
      <c r="K3605" s="419"/>
      <c r="L3605" s="423">
        <f t="shared" si="1016"/>
        <v>0</v>
      </c>
      <c r="M3605" s="423">
        <f t="shared" si="1017"/>
        <v>0</v>
      </c>
      <c r="N3605" s="424">
        <f t="shared" si="1018"/>
        <v>0</v>
      </c>
      <c r="O3605" s="424">
        <f t="shared" si="1019"/>
        <v>0</v>
      </c>
      <c r="P3605" s="420"/>
      <c r="Q3605" s="525"/>
      <c r="R3605" s="526" t="str">
        <f t="shared" si="1020"/>
        <v/>
      </c>
      <c r="S3605" s="526" t="str">
        <f t="shared" si="1007"/>
        <v/>
      </c>
      <c r="V3605" s="433">
        <f>VLOOKUP(A3605,[3]Cartilha!$A:$A,1,FALSE)</f>
        <v>103291</v>
      </c>
      <c r="W3605" s="367"/>
    </row>
    <row r="3606" spans="1:23" ht="22.5" hidden="1" x14ac:dyDescent="0.2">
      <c r="A3606" s="623">
        <v>103292</v>
      </c>
      <c r="B3606" s="616" t="s">
        <v>3171</v>
      </c>
      <c r="C3606" s="620" t="s">
        <v>6869</v>
      </c>
      <c r="D3606" s="612" t="s">
        <v>7029</v>
      </c>
      <c r="E3606" s="621">
        <v>86.77</v>
      </c>
      <c r="F3606" s="614">
        <f t="shared" si="1006"/>
        <v>104.61</v>
      </c>
      <c r="G3606" s="510"/>
      <c r="H3606" s="423"/>
      <c r="I3606" s="422">
        <f t="shared" si="1014"/>
        <v>0</v>
      </c>
      <c r="J3606" s="422">
        <f t="shared" si="1015"/>
        <v>0</v>
      </c>
      <c r="K3606" s="419"/>
      <c r="L3606" s="423">
        <f t="shared" si="1016"/>
        <v>0</v>
      </c>
      <c r="M3606" s="423">
        <f t="shared" si="1017"/>
        <v>0</v>
      </c>
      <c r="N3606" s="424">
        <f t="shared" si="1018"/>
        <v>0</v>
      </c>
      <c r="O3606" s="424">
        <f t="shared" si="1019"/>
        <v>0</v>
      </c>
      <c r="P3606" s="420"/>
      <c r="Q3606" s="525"/>
      <c r="R3606" s="526" t="str">
        <f t="shared" si="1020"/>
        <v/>
      </c>
      <c r="S3606" s="526" t="str">
        <f t="shared" si="1007"/>
        <v/>
      </c>
      <c r="V3606" s="433">
        <f>VLOOKUP(A3606,[3]Cartilha!$A:$A,1,FALSE)</f>
        <v>103292</v>
      </c>
      <c r="W3606" s="367"/>
    </row>
    <row r="3607" spans="1:23" ht="22.5" hidden="1" x14ac:dyDescent="0.2">
      <c r="A3607" s="623">
        <v>97327</v>
      </c>
      <c r="B3607" s="616" t="s">
        <v>3171</v>
      </c>
      <c r="C3607" s="620" t="s">
        <v>2668</v>
      </c>
      <c r="D3607" s="612" t="s">
        <v>7029</v>
      </c>
      <c r="E3607" s="621">
        <v>31.34</v>
      </c>
      <c r="F3607" s="614">
        <f t="shared" ref="F3607:F3670" si="1021">IF(E3607=0,0,ROUND(E3607*(1+E$13)*(1-E$14),2))</f>
        <v>37.78</v>
      </c>
      <c r="G3607" s="510"/>
      <c r="H3607" s="423"/>
      <c r="I3607" s="422">
        <f t="shared" si="1014"/>
        <v>0</v>
      </c>
      <c r="J3607" s="422">
        <f t="shared" si="1015"/>
        <v>0</v>
      </c>
      <c r="K3607" s="419"/>
      <c r="L3607" s="423">
        <f t="shared" si="1016"/>
        <v>0</v>
      </c>
      <c r="M3607" s="423">
        <f t="shared" si="1017"/>
        <v>0</v>
      </c>
      <c r="N3607" s="424">
        <f t="shared" si="1018"/>
        <v>0</v>
      </c>
      <c r="O3607" s="424">
        <f t="shared" si="1019"/>
        <v>0</v>
      </c>
      <c r="P3607" s="420"/>
      <c r="Q3607" s="525"/>
      <c r="R3607" s="526" t="str">
        <f t="shared" si="1020"/>
        <v/>
      </c>
      <c r="S3607" s="526" t="str">
        <f t="shared" si="1007"/>
        <v/>
      </c>
      <c r="V3607" s="433">
        <f>VLOOKUP(A3607,[3]Cartilha!$A:$A,1,FALSE)</f>
        <v>97327</v>
      </c>
      <c r="W3607" s="367"/>
    </row>
    <row r="3608" spans="1:23" ht="22.5" hidden="1" x14ac:dyDescent="0.2">
      <c r="A3608" s="623">
        <v>97328</v>
      </c>
      <c r="B3608" s="616" t="s">
        <v>3171</v>
      </c>
      <c r="C3608" s="620" t="s">
        <v>2669</v>
      </c>
      <c r="D3608" s="612" t="s">
        <v>7029</v>
      </c>
      <c r="E3608" s="621">
        <v>52.89</v>
      </c>
      <c r="F3608" s="614">
        <f t="shared" si="1021"/>
        <v>63.76</v>
      </c>
      <c r="G3608" s="510"/>
      <c r="H3608" s="423"/>
      <c r="I3608" s="422">
        <f t="shared" si="1014"/>
        <v>0</v>
      </c>
      <c r="J3608" s="422">
        <f t="shared" si="1015"/>
        <v>0</v>
      </c>
      <c r="K3608" s="419"/>
      <c r="L3608" s="423">
        <f t="shared" si="1016"/>
        <v>0</v>
      </c>
      <c r="M3608" s="423">
        <f t="shared" si="1017"/>
        <v>0</v>
      </c>
      <c r="N3608" s="424">
        <f t="shared" si="1018"/>
        <v>0</v>
      </c>
      <c r="O3608" s="424">
        <f t="shared" si="1019"/>
        <v>0</v>
      </c>
      <c r="P3608" s="420"/>
      <c r="Q3608" s="525"/>
      <c r="R3608" s="526" t="str">
        <f t="shared" si="1020"/>
        <v/>
      </c>
      <c r="S3608" s="526" t="str">
        <f t="shared" si="1007"/>
        <v/>
      </c>
      <c r="V3608" s="433">
        <f>VLOOKUP(A3608,[3]Cartilha!$A:$A,1,FALSE)</f>
        <v>97328</v>
      </c>
      <c r="W3608" s="367"/>
    </row>
    <row r="3609" spans="1:23" ht="22.5" hidden="1" x14ac:dyDescent="0.2">
      <c r="A3609" s="623">
        <v>97329</v>
      </c>
      <c r="B3609" s="616" t="s">
        <v>3171</v>
      </c>
      <c r="C3609" s="620" t="s">
        <v>2670</v>
      </c>
      <c r="D3609" s="612" t="s">
        <v>7029</v>
      </c>
      <c r="E3609" s="621">
        <v>67.069999999999993</v>
      </c>
      <c r="F3609" s="614">
        <f t="shared" si="1021"/>
        <v>80.86</v>
      </c>
      <c r="G3609" s="510"/>
      <c r="H3609" s="423"/>
      <c r="I3609" s="422">
        <f t="shared" si="1014"/>
        <v>0</v>
      </c>
      <c r="J3609" s="422">
        <f t="shared" si="1015"/>
        <v>0</v>
      </c>
      <c r="K3609" s="419"/>
      <c r="L3609" s="423">
        <f t="shared" si="1016"/>
        <v>0</v>
      </c>
      <c r="M3609" s="423">
        <f t="shared" si="1017"/>
        <v>0</v>
      </c>
      <c r="N3609" s="424">
        <f t="shared" si="1018"/>
        <v>0</v>
      </c>
      <c r="O3609" s="424">
        <f t="shared" si="1019"/>
        <v>0</v>
      </c>
      <c r="P3609" s="420"/>
      <c r="Q3609" s="525"/>
      <c r="R3609" s="526" t="str">
        <f t="shared" si="1020"/>
        <v/>
      </c>
      <c r="S3609" s="526" t="str">
        <f t="shared" si="1007"/>
        <v/>
      </c>
      <c r="V3609" s="433">
        <f>VLOOKUP(A3609,[3]Cartilha!$A:$A,1,FALSE)</f>
        <v>97329</v>
      </c>
      <c r="W3609" s="367"/>
    </row>
    <row r="3610" spans="1:23" ht="22.5" hidden="1" x14ac:dyDescent="0.2">
      <c r="A3610" s="623">
        <v>97330</v>
      </c>
      <c r="B3610" s="616" t="s">
        <v>3171</v>
      </c>
      <c r="C3610" s="620" t="s">
        <v>2671</v>
      </c>
      <c r="D3610" s="612" t="s">
        <v>7029</v>
      </c>
      <c r="E3610" s="621">
        <v>82.02</v>
      </c>
      <c r="F3610" s="614">
        <f t="shared" si="1021"/>
        <v>98.88</v>
      </c>
      <c r="G3610" s="510"/>
      <c r="H3610" s="423"/>
      <c r="I3610" s="422">
        <f t="shared" si="1014"/>
        <v>0</v>
      </c>
      <c r="J3610" s="422">
        <f t="shared" si="1015"/>
        <v>0</v>
      </c>
      <c r="K3610" s="419"/>
      <c r="L3610" s="423">
        <f t="shared" si="1016"/>
        <v>0</v>
      </c>
      <c r="M3610" s="423">
        <f t="shared" si="1017"/>
        <v>0</v>
      </c>
      <c r="N3610" s="424">
        <f t="shared" si="1018"/>
        <v>0</v>
      </c>
      <c r="O3610" s="424">
        <f t="shared" si="1019"/>
        <v>0</v>
      </c>
      <c r="P3610" s="420"/>
      <c r="Q3610" s="525"/>
      <c r="R3610" s="526" t="str">
        <f t="shared" si="1020"/>
        <v/>
      </c>
      <c r="S3610" s="526" t="str">
        <f t="shared" si="1007"/>
        <v/>
      </c>
      <c r="V3610" s="433">
        <f>VLOOKUP(A3610,[3]Cartilha!$A:$A,1,FALSE)</f>
        <v>97330</v>
      </c>
      <c r="W3610" s="367"/>
    </row>
    <row r="3611" spans="1:23" ht="22.5" hidden="1" x14ac:dyDescent="0.2">
      <c r="A3611" s="623">
        <v>97331</v>
      </c>
      <c r="B3611" s="616" t="s">
        <v>3171</v>
      </c>
      <c r="C3611" s="620" t="s">
        <v>2672</v>
      </c>
      <c r="D3611" s="612" t="s">
        <v>7029</v>
      </c>
      <c r="E3611" s="621">
        <v>31.69</v>
      </c>
      <c r="F3611" s="614">
        <f t="shared" si="1021"/>
        <v>38.21</v>
      </c>
      <c r="G3611" s="510"/>
      <c r="H3611" s="423"/>
      <c r="I3611" s="422">
        <f t="shared" si="1014"/>
        <v>0</v>
      </c>
      <c r="J3611" s="422">
        <f t="shared" si="1015"/>
        <v>0</v>
      </c>
      <c r="K3611" s="419"/>
      <c r="L3611" s="423">
        <f t="shared" si="1016"/>
        <v>0</v>
      </c>
      <c r="M3611" s="423">
        <f t="shared" si="1017"/>
        <v>0</v>
      </c>
      <c r="N3611" s="424">
        <f t="shared" si="1018"/>
        <v>0</v>
      </c>
      <c r="O3611" s="424">
        <f t="shared" si="1019"/>
        <v>0</v>
      </c>
      <c r="P3611" s="420"/>
      <c r="Q3611" s="525"/>
      <c r="R3611" s="526" t="str">
        <f t="shared" si="1020"/>
        <v/>
      </c>
      <c r="S3611" s="526" t="str">
        <f t="shared" si="1007"/>
        <v/>
      </c>
      <c r="V3611" s="433">
        <f>VLOOKUP(A3611,[3]Cartilha!$A:$A,1,FALSE)</f>
        <v>97331</v>
      </c>
      <c r="W3611" s="367"/>
    </row>
    <row r="3612" spans="1:23" ht="22.5" hidden="1" x14ac:dyDescent="0.2">
      <c r="A3612" s="623">
        <v>97332</v>
      </c>
      <c r="B3612" s="616" t="s">
        <v>3171</v>
      </c>
      <c r="C3612" s="620" t="s">
        <v>2673</v>
      </c>
      <c r="D3612" s="612" t="s">
        <v>7029</v>
      </c>
      <c r="E3612" s="621">
        <v>53.29</v>
      </c>
      <c r="F3612" s="614">
        <f t="shared" si="1021"/>
        <v>64.25</v>
      </c>
      <c r="G3612" s="510"/>
      <c r="H3612" s="423"/>
      <c r="I3612" s="422">
        <f t="shared" si="1014"/>
        <v>0</v>
      </c>
      <c r="J3612" s="422">
        <f t="shared" si="1015"/>
        <v>0</v>
      </c>
      <c r="K3612" s="419"/>
      <c r="L3612" s="423">
        <f t="shared" si="1016"/>
        <v>0</v>
      </c>
      <c r="M3612" s="423">
        <f t="shared" si="1017"/>
        <v>0</v>
      </c>
      <c r="N3612" s="424">
        <f t="shared" si="1018"/>
        <v>0</v>
      </c>
      <c r="O3612" s="424">
        <f t="shared" si="1019"/>
        <v>0</v>
      </c>
      <c r="P3612" s="420"/>
      <c r="Q3612" s="525"/>
      <c r="R3612" s="526" t="str">
        <f t="shared" si="1020"/>
        <v/>
      </c>
      <c r="S3612" s="526" t="str">
        <f t="shared" si="1007"/>
        <v/>
      </c>
      <c r="V3612" s="433">
        <f>VLOOKUP(A3612,[3]Cartilha!$A:$A,1,FALSE)</f>
        <v>97332</v>
      </c>
      <c r="W3612" s="367"/>
    </row>
    <row r="3613" spans="1:23" ht="22.5" hidden="1" x14ac:dyDescent="0.2">
      <c r="A3613" s="623">
        <v>97333</v>
      </c>
      <c r="B3613" s="616" t="s">
        <v>3171</v>
      </c>
      <c r="C3613" s="620" t="s">
        <v>2674</v>
      </c>
      <c r="D3613" s="612" t="s">
        <v>7029</v>
      </c>
      <c r="E3613" s="621">
        <v>67.569999999999993</v>
      </c>
      <c r="F3613" s="614">
        <f t="shared" si="1021"/>
        <v>81.459999999999994</v>
      </c>
      <c r="G3613" s="510"/>
      <c r="H3613" s="423"/>
      <c r="I3613" s="422">
        <f t="shared" si="1014"/>
        <v>0</v>
      </c>
      <c r="J3613" s="422">
        <f t="shared" si="1015"/>
        <v>0</v>
      </c>
      <c r="K3613" s="419"/>
      <c r="L3613" s="423">
        <f t="shared" si="1016"/>
        <v>0</v>
      </c>
      <c r="M3613" s="423">
        <f t="shared" si="1017"/>
        <v>0</v>
      </c>
      <c r="N3613" s="424">
        <f t="shared" si="1018"/>
        <v>0</v>
      </c>
      <c r="O3613" s="424">
        <f t="shared" si="1019"/>
        <v>0</v>
      </c>
      <c r="P3613" s="420"/>
      <c r="Q3613" s="525"/>
      <c r="R3613" s="526" t="str">
        <f t="shared" si="1020"/>
        <v/>
      </c>
      <c r="S3613" s="526" t="str">
        <f t="shared" si="1007"/>
        <v/>
      </c>
      <c r="V3613" s="433">
        <f>VLOOKUP(A3613,[3]Cartilha!$A:$A,1,FALSE)</f>
        <v>97333</v>
      </c>
      <c r="W3613" s="367"/>
    </row>
    <row r="3614" spans="1:23" ht="22.5" hidden="1" x14ac:dyDescent="0.2">
      <c r="A3614" s="623">
        <v>97334</v>
      </c>
      <c r="B3614" s="616" t="s">
        <v>3171</v>
      </c>
      <c r="C3614" s="620" t="s">
        <v>2675</v>
      </c>
      <c r="D3614" s="612" t="s">
        <v>7029</v>
      </c>
      <c r="E3614" s="621">
        <v>82.57</v>
      </c>
      <c r="F3614" s="614">
        <f t="shared" si="1021"/>
        <v>99.55</v>
      </c>
      <c r="G3614" s="510"/>
      <c r="H3614" s="423"/>
      <c r="I3614" s="422">
        <f t="shared" si="1014"/>
        <v>0</v>
      </c>
      <c r="J3614" s="422">
        <f t="shared" si="1015"/>
        <v>0</v>
      </c>
      <c r="K3614" s="419"/>
      <c r="L3614" s="423">
        <f t="shared" si="1016"/>
        <v>0</v>
      </c>
      <c r="M3614" s="423">
        <f t="shared" si="1017"/>
        <v>0</v>
      </c>
      <c r="N3614" s="424">
        <f t="shared" si="1018"/>
        <v>0</v>
      </c>
      <c r="O3614" s="424">
        <f t="shared" si="1019"/>
        <v>0</v>
      </c>
      <c r="P3614" s="420"/>
      <c r="Q3614" s="525"/>
      <c r="R3614" s="526" t="str">
        <f t="shared" si="1020"/>
        <v/>
      </c>
      <c r="S3614" s="526" t="str">
        <f t="shared" si="1007"/>
        <v/>
      </c>
      <c r="V3614" s="433">
        <f>VLOOKUP(A3614,[3]Cartilha!$A:$A,1,FALSE)</f>
        <v>97334</v>
      </c>
      <c r="W3614" s="367"/>
    </row>
    <row r="3615" spans="1:23" x14ac:dyDescent="0.2">
      <c r="A3615" s="623" t="s">
        <v>184</v>
      </c>
      <c r="B3615" s="616"/>
      <c r="C3615" s="631" t="s">
        <v>1964</v>
      </c>
      <c r="D3615" s="612">
        <v>0</v>
      </c>
      <c r="E3615" s="654"/>
      <c r="F3615" s="614">
        <f t="shared" si="1021"/>
        <v>0</v>
      </c>
      <c r="G3615" s="518"/>
      <c r="H3615" s="446"/>
      <c r="I3615" s="447"/>
      <c r="J3615" s="448"/>
      <c r="K3615" s="419"/>
      <c r="L3615" s="446"/>
      <c r="M3615" s="446"/>
      <c r="N3615" s="447"/>
      <c r="O3615" s="448"/>
      <c r="P3615" s="420"/>
      <c r="Q3615" s="525" t="str">
        <f>IF(OR(SUM(J3616:J3655)&gt;0,SUM(O3616:O3655)&gt;0),"xx","")</f>
        <v>xx</v>
      </c>
      <c r="R3615" s="526" t="str">
        <f t="shared" si="1020"/>
        <v>x</v>
      </c>
      <c r="S3615" s="526" t="str">
        <f t="shared" si="1007"/>
        <v>x</v>
      </c>
      <c r="V3615" s="433" t="str">
        <f>VLOOKUP(A3615,[3]Cartilha!$A:$A,1,FALSE)</f>
        <v>x</v>
      </c>
      <c r="W3615" s="367"/>
    </row>
    <row r="3616" spans="1:23" x14ac:dyDescent="0.2">
      <c r="A3616" s="688" t="s">
        <v>7287</v>
      </c>
      <c r="B3616" s="692" t="s">
        <v>5889</v>
      </c>
      <c r="C3616" s="434" t="str">
        <f>Composições!C77</f>
        <v>TEMPORIZADOR DIGITAL PROGRAMÁVEL, TRILHO DIN, 127/220V - FORNECIMENTO E INSTALAÇÃO</v>
      </c>
      <c r="D3616" s="435" t="str">
        <f>Composições!D77</f>
        <v>UNIDADE</v>
      </c>
      <c r="E3616" s="512">
        <f>Composições!G77</f>
        <v>142.32999999999998</v>
      </c>
      <c r="F3616" s="702">
        <f t="shared" si="1021"/>
        <v>171.59</v>
      </c>
      <c r="G3616" s="510">
        <v>1</v>
      </c>
      <c r="H3616" s="423">
        <f t="shared" ref="H3616:H3624" si="1022">F3616</f>
        <v>171.59</v>
      </c>
      <c r="I3616" s="422">
        <f t="shared" ref="I3616:I3655" si="1023">IF(ISBLANK(E3616),0,ROUND(F3616*G3616,2))</f>
        <v>171.59</v>
      </c>
      <c r="J3616" s="422">
        <f t="shared" ref="J3616:J3655" si="1024">IF(ISBLANK(G3616),0,ROUND(G3616*H3616,2))</f>
        <v>171.59</v>
      </c>
      <c r="K3616" s="419"/>
      <c r="L3616" s="423">
        <f t="shared" ref="L3616:L3655" si="1025">G3616</f>
        <v>1</v>
      </c>
      <c r="M3616" s="423">
        <f t="shared" ref="M3616:M3655" si="1026">H3616</f>
        <v>171.59</v>
      </c>
      <c r="N3616" s="422">
        <f t="shared" ref="N3616:N3655" si="1027">IF(ISBLANK(E3616),0,ROUND(F3616*L3616,2))</f>
        <v>171.59</v>
      </c>
      <c r="O3616" s="422">
        <f t="shared" ref="O3616:O3655" si="1028">IF(ISBLANK(L3616),0,ROUND(L3616*M3616,2))</f>
        <v>171.59</v>
      </c>
      <c r="P3616" s="420"/>
      <c r="Q3616" s="532"/>
      <c r="R3616" s="526" t="str">
        <f t="shared" si="1020"/>
        <v>x</v>
      </c>
      <c r="S3616" s="526" t="str">
        <f t="shared" si="1007"/>
        <v>x</v>
      </c>
      <c r="V3616" s="433" t="e">
        <f>VLOOKUP(A3616,[3]Cartilha!$A:$A,1,FALSE)</f>
        <v>#N/A</v>
      </c>
      <c r="W3616" s="367"/>
    </row>
    <row r="3617" spans="1:23" x14ac:dyDescent="0.2">
      <c r="A3617" s="688" t="s">
        <v>7214</v>
      </c>
      <c r="B3617" s="692" t="s">
        <v>5889</v>
      </c>
      <c r="C3617" s="434" t="str">
        <f>Composições!C20</f>
        <v>MURETA DE MEDIÇÃO EM ALVENARIA, 80X50X40CM, COM PINGADEIRA - CONFORME PROJETO</v>
      </c>
      <c r="D3617" s="435" t="str">
        <f>Composições!D20</f>
        <v>UNIDADE</v>
      </c>
      <c r="E3617" s="512">
        <f>Composições!G20</f>
        <v>431.66999999999996</v>
      </c>
      <c r="F3617" s="703">
        <f t="shared" si="1021"/>
        <v>520.41999999999996</v>
      </c>
      <c r="G3617" s="510">
        <v>1</v>
      </c>
      <c r="H3617" s="426">
        <f t="shared" si="1022"/>
        <v>520.41999999999996</v>
      </c>
      <c r="I3617" s="422">
        <f t="shared" si="1023"/>
        <v>520.41999999999996</v>
      </c>
      <c r="J3617" s="422">
        <f t="shared" si="1024"/>
        <v>520.41999999999996</v>
      </c>
      <c r="K3617" s="419"/>
      <c r="L3617" s="423">
        <f t="shared" si="1025"/>
        <v>1</v>
      </c>
      <c r="M3617" s="423">
        <f t="shared" si="1026"/>
        <v>520.41999999999996</v>
      </c>
      <c r="N3617" s="422">
        <f t="shared" si="1027"/>
        <v>520.41999999999996</v>
      </c>
      <c r="O3617" s="422">
        <f t="shared" si="1028"/>
        <v>520.41999999999996</v>
      </c>
      <c r="P3617" s="420"/>
      <c r="Q3617" s="532"/>
      <c r="R3617" s="526" t="str">
        <f t="shared" si="1020"/>
        <v>x</v>
      </c>
      <c r="S3617" s="526" t="str">
        <f t="shared" si="1007"/>
        <v>x</v>
      </c>
      <c r="V3617" s="433" t="e">
        <f>VLOOKUP(A3617,[3]Cartilha!$A:$A,1,FALSE)</f>
        <v>#N/A</v>
      </c>
      <c r="W3617" s="367"/>
    </row>
    <row r="3618" spans="1:23" x14ac:dyDescent="0.2">
      <c r="A3618" s="688" t="s">
        <v>7381</v>
      </c>
      <c r="B3618" s="692" t="s">
        <v>5889</v>
      </c>
      <c r="C3618" s="434" t="str">
        <f>Composições!C196</f>
        <v>RELE FOTOELÉTRICO BIVOLT - FORNECIMENTO E INSTALAÇÃO</v>
      </c>
      <c r="D3618" s="435" t="str">
        <f>Composições!D196</f>
        <v>UNIDADE</v>
      </c>
      <c r="E3618" s="512">
        <f>Composições!G196</f>
        <v>96.72</v>
      </c>
      <c r="F3618" s="703">
        <f t="shared" si="1021"/>
        <v>116.61</v>
      </c>
      <c r="G3618" s="510">
        <v>1</v>
      </c>
      <c r="H3618" s="426">
        <f t="shared" si="1022"/>
        <v>116.61</v>
      </c>
      <c r="I3618" s="422">
        <f t="shared" si="1023"/>
        <v>116.61</v>
      </c>
      <c r="J3618" s="422">
        <f t="shared" si="1024"/>
        <v>116.61</v>
      </c>
      <c r="K3618" s="419"/>
      <c r="L3618" s="423">
        <f t="shared" si="1025"/>
        <v>1</v>
      </c>
      <c r="M3618" s="423">
        <f t="shared" si="1026"/>
        <v>116.61</v>
      </c>
      <c r="N3618" s="422">
        <f t="shared" si="1027"/>
        <v>116.61</v>
      </c>
      <c r="O3618" s="422">
        <f t="shared" si="1028"/>
        <v>116.61</v>
      </c>
      <c r="P3618" s="420"/>
      <c r="Q3618" s="532"/>
      <c r="R3618" s="526" t="str">
        <f t="shared" si="1020"/>
        <v>x</v>
      </c>
      <c r="S3618" s="526" t="str">
        <f t="shared" ref="S3618:S3681" si="1029">IF(Q3618="X","x",IF(Q3618="xx","x",IF(OR(J3618&gt;0,O3618&gt;0),"x","")))</f>
        <v>x</v>
      </c>
      <c r="V3618" s="433" t="e">
        <f>VLOOKUP(A3618,[3]Cartilha!$A:$A,1,FALSE)</f>
        <v>#N/A</v>
      </c>
      <c r="W3618" s="367"/>
    </row>
    <row r="3619" spans="1:23" x14ac:dyDescent="0.2">
      <c r="A3619" s="688" t="s">
        <v>7387</v>
      </c>
      <c r="B3619" s="692" t="s">
        <v>5889</v>
      </c>
      <c r="C3619" s="434" t="str">
        <f>Composições!C202</f>
        <v>CONTATOR MODULAR BIPOLAR I NOMINAL 32A - FORNECIMENTO E INSTALAÇÃO</v>
      </c>
      <c r="D3619" s="435" t="str">
        <f>Composições!D202</f>
        <v>UNIDADE</v>
      </c>
      <c r="E3619" s="512">
        <f>Composições!G202</f>
        <v>129.67000000000002</v>
      </c>
      <c r="F3619" s="703">
        <f t="shared" si="1021"/>
        <v>156.33000000000001</v>
      </c>
      <c r="G3619" s="510">
        <v>1</v>
      </c>
      <c r="H3619" s="426">
        <f t="shared" si="1022"/>
        <v>156.33000000000001</v>
      </c>
      <c r="I3619" s="422">
        <f t="shared" si="1023"/>
        <v>156.33000000000001</v>
      </c>
      <c r="J3619" s="422">
        <f t="shared" si="1024"/>
        <v>156.33000000000001</v>
      </c>
      <c r="K3619" s="419"/>
      <c r="L3619" s="423">
        <f t="shared" si="1025"/>
        <v>1</v>
      </c>
      <c r="M3619" s="423">
        <f t="shared" si="1026"/>
        <v>156.33000000000001</v>
      </c>
      <c r="N3619" s="422">
        <f t="shared" si="1027"/>
        <v>156.33000000000001</v>
      </c>
      <c r="O3619" s="422">
        <f t="shared" si="1028"/>
        <v>156.33000000000001</v>
      </c>
      <c r="P3619" s="420"/>
      <c r="Q3619" s="532"/>
      <c r="R3619" s="526" t="str">
        <f t="shared" si="1020"/>
        <v>x</v>
      </c>
      <c r="S3619" s="526" t="str">
        <f t="shared" si="1029"/>
        <v>x</v>
      </c>
      <c r="V3619" s="433" t="e">
        <f>VLOOKUP(A3619,[3]Cartilha!$A:$A,1,FALSE)</f>
        <v>#N/A</v>
      </c>
      <c r="W3619" s="367"/>
    </row>
    <row r="3620" spans="1:23" ht="22.5" x14ac:dyDescent="0.2">
      <c r="A3620" s="688" t="s">
        <v>7390</v>
      </c>
      <c r="B3620" s="692" t="s">
        <v>5889</v>
      </c>
      <c r="C3620" s="434" t="str">
        <f>Composições!C209</f>
        <v>POSTE EM AÇO GALVANIZADO, CÔNICO CONTÍNUO RETO, H:4,0M LIVRE, ENGASTADO, COM LUMINÁRIA PÚBLICA LED 60W IP 67 - FORNECIMENTO E INSTALAÇÃO</v>
      </c>
      <c r="D3620" s="435" t="str">
        <f>Composições!D209</f>
        <v>UNIDADE</v>
      </c>
      <c r="E3620" s="512">
        <f>Composições!G209</f>
        <v>1527.9</v>
      </c>
      <c r="F3620" s="703">
        <f t="shared" si="1021"/>
        <v>1842.04</v>
      </c>
      <c r="G3620" s="510">
        <v>29</v>
      </c>
      <c r="H3620" s="426">
        <f t="shared" si="1022"/>
        <v>1842.04</v>
      </c>
      <c r="I3620" s="422">
        <f t="shared" si="1023"/>
        <v>53419.16</v>
      </c>
      <c r="J3620" s="422">
        <f t="shared" si="1024"/>
        <v>53419.16</v>
      </c>
      <c r="K3620" s="419"/>
      <c r="L3620" s="423">
        <f t="shared" si="1025"/>
        <v>29</v>
      </c>
      <c r="M3620" s="423">
        <f t="shared" si="1026"/>
        <v>1842.04</v>
      </c>
      <c r="N3620" s="422">
        <f t="shared" si="1027"/>
        <v>53419.16</v>
      </c>
      <c r="O3620" s="422">
        <f t="shared" si="1028"/>
        <v>53419.16</v>
      </c>
      <c r="P3620" s="420"/>
      <c r="Q3620" s="532"/>
      <c r="R3620" s="526" t="str">
        <f t="shared" si="1020"/>
        <v>x</v>
      </c>
      <c r="S3620" s="526" t="str">
        <f t="shared" si="1029"/>
        <v>x</v>
      </c>
      <c r="V3620" s="433" t="e">
        <f>VLOOKUP(A3620,[3]Cartilha!$A:$A,1,FALSE)</f>
        <v>#N/A</v>
      </c>
      <c r="W3620" s="367"/>
    </row>
    <row r="3621" spans="1:23" ht="22.5" x14ac:dyDescent="0.2">
      <c r="A3621" s="688" t="s">
        <v>7395</v>
      </c>
      <c r="B3621" s="692" t="s">
        <v>5889</v>
      </c>
      <c r="C3621" s="434" t="str">
        <f>Composições!C216</f>
        <v>POSTE EM AÇO GALVANIZADO, CÔNICO CONTÍNUO RETO, H:8,0M LIVRE, ENGASTADO, COM CRUZETA E 2 REFLETORES LED IP 66 DE 400W</v>
      </c>
      <c r="D3621" s="435" t="str">
        <f>Composições!D216</f>
        <v>UNIDADE</v>
      </c>
      <c r="E3621" s="512">
        <f>Composições!G216</f>
        <v>3575.3799999999997</v>
      </c>
      <c r="F3621" s="703">
        <f t="shared" si="1021"/>
        <v>4310.4799999999996</v>
      </c>
      <c r="G3621" s="510">
        <v>6</v>
      </c>
      <c r="H3621" s="426">
        <f t="shared" si="1022"/>
        <v>4310.4799999999996</v>
      </c>
      <c r="I3621" s="422">
        <f t="shared" si="1023"/>
        <v>25862.880000000001</v>
      </c>
      <c r="J3621" s="422">
        <f t="shared" si="1024"/>
        <v>25862.880000000001</v>
      </c>
      <c r="K3621" s="419"/>
      <c r="L3621" s="423">
        <f t="shared" si="1025"/>
        <v>6</v>
      </c>
      <c r="M3621" s="423">
        <f t="shared" si="1026"/>
        <v>4310.4799999999996</v>
      </c>
      <c r="N3621" s="422">
        <f t="shared" si="1027"/>
        <v>25862.880000000001</v>
      </c>
      <c r="O3621" s="422">
        <f t="shared" si="1028"/>
        <v>25862.880000000001</v>
      </c>
      <c r="P3621" s="420"/>
      <c r="Q3621" s="532"/>
      <c r="R3621" s="526" t="str">
        <f t="shared" si="1020"/>
        <v>x</v>
      </c>
      <c r="S3621" s="526" t="str">
        <f t="shared" si="1029"/>
        <v>x</v>
      </c>
      <c r="V3621" s="433" t="e">
        <f>VLOOKUP(A3621,[3]Cartilha!$A:$A,1,FALSE)</f>
        <v>#N/A</v>
      </c>
      <c r="W3621" s="367"/>
    </row>
    <row r="3622" spans="1:23" ht="22.5" x14ac:dyDescent="0.2">
      <c r="A3622" s="688" t="s">
        <v>7401</v>
      </c>
      <c r="B3622" s="692" t="s">
        <v>5889</v>
      </c>
      <c r="C3622" s="434" t="str">
        <f>Composições!C224</f>
        <v>POSTE EM AÇO GALVANIZADO, CÔNICO CONTÍNUO RETO, H:8,0M LIVRE, ENGASTADO, COM CRUZETA E 3 REFLETORES LED IP 66 DE 400W</v>
      </c>
      <c r="D3622" s="435" t="str">
        <f>Composições!D224</f>
        <v>UNIDADE</v>
      </c>
      <c r="E3622" s="512">
        <f>Composições!G224</f>
        <v>3882.6899999999996</v>
      </c>
      <c r="F3622" s="703">
        <f t="shared" si="1021"/>
        <v>4680.97</v>
      </c>
      <c r="G3622" s="510">
        <v>2</v>
      </c>
      <c r="H3622" s="426">
        <f t="shared" si="1022"/>
        <v>4680.97</v>
      </c>
      <c r="I3622" s="422">
        <f t="shared" si="1023"/>
        <v>9361.94</v>
      </c>
      <c r="J3622" s="422">
        <f t="shared" si="1024"/>
        <v>9361.94</v>
      </c>
      <c r="K3622" s="419"/>
      <c r="L3622" s="423">
        <f t="shared" si="1025"/>
        <v>2</v>
      </c>
      <c r="M3622" s="423">
        <f t="shared" si="1026"/>
        <v>4680.97</v>
      </c>
      <c r="N3622" s="422">
        <f t="shared" si="1027"/>
        <v>9361.94</v>
      </c>
      <c r="O3622" s="422">
        <f t="shared" si="1028"/>
        <v>9361.94</v>
      </c>
      <c r="P3622" s="420"/>
      <c r="Q3622" s="532"/>
      <c r="R3622" s="526" t="str">
        <f t="shared" si="1020"/>
        <v>x</v>
      </c>
      <c r="S3622" s="526" t="str">
        <f t="shared" si="1029"/>
        <v>x</v>
      </c>
      <c r="V3622" s="433" t="e">
        <f>VLOOKUP(A3622,[3]Cartilha!$A:$A,1,FALSE)</f>
        <v>#N/A</v>
      </c>
      <c r="W3622" s="367"/>
    </row>
    <row r="3623" spans="1:23" ht="22.5" x14ac:dyDescent="0.2">
      <c r="A3623" s="688" t="s">
        <v>7403</v>
      </c>
      <c r="B3623" s="692" t="s">
        <v>5889</v>
      </c>
      <c r="C3623" s="434" t="str">
        <f>Composições!C232</f>
        <v>ENTRADA DE ENERGIA ELÉTRICA, AÉREA, BIFÁSICA, COM CAIXA DE EMBUTIR, CABO DE 10 MM2 E DISJUNTOR DIN 50A, INCLUSO POSTE DE CONCRETO ARMADO DUPLO T</v>
      </c>
      <c r="D3623" s="435" t="str">
        <f>Composições!D232</f>
        <v>UNIDADE</v>
      </c>
      <c r="E3623" s="512">
        <f>Composições!G232</f>
        <v>2671.56</v>
      </c>
      <c r="F3623" s="703">
        <f t="shared" si="1021"/>
        <v>3220.83</v>
      </c>
      <c r="G3623" s="510">
        <v>1</v>
      </c>
      <c r="H3623" s="426">
        <f t="shared" si="1022"/>
        <v>3220.83</v>
      </c>
      <c r="I3623" s="422">
        <f t="shared" si="1023"/>
        <v>3220.83</v>
      </c>
      <c r="J3623" s="422">
        <f t="shared" si="1024"/>
        <v>3220.83</v>
      </c>
      <c r="K3623" s="419"/>
      <c r="L3623" s="423">
        <f t="shared" si="1025"/>
        <v>1</v>
      </c>
      <c r="M3623" s="423">
        <f t="shared" si="1026"/>
        <v>3220.83</v>
      </c>
      <c r="N3623" s="422">
        <f t="shared" si="1027"/>
        <v>3220.83</v>
      </c>
      <c r="O3623" s="422">
        <f t="shared" si="1028"/>
        <v>3220.83</v>
      </c>
      <c r="P3623" s="420"/>
      <c r="Q3623" s="532"/>
      <c r="R3623" s="526" t="str">
        <f t="shared" si="1020"/>
        <v>x</v>
      </c>
      <c r="S3623" s="526" t="str">
        <f t="shared" si="1029"/>
        <v>x</v>
      </c>
      <c r="V3623" s="433" t="e">
        <f>VLOOKUP(A3623,[3]Cartilha!$A:$A,1,FALSE)</f>
        <v>#N/A</v>
      </c>
      <c r="W3623" s="367"/>
    </row>
    <row r="3624" spans="1:23" x14ac:dyDescent="0.2">
      <c r="A3624" s="688" t="s">
        <v>7411</v>
      </c>
      <c r="B3624" s="692" t="s">
        <v>5889</v>
      </c>
      <c r="C3624" s="434" t="str">
        <f>Composições!C243</f>
        <v>CAIXA DE PASSAGEM 150X150X80MM METÁLICA COM TAMPA</v>
      </c>
      <c r="D3624" s="435" t="str">
        <f>Composições!D243</f>
        <v>UNIDADE</v>
      </c>
      <c r="E3624" s="512">
        <f>Composições!G243</f>
        <v>53</v>
      </c>
      <c r="F3624" s="703">
        <f t="shared" si="1021"/>
        <v>63.9</v>
      </c>
      <c r="G3624" s="510">
        <v>29</v>
      </c>
      <c r="H3624" s="426">
        <f t="shared" si="1022"/>
        <v>63.9</v>
      </c>
      <c r="I3624" s="422">
        <f t="shared" si="1023"/>
        <v>1853.1</v>
      </c>
      <c r="J3624" s="422">
        <f t="shared" si="1024"/>
        <v>1853.1</v>
      </c>
      <c r="K3624" s="419"/>
      <c r="L3624" s="423">
        <f t="shared" si="1025"/>
        <v>29</v>
      </c>
      <c r="M3624" s="423">
        <f t="shared" si="1026"/>
        <v>63.9</v>
      </c>
      <c r="N3624" s="422">
        <f t="shared" si="1027"/>
        <v>1853.1</v>
      </c>
      <c r="O3624" s="422">
        <f t="shared" si="1028"/>
        <v>1853.1</v>
      </c>
      <c r="P3624" s="420"/>
      <c r="Q3624" s="532"/>
      <c r="R3624" s="526" t="str">
        <f t="shared" si="1020"/>
        <v>x</v>
      </c>
      <c r="S3624" s="526" t="str">
        <f t="shared" si="1029"/>
        <v>x</v>
      </c>
      <c r="V3624" s="433" t="e">
        <f>VLOOKUP(A3624,[3]Cartilha!$A:$A,1,FALSE)</f>
        <v>#N/A</v>
      </c>
      <c r="W3624" s="367"/>
    </row>
    <row r="3625" spans="1:23" hidden="1" x14ac:dyDescent="0.2">
      <c r="A3625" s="688"/>
      <c r="B3625" s="692"/>
      <c r="C3625" s="434"/>
      <c r="D3625" s="435"/>
      <c r="E3625" s="512"/>
      <c r="F3625" s="703">
        <f t="shared" si="1021"/>
        <v>0</v>
      </c>
      <c r="G3625" s="510"/>
      <c r="H3625" s="426"/>
      <c r="I3625" s="422">
        <f t="shared" si="1023"/>
        <v>0</v>
      </c>
      <c r="J3625" s="422">
        <f t="shared" si="1024"/>
        <v>0</v>
      </c>
      <c r="K3625" s="419"/>
      <c r="L3625" s="423">
        <f t="shared" si="1025"/>
        <v>0</v>
      </c>
      <c r="M3625" s="423">
        <f t="shared" si="1026"/>
        <v>0</v>
      </c>
      <c r="N3625" s="422">
        <f t="shared" si="1027"/>
        <v>0</v>
      </c>
      <c r="O3625" s="422">
        <f t="shared" si="1028"/>
        <v>0</v>
      </c>
      <c r="P3625" s="420"/>
      <c r="Q3625" s="532"/>
      <c r="R3625" s="526" t="str">
        <f t="shared" si="1020"/>
        <v/>
      </c>
      <c r="S3625" s="526" t="str">
        <f t="shared" si="1029"/>
        <v/>
      </c>
      <c r="V3625" s="433" t="e">
        <f>VLOOKUP(A3625,[3]Cartilha!$A:$A,1,FALSE)</f>
        <v>#N/A</v>
      </c>
      <c r="W3625" s="367"/>
    </row>
    <row r="3626" spans="1:23" ht="12" thickBot="1" x14ac:dyDescent="0.25">
      <c r="A3626" s="688" t="s">
        <v>7279</v>
      </c>
      <c r="B3626" s="692" t="s">
        <v>5889</v>
      </c>
      <c r="C3626" s="434" t="str">
        <f>Composições!C70</f>
        <v>CONTATOR MODULAR BIPOLAR I NOMINAL 25A - FORNECIMENTO E INSTALAÇÃO</v>
      </c>
      <c r="D3626" s="435" t="str">
        <f>Composições!D70</f>
        <v>UNIDADE</v>
      </c>
      <c r="E3626" s="512">
        <f>Composições!G70</f>
        <v>169.14</v>
      </c>
      <c r="F3626" s="703">
        <f t="shared" si="1021"/>
        <v>203.92</v>
      </c>
      <c r="G3626" s="510">
        <v>1</v>
      </c>
      <c r="H3626" s="426">
        <f>F3626</f>
        <v>203.92</v>
      </c>
      <c r="I3626" s="422">
        <f t="shared" si="1023"/>
        <v>203.92</v>
      </c>
      <c r="J3626" s="422">
        <f t="shared" si="1024"/>
        <v>203.92</v>
      </c>
      <c r="K3626" s="419"/>
      <c r="L3626" s="423">
        <f t="shared" si="1025"/>
        <v>1</v>
      </c>
      <c r="M3626" s="423">
        <f t="shared" si="1026"/>
        <v>203.92</v>
      </c>
      <c r="N3626" s="422">
        <f t="shared" si="1027"/>
        <v>203.92</v>
      </c>
      <c r="O3626" s="422">
        <f t="shared" si="1028"/>
        <v>203.92</v>
      </c>
      <c r="P3626" s="420"/>
      <c r="Q3626" s="532"/>
      <c r="R3626" s="526" t="str">
        <f t="shared" si="1020"/>
        <v>x</v>
      </c>
      <c r="S3626" s="526" t="str">
        <f t="shared" si="1029"/>
        <v>x</v>
      </c>
      <c r="V3626" s="433" t="e">
        <f>VLOOKUP(A3626,[3]Cartilha!$A:$A,1,FALSE)</f>
        <v>#N/A</v>
      </c>
      <c r="W3626" s="367"/>
    </row>
    <row r="3627" spans="1:23" ht="12" hidden="1" thickBot="1" x14ac:dyDescent="0.25">
      <c r="A3627" s="688" t="s">
        <v>184</v>
      </c>
      <c r="B3627" s="692"/>
      <c r="C3627" s="434">
        <v>0</v>
      </c>
      <c r="D3627" s="435">
        <v>0</v>
      </c>
      <c r="E3627" s="512"/>
      <c r="F3627" s="703">
        <f t="shared" si="1021"/>
        <v>0</v>
      </c>
      <c r="G3627" s="510"/>
      <c r="H3627" s="426"/>
      <c r="I3627" s="422">
        <f t="shared" si="1023"/>
        <v>0</v>
      </c>
      <c r="J3627" s="422">
        <f t="shared" si="1024"/>
        <v>0</v>
      </c>
      <c r="K3627" s="419"/>
      <c r="L3627" s="423">
        <f t="shared" si="1025"/>
        <v>0</v>
      </c>
      <c r="M3627" s="423">
        <f t="shared" si="1026"/>
        <v>0</v>
      </c>
      <c r="N3627" s="422">
        <f t="shared" si="1027"/>
        <v>0</v>
      </c>
      <c r="O3627" s="422">
        <f t="shared" si="1028"/>
        <v>0</v>
      </c>
      <c r="P3627" s="420"/>
      <c r="Q3627" s="532"/>
      <c r="R3627" s="526" t="str">
        <f t="shared" si="1020"/>
        <v/>
      </c>
      <c r="S3627" s="526" t="str">
        <f t="shared" si="1029"/>
        <v/>
      </c>
      <c r="V3627" s="433" t="str">
        <f>VLOOKUP(A3627,[3]Cartilha!$A:$A,1,FALSE)</f>
        <v>x</v>
      </c>
      <c r="W3627" s="367"/>
    </row>
    <row r="3628" spans="1:23" ht="12" hidden="1" thickBot="1" x14ac:dyDescent="0.25">
      <c r="A3628" s="688" t="s">
        <v>184</v>
      </c>
      <c r="B3628" s="692"/>
      <c r="C3628" s="434">
        <v>0</v>
      </c>
      <c r="D3628" s="435">
        <v>0</v>
      </c>
      <c r="E3628" s="512"/>
      <c r="F3628" s="703">
        <f t="shared" si="1021"/>
        <v>0</v>
      </c>
      <c r="G3628" s="510"/>
      <c r="H3628" s="426"/>
      <c r="I3628" s="422">
        <f t="shared" si="1023"/>
        <v>0</v>
      </c>
      <c r="J3628" s="422">
        <f t="shared" si="1024"/>
        <v>0</v>
      </c>
      <c r="K3628" s="419"/>
      <c r="L3628" s="423">
        <f t="shared" si="1025"/>
        <v>0</v>
      </c>
      <c r="M3628" s="423">
        <f t="shared" si="1026"/>
        <v>0</v>
      </c>
      <c r="N3628" s="422">
        <f t="shared" si="1027"/>
        <v>0</v>
      </c>
      <c r="O3628" s="422">
        <f t="shared" si="1028"/>
        <v>0</v>
      </c>
      <c r="P3628" s="420"/>
      <c r="Q3628" s="532"/>
      <c r="R3628" s="526" t="str">
        <f t="shared" si="1020"/>
        <v/>
      </c>
      <c r="S3628" s="526" t="str">
        <f t="shared" si="1029"/>
        <v/>
      </c>
      <c r="V3628" s="433" t="str">
        <f>VLOOKUP(A3628,[3]Cartilha!$A:$A,1,FALSE)</f>
        <v>x</v>
      </c>
      <c r="W3628" s="367"/>
    </row>
    <row r="3629" spans="1:23" ht="12" hidden="1" thickBot="1" x14ac:dyDescent="0.25">
      <c r="A3629" s="688" t="s">
        <v>184</v>
      </c>
      <c r="B3629" s="692"/>
      <c r="C3629" s="434">
        <v>0</v>
      </c>
      <c r="D3629" s="435">
        <v>0</v>
      </c>
      <c r="E3629" s="512"/>
      <c r="F3629" s="703">
        <f t="shared" si="1021"/>
        <v>0</v>
      </c>
      <c r="G3629" s="510"/>
      <c r="H3629" s="426"/>
      <c r="I3629" s="422">
        <f t="shared" si="1023"/>
        <v>0</v>
      </c>
      <c r="J3629" s="422">
        <f t="shared" si="1024"/>
        <v>0</v>
      </c>
      <c r="K3629" s="419"/>
      <c r="L3629" s="423">
        <f t="shared" si="1025"/>
        <v>0</v>
      </c>
      <c r="M3629" s="423">
        <f t="shared" si="1026"/>
        <v>0</v>
      </c>
      <c r="N3629" s="422">
        <f t="shared" si="1027"/>
        <v>0</v>
      </c>
      <c r="O3629" s="422">
        <f t="shared" si="1028"/>
        <v>0</v>
      </c>
      <c r="P3629" s="420"/>
      <c r="Q3629" s="532"/>
      <c r="R3629" s="526" t="str">
        <f t="shared" si="1020"/>
        <v/>
      </c>
      <c r="S3629" s="526" t="str">
        <f t="shared" si="1029"/>
        <v/>
      </c>
      <c r="V3629" s="433" t="str">
        <f>VLOOKUP(A3629,[3]Cartilha!$A:$A,1,FALSE)</f>
        <v>x</v>
      </c>
      <c r="W3629" s="367"/>
    </row>
    <row r="3630" spans="1:23" ht="12" hidden="1" thickBot="1" x14ac:dyDescent="0.25">
      <c r="A3630" s="688" t="s">
        <v>184</v>
      </c>
      <c r="B3630" s="692"/>
      <c r="C3630" s="434">
        <v>0</v>
      </c>
      <c r="D3630" s="435">
        <v>0</v>
      </c>
      <c r="E3630" s="512"/>
      <c r="F3630" s="703">
        <f t="shared" si="1021"/>
        <v>0</v>
      </c>
      <c r="G3630" s="510"/>
      <c r="H3630" s="426"/>
      <c r="I3630" s="422">
        <f t="shared" si="1023"/>
        <v>0</v>
      </c>
      <c r="J3630" s="422">
        <f t="shared" si="1024"/>
        <v>0</v>
      </c>
      <c r="K3630" s="419"/>
      <c r="L3630" s="423">
        <f t="shared" si="1025"/>
        <v>0</v>
      </c>
      <c r="M3630" s="423">
        <f t="shared" si="1026"/>
        <v>0</v>
      </c>
      <c r="N3630" s="422">
        <f t="shared" si="1027"/>
        <v>0</v>
      </c>
      <c r="O3630" s="422">
        <f t="shared" si="1028"/>
        <v>0</v>
      </c>
      <c r="P3630" s="420"/>
      <c r="Q3630" s="532"/>
      <c r="R3630" s="526" t="str">
        <f t="shared" si="1020"/>
        <v/>
      </c>
      <c r="S3630" s="526" t="str">
        <f t="shared" si="1029"/>
        <v/>
      </c>
      <c r="V3630" s="433" t="str">
        <f>VLOOKUP(A3630,[3]Cartilha!$A:$A,1,FALSE)</f>
        <v>x</v>
      </c>
      <c r="W3630" s="367"/>
    </row>
    <row r="3631" spans="1:23" ht="12" hidden="1" thickBot="1" x14ac:dyDescent="0.25">
      <c r="A3631" s="688" t="s">
        <v>184</v>
      </c>
      <c r="B3631" s="692"/>
      <c r="C3631" s="434">
        <v>0</v>
      </c>
      <c r="D3631" s="435">
        <v>0</v>
      </c>
      <c r="E3631" s="512"/>
      <c r="F3631" s="703">
        <f t="shared" si="1021"/>
        <v>0</v>
      </c>
      <c r="G3631" s="510"/>
      <c r="H3631" s="426"/>
      <c r="I3631" s="422">
        <f t="shared" si="1023"/>
        <v>0</v>
      </c>
      <c r="J3631" s="422">
        <f t="shared" si="1024"/>
        <v>0</v>
      </c>
      <c r="K3631" s="419"/>
      <c r="L3631" s="423">
        <f t="shared" si="1025"/>
        <v>0</v>
      </c>
      <c r="M3631" s="423">
        <f t="shared" si="1026"/>
        <v>0</v>
      </c>
      <c r="N3631" s="422">
        <f t="shared" si="1027"/>
        <v>0</v>
      </c>
      <c r="O3631" s="422">
        <f t="shared" si="1028"/>
        <v>0</v>
      </c>
      <c r="P3631" s="420"/>
      <c r="Q3631" s="532"/>
      <c r="R3631" s="526" t="str">
        <f t="shared" si="1020"/>
        <v/>
      </c>
      <c r="S3631" s="526" t="str">
        <f t="shared" si="1029"/>
        <v/>
      </c>
      <c r="V3631" s="433" t="str">
        <f>VLOOKUP(A3631,[3]Cartilha!$A:$A,1,FALSE)</f>
        <v>x</v>
      </c>
      <c r="W3631" s="367"/>
    </row>
    <row r="3632" spans="1:23" ht="12" hidden="1" thickBot="1" x14ac:dyDescent="0.25">
      <c r="A3632" s="688" t="s">
        <v>184</v>
      </c>
      <c r="B3632" s="692"/>
      <c r="C3632" s="434">
        <v>0</v>
      </c>
      <c r="D3632" s="435">
        <v>0</v>
      </c>
      <c r="E3632" s="512"/>
      <c r="F3632" s="703">
        <f t="shared" si="1021"/>
        <v>0</v>
      </c>
      <c r="G3632" s="510"/>
      <c r="H3632" s="426"/>
      <c r="I3632" s="422">
        <f t="shared" si="1023"/>
        <v>0</v>
      </c>
      <c r="J3632" s="422">
        <f t="shared" si="1024"/>
        <v>0</v>
      </c>
      <c r="K3632" s="419"/>
      <c r="L3632" s="423">
        <f t="shared" si="1025"/>
        <v>0</v>
      </c>
      <c r="M3632" s="423">
        <f t="shared" si="1026"/>
        <v>0</v>
      </c>
      <c r="N3632" s="422">
        <f t="shared" si="1027"/>
        <v>0</v>
      </c>
      <c r="O3632" s="422">
        <f t="shared" si="1028"/>
        <v>0</v>
      </c>
      <c r="P3632" s="420"/>
      <c r="Q3632" s="532"/>
      <c r="R3632" s="526" t="str">
        <f t="shared" si="1020"/>
        <v/>
      </c>
      <c r="S3632" s="526" t="str">
        <f t="shared" si="1029"/>
        <v/>
      </c>
      <c r="V3632" s="433" t="str">
        <f>VLOOKUP(A3632,[3]Cartilha!$A:$A,1,FALSE)</f>
        <v>x</v>
      </c>
      <c r="W3632" s="367"/>
    </row>
    <row r="3633" spans="1:23" ht="12" hidden="1" thickBot="1" x14ac:dyDescent="0.25">
      <c r="A3633" s="688" t="s">
        <v>184</v>
      </c>
      <c r="B3633" s="692"/>
      <c r="C3633" s="434">
        <v>0</v>
      </c>
      <c r="D3633" s="435">
        <v>0</v>
      </c>
      <c r="E3633" s="512"/>
      <c r="F3633" s="703">
        <f t="shared" si="1021"/>
        <v>0</v>
      </c>
      <c r="G3633" s="510"/>
      <c r="H3633" s="426"/>
      <c r="I3633" s="422">
        <f t="shared" si="1023"/>
        <v>0</v>
      </c>
      <c r="J3633" s="422">
        <f t="shared" si="1024"/>
        <v>0</v>
      </c>
      <c r="K3633" s="419"/>
      <c r="L3633" s="423">
        <f t="shared" si="1025"/>
        <v>0</v>
      </c>
      <c r="M3633" s="423">
        <f t="shared" si="1026"/>
        <v>0</v>
      </c>
      <c r="N3633" s="422">
        <f t="shared" si="1027"/>
        <v>0</v>
      </c>
      <c r="O3633" s="422">
        <f t="shared" si="1028"/>
        <v>0</v>
      </c>
      <c r="P3633" s="420"/>
      <c r="Q3633" s="532"/>
      <c r="R3633" s="526" t="str">
        <f t="shared" si="1020"/>
        <v/>
      </c>
      <c r="S3633" s="526" t="str">
        <f t="shared" si="1029"/>
        <v/>
      </c>
      <c r="V3633" s="433" t="str">
        <f>VLOOKUP(A3633,[3]Cartilha!$A:$A,1,FALSE)</f>
        <v>x</v>
      </c>
      <c r="W3633" s="367"/>
    </row>
    <row r="3634" spans="1:23" ht="12" hidden="1" thickBot="1" x14ac:dyDescent="0.25">
      <c r="A3634" s="688" t="s">
        <v>184</v>
      </c>
      <c r="B3634" s="692"/>
      <c r="C3634" s="434">
        <v>0</v>
      </c>
      <c r="D3634" s="435">
        <v>0</v>
      </c>
      <c r="E3634" s="512"/>
      <c r="F3634" s="703">
        <f t="shared" si="1021"/>
        <v>0</v>
      </c>
      <c r="G3634" s="510"/>
      <c r="H3634" s="426"/>
      <c r="I3634" s="422">
        <f t="shared" si="1023"/>
        <v>0</v>
      </c>
      <c r="J3634" s="422">
        <f t="shared" si="1024"/>
        <v>0</v>
      </c>
      <c r="K3634" s="419"/>
      <c r="L3634" s="423">
        <f t="shared" si="1025"/>
        <v>0</v>
      </c>
      <c r="M3634" s="423">
        <f t="shared" si="1026"/>
        <v>0</v>
      </c>
      <c r="N3634" s="422">
        <f t="shared" si="1027"/>
        <v>0</v>
      </c>
      <c r="O3634" s="422">
        <f t="shared" si="1028"/>
        <v>0</v>
      </c>
      <c r="P3634" s="420"/>
      <c r="Q3634" s="532"/>
      <c r="R3634" s="526" t="str">
        <f t="shared" si="1020"/>
        <v/>
      </c>
      <c r="S3634" s="526" t="str">
        <f t="shared" si="1029"/>
        <v/>
      </c>
      <c r="V3634" s="433" t="str">
        <f>VLOOKUP(A3634,[3]Cartilha!$A:$A,1,FALSE)</f>
        <v>x</v>
      </c>
      <c r="W3634" s="367"/>
    </row>
    <row r="3635" spans="1:23" ht="12" hidden="1" thickBot="1" x14ac:dyDescent="0.25">
      <c r="A3635" s="688" t="s">
        <v>184</v>
      </c>
      <c r="B3635" s="692"/>
      <c r="C3635" s="434">
        <v>0</v>
      </c>
      <c r="D3635" s="435">
        <v>0</v>
      </c>
      <c r="E3635" s="512"/>
      <c r="F3635" s="703">
        <f t="shared" si="1021"/>
        <v>0</v>
      </c>
      <c r="G3635" s="510"/>
      <c r="H3635" s="426"/>
      <c r="I3635" s="422">
        <f t="shared" si="1023"/>
        <v>0</v>
      </c>
      <c r="J3635" s="422">
        <f t="shared" si="1024"/>
        <v>0</v>
      </c>
      <c r="K3635" s="419"/>
      <c r="L3635" s="423">
        <f t="shared" si="1025"/>
        <v>0</v>
      </c>
      <c r="M3635" s="423">
        <f t="shared" si="1026"/>
        <v>0</v>
      </c>
      <c r="N3635" s="422">
        <f t="shared" si="1027"/>
        <v>0</v>
      </c>
      <c r="O3635" s="422">
        <f t="shared" si="1028"/>
        <v>0</v>
      </c>
      <c r="P3635" s="420"/>
      <c r="Q3635" s="532"/>
      <c r="R3635" s="526" t="str">
        <f t="shared" si="1020"/>
        <v/>
      </c>
      <c r="S3635" s="526" t="str">
        <f t="shared" si="1029"/>
        <v/>
      </c>
      <c r="V3635" s="433" t="str">
        <f>VLOOKUP(A3635,[3]Cartilha!$A:$A,1,FALSE)</f>
        <v>x</v>
      </c>
      <c r="W3635" s="367"/>
    </row>
    <row r="3636" spans="1:23" ht="12" hidden="1" thickBot="1" x14ac:dyDescent="0.25">
      <c r="A3636" s="688" t="s">
        <v>184</v>
      </c>
      <c r="B3636" s="692"/>
      <c r="C3636" s="434">
        <v>0</v>
      </c>
      <c r="D3636" s="435">
        <v>0</v>
      </c>
      <c r="E3636" s="512"/>
      <c r="F3636" s="703">
        <f t="shared" si="1021"/>
        <v>0</v>
      </c>
      <c r="G3636" s="510"/>
      <c r="H3636" s="426"/>
      <c r="I3636" s="422">
        <f t="shared" si="1023"/>
        <v>0</v>
      </c>
      <c r="J3636" s="422">
        <f t="shared" si="1024"/>
        <v>0</v>
      </c>
      <c r="K3636" s="419"/>
      <c r="L3636" s="423">
        <f t="shared" si="1025"/>
        <v>0</v>
      </c>
      <c r="M3636" s="423">
        <f t="shared" si="1026"/>
        <v>0</v>
      </c>
      <c r="N3636" s="422">
        <f t="shared" si="1027"/>
        <v>0</v>
      </c>
      <c r="O3636" s="422">
        <f t="shared" si="1028"/>
        <v>0</v>
      </c>
      <c r="P3636" s="420"/>
      <c r="Q3636" s="532"/>
      <c r="R3636" s="526" t="str">
        <f t="shared" si="1020"/>
        <v/>
      </c>
      <c r="S3636" s="526" t="str">
        <f t="shared" si="1029"/>
        <v/>
      </c>
      <c r="V3636" s="433" t="str">
        <f>VLOOKUP(A3636,[3]Cartilha!$A:$A,1,FALSE)</f>
        <v>x</v>
      </c>
      <c r="W3636" s="367"/>
    </row>
    <row r="3637" spans="1:23" ht="12" hidden="1" thickBot="1" x14ac:dyDescent="0.25">
      <c r="A3637" s="688" t="s">
        <v>184</v>
      </c>
      <c r="B3637" s="692"/>
      <c r="C3637" s="434">
        <v>0</v>
      </c>
      <c r="D3637" s="435">
        <v>0</v>
      </c>
      <c r="E3637" s="512"/>
      <c r="F3637" s="703">
        <f t="shared" si="1021"/>
        <v>0</v>
      </c>
      <c r="G3637" s="510"/>
      <c r="H3637" s="426"/>
      <c r="I3637" s="422">
        <f t="shared" si="1023"/>
        <v>0</v>
      </c>
      <c r="J3637" s="422">
        <f t="shared" si="1024"/>
        <v>0</v>
      </c>
      <c r="K3637" s="419"/>
      <c r="L3637" s="423">
        <f t="shared" si="1025"/>
        <v>0</v>
      </c>
      <c r="M3637" s="423">
        <f t="shared" si="1026"/>
        <v>0</v>
      </c>
      <c r="N3637" s="422">
        <f t="shared" si="1027"/>
        <v>0</v>
      </c>
      <c r="O3637" s="422">
        <f t="shared" si="1028"/>
        <v>0</v>
      </c>
      <c r="P3637" s="420"/>
      <c r="Q3637" s="532"/>
      <c r="R3637" s="526" t="str">
        <f t="shared" si="1020"/>
        <v/>
      </c>
      <c r="S3637" s="526" t="str">
        <f t="shared" si="1029"/>
        <v/>
      </c>
      <c r="V3637" s="433" t="str">
        <f>VLOOKUP(A3637,[3]Cartilha!$A:$A,1,FALSE)</f>
        <v>x</v>
      </c>
      <c r="W3637" s="367"/>
    </row>
    <row r="3638" spans="1:23" ht="12" hidden="1" thickBot="1" x14ac:dyDescent="0.25">
      <c r="A3638" s="688" t="s">
        <v>184</v>
      </c>
      <c r="B3638" s="692"/>
      <c r="C3638" s="434">
        <v>0</v>
      </c>
      <c r="D3638" s="435">
        <v>0</v>
      </c>
      <c r="E3638" s="512"/>
      <c r="F3638" s="703">
        <f t="shared" si="1021"/>
        <v>0</v>
      </c>
      <c r="G3638" s="510"/>
      <c r="H3638" s="426"/>
      <c r="I3638" s="422">
        <f t="shared" si="1023"/>
        <v>0</v>
      </c>
      <c r="J3638" s="422">
        <f t="shared" si="1024"/>
        <v>0</v>
      </c>
      <c r="K3638" s="419"/>
      <c r="L3638" s="423">
        <f t="shared" si="1025"/>
        <v>0</v>
      </c>
      <c r="M3638" s="423">
        <f t="shared" si="1026"/>
        <v>0</v>
      </c>
      <c r="N3638" s="422">
        <f t="shared" si="1027"/>
        <v>0</v>
      </c>
      <c r="O3638" s="422">
        <f t="shared" si="1028"/>
        <v>0</v>
      </c>
      <c r="P3638" s="420"/>
      <c r="Q3638" s="532"/>
      <c r="R3638" s="526" t="str">
        <f t="shared" si="1020"/>
        <v/>
      </c>
      <c r="S3638" s="526" t="str">
        <f t="shared" si="1029"/>
        <v/>
      </c>
      <c r="V3638" s="433" t="str">
        <f>VLOOKUP(A3638,[3]Cartilha!$A:$A,1,FALSE)</f>
        <v>x</v>
      </c>
      <c r="W3638" s="367"/>
    </row>
    <row r="3639" spans="1:23" ht="12" hidden="1" thickBot="1" x14ac:dyDescent="0.25">
      <c r="A3639" s="688" t="s">
        <v>184</v>
      </c>
      <c r="B3639" s="692"/>
      <c r="C3639" s="434">
        <v>0</v>
      </c>
      <c r="D3639" s="435">
        <v>0</v>
      </c>
      <c r="E3639" s="512"/>
      <c r="F3639" s="703">
        <f t="shared" si="1021"/>
        <v>0</v>
      </c>
      <c r="G3639" s="510"/>
      <c r="H3639" s="426"/>
      <c r="I3639" s="422">
        <f t="shared" si="1023"/>
        <v>0</v>
      </c>
      <c r="J3639" s="422">
        <f t="shared" si="1024"/>
        <v>0</v>
      </c>
      <c r="K3639" s="419"/>
      <c r="L3639" s="423">
        <f t="shared" si="1025"/>
        <v>0</v>
      </c>
      <c r="M3639" s="423">
        <f t="shared" si="1026"/>
        <v>0</v>
      </c>
      <c r="N3639" s="422">
        <f t="shared" si="1027"/>
        <v>0</v>
      </c>
      <c r="O3639" s="422">
        <f t="shared" si="1028"/>
        <v>0</v>
      </c>
      <c r="P3639" s="420"/>
      <c r="Q3639" s="532"/>
      <c r="R3639" s="526" t="str">
        <f t="shared" si="1020"/>
        <v/>
      </c>
      <c r="S3639" s="526" t="str">
        <f t="shared" si="1029"/>
        <v/>
      </c>
      <c r="V3639" s="433" t="str">
        <f>VLOOKUP(A3639,[3]Cartilha!$A:$A,1,FALSE)</f>
        <v>x</v>
      </c>
      <c r="W3639" s="367"/>
    </row>
    <row r="3640" spans="1:23" ht="12" hidden="1" thickBot="1" x14ac:dyDescent="0.25">
      <c r="A3640" s="688" t="s">
        <v>184</v>
      </c>
      <c r="B3640" s="692"/>
      <c r="C3640" s="434">
        <v>0</v>
      </c>
      <c r="D3640" s="435">
        <v>0</v>
      </c>
      <c r="E3640" s="512"/>
      <c r="F3640" s="703">
        <f t="shared" si="1021"/>
        <v>0</v>
      </c>
      <c r="G3640" s="510"/>
      <c r="H3640" s="426"/>
      <c r="I3640" s="422">
        <f t="shared" si="1023"/>
        <v>0</v>
      </c>
      <c r="J3640" s="422">
        <f t="shared" si="1024"/>
        <v>0</v>
      </c>
      <c r="K3640" s="419"/>
      <c r="L3640" s="423">
        <f t="shared" si="1025"/>
        <v>0</v>
      </c>
      <c r="M3640" s="423">
        <f t="shared" si="1026"/>
        <v>0</v>
      </c>
      <c r="N3640" s="422">
        <f t="shared" si="1027"/>
        <v>0</v>
      </c>
      <c r="O3640" s="422">
        <f t="shared" si="1028"/>
        <v>0</v>
      </c>
      <c r="P3640" s="420"/>
      <c r="Q3640" s="532"/>
      <c r="R3640" s="526" t="str">
        <f t="shared" si="1020"/>
        <v/>
      </c>
      <c r="S3640" s="526" t="str">
        <f t="shared" si="1029"/>
        <v/>
      </c>
      <c r="V3640" s="433" t="str">
        <f>VLOOKUP(A3640,[3]Cartilha!$A:$A,1,FALSE)</f>
        <v>x</v>
      </c>
      <c r="W3640" s="367"/>
    </row>
    <row r="3641" spans="1:23" ht="12" hidden="1" thickBot="1" x14ac:dyDescent="0.25">
      <c r="A3641" s="688" t="s">
        <v>184</v>
      </c>
      <c r="B3641" s="692"/>
      <c r="C3641" s="434">
        <v>0</v>
      </c>
      <c r="D3641" s="435">
        <v>0</v>
      </c>
      <c r="E3641" s="512"/>
      <c r="F3641" s="703">
        <f t="shared" si="1021"/>
        <v>0</v>
      </c>
      <c r="G3641" s="510"/>
      <c r="H3641" s="426"/>
      <c r="I3641" s="422">
        <f t="shared" si="1023"/>
        <v>0</v>
      </c>
      <c r="J3641" s="422">
        <f t="shared" si="1024"/>
        <v>0</v>
      </c>
      <c r="K3641" s="419"/>
      <c r="L3641" s="423">
        <f t="shared" si="1025"/>
        <v>0</v>
      </c>
      <c r="M3641" s="423">
        <f t="shared" si="1026"/>
        <v>0</v>
      </c>
      <c r="N3641" s="422">
        <f t="shared" si="1027"/>
        <v>0</v>
      </c>
      <c r="O3641" s="422">
        <f t="shared" si="1028"/>
        <v>0</v>
      </c>
      <c r="P3641" s="420"/>
      <c r="Q3641" s="532"/>
      <c r="R3641" s="526" t="str">
        <f t="shared" si="1020"/>
        <v/>
      </c>
      <c r="S3641" s="526" t="str">
        <f t="shared" si="1029"/>
        <v/>
      </c>
      <c r="V3641" s="433" t="str">
        <f>VLOOKUP(A3641,[3]Cartilha!$A:$A,1,FALSE)</f>
        <v>x</v>
      </c>
      <c r="W3641" s="367"/>
    </row>
    <row r="3642" spans="1:23" ht="12" hidden="1" thickBot="1" x14ac:dyDescent="0.25">
      <c r="A3642" s="688" t="s">
        <v>184</v>
      </c>
      <c r="B3642" s="692"/>
      <c r="C3642" s="434">
        <v>0</v>
      </c>
      <c r="D3642" s="435">
        <v>0</v>
      </c>
      <c r="E3642" s="512"/>
      <c r="F3642" s="703">
        <f t="shared" si="1021"/>
        <v>0</v>
      </c>
      <c r="G3642" s="510"/>
      <c r="H3642" s="426"/>
      <c r="I3642" s="422">
        <f t="shared" si="1023"/>
        <v>0</v>
      </c>
      <c r="J3642" s="422">
        <f t="shared" si="1024"/>
        <v>0</v>
      </c>
      <c r="K3642" s="419"/>
      <c r="L3642" s="423">
        <f t="shared" si="1025"/>
        <v>0</v>
      </c>
      <c r="M3642" s="423">
        <f t="shared" si="1026"/>
        <v>0</v>
      </c>
      <c r="N3642" s="422">
        <f t="shared" si="1027"/>
        <v>0</v>
      </c>
      <c r="O3642" s="422">
        <f t="shared" si="1028"/>
        <v>0</v>
      </c>
      <c r="P3642" s="420"/>
      <c r="Q3642" s="532"/>
      <c r="R3642" s="526" t="str">
        <f t="shared" si="1020"/>
        <v/>
      </c>
      <c r="S3642" s="526" t="str">
        <f t="shared" si="1029"/>
        <v/>
      </c>
      <c r="V3642" s="433" t="str">
        <f>VLOOKUP(A3642,[3]Cartilha!$A:$A,1,FALSE)</f>
        <v>x</v>
      </c>
      <c r="W3642" s="367"/>
    </row>
    <row r="3643" spans="1:23" ht="12" hidden="1" thickBot="1" x14ac:dyDescent="0.25">
      <c r="A3643" s="688" t="s">
        <v>184</v>
      </c>
      <c r="B3643" s="692"/>
      <c r="C3643" s="434">
        <v>0</v>
      </c>
      <c r="D3643" s="435">
        <v>0</v>
      </c>
      <c r="E3643" s="512"/>
      <c r="F3643" s="703">
        <f t="shared" si="1021"/>
        <v>0</v>
      </c>
      <c r="G3643" s="510"/>
      <c r="H3643" s="426"/>
      <c r="I3643" s="422">
        <f t="shared" si="1023"/>
        <v>0</v>
      </c>
      <c r="J3643" s="422">
        <f t="shared" si="1024"/>
        <v>0</v>
      </c>
      <c r="K3643" s="419"/>
      <c r="L3643" s="423">
        <f t="shared" si="1025"/>
        <v>0</v>
      </c>
      <c r="M3643" s="423">
        <f t="shared" si="1026"/>
        <v>0</v>
      </c>
      <c r="N3643" s="422">
        <f t="shared" si="1027"/>
        <v>0</v>
      </c>
      <c r="O3643" s="422">
        <f t="shared" si="1028"/>
        <v>0</v>
      </c>
      <c r="P3643" s="420"/>
      <c r="Q3643" s="532"/>
      <c r="R3643" s="526" t="str">
        <f t="shared" si="1020"/>
        <v/>
      </c>
      <c r="S3643" s="526" t="str">
        <f t="shared" si="1029"/>
        <v/>
      </c>
      <c r="V3643" s="433" t="str">
        <f>VLOOKUP(A3643,[3]Cartilha!$A:$A,1,FALSE)</f>
        <v>x</v>
      </c>
      <c r="W3643" s="367"/>
    </row>
    <row r="3644" spans="1:23" ht="12" hidden="1" thickBot="1" x14ac:dyDescent="0.25">
      <c r="A3644" s="688" t="s">
        <v>184</v>
      </c>
      <c r="B3644" s="692"/>
      <c r="C3644" s="434">
        <v>0</v>
      </c>
      <c r="D3644" s="435">
        <v>0</v>
      </c>
      <c r="E3644" s="512"/>
      <c r="F3644" s="703">
        <f t="shared" si="1021"/>
        <v>0</v>
      </c>
      <c r="G3644" s="510"/>
      <c r="H3644" s="426"/>
      <c r="I3644" s="422">
        <f t="shared" si="1023"/>
        <v>0</v>
      </c>
      <c r="J3644" s="422">
        <f t="shared" si="1024"/>
        <v>0</v>
      </c>
      <c r="K3644" s="419"/>
      <c r="L3644" s="423">
        <f t="shared" si="1025"/>
        <v>0</v>
      </c>
      <c r="M3644" s="423">
        <f t="shared" si="1026"/>
        <v>0</v>
      </c>
      <c r="N3644" s="422">
        <f t="shared" si="1027"/>
        <v>0</v>
      </c>
      <c r="O3644" s="422">
        <f t="shared" si="1028"/>
        <v>0</v>
      </c>
      <c r="P3644" s="420"/>
      <c r="Q3644" s="532"/>
      <c r="R3644" s="526" t="str">
        <f t="shared" si="1020"/>
        <v/>
      </c>
      <c r="S3644" s="526" t="str">
        <f t="shared" si="1029"/>
        <v/>
      </c>
      <c r="V3644" s="433" t="str">
        <f>VLOOKUP(A3644,[3]Cartilha!$A:$A,1,FALSE)</f>
        <v>x</v>
      </c>
      <c r="W3644" s="367"/>
    </row>
    <row r="3645" spans="1:23" ht="12" hidden="1" thickBot="1" x14ac:dyDescent="0.25">
      <c r="A3645" s="688" t="s">
        <v>184</v>
      </c>
      <c r="B3645" s="692"/>
      <c r="C3645" s="434">
        <v>0</v>
      </c>
      <c r="D3645" s="435">
        <v>0</v>
      </c>
      <c r="E3645" s="512"/>
      <c r="F3645" s="703">
        <f t="shared" si="1021"/>
        <v>0</v>
      </c>
      <c r="G3645" s="510"/>
      <c r="H3645" s="426"/>
      <c r="I3645" s="422">
        <f t="shared" si="1023"/>
        <v>0</v>
      </c>
      <c r="J3645" s="422">
        <f t="shared" si="1024"/>
        <v>0</v>
      </c>
      <c r="K3645" s="419"/>
      <c r="L3645" s="423">
        <f t="shared" si="1025"/>
        <v>0</v>
      </c>
      <c r="M3645" s="423">
        <f t="shared" si="1026"/>
        <v>0</v>
      </c>
      <c r="N3645" s="422">
        <f t="shared" si="1027"/>
        <v>0</v>
      </c>
      <c r="O3645" s="422">
        <f t="shared" si="1028"/>
        <v>0</v>
      </c>
      <c r="P3645" s="420"/>
      <c r="Q3645" s="532"/>
      <c r="R3645" s="526" t="str">
        <f t="shared" si="1020"/>
        <v/>
      </c>
      <c r="S3645" s="526" t="str">
        <f t="shared" si="1029"/>
        <v/>
      </c>
      <c r="V3645" s="433" t="str">
        <f>VLOOKUP(A3645,[3]Cartilha!$A:$A,1,FALSE)</f>
        <v>x</v>
      </c>
      <c r="W3645" s="367"/>
    </row>
    <row r="3646" spans="1:23" ht="12" hidden="1" thickBot="1" x14ac:dyDescent="0.25">
      <c r="A3646" s="688" t="s">
        <v>184</v>
      </c>
      <c r="B3646" s="692"/>
      <c r="C3646" s="434">
        <v>0</v>
      </c>
      <c r="D3646" s="435">
        <v>0</v>
      </c>
      <c r="E3646" s="512"/>
      <c r="F3646" s="703">
        <f t="shared" si="1021"/>
        <v>0</v>
      </c>
      <c r="G3646" s="510"/>
      <c r="H3646" s="426"/>
      <c r="I3646" s="422">
        <f t="shared" si="1023"/>
        <v>0</v>
      </c>
      <c r="J3646" s="422">
        <f t="shared" si="1024"/>
        <v>0</v>
      </c>
      <c r="K3646" s="419"/>
      <c r="L3646" s="423">
        <f t="shared" si="1025"/>
        <v>0</v>
      </c>
      <c r="M3646" s="423">
        <f t="shared" si="1026"/>
        <v>0</v>
      </c>
      <c r="N3646" s="422">
        <f t="shared" si="1027"/>
        <v>0</v>
      </c>
      <c r="O3646" s="422">
        <f t="shared" si="1028"/>
        <v>0</v>
      </c>
      <c r="P3646" s="420"/>
      <c r="Q3646" s="532"/>
      <c r="R3646" s="526" t="str">
        <f t="shared" si="1020"/>
        <v/>
      </c>
      <c r="S3646" s="526" t="str">
        <f t="shared" si="1029"/>
        <v/>
      </c>
      <c r="V3646" s="433" t="str">
        <f>VLOOKUP(A3646,[3]Cartilha!$A:$A,1,FALSE)</f>
        <v>x</v>
      </c>
      <c r="W3646" s="367"/>
    </row>
    <row r="3647" spans="1:23" ht="12" hidden="1" thickBot="1" x14ac:dyDescent="0.25">
      <c r="A3647" s="688" t="s">
        <v>184</v>
      </c>
      <c r="B3647" s="692"/>
      <c r="C3647" s="434">
        <v>0</v>
      </c>
      <c r="D3647" s="435">
        <v>0</v>
      </c>
      <c r="E3647" s="512"/>
      <c r="F3647" s="703">
        <f t="shared" si="1021"/>
        <v>0</v>
      </c>
      <c r="G3647" s="510"/>
      <c r="H3647" s="426"/>
      <c r="I3647" s="422">
        <f t="shared" si="1023"/>
        <v>0</v>
      </c>
      <c r="J3647" s="422">
        <f t="shared" si="1024"/>
        <v>0</v>
      </c>
      <c r="K3647" s="419"/>
      <c r="L3647" s="423">
        <f t="shared" si="1025"/>
        <v>0</v>
      </c>
      <c r="M3647" s="423">
        <f t="shared" si="1026"/>
        <v>0</v>
      </c>
      <c r="N3647" s="422">
        <f t="shared" si="1027"/>
        <v>0</v>
      </c>
      <c r="O3647" s="422">
        <f t="shared" si="1028"/>
        <v>0</v>
      </c>
      <c r="P3647" s="420"/>
      <c r="Q3647" s="532"/>
      <c r="R3647" s="526" t="str">
        <f t="shared" si="1020"/>
        <v/>
      </c>
      <c r="S3647" s="526" t="str">
        <f t="shared" si="1029"/>
        <v/>
      </c>
      <c r="V3647" s="433" t="str">
        <f>VLOOKUP(A3647,[3]Cartilha!$A:$A,1,FALSE)</f>
        <v>x</v>
      </c>
      <c r="W3647" s="367"/>
    </row>
    <row r="3648" spans="1:23" ht="12" hidden="1" thickBot="1" x14ac:dyDescent="0.25">
      <c r="A3648" s="688" t="s">
        <v>184</v>
      </c>
      <c r="B3648" s="692"/>
      <c r="C3648" s="434">
        <v>0</v>
      </c>
      <c r="D3648" s="435">
        <v>0</v>
      </c>
      <c r="E3648" s="512"/>
      <c r="F3648" s="703">
        <f t="shared" si="1021"/>
        <v>0</v>
      </c>
      <c r="G3648" s="510"/>
      <c r="H3648" s="426"/>
      <c r="I3648" s="422">
        <f t="shared" si="1023"/>
        <v>0</v>
      </c>
      <c r="J3648" s="422">
        <f t="shared" si="1024"/>
        <v>0</v>
      </c>
      <c r="K3648" s="419"/>
      <c r="L3648" s="423">
        <f t="shared" si="1025"/>
        <v>0</v>
      </c>
      <c r="M3648" s="423">
        <f t="shared" si="1026"/>
        <v>0</v>
      </c>
      <c r="N3648" s="422">
        <f t="shared" si="1027"/>
        <v>0</v>
      </c>
      <c r="O3648" s="422">
        <f t="shared" si="1028"/>
        <v>0</v>
      </c>
      <c r="P3648" s="420"/>
      <c r="Q3648" s="532"/>
      <c r="R3648" s="526" t="str">
        <f t="shared" si="1020"/>
        <v/>
      </c>
      <c r="S3648" s="526" t="str">
        <f t="shared" si="1029"/>
        <v/>
      </c>
      <c r="V3648" s="433" t="str">
        <f>VLOOKUP(A3648,[3]Cartilha!$A:$A,1,FALSE)</f>
        <v>x</v>
      </c>
      <c r="W3648" s="367"/>
    </row>
    <row r="3649" spans="1:23" ht="12" hidden="1" thickBot="1" x14ac:dyDescent="0.25">
      <c r="A3649" s="688" t="s">
        <v>184</v>
      </c>
      <c r="B3649" s="692"/>
      <c r="C3649" s="434">
        <v>0</v>
      </c>
      <c r="D3649" s="435">
        <v>0</v>
      </c>
      <c r="E3649" s="512"/>
      <c r="F3649" s="703">
        <f t="shared" si="1021"/>
        <v>0</v>
      </c>
      <c r="G3649" s="510"/>
      <c r="H3649" s="426"/>
      <c r="I3649" s="422">
        <f t="shared" si="1023"/>
        <v>0</v>
      </c>
      <c r="J3649" s="422">
        <f t="shared" si="1024"/>
        <v>0</v>
      </c>
      <c r="K3649" s="419"/>
      <c r="L3649" s="423">
        <f t="shared" si="1025"/>
        <v>0</v>
      </c>
      <c r="M3649" s="423">
        <f t="shared" si="1026"/>
        <v>0</v>
      </c>
      <c r="N3649" s="422">
        <f t="shared" si="1027"/>
        <v>0</v>
      </c>
      <c r="O3649" s="422">
        <f t="shared" si="1028"/>
        <v>0</v>
      </c>
      <c r="P3649" s="420"/>
      <c r="Q3649" s="532"/>
      <c r="R3649" s="526" t="str">
        <f t="shared" si="1020"/>
        <v/>
      </c>
      <c r="S3649" s="526" t="str">
        <f t="shared" si="1029"/>
        <v/>
      </c>
      <c r="V3649" s="433" t="str">
        <f>VLOOKUP(A3649,[3]Cartilha!$A:$A,1,FALSE)</f>
        <v>x</v>
      </c>
      <c r="W3649" s="367"/>
    </row>
    <row r="3650" spans="1:23" ht="12" hidden="1" thickBot="1" x14ac:dyDescent="0.25">
      <c r="A3650" s="688" t="s">
        <v>184</v>
      </c>
      <c r="B3650" s="692"/>
      <c r="C3650" s="434">
        <v>0</v>
      </c>
      <c r="D3650" s="435">
        <v>0</v>
      </c>
      <c r="E3650" s="512"/>
      <c r="F3650" s="703">
        <f t="shared" si="1021"/>
        <v>0</v>
      </c>
      <c r="G3650" s="510"/>
      <c r="H3650" s="426"/>
      <c r="I3650" s="422">
        <f t="shared" si="1023"/>
        <v>0</v>
      </c>
      <c r="J3650" s="422">
        <f t="shared" si="1024"/>
        <v>0</v>
      </c>
      <c r="K3650" s="419"/>
      <c r="L3650" s="423">
        <f t="shared" si="1025"/>
        <v>0</v>
      </c>
      <c r="M3650" s="423">
        <f t="shared" si="1026"/>
        <v>0</v>
      </c>
      <c r="N3650" s="422">
        <f t="shared" si="1027"/>
        <v>0</v>
      </c>
      <c r="O3650" s="422">
        <f t="shared" si="1028"/>
        <v>0</v>
      </c>
      <c r="P3650" s="420"/>
      <c r="Q3650" s="532"/>
      <c r="R3650" s="526" t="str">
        <f t="shared" si="1020"/>
        <v/>
      </c>
      <c r="S3650" s="526" t="str">
        <f t="shared" si="1029"/>
        <v/>
      </c>
      <c r="V3650" s="433" t="str">
        <f>VLOOKUP(A3650,[3]Cartilha!$A:$A,1,FALSE)</f>
        <v>x</v>
      </c>
      <c r="W3650" s="367"/>
    </row>
    <row r="3651" spans="1:23" ht="12" hidden="1" thickBot="1" x14ac:dyDescent="0.25">
      <c r="A3651" s="688" t="s">
        <v>184</v>
      </c>
      <c r="B3651" s="692"/>
      <c r="C3651" s="434">
        <v>0</v>
      </c>
      <c r="D3651" s="435">
        <v>0</v>
      </c>
      <c r="E3651" s="512"/>
      <c r="F3651" s="703">
        <f t="shared" si="1021"/>
        <v>0</v>
      </c>
      <c r="G3651" s="510"/>
      <c r="H3651" s="426"/>
      <c r="I3651" s="422">
        <f t="shared" si="1023"/>
        <v>0</v>
      </c>
      <c r="J3651" s="422">
        <f t="shared" si="1024"/>
        <v>0</v>
      </c>
      <c r="K3651" s="419"/>
      <c r="L3651" s="423">
        <f t="shared" si="1025"/>
        <v>0</v>
      </c>
      <c r="M3651" s="423">
        <f t="shared" si="1026"/>
        <v>0</v>
      </c>
      <c r="N3651" s="422">
        <f t="shared" si="1027"/>
        <v>0</v>
      </c>
      <c r="O3651" s="422">
        <f t="shared" si="1028"/>
        <v>0</v>
      </c>
      <c r="P3651" s="420"/>
      <c r="Q3651" s="532"/>
      <c r="R3651" s="526" t="str">
        <f t="shared" si="1020"/>
        <v/>
      </c>
      <c r="S3651" s="526" t="str">
        <f t="shared" si="1029"/>
        <v/>
      </c>
      <c r="V3651" s="433" t="str">
        <f>VLOOKUP(A3651,[3]Cartilha!$A:$A,1,FALSE)</f>
        <v>x</v>
      </c>
      <c r="W3651" s="367"/>
    </row>
    <row r="3652" spans="1:23" ht="12" hidden="1" thickBot="1" x14ac:dyDescent="0.25">
      <c r="A3652" s="688" t="s">
        <v>184</v>
      </c>
      <c r="B3652" s="692"/>
      <c r="C3652" s="434">
        <v>0</v>
      </c>
      <c r="D3652" s="435">
        <v>0</v>
      </c>
      <c r="E3652" s="512"/>
      <c r="F3652" s="703">
        <f t="shared" si="1021"/>
        <v>0</v>
      </c>
      <c r="G3652" s="510"/>
      <c r="H3652" s="426"/>
      <c r="I3652" s="422">
        <f t="shared" si="1023"/>
        <v>0</v>
      </c>
      <c r="J3652" s="422">
        <f t="shared" si="1024"/>
        <v>0</v>
      </c>
      <c r="K3652" s="419"/>
      <c r="L3652" s="423">
        <f t="shared" si="1025"/>
        <v>0</v>
      </c>
      <c r="M3652" s="423">
        <f t="shared" si="1026"/>
        <v>0</v>
      </c>
      <c r="N3652" s="422">
        <f t="shared" si="1027"/>
        <v>0</v>
      </c>
      <c r="O3652" s="422">
        <f t="shared" si="1028"/>
        <v>0</v>
      </c>
      <c r="P3652" s="420"/>
      <c r="Q3652" s="532"/>
      <c r="R3652" s="526" t="str">
        <f t="shared" si="1020"/>
        <v/>
      </c>
      <c r="S3652" s="526" t="str">
        <f t="shared" si="1029"/>
        <v/>
      </c>
      <c r="V3652" s="433" t="str">
        <f>VLOOKUP(A3652,[3]Cartilha!$A:$A,1,FALSE)</f>
        <v>x</v>
      </c>
      <c r="W3652" s="367"/>
    </row>
    <row r="3653" spans="1:23" ht="12" hidden="1" thickBot="1" x14ac:dyDescent="0.25">
      <c r="A3653" s="688" t="s">
        <v>184</v>
      </c>
      <c r="B3653" s="692"/>
      <c r="C3653" s="434">
        <v>0</v>
      </c>
      <c r="D3653" s="435">
        <v>0</v>
      </c>
      <c r="E3653" s="512"/>
      <c r="F3653" s="703">
        <f t="shared" si="1021"/>
        <v>0</v>
      </c>
      <c r="G3653" s="510"/>
      <c r="H3653" s="426"/>
      <c r="I3653" s="422">
        <f t="shared" si="1023"/>
        <v>0</v>
      </c>
      <c r="J3653" s="422">
        <f t="shared" si="1024"/>
        <v>0</v>
      </c>
      <c r="K3653" s="419"/>
      <c r="L3653" s="423">
        <f t="shared" si="1025"/>
        <v>0</v>
      </c>
      <c r="M3653" s="423">
        <f t="shared" si="1026"/>
        <v>0</v>
      </c>
      <c r="N3653" s="422">
        <f t="shared" si="1027"/>
        <v>0</v>
      </c>
      <c r="O3653" s="422">
        <f t="shared" si="1028"/>
        <v>0</v>
      </c>
      <c r="P3653" s="420"/>
      <c r="Q3653" s="532"/>
      <c r="R3653" s="526" t="str">
        <f t="shared" si="1020"/>
        <v/>
      </c>
      <c r="S3653" s="526" t="str">
        <f t="shared" si="1029"/>
        <v/>
      </c>
      <c r="V3653" s="433" t="str">
        <f>VLOOKUP(A3653,[3]Cartilha!$A:$A,1,FALSE)</f>
        <v>x</v>
      </c>
      <c r="W3653" s="367"/>
    </row>
    <row r="3654" spans="1:23" ht="12" hidden="1" thickBot="1" x14ac:dyDescent="0.25">
      <c r="A3654" s="688" t="s">
        <v>184</v>
      </c>
      <c r="B3654" s="692"/>
      <c r="C3654" s="434">
        <v>0</v>
      </c>
      <c r="D3654" s="435">
        <v>0</v>
      </c>
      <c r="E3654" s="512"/>
      <c r="F3654" s="703">
        <f t="shared" si="1021"/>
        <v>0</v>
      </c>
      <c r="G3654" s="510"/>
      <c r="H3654" s="426"/>
      <c r="I3654" s="422">
        <f t="shared" si="1023"/>
        <v>0</v>
      </c>
      <c r="J3654" s="422">
        <f t="shared" si="1024"/>
        <v>0</v>
      </c>
      <c r="K3654" s="419"/>
      <c r="L3654" s="423">
        <f t="shared" si="1025"/>
        <v>0</v>
      </c>
      <c r="M3654" s="423">
        <f t="shared" si="1026"/>
        <v>0</v>
      </c>
      <c r="N3654" s="422">
        <f t="shared" si="1027"/>
        <v>0</v>
      </c>
      <c r="O3654" s="422">
        <f t="shared" si="1028"/>
        <v>0</v>
      </c>
      <c r="P3654" s="420"/>
      <c r="Q3654" s="532"/>
      <c r="R3654" s="526" t="str">
        <f t="shared" si="1020"/>
        <v/>
      </c>
      <c r="S3654" s="526" t="str">
        <f t="shared" si="1029"/>
        <v/>
      </c>
      <c r="V3654" s="433" t="str">
        <f>VLOOKUP(A3654,[3]Cartilha!$A:$A,1,FALSE)</f>
        <v>x</v>
      </c>
      <c r="W3654" s="367"/>
    </row>
    <row r="3655" spans="1:23" ht="12" hidden="1" thickBot="1" x14ac:dyDescent="0.25">
      <c r="A3655" s="688" t="s">
        <v>184</v>
      </c>
      <c r="B3655" s="692"/>
      <c r="C3655" s="434">
        <v>0</v>
      </c>
      <c r="D3655" s="435">
        <v>0</v>
      </c>
      <c r="E3655" s="512"/>
      <c r="F3655" s="702">
        <f t="shared" si="1021"/>
        <v>0</v>
      </c>
      <c r="G3655" s="510"/>
      <c r="H3655" s="426"/>
      <c r="I3655" s="422">
        <f t="shared" si="1023"/>
        <v>0</v>
      </c>
      <c r="J3655" s="422">
        <f t="shared" si="1024"/>
        <v>0</v>
      </c>
      <c r="K3655" s="419"/>
      <c r="L3655" s="423">
        <f t="shared" si="1025"/>
        <v>0</v>
      </c>
      <c r="M3655" s="423">
        <f t="shared" si="1026"/>
        <v>0</v>
      </c>
      <c r="N3655" s="422">
        <f t="shared" si="1027"/>
        <v>0</v>
      </c>
      <c r="O3655" s="422">
        <f t="shared" si="1028"/>
        <v>0</v>
      </c>
      <c r="P3655" s="420"/>
      <c r="Q3655" s="532"/>
      <c r="R3655" s="526" t="str">
        <f t="shared" si="1020"/>
        <v/>
      </c>
      <c r="S3655" s="526" t="str">
        <f t="shared" si="1029"/>
        <v/>
      </c>
      <c r="V3655" s="433" t="str">
        <f>VLOOKUP(A3655,[3]Cartilha!$A:$A,1,FALSE)</f>
        <v>x</v>
      </c>
      <c r="W3655" s="367"/>
    </row>
    <row r="3656" spans="1:23" ht="12" thickBot="1" x14ac:dyDescent="0.25">
      <c r="A3656" s="607" t="s">
        <v>1965</v>
      </c>
      <c r="B3656" s="608"/>
      <c r="C3656" s="682" t="s">
        <v>2210</v>
      </c>
      <c r="D3656" s="683">
        <v>0</v>
      </c>
      <c r="E3656" s="690"/>
      <c r="F3656" s="685">
        <f t="shared" si="1021"/>
        <v>0</v>
      </c>
      <c r="G3656" s="505"/>
      <c r="H3656" s="505"/>
      <c r="I3656" s="413"/>
      <c r="J3656" s="413"/>
      <c r="K3656" s="414">
        <f>SUM(J3658:J5782)</f>
        <v>12274.82</v>
      </c>
      <c r="L3656" s="505"/>
      <c r="M3656" s="505"/>
      <c r="N3656" s="413"/>
      <c r="O3656" s="415"/>
      <c r="P3656" s="414">
        <f>SUM(O3658:O5782)</f>
        <v>12274.82</v>
      </c>
      <c r="Q3656" s="525" t="str">
        <f>IF(OR(K3656&gt;0,P3656&gt;0),"X","")</f>
        <v>X</v>
      </c>
      <c r="R3656" s="526" t="str">
        <f t="shared" si="1020"/>
        <v>x</v>
      </c>
      <c r="S3656" s="526" t="str">
        <f t="shared" si="1029"/>
        <v>x</v>
      </c>
      <c r="V3656" s="433" t="str">
        <f>VLOOKUP(A3656,[3]Cartilha!$A:$A,1,FALSE)</f>
        <v>9</v>
      </c>
      <c r="W3656" s="367"/>
    </row>
    <row r="3657" spans="1:23" hidden="1" x14ac:dyDescent="0.2">
      <c r="A3657" s="623" t="s">
        <v>1966</v>
      </c>
      <c r="B3657" s="616"/>
      <c r="C3657" s="620" t="s">
        <v>77</v>
      </c>
      <c r="D3657" s="612">
        <v>0</v>
      </c>
      <c r="E3657" s="621"/>
      <c r="F3657" s="614">
        <f t="shared" si="1021"/>
        <v>0</v>
      </c>
      <c r="G3657" s="518"/>
      <c r="H3657" s="446"/>
      <c r="I3657" s="447"/>
      <c r="J3657" s="448"/>
      <c r="K3657" s="419"/>
      <c r="L3657" s="446"/>
      <c r="M3657" s="446"/>
      <c r="N3657" s="447"/>
      <c r="O3657" s="448"/>
      <c r="P3657" s="420"/>
      <c r="Q3657" s="525" t="str">
        <f>IF(OR(SUM(J3658:J3806)&gt;0,SUM(O3658:O3806)&gt;0),"xx","")</f>
        <v/>
      </c>
      <c r="R3657" s="526" t="str">
        <f t="shared" si="1020"/>
        <v/>
      </c>
      <c r="S3657" s="526" t="str">
        <f t="shared" si="1029"/>
        <v/>
      </c>
      <c r="V3657" s="433" t="str">
        <f>VLOOKUP(A3657,[3]Cartilha!$A:$A,1,FALSE)</f>
        <v>9.1</v>
      </c>
      <c r="W3657" s="367"/>
    </row>
    <row r="3658" spans="1:23" hidden="1" x14ac:dyDescent="0.2">
      <c r="A3658" s="623" t="s">
        <v>6252</v>
      </c>
      <c r="B3658" s="616"/>
      <c r="C3658" s="620" t="s">
        <v>6253</v>
      </c>
      <c r="D3658" s="612">
        <v>0</v>
      </c>
      <c r="E3658" s="621"/>
      <c r="F3658" s="614">
        <f t="shared" si="1021"/>
        <v>0</v>
      </c>
      <c r="G3658" s="518"/>
      <c r="H3658" s="446"/>
      <c r="I3658" s="447"/>
      <c r="J3658" s="448"/>
      <c r="K3658" s="419"/>
      <c r="L3658" s="446"/>
      <c r="M3658" s="446"/>
      <c r="N3658" s="447"/>
      <c r="O3658" s="448"/>
      <c r="P3658" s="420"/>
      <c r="Q3658" s="525" t="str">
        <f>IF(OR(SUM(J3658:J3658)&gt;0,SUM(O3658:O3658)&gt;0),"xx","")</f>
        <v/>
      </c>
      <c r="R3658" s="526" t="str">
        <f t="shared" si="1020"/>
        <v/>
      </c>
      <c r="S3658" s="526" t="str">
        <f t="shared" si="1029"/>
        <v/>
      </c>
      <c r="V3658" s="433" t="str">
        <f>VLOOKUP(A3658,[3]Cartilha!$A:$A,1,FALSE)</f>
        <v>9.1.1</v>
      </c>
      <c r="W3658" s="367"/>
    </row>
    <row r="3659" spans="1:23" hidden="1" x14ac:dyDescent="0.2">
      <c r="A3659" s="623" t="s">
        <v>6254</v>
      </c>
      <c r="B3659" s="616"/>
      <c r="C3659" s="620" t="s">
        <v>6255</v>
      </c>
      <c r="D3659" s="612">
        <v>0</v>
      </c>
      <c r="E3659" s="621"/>
      <c r="F3659" s="614">
        <f t="shared" si="1021"/>
        <v>0</v>
      </c>
      <c r="G3659" s="518"/>
      <c r="H3659" s="446"/>
      <c r="I3659" s="447"/>
      <c r="J3659" s="448"/>
      <c r="K3659" s="419"/>
      <c r="L3659" s="446"/>
      <c r="M3659" s="446"/>
      <c r="N3659" s="447"/>
      <c r="O3659" s="448"/>
      <c r="P3659" s="420"/>
      <c r="Q3659" s="525" t="str">
        <f>IF(OR(SUM(J3659:J3659)&gt;0,SUM(O3659:O3659)&gt;0),"xx","")</f>
        <v/>
      </c>
      <c r="R3659" s="526" t="str">
        <f t="shared" si="1020"/>
        <v/>
      </c>
      <c r="S3659" s="526" t="str">
        <f t="shared" si="1029"/>
        <v/>
      </c>
      <c r="V3659" s="433" t="str">
        <f>VLOOKUP(A3659,[3]Cartilha!$A:$A,1,FALSE)</f>
        <v>9.1.2</v>
      </c>
      <c r="W3659" s="367"/>
    </row>
    <row r="3660" spans="1:23" hidden="1" x14ac:dyDescent="0.2">
      <c r="A3660" s="623" t="s">
        <v>1970</v>
      </c>
      <c r="B3660" s="616"/>
      <c r="C3660" s="620" t="s">
        <v>78</v>
      </c>
      <c r="D3660" s="612">
        <v>0</v>
      </c>
      <c r="E3660" s="621"/>
      <c r="F3660" s="614">
        <f t="shared" si="1021"/>
        <v>0</v>
      </c>
      <c r="G3660" s="518"/>
      <c r="H3660" s="446"/>
      <c r="I3660" s="447"/>
      <c r="J3660" s="448"/>
      <c r="K3660" s="419"/>
      <c r="L3660" s="446"/>
      <c r="M3660" s="446"/>
      <c r="N3660" s="449"/>
      <c r="O3660" s="450"/>
      <c r="P3660" s="451"/>
      <c r="Q3660" s="525" t="str">
        <f>IF(OR(SUM(J3661:J3676)&gt;0,SUM(O3661:O3676)&gt;0),"xx","")</f>
        <v/>
      </c>
      <c r="R3660" s="526" t="str">
        <f t="shared" si="1020"/>
        <v/>
      </c>
      <c r="S3660" s="526" t="str">
        <f t="shared" si="1029"/>
        <v/>
      </c>
      <c r="V3660" s="433" t="str">
        <f>VLOOKUP(A3660,[3]Cartilha!$A:$A,1,FALSE)</f>
        <v>9.1.3</v>
      </c>
      <c r="W3660" s="367"/>
    </row>
    <row r="3661" spans="1:23" hidden="1" x14ac:dyDescent="0.2">
      <c r="A3661" s="623">
        <v>98112</v>
      </c>
      <c r="B3661" s="616" t="s">
        <v>3171</v>
      </c>
      <c r="C3661" s="620" t="s">
        <v>5725</v>
      </c>
      <c r="D3661" s="612" t="s">
        <v>169</v>
      </c>
      <c r="E3661" s="621">
        <v>121.05</v>
      </c>
      <c r="F3661" s="614">
        <f t="shared" si="1021"/>
        <v>145.94</v>
      </c>
      <c r="G3661" s="510"/>
      <c r="H3661" s="423"/>
      <c r="I3661" s="422">
        <f t="shared" ref="I3661:I3676" si="1030">IF(ISBLANK(E3661),0,ROUND(F3661*G3661,2))</f>
        <v>0</v>
      </c>
      <c r="J3661" s="422">
        <f t="shared" ref="J3661:J3676" si="1031">IF(ISBLANK(G3661),0,ROUND(G3661*H3661,2))</f>
        <v>0</v>
      </c>
      <c r="K3661" s="419"/>
      <c r="L3661" s="423">
        <f t="shared" ref="L3661:L3676" si="1032">G3661</f>
        <v>0</v>
      </c>
      <c r="M3661" s="423">
        <f t="shared" ref="M3661:M3676" si="1033">H3661</f>
        <v>0</v>
      </c>
      <c r="N3661" s="424">
        <f t="shared" ref="N3661:N3676" si="1034">IF(ISBLANK(E3661),0,ROUND(F3661*L3661,2))</f>
        <v>0</v>
      </c>
      <c r="O3661" s="424">
        <f t="shared" ref="O3661:O3676" si="1035">IF(ISBLANK(L3661),0,ROUND(L3661*M3661,2))</f>
        <v>0</v>
      </c>
      <c r="P3661" s="420"/>
      <c r="Q3661" s="532"/>
      <c r="R3661" s="526" t="str">
        <f t="shared" si="1020"/>
        <v/>
      </c>
      <c r="S3661" s="526" t="str">
        <f t="shared" si="1029"/>
        <v/>
      </c>
      <c r="V3661" s="433">
        <f>VLOOKUP(A3661,[3]Cartilha!$A:$A,1,FALSE)</f>
        <v>98112</v>
      </c>
      <c r="W3661" s="367"/>
    </row>
    <row r="3662" spans="1:23" ht="22.5" hidden="1" x14ac:dyDescent="0.2">
      <c r="A3662" s="623">
        <v>92359</v>
      </c>
      <c r="B3662" s="616" t="s">
        <v>3171</v>
      </c>
      <c r="C3662" s="620" t="s">
        <v>5160</v>
      </c>
      <c r="D3662" s="612" t="s">
        <v>7029</v>
      </c>
      <c r="E3662" s="621">
        <v>56.85</v>
      </c>
      <c r="F3662" s="614">
        <f t="shared" si="1021"/>
        <v>68.540000000000006</v>
      </c>
      <c r="G3662" s="510"/>
      <c r="H3662" s="423"/>
      <c r="I3662" s="422">
        <f t="shared" si="1030"/>
        <v>0</v>
      </c>
      <c r="J3662" s="422">
        <f t="shared" si="1031"/>
        <v>0</v>
      </c>
      <c r="K3662" s="419"/>
      <c r="L3662" s="423">
        <f t="shared" si="1032"/>
        <v>0</v>
      </c>
      <c r="M3662" s="423">
        <f t="shared" si="1033"/>
        <v>0</v>
      </c>
      <c r="N3662" s="424">
        <f t="shared" si="1034"/>
        <v>0</v>
      </c>
      <c r="O3662" s="424">
        <f t="shared" si="1035"/>
        <v>0</v>
      </c>
      <c r="P3662" s="420"/>
      <c r="Q3662" s="532"/>
      <c r="R3662" s="526" t="str">
        <f t="shared" si="1020"/>
        <v/>
      </c>
      <c r="S3662" s="526" t="str">
        <f t="shared" si="1029"/>
        <v/>
      </c>
      <c r="V3662" s="433">
        <f>VLOOKUP(A3662,[3]Cartilha!$A:$A,1,FALSE)</f>
        <v>92359</v>
      </c>
      <c r="W3662" s="367"/>
    </row>
    <row r="3663" spans="1:23" ht="22.5" hidden="1" x14ac:dyDescent="0.2">
      <c r="A3663" s="623">
        <v>92360</v>
      </c>
      <c r="B3663" s="616" t="s">
        <v>3171</v>
      </c>
      <c r="C3663" s="620" t="s">
        <v>5161</v>
      </c>
      <c r="D3663" s="612" t="s">
        <v>7029</v>
      </c>
      <c r="E3663" s="621">
        <v>75.94</v>
      </c>
      <c r="F3663" s="614">
        <f t="shared" si="1021"/>
        <v>91.55</v>
      </c>
      <c r="G3663" s="510"/>
      <c r="H3663" s="423"/>
      <c r="I3663" s="422">
        <f t="shared" si="1030"/>
        <v>0</v>
      </c>
      <c r="J3663" s="422">
        <f t="shared" si="1031"/>
        <v>0</v>
      </c>
      <c r="K3663" s="419"/>
      <c r="L3663" s="423">
        <f t="shared" si="1032"/>
        <v>0</v>
      </c>
      <c r="M3663" s="423">
        <f t="shared" si="1033"/>
        <v>0</v>
      </c>
      <c r="N3663" s="424">
        <f t="shared" si="1034"/>
        <v>0</v>
      </c>
      <c r="O3663" s="424">
        <f t="shared" si="1035"/>
        <v>0</v>
      </c>
      <c r="P3663" s="420"/>
      <c r="Q3663" s="532"/>
      <c r="R3663" s="526" t="str">
        <f t="shared" si="1020"/>
        <v/>
      </c>
      <c r="S3663" s="526" t="str">
        <f t="shared" si="1029"/>
        <v/>
      </c>
      <c r="V3663" s="433">
        <f>VLOOKUP(A3663,[3]Cartilha!$A:$A,1,FALSE)</f>
        <v>92360</v>
      </c>
      <c r="W3663" s="367"/>
    </row>
    <row r="3664" spans="1:23" ht="22.5" hidden="1" x14ac:dyDescent="0.2">
      <c r="A3664" s="623">
        <v>92645</v>
      </c>
      <c r="B3664" s="616" t="s">
        <v>3171</v>
      </c>
      <c r="C3664" s="620" t="s">
        <v>5162</v>
      </c>
      <c r="D3664" s="612" t="s">
        <v>7029</v>
      </c>
      <c r="E3664" s="621">
        <v>60.85</v>
      </c>
      <c r="F3664" s="614">
        <f t="shared" si="1021"/>
        <v>73.36</v>
      </c>
      <c r="G3664" s="510"/>
      <c r="H3664" s="423"/>
      <c r="I3664" s="422">
        <f t="shared" si="1030"/>
        <v>0</v>
      </c>
      <c r="J3664" s="422">
        <f t="shared" si="1031"/>
        <v>0</v>
      </c>
      <c r="K3664" s="419"/>
      <c r="L3664" s="423">
        <f t="shared" si="1032"/>
        <v>0</v>
      </c>
      <c r="M3664" s="423">
        <f t="shared" si="1033"/>
        <v>0</v>
      </c>
      <c r="N3664" s="424">
        <f t="shared" si="1034"/>
        <v>0</v>
      </c>
      <c r="O3664" s="424">
        <f t="shared" si="1035"/>
        <v>0</v>
      </c>
      <c r="P3664" s="420"/>
      <c r="Q3664" s="532"/>
      <c r="R3664" s="526" t="str">
        <f t="shared" si="1020"/>
        <v/>
      </c>
      <c r="S3664" s="526" t="str">
        <f t="shared" si="1029"/>
        <v/>
      </c>
      <c r="V3664" s="433">
        <f>VLOOKUP(A3664,[3]Cartilha!$A:$A,1,FALSE)</f>
        <v>92645</v>
      </c>
      <c r="W3664" s="367"/>
    </row>
    <row r="3665" spans="1:23" ht="22.5" hidden="1" x14ac:dyDescent="0.2">
      <c r="A3665" s="623">
        <v>92646</v>
      </c>
      <c r="B3665" s="616" t="s">
        <v>3171</v>
      </c>
      <c r="C3665" s="620" t="s">
        <v>5163</v>
      </c>
      <c r="D3665" s="612" t="s">
        <v>7029</v>
      </c>
      <c r="E3665" s="621">
        <v>79.94</v>
      </c>
      <c r="F3665" s="614">
        <f t="shared" si="1021"/>
        <v>96.38</v>
      </c>
      <c r="G3665" s="510"/>
      <c r="H3665" s="423"/>
      <c r="I3665" s="422">
        <f t="shared" si="1030"/>
        <v>0</v>
      </c>
      <c r="J3665" s="422">
        <f t="shared" si="1031"/>
        <v>0</v>
      </c>
      <c r="K3665" s="419"/>
      <c r="L3665" s="423">
        <f t="shared" si="1032"/>
        <v>0</v>
      </c>
      <c r="M3665" s="423">
        <f t="shared" si="1033"/>
        <v>0</v>
      </c>
      <c r="N3665" s="424">
        <f t="shared" si="1034"/>
        <v>0</v>
      </c>
      <c r="O3665" s="424">
        <f t="shared" si="1035"/>
        <v>0</v>
      </c>
      <c r="P3665" s="420"/>
      <c r="Q3665" s="532"/>
      <c r="R3665" s="526" t="str">
        <f t="shared" si="1020"/>
        <v/>
      </c>
      <c r="S3665" s="526" t="str">
        <f t="shared" si="1029"/>
        <v/>
      </c>
      <c r="V3665" s="433">
        <f>VLOOKUP(A3665,[3]Cartilha!$A:$A,1,FALSE)</f>
        <v>92646</v>
      </c>
      <c r="W3665" s="367"/>
    </row>
    <row r="3666" spans="1:23" ht="22.5" hidden="1" x14ac:dyDescent="0.2">
      <c r="A3666" s="623">
        <v>92691</v>
      </c>
      <c r="B3666" s="616" t="s">
        <v>3171</v>
      </c>
      <c r="C3666" s="620" t="s">
        <v>5726</v>
      </c>
      <c r="D3666" s="612" t="s">
        <v>7029</v>
      </c>
      <c r="E3666" s="621">
        <v>83.43</v>
      </c>
      <c r="F3666" s="614">
        <f t="shared" si="1021"/>
        <v>100.58</v>
      </c>
      <c r="G3666" s="510"/>
      <c r="H3666" s="423"/>
      <c r="I3666" s="422">
        <f t="shared" si="1030"/>
        <v>0</v>
      </c>
      <c r="J3666" s="422">
        <f t="shared" si="1031"/>
        <v>0</v>
      </c>
      <c r="K3666" s="419"/>
      <c r="L3666" s="423">
        <f t="shared" si="1032"/>
        <v>0</v>
      </c>
      <c r="M3666" s="423">
        <f t="shared" si="1033"/>
        <v>0</v>
      </c>
      <c r="N3666" s="424">
        <f t="shared" si="1034"/>
        <v>0</v>
      </c>
      <c r="O3666" s="424">
        <f t="shared" si="1035"/>
        <v>0</v>
      </c>
      <c r="P3666" s="420"/>
      <c r="Q3666" s="532"/>
      <c r="R3666" s="526" t="str">
        <f t="shared" si="1020"/>
        <v/>
      </c>
      <c r="S3666" s="526" t="str">
        <f t="shared" si="1029"/>
        <v/>
      </c>
      <c r="V3666" s="433">
        <f>VLOOKUP(A3666,[3]Cartilha!$A:$A,1,FALSE)</f>
        <v>92691</v>
      </c>
      <c r="W3666" s="367"/>
    </row>
    <row r="3667" spans="1:23" ht="22.5" hidden="1" x14ac:dyDescent="0.2">
      <c r="A3667" s="623">
        <v>101918</v>
      </c>
      <c r="B3667" s="616" t="s">
        <v>3171</v>
      </c>
      <c r="C3667" s="620" t="s">
        <v>5164</v>
      </c>
      <c r="D3667" s="612" t="s">
        <v>7029</v>
      </c>
      <c r="E3667" s="621">
        <v>261.05</v>
      </c>
      <c r="F3667" s="614">
        <f t="shared" si="1021"/>
        <v>314.72000000000003</v>
      </c>
      <c r="G3667" s="510"/>
      <c r="H3667" s="423"/>
      <c r="I3667" s="422">
        <f t="shared" si="1030"/>
        <v>0</v>
      </c>
      <c r="J3667" s="422">
        <f t="shared" si="1031"/>
        <v>0</v>
      </c>
      <c r="K3667" s="419"/>
      <c r="L3667" s="423">
        <f t="shared" si="1032"/>
        <v>0</v>
      </c>
      <c r="M3667" s="423">
        <f t="shared" si="1033"/>
        <v>0</v>
      </c>
      <c r="N3667" s="424">
        <f t="shared" si="1034"/>
        <v>0</v>
      </c>
      <c r="O3667" s="424">
        <f t="shared" si="1035"/>
        <v>0</v>
      </c>
      <c r="P3667" s="420"/>
      <c r="Q3667" s="532"/>
      <c r="R3667" s="526" t="str">
        <f t="shared" si="1020"/>
        <v/>
      </c>
      <c r="S3667" s="526" t="str">
        <f t="shared" si="1029"/>
        <v/>
      </c>
      <c r="V3667" s="433">
        <f>VLOOKUP(A3667,[3]Cartilha!$A:$A,1,FALSE)</f>
        <v>101918</v>
      </c>
      <c r="W3667" s="367"/>
    </row>
    <row r="3668" spans="1:23" ht="22.5" hidden="1" x14ac:dyDescent="0.2">
      <c r="A3668" s="623">
        <v>92338</v>
      </c>
      <c r="B3668" s="616" t="s">
        <v>3171</v>
      </c>
      <c r="C3668" s="620" t="s">
        <v>4661</v>
      </c>
      <c r="D3668" s="612" t="s">
        <v>7029</v>
      </c>
      <c r="E3668" s="621">
        <v>124.97</v>
      </c>
      <c r="F3668" s="614">
        <f t="shared" si="1021"/>
        <v>150.66</v>
      </c>
      <c r="G3668" s="510"/>
      <c r="H3668" s="423"/>
      <c r="I3668" s="422">
        <f t="shared" si="1030"/>
        <v>0</v>
      </c>
      <c r="J3668" s="422">
        <f t="shared" si="1031"/>
        <v>0</v>
      </c>
      <c r="K3668" s="419"/>
      <c r="L3668" s="423">
        <f t="shared" si="1032"/>
        <v>0</v>
      </c>
      <c r="M3668" s="423">
        <f t="shared" si="1033"/>
        <v>0</v>
      </c>
      <c r="N3668" s="424">
        <f t="shared" si="1034"/>
        <v>0</v>
      </c>
      <c r="O3668" s="424">
        <f t="shared" si="1035"/>
        <v>0</v>
      </c>
      <c r="P3668" s="420"/>
      <c r="Q3668" s="532"/>
      <c r="R3668" s="526" t="str">
        <f t="shared" ref="R3668:R3731" si="1036">IF(Q3668="X","x",IF(Q3668="xx","x",IF(O3668&gt;0,"x","")))</f>
        <v/>
      </c>
      <c r="S3668" s="526" t="str">
        <f t="shared" si="1029"/>
        <v/>
      </c>
      <c r="V3668" s="433">
        <f>VLOOKUP(A3668,[3]Cartilha!$A:$A,1,FALSE)</f>
        <v>92338</v>
      </c>
      <c r="W3668" s="367"/>
    </row>
    <row r="3669" spans="1:23" ht="22.5" hidden="1" x14ac:dyDescent="0.2">
      <c r="A3669" s="623">
        <v>92339</v>
      </c>
      <c r="B3669" s="616" t="s">
        <v>3171</v>
      </c>
      <c r="C3669" s="620" t="s">
        <v>4662</v>
      </c>
      <c r="D3669" s="612" t="s">
        <v>7029</v>
      </c>
      <c r="E3669" s="621">
        <v>187</v>
      </c>
      <c r="F3669" s="614">
        <f t="shared" si="1021"/>
        <v>225.45</v>
      </c>
      <c r="G3669" s="510"/>
      <c r="H3669" s="423"/>
      <c r="I3669" s="422">
        <f t="shared" si="1030"/>
        <v>0</v>
      </c>
      <c r="J3669" s="422">
        <f t="shared" si="1031"/>
        <v>0</v>
      </c>
      <c r="K3669" s="419"/>
      <c r="L3669" s="423">
        <f t="shared" si="1032"/>
        <v>0</v>
      </c>
      <c r="M3669" s="423">
        <f t="shared" si="1033"/>
        <v>0</v>
      </c>
      <c r="N3669" s="424">
        <f t="shared" si="1034"/>
        <v>0</v>
      </c>
      <c r="O3669" s="424">
        <f t="shared" si="1035"/>
        <v>0</v>
      </c>
      <c r="P3669" s="420"/>
      <c r="Q3669" s="532"/>
      <c r="R3669" s="526" t="str">
        <f t="shared" si="1036"/>
        <v/>
      </c>
      <c r="S3669" s="526" t="str">
        <f t="shared" si="1029"/>
        <v/>
      </c>
      <c r="V3669" s="433">
        <f>VLOOKUP(A3669,[3]Cartilha!$A:$A,1,FALSE)</f>
        <v>92339</v>
      </c>
      <c r="W3669" s="367"/>
    </row>
    <row r="3670" spans="1:23" ht="22.5" hidden="1" x14ac:dyDescent="0.2">
      <c r="A3670" s="623">
        <v>92361</v>
      </c>
      <c r="B3670" s="616" t="s">
        <v>3171</v>
      </c>
      <c r="C3670" s="620" t="s">
        <v>4663</v>
      </c>
      <c r="D3670" s="612" t="s">
        <v>7029</v>
      </c>
      <c r="E3670" s="621">
        <v>102.71</v>
      </c>
      <c r="F3670" s="614">
        <f t="shared" si="1021"/>
        <v>123.83</v>
      </c>
      <c r="G3670" s="510"/>
      <c r="H3670" s="423"/>
      <c r="I3670" s="422">
        <f t="shared" si="1030"/>
        <v>0</v>
      </c>
      <c r="J3670" s="422">
        <f t="shared" si="1031"/>
        <v>0</v>
      </c>
      <c r="K3670" s="419"/>
      <c r="L3670" s="423">
        <f t="shared" si="1032"/>
        <v>0</v>
      </c>
      <c r="M3670" s="423">
        <f t="shared" si="1033"/>
        <v>0</v>
      </c>
      <c r="N3670" s="424">
        <f t="shared" si="1034"/>
        <v>0</v>
      </c>
      <c r="O3670" s="424">
        <f t="shared" si="1035"/>
        <v>0</v>
      </c>
      <c r="P3670" s="420"/>
      <c r="Q3670" s="532"/>
      <c r="R3670" s="526" t="str">
        <f t="shared" si="1036"/>
        <v/>
      </c>
      <c r="S3670" s="526" t="str">
        <f t="shared" si="1029"/>
        <v/>
      </c>
      <c r="V3670" s="433">
        <f>VLOOKUP(A3670,[3]Cartilha!$A:$A,1,FALSE)</f>
        <v>92361</v>
      </c>
      <c r="W3670" s="367"/>
    </row>
    <row r="3671" spans="1:23" ht="22.5" hidden="1" x14ac:dyDescent="0.2">
      <c r="A3671" s="623">
        <v>92362</v>
      </c>
      <c r="B3671" s="616" t="s">
        <v>3171</v>
      </c>
      <c r="C3671" s="620" t="s">
        <v>4664</v>
      </c>
      <c r="D3671" s="612" t="s">
        <v>7029</v>
      </c>
      <c r="E3671" s="621">
        <v>163.86</v>
      </c>
      <c r="F3671" s="614">
        <f t="shared" ref="F3671:F3734" si="1037">IF(E3671=0,0,ROUND(E3671*(1+E$13)*(1-E$14),2))</f>
        <v>197.55</v>
      </c>
      <c r="G3671" s="510"/>
      <c r="H3671" s="423"/>
      <c r="I3671" s="422">
        <f t="shared" si="1030"/>
        <v>0</v>
      </c>
      <c r="J3671" s="422">
        <f t="shared" si="1031"/>
        <v>0</v>
      </c>
      <c r="K3671" s="419"/>
      <c r="L3671" s="423">
        <f t="shared" si="1032"/>
        <v>0</v>
      </c>
      <c r="M3671" s="423">
        <f t="shared" si="1033"/>
        <v>0</v>
      </c>
      <c r="N3671" s="424">
        <f t="shared" si="1034"/>
        <v>0</v>
      </c>
      <c r="O3671" s="424">
        <f t="shared" si="1035"/>
        <v>0</v>
      </c>
      <c r="P3671" s="420"/>
      <c r="Q3671" s="532"/>
      <c r="R3671" s="526" t="str">
        <f t="shared" si="1036"/>
        <v/>
      </c>
      <c r="S3671" s="526" t="str">
        <f t="shared" si="1029"/>
        <v/>
      </c>
      <c r="V3671" s="433">
        <f>VLOOKUP(A3671,[3]Cartilha!$A:$A,1,FALSE)</f>
        <v>92362</v>
      </c>
      <c r="W3671" s="367"/>
    </row>
    <row r="3672" spans="1:23" ht="22.5" hidden="1" x14ac:dyDescent="0.2">
      <c r="A3672" s="623">
        <v>92648</v>
      </c>
      <c r="B3672" s="616" t="s">
        <v>3171</v>
      </c>
      <c r="C3672" s="620" t="s">
        <v>4665</v>
      </c>
      <c r="D3672" s="612" t="s">
        <v>7029</v>
      </c>
      <c r="E3672" s="621">
        <v>87.57</v>
      </c>
      <c r="F3672" s="614">
        <f t="shared" si="1037"/>
        <v>105.57</v>
      </c>
      <c r="G3672" s="510"/>
      <c r="H3672" s="423"/>
      <c r="I3672" s="422">
        <f t="shared" si="1030"/>
        <v>0</v>
      </c>
      <c r="J3672" s="422">
        <f t="shared" si="1031"/>
        <v>0</v>
      </c>
      <c r="K3672" s="419"/>
      <c r="L3672" s="423">
        <f t="shared" si="1032"/>
        <v>0</v>
      </c>
      <c r="M3672" s="423">
        <f t="shared" si="1033"/>
        <v>0</v>
      </c>
      <c r="N3672" s="424">
        <f t="shared" si="1034"/>
        <v>0</v>
      </c>
      <c r="O3672" s="424">
        <f t="shared" si="1035"/>
        <v>0</v>
      </c>
      <c r="P3672" s="420"/>
      <c r="Q3672" s="532"/>
      <c r="R3672" s="526" t="str">
        <f t="shared" si="1036"/>
        <v/>
      </c>
      <c r="S3672" s="526" t="str">
        <f t="shared" si="1029"/>
        <v/>
      </c>
      <c r="V3672" s="433">
        <f>VLOOKUP(A3672,[3]Cartilha!$A:$A,1,FALSE)</f>
        <v>92648</v>
      </c>
      <c r="W3672" s="367"/>
    </row>
    <row r="3673" spans="1:23" ht="22.5" hidden="1" x14ac:dyDescent="0.2">
      <c r="A3673" s="623">
        <v>92649</v>
      </c>
      <c r="B3673" s="616" t="s">
        <v>3171</v>
      </c>
      <c r="C3673" s="620" t="s">
        <v>4666</v>
      </c>
      <c r="D3673" s="612" t="s">
        <v>7029</v>
      </c>
      <c r="E3673" s="621">
        <v>106.71</v>
      </c>
      <c r="F3673" s="614">
        <f t="shared" si="1037"/>
        <v>128.65</v>
      </c>
      <c r="G3673" s="510"/>
      <c r="H3673" s="423"/>
      <c r="I3673" s="422">
        <f t="shared" si="1030"/>
        <v>0</v>
      </c>
      <c r="J3673" s="422">
        <f t="shared" si="1031"/>
        <v>0</v>
      </c>
      <c r="K3673" s="419"/>
      <c r="L3673" s="423">
        <f t="shared" si="1032"/>
        <v>0</v>
      </c>
      <c r="M3673" s="423">
        <f t="shared" si="1033"/>
        <v>0</v>
      </c>
      <c r="N3673" s="424">
        <f t="shared" si="1034"/>
        <v>0</v>
      </c>
      <c r="O3673" s="424">
        <f t="shared" si="1035"/>
        <v>0</v>
      </c>
      <c r="P3673" s="420"/>
      <c r="Q3673" s="532"/>
      <c r="R3673" s="526" t="str">
        <f t="shared" si="1036"/>
        <v/>
      </c>
      <c r="S3673" s="526" t="str">
        <f t="shared" si="1029"/>
        <v/>
      </c>
      <c r="V3673" s="433">
        <f>VLOOKUP(A3673,[3]Cartilha!$A:$A,1,FALSE)</f>
        <v>92649</v>
      </c>
      <c r="W3673" s="367"/>
    </row>
    <row r="3674" spans="1:23" ht="22.5" hidden="1" x14ac:dyDescent="0.2">
      <c r="A3674" s="623">
        <v>92650</v>
      </c>
      <c r="B3674" s="616" t="s">
        <v>3171</v>
      </c>
      <c r="C3674" s="620" t="s">
        <v>4667</v>
      </c>
      <c r="D3674" s="612" t="s">
        <v>7029</v>
      </c>
      <c r="E3674" s="621">
        <v>167.86</v>
      </c>
      <c r="F3674" s="614">
        <f t="shared" si="1037"/>
        <v>202.37</v>
      </c>
      <c r="G3674" s="510"/>
      <c r="H3674" s="423"/>
      <c r="I3674" s="422">
        <f t="shared" si="1030"/>
        <v>0</v>
      </c>
      <c r="J3674" s="422">
        <f t="shared" si="1031"/>
        <v>0</v>
      </c>
      <c r="K3674" s="419"/>
      <c r="L3674" s="423">
        <f t="shared" si="1032"/>
        <v>0</v>
      </c>
      <c r="M3674" s="423">
        <f t="shared" si="1033"/>
        <v>0</v>
      </c>
      <c r="N3674" s="424">
        <f t="shared" si="1034"/>
        <v>0</v>
      </c>
      <c r="O3674" s="424">
        <f t="shared" si="1035"/>
        <v>0</v>
      </c>
      <c r="P3674" s="420"/>
      <c r="Q3674" s="532"/>
      <c r="R3674" s="526" t="str">
        <f t="shared" si="1036"/>
        <v/>
      </c>
      <c r="S3674" s="526" t="str">
        <f t="shared" si="1029"/>
        <v/>
      </c>
      <c r="V3674" s="433">
        <f>VLOOKUP(A3674,[3]Cartilha!$A:$A,1,FALSE)</f>
        <v>92650</v>
      </c>
      <c r="W3674" s="367"/>
    </row>
    <row r="3675" spans="1:23" ht="22.5" hidden="1" x14ac:dyDescent="0.2">
      <c r="A3675" s="623">
        <v>92689</v>
      </c>
      <c r="B3675" s="616" t="s">
        <v>3171</v>
      </c>
      <c r="C3675" s="620" t="s">
        <v>4668</v>
      </c>
      <c r="D3675" s="612" t="s">
        <v>7029</v>
      </c>
      <c r="E3675" s="621">
        <v>43.54</v>
      </c>
      <c r="F3675" s="614">
        <f t="shared" si="1037"/>
        <v>52.49</v>
      </c>
      <c r="G3675" s="510"/>
      <c r="H3675" s="423"/>
      <c r="I3675" s="422">
        <f t="shared" si="1030"/>
        <v>0</v>
      </c>
      <c r="J3675" s="422">
        <f t="shared" si="1031"/>
        <v>0</v>
      </c>
      <c r="K3675" s="419"/>
      <c r="L3675" s="423">
        <f t="shared" si="1032"/>
        <v>0</v>
      </c>
      <c r="M3675" s="423">
        <f t="shared" si="1033"/>
        <v>0</v>
      </c>
      <c r="N3675" s="424">
        <f t="shared" si="1034"/>
        <v>0</v>
      </c>
      <c r="O3675" s="424">
        <f t="shared" si="1035"/>
        <v>0</v>
      </c>
      <c r="P3675" s="420"/>
      <c r="Q3675" s="532"/>
      <c r="R3675" s="526" t="str">
        <f t="shared" si="1036"/>
        <v/>
      </c>
      <c r="S3675" s="526" t="str">
        <f t="shared" si="1029"/>
        <v/>
      </c>
      <c r="V3675" s="433">
        <f>VLOOKUP(A3675,[3]Cartilha!$A:$A,1,FALSE)</f>
        <v>92689</v>
      </c>
      <c r="W3675" s="367"/>
    </row>
    <row r="3676" spans="1:23" ht="22.5" hidden="1" x14ac:dyDescent="0.2">
      <c r="A3676" s="623">
        <v>92690</v>
      </c>
      <c r="B3676" s="616" t="s">
        <v>3171</v>
      </c>
      <c r="C3676" s="620" t="s">
        <v>4669</v>
      </c>
      <c r="D3676" s="612" t="s">
        <v>7029</v>
      </c>
      <c r="E3676" s="621">
        <v>62.64</v>
      </c>
      <c r="F3676" s="614">
        <f t="shared" si="1037"/>
        <v>75.52</v>
      </c>
      <c r="G3676" s="510"/>
      <c r="H3676" s="423"/>
      <c r="I3676" s="422">
        <f t="shared" si="1030"/>
        <v>0</v>
      </c>
      <c r="J3676" s="422">
        <f t="shared" si="1031"/>
        <v>0</v>
      </c>
      <c r="K3676" s="419"/>
      <c r="L3676" s="423">
        <f t="shared" si="1032"/>
        <v>0</v>
      </c>
      <c r="M3676" s="423">
        <f t="shared" si="1033"/>
        <v>0</v>
      </c>
      <c r="N3676" s="424">
        <f t="shared" si="1034"/>
        <v>0</v>
      </c>
      <c r="O3676" s="424">
        <f t="shared" si="1035"/>
        <v>0</v>
      </c>
      <c r="P3676" s="420"/>
      <c r="Q3676" s="532"/>
      <c r="R3676" s="526" t="str">
        <f t="shared" si="1036"/>
        <v/>
      </c>
      <c r="S3676" s="526" t="str">
        <f t="shared" si="1029"/>
        <v/>
      </c>
      <c r="V3676" s="433">
        <f>VLOOKUP(A3676,[3]Cartilha!$A:$A,1,FALSE)</f>
        <v>92690</v>
      </c>
      <c r="W3676" s="367"/>
    </row>
    <row r="3677" spans="1:23" hidden="1" x14ac:dyDescent="0.2">
      <c r="A3677" s="623" t="s">
        <v>1971</v>
      </c>
      <c r="B3677" s="616"/>
      <c r="C3677" s="620" t="s">
        <v>79</v>
      </c>
      <c r="D3677" s="612">
        <v>0</v>
      </c>
      <c r="E3677" s="621"/>
      <c r="F3677" s="614">
        <f t="shared" si="1037"/>
        <v>0</v>
      </c>
      <c r="G3677" s="518"/>
      <c r="H3677" s="446"/>
      <c r="I3677" s="447"/>
      <c r="J3677" s="448"/>
      <c r="K3677" s="419"/>
      <c r="L3677" s="446"/>
      <c r="M3677" s="446"/>
      <c r="N3677" s="447"/>
      <c r="O3677" s="448"/>
      <c r="P3677" s="420"/>
      <c r="Q3677" s="525" t="str">
        <f>IF(OR(SUM(J3678:J3725)&gt;0,SUM(O3678:O3725)&gt;0),"xx","")</f>
        <v/>
      </c>
      <c r="R3677" s="526" t="str">
        <f t="shared" si="1036"/>
        <v/>
      </c>
      <c r="S3677" s="526" t="str">
        <f t="shared" si="1029"/>
        <v/>
      </c>
      <c r="V3677" s="433" t="str">
        <f>VLOOKUP(A3677,[3]Cartilha!$A:$A,1,FALSE)</f>
        <v>9.1.4</v>
      </c>
      <c r="W3677" s="367"/>
    </row>
    <row r="3678" spans="1:23" ht="22.5" hidden="1" x14ac:dyDescent="0.2">
      <c r="A3678" s="623">
        <v>92275</v>
      </c>
      <c r="B3678" s="616" t="s">
        <v>3171</v>
      </c>
      <c r="C3678" s="620" t="s">
        <v>3085</v>
      </c>
      <c r="D3678" s="612" t="s">
        <v>7029</v>
      </c>
      <c r="E3678" s="621">
        <v>64.400000000000006</v>
      </c>
      <c r="F3678" s="614">
        <f t="shared" si="1037"/>
        <v>77.64</v>
      </c>
      <c r="G3678" s="510"/>
      <c r="H3678" s="423"/>
      <c r="I3678" s="422">
        <f t="shared" ref="I3678:I3725" si="1038">IF(ISBLANK(E3678),0,ROUND(F3678*G3678,2))</f>
        <v>0</v>
      </c>
      <c r="J3678" s="422">
        <f t="shared" ref="J3678:J3725" si="1039">IF(ISBLANK(G3678),0,ROUND(G3678*H3678,2))</f>
        <v>0</v>
      </c>
      <c r="K3678" s="419"/>
      <c r="L3678" s="423">
        <f t="shared" ref="L3678:L3725" si="1040">G3678</f>
        <v>0</v>
      </c>
      <c r="M3678" s="423">
        <f t="shared" ref="M3678:M3725" si="1041">H3678</f>
        <v>0</v>
      </c>
      <c r="N3678" s="424">
        <f t="shared" ref="N3678:N3725" si="1042">IF(ISBLANK(E3678),0,ROUND(F3678*L3678,2))</f>
        <v>0</v>
      </c>
      <c r="O3678" s="424">
        <f t="shared" ref="O3678:O3725" si="1043">IF(ISBLANK(L3678),0,ROUND(L3678*M3678,2))</f>
        <v>0</v>
      </c>
      <c r="P3678" s="420"/>
      <c r="Q3678" s="532"/>
      <c r="R3678" s="526" t="str">
        <f t="shared" si="1036"/>
        <v/>
      </c>
      <c r="S3678" s="526" t="str">
        <f t="shared" si="1029"/>
        <v/>
      </c>
      <c r="V3678" s="433">
        <f>VLOOKUP(A3678,[3]Cartilha!$A:$A,1,FALSE)</f>
        <v>92275</v>
      </c>
      <c r="W3678" s="367"/>
    </row>
    <row r="3679" spans="1:23" ht="22.5" hidden="1" x14ac:dyDescent="0.2">
      <c r="A3679" s="623">
        <v>92276</v>
      </c>
      <c r="B3679" s="616" t="s">
        <v>3171</v>
      </c>
      <c r="C3679" s="620" t="s">
        <v>3086</v>
      </c>
      <c r="D3679" s="612" t="s">
        <v>7029</v>
      </c>
      <c r="E3679" s="621">
        <v>81.540000000000006</v>
      </c>
      <c r="F3679" s="614">
        <f t="shared" si="1037"/>
        <v>98.3</v>
      </c>
      <c r="G3679" s="510"/>
      <c r="H3679" s="423"/>
      <c r="I3679" s="422">
        <f t="shared" si="1038"/>
        <v>0</v>
      </c>
      <c r="J3679" s="422">
        <f t="shared" si="1039"/>
        <v>0</v>
      </c>
      <c r="K3679" s="419"/>
      <c r="L3679" s="423">
        <f t="shared" si="1040"/>
        <v>0</v>
      </c>
      <c r="M3679" s="423">
        <f t="shared" si="1041"/>
        <v>0</v>
      </c>
      <c r="N3679" s="424">
        <f t="shared" si="1042"/>
        <v>0</v>
      </c>
      <c r="O3679" s="424">
        <f t="shared" si="1043"/>
        <v>0</v>
      </c>
      <c r="P3679" s="420"/>
      <c r="Q3679" s="532"/>
      <c r="R3679" s="526" t="str">
        <f t="shared" si="1036"/>
        <v/>
      </c>
      <c r="S3679" s="526" t="str">
        <f t="shared" si="1029"/>
        <v/>
      </c>
      <c r="V3679" s="433">
        <f>VLOOKUP(A3679,[3]Cartilha!$A:$A,1,FALSE)</f>
        <v>92276</v>
      </c>
      <c r="W3679" s="367"/>
    </row>
    <row r="3680" spans="1:23" ht="22.5" hidden="1" x14ac:dyDescent="0.2">
      <c r="A3680" s="623">
        <v>92277</v>
      </c>
      <c r="B3680" s="616" t="s">
        <v>3171</v>
      </c>
      <c r="C3680" s="620" t="s">
        <v>3087</v>
      </c>
      <c r="D3680" s="612" t="s">
        <v>7029</v>
      </c>
      <c r="E3680" s="621">
        <v>117.66</v>
      </c>
      <c r="F3680" s="614">
        <f t="shared" si="1037"/>
        <v>141.85</v>
      </c>
      <c r="G3680" s="510"/>
      <c r="H3680" s="423"/>
      <c r="I3680" s="422">
        <f t="shared" si="1038"/>
        <v>0</v>
      </c>
      <c r="J3680" s="422">
        <f t="shared" si="1039"/>
        <v>0</v>
      </c>
      <c r="K3680" s="419"/>
      <c r="L3680" s="423">
        <f t="shared" si="1040"/>
        <v>0</v>
      </c>
      <c r="M3680" s="423">
        <f t="shared" si="1041"/>
        <v>0</v>
      </c>
      <c r="N3680" s="424">
        <f t="shared" si="1042"/>
        <v>0</v>
      </c>
      <c r="O3680" s="424">
        <f t="shared" si="1043"/>
        <v>0</v>
      </c>
      <c r="P3680" s="420"/>
      <c r="Q3680" s="525"/>
      <c r="R3680" s="526" t="str">
        <f t="shared" si="1036"/>
        <v/>
      </c>
      <c r="S3680" s="526" t="str">
        <f t="shared" si="1029"/>
        <v/>
      </c>
      <c r="V3680" s="433">
        <f>VLOOKUP(A3680,[3]Cartilha!$A:$A,1,FALSE)</f>
        <v>92277</v>
      </c>
      <c r="W3680" s="367"/>
    </row>
    <row r="3681" spans="1:23" ht="22.5" hidden="1" x14ac:dyDescent="0.2">
      <c r="A3681" s="623">
        <v>92278</v>
      </c>
      <c r="B3681" s="616" t="s">
        <v>3171</v>
      </c>
      <c r="C3681" s="620" t="s">
        <v>3088</v>
      </c>
      <c r="D3681" s="612" t="s">
        <v>7029</v>
      </c>
      <c r="E3681" s="621">
        <v>158.22999999999999</v>
      </c>
      <c r="F3681" s="614">
        <f t="shared" si="1037"/>
        <v>190.76</v>
      </c>
      <c r="G3681" s="510"/>
      <c r="H3681" s="423"/>
      <c r="I3681" s="422">
        <f t="shared" si="1038"/>
        <v>0</v>
      </c>
      <c r="J3681" s="422">
        <f t="shared" si="1039"/>
        <v>0</v>
      </c>
      <c r="K3681" s="419"/>
      <c r="L3681" s="423">
        <f t="shared" si="1040"/>
        <v>0</v>
      </c>
      <c r="M3681" s="423">
        <f t="shared" si="1041"/>
        <v>0</v>
      </c>
      <c r="N3681" s="424">
        <f t="shared" si="1042"/>
        <v>0</v>
      </c>
      <c r="O3681" s="424">
        <f t="shared" si="1043"/>
        <v>0</v>
      </c>
      <c r="P3681" s="420"/>
      <c r="Q3681" s="525"/>
      <c r="R3681" s="526" t="str">
        <f t="shared" si="1036"/>
        <v/>
      </c>
      <c r="S3681" s="526" t="str">
        <f t="shared" si="1029"/>
        <v/>
      </c>
      <c r="V3681" s="433">
        <f>VLOOKUP(A3681,[3]Cartilha!$A:$A,1,FALSE)</f>
        <v>92278</v>
      </c>
      <c r="W3681" s="367"/>
    </row>
    <row r="3682" spans="1:23" ht="22.5" hidden="1" x14ac:dyDescent="0.2">
      <c r="A3682" s="623">
        <v>92279</v>
      </c>
      <c r="B3682" s="616" t="s">
        <v>3171</v>
      </c>
      <c r="C3682" s="620" t="s">
        <v>3089</v>
      </c>
      <c r="D3682" s="612" t="s">
        <v>7029</v>
      </c>
      <c r="E3682" s="621">
        <v>228.65</v>
      </c>
      <c r="F3682" s="614">
        <f t="shared" si="1037"/>
        <v>275.66000000000003</v>
      </c>
      <c r="G3682" s="510"/>
      <c r="H3682" s="423"/>
      <c r="I3682" s="422">
        <f t="shared" si="1038"/>
        <v>0</v>
      </c>
      <c r="J3682" s="422">
        <f t="shared" si="1039"/>
        <v>0</v>
      </c>
      <c r="K3682" s="419"/>
      <c r="L3682" s="423">
        <f t="shared" si="1040"/>
        <v>0</v>
      </c>
      <c r="M3682" s="423">
        <f t="shared" si="1041"/>
        <v>0</v>
      </c>
      <c r="N3682" s="424">
        <f t="shared" si="1042"/>
        <v>0</v>
      </c>
      <c r="O3682" s="424">
        <f t="shared" si="1043"/>
        <v>0</v>
      </c>
      <c r="P3682" s="420"/>
      <c r="Q3682" s="525"/>
      <c r="R3682" s="526" t="str">
        <f t="shared" si="1036"/>
        <v/>
      </c>
      <c r="S3682" s="526" t="str">
        <f t="shared" ref="S3682:S3745" si="1044">IF(Q3682="X","x",IF(Q3682="xx","x",IF(OR(J3682&gt;0,O3682&gt;0),"x","")))</f>
        <v/>
      </c>
      <c r="V3682" s="433">
        <f>VLOOKUP(A3682,[3]Cartilha!$A:$A,1,FALSE)</f>
        <v>92279</v>
      </c>
      <c r="W3682" s="367"/>
    </row>
    <row r="3683" spans="1:23" ht="22.5" hidden="1" x14ac:dyDescent="0.2">
      <c r="A3683" s="623">
        <v>92280</v>
      </c>
      <c r="B3683" s="616" t="s">
        <v>3171</v>
      </c>
      <c r="C3683" s="620" t="s">
        <v>3090</v>
      </c>
      <c r="D3683" s="612" t="s">
        <v>7029</v>
      </c>
      <c r="E3683" s="621">
        <v>321.05</v>
      </c>
      <c r="F3683" s="614">
        <f t="shared" si="1037"/>
        <v>387.06</v>
      </c>
      <c r="G3683" s="510"/>
      <c r="H3683" s="423"/>
      <c r="I3683" s="422">
        <f t="shared" si="1038"/>
        <v>0</v>
      </c>
      <c r="J3683" s="422">
        <f t="shared" si="1039"/>
        <v>0</v>
      </c>
      <c r="K3683" s="419"/>
      <c r="L3683" s="423">
        <f t="shared" si="1040"/>
        <v>0</v>
      </c>
      <c r="M3683" s="423">
        <f t="shared" si="1041"/>
        <v>0</v>
      </c>
      <c r="N3683" s="424">
        <f t="shared" si="1042"/>
        <v>0</v>
      </c>
      <c r="O3683" s="424">
        <f t="shared" si="1043"/>
        <v>0</v>
      </c>
      <c r="P3683" s="420"/>
      <c r="Q3683" s="525"/>
      <c r="R3683" s="526" t="str">
        <f t="shared" si="1036"/>
        <v/>
      </c>
      <c r="S3683" s="526" t="str">
        <f t="shared" si="1044"/>
        <v/>
      </c>
      <c r="V3683" s="433">
        <f>VLOOKUP(A3683,[3]Cartilha!$A:$A,1,FALSE)</f>
        <v>92280</v>
      </c>
      <c r="W3683" s="367"/>
    </row>
    <row r="3684" spans="1:23" ht="22.5" hidden="1" x14ac:dyDescent="0.2">
      <c r="A3684" s="623">
        <v>92281</v>
      </c>
      <c r="B3684" s="616" t="s">
        <v>3171</v>
      </c>
      <c r="C3684" s="620" t="s">
        <v>2676</v>
      </c>
      <c r="D3684" s="612" t="s">
        <v>7029</v>
      </c>
      <c r="E3684" s="621">
        <v>146.94</v>
      </c>
      <c r="F3684" s="614">
        <f t="shared" si="1037"/>
        <v>177.15</v>
      </c>
      <c r="G3684" s="510"/>
      <c r="H3684" s="423"/>
      <c r="I3684" s="422">
        <f t="shared" si="1038"/>
        <v>0</v>
      </c>
      <c r="J3684" s="422">
        <f t="shared" si="1039"/>
        <v>0</v>
      </c>
      <c r="K3684" s="419"/>
      <c r="L3684" s="423">
        <f t="shared" si="1040"/>
        <v>0</v>
      </c>
      <c r="M3684" s="423">
        <f t="shared" si="1041"/>
        <v>0</v>
      </c>
      <c r="N3684" s="424">
        <f t="shared" si="1042"/>
        <v>0</v>
      </c>
      <c r="O3684" s="424">
        <f t="shared" si="1043"/>
        <v>0</v>
      </c>
      <c r="P3684" s="420"/>
      <c r="Q3684" s="532"/>
      <c r="R3684" s="526" t="str">
        <f t="shared" si="1036"/>
        <v/>
      </c>
      <c r="S3684" s="526" t="str">
        <f t="shared" si="1044"/>
        <v/>
      </c>
      <c r="V3684" s="433">
        <f>VLOOKUP(A3684,[3]Cartilha!$A:$A,1,FALSE)</f>
        <v>92281</v>
      </c>
      <c r="W3684" s="367"/>
    </row>
    <row r="3685" spans="1:23" ht="22.5" hidden="1" x14ac:dyDescent="0.2">
      <c r="A3685" s="623">
        <v>92282</v>
      </c>
      <c r="B3685" s="616" t="s">
        <v>3171</v>
      </c>
      <c r="C3685" s="620" t="s">
        <v>2677</v>
      </c>
      <c r="D3685" s="612" t="s">
        <v>7029</v>
      </c>
      <c r="E3685" s="621">
        <v>167.4</v>
      </c>
      <c r="F3685" s="614">
        <f t="shared" si="1037"/>
        <v>201.82</v>
      </c>
      <c r="G3685" s="510"/>
      <c r="H3685" s="423"/>
      <c r="I3685" s="422">
        <f t="shared" si="1038"/>
        <v>0</v>
      </c>
      <c r="J3685" s="422">
        <f t="shared" si="1039"/>
        <v>0</v>
      </c>
      <c r="K3685" s="419"/>
      <c r="L3685" s="423">
        <f t="shared" si="1040"/>
        <v>0</v>
      </c>
      <c r="M3685" s="423">
        <f t="shared" si="1041"/>
        <v>0</v>
      </c>
      <c r="N3685" s="424">
        <f t="shared" si="1042"/>
        <v>0</v>
      </c>
      <c r="O3685" s="424">
        <f t="shared" si="1043"/>
        <v>0</v>
      </c>
      <c r="P3685" s="420"/>
      <c r="Q3685" s="532"/>
      <c r="R3685" s="526" t="str">
        <f t="shared" si="1036"/>
        <v/>
      </c>
      <c r="S3685" s="526" t="str">
        <f t="shared" si="1044"/>
        <v/>
      </c>
      <c r="V3685" s="433">
        <f>VLOOKUP(A3685,[3]Cartilha!$A:$A,1,FALSE)</f>
        <v>92282</v>
      </c>
      <c r="W3685" s="367"/>
    </row>
    <row r="3686" spans="1:23" ht="22.5" hidden="1" x14ac:dyDescent="0.2">
      <c r="A3686" s="623">
        <v>92283</v>
      </c>
      <c r="B3686" s="616" t="s">
        <v>3171</v>
      </c>
      <c r="C3686" s="620" t="s">
        <v>2678</v>
      </c>
      <c r="D3686" s="612" t="s">
        <v>7029</v>
      </c>
      <c r="E3686" s="621">
        <v>226.16</v>
      </c>
      <c r="F3686" s="614">
        <f t="shared" si="1037"/>
        <v>272.66000000000003</v>
      </c>
      <c r="G3686" s="510"/>
      <c r="H3686" s="423"/>
      <c r="I3686" s="422">
        <f t="shared" si="1038"/>
        <v>0</v>
      </c>
      <c r="J3686" s="422">
        <f t="shared" si="1039"/>
        <v>0</v>
      </c>
      <c r="K3686" s="419"/>
      <c r="L3686" s="423">
        <f t="shared" si="1040"/>
        <v>0</v>
      </c>
      <c r="M3686" s="423">
        <f t="shared" si="1041"/>
        <v>0</v>
      </c>
      <c r="N3686" s="424">
        <f t="shared" si="1042"/>
        <v>0</v>
      </c>
      <c r="O3686" s="424">
        <f t="shared" si="1043"/>
        <v>0</v>
      </c>
      <c r="P3686" s="420"/>
      <c r="Q3686" s="532"/>
      <c r="R3686" s="526" t="str">
        <f t="shared" si="1036"/>
        <v/>
      </c>
      <c r="S3686" s="526" t="str">
        <f t="shared" si="1044"/>
        <v/>
      </c>
      <c r="V3686" s="433">
        <f>VLOOKUP(A3686,[3]Cartilha!$A:$A,1,FALSE)</f>
        <v>92283</v>
      </c>
      <c r="W3686" s="367"/>
    </row>
    <row r="3687" spans="1:23" ht="22.5" hidden="1" x14ac:dyDescent="0.2">
      <c r="A3687" s="623">
        <v>92284</v>
      </c>
      <c r="B3687" s="616" t="s">
        <v>3171</v>
      </c>
      <c r="C3687" s="620" t="s">
        <v>2679</v>
      </c>
      <c r="D3687" s="612" t="s">
        <v>7029</v>
      </c>
      <c r="E3687" s="621">
        <v>281.97000000000003</v>
      </c>
      <c r="F3687" s="614">
        <f t="shared" si="1037"/>
        <v>339.94</v>
      </c>
      <c r="G3687" s="510"/>
      <c r="H3687" s="423"/>
      <c r="I3687" s="422">
        <f t="shared" si="1038"/>
        <v>0</v>
      </c>
      <c r="J3687" s="422">
        <f t="shared" si="1039"/>
        <v>0</v>
      </c>
      <c r="K3687" s="419"/>
      <c r="L3687" s="423">
        <f t="shared" si="1040"/>
        <v>0</v>
      </c>
      <c r="M3687" s="423">
        <f t="shared" si="1041"/>
        <v>0</v>
      </c>
      <c r="N3687" s="424">
        <f t="shared" si="1042"/>
        <v>0</v>
      </c>
      <c r="O3687" s="424">
        <f t="shared" si="1043"/>
        <v>0</v>
      </c>
      <c r="P3687" s="420"/>
      <c r="Q3687" s="532"/>
      <c r="R3687" s="526" t="str">
        <f t="shared" si="1036"/>
        <v/>
      </c>
      <c r="S3687" s="526" t="str">
        <f t="shared" si="1044"/>
        <v/>
      </c>
      <c r="V3687" s="433">
        <f>VLOOKUP(A3687,[3]Cartilha!$A:$A,1,FALSE)</f>
        <v>92284</v>
      </c>
      <c r="W3687" s="367"/>
    </row>
    <row r="3688" spans="1:23" ht="22.5" hidden="1" x14ac:dyDescent="0.2">
      <c r="A3688" s="623">
        <v>92285</v>
      </c>
      <c r="B3688" s="616" t="s">
        <v>3171</v>
      </c>
      <c r="C3688" s="620" t="s">
        <v>2680</v>
      </c>
      <c r="D3688" s="612" t="s">
        <v>7029</v>
      </c>
      <c r="E3688" s="621">
        <v>376.45</v>
      </c>
      <c r="F3688" s="614">
        <f t="shared" si="1037"/>
        <v>453.85</v>
      </c>
      <c r="G3688" s="510"/>
      <c r="H3688" s="423"/>
      <c r="I3688" s="422">
        <f t="shared" si="1038"/>
        <v>0</v>
      </c>
      <c r="J3688" s="422">
        <f t="shared" si="1039"/>
        <v>0</v>
      </c>
      <c r="K3688" s="419"/>
      <c r="L3688" s="423">
        <f t="shared" si="1040"/>
        <v>0</v>
      </c>
      <c r="M3688" s="423">
        <f t="shared" si="1041"/>
        <v>0</v>
      </c>
      <c r="N3688" s="424">
        <f t="shared" si="1042"/>
        <v>0</v>
      </c>
      <c r="O3688" s="424">
        <f t="shared" si="1043"/>
        <v>0</v>
      </c>
      <c r="P3688" s="420"/>
      <c r="Q3688" s="532"/>
      <c r="R3688" s="526" t="str">
        <f t="shared" si="1036"/>
        <v/>
      </c>
      <c r="S3688" s="526" t="str">
        <f t="shared" si="1044"/>
        <v/>
      </c>
      <c r="V3688" s="433">
        <f>VLOOKUP(A3688,[3]Cartilha!$A:$A,1,FALSE)</f>
        <v>92285</v>
      </c>
      <c r="W3688" s="367"/>
    </row>
    <row r="3689" spans="1:23" ht="22.5" hidden="1" x14ac:dyDescent="0.2">
      <c r="A3689" s="623">
        <v>92286</v>
      </c>
      <c r="B3689" s="616" t="s">
        <v>3171</v>
      </c>
      <c r="C3689" s="620" t="s">
        <v>2681</v>
      </c>
      <c r="D3689" s="612" t="s">
        <v>7029</v>
      </c>
      <c r="E3689" s="621">
        <v>470.93</v>
      </c>
      <c r="F3689" s="614">
        <f t="shared" si="1037"/>
        <v>567.75</v>
      </c>
      <c r="G3689" s="510"/>
      <c r="H3689" s="423"/>
      <c r="I3689" s="422">
        <f t="shared" si="1038"/>
        <v>0</v>
      </c>
      <c r="J3689" s="422">
        <f t="shared" si="1039"/>
        <v>0</v>
      </c>
      <c r="K3689" s="419"/>
      <c r="L3689" s="423">
        <f t="shared" si="1040"/>
        <v>0</v>
      </c>
      <c r="M3689" s="423">
        <f t="shared" si="1041"/>
        <v>0</v>
      </c>
      <c r="N3689" s="424">
        <f t="shared" si="1042"/>
        <v>0</v>
      </c>
      <c r="O3689" s="424">
        <f t="shared" si="1043"/>
        <v>0</v>
      </c>
      <c r="P3689" s="420"/>
      <c r="Q3689" s="532"/>
      <c r="R3689" s="526" t="str">
        <f t="shared" si="1036"/>
        <v/>
      </c>
      <c r="S3689" s="526" t="str">
        <f t="shared" si="1044"/>
        <v/>
      </c>
      <c r="V3689" s="433">
        <f>VLOOKUP(A3689,[3]Cartilha!$A:$A,1,FALSE)</f>
        <v>92286</v>
      </c>
      <c r="W3689" s="367"/>
    </row>
    <row r="3690" spans="1:23" ht="22.5" hidden="1" x14ac:dyDescent="0.2">
      <c r="A3690" s="623">
        <v>92305</v>
      </c>
      <c r="B3690" s="616" t="s">
        <v>3171</v>
      </c>
      <c r="C3690" s="620" t="s">
        <v>3091</v>
      </c>
      <c r="D3690" s="612" t="s">
        <v>7029</v>
      </c>
      <c r="E3690" s="621">
        <v>42.36</v>
      </c>
      <c r="F3690" s="614">
        <f t="shared" si="1037"/>
        <v>51.07</v>
      </c>
      <c r="G3690" s="510"/>
      <c r="H3690" s="423"/>
      <c r="I3690" s="422">
        <f t="shared" si="1038"/>
        <v>0</v>
      </c>
      <c r="J3690" s="422">
        <f t="shared" si="1039"/>
        <v>0</v>
      </c>
      <c r="K3690" s="419"/>
      <c r="L3690" s="423">
        <f t="shared" si="1040"/>
        <v>0</v>
      </c>
      <c r="M3690" s="423">
        <f t="shared" si="1041"/>
        <v>0</v>
      </c>
      <c r="N3690" s="424">
        <f t="shared" si="1042"/>
        <v>0</v>
      </c>
      <c r="O3690" s="424">
        <f t="shared" si="1043"/>
        <v>0</v>
      </c>
      <c r="P3690" s="420"/>
      <c r="Q3690" s="532"/>
      <c r="R3690" s="526" t="str">
        <f t="shared" si="1036"/>
        <v/>
      </c>
      <c r="S3690" s="526" t="str">
        <f t="shared" si="1044"/>
        <v/>
      </c>
      <c r="V3690" s="433">
        <f>VLOOKUP(A3690,[3]Cartilha!$A:$A,1,FALSE)</f>
        <v>92305</v>
      </c>
      <c r="W3690" s="367"/>
    </row>
    <row r="3691" spans="1:23" ht="22.5" hidden="1" x14ac:dyDescent="0.2">
      <c r="A3691" s="623">
        <v>92306</v>
      </c>
      <c r="B3691" s="616" t="s">
        <v>3171</v>
      </c>
      <c r="C3691" s="620" t="s">
        <v>3092</v>
      </c>
      <c r="D3691" s="612" t="s">
        <v>7029</v>
      </c>
      <c r="E3691" s="621">
        <v>69.290000000000006</v>
      </c>
      <c r="F3691" s="614">
        <f t="shared" si="1037"/>
        <v>83.54</v>
      </c>
      <c r="G3691" s="510"/>
      <c r="H3691" s="423"/>
      <c r="I3691" s="422">
        <f t="shared" si="1038"/>
        <v>0</v>
      </c>
      <c r="J3691" s="422">
        <f t="shared" si="1039"/>
        <v>0</v>
      </c>
      <c r="K3691" s="419"/>
      <c r="L3691" s="423">
        <f t="shared" si="1040"/>
        <v>0</v>
      </c>
      <c r="M3691" s="423">
        <f t="shared" si="1041"/>
        <v>0</v>
      </c>
      <c r="N3691" s="424">
        <f t="shared" si="1042"/>
        <v>0</v>
      </c>
      <c r="O3691" s="424">
        <f t="shared" si="1043"/>
        <v>0</v>
      </c>
      <c r="P3691" s="420"/>
      <c r="Q3691" s="525"/>
      <c r="R3691" s="526" t="str">
        <f t="shared" si="1036"/>
        <v/>
      </c>
      <c r="S3691" s="526" t="str">
        <f t="shared" si="1044"/>
        <v/>
      </c>
      <c r="V3691" s="433">
        <f>VLOOKUP(A3691,[3]Cartilha!$A:$A,1,FALSE)</f>
        <v>92306</v>
      </c>
      <c r="W3691" s="367"/>
    </row>
    <row r="3692" spans="1:23" ht="22.5" hidden="1" x14ac:dyDescent="0.2">
      <c r="A3692" s="623">
        <v>92307</v>
      </c>
      <c r="B3692" s="616" t="s">
        <v>3171</v>
      </c>
      <c r="C3692" s="620" t="s">
        <v>3093</v>
      </c>
      <c r="D3692" s="612" t="s">
        <v>7029</v>
      </c>
      <c r="E3692" s="621">
        <v>86.79</v>
      </c>
      <c r="F3692" s="614">
        <f t="shared" si="1037"/>
        <v>104.63</v>
      </c>
      <c r="G3692" s="510"/>
      <c r="H3692" s="423"/>
      <c r="I3692" s="422">
        <f t="shared" si="1038"/>
        <v>0</v>
      </c>
      <c r="J3692" s="422">
        <f t="shared" si="1039"/>
        <v>0</v>
      </c>
      <c r="K3692" s="419"/>
      <c r="L3692" s="423">
        <f t="shared" si="1040"/>
        <v>0</v>
      </c>
      <c r="M3692" s="423">
        <f t="shared" si="1041"/>
        <v>0</v>
      </c>
      <c r="N3692" s="424">
        <f t="shared" si="1042"/>
        <v>0</v>
      </c>
      <c r="O3692" s="424">
        <f t="shared" si="1043"/>
        <v>0</v>
      </c>
      <c r="P3692" s="420"/>
      <c r="Q3692" s="532"/>
      <c r="R3692" s="526" t="str">
        <f t="shared" si="1036"/>
        <v/>
      </c>
      <c r="S3692" s="526" t="str">
        <f t="shared" si="1044"/>
        <v/>
      </c>
      <c r="V3692" s="433">
        <f>VLOOKUP(A3692,[3]Cartilha!$A:$A,1,FALSE)</f>
        <v>92307</v>
      </c>
      <c r="W3692" s="367"/>
    </row>
    <row r="3693" spans="1:23" ht="22.5" hidden="1" x14ac:dyDescent="0.2">
      <c r="A3693" s="623">
        <v>92308</v>
      </c>
      <c r="B3693" s="616" t="s">
        <v>3171</v>
      </c>
      <c r="C3693" s="620" t="s">
        <v>2682</v>
      </c>
      <c r="D3693" s="612" t="s">
        <v>7029</v>
      </c>
      <c r="E3693" s="621">
        <v>62.37</v>
      </c>
      <c r="F3693" s="614">
        <f t="shared" si="1037"/>
        <v>75.19</v>
      </c>
      <c r="G3693" s="510"/>
      <c r="H3693" s="423"/>
      <c r="I3693" s="422">
        <f t="shared" si="1038"/>
        <v>0</v>
      </c>
      <c r="J3693" s="422">
        <f t="shared" si="1039"/>
        <v>0</v>
      </c>
      <c r="K3693" s="419"/>
      <c r="L3693" s="423">
        <f t="shared" si="1040"/>
        <v>0</v>
      </c>
      <c r="M3693" s="423">
        <f t="shared" si="1041"/>
        <v>0</v>
      </c>
      <c r="N3693" s="424">
        <f t="shared" si="1042"/>
        <v>0</v>
      </c>
      <c r="O3693" s="424">
        <f t="shared" si="1043"/>
        <v>0</v>
      </c>
      <c r="P3693" s="420"/>
      <c r="Q3693" s="532"/>
      <c r="R3693" s="526" t="str">
        <f t="shared" si="1036"/>
        <v/>
      </c>
      <c r="S3693" s="526" t="str">
        <f t="shared" si="1044"/>
        <v/>
      </c>
      <c r="V3693" s="433">
        <f>VLOOKUP(A3693,[3]Cartilha!$A:$A,1,FALSE)</f>
        <v>92308</v>
      </c>
      <c r="W3693" s="367"/>
    </row>
    <row r="3694" spans="1:23" ht="22.5" hidden="1" x14ac:dyDescent="0.2">
      <c r="A3694" s="623">
        <v>92309</v>
      </c>
      <c r="B3694" s="616" t="s">
        <v>3171</v>
      </c>
      <c r="C3694" s="620" t="s">
        <v>2683</v>
      </c>
      <c r="D3694" s="612" t="s">
        <v>7029</v>
      </c>
      <c r="E3694" s="621">
        <v>154.30000000000001</v>
      </c>
      <c r="F3694" s="614">
        <f t="shared" si="1037"/>
        <v>186.02</v>
      </c>
      <c r="G3694" s="510"/>
      <c r="H3694" s="423"/>
      <c r="I3694" s="422">
        <f t="shared" si="1038"/>
        <v>0</v>
      </c>
      <c r="J3694" s="422">
        <f t="shared" si="1039"/>
        <v>0</v>
      </c>
      <c r="K3694" s="419"/>
      <c r="L3694" s="423">
        <f t="shared" si="1040"/>
        <v>0</v>
      </c>
      <c r="M3694" s="423">
        <f t="shared" si="1041"/>
        <v>0</v>
      </c>
      <c r="N3694" s="424">
        <f t="shared" si="1042"/>
        <v>0</v>
      </c>
      <c r="O3694" s="424">
        <f t="shared" si="1043"/>
        <v>0</v>
      </c>
      <c r="P3694" s="420"/>
      <c r="Q3694" s="532"/>
      <c r="R3694" s="526" t="str">
        <f t="shared" si="1036"/>
        <v/>
      </c>
      <c r="S3694" s="526" t="str">
        <f t="shared" si="1044"/>
        <v/>
      </c>
      <c r="V3694" s="433">
        <f>VLOOKUP(A3694,[3]Cartilha!$A:$A,1,FALSE)</f>
        <v>92309</v>
      </c>
      <c r="W3694" s="367"/>
    </row>
    <row r="3695" spans="1:23" ht="22.5" hidden="1" x14ac:dyDescent="0.2">
      <c r="A3695" s="623">
        <v>92310</v>
      </c>
      <c r="B3695" s="616" t="s">
        <v>3171</v>
      </c>
      <c r="C3695" s="620" t="s">
        <v>2684</v>
      </c>
      <c r="D3695" s="612" t="s">
        <v>7029</v>
      </c>
      <c r="E3695" s="621">
        <v>175.17</v>
      </c>
      <c r="F3695" s="614">
        <f t="shared" si="1037"/>
        <v>211.18</v>
      </c>
      <c r="G3695" s="510"/>
      <c r="H3695" s="423"/>
      <c r="I3695" s="422">
        <f t="shared" si="1038"/>
        <v>0</v>
      </c>
      <c r="J3695" s="422">
        <f t="shared" si="1039"/>
        <v>0</v>
      </c>
      <c r="K3695" s="419"/>
      <c r="L3695" s="423">
        <f t="shared" si="1040"/>
        <v>0</v>
      </c>
      <c r="M3695" s="423">
        <f t="shared" si="1041"/>
        <v>0</v>
      </c>
      <c r="N3695" s="424">
        <f t="shared" si="1042"/>
        <v>0</v>
      </c>
      <c r="O3695" s="424">
        <f t="shared" si="1043"/>
        <v>0</v>
      </c>
      <c r="P3695" s="420"/>
      <c r="Q3695" s="532"/>
      <c r="R3695" s="526" t="str">
        <f t="shared" si="1036"/>
        <v/>
      </c>
      <c r="S3695" s="526" t="str">
        <f t="shared" si="1044"/>
        <v/>
      </c>
      <c r="V3695" s="433">
        <f>VLOOKUP(A3695,[3]Cartilha!$A:$A,1,FALSE)</f>
        <v>92310</v>
      </c>
      <c r="W3695" s="367"/>
    </row>
    <row r="3696" spans="1:23" ht="22.5" hidden="1" x14ac:dyDescent="0.2">
      <c r="A3696" s="623">
        <v>92320</v>
      </c>
      <c r="B3696" s="616" t="s">
        <v>3171</v>
      </c>
      <c r="C3696" s="620" t="s">
        <v>3298</v>
      </c>
      <c r="D3696" s="612" t="s">
        <v>7029</v>
      </c>
      <c r="E3696" s="621">
        <v>53.09</v>
      </c>
      <c r="F3696" s="614">
        <f t="shared" si="1037"/>
        <v>64.010000000000005</v>
      </c>
      <c r="G3696" s="510"/>
      <c r="H3696" s="423"/>
      <c r="I3696" s="422">
        <f t="shared" si="1038"/>
        <v>0</v>
      </c>
      <c r="J3696" s="422">
        <f t="shared" si="1039"/>
        <v>0</v>
      </c>
      <c r="K3696" s="419"/>
      <c r="L3696" s="423">
        <f t="shared" si="1040"/>
        <v>0</v>
      </c>
      <c r="M3696" s="423">
        <f t="shared" si="1041"/>
        <v>0</v>
      </c>
      <c r="N3696" s="424">
        <f t="shared" si="1042"/>
        <v>0</v>
      </c>
      <c r="O3696" s="424">
        <f t="shared" si="1043"/>
        <v>0</v>
      </c>
      <c r="P3696" s="420"/>
      <c r="Q3696" s="525"/>
      <c r="R3696" s="526" t="str">
        <f t="shared" si="1036"/>
        <v/>
      </c>
      <c r="S3696" s="526" t="str">
        <f t="shared" si="1044"/>
        <v/>
      </c>
      <c r="V3696" s="433">
        <f>VLOOKUP(A3696,[3]Cartilha!$A:$A,1,FALSE)</f>
        <v>92320</v>
      </c>
      <c r="W3696" s="367"/>
    </row>
    <row r="3697" spans="1:23" ht="22.5" hidden="1" x14ac:dyDescent="0.2">
      <c r="A3697" s="623">
        <v>92321</v>
      </c>
      <c r="B3697" s="616" t="s">
        <v>3171</v>
      </c>
      <c r="C3697" s="620" t="s">
        <v>3299</v>
      </c>
      <c r="D3697" s="612" t="s">
        <v>7029</v>
      </c>
      <c r="E3697" s="621">
        <v>87.74</v>
      </c>
      <c r="F3697" s="614">
        <f t="shared" si="1037"/>
        <v>105.78</v>
      </c>
      <c r="G3697" s="510"/>
      <c r="H3697" s="423"/>
      <c r="I3697" s="422">
        <f t="shared" si="1038"/>
        <v>0</v>
      </c>
      <c r="J3697" s="422">
        <f t="shared" si="1039"/>
        <v>0</v>
      </c>
      <c r="K3697" s="419"/>
      <c r="L3697" s="423">
        <f t="shared" si="1040"/>
        <v>0</v>
      </c>
      <c r="M3697" s="423">
        <f t="shared" si="1041"/>
        <v>0</v>
      </c>
      <c r="N3697" s="424">
        <f t="shared" si="1042"/>
        <v>0</v>
      </c>
      <c r="O3697" s="424">
        <f t="shared" si="1043"/>
        <v>0</v>
      </c>
      <c r="P3697" s="420"/>
      <c r="Q3697" s="532"/>
      <c r="R3697" s="526" t="str">
        <f t="shared" si="1036"/>
        <v/>
      </c>
      <c r="S3697" s="526" t="str">
        <f t="shared" si="1044"/>
        <v/>
      </c>
      <c r="V3697" s="433">
        <f>VLOOKUP(A3697,[3]Cartilha!$A:$A,1,FALSE)</f>
        <v>92321</v>
      </c>
      <c r="W3697" s="367"/>
    </row>
    <row r="3698" spans="1:23" ht="22.5" hidden="1" x14ac:dyDescent="0.2">
      <c r="A3698" s="623">
        <v>92322</v>
      </c>
      <c r="B3698" s="616" t="s">
        <v>3171</v>
      </c>
      <c r="C3698" s="620" t="s">
        <v>3300</v>
      </c>
      <c r="D3698" s="612" t="s">
        <v>7029</v>
      </c>
      <c r="E3698" s="621">
        <v>111.95</v>
      </c>
      <c r="F3698" s="614">
        <f t="shared" si="1037"/>
        <v>134.97</v>
      </c>
      <c r="G3698" s="510"/>
      <c r="H3698" s="423"/>
      <c r="I3698" s="422">
        <f t="shared" si="1038"/>
        <v>0</v>
      </c>
      <c r="J3698" s="422">
        <f t="shared" si="1039"/>
        <v>0</v>
      </c>
      <c r="K3698" s="419"/>
      <c r="L3698" s="423">
        <f t="shared" si="1040"/>
        <v>0</v>
      </c>
      <c r="M3698" s="423">
        <f t="shared" si="1041"/>
        <v>0</v>
      </c>
      <c r="N3698" s="424">
        <f t="shared" si="1042"/>
        <v>0</v>
      </c>
      <c r="O3698" s="424">
        <f t="shared" si="1043"/>
        <v>0</v>
      </c>
      <c r="P3698" s="420"/>
      <c r="Q3698" s="532"/>
      <c r="R3698" s="526" t="str">
        <f t="shared" si="1036"/>
        <v/>
      </c>
      <c r="S3698" s="526" t="str">
        <f t="shared" si="1044"/>
        <v/>
      </c>
      <c r="V3698" s="433">
        <f>VLOOKUP(A3698,[3]Cartilha!$A:$A,1,FALSE)</f>
        <v>92322</v>
      </c>
      <c r="W3698" s="367"/>
    </row>
    <row r="3699" spans="1:23" ht="22.5" hidden="1" x14ac:dyDescent="0.2">
      <c r="A3699" s="623">
        <v>92323</v>
      </c>
      <c r="B3699" s="616" t="s">
        <v>3171</v>
      </c>
      <c r="C3699" s="620" t="s">
        <v>2685</v>
      </c>
      <c r="D3699" s="612" t="s">
        <v>7029</v>
      </c>
      <c r="E3699" s="621">
        <v>70.540000000000006</v>
      </c>
      <c r="F3699" s="614">
        <f t="shared" si="1037"/>
        <v>85.04</v>
      </c>
      <c r="G3699" s="510"/>
      <c r="H3699" s="423"/>
      <c r="I3699" s="422">
        <f t="shared" si="1038"/>
        <v>0</v>
      </c>
      <c r="J3699" s="422">
        <f t="shared" si="1039"/>
        <v>0</v>
      </c>
      <c r="K3699" s="419"/>
      <c r="L3699" s="423">
        <f t="shared" si="1040"/>
        <v>0</v>
      </c>
      <c r="M3699" s="423">
        <f t="shared" si="1041"/>
        <v>0</v>
      </c>
      <c r="N3699" s="424">
        <f t="shared" si="1042"/>
        <v>0</v>
      </c>
      <c r="O3699" s="424">
        <f t="shared" si="1043"/>
        <v>0</v>
      </c>
      <c r="P3699" s="420"/>
      <c r="Q3699" s="532"/>
      <c r="R3699" s="526" t="str">
        <f t="shared" si="1036"/>
        <v/>
      </c>
      <c r="S3699" s="526" t="str">
        <f t="shared" si="1044"/>
        <v/>
      </c>
      <c r="V3699" s="433">
        <f>VLOOKUP(A3699,[3]Cartilha!$A:$A,1,FALSE)</f>
        <v>92323</v>
      </c>
      <c r="W3699" s="367"/>
    </row>
    <row r="3700" spans="1:23" ht="22.5" hidden="1" x14ac:dyDescent="0.2">
      <c r="A3700" s="623">
        <v>92324</v>
      </c>
      <c r="B3700" s="616" t="s">
        <v>3171</v>
      </c>
      <c r="C3700" s="620" t="s">
        <v>2686</v>
      </c>
      <c r="D3700" s="612" t="s">
        <v>7029</v>
      </c>
      <c r="E3700" s="621">
        <v>170.18</v>
      </c>
      <c r="F3700" s="614">
        <f t="shared" si="1037"/>
        <v>205.17</v>
      </c>
      <c r="G3700" s="510"/>
      <c r="H3700" s="423"/>
      <c r="I3700" s="422">
        <f t="shared" si="1038"/>
        <v>0</v>
      </c>
      <c r="J3700" s="422">
        <f t="shared" si="1039"/>
        <v>0</v>
      </c>
      <c r="K3700" s="419"/>
      <c r="L3700" s="423">
        <f t="shared" si="1040"/>
        <v>0</v>
      </c>
      <c r="M3700" s="423">
        <f t="shared" si="1041"/>
        <v>0</v>
      </c>
      <c r="N3700" s="424">
        <f t="shared" si="1042"/>
        <v>0</v>
      </c>
      <c r="O3700" s="424">
        <f t="shared" si="1043"/>
        <v>0</v>
      </c>
      <c r="P3700" s="420"/>
      <c r="Q3700" s="532"/>
      <c r="R3700" s="526" t="str">
        <f t="shared" si="1036"/>
        <v/>
      </c>
      <c r="S3700" s="526" t="str">
        <f t="shared" si="1044"/>
        <v/>
      </c>
      <c r="V3700" s="433">
        <f>VLOOKUP(A3700,[3]Cartilha!$A:$A,1,FALSE)</f>
        <v>92324</v>
      </c>
      <c r="W3700" s="367"/>
    </row>
    <row r="3701" spans="1:23" ht="22.5" hidden="1" x14ac:dyDescent="0.2">
      <c r="A3701" s="623">
        <v>92325</v>
      </c>
      <c r="B3701" s="616" t="s">
        <v>3171</v>
      </c>
      <c r="C3701" s="620" t="s">
        <v>2687</v>
      </c>
      <c r="D3701" s="612" t="s">
        <v>7029</v>
      </c>
      <c r="E3701" s="621">
        <v>197.71</v>
      </c>
      <c r="F3701" s="614">
        <f t="shared" si="1037"/>
        <v>238.36</v>
      </c>
      <c r="G3701" s="510"/>
      <c r="H3701" s="423"/>
      <c r="I3701" s="422">
        <f t="shared" si="1038"/>
        <v>0</v>
      </c>
      <c r="J3701" s="422">
        <f t="shared" si="1039"/>
        <v>0</v>
      </c>
      <c r="K3701" s="419"/>
      <c r="L3701" s="423">
        <f t="shared" si="1040"/>
        <v>0</v>
      </c>
      <c r="M3701" s="423">
        <f t="shared" si="1041"/>
        <v>0</v>
      </c>
      <c r="N3701" s="424">
        <f t="shared" si="1042"/>
        <v>0</v>
      </c>
      <c r="O3701" s="424">
        <f t="shared" si="1043"/>
        <v>0</v>
      </c>
      <c r="P3701" s="420"/>
      <c r="Q3701" s="532"/>
      <c r="R3701" s="526" t="str">
        <f t="shared" si="1036"/>
        <v/>
      </c>
      <c r="S3701" s="526" t="str">
        <f t="shared" si="1044"/>
        <v/>
      </c>
      <c r="V3701" s="433">
        <f>VLOOKUP(A3701,[3]Cartilha!$A:$A,1,FALSE)</f>
        <v>92325</v>
      </c>
      <c r="W3701" s="367"/>
    </row>
    <row r="3702" spans="1:23" ht="22.5" hidden="1" x14ac:dyDescent="0.2">
      <c r="A3702" s="623">
        <v>97335</v>
      </c>
      <c r="B3702" s="616" t="s">
        <v>3171</v>
      </c>
      <c r="C3702" s="620" t="s">
        <v>2688</v>
      </c>
      <c r="D3702" s="612" t="s">
        <v>7029</v>
      </c>
      <c r="E3702" s="621">
        <v>92.7</v>
      </c>
      <c r="F3702" s="614">
        <f t="shared" si="1037"/>
        <v>111.76</v>
      </c>
      <c r="G3702" s="510"/>
      <c r="H3702" s="423"/>
      <c r="I3702" s="422">
        <f t="shared" si="1038"/>
        <v>0</v>
      </c>
      <c r="J3702" s="422">
        <f t="shared" si="1039"/>
        <v>0</v>
      </c>
      <c r="K3702" s="419"/>
      <c r="L3702" s="423">
        <f t="shared" si="1040"/>
        <v>0</v>
      </c>
      <c r="M3702" s="423">
        <f t="shared" si="1041"/>
        <v>0</v>
      </c>
      <c r="N3702" s="424">
        <f t="shared" si="1042"/>
        <v>0</v>
      </c>
      <c r="O3702" s="424">
        <f t="shared" si="1043"/>
        <v>0</v>
      </c>
      <c r="P3702" s="420"/>
      <c r="Q3702" s="532"/>
      <c r="R3702" s="526" t="str">
        <f t="shared" si="1036"/>
        <v/>
      </c>
      <c r="S3702" s="526" t="str">
        <f t="shared" si="1044"/>
        <v/>
      </c>
      <c r="V3702" s="433">
        <f>VLOOKUP(A3702,[3]Cartilha!$A:$A,1,FALSE)</f>
        <v>97335</v>
      </c>
      <c r="W3702" s="367"/>
    </row>
    <row r="3703" spans="1:23" ht="22.5" hidden="1" x14ac:dyDescent="0.2">
      <c r="A3703" s="623">
        <v>97336</v>
      </c>
      <c r="B3703" s="616" t="s">
        <v>3171</v>
      </c>
      <c r="C3703" s="620" t="s">
        <v>2689</v>
      </c>
      <c r="D3703" s="612" t="s">
        <v>7029</v>
      </c>
      <c r="E3703" s="621">
        <v>117.74</v>
      </c>
      <c r="F3703" s="614">
        <f t="shared" si="1037"/>
        <v>141.94999999999999</v>
      </c>
      <c r="G3703" s="510"/>
      <c r="H3703" s="423"/>
      <c r="I3703" s="422">
        <f t="shared" si="1038"/>
        <v>0</v>
      </c>
      <c r="J3703" s="422">
        <f t="shared" si="1039"/>
        <v>0</v>
      </c>
      <c r="K3703" s="419"/>
      <c r="L3703" s="423">
        <f t="shared" si="1040"/>
        <v>0</v>
      </c>
      <c r="M3703" s="423">
        <f t="shared" si="1041"/>
        <v>0</v>
      </c>
      <c r="N3703" s="424">
        <f t="shared" si="1042"/>
        <v>0</v>
      </c>
      <c r="O3703" s="424">
        <f t="shared" si="1043"/>
        <v>0</v>
      </c>
      <c r="P3703" s="420"/>
      <c r="Q3703" s="532"/>
      <c r="R3703" s="526" t="str">
        <f t="shared" si="1036"/>
        <v/>
      </c>
      <c r="S3703" s="526" t="str">
        <f t="shared" si="1044"/>
        <v/>
      </c>
      <c r="V3703" s="433">
        <f>VLOOKUP(A3703,[3]Cartilha!$A:$A,1,FALSE)</f>
        <v>97336</v>
      </c>
      <c r="W3703" s="367"/>
    </row>
    <row r="3704" spans="1:23" ht="22.5" hidden="1" x14ac:dyDescent="0.2">
      <c r="A3704" s="623">
        <v>97337</v>
      </c>
      <c r="B3704" s="616" t="s">
        <v>3171</v>
      </c>
      <c r="C3704" s="620" t="s">
        <v>2690</v>
      </c>
      <c r="D3704" s="612" t="s">
        <v>7029</v>
      </c>
      <c r="E3704" s="621">
        <v>176.91</v>
      </c>
      <c r="F3704" s="614">
        <f t="shared" si="1037"/>
        <v>213.28</v>
      </c>
      <c r="G3704" s="510"/>
      <c r="H3704" s="423"/>
      <c r="I3704" s="422">
        <f t="shared" si="1038"/>
        <v>0</v>
      </c>
      <c r="J3704" s="422">
        <f t="shared" si="1039"/>
        <v>0</v>
      </c>
      <c r="K3704" s="419"/>
      <c r="L3704" s="423">
        <f t="shared" si="1040"/>
        <v>0</v>
      </c>
      <c r="M3704" s="423">
        <f t="shared" si="1041"/>
        <v>0</v>
      </c>
      <c r="N3704" s="424">
        <f t="shared" si="1042"/>
        <v>0</v>
      </c>
      <c r="O3704" s="424">
        <f t="shared" si="1043"/>
        <v>0</v>
      </c>
      <c r="P3704" s="420"/>
      <c r="Q3704" s="532"/>
      <c r="R3704" s="526" t="str">
        <f t="shared" si="1036"/>
        <v/>
      </c>
      <c r="S3704" s="526" t="str">
        <f t="shared" si="1044"/>
        <v/>
      </c>
      <c r="V3704" s="433">
        <f>VLOOKUP(A3704,[3]Cartilha!$A:$A,1,FALSE)</f>
        <v>97337</v>
      </c>
      <c r="W3704" s="367"/>
    </row>
    <row r="3705" spans="1:23" ht="22.5" hidden="1" x14ac:dyDescent="0.2">
      <c r="A3705" s="623">
        <v>97338</v>
      </c>
      <c r="B3705" s="616" t="s">
        <v>3171</v>
      </c>
      <c r="C3705" s="620" t="s">
        <v>2691</v>
      </c>
      <c r="D3705" s="612" t="s">
        <v>7029</v>
      </c>
      <c r="E3705" s="621">
        <v>212.67</v>
      </c>
      <c r="F3705" s="614">
        <f t="shared" si="1037"/>
        <v>256.39</v>
      </c>
      <c r="G3705" s="510"/>
      <c r="H3705" s="423"/>
      <c r="I3705" s="422">
        <f t="shared" si="1038"/>
        <v>0</v>
      </c>
      <c r="J3705" s="422">
        <f t="shared" si="1039"/>
        <v>0</v>
      </c>
      <c r="K3705" s="419"/>
      <c r="L3705" s="423">
        <f t="shared" si="1040"/>
        <v>0</v>
      </c>
      <c r="M3705" s="423">
        <f t="shared" si="1041"/>
        <v>0</v>
      </c>
      <c r="N3705" s="424">
        <f t="shared" si="1042"/>
        <v>0</v>
      </c>
      <c r="O3705" s="424">
        <f t="shared" si="1043"/>
        <v>0</v>
      </c>
      <c r="P3705" s="420"/>
      <c r="Q3705" s="532"/>
      <c r="R3705" s="526" t="str">
        <f t="shared" si="1036"/>
        <v/>
      </c>
      <c r="S3705" s="526" t="str">
        <f t="shared" si="1044"/>
        <v/>
      </c>
      <c r="V3705" s="433">
        <f>VLOOKUP(A3705,[3]Cartilha!$A:$A,1,FALSE)</f>
        <v>97338</v>
      </c>
      <c r="W3705" s="367"/>
    </row>
    <row r="3706" spans="1:23" ht="22.5" hidden="1" x14ac:dyDescent="0.2">
      <c r="A3706" s="623">
        <v>97339</v>
      </c>
      <c r="B3706" s="616" t="s">
        <v>3171</v>
      </c>
      <c r="C3706" s="620" t="s">
        <v>2692</v>
      </c>
      <c r="D3706" s="612" t="s">
        <v>7029</v>
      </c>
      <c r="E3706" s="621">
        <v>228.65</v>
      </c>
      <c r="F3706" s="614">
        <f t="shared" si="1037"/>
        <v>275.66000000000003</v>
      </c>
      <c r="G3706" s="510"/>
      <c r="H3706" s="423"/>
      <c r="I3706" s="422">
        <f t="shared" si="1038"/>
        <v>0</v>
      </c>
      <c r="J3706" s="422">
        <f t="shared" si="1039"/>
        <v>0</v>
      </c>
      <c r="K3706" s="419"/>
      <c r="L3706" s="423">
        <f t="shared" si="1040"/>
        <v>0</v>
      </c>
      <c r="M3706" s="423">
        <f t="shared" si="1041"/>
        <v>0</v>
      </c>
      <c r="N3706" s="424">
        <f t="shared" si="1042"/>
        <v>0</v>
      </c>
      <c r="O3706" s="424">
        <f t="shared" si="1043"/>
        <v>0</v>
      </c>
      <c r="P3706" s="420"/>
      <c r="Q3706" s="532"/>
      <c r="R3706" s="526" t="str">
        <f t="shared" si="1036"/>
        <v/>
      </c>
      <c r="S3706" s="526" t="str">
        <f t="shared" si="1044"/>
        <v/>
      </c>
      <c r="V3706" s="433">
        <f>VLOOKUP(A3706,[3]Cartilha!$A:$A,1,FALSE)</f>
        <v>97339</v>
      </c>
      <c r="W3706" s="367"/>
    </row>
    <row r="3707" spans="1:23" ht="22.5" hidden="1" x14ac:dyDescent="0.2">
      <c r="A3707" s="623">
        <v>97340</v>
      </c>
      <c r="B3707" s="616" t="s">
        <v>3171</v>
      </c>
      <c r="C3707" s="620" t="s">
        <v>2693</v>
      </c>
      <c r="D3707" s="612" t="s">
        <v>7029</v>
      </c>
      <c r="E3707" s="621">
        <v>229.51</v>
      </c>
      <c r="F3707" s="614">
        <f t="shared" si="1037"/>
        <v>276.7</v>
      </c>
      <c r="G3707" s="510"/>
      <c r="H3707" s="423"/>
      <c r="I3707" s="422">
        <f t="shared" si="1038"/>
        <v>0</v>
      </c>
      <c r="J3707" s="422">
        <f t="shared" si="1039"/>
        <v>0</v>
      </c>
      <c r="K3707" s="419"/>
      <c r="L3707" s="423">
        <f t="shared" si="1040"/>
        <v>0</v>
      </c>
      <c r="M3707" s="423">
        <f t="shared" si="1041"/>
        <v>0</v>
      </c>
      <c r="N3707" s="424">
        <f t="shared" si="1042"/>
        <v>0</v>
      </c>
      <c r="O3707" s="424">
        <f t="shared" si="1043"/>
        <v>0</v>
      </c>
      <c r="P3707" s="420"/>
      <c r="Q3707" s="532"/>
      <c r="R3707" s="526" t="str">
        <f t="shared" si="1036"/>
        <v/>
      </c>
      <c r="S3707" s="526" t="str">
        <f t="shared" si="1044"/>
        <v/>
      </c>
      <c r="V3707" s="433">
        <f>VLOOKUP(A3707,[3]Cartilha!$A:$A,1,FALSE)</f>
        <v>97340</v>
      </c>
      <c r="W3707" s="367"/>
    </row>
    <row r="3708" spans="1:23" ht="22.5" hidden="1" x14ac:dyDescent="0.2">
      <c r="A3708" s="623">
        <v>97341</v>
      </c>
      <c r="B3708" s="616" t="s">
        <v>3171</v>
      </c>
      <c r="C3708" s="620" t="s">
        <v>2694</v>
      </c>
      <c r="D3708" s="612" t="s">
        <v>7029</v>
      </c>
      <c r="E3708" s="621">
        <v>62.13</v>
      </c>
      <c r="F3708" s="614">
        <f t="shared" si="1037"/>
        <v>74.900000000000006</v>
      </c>
      <c r="G3708" s="510"/>
      <c r="H3708" s="423"/>
      <c r="I3708" s="422">
        <f t="shared" si="1038"/>
        <v>0</v>
      </c>
      <c r="J3708" s="422">
        <f t="shared" si="1039"/>
        <v>0</v>
      </c>
      <c r="K3708" s="419"/>
      <c r="L3708" s="423">
        <f t="shared" si="1040"/>
        <v>0</v>
      </c>
      <c r="M3708" s="423">
        <f t="shared" si="1041"/>
        <v>0</v>
      </c>
      <c r="N3708" s="424">
        <f t="shared" si="1042"/>
        <v>0</v>
      </c>
      <c r="O3708" s="424">
        <f t="shared" si="1043"/>
        <v>0</v>
      </c>
      <c r="P3708" s="420"/>
      <c r="Q3708" s="532"/>
      <c r="R3708" s="526" t="str">
        <f t="shared" si="1036"/>
        <v/>
      </c>
      <c r="S3708" s="526" t="str">
        <f t="shared" si="1044"/>
        <v/>
      </c>
      <c r="V3708" s="433">
        <f>VLOOKUP(A3708,[3]Cartilha!$A:$A,1,FALSE)</f>
        <v>97341</v>
      </c>
      <c r="W3708" s="367"/>
    </row>
    <row r="3709" spans="1:23" ht="22.5" hidden="1" x14ac:dyDescent="0.2">
      <c r="A3709" s="623">
        <v>97342</v>
      </c>
      <c r="B3709" s="616" t="s">
        <v>3171</v>
      </c>
      <c r="C3709" s="620" t="s">
        <v>2695</v>
      </c>
      <c r="D3709" s="612" t="s">
        <v>7029</v>
      </c>
      <c r="E3709" s="621">
        <v>97.59</v>
      </c>
      <c r="F3709" s="614">
        <f t="shared" si="1037"/>
        <v>117.65</v>
      </c>
      <c r="G3709" s="510"/>
      <c r="H3709" s="423"/>
      <c r="I3709" s="422">
        <f t="shared" si="1038"/>
        <v>0</v>
      </c>
      <c r="J3709" s="422">
        <f t="shared" si="1039"/>
        <v>0</v>
      </c>
      <c r="K3709" s="419"/>
      <c r="L3709" s="423">
        <f t="shared" si="1040"/>
        <v>0</v>
      </c>
      <c r="M3709" s="423">
        <f t="shared" si="1041"/>
        <v>0</v>
      </c>
      <c r="N3709" s="424">
        <f t="shared" si="1042"/>
        <v>0</v>
      </c>
      <c r="O3709" s="424">
        <f t="shared" si="1043"/>
        <v>0</v>
      </c>
      <c r="P3709" s="420"/>
      <c r="Q3709" s="532"/>
      <c r="R3709" s="526" t="str">
        <f t="shared" si="1036"/>
        <v/>
      </c>
      <c r="S3709" s="526" t="str">
        <f t="shared" si="1044"/>
        <v/>
      </c>
      <c r="V3709" s="433">
        <f>VLOOKUP(A3709,[3]Cartilha!$A:$A,1,FALSE)</f>
        <v>97342</v>
      </c>
      <c r="W3709" s="367"/>
    </row>
    <row r="3710" spans="1:23" ht="22.5" hidden="1" x14ac:dyDescent="0.2">
      <c r="A3710" s="623">
        <v>97343</v>
      </c>
      <c r="B3710" s="616" t="s">
        <v>3171</v>
      </c>
      <c r="C3710" s="620" t="s">
        <v>2696</v>
      </c>
      <c r="D3710" s="612" t="s">
        <v>7029</v>
      </c>
      <c r="E3710" s="621">
        <v>122.99</v>
      </c>
      <c r="F3710" s="614">
        <f t="shared" si="1037"/>
        <v>148.28</v>
      </c>
      <c r="G3710" s="510"/>
      <c r="H3710" s="423"/>
      <c r="I3710" s="422">
        <f t="shared" si="1038"/>
        <v>0</v>
      </c>
      <c r="J3710" s="422">
        <f t="shared" si="1039"/>
        <v>0</v>
      </c>
      <c r="K3710" s="419"/>
      <c r="L3710" s="423">
        <f t="shared" si="1040"/>
        <v>0</v>
      </c>
      <c r="M3710" s="423">
        <f t="shared" si="1041"/>
        <v>0</v>
      </c>
      <c r="N3710" s="424">
        <f t="shared" si="1042"/>
        <v>0</v>
      </c>
      <c r="O3710" s="424">
        <f t="shared" si="1043"/>
        <v>0</v>
      </c>
      <c r="P3710" s="420"/>
      <c r="Q3710" s="532"/>
      <c r="R3710" s="526" t="str">
        <f t="shared" si="1036"/>
        <v/>
      </c>
      <c r="S3710" s="526" t="str">
        <f t="shared" si="1044"/>
        <v/>
      </c>
      <c r="V3710" s="433">
        <f>VLOOKUP(A3710,[3]Cartilha!$A:$A,1,FALSE)</f>
        <v>97343</v>
      </c>
      <c r="W3710" s="367"/>
    </row>
    <row r="3711" spans="1:23" ht="22.5" hidden="1" x14ac:dyDescent="0.2">
      <c r="A3711" s="623">
        <v>97344</v>
      </c>
      <c r="B3711" s="616" t="s">
        <v>3171</v>
      </c>
      <c r="C3711" s="620" t="s">
        <v>2697</v>
      </c>
      <c r="D3711" s="612" t="s">
        <v>7029</v>
      </c>
      <c r="E3711" s="621">
        <v>72.86</v>
      </c>
      <c r="F3711" s="614">
        <f t="shared" si="1037"/>
        <v>87.84</v>
      </c>
      <c r="G3711" s="510"/>
      <c r="H3711" s="423"/>
      <c r="I3711" s="422">
        <f t="shared" si="1038"/>
        <v>0</v>
      </c>
      <c r="J3711" s="422">
        <f t="shared" si="1039"/>
        <v>0</v>
      </c>
      <c r="K3711" s="419"/>
      <c r="L3711" s="423">
        <f t="shared" si="1040"/>
        <v>0</v>
      </c>
      <c r="M3711" s="423">
        <f t="shared" si="1041"/>
        <v>0</v>
      </c>
      <c r="N3711" s="424">
        <f t="shared" si="1042"/>
        <v>0</v>
      </c>
      <c r="O3711" s="424">
        <f t="shared" si="1043"/>
        <v>0</v>
      </c>
      <c r="P3711" s="420"/>
      <c r="Q3711" s="532"/>
      <c r="R3711" s="526" t="str">
        <f t="shared" si="1036"/>
        <v/>
      </c>
      <c r="S3711" s="526" t="str">
        <f t="shared" si="1044"/>
        <v/>
      </c>
      <c r="V3711" s="433">
        <f>VLOOKUP(A3711,[3]Cartilha!$A:$A,1,FALSE)</f>
        <v>97344</v>
      </c>
      <c r="W3711" s="367"/>
    </row>
    <row r="3712" spans="1:23" ht="22.5" hidden="1" x14ac:dyDescent="0.2">
      <c r="A3712" s="623">
        <v>97345</v>
      </c>
      <c r="B3712" s="616" t="s">
        <v>3171</v>
      </c>
      <c r="C3712" s="620" t="s">
        <v>2698</v>
      </c>
      <c r="D3712" s="612" t="s">
        <v>7029</v>
      </c>
      <c r="E3712" s="621">
        <v>116.04</v>
      </c>
      <c r="F3712" s="614">
        <f t="shared" si="1037"/>
        <v>139.9</v>
      </c>
      <c r="G3712" s="510"/>
      <c r="H3712" s="423"/>
      <c r="I3712" s="422">
        <f t="shared" si="1038"/>
        <v>0</v>
      </c>
      <c r="J3712" s="422">
        <f t="shared" si="1039"/>
        <v>0</v>
      </c>
      <c r="K3712" s="419"/>
      <c r="L3712" s="423">
        <f t="shared" si="1040"/>
        <v>0</v>
      </c>
      <c r="M3712" s="423">
        <f t="shared" si="1041"/>
        <v>0</v>
      </c>
      <c r="N3712" s="424">
        <f t="shared" si="1042"/>
        <v>0</v>
      </c>
      <c r="O3712" s="424">
        <f t="shared" si="1043"/>
        <v>0</v>
      </c>
      <c r="P3712" s="420"/>
      <c r="Q3712" s="532"/>
      <c r="R3712" s="526" t="str">
        <f t="shared" si="1036"/>
        <v/>
      </c>
      <c r="S3712" s="526" t="str">
        <f t="shared" si="1044"/>
        <v/>
      </c>
      <c r="V3712" s="433">
        <f>VLOOKUP(A3712,[3]Cartilha!$A:$A,1,FALSE)</f>
        <v>97345</v>
      </c>
      <c r="W3712" s="367"/>
    </row>
    <row r="3713" spans="1:23" ht="22.5" hidden="1" x14ac:dyDescent="0.2">
      <c r="A3713" s="623">
        <v>97346</v>
      </c>
      <c r="B3713" s="616" t="s">
        <v>3171</v>
      </c>
      <c r="C3713" s="620" t="s">
        <v>2699</v>
      </c>
      <c r="D3713" s="612" t="s">
        <v>7029</v>
      </c>
      <c r="E3713" s="621">
        <v>148.15</v>
      </c>
      <c r="F3713" s="614">
        <f t="shared" si="1037"/>
        <v>178.61</v>
      </c>
      <c r="G3713" s="510"/>
      <c r="H3713" s="423"/>
      <c r="I3713" s="422">
        <f t="shared" si="1038"/>
        <v>0</v>
      </c>
      <c r="J3713" s="422">
        <f t="shared" si="1039"/>
        <v>0</v>
      </c>
      <c r="K3713" s="419"/>
      <c r="L3713" s="423">
        <f t="shared" si="1040"/>
        <v>0</v>
      </c>
      <c r="M3713" s="423">
        <f t="shared" si="1041"/>
        <v>0</v>
      </c>
      <c r="N3713" s="424">
        <f t="shared" si="1042"/>
        <v>0</v>
      </c>
      <c r="O3713" s="424">
        <f t="shared" si="1043"/>
        <v>0</v>
      </c>
      <c r="P3713" s="420"/>
      <c r="Q3713" s="532"/>
      <c r="R3713" s="526" t="str">
        <f t="shared" si="1036"/>
        <v/>
      </c>
      <c r="S3713" s="526" t="str">
        <f t="shared" si="1044"/>
        <v/>
      </c>
      <c r="V3713" s="433">
        <f>VLOOKUP(A3713,[3]Cartilha!$A:$A,1,FALSE)</f>
        <v>97346</v>
      </c>
      <c r="W3713" s="367"/>
    </row>
    <row r="3714" spans="1:23" ht="22.5" hidden="1" x14ac:dyDescent="0.2">
      <c r="A3714" s="623">
        <v>97347</v>
      </c>
      <c r="B3714" s="616" t="s">
        <v>3171</v>
      </c>
      <c r="C3714" s="620" t="s">
        <v>2700</v>
      </c>
      <c r="D3714" s="612" t="s">
        <v>7029</v>
      </c>
      <c r="E3714" s="621">
        <v>111.68</v>
      </c>
      <c r="F3714" s="614">
        <f t="shared" si="1037"/>
        <v>134.63999999999999</v>
      </c>
      <c r="G3714" s="510"/>
      <c r="H3714" s="423"/>
      <c r="I3714" s="422">
        <f t="shared" si="1038"/>
        <v>0</v>
      </c>
      <c r="J3714" s="422">
        <f t="shared" si="1039"/>
        <v>0</v>
      </c>
      <c r="K3714" s="419"/>
      <c r="L3714" s="423">
        <f t="shared" si="1040"/>
        <v>0</v>
      </c>
      <c r="M3714" s="423">
        <f t="shared" si="1041"/>
        <v>0</v>
      </c>
      <c r="N3714" s="424">
        <f t="shared" si="1042"/>
        <v>0</v>
      </c>
      <c r="O3714" s="424">
        <f t="shared" si="1043"/>
        <v>0</v>
      </c>
      <c r="P3714" s="420"/>
      <c r="Q3714" s="532"/>
      <c r="R3714" s="526" t="str">
        <f t="shared" si="1036"/>
        <v/>
      </c>
      <c r="S3714" s="526" t="str">
        <f t="shared" si="1044"/>
        <v/>
      </c>
      <c r="V3714" s="433">
        <f>VLOOKUP(A3714,[3]Cartilha!$A:$A,1,FALSE)</f>
        <v>97347</v>
      </c>
      <c r="W3714" s="367"/>
    </row>
    <row r="3715" spans="1:23" ht="22.5" hidden="1" x14ac:dyDescent="0.2">
      <c r="A3715" s="623">
        <v>97348</v>
      </c>
      <c r="B3715" s="616" t="s">
        <v>3171</v>
      </c>
      <c r="C3715" s="620" t="s">
        <v>2701</v>
      </c>
      <c r="D3715" s="612" t="s">
        <v>7029</v>
      </c>
      <c r="E3715" s="621">
        <v>154.27000000000001</v>
      </c>
      <c r="F3715" s="614">
        <f t="shared" si="1037"/>
        <v>185.99</v>
      </c>
      <c r="G3715" s="510"/>
      <c r="H3715" s="423"/>
      <c r="I3715" s="422">
        <f t="shared" si="1038"/>
        <v>0</v>
      </c>
      <c r="J3715" s="422">
        <f t="shared" si="1039"/>
        <v>0</v>
      </c>
      <c r="K3715" s="419"/>
      <c r="L3715" s="423">
        <f t="shared" si="1040"/>
        <v>0</v>
      </c>
      <c r="M3715" s="423">
        <f t="shared" si="1041"/>
        <v>0</v>
      </c>
      <c r="N3715" s="424">
        <f t="shared" si="1042"/>
        <v>0</v>
      </c>
      <c r="O3715" s="424">
        <f t="shared" si="1043"/>
        <v>0</v>
      </c>
      <c r="P3715" s="420"/>
      <c r="Q3715" s="532"/>
      <c r="R3715" s="526" t="str">
        <f t="shared" si="1036"/>
        <v/>
      </c>
      <c r="S3715" s="526" t="str">
        <f t="shared" si="1044"/>
        <v/>
      </c>
      <c r="V3715" s="433">
        <f>VLOOKUP(A3715,[3]Cartilha!$A:$A,1,FALSE)</f>
        <v>97348</v>
      </c>
      <c r="W3715" s="367"/>
    </row>
    <row r="3716" spans="1:23" ht="22.5" hidden="1" x14ac:dyDescent="0.2">
      <c r="A3716" s="623">
        <v>97349</v>
      </c>
      <c r="B3716" s="616" t="s">
        <v>3171</v>
      </c>
      <c r="C3716" s="620" t="s">
        <v>2702</v>
      </c>
      <c r="D3716" s="612" t="s">
        <v>7029</v>
      </c>
      <c r="E3716" s="621">
        <v>222.39</v>
      </c>
      <c r="F3716" s="614">
        <f t="shared" si="1037"/>
        <v>268.11</v>
      </c>
      <c r="G3716" s="510"/>
      <c r="H3716" s="423"/>
      <c r="I3716" s="422">
        <f t="shared" si="1038"/>
        <v>0</v>
      </c>
      <c r="J3716" s="422">
        <f t="shared" si="1039"/>
        <v>0</v>
      </c>
      <c r="K3716" s="419"/>
      <c r="L3716" s="423">
        <f t="shared" si="1040"/>
        <v>0</v>
      </c>
      <c r="M3716" s="423">
        <f t="shared" si="1041"/>
        <v>0</v>
      </c>
      <c r="N3716" s="424">
        <f t="shared" si="1042"/>
        <v>0</v>
      </c>
      <c r="O3716" s="424">
        <f t="shared" si="1043"/>
        <v>0</v>
      </c>
      <c r="P3716" s="420"/>
      <c r="Q3716" s="532"/>
      <c r="R3716" s="526" t="str">
        <f t="shared" si="1036"/>
        <v/>
      </c>
      <c r="S3716" s="526" t="str">
        <f t="shared" si="1044"/>
        <v/>
      </c>
      <c r="V3716" s="433">
        <f>VLOOKUP(A3716,[3]Cartilha!$A:$A,1,FALSE)</f>
        <v>97349</v>
      </c>
      <c r="W3716" s="367"/>
    </row>
    <row r="3717" spans="1:23" ht="22.5" hidden="1" x14ac:dyDescent="0.2">
      <c r="A3717" s="623">
        <v>97350</v>
      </c>
      <c r="B3717" s="616" t="s">
        <v>3171</v>
      </c>
      <c r="C3717" s="620" t="s">
        <v>2703</v>
      </c>
      <c r="D3717" s="612" t="s">
        <v>7029</v>
      </c>
      <c r="E3717" s="621">
        <v>270.04000000000002</v>
      </c>
      <c r="F3717" s="614">
        <f t="shared" si="1037"/>
        <v>325.56</v>
      </c>
      <c r="G3717" s="510"/>
      <c r="H3717" s="423"/>
      <c r="I3717" s="422">
        <f t="shared" si="1038"/>
        <v>0</v>
      </c>
      <c r="J3717" s="422">
        <f t="shared" si="1039"/>
        <v>0</v>
      </c>
      <c r="K3717" s="419"/>
      <c r="L3717" s="423">
        <f t="shared" si="1040"/>
        <v>0</v>
      </c>
      <c r="M3717" s="423">
        <f t="shared" si="1041"/>
        <v>0</v>
      </c>
      <c r="N3717" s="424">
        <f t="shared" si="1042"/>
        <v>0</v>
      </c>
      <c r="O3717" s="424">
        <f t="shared" si="1043"/>
        <v>0</v>
      </c>
      <c r="P3717" s="420"/>
      <c r="Q3717" s="532"/>
      <c r="R3717" s="526" t="str">
        <f t="shared" si="1036"/>
        <v/>
      </c>
      <c r="S3717" s="526" t="str">
        <f t="shared" si="1044"/>
        <v/>
      </c>
      <c r="V3717" s="433">
        <f>VLOOKUP(A3717,[3]Cartilha!$A:$A,1,FALSE)</f>
        <v>97350</v>
      </c>
      <c r="W3717" s="367"/>
    </row>
    <row r="3718" spans="1:23" ht="22.5" hidden="1" x14ac:dyDescent="0.2">
      <c r="A3718" s="623">
        <v>97351</v>
      </c>
      <c r="B3718" s="616" t="s">
        <v>3171</v>
      </c>
      <c r="C3718" s="620" t="s">
        <v>2704</v>
      </c>
      <c r="D3718" s="612" t="s">
        <v>7029</v>
      </c>
      <c r="E3718" s="621">
        <v>373.38</v>
      </c>
      <c r="F3718" s="614">
        <f t="shared" si="1037"/>
        <v>450.15</v>
      </c>
      <c r="G3718" s="510"/>
      <c r="H3718" s="423"/>
      <c r="I3718" s="422">
        <f t="shared" si="1038"/>
        <v>0</v>
      </c>
      <c r="J3718" s="422">
        <f t="shared" si="1039"/>
        <v>0</v>
      </c>
      <c r="K3718" s="419"/>
      <c r="L3718" s="423">
        <f t="shared" si="1040"/>
        <v>0</v>
      </c>
      <c r="M3718" s="423">
        <f t="shared" si="1041"/>
        <v>0</v>
      </c>
      <c r="N3718" s="424">
        <f t="shared" si="1042"/>
        <v>0</v>
      </c>
      <c r="O3718" s="424">
        <f t="shared" si="1043"/>
        <v>0</v>
      </c>
      <c r="P3718" s="420"/>
      <c r="Q3718" s="532"/>
      <c r="R3718" s="526" t="str">
        <f t="shared" si="1036"/>
        <v/>
      </c>
      <c r="S3718" s="526" t="str">
        <f t="shared" si="1044"/>
        <v/>
      </c>
      <c r="V3718" s="433">
        <f>VLOOKUP(A3718,[3]Cartilha!$A:$A,1,FALSE)</f>
        <v>97351</v>
      </c>
      <c r="W3718" s="367"/>
    </row>
    <row r="3719" spans="1:23" ht="22.5" hidden="1" x14ac:dyDescent="0.2">
      <c r="A3719" s="623">
        <v>97352</v>
      </c>
      <c r="B3719" s="616" t="s">
        <v>3171</v>
      </c>
      <c r="C3719" s="620" t="s">
        <v>2705</v>
      </c>
      <c r="D3719" s="612" t="s">
        <v>7029</v>
      </c>
      <c r="E3719" s="621">
        <v>483.91</v>
      </c>
      <c r="F3719" s="614">
        <f t="shared" si="1037"/>
        <v>583.4</v>
      </c>
      <c r="G3719" s="510"/>
      <c r="H3719" s="423"/>
      <c r="I3719" s="422">
        <f t="shared" si="1038"/>
        <v>0</v>
      </c>
      <c r="J3719" s="422">
        <f t="shared" si="1039"/>
        <v>0</v>
      </c>
      <c r="K3719" s="419"/>
      <c r="L3719" s="423">
        <f t="shared" si="1040"/>
        <v>0</v>
      </c>
      <c r="M3719" s="423">
        <f t="shared" si="1041"/>
        <v>0</v>
      </c>
      <c r="N3719" s="424">
        <f t="shared" si="1042"/>
        <v>0</v>
      </c>
      <c r="O3719" s="424">
        <f t="shared" si="1043"/>
        <v>0</v>
      </c>
      <c r="P3719" s="420"/>
      <c r="Q3719" s="532"/>
      <c r="R3719" s="526" t="str">
        <f t="shared" si="1036"/>
        <v/>
      </c>
      <c r="S3719" s="526" t="str">
        <f t="shared" si="1044"/>
        <v/>
      </c>
      <c r="V3719" s="433">
        <f>VLOOKUP(A3719,[3]Cartilha!$A:$A,1,FALSE)</f>
        <v>97352</v>
      </c>
      <c r="W3719" s="367"/>
    </row>
    <row r="3720" spans="1:23" ht="22.5" hidden="1" x14ac:dyDescent="0.2">
      <c r="A3720" s="623">
        <v>97353</v>
      </c>
      <c r="B3720" s="616" t="s">
        <v>3171</v>
      </c>
      <c r="C3720" s="620" t="s">
        <v>2706</v>
      </c>
      <c r="D3720" s="612" t="s">
        <v>7029</v>
      </c>
      <c r="E3720" s="621">
        <v>73.37</v>
      </c>
      <c r="F3720" s="614">
        <f t="shared" si="1037"/>
        <v>88.45</v>
      </c>
      <c r="G3720" s="510"/>
      <c r="H3720" s="423"/>
      <c r="I3720" s="422">
        <f t="shared" si="1038"/>
        <v>0</v>
      </c>
      <c r="J3720" s="422">
        <f t="shared" si="1039"/>
        <v>0</v>
      </c>
      <c r="K3720" s="419"/>
      <c r="L3720" s="423">
        <f t="shared" si="1040"/>
        <v>0</v>
      </c>
      <c r="M3720" s="423">
        <f t="shared" si="1041"/>
        <v>0</v>
      </c>
      <c r="N3720" s="424">
        <f t="shared" si="1042"/>
        <v>0</v>
      </c>
      <c r="O3720" s="424">
        <f t="shared" si="1043"/>
        <v>0</v>
      </c>
      <c r="P3720" s="420"/>
      <c r="Q3720" s="532"/>
      <c r="R3720" s="526" t="str">
        <f t="shared" si="1036"/>
        <v/>
      </c>
      <c r="S3720" s="526" t="str">
        <f t="shared" si="1044"/>
        <v/>
      </c>
      <c r="V3720" s="433">
        <f>VLOOKUP(A3720,[3]Cartilha!$A:$A,1,FALSE)</f>
        <v>97353</v>
      </c>
      <c r="W3720" s="367"/>
    </row>
    <row r="3721" spans="1:23" ht="22.5" hidden="1" x14ac:dyDescent="0.2">
      <c r="A3721" s="623">
        <v>97354</v>
      </c>
      <c r="B3721" s="616" t="s">
        <v>3171</v>
      </c>
      <c r="C3721" s="620" t="s">
        <v>2707</v>
      </c>
      <c r="D3721" s="612" t="s">
        <v>7029</v>
      </c>
      <c r="E3721" s="621">
        <v>116.57</v>
      </c>
      <c r="F3721" s="614">
        <f t="shared" si="1037"/>
        <v>140.54</v>
      </c>
      <c r="G3721" s="510"/>
      <c r="H3721" s="423"/>
      <c r="I3721" s="422">
        <f t="shared" si="1038"/>
        <v>0</v>
      </c>
      <c r="J3721" s="422">
        <f t="shared" si="1039"/>
        <v>0</v>
      </c>
      <c r="K3721" s="419"/>
      <c r="L3721" s="423">
        <f t="shared" si="1040"/>
        <v>0</v>
      </c>
      <c r="M3721" s="423">
        <f t="shared" si="1041"/>
        <v>0</v>
      </c>
      <c r="N3721" s="424">
        <f t="shared" si="1042"/>
        <v>0</v>
      </c>
      <c r="O3721" s="424">
        <f t="shared" si="1043"/>
        <v>0</v>
      </c>
      <c r="P3721" s="420"/>
      <c r="Q3721" s="532"/>
      <c r="R3721" s="526" t="str">
        <f t="shared" si="1036"/>
        <v/>
      </c>
      <c r="S3721" s="526" t="str">
        <f t="shared" si="1044"/>
        <v/>
      </c>
      <c r="V3721" s="433">
        <f>VLOOKUP(A3721,[3]Cartilha!$A:$A,1,FALSE)</f>
        <v>97354</v>
      </c>
      <c r="W3721" s="367"/>
    </row>
    <row r="3722" spans="1:23" ht="22.5" hidden="1" x14ac:dyDescent="0.2">
      <c r="A3722" s="623">
        <v>97355</v>
      </c>
      <c r="B3722" s="616" t="s">
        <v>3171</v>
      </c>
      <c r="C3722" s="620" t="s">
        <v>2708</v>
      </c>
      <c r="D3722" s="612" t="s">
        <v>7029</v>
      </c>
      <c r="E3722" s="621">
        <v>159.52000000000001</v>
      </c>
      <c r="F3722" s="614">
        <f t="shared" si="1037"/>
        <v>192.32</v>
      </c>
      <c r="G3722" s="510"/>
      <c r="H3722" s="423"/>
      <c r="I3722" s="422">
        <f t="shared" si="1038"/>
        <v>0</v>
      </c>
      <c r="J3722" s="422">
        <f t="shared" si="1039"/>
        <v>0</v>
      </c>
      <c r="K3722" s="419"/>
      <c r="L3722" s="423">
        <f t="shared" si="1040"/>
        <v>0</v>
      </c>
      <c r="M3722" s="423">
        <f t="shared" si="1041"/>
        <v>0</v>
      </c>
      <c r="N3722" s="424">
        <f t="shared" si="1042"/>
        <v>0</v>
      </c>
      <c r="O3722" s="424">
        <f t="shared" si="1043"/>
        <v>0</v>
      </c>
      <c r="P3722" s="420"/>
      <c r="Q3722" s="532"/>
      <c r="R3722" s="526" t="str">
        <f t="shared" si="1036"/>
        <v/>
      </c>
      <c r="S3722" s="526" t="str">
        <f t="shared" si="1044"/>
        <v/>
      </c>
      <c r="V3722" s="433">
        <f>VLOOKUP(A3722,[3]Cartilha!$A:$A,1,FALSE)</f>
        <v>97355</v>
      </c>
      <c r="W3722" s="367"/>
    </row>
    <row r="3723" spans="1:23" ht="22.5" hidden="1" x14ac:dyDescent="0.2">
      <c r="A3723" s="623">
        <v>97356</v>
      </c>
      <c r="B3723" s="616" t="s">
        <v>3171</v>
      </c>
      <c r="C3723" s="620" t="s">
        <v>2709</v>
      </c>
      <c r="D3723" s="612" t="s">
        <v>7029</v>
      </c>
      <c r="E3723" s="621">
        <v>84.1</v>
      </c>
      <c r="F3723" s="614">
        <f t="shared" si="1037"/>
        <v>101.39</v>
      </c>
      <c r="G3723" s="510"/>
      <c r="H3723" s="423"/>
      <c r="I3723" s="422">
        <f t="shared" si="1038"/>
        <v>0</v>
      </c>
      <c r="J3723" s="422">
        <f t="shared" si="1039"/>
        <v>0</v>
      </c>
      <c r="K3723" s="419"/>
      <c r="L3723" s="423">
        <f t="shared" si="1040"/>
        <v>0</v>
      </c>
      <c r="M3723" s="423">
        <f t="shared" si="1041"/>
        <v>0</v>
      </c>
      <c r="N3723" s="424">
        <f t="shared" si="1042"/>
        <v>0</v>
      </c>
      <c r="O3723" s="424">
        <f t="shared" si="1043"/>
        <v>0</v>
      </c>
      <c r="P3723" s="420"/>
      <c r="Q3723" s="532"/>
      <c r="R3723" s="526" t="str">
        <f t="shared" si="1036"/>
        <v/>
      </c>
      <c r="S3723" s="526" t="str">
        <f t="shared" si="1044"/>
        <v/>
      </c>
      <c r="V3723" s="433">
        <f>VLOOKUP(A3723,[3]Cartilha!$A:$A,1,FALSE)</f>
        <v>97356</v>
      </c>
      <c r="W3723" s="367"/>
    </row>
    <row r="3724" spans="1:23" ht="22.5" hidden="1" x14ac:dyDescent="0.2">
      <c r="A3724" s="623">
        <v>97357</v>
      </c>
      <c r="B3724" s="616" t="s">
        <v>3171</v>
      </c>
      <c r="C3724" s="620" t="s">
        <v>2710</v>
      </c>
      <c r="D3724" s="612" t="s">
        <v>7029</v>
      </c>
      <c r="E3724" s="621">
        <v>135.02000000000001</v>
      </c>
      <c r="F3724" s="614">
        <f t="shared" si="1037"/>
        <v>162.78</v>
      </c>
      <c r="G3724" s="510"/>
      <c r="H3724" s="423"/>
      <c r="I3724" s="422">
        <f t="shared" si="1038"/>
        <v>0</v>
      </c>
      <c r="J3724" s="422">
        <f t="shared" si="1039"/>
        <v>0</v>
      </c>
      <c r="K3724" s="419"/>
      <c r="L3724" s="423">
        <f t="shared" si="1040"/>
        <v>0</v>
      </c>
      <c r="M3724" s="423">
        <f t="shared" si="1041"/>
        <v>0</v>
      </c>
      <c r="N3724" s="424">
        <f t="shared" si="1042"/>
        <v>0</v>
      </c>
      <c r="O3724" s="424">
        <f t="shared" si="1043"/>
        <v>0</v>
      </c>
      <c r="P3724" s="420"/>
      <c r="Q3724" s="532"/>
      <c r="R3724" s="526" t="str">
        <f t="shared" si="1036"/>
        <v/>
      </c>
      <c r="S3724" s="526" t="str">
        <f t="shared" si="1044"/>
        <v/>
      </c>
      <c r="V3724" s="433">
        <f>VLOOKUP(A3724,[3]Cartilha!$A:$A,1,FALSE)</f>
        <v>97357</v>
      </c>
      <c r="W3724" s="367"/>
    </row>
    <row r="3725" spans="1:23" ht="22.5" hidden="1" x14ac:dyDescent="0.2">
      <c r="A3725" s="623">
        <v>97358</v>
      </c>
      <c r="B3725" s="616" t="s">
        <v>3171</v>
      </c>
      <c r="C3725" s="620" t="s">
        <v>2711</v>
      </c>
      <c r="D3725" s="612" t="s">
        <v>7029</v>
      </c>
      <c r="E3725" s="621">
        <v>184.68</v>
      </c>
      <c r="F3725" s="614">
        <f t="shared" si="1037"/>
        <v>222.65</v>
      </c>
      <c r="G3725" s="510"/>
      <c r="H3725" s="423"/>
      <c r="I3725" s="422">
        <f t="shared" si="1038"/>
        <v>0</v>
      </c>
      <c r="J3725" s="422">
        <f t="shared" si="1039"/>
        <v>0</v>
      </c>
      <c r="K3725" s="419"/>
      <c r="L3725" s="423">
        <f t="shared" si="1040"/>
        <v>0</v>
      </c>
      <c r="M3725" s="423">
        <f t="shared" si="1041"/>
        <v>0</v>
      </c>
      <c r="N3725" s="424">
        <f t="shared" si="1042"/>
        <v>0</v>
      </c>
      <c r="O3725" s="424">
        <f t="shared" si="1043"/>
        <v>0</v>
      </c>
      <c r="P3725" s="420"/>
      <c r="Q3725" s="532"/>
      <c r="R3725" s="526" t="str">
        <f t="shared" si="1036"/>
        <v/>
      </c>
      <c r="S3725" s="526" t="str">
        <f t="shared" si="1044"/>
        <v/>
      </c>
      <c r="V3725" s="433">
        <f>VLOOKUP(A3725,[3]Cartilha!$A:$A,1,FALSE)</f>
        <v>97358</v>
      </c>
      <c r="W3725" s="367"/>
    </row>
    <row r="3726" spans="1:23" hidden="1" x14ac:dyDescent="0.2">
      <c r="A3726" s="623" t="s">
        <v>1972</v>
      </c>
      <c r="B3726" s="616"/>
      <c r="C3726" s="620" t="s">
        <v>80</v>
      </c>
      <c r="D3726" s="612">
        <v>0</v>
      </c>
      <c r="E3726" s="621"/>
      <c r="F3726" s="614">
        <f t="shared" si="1037"/>
        <v>0</v>
      </c>
      <c r="G3726" s="518"/>
      <c r="H3726" s="446"/>
      <c r="I3726" s="447"/>
      <c r="J3726" s="448"/>
      <c r="K3726" s="419"/>
      <c r="L3726" s="446"/>
      <c r="M3726" s="446"/>
      <c r="N3726" s="447"/>
      <c r="O3726" s="448"/>
      <c r="P3726" s="420"/>
      <c r="Q3726" s="525" t="str">
        <f>IF(OR(SUM(J3727:J3806)&gt;0,SUM(O3727:O3806)&gt;0),"xx","")</f>
        <v/>
      </c>
      <c r="R3726" s="526" t="str">
        <f t="shared" si="1036"/>
        <v/>
      </c>
      <c r="S3726" s="526" t="str">
        <f t="shared" si="1044"/>
        <v/>
      </c>
      <c r="V3726" s="433" t="str">
        <f>VLOOKUP(A3726,[3]Cartilha!$A:$A,1,FALSE)</f>
        <v>9.1.5</v>
      </c>
      <c r="W3726" s="367"/>
    </row>
    <row r="3727" spans="1:23" ht="22.5" hidden="1" x14ac:dyDescent="0.2">
      <c r="A3727" s="623">
        <v>92287</v>
      </c>
      <c r="B3727" s="616" t="s">
        <v>3171</v>
      </c>
      <c r="C3727" s="620" t="s">
        <v>3301</v>
      </c>
      <c r="D3727" s="612" t="s">
        <v>169</v>
      </c>
      <c r="E3727" s="621">
        <v>20.28</v>
      </c>
      <c r="F3727" s="614">
        <f t="shared" si="1037"/>
        <v>24.45</v>
      </c>
      <c r="G3727" s="510"/>
      <c r="H3727" s="423"/>
      <c r="I3727" s="422">
        <f t="shared" ref="I3727:I3758" si="1045">IF(ISBLANK(E3727),0,ROUND(F3727*G3727,2))</f>
        <v>0</v>
      </c>
      <c r="J3727" s="422">
        <f t="shared" ref="J3727:J3758" si="1046">IF(ISBLANK(G3727),0,ROUND(G3727*H3727,2))</f>
        <v>0</v>
      </c>
      <c r="K3727" s="419"/>
      <c r="L3727" s="423">
        <f t="shared" ref="L3727:L3758" si="1047">G3727</f>
        <v>0</v>
      </c>
      <c r="M3727" s="423">
        <f t="shared" ref="M3727:M3758" si="1048">H3727</f>
        <v>0</v>
      </c>
      <c r="N3727" s="424">
        <f t="shared" ref="N3727:N3758" si="1049">IF(ISBLANK(E3727),0,ROUND(F3727*L3727,2))</f>
        <v>0</v>
      </c>
      <c r="O3727" s="424">
        <f t="shared" ref="O3727:O3758" si="1050">IF(ISBLANK(L3727),0,ROUND(L3727*M3727,2))</f>
        <v>0</v>
      </c>
      <c r="P3727" s="420"/>
      <c r="Q3727" s="532"/>
      <c r="R3727" s="526" t="str">
        <f t="shared" si="1036"/>
        <v/>
      </c>
      <c r="S3727" s="526" t="str">
        <f t="shared" si="1044"/>
        <v/>
      </c>
      <c r="V3727" s="433">
        <f>VLOOKUP(A3727,[3]Cartilha!$A:$A,1,FALSE)</f>
        <v>92287</v>
      </c>
      <c r="W3727" s="367"/>
    </row>
    <row r="3728" spans="1:23" ht="22.5" hidden="1" x14ac:dyDescent="0.2">
      <c r="A3728" s="623">
        <v>92288</v>
      </c>
      <c r="B3728" s="616" t="s">
        <v>3171</v>
      </c>
      <c r="C3728" s="620" t="s">
        <v>3302</v>
      </c>
      <c r="D3728" s="612" t="s">
        <v>169</v>
      </c>
      <c r="E3728" s="621">
        <v>31.46</v>
      </c>
      <c r="F3728" s="614">
        <f t="shared" si="1037"/>
        <v>37.93</v>
      </c>
      <c r="G3728" s="510"/>
      <c r="H3728" s="423"/>
      <c r="I3728" s="422">
        <f t="shared" si="1045"/>
        <v>0</v>
      </c>
      <c r="J3728" s="422">
        <f t="shared" si="1046"/>
        <v>0</v>
      </c>
      <c r="K3728" s="419"/>
      <c r="L3728" s="423">
        <f t="shared" si="1047"/>
        <v>0</v>
      </c>
      <c r="M3728" s="423">
        <f t="shared" si="1048"/>
        <v>0</v>
      </c>
      <c r="N3728" s="424">
        <f t="shared" si="1049"/>
        <v>0</v>
      </c>
      <c r="O3728" s="424">
        <f t="shared" si="1050"/>
        <v>0</v>
      </c>
      <c r="P3728" s="420"/>
      <c r="Q3728" s="532"/>
      <c r="R3728" s="526" t="str">
        <f t="shared" si="1036"/>
        <v/>
      </c>
      <c r="S3728" s="526" t="str">
        <f t="shared" si="1044"/>
        <v/>
      </c>
      <c r="V3728" s="433">
        <f>VLOOKUP(A3728,[3]Cartilha!$A:$A,1,FALSE)</f>
        <v>92288</v>
      </c>
      <c r="W3728" s="367"/>
    </row>
    <row r="3729" spans="1:23" ht="22.5" hidden="1" x14ac:dyDescent="0.2">
      <c r="A3729" s="623">
        <v>92289</v>
      </c>
      <c r="B3729" s="616" t="s">
        <v>3171</v>
      </c>
      <c r="C3729" s="620" t="s">
        <v>3303</v>
      </c>
      <c r="D3729" s="612" t="s">
        <v>169</v>
      </c>
      <c r="E3729" s="621">
        <v>55.52</v>
      </c>
      <c r="F3729" s="614">
        <f t="shared" si="1037"/>
        <v>66.930000000000007</v>
      </c>
      <c r="G3729" s="510"/>
      <c r="H3729" s="423"/>
      <c r="I3729" s="422">
        <f t="shared" si="1045"/>
        <v>0</v>
      </c>
      <c r="J3729" s="422">
        <f t="shared" si="1046"/>
        <v>0</v>
      </c>
      <c r="K3729" s="419"/>
      <c r="L3729" s="423">
        <f t="shared" si="1047"/>
        <v>0</v>
      </c>
      <c r="M3729" s="423">
        <f t="shared" si="1048"/>
        <v>0</v>
      </c>
      <c r="N3729" s="424">
        <f t="shared" si="1049"/>
        <v>0</v>
      </c>
      <c r="O3729" s="424">
        <f t="shared" si="1050"/>
        <v>0</v>
      </c>
      <c r="P3729" s="420"/>
      <c r="Q3729" s="532"/>
      <c r="R3729" s="526" t="str">
        <f t="shared" si="1036"/>
        <v/>
      </c>
      <c r="S3729" s="526" t="str">
        <f t="shared" si="1044"/>
        <v/>
      </c>
      <c r="V3729" s="433">
        <f>VLOOKUP(A3729,[3]Cartilha!$A:$A,1,FALSE)</f>
        <v>92289</v>
      </c>
      <c r="W3729" s="367"/>
    </row>
    <row r="3730" spans="1:23" ht="22.5" hidden="1" x14ac:dyDescent="0.2">
      <c r="A3730" s="623">
        <v>92290</v>
      </c>
      <c r="B3730" s="616" t="s">
        <v>3171</v>
      </c>
      <c r="C3730" s="620" t="s">
        <v>3094</v>
      </c>
      <c r="D3730" s="612" t="s">
        <v>169</v>
      </c>
      <c r="E3730" s="621">
        <v>84.59</v>
      </c>
      <c r="F3730" s="614">
        <f t="shared" si="1037"/>
        <v>101.98</v>
      </c>
      <c r="G3730" s="510"/>
      <c r="H3730" s="423"/>
      <c r="I3730" s="422">
        <f t="shared" si="1045"/>
        <v>0</v>
      </c>
      <c r="J3730" s="422">
        <f t="shared" si="1046"/>
        <v>0</v>
      </c>
      <c r="K3730" s="419"/>
      <c r="L3730" s="423">
        <f t="shared" si="1047"/>
        <v>0</v>
      </c>
      <c r="M3730" s="423">
        <f t="shared" si="1048"/>
        <v>0</v>
      </c>
      <c r="N3730" s="424">
        <f t="shared" si="1049"/>
        <v>0</v>
      </c>
      <c r="O3730" s="424">
        <f t="shared" si="1050"/>
        <v>0</v>
      </c>
      <c r="P3730" s="420"/>
      <c r="Q3730" s="532"/>
      <c r="R3730" s="526" t="str">
        <f t="shared" si="1036"/>
        <v/>
      </c>
      <c r="S3730" s="526" t="str">
        <f t="shared" si="1044"/>
        <v/>
      </c>
      <c r="V3730" s="433">
        <f>VLOOKUP(A3730,[3]Cartilha!$A:$A,1,FALSE)</f>
        <v>92290</v>
      </c>
      <c r="W3730" s="367"/>
    </row>
    <row r="3731" spans="1:23" ht="22.5" hidden="1" x14ac:dyDescent="0.2">
      <c r="A3731" s="623">
        <v>92291</v>
      </c>
      <c r="B3731" s="616" t="s">
        <v>3171</v>
      </c>
      <c r="C3731" s="620" t="s">
        <v>3095</v>
      </c>
      <c r="D3731" s="612" t="s">
        <v>169</v>
      </c>
      <c r="E3731" s="621">
        <v>129.79</v>
      </c>
      <c r="F3731" s="614">
        <f t="shared" si="1037"/>
        <v>156.47</v>
      </c>
      <c r="G3731" s="510"/>
      <c r="H3731" s="423"/>
      <c r="I3731" s="422">
        <f t="shared" si="1045"/>
        <v>0</v>
      </c>
      <c r="J3731" s="422">
        <f t="shared" si="1046"/>
        <v>0</v>
      </c>
      <c r="K3731" s="419"/>
      <c r="L3731" s="423">
        <f t="shared" si="1047"/>
        <v>0</v>
      </c>
      <c r="M3731" s="423">
        <f t="shared" si="1048"/>
        <v>0</v>
      </c>
      <c r="N3731" s="424">
        <f t="shared" si="1049"/>
        <v>0</v>
      </c>
      <c r="O3731" s="424">
        <f t="shared" si="1050"/>
        <v>0</v>
      </c>
      <c r="P3731" s="420"/>
      <c r="Q3731" s="532"/>
      <c r="R3731" s="526" t="str">
        <f t="shared" si="1036"/>
        <v/>
      </c>
      <c r="S3731" s="526" t="str">
        <f t="shared" si="1044"/>
        <v/>
      </c>
      <c r="V3731" s="433">
        <f>VLOOKUP(A3731,[3]Cartilha!$A:$A,1,FALSE)</f>
        <v>92291</v>
      </c>
      <c r="W3731" s="367"/>
    </row>
    <row r="3732" spans="1:23" ht="22.5" hidden="1" x14ac:dyDescent="0.2">
      <c r="A3732" s="623">
        <v>92292</v>
      </c>
      <c r="B3732" s="616" t="s">
        <v>3171</v>
      </c>
      <c r="C3732" s="620" t="s">
        <v>3096</v>
      </c>
      <c r="D3732" s="612" t="s">
        <v>169</v>
      </c>
      <c r="E3732" s="621">
        <v>407.2</v>
      </c>
      <c r="F3732" s="614">
        <f t="shared" si="1037"/>
        <v>490.92</v>
      </c>
      <c r="G3732" s="510"/>
      <c r="H3732" s="423"/>
      <c r="I3732" s="422">
        <f t="shared" si="1045"/>
        <v>0</v>
      </c>
      <c r="J3732" s="422">
        <f t="shared" si="1046"/>
        <v>0</v>
      </c>
      <c r="K3732" s="419"/>
      <c r="L3732" s="423">
        <f t="shared" si="1047"/>
        <v>0</v>
      </c>
      <c r="M3732" s="423">
        <f t="shared" si="1048"/>
        <v>0</v>
      </c>
      <c r="N3732" s="424">
        <f t="shared" si="1049"/>
        <v>0</v>
      </c>
      <c r="O3732" s="424">
        <f t="shared" si="1050"/>
        <v>0</v>
      </c>
      <c r="P3732" s="420"/>
      <c r="Q3732" s="532"/>
      <c r="R3732" s="526" t="str">
        <f t="shared" ref="R3732:R3795" si="1051">IF(Q3732="X","x",IF(Q3732="xx","x",IF(O3732&gt;0,"x","")))</f>
        <v/>
      </c>
      <c r="S3732" s="526" t="str">
        <f t="shared" si="1044"/>
        <v/>
      </c>
      <c r="V3732" s="433">
        <f>VLOOKUP(A3732,[3]Cartilha!$A:$A,1,FALSE)</f>
        <v>92292</v>
      </c>
      <c r="W3732" s="367"/>
    </row>
    <row r="3733" spans="1:23" hidden="1" x14ac:dyDescent="0.2">
      <c r="A3733" s="623">
        <v>92293</v>
      </c>
      <c r="B3733" s="616" t="s">
        <v>3171</v>
      </c>
      <c r="C3733" s="620" t="s">
        <v>3304</v>
      </c>
      <c r="D3733" s="612" t="s">
        <v>169</v>
      </c>
      <c r="E3733" s="621">
        <v>11.62</v>
      </c>
      <c r="F3733" s="614">
        <f t="shared" si="1037"/>
        <v>14.01</v>
      </c>
      <c r="G3733" s="510"/>
      <c r="H3733" s="423"/>
      <c r="I3733" s="422">
        <f t="shared" si="1045"/>
        <v>0</v>
      </c>
      <c r="J3733" s="422">
        <f t="shared" si="1046"/>
        <v>0</v>
      </c>
      <c r="K3733" s="419"/>
      <c r="L3733" s="423">
        <f t="shared" si="1047"/>
        <v>0</v>
      </c>
      <c r="M3733" s="423">
        <f t="shared" si="1048"/>
        <v>0</v>
      </c>
      <c r="N3733" s="424">
        <f t="shared" si="1049"/>
        <v>0</v>
      </c>
      <c r="O3733" s="424">
        <f t="shared" si="1050"/>
        <v>0</v>
      </c>
      <c r="P3733" s="420"/>
      <c r="Q3733" s="532"/>
      <c r="R3733" s="526" t="str">
        <f t="shared" si="1051"/>
        <v/>
      </c>
      <c r="S3733" s="526" t="str">
        <f t="shared" si="1044"/>
        <v/>
      </c>
      <c r="V3733" s="433">
        <f>VLOOKUP(A3733,[3]Cartilha!$A:$A,1,FALSE)</f>
        <v>92293</v>
      </c>
      <c r="W3733" s="367"/>
    </row>
    <row r="3734" spans="1:23" hidden="1" x14ac:dyDescent="0.2">
      <c r="A3734" s="623">
        <v>92294</v>
      </c>
      <c r="B3734" s="616" t="s">
        <v>3171</v>
      </c>
      <c r="C3734" s="620" t="s">
        <v>3305</v>
      </c>
      <c r="D3734" s="612" t="s">
        <v>169</v>
      </c>
      <c r="E3734" s="621">
        <v>19.260000000000002</v>
      </c>
      <c r="F3734" s="614">
        <f t="shared" si="1037"/>
        <v>23.22</v>
      </c>
      <c r="G3734" s="510"/>
      <c r="H3734" s="423"/>
      <c r="I3734" s="422">
        <f t="shared" si="1045"/>
        <v>0</v>
      </c>
      <c r="J3734" s="422">
        <f t="shared" si="1046"/>
        <v>0</v>
      </c>
      <c r="K3734" s="419"/>
      <c r="L3734" s="423">
        <f t="shared" si="1047"/>
        <v>0</v>
      </c>
      <c r="M3734" s="423">
        <f t="shared" si="1048"/>
        <v>0</v>
      </c>
      <c r="N3734" s="424">
        <f t="shared" si="1049"/>
        <v>0</v>
      </c>
      <c r="O3734" s="424">
        <f t="shared" si="1050"/>
        <v>0</v>
      </c>
      <c r="P3734" s="420"/>
      <c r="Q3734" s="532"/>
      <c r="R3734" s="526" t="str">
        <f t="shared" si="1051"/>
        <v/>
      </c>
      <c r="S3734" s="526" t="str">
        <f t="shared" si="1044"/>
        <v/>
      </c>
      <c r="V3734" s="433">
        <f>VLOOKUP(A3734,[3]Cartilha!$A:$A,1,FALSE)</f>
        <v>92294</v>
      </c>
      <c r="W3734" s="367"/>
    </row>
    <row r="3735" spans="1:23" hidden="1" x14ac:dyDescent="0.2">
      <c r="A3735" s="623">
        <v>92295</v>
      </c>
      <c r="B3735" s="616" t="s">
        <v>3171</v>
      </c>
      <c r="C3735" s="620" t="s">
        <v>3097</v>
      </c>
      <c r="D3735" s="612" t="s">
        <v>169</v>
      </c>
      <c r="E3735" s="621">
        <v>36.130000000000003</v>
      </c>
      <c r="F3735" s="614">
        <f t="shared" ref="F3735:F3798" si="1052">IF(E3735=0,0,ROUND(E3735*(1+E$13)*(1-E$14),2))</f>
        <v>43.56</v>
      </c>
      <c r="G3735" s="510"/>
      <c r="H3735" s="423"/>
      <c r="I3735" s="422">
        <f t="shared" si="1045"/>
        <v>0</v>
      </c>
      <c r="J3735" s="422">
        <f t="shared" si="1046"/>
        <v>0</v>
      </c>
      <c r="K3735" s="419"/>
      <c r="L3735" s="423">
        <f t="shared" si="1047"/>
        <v>0</v>
      </c>
      <c r="M3735" s="423">
        <f t="shared" si="1048"/>
        <v>0</v>
      </c>
      <c r="N3735" s="424">
        <f t="shared" si="1049"/>
        <v>0</v>
      </c>
      <c r="O3735" s="424">
        <f t="shared" si="1050"/>
        <v>0</v>
      </c>
      <c r="P3735" s="420"/>
      <c r="Q3735" s="532"/>
      <c r="R3735" s="526" t="str">
        <f t="shared" si="1051"/>
        <v/>
      </c>
      <c r="S3735" s="526" t="str">
        <f t="shared" si="1044"/>
        <v/>
      </c>
      <c r="V3735" s="433">
        <f>VLOOKUP(A3735,[3]Cartilha!$A:$A,1,FALSE)</f>
        <v>92295</v>
      </c>
      <c r="W3735" s="367"/>
    </row>
    <row r="3736" spans="1:23" hidden="1" x14ac:dyDescent="0.2">
      <c r="A3736" s="623">
        <v>92296</v>
      </c>
      <c r="B3736" s="616" t="s">
        <v>3171</v>
      </c>
      <c r="C3736" s="620" t="s">
        <v>3098</v>
      </c>
      <c r="D3736" s="612" t="s">
        <v>169</v>
      </c>
      <c r="E3736" s="621">
        <v>48.2</v>
      </c>
      <c r="F3736" s="614">
        <f t="shared" si="1052"/>
        <v>58.11</v>
      </c>
      <c r="G3736" s="510"/>
      <c r="H3736" s="423"/>
      <c r="I3736" s="422">
        <f t="shared" si="1045"/>
        <v>0</v>
      </c>
      <c r="J3736" s="422">
        <f t="shared" si="1046"/>
        <v>0</v>
      </c>
      <c r="K3736" s="419"/>
      <c r="L3736" s="423">
        <f t="shared" si="1047"/>
        <v>0</v>
      </c>
      <c r="M3736" s="423">
        <f t="shared" si="1048"/>
        <v>0</v>
      </c>
      <c r="N3736" s="424">
        <f t="shared" si="1049"/>
        <v>0</v>
      </c>
      <c r="O3736" s="424">
        <f t="shared" si="1050"/>
        <v>0</v>
      </c>
      <c r="P3736" s="420"/>
      <c r="Q3736" s="532"/>
      <c r="R3736" s="526" t="str">
        <f t="shared" si="1051"/>
        <v/>
      </c>
      <c r="S3736" s="526" t="str">
        <f t="shared" si="1044"/>
        <v/>
      </c>
      <c r="V3736" s="433">
        <f>VLOOKUP(A3736,[3]Cartilha!$A:$A,1,FALSE)</f>
        <v>92296</v>
      </c>
      <c r="W3736" s="367"/>
    </row>
    <row r="3737" spans="1:23" hidden="1" x14ac:dyDescent="0.2">
      <c r="A3737" s="623">
        <v>92297</v>
      </c>
      <c r="B3737" s="616" t="s">
        <v>3171</v>
      </c>
      <c r="C3737" s="620" t="s">
        <v>3099</v>
      </c>
      <c r="D3737" s="612" t="s">
        <v>169</v>
      </c>
      <c r="E3737" s="621">
        <v>74.650000000000006</v>
      </c>
      <c r="F3737" s="614">
        <f t="shared" si="1052"/>
        <v>90</v>
      </c>
      <c r="G3737" s="510"/>
      <c r="H3737" s="423"/>
      <c r="I3737" s="422">
        <f t="shared" si="1045"/>
        <v>0</v>
      </c>
      <c r="J3737" s="422">
        <f t="shared" si="1046"/>
        <v>0</v>
      </c>
      <c r="K3737" s="419"/>
      <c r="L3737" s="423">
        <f t="shared" si="1047"/>
        <v>0</v>
      </c>
      <c r="M3737" s="423">
        <f t="shared" si="1048"/>
        <v>0</v>
      </c>
      <c r="N3737" s="424">
        <f t="shared" si="1049"/>
        <v>0</v>
      </c>
      <c r="O3737" s="424">
        <f t="shared" si="1050"/>
        <v>0</v>
      </c>
      <c r="P3737" s="420"/>
      <c r="Q3737" s="532"/>
      <c r="R3737" s="526" t="str">
        <f t="shared" si="1051"/>
        <v/>
      </c>
      <c r="S3737" s="526" t="str">
        <f t="shared" si="1044"/>
        <v/>
      </c>
      <c r="V3737" s="433">
        <f>VLOOKUP(A3737,[3]Cartilha!$A:$A,1,FALSE)</f>
        <v>92297</v>
      </c>
      <c r="W3737" s="367"/>
    </row>
    <row r="3738" spans="1:23" hidden="1" x14ac:dyDescent="0.2">
      <c r="A3738" s="623">
        <v>92298</v>
      </c>
      <c r="B3738" s="616" t="s">
        <v>3171</v>
      </c>
      <c r="C3738" s="620" t="s">
        <v>3100</v>
      </c>
      <c r="D3738" s="612" t="s">
        <v>169</v>
      </c>
      <c r="E3738" s="621">
        <v>210.59</v>
      </c>
      <c r="F3738" s="614">
        <f t="shared" si="1052"/>
        <v>253.89</v>
      </c>
      <c r="G3738" s="510"/>
      <c r="H3738" s="423"/>
      <c r="I3738" s="422">
        <f t="shared" si="1045"/>
        <v>0</v>
      </c>
      <c r="J3738" s="422">
        <f t="shared" si="1046"/>
        <v>0</v>
      </c>
      <c r="K3738" s="419"/>
      <c r="L3738" s="423">
        <f t="shared" si="1047"/>
        <v>0</v>
      </c>
      <c r="M3738" s="423">
        <f t="shared" si="1048"/>
        <v>0</v>
      </c>
      <c r="N3738" s="424">
        <f t="shared" si="1049"/>
        <v>0</v>
      </c>
      <c r="O3738" s="424">
        <f t="shared" si="1050"/>
        <v>0</v>
      </c>
      <c r="P3738" s="420"/>
      <c r="Q3738" s="532"/>
      <c r="R3738" s="526" t="str">
        <f t="shared" si="1051"/>
        <v/>
      </c>
      <c r="S3738" s="526" t="str">
        <f t="shared" si="1044"/>
        <v/>
      </c>
      <c r="V3738" s="433">
        <f>VLOOKUP(A3738,[3]Cartilha!$A:$A,1,FALSE)</f>
        <v>92298</v>
      </c>
      <c r="W3738" s="367"/>
    </row>
    <row r="3739" spans="1:23" hidden="1" x14ac:dyDescent="0.2">
      <c r="A3739" s="623">
        <v>92299</v>
      </c>
      <c r="B3739" s="616" t="s">
        <v>3171</v>
      </c>
      <c r="C3739" s="620" t="s">
        <v>3306</v>
      </c>
      <c r="D3739" s="612" t="s">
        <v>169</v>
      </c>
      <c r="E3739" s="621">
        <v>26.73</v>
      </c>
      <c r="F3739" s="614">
        <f t="shared" si="1052"/>
        <v>32.229999999999997</v>
      </c>
      <c r="G3739" s="510"/>
      <c r="H3739" s="423"/>
      <c r="I3739" s="422">
        <f t="shared" si="1045"/>
        <v>0</v>
      </c>
      <c r="J3739" s="422">
        <f t="shared" si="1046"/>
        <v>0</v>
      </c>
      <c r="K3739" s="419"/>
      <c r="L3739" s="423">
        <f t="shared" si="1047"/>
        <v>0</v>
      </c>
      <c r="M3739" s="423">
        <f t="shared" si="1048"/>
        <v>0</v>
      </c>
      <c r="N3739" s="424">
        <f t="shared" si="1049"/>
        <v>0</v>
      </c>
      <c r="O3739" s="424">
        <f t="shared" si="1050"/>
        <v>0</v>
      </c>
      <c r="P3739" s="420"/>
      <c r="Q3739" s="532"/>
      <c r="R3739" s="526" t="str">
        <f t="shared" si="1051"/>
        <v/>
      </c>
      <c r="S3739" s="526" t="str">
        <f t="shared" si="1044"/>
        <v/>
      </c>
      <c r="V3739" s="433">
        <f>VLOOKUP(A3739,[3]Cartilha!$A:$A,1,FALSE)</f>
        <v>92299</v>
      </c>
      <c r="W3739" s="367"/>
    </row>
    <row r="3740" spans="1:23" hidden="1" x14ac:dyDescent="0.2">
      <c r="A3740" s="623">
        <v>92300</v>
      </c>
      <c r="B3740" s="616" t="s">
        <v>3171</v>
      </c>
      <c r="C3740" s="620" t="s">
        <v>3307</v>
      </c>
      <c r="D3740" s="612" t="s">
        <v>169</v>
      </c>
      <c r="E3740" s="621">
        <v>40.04</v>
      </c>
      <c r="F3740" s="614">
        <f t="shared" si="1052"/>
        <v>48.27</v>
      </c>
      <c r="G3740" s="510"/>
      <c r="H3740" s="423"/>
      <c r="I3740" s="422">
        <f t="shared" si="1045"/>
        <v>0</v>
      </c>
      <c r="J3740" s="422">
        <f t="shared" si="1046"/>
        <v>0</v>
      </c>
      <c r="K3740" s="419"/>
      <c r="L3740" s="423">
        <f t="shared" si="1047"/>
        <v>0</v>
      </c>
      <c r="M3740" s="423">
        <f t="shared" si="1048"/>
        <v>0</v>
      </c>
      <c r="N3740" s="424">
        <f t="shared" si="1049"/>
        <v>0</v>
      </c>
      <c r="O3740" s="424">
        <f t="shared" si="1050"/>
        <v>0</v>
      </c>
      <c r="P3740" s="420"/>
      <c r="Q3740" s="532"/>
      <c r="R3740" s="526" t="str">
        <f t="shared" si="1051"/>
        <v/>
      </c>
      <c r="S3740" s="526" t="str">
        <f t="shared" si="1044"/>
        <v/>
      </c>
      <c r="V3740" s="433">
        <f>VLOOKUP(A3740,[3]Cartilha!$A:$A,1,FALSE)</f>
        <v>92300</v>
      </c>
      <c r="W3740" s="367"/>
    </row>
    <row r="3741" spans="1:23" hidden="1" x14ac:dyDescent="0.2">
      <c r="A3741" s="623">
        <v>92301</v>
      </c>
      <c r="B3741" s="616" t="s">
        <v>3171</v>
      </c>
      <c r="C3741" s="620" t="s">
        <v>3101</v>
      </c>
      <c r="D3741" s="612" t="s">
        <v>169</v>
      </c>
      <c r="E3741" s="621">
        <v>79.040000000000006</v>
      </c>
      <c r="F3741" s="614">
        <f t="shared" si="1052"/>
        <v>95.29</v>
      </c>
      <c r="G3741" s="510"/>
      <c r="H3741" s="423"/>
      <c r="I3741" s="422">
        <f t="shared" si="1045"/>
        <v>0</v>
      </c>
      <c r="J3741" s="422">
        <f t="shared" si="1046"/>
        <v>0</v>
      </c>
      <c r="K3741" s="419"/>
      <c r="L3741" s="423">
        <f t="shared" si="1047"/>
        <v>0</v>
      </c>
      <c r="M3741" s="423">
        <f t="shared" si="1048"/>
        <v>0</v>
      </c>
      <c r="N3741" s="424">
        <f t="shared" si="1049"/>
        <v>0</v>
      </c>
      <c r="O3741" s="424">
        <f t="shared" si="1050"/>
        <v>0</v>
      </c>
      <c r="P3741" s="420"/>
      <c r="Q3741" s="532"/>
      <c r="R3741" s="526" t="str">
        <f t="shared" si="1051"/>
        <v/>
      </c>
      <c r="S3741" s="526" t="str">
        <f t="shared" si="1044"/>
        <v/>
      </c>
      <c r="V3741" s="433">
        <f>VLOOKUP(A3741,[3]Cartilha!$A:$A,1,FALSE)</f>
        <v>92301</v>
      </c>
      <c r="W3741" s="367"/>
    </row>
    <row r="3742" spans="1:23" hidden="1" x14ac:dyDescent="0.2">
      <c r="A3742" s="623">
        <v>92302</v>
      </c>
      <c r="B3742" s="616" t="s">
        <v>3171</v>
      </c>
      <c r="C3742" s="620" t="s">
        <v>3102</v>
      </c>
      <c r="D3742" s="612" t="s">
        <v>169</v>
      </c>
      <c r="E3742" s="621">
        <v>104.79</v>
      </c>
      <c r="F3742" s="614">
        <f t="shared" si="1052"/>
        <v>126.33</v>
      </c>
      <c r="G3742" s="510"/>
      <c r="H3742" s="423"/>
      <c r="I3742" s="422">
        <f t="shared" si="1045"/>
        <v>0</v>
      </c>
      <c r="J3742" s="422">
        <f t="shared" si="1046"/>
        <v>0</v>
      </c>
      <c r="K3742" s="419"/>
      <c r="L3742" s="423">
        <f t="shared" si="1047"/>
        <v>0</v>
      </c>
      <c r="M3742" s="423">
        <f t="shared" si="1048"/>
        <v>0</v>
      </c>
      <c r="N3742" s="424">
        <f t="shared" si="1049"/>
        <v>0</v>
      </c>
      <c r="O3742" s="424">
        <f t="shared" si="1050"/>
        <v>0</v>
      </c>
      <c r="P3742" s="420"/>
      <c r="Q3742" s="532"/>
      <c r="R3742" s="526" t="str">
        <f t="shared" si="1051"/>
        <v/>
      </c>
      <c r="S3742" s="526" t="str">
        <f t="shared" si="1044"/>
        <v/>
      </c>
      <c r="V3742" s="433">
        <f>VLOOKUP(A3742,[3]Cartilha!$A:$A,1,FALSE)</f>
        <v>92302</v>
      </c>
      <c r="W3742" s="367"/>
    </row>
    <row r="3743" spans="1:23" hidden="1" x14ac:dyDescent="0.2">
      <c r="A3743" s="623">
        <v>92303</v>
      </c>
      <c r="B3743" s="616" t="s">
        <v>3171</v>
      </c>
      <c r="C3743" s="620" t="s">
        <v>3103</v>
      </c>
      <c r="D3743" s="612" t="s">
        <v>169</v>
      </c>
      <c r="E3743" s="621">
        <v>192.55</v>
      </c>
      <c r="F3743" s="614">
        <f t="shared" si="1052"/>
        <v>232.14</v>
      </c>
      <c r="G3743" s="510"/>
      <c r="H3743" s="423"/>
      <c r="I3743" s="422">
        <f t="shared" si="1045"/>
        <v>0</v>
      </c>
      <c r="J3743" s="422">
        <f t="shared" si="1046"/>
        <v>0</v>
      </c>
      <c r="K3743" s="419"/>
      <c r="L3743" s="423">
        <f t="shared" si="1047"/>
        <v>0</v>
      </c>
      <c r="M3743" s="423">
        <f t="shared" si="1048"/>
        <v>0</v>
      </c>
      <c r="N3743" s="424">
        <f t="shared" si="1049"/>
        <v>0</v>
      </c>
      <c r="O3743" s="424">
        <f t="shared" si="1050"/>
        <v>0</v>
      </c>
      <c r="P3743" s="420"/>
      <c r="Q3743" s="532"/>
      <c r="R3743" s="526" t="str">
        <f t="shared" si="1051"/>
        <v/>
      </c>
      <c r="S3743" s="526" t="str">
        <f t="shared" si="1044"/>
        <v/>
      </c>
      <c r="V3743" s="433">
        <f>VLOOKUP(A3743,[3]Cartilha!$A:$A,1,FALSE)</f>
        <v>92303</v>
      </c>
      <c r="W3743" s="367"/>
    </row>
    <row r="3744" spans="1:23" hidden="1" x14ac:dyDescent="0.2">
      <c r="A3744" s="623">
        <v>92304</v>
      </c>
      <c r="B3744" s="616" t="s">
        <v>3171</v>
      </c>
      <c r="C3744" s="620" t="s">
        <v>3104</v>
      </c>
      <c r="D3744" s="612" t="s">
        <v>169</v>
      </c>
      <c r="E3744" s="621">
        <v>502.4</v>
      </c>
      <c r="F3744" s="614">
        <f t="shared" si="1052"/>
        <v>605.69000000000005</v>
      </c>
      <c r="G3744" s="510"/>
      <c r="H3744" s="423"/>
      <c r="I3744" s="422">
        <f t="shared" si="1045"/>
        <v>0</v>
      </c>
      <c r="J3744" s="422">
        <f t="shared" si="1046"/>
        <v>0</v>
      </c>
      <c r="K3744" s="419"/>
      <c r="L3744" s="423">
        <f t="shared" si="1047"/>
        <v>0</v>
      </c>
      <c r="M3744" s="423">
        <f t="shared" si="1048"/>
        <v>0</v>
      </c>
      <c r="N3744" s="424">
        <f t="shared" si="1049"/>
        <v>0</v>
      </c>
      <c r="O3744" s="424">
        <f t="shared" si="1050"/>
        <v>0</v>
      </c>
      <c r="P3744" s="420"/>
      <c r="Q3744" s="532"/>
      <c r="R3744" s="526" t="str">
        <f t="shared" si="1051"/>
        <v/>
      </c>
      <c r="S3744" s="526" t="str">
        <f t="shared" si="1044"/>
        <v/>
      </c>
      <c r="V3744" s="433">
        <f>VLOOKUP(A3744,[3]Cartilha!$A:$A,1,FALSE)</f>
        <v>92304</v>
      </c>
      <c r="W3744" s="367"/>
    </row>
    <row r="3745" spans="1:23" ht="22.5" hidden="1" x14ac:dyDescent="0.2">
      <c r="A3745" s="623">
        <v>92311</v>
      </c>
      <c r="B3745" s="616" t="s">
        <v>3171</v>
      </c>
      <c r="C3745" s="620" t="s">
        <v>3308</v>
      </c>
      <c r="D3745" s="612" t="s">
        <v>169</v>
      </c>
      <c r="E3745" s="621">
        <v>14.07</v>
      </c>
      <c r="F3745" s="614">
        <f t="shared" si="1052"/>
        <v>16.96</v>
      </c>
      <c r="G3745" s="510"/>
      <c r="H3745" s="423"/>
      <c r="I3745" s="422">
        <f t="shared" si="1045"/>
        <v>0</v>
      </c>
      <c r="J3745" s="422">
        <f t="shared" si="1046"/>
        <v>0</v>
      </c>
      <c r="K3745" s="419"/>
      <c r="L3745" s="423">
        <f t="shared" si="1047"/>
        <v>0</v>
      </c>
      <c r="M3745" s="423">
        <f t="shared" si="1048"/>
        <v>0</v>
      </c>
      <c r="N3745" s="424">
        <f t="shared" si="1049"/>
        <v>0</v>
      </c>
      <c r="O3745" s="424">
        <f t="shared" si="1050"/>
        <v>0</v>
      </c>
      <c r="P3745" s="420"/>
      <c r="Q3745" s="532"/>
      <c r="R3745" s="526" t="str">
        <f t="shared" si="1051"/>
        <v/>
      </c>
      <c r="S3745" s="526" t="str">
        <f t="shared" si="1044"/>
        <v/>
      </c>
      <c r="V3745" s="433">
        <f>VLOOKUP(A3745,[3]Cartilha!$A:$A,1,FALSE)</f>
        <v>92311</v>
      </c>
      <c r="W3745" s="367"/>
    </row>
    <row r="3746" spans="1:23" ht="22.5" hidden="1" x14ac:dyDescent="0.2">
      <c r="A3746" s="623">
        <v>92312</v>
      </c>
      <c r="B3746" s="616" t="s">
        <v>3171</v>
      </c>
      <c r="C3746" s="620" t="s">
        <v>3309</v>
      </c>
      <c r="D3746" s="612" t="s">
        <v>169</v>
      </c>
      <c r="E3746" s="621">
        <v>23.43</v>
      </c>
      <c r="F3746" s="614">
        <f t="shared" si="1052"/>
        <v>28.25</v>
      </c>
      <c r="G3746" s="510"/>
      <c r="H3746" s="423"/>
      <c r="I3746" s="422">
        <f t="shared" si="1045"/>
        <v>0</v>
      </c>
      <c r="J3746" s="422">
        <f t="shared" si="1046"/>
        <v>0</v>
      </c>
      <c r="K3746" s="419"/>
      <c r="L3746" s="423">
        <f t="shared" si="1047"/>
        <v>0</v>
      </c>
      <c r="M3746" s="423">
        <f t="shared" si="1048"/>
        <v>0</v>
      </c>
      <c r="N3746" s="424">
        <f t="shared" si="1049"/>
        <v>0</v>
      </c>
      <c r="O3746" s="424">
        <f t="shared" si="1050"/>
        <v>0</v>
      </c>
      <c r="P3746" s="420"/>
      <c r="Q3746" s="532"/>
      <c r="R3746" s="526" t="str">
        <f t="shared" si="1051"/>
        <v/>
      </c>
      <c r="S3746" s="526" t="str">
        <f t="shared" ref="S3746:S3809" si="1053">IF(Q3746="X","x",IF(Q3746="xx","x",IF(OR(J3746&gt;0,O3746&gt;0),"x","")))</f>
        <v/>
      </c>
      <c r="V3746" s="433">
        <f>VLOOKUP(A3746,[3]Cartilha!$A:$A,1,FALSE)</f>
        <v>92312</v>
      </c>
      <c r="W3746" s="367"/>
    </row>
    <row r="3747" spans="1:23" ht="22.5" hidden="1" x14ac:dyDescent="0.2">
      <c r="A3747" s="623">
        <v>92313</v>
      </c>
      <c r="B3747" s="616" t="s">
        <v>3171</v>
      </c>
      <c r="C3747" s="620" t="s">
        <v>3310</v>
      </c>
      <c r="D3747" s="612" t="s">
        <v>169</v>
      </c>
      <c r="E3747" s="621">
        <v>34.6</v>
      </c>
      <c r="F3747" s="614">
        <f t="shared" si="1052"/>
        <v>41.71</v>
      </c>
      <c r="G3747" s="510"/>
      <c r="H3747" s="423"/>
      <c r="I3747" s="422">
        <f t="shared" si="1045"/>
        <v>0</v>
      </c>
      <c r="J3747" s="422">
        <f t="shared" si="1046"/>
        <v>0</v>
      </c>
      <c r="K3747" s="419"/>
      <c r="L3747" s="423">
        <f t="shared" si="1047"/>
        <v>0</v>
      </c>
      <c r="M3747" s="423">
        <f t="shared" si="1048"/>
        <v>0</v>
      </c>
      <c r="N3747" s="424">
        <f t="shared" si="1049"/>
        <v>0</v>
      </c>
      <c r="O3747" s="424">
        <f t="shared" si="1050"/>
        <v>0</v>
      </c>
      <c r="P3747" s="420"/>
      <c r="Q3747" s="532"/>
      <c r="R3747" s="526" t="str">
        <f t="shared" si="1051"/>
        <v/>
      </c>
      <c r="S3747" s="526" t="str">
        <f t="shared" si="1053"/>
        <v/>
      </c>
      <c r="V3747" s="433">
        <f>VLOOKUP(A3747,[3]Cartilha!$A:$A,1,FALSE)</f>
        <v>92313</v>
      </c>
      <c r="W3747" s="367"/>
    </row>
    <row r="3748" spans="1:23" ht="22.5" hidden="1" x14ac:dyDescent="0.2">
      <c r="A3748" s="623">
        <v>92314</v>
      </c>
      <c r="B3748" s="616" t="s">
        <v>3171</v>
      </c>
      <c r="C3748" s="620" t="s">
        <v>3311</v>
      </c>
      <c r="D3748" s="612" t="s">
        <v>169</v>
      </c>
      <c r="E3748" s="621">
        <v>9.1199999999999992</v>
      </c>
      <c r="F3748" s="614">
        <f t="shared" si="1052"/>
        <v>11</v>
      </c>
      <c r="G3748" s="510"/>
      <c r="H3748" s="423"/>
      <c r="I3748" s="422">
        <f t="shared" si="1045"/>
        <v>0</v>
      </c>
      <c r="J3748" s="422">
        <f t="shared" si="1046"/>
        <v>0</v>
      </c>
      <c r="K3748" s="419"/>
      <c r="L3748" s="423">
        <f t="shared" si="1047"/>
        <v>0</v>
      </c>
      <c r="M3748" s="423">
        <f t="shared" si="1048"/>
        <v>0</v>
      </c>
      <c r="N3748" s="424">
        <f t="shared" si="1049"/>
        <v>0</v>
      </c>
      <c r="O3748" s="424">
        <f t="shared" si="1050"/>
        <v>0</v>
      </c>
      <c r="P3748" s="420"/>
      <c r="Q3748" s="532"/>
      <c r="R3748" s="526" t="str">
        <f t="shared" si="1051"/>
        <v/>
      </c>
      <c r="S3748" s="526" t="str">
        <f t="shared" si="1053"/>
        <v/>
      </c>
      <c r="V3748" s="433">
        <f>VLOOKUP(A3748,[3]Cartilha!$A:$A,1,FALSE)</f>
        <v>92314</v>
      </c>
      <c r="W3748" s="367"/>
    </row>
    <row r="3749" spans="1:23" ht="22.5" hidden="1" x14ac:dyDescent="0.2">
      <c r="A3749" s="623">
        <v>92315</v>
      </c>
      <c r="B3749" s="616" t="s">
        <v>3171</v>
      </c>
      <c r="C3749" s="620" t="s">
        <v>3312</v>
      </c>
      <c r="D3749" s="612" t="s">
        <v>169</v>
      </c>
      <c r="E3749" s="621">
        <v>13.76</v>
      </c>
      <c r="F3749" s="614">
        <f t="shared" si="1052"/>
        <v>16.59</v>
      </c>
      <c r="G3749" s="510"/>
      <c r="H3749" s="423"/>
      <c r="I3749" s="422">
        <f t="shared" si="1045"/>
        <v>0</v>
      </c>
      <c r="J3749" s="422">
        <f t="shared" si="1046"/>
        <v>0</v>
      </c>
      <c r="K3749" s="419"/>
      <c r="L3749" s="423">
        <f t="shared" si="1047"/>
        <v>0</v>
      </c>
      <c r="M3749" s="423">
        <f t="shared" si="1048"/>
        <v>0</v>
      </c>
      <c r="N3749" s="424">
        <f t="shared" si="1049"/>
        <v>0</v>
      </c>
      <c r="O3749" s="424">
        <f t="shared" si="1050"/>
        <v>0</v>
      </c>
      <c r="P3749" s="420"/>
      <c r="Q3749" s="532"/>
      <c r="R3749" s="526" t="str">
        <f t="shared" si="1051"/>
        <v/>
      </c>
      <c r="S3749" s="526" t="str">
        <f t="shared" si="1053"/>
        <v/>
      </c>
      <c r="V3749" s="433">
        <f>VLOOKUP(A3749,[3]Cartilha!$A:$A,1,FALSE)</f>
        <v>92315</v>
      </c>
      <c r="W3749" s="367"/>
    </row>
    <row r="3750" spans="1:23" ht="22.5" hidden="1" x14ac:dyDescent="0.2">
      <c r="A3750" s="623">
        <v>92316</v>
      </c>
      <c r="B3750" s="616" t="s">
        <v>3171</v>
      </c>
      <c r="C3750" s="620" t="s">
        <v>3313</v>
      </c>
      <c r="D3750" s="612" t="s">
        <v>169</v>
      </c>
      <c r="E3750" s="621">
        <v>21.4</v>
      </c>
      <c r="F3750" s="614">
        <f t="shared" si="1052"/>
        <v>25.8</v>
      </c>
      <c r="G3750" s="510"/>
      <c r="H3750" s="423"/>
      <c r="I3750" s="422">
        <f t="shared" si="1045"/>
        <v>0</v>
      </c>
      <c r="J3750" s="422">
        <f t="shared" si="1046"/>
        <v>0</v>
      </c>
      <c r="K3750" s="419"/>
      <c r="L3750" s="423">
        <f t="shared" si="1047"/>
        <v>0</v>
      </c>
      <c r="M3750" s="423">
        <f t="shared" si="1048"/>
        <v>0</v>
      </c>
      <c r="N3750" s="424">
        <f t="shared" si="1049"/>
        <v>0</v>
      </c>
      <c r="O3750" s="424">
        <f t="shared" si="1050"/>
        <v>0</v>
      </c>
      <c r="P3750" s="420"/>
      <c r="Q3750" s="532"/>
      <c r="R3750" s="526" t="str">
        <f t="shared" si="1051"/>
        <v/>
      </c>
      <c r="S3750" s="526" t="str">
        <f t="shared" si="1053"/>
        <v/>
      </c>
      <c r="V3750" s="433">
        <f>VLOOKUP(A3750,[3]Cartilha!$A:$A,1,FALSE)</f>
        <v>92316</v>
      </c>
      <c r="W3750" s="367"/>
    </row>
    <row r="3751" spans="1:23" ht="22.5" hidden="1" x14ac:dyDescent="0.2">
      <c r="A3751" s="623">
        <v>92317</v>
      </c>
      <c r="B3751" s="616" t="s">
        <v>3171</v>
      </c>
      <c r="C3751" s="620" t="s">
        <v>3314</v>
      </c>
      <c r="D3751" s="612" t="s">
        <v>169</v>
      </c>
      <c r="E3751" s="621">
        <v>19.16</v>
      </c>
      <c r="F3751" s="614">
        <f t="shared" si="1052"/>
        <v>23.1</v>
      </c>
      <c r="G3751" s="510"/>
      <c r="H3751" s="423"/>
      <c r="I3751" s="422">
        <f t="shared" si="1045"/>
        <v>0</v>
      </c>
      <c r="J3751" s="422">
        <f t="shared" si="1046"/>
        <v>0</v>
      </c>
      <c r="K3751" s="419"/>
      <c r="L3751" s="423">
        <f t="shared" si="1047"/>
        <v>0</v>
      </c>
      <c r="M3751" s="423">
        <f t="shared" si="1048"/>
        <v>0</v>
      </c>
      <c r="N3751" s="424">
        <f t="shared" si="1049"/>
        <v>0</v>
      </c>
      <c r="O3751" s="424">
        <f t="shared" si="1050"/>
        <v>0</v>
      </c>
      <c r="P3751" s="420"/>
      <c r="Q3751" s="532"/>
      <c r="R3751" s="526" t="str">
        <f t="shared" si="1051"/>
        <v/>
      </c>
      <c r="S3751" s="526" t="str">
        <f t="shared" si="1053"/>
        <v/>
      </c>
      <c r="V3751" s="433">
        <f>VLOOKUP(A3751,[3]Cartilha!$A:$A,1,FALSE)</f>
        <v>92317</v>
      </c>
      <c r="W3751" s="367"/>
    </row>
    <row r="3752" spans="1:23" ht="22.5" hidden="1" x14ac:dyDescent="0.2">
      <c r="A3752" s="623">
        <v>92318</v>
      </c>
      <c r="B3752" s="616" t="s">
        <v>3171</v>
      </c>
      <c r="C3752" s="620" t="s">
        <v>3315</v>
      </c>
      <c r="D3752" s="612" t="s">
        <v>169</v>
      </c>
      <c r="E3752" s="621">
        <v>30.94</v>
      </c>
      <c r="F3752" s="614">
        <f t="shared" si="1052"/>
        <v>37.299999999999997</v>
      </c>
      <c r="G3752" s="510"/>
      <c r="H3752" s="423"/>
      <c r="I3752" s="422">
        <f t="shared" si="1045"/>
        <v>0</v>
      </c>
      <c r="J3752" s="422">
        <f t="shared" si="1046"/>
        <v>0</v>
      </c>
      <c r="K3752" s="419"/>
      <c r="L3752" s="423">
        <f t="shared" si="1047"/>
        <v>0</v>
      </c>
      <c r="M3752" s="423">
        <f t="shared" si="1048"/>
        <v>0</v>
      </c>
      <c r="N3752" s="424">
        <f t="shared" si="1049"/>
        <v>0</v>
      </c>
      <c r="O3752" s="424">
        <f t="shared" si="1050"/>
        <v>0</v>
      </c>
      <c r="P3752" s="420"/>
      <c r="Q3752" s="532"/>
      <c r="R3752" s="526" t="str">
        <f t="shared" si="1051"/>
        <v/>
      </c>
      <c r="S3752" s="526" t="str">
        <f t="shared" si="1053"/>
        <v/>
      </c>
      <c r="V3752" s="433">
        <f>VLOOKUP(A3752,[3]Cartilha!$A:$A,1,FALSE)</f>
        <v>92318</v>
      </c>
      <c r="W3752" s="367"/>
    </row>
    <row r="3753" spans="1:23" ht="22.5" hidden="1" x14ac:dyDescent="0.2">
      <c r="A3753" s="623">
        <v>92319</v>
      </c>
      <c r="B3753" s="616" t="s">
        <v>3171</v>
      </c>
      <c r="C3753" s="620" t="s">
        <v>3316</v>
      </c>
      <c r="D3753" s="612" t="s">
        <v>169</v>
      </c>
      <c r="E3753" s="621">
        <v>44.25</v>
      </c>
      <c r="F3753" s="614">
        <f t="shared" si="1052"/>
        <v>53.35</v>
      </c>
      <c r="G3753" s="510"/>
      <c r="H3753" s="423"/>
      <c r="I3753" s="422">
        <f t="shared" si="1045"/>
        <v>0</v>
      </c>
      <c r="J3753" s="422">
        <f t="shared" si="1046"/>
        <v>0</v>
      </c>
      <c r="K3753" s="419"/>
      <c r="L3753" s="423">
        <f t="shared" si="1047"/>
        <v>0</v>
      </c>
      <c r="M3753" s="423">
        <f t="shared" si="1048"/>
        <v>0</v>
      </c>
      <c r="N3753" s="424">
        <f t="shared" si="1049"/>
        <v>0</v>
      </c>
      <c r="O3753" s="424">
        <f t="shared" si="1050"/>
        <v>0</v>
      </c>
      <c r="P3753" s="420"/>
      <c r="Q3753" s="532"/>
      <c r="R3753" s="526" t="str">
        <f t="shared" si="1051"/>
        <v/>
      </c>
      <c r="S3753" s="526" t="str">
        <f t="shared" si="1053"/>
        <v/>
      </c>
      <c r="V3753" s="433">
        <f>VLOOKUP(A3753,[3]Cartilha!$A:$A,1,FALSE)</f>
        <v>92319</v>
      </c>
      <c r="W3753" s="367"/>
    </row>
    <row r="3754" spans="1:23" ht="22.5" hidden="1" x14ac:dyDescent="0.2">
      <c r="A3754" s="623">
        <v>92326</v>
      </c>
      <c r="B3754" s="616" t="s">
        <v>3171</v>
      </c>
      <c r="C3754" s="620" t="s">
        <v>3317</v>
      </c>
      <c r="D3754" s="612" t="s">
        <v>169</v>
      </c>
      <c r="E3754" s="621">
        <v>15.38</v>
      </c>
      <c r="F3754" s="614">
        <f t="shared" si="1052"/>
        <v>18.54</v>
      </c>
      <c r="G3754" s="510"/>
      <c r="H3754" s="423"/>
      <c r="I3754" s="422">
        <f t="shared" si="1045"/>
        <v>0</v>
      </c>
      <c r="J3754" s="422">
        <f t="shared" si="1046"/>
        <v>0</v>
      </c>
      <c r="K3754" s="419"/>
      <c r="L3754" s="423">
        <f t="shared" si="1047"/>
        <v>0</v>
      </c>
      <c r="M3754" s="423">
        <f t="shared" si="1048"/>
        <v>0</v>
      </c>
      <c r="N3754" s="424">
        <f t="shared" si="1049"/>
        <v>0</v>
      </c>
      <c r="O3754" s="424">
        <f t="shared" si="1050"/>
        <v>0</v>
      </c>
      <c r="P3754" s="420"/>
      <c r="Q3754" s="532"/>
      <c r="R3754" s="526" t="str">
        <f t="shared" si="1051"/>
        <v/>
      </c>
      <c r="S3754" s="526" t="str">
        <f t="shared" si="1053"/>
        <v/>
      </c>
      <c r="V3754" s="433">
        <f>VLOOKUP(A3754,[3]Cartilha!$A:$A,1,FALSE)</f>
        <v>92326</v>
      </c>
      <c r="W3754" s="367"/>
    </row>
    <row r="3755" spans="1:23" ht="22.5" hidden="1" x14ac:dyDescent="0.2">
      <c r="A3755" s="623">
        <v>92327</v>
      </c>
      <c r="B3755" s="616" t="s">
        <v>3171</v>
      </c>
      <c r="C3755" s="620" t="s">
        <v>3318</v>
      </c>
      <c r="D3755" s="612" t="s">
        <v>169</v>
      </c>
      <c r="E3755" s="621">
        <v>26.33</v>
      </c>
      <c r="F3755" s="614">
        <f t="shared" si="1052"/>
        <v>31.74</v>
      </c>
      <c r="G3755" s="510"/>
      <c r="H3755" s="423"/>
      <c r="I3755" s="422">
        <f t="shared" si="1045"/>
        <v>0</v>
      </c>
      <c r="J3755" s="422">
        <f t="shared" si="1046"/>
        <v>0</v>
      </c>
      <c r="K3755" s="419"/>
      <c r="L3755" s="423">
        <f t="shared" si="1047"/>
        <v>0</v>
      </c>
      <c r="M3755" s="423">
        <f t="shared" si="1048"/>
        <v>0</v>
      </c>
      <c r="N3755" s="424">
        <f t="shared" si="1049"/>
        <v>0</v>
      </c>
      <c r="O3755" s="424">
        <f t="shared" si="1050"/>
        <v>0</v>
      </c>
      <c r="P3755" s="420"/>
      <c r="Q3755" s="532"/>
      <c r="R3755" s="526" t="str">
        <f t="shared" si="1051"/>
        <v/>
      </c>
      <c r="S3755" s="526" t="str">
        <f t="shared" si="1053"/>
        <v/>
      </c>
      <c r="V3755" s="433">
        <f>VLOOKUP(A3755,[3]Cartilha!$A:$A,1,FALSE)</f>
        <v>92327</v>
      </c>
      <c r="W3755" s="367"/>
    </row>
    <row r="3756" spans="1:23" ht="22.5" hidden="1" x14ac:dyDescent="0.2">
      <c r="A3756" s="623">
        <v>92328</v>
      </c>
      <c r="B3756" s="616" t="s">
        <v>3171</v>
      </c>
      <c r="C3756" s="620" t="s">
        <v>3319</v>
      </c>
      <c r="D3756" s="612" t="s">
        <v>169</v>
      </c>
      <c r="E3756" s="621">
        <v>39.75</v>
      </c>
      <c r="F3756" s="614">
        <f t="shared" si="1052"/>
        <v>47.92</v>
      </c>
      <c r="G3756" s="510"/>
      <c r="H3756" s="423"/>
      <c r="I3756" s="422">
        <f t="shared" si="1045"/>
        <v>0</v>
      </c>
      <c r="J3756" s="422">
        <f t="shared" si="1046"/>
        <v>0</v>
      </c>
      <c r="K3756" s="419"/>
      <c r="L3756" s="423">
        <f t="shared" si="1047"/>
        <v>0</v>
      </c>
      <c r="M3756" s="423">
        <f t="shared" si="1048"/>
        <v>0</v>
      </c>
      <c r="N3756" s="424">
        <f t="shared" si="1049"/>
        <v>0</v>
      </c>
      <c r="O3756" s="424">
        <f t="shared" si="1050"/>
        <v>0</v>
      </c>
      <c r="P3756" s="420"/>
      <c r="Q3756" s="532"/>
      <c r="R3756" s="526" t="str">
        <f t="shared" si="1051"/>
        <v/>
      </c>
      <c r="S3756" s="526" t="str">
        <f t="shared" si="1053"/>
        <v/>
      </c>
      <c r="V3756" s="433">
        <f>VLOOKUP(A3756,[3]Cartilha!$A:$A,1,FALSE)</f>
        <v>92328</v>
      </c>
      <c r="W3756" s="367"/>
    </row>
    <row r="3757" spans="1:23" ht="22.5" hidden="1" x14ac:dyDescent="0.2">
      <c r="A3757" s="623">
        <v>92329</v>
      </c>
      <c r="B3757" s="616" t="s">
        <v>3171</v>
      </c>
      <c r="C3757" s="620" t="s">
        <v>3320</v>
      </c>
      <c r="D3757" s="612" t="s">
        <v>169</v>
      </c>
      <c r="E3757" s="621">
        <v>9.33</v>
      </c>
      <c r="F3757" s="614">
        <f t="shared" si="1052"/>
        <v>11.25</v>
      </c>
      <c r="G3757" s="510"/>
      <c r="H3757" s="423"/>
      <c r="I3757" s="422">
        <f t="shared" si="1045"/>
        <v>0</v>
      </c>
      <c r="J3757" s="422">
        <f t="shared" si="1046"/>
        <v>0</v>
      </c>
      <c r="K3757" s="419"/>
      <c r="L3757" s="423">
        <f t="shared" si="1047"/>
        <v>0</v>
      </c>
      <c r="M3757" s="423">
        <f t="shared" si="1048"/>
        <v>0</v>
      </c>
      <c r="N3757" s="424">
        <f t="shared" si="1049"/>
        <v>0</v>
      </c>
      <c r="O3757" s="424">
        <f t="shared" si="1050"/>
        <v>0</v>
      </c>
      <c r="P3757" s="420"/>
      <c r="Q3757" s="532"/>
      <c r="R3757" s="526" t="str">
        <f t="shared" si="1051"/>
        <v/>
      </c>
      <c r="S3757" s="526" t="str">
        <f t="shared" si="1053"/>
        <v/>
      </c>
      <c r="V3757" s="433">
        <f>VLOOKUP(A3757,[3]Cartilha!$A:$A,1,FALSE)</f>
        <v>92329</v>
      </c>
      <c r="W3757" s="367"/>
    </row>
    <row r="3758" spans="1:23" ht="22.5" hidden="1" x14ac:dyDescent="0.2">
      <c r="A3758" s="623">
        <v>92330</v>
      </c>
      <c r="B3758" s="616" t="s">
        <v>3171</v>
      </c>
      <c r="C3758" s="620" t="s">
        <v>3321</v>
      </c>
      <c r="D3758" s="612" t="s">
        <v>169</v>
      </c>
      <c r="E3758" s="621">
        <v>15.65</v>
      </c>
      <c r="F3758" s="614">
        <f t="shared" si="1052"/>
        <v>18.87</v>
      </c>
      <c r="G3758" s="510"/>
      <c r="H3758" s="423"/>
      <c r="I3758" s="422">
        <f t="shared" si="1045"/>
        <v>0</v>
      </c>
      <c r="J3758" s="422">
        <f t="shared" si="1046"/>
        <v>0</v>
      </c>
      <c r="K3758" s="419"/>
      <c r="L3758" s="423">
        <f t="shared" si="1047"/>
        <v>0</v>
      </c>
      <c r="M3758" s="423">
        <f t="shared" si="1048"/>
        <v>0</v>
      </c>
      <c r="N3758" s="424">
        <f t="shared" si="1049"/>
        <v>0</v>
      </c>
      <c r="O3758" s="424">
        <f t="shared" si="1050"/>
        <v>0</v>
      </c>
      <c r="P3758" s="420"/>
      <c r="Q3758" s="532"/>
      <c r="R3758" s="526" t="str">
        <f t="shared" si="1051"/>
        <v/>
      </c>
      <c r="S3758" s="526" t="str">
        <f t="shared" si="1053"/>
        <v/>
      </c>
      <c r="V3758" s="433">
        <f>VLOOKUP(A3758,[3]Cartilha!$A:$A,1,FALSE)</f>
        <v>92330</v>
      </c>
      <c r="W3758" s="367"/>
    </row>
    <row r="3759" spans="1:23" ht="22.5" hidden="1" x14ac:dyDescent="0.2">
      <c r="A3759" s="623">
        <v>92331</v>
      </c>
      <c r="B3759" s="616" t="s">
        <v>3171</v>
      </c>
      <c r="C3759" s="620" t="s">
        <v>3322</v>
      </c>
      <c r="D3759" s="612" t="s">
        <v>169</v>
      </c>
      <c r="E3759" s="621">
        <v>24.84</v>
      </c>
      <c r="F3759" s="614">
        <f t="shared" si="1052"/>
        <v>29.95</v>
      </c>
      <c r="G3759" s="510"/>
      <c r="H3759" s="423"/>
      <c r="I3759" s="422">
        <f t="shared" ref="I3759:I3790" si="1054">IF(ISBLANK(E3759),0,ROUND(F3759*G3759,2))</f>
        <v>0</v>
      </c>
      <c r="J3759" s="422">
        <f t="shared" ref="J3759:J3790" si="1055">IF(ISBLANK(G3759),0,ROUND(G3759*H3759,2))</f>
        <v>0</v>
      </c>
      <c r="K3759" s="419"/>
      <c r="L3759" s="423">
        <f t="shared" ref="L3759:L3790" si="1056">G3759</f>
        <v>0</v>
      </c>
      <c r="M3759" s="423">
        <f t="shared" ref="M3759:M3790" si="1057">H3759</f>
        <v>0</v>
      </c>
      <c r="N3759" s="424">
        <f t="shared" ref="N3759:N3790" si="1058">IF(ISBLANK(E3759),0,ROUND(F3759*L3759,2))</f>
        <v>0</v>
      </c>
      <c r="O3759" s="424">
        <f t="shared" ref="O3759:O3790" si="1059">IF(ISBLANK(L3759),0,ROUND(L3759*M3759,2))</f>
        <v>0</v>
      </c>
      <c r="P3759" s="420"/>
      <c r="Q3759" s="532"/>
      <c r="R3759" s="526" t="str">
        <f t="shared" si="1051"/>
        <v/>
      </c>
      <c r="S3759" s="526" t="str">
        <f t="shared" si="1053"/>
        <v/>
      </c>
      <c r="V3759" s="433">
        <f>VLOOKUP(A3759,[3]Cartilha!$A:$A,1,FALSE)</f>
        <v>92331</v>
      </c>
      <c r="W3759" s="367"/>
    </row>
    <row r="3760" spans="1:23" ht="22.5" hidden="1" x14ac:dyDescent="0.2">
      <c r="A3760" s="623">
        <v>92332</v>
      </c>
      <c r="B3760" s="616" t="s">
        <v>3171</v>
      </c>
      <c r="C3760" s="620" t="s">
        <v>3323</v>
      </c>
      <c r="D3760" s="612" t="s">
        <v>169</v>
      </c>
      <c r="E3760" s="621">
        <v>19.46</v>
      </c>
      <c r="F3760" s="614">
        <f t="shared" si="1052"/>
        <v>23.46</v>
      </c>
      <c r="G3760" s="510"/>
      <c r="H3760" s="423"/>
      <c r="I3760" s="422">
        <f t="shared" si="1054"/>
        <v>0</v>
      </c>
      <c r="J3760" s="422">
        <f t="shared" si="1055"/>
        <v>0</v>
      </c>
      <c r="K3760" s="419"/>
      <c r="L3760" s="423">
        <f t="shared" si="1056"/>
        <v>0</v>
      </c>
      <c r="M3760" s="423">
        <f t="shared" si="1057"/>
        <v>0</v>
      </c>
      <c r="N3760" s="424">
        <f t="shared" si="1058"/>
        <v>0</v>
      </c>
      <c r="O3760" s="424">
        <f t="shared" si="1059"/>
        <v>0</v>
      </c>
      <c r="P3760" s="420"/>
      <c r="Q3760" s="532"/>
      <c r="R3760" s="526" t="str">
        <f t="shared" si="1051"/>
        <v/>
      </c>
      <c r="S3760" s="526" t="str">
        <f t="shared" si="1053"/>
        <v/>
      </c>
      <c r="V3760" s="433">
        <f>VLOOKUP(A3760,[3]Cartilha!$A:$A,1,FALSE)</f>
        <v>92332</v>
      </c>
      <c r="W3760" s="367"/>
    </row>
    <row r="3761" spans="1:23" ht="22.5" hidden="1" x14ac:dyDescent="0.2">
      <c r="A3761" s="623">
        <v>92333</v>
      </c>
      <c r="B3761" s="616" t="s">
        <v>3171</v>
      </c>
      <c r="C3761" s="620" t="s">
        <v>3324</v>
      </c>
      <c r="D3761" s="612" t="s">
        <v>169</v>
      </c>
      <c r="E3761" s="621">
        <v>34.770000000000003</v>
      </c>
      <c r="F3761" s="614">
        <f t="shared" si="1052"/>
        <v>41.92</v>
      </c>
      <c r="G3761" s="510"/>
      <c r="H3761" s="423"/>
      <c r="I3761" s="422">
        <f t="shared" si="1054"/>
        <v>0</v>
      </c>
      <c r="J3761" s="422">
        <f t="shared" si="1055"/>
        <v>0</v>
      </c>
      <c r="K3761" s="419"/>
      <c r="L3761" s="423">
        <f t="shared" si="1056"/>
        <v>0</v>
      </c>
      <c r="M3761" s="423">
        <f t="shared" si="1057"/>
        <v>0</v>
      </c>
      <c r="N3761" s="424">
        <f t="shared" si="1058"/>
        <v>0</v>
      </c>
      <c r="O3761" s="424">
        <f t="shared" si="1059"/>
        <v>0</v>
      </c>
      <c r="P3761" s="420"/>
      <c r="Q3761" s="532"/>
      <c r="R3761" s="526" t="str">
        <f t="shared" si="1051"/>
        <v/>
      </c>
      <c r="S3761" s="526" t="str">
        <f t="shared" si="1053"/>
        <v/>
      </c>
      <c r="V3761" s="433">
        <f>VLOOKUP(A3761,[3]Cartilha!$A:$A,1,FALSE)</f>
        <v>92333</v>
      </c>
      <c r="W3761" s="367"/>
    </row>
    <row r="3762" spans="1:23" ht="22.5" hidden="1" x14ac:dyDescent="0.2">
      <c r="A3762" s="623">
        <v>92334</v>
      </c>
      <c r="B3762" s="616" t="s">
        <v>3171</v>
      </c>
      <c r="C3762" s="620" t="s">
        <v>3325</v>
      </c>
      <c r="D3762" s="612" t="s">
        <v>169</v>
      </c>
      <c r="E3762" s="621">
        <v>51.11</v>
      </c>
      <c r="F3762" s="614">
        <f t="shared" si="1052"/>
        <v>61.62</v>
      </c>
      <c r="G3762" s="510"/>
      <c r="H3762" s="423"/>
      <c r="I3762" s="422">
        <f t="shared" si="1054"/>
        <v>0</v>
      </c>
      <c r="J3762" s="422">
        <f t="shared" si="1055"/>
        <v>0</v>
      </c>
      <c r="K3762" s="419"/>
      <c r="L3762" s="423">
        <f t="shared" si="1056"/>
        <v>0</v>
      </c>
      <c r="M3762" s="423">
        <f t="shared" si="1057"/>
        <v>0</v>
      </c>
      <c r="N3762" s="424">
        <f t="shared" si="1058"/>
        <v>0</v>
      </c>
      <c r="O3762" s="424">
        <f t="shared" si="1059"/>
        <v>0</v>
      </c>
      <c r="P3762" s="420"/>
      <c r="Q3762" s="532"/>
      <c r="R3762" s="526" t="str">
        <f t="shared" si="1051"/>
        <v/>
      </c>
      <c r="S3762" s="526" t="str">
        <f t="shared" si="1053"/>
        <v/>
      </c>
      <c r="V3762" s="433">
        <f>VLOOKUP(A3762,[3]Cartilha!$A:$A,1,FALSE)</f>
        <v>92334</v>
      </c>
      <c r="W3762" s="367"/>
    </row>
    <row r="3763" spans="1:23" ht="22.5" hidden="1" x14ac:dyDescent="0.2">
      <c r="A3763" s="623">
        <v>93050</v>
      </c>
      <c r="B3763" s="616" t="s">
        <v>3171</v>
      </c>
      <c r="C3763" s="620" t="s">
        <v>3326</v>
      </c>
      <c r="D3763" s="612" t="s">
        <v>169</v>
      </c>
      <c r="E3763" s="621">
        <v>13.14</v>
      </c>
      <c r="F3763" s="614">
        <f t="shared" si="1052"/>
        <v>15.84</v>
      </c>
      <c r="G3763" s="510"/>
      <c r="H3763" s="423"/>
      <c r="I3763" s="422">
        <f t="shared" si="1054"/>
        <v>0</v>
      </c>
      <c r="J3763" s="422">
        <f t="shared" si="1055"/>
        <v>0</v>
      </c>
      <c r="K3763" s="419"/>
      <c r="L3763" s="423">
        <f t="shared" si="1056"/>
        <v>0</v>
      </c>
      <c r="M3763" s="423">
        <f t="shared" si="1057"/>
        <v>0</v>
      </c>
      <c r="N3763" s="424">
        <f t="shared" si="1058"/>
        <v>0</v>
      </c>
      <c r="O3763" s="424">
        <f t="shared" si="1059"/>
        <v>0</v>
      </c>
      <c r="P3763" s="420"/>
      <c r="Q3763" s="532"/>
      <c r="R3763" s="526" t="str">
        <f t="shared" si="1051"/>
        <v/>
      </c>
      <c r="S3763" s="526" t="str">
        <f t="shared" si="1053"/>
        <v/>
      </c>
      <c r="V3763" s="433">
        <f>VLOOKUP(A3763,[3]Cartilha!$A:$A,1,FALSE)</f>
        <v>93050</v>
      </c>
      <c r="W3763" s="367"/>
    </row>
    <row r="3764" spans="1:23" ht="22.5" hidden="1" x14ac:dyDescent="0.2">
      <c r="A3764" s="623">
        <v>93051</v>
      </c>
      <c r="B3764" s="616" t="s">
        <v>3171</v>
      </c>
      <c r="C3764" s="620" t="s">
        <v>3327</v>
      </c>
      <c r="D3764" s="612" t="s">
        <v>169</v>
      </c>
      <c r="E3764" s="621">
        <v>12.1</v>
      </c>
      <c r="F3764" s="614">
        <f t="shared" si="1052"/>
        <v>14.59</v>
      </c>
      <c r="G3764" s="510"/>
      <c r="H3764" s="423"/>
      <c r="I3764" s="422">
        <f t="shared" si="1054"/>
        <v>0</v>
      </c>
      <c r="J3764" s="422">
        <f t="shared" si="1055"/>
        <v>0</v>
      </c>
      <c r="K3764" s="419"/>
      <c r="L3764" s="423">
        <f t="shared" si="1056"/>
        <v>0</v>
      </c>
      <c r="M3764" s="423">
        <f t="shared" si="1057"/>
        <v>0</v>
      </c>
      <c r="N3764" s="424">
        <f t="shared" si="1058"/>
        <v>0</v>
      </c>
      <c r="O3764" s="424">
        <f t="shared" si="1059"/>
        <v>0</v>
      </c>
      <c r="P3764" s="420"/>
      <c r="Q3764" s="532"/>
      <c r="R3764" s="526" t="str">
        <f t="shared" si="1051"/>
        <v/>
      </c>
      <c r="S3764" s="526" t="str">
        <f t="shared" si="1053"/>
        <v/>
      </c>
      <c r="V3764" s="433">
        <f>VLOOKUP(A3764,[3]Cartilha!$A:$A,1,FALSE)</f>
        <v>93051</v>
      </c>
      <c r="W3764" s="367"/>
    </row>
    <row r="3765" spans="1:23" ht="22.5" hidden="1" x14ac:dyDescent="0.2">
      <c r="A3765" s="623">
        <v>93052</v>
      </c>
      <c r="B3765" s="616" t="s">
        <v>3171</v>
      </c>
      <c r="C3765" s="620" t="s">
        <v>3105</v>
      </c>
      <c r="D3765" s="612" t="s">
        <v>169</v>
      </c>
      <c r="E3765" s="621">
        <v>598.64</v>
      </c>
      <c r="F3765" s="614">
        <f t="shared" si="1052"/>
        <v>721.72</v>
      </c>
      <c r="G3765" s="510"/>
      <c r="H3765" s="423"/>
      <c r="I3765" s="422">
        <f t="shared" si="1054"/>
        <v>0</v>
      </c>
      <c r="J3765" s="422">
        <f t="shared" si="1055"/>
        <v>0</v>
      </c>
      <c r="K3765" s="419"/>
      <c r="L3765" s="423">
        <f t="shared" si="1056"/>
        <v>0</v>
      </c>
      <c r="M3765" s="423">
        <f t="shared" si="1057"/>
        <v>0</v>
      </c>
      <c r="N3765" s="424">
        <f t="shared" si="1058"/>
        <v>0</v>
      </c>
      <c r="O3765" s="424">
        <f t="shared" si="1059"/>
        <v>0</v>
      </c>
      <c r="P3765" s="420"/>
      <c r="Q3765" s="532"/>
      <c r="R3765" s="526" t="str">
        <f t="shared" si="1051"/>
        <v/>
      </c>
      <c r="S3765" s="526" t="str">
        <f t="shared" si="1053"/>
        <v/>
      </c>
      <c r="V3765" s="433">
        <f>VLOOKUP(A3765,[3]Cartilha!$A:$A,1,FALSE)</f>
        <v>93052</v>
      </c>
      <c r="W3765" s="367"/>
    </row>
    <row r="3766" spans="1:23" ht="22.5" hidden="1" x14ac:dyDescent="0.2">
      <c r="A3766" s="623">
        <v>93056</v>
      </c>
      <c r="B3766" s="616" t="s">
        <v>3171</v>
      </c>
      <c r="C3766" s="620" t="s">
        <v>3328</v>
      </c>
      <c r="D3766" s="612" t="s">
        <v>169</v>
      </c>
      <c r="E3766" s="621">
        <v>19.260000000000002</v>
      </c>
      <c r="F3766" s="614">
        <f t="shared" si="1052"/>
        <v>23.22</v>
      </c>
      <c r="G3766" s="510"/>
      <c r="H3766" s="423"/>
      <c r="I3766" s="422">
        <f t="shared" si="1054"/>
        <v>0</v>
      </c>
      <c r="J3766" s="422">
        <f t="shared" si="1055"/>
        <v>0</v>
      </c>
      <c r="K3766" s="419"/>
      <c r="L3766" s="423">
        <f t="shared" si="1056"/>
        <v>0</v>
      </c>
      <c r="M3766" s="423">
        <f t="shared" si="1057"/>
        <v>0</v>
      </c>
      <c r="N3766" s="424">
        <f t="shared" si="1058"/>
        <v>0</v>
      </c>
      <c r="O3766" s="424">
        <f t="shared" si="1059"/>
        <v>0</v>
      </c>
      <c r="P3766" s="420"/>
      <c r="Q3766" s="532"/>
      <c r="R3766" s="526" t="str">
        <f t="shared" si="1051"/>
        <v/>
      </c>
      <c r="S3766" s="526" t="str">
        <f t="shared" si="1053"/>
        <v/>
      </c>
      <c r="V3766" s="433">
        <f>VLOOKUP(A3766,[3]Cartilha!$A:$A,1,FALSE)</f>
        <v>93056</v>
      </c>
      <c r="W3766" s="367"/>
    </row>
    <row r="3767" spans="1:23" ht="22.5" hidden="1" x14ac:dyDescent="0.2">
      <c r="A3767" s="623">
        <v>93057</v>
      </c>
      <c r="B3767" s="616" t="s">
        <v>3171</v>
      </c>
      <c r="C3767" s="620" t="s">
        <v>3329</v>
      </c>
      <c r="D3767" s="612" t="s">
        <v>169</v>
      </c>
      <c r="E3767" s="621">
        <v>16.78</v>
      </c>
      <c r="F3767" s="614">
        <f t="shared" si="1052"/>
        <v>20.23</v>
      </c>
      <c r="G3767" s="510"/>
      <c r="H3767" s="423"/>
      <c r="I3767" s="422">
        <f t="shared" si="1054"/>
        <v>0</v>
      </c>
      <c r="J3767" s="422">
        <f t="shared" si="1055"/>
        <v>0</v>
      </c>
      <c r="K3767" s="419"/>
      <c r="L3767" s="423">
        <f t="shared" si="1056"/>
        <v>0</v>
      </c>
      <c r="M3767" s="423">
        <f t="shared" si="1057"/>
        <v>0</v>
      </c>
      <c r="N3767" s="424">
        <f t="shared" si="1058"/>
        <v>0</v>
      </c>
      <c r="O3767" s="424">
        <f t="shared" si="1059"/>
        <v>0</v>
      </c>
      <c r="P3767" s="420"/>
      <c r="Q3767" s="532"/>
      <c r="R3767" s="526" t="str">
        <f t="shared" si="1051"/>
        <v/>
      </c>
      <c r="S3767" s="526" t="str">
        <f t="shared" si="1053"/>
        <v/>
      </c>
      <c r="V3767" s="433">
        <f>VLOOKUP(A3767,[3]Cartilha!$A:$A,1,FALSE)</f>
        <v>93057</v>
      </c>
      <c r="W3767" s="367"/>
    </row>
    <row r="3768" spans="1:23" ht="22.5" hidden="1" x14ac:dyDescent="0.2">
      <c r="A3768" s="623">
        <v>93058</v>
      </c>
      <c r="B3768" s="616" t="s">
        <v>3171</v>
      </c>
      <c r="C3768" s="620" t="s">
        <v>3106</v>
      </c>
      <c r="D3768" s="612" t="s">
        <v>169</v>
      </c>
      <c r="E3768" s="621">
        <v>658.26</v>
      </c>
      <c r="F3768" s="614">
        <f t="shared" si="1052"/>
        <v>793.6</v>
      </c>
      <c r="G3768" s="510"/>
      <c r="H3768" s="423"/>
      <c r="I3768" s="422">
        <f t="shared" si="1054"/>
        <v>0</v>
      </c>
      <c r="J3768" s="422">
        <f t="shared" si="1055"/>
        <v>0</v>
      </c>
      <c r="K3768" s="419"/>
      <c r="L3768" s="423">
        <f t="shared" si="1056"/>
        <v>0</v>
      </c>
      <c r="M3768" s="423">
        <f t="shared" si="1057"/>
        <v>0</v>
      </c>
      <c r="N3768" s="424">
        <f t="shared" si="1058"/>
        <v>0</v>
      </c>
      <c r="O3768" s="424">
        <f t="shared" si="1059"/>
        <v>0</v>
      </c>
      <c r="P3768" s="420"/>
      <c r="Q3768" s="532"/>
      <c r="R3768" s="526" t="str">
        <f t="shared" si="1051"/>
        <v/>
      </c>
      <c r="S3768" s="526" t="str">
        <f t="shared" si="1053"/>
        <v/>
      </c>
      <c r="V3768" s="433">
        <f>VLOOKUP(A3768,[3]Cartilha!$A:$A,1,FALSE)</f>
        <v>93058</v>
      </c>
      <c r="W3768" s="367"/>
    </row>
    <row r="3769" spans="1:23" ht="22.5" hidden="1" x14ac:dyDescent="0.2">
      <c r="A3769" s="623">
        <v>93061</v>
      </c>
      <c r="B3769" s="616" t="s">
        <v>3171</v>
      </c>
      <c r="C3769" s="620" t="s">
        <v>3107</v>
      </c>
      <c r="D3769" s="612" t="s">
        <v>169</v>
      </c>
      <c r="E3769" s="621">
        <v>36.28</v>
      </c>
      <c r="F3769" s="614">
        <f t="shared" si="1052"/>
        <v>43.74</v>
      </c>
      <c r="G3769" s="510"/>
      <c r="H3769" s="423"/>
      <c r="I3769" s="422">
        <f t="shared" si="1054"/>
        <v>0</v>
      </c>
      <c r="J3769" s="422">
        <f t="shared" si="1055"/>
        <v>0</v>
      </c>
      <c r="K3769" s="419"/>
      <c r="L3769" s="423">
        <f t="shared" si="1056"/>
        <v>0</v>
      </c>
      <c r="M3769" s="423">
        <f t="shared" si="1057"/>
        <v>0</v>
      </c>
      <c r="N3769" s="424">
        <f t="shared" si="1058"/>
        <v>0</v>
      </c>
      <c r="O3769" s="424">
        <f t="shared" si="1059"/>
        <v>0</v>
      </c>
      <c r="P3769" s="420"/>
      <c r="Q3769" s="532"/>
      <c r="R3769" s="526" t="str">
        <f t="shared" si="1051"/>
        <v/>
      </c>
      <c r="S3769" s="526" t="str">
        <f t="shared" si="1053"/>
        <v/>
      </c>
      <c r="V3769" s="433">
        <f>VLOOKUP(A3769,[3]Cartilha!$A:$A,1,FALSE)</f>
        <v>93061</v>
      </c>
      <c r="W3769" s="367"/>
    </row>
    <row r="3770" spans="1:23" ht="22.5" hidden="1" x14ac:dyDescent="0.2">
      <c r="A3770" s="623">
        <v>93062</v>
      </c>
      <c r="B3770" s="616" t="s">
        <v>3171</v>
      </c>
      <c r="C3770" s="620" t="s">
        <v>3108</v>
      </c>
      <c r="D3770" s="612" t="s">
        <v>169</v>
      </c>
      <c r="E3770" s="621">
        <v>31.46</v>
      </c>
      <c r="F3770" s="614">
        <f t="shared" si="1052"/>
        <v>37.93</v>
      </c>
      <c r="G3770" s="510"/>
      <c r="H3770" s="423"/>
      <c r="I3770" s="422">
        <f t="shared" si="1054"/>
        <v>0</v>
      </c>
      <c r="J3770" s="422">
        <f t="shared" si="1055"/>
        <v>0</v>
      </c>
      <c r="K3770" s="419"/>
      <c r="L3770" s="423">
        <f t="shared" si="1056"/>
        <v>0</v>
      </c>
      <c r="M3770" s="423">
        <f t="shared" si="1057"/>
        <v>0</v>
      </c>
      <c r="N3770" s="424">
        <f t="shared" si="1058"/>
        <v>0</v>
      </c>
      <c r="O3770" s="424">
        <f t="shared" si="1059"/>
        <v>0</v>
      </c>
      <c r="P3770" s="420"/>
      <c r="Q3770" s="532"/>
      <c r="R3770" s="526" t="str">
        <f t="shared" si="1051"/>
        <v/>
      </c>
      <c r="S3770" s="526" t="str">
        <f t="shared" si="1053"/>
        <v/>
      </c>
      <c r="V3770" s="433">
        <f>VLOOKUP(A3770,[3]Cartilha!$A:$A,1,FALSE)</f>
        <v>93062</v>
      </c>
      <c r="W3770" s="367"/>
    </row>
    <row r="3771" spans="1:23" ht="22.5" hidden="1" x14ac:dyDescent="0.2">
      <c r="A3771" s="623">
        <v>93064</v>
      </c>
      <c r="B3771" s="616" t="s">
        <v>3171</v>
      </c>
      <c r="C3771" s="620" t="s">
        <v>3109</v>
      </c>
      <c r="D3771" s="612" t="s">
        <v>169</v>
      </c>
      <c r="E3771" s="621">
        <v>56.1</v>
      </c>
      <c r="F3771" s="614">
        <f t="shared" si="1052"/>
        <v>67.63</v>
      </c>
      <c r="G3771" s="510"/>
      <c r="H3771" s="423"/>
      <c r="I3771" s="422">
        <f t="shared" si="1054"/>
        <v>0</v>
      </c>
      <c r="J3771" s="422">
        <f t="shared" si="1055"/>
        <v>0</v>
      </c>
      <c r="K3771" s="419"/>
      <c r="L3771" s="423">
        <f t="shared" si="1056"/>
        <v>0</v>
      </c>
      <c r="M3771" s="423">
        <f t="shared" si="1057"/>
        <v>0</v>
      </c>
      <c r="N3771" s="424">
        <f t="shared" si="1058"/>
        <v>0</v>
      </c>
      <c r="O3771" s="424">
        <f t="shared" si="1059"/>
        <v>0</v>
      </c>
      <c r="P3771" s="420"/>
      <c r="Q3771" s="532"/>
      <c r="R3771" s="526" t="str">
        <f t="shared" si="1051"/>
        <v/>
      </c>
      <c r="S3771" s="526" t="str">
        <f t="shared" si="1053"/>
        <v/>
      </c>
      <c r="V3771" s="433">
        <f>VLOOKUP(A3771,[3]Cartilha!$A:$A,1,FALSE)</f>
        <v>93064</v>
      </c>
      <c r="W3771" s="367"/>
    </row>
    <row r="3772" spans="1:23" ht="22.5" hidden="1" x14ac:dyDescent="0.2">
      <c r="A3772" s="623">
        <v>93065</v>
      </c>
      <c r="B3772" s="616" t="s">
        <v>3171</v>
      </c>
      <c r="C3772" s="620" t="s">
        <v>3110</v>
      </c>
      <c r="D3772" s="612" t="s">
        <v>169</v>
      </c>
      <c r="E3772" s="621">
        <v>52.54</v>
      </c>
      <c r="F3772" s="614">
        <f t="shared" si="1052"/>
        <v>63.34</v>
      </c>
      <c r="G3772" s="510"/>
      <c r="H3772" s="423"/>
      <c r="I3772" s="422">
        <f t="shared" si="1054"/>
        <v>0</v>
      </c>
      <c r="J3772" s="422">
        <f t="shared" si="1055"/>
        <v>0</v>
      </c>
      <c r="K3772" s="419"/>
      <c r="L3772" s="423">
        <f t="shared" si="1056"/>
        <v>0</v>
      </c>
      <c r="M3772" s="423">
        <f t="shared" si="1057"/>
        <v>0</v>
      </c>
      <c r="N3772" s="424">
        <f t="shared" si="1058"/>
        <v>0</v>
      </c>
      <c r="O3772" s="424">
        <f t="shared" si="1059"/>
        <v>0</v>
      </c>
      <c r="P3772" s="420"/>
      <c r="Q3772" s="532"/>
      <c r="R3772" s="526" t="str">
        <f t="shared" si="1051"/>
        <v/>
      </c>
      <c r="S3772" s="526" t="str">
        <f t="shared" si="1053"/>
        <v/>
      </c>
      <c r="V3772" s="433">
        <f>VLOOKUP(A3772,[3]Cartilha!$A:$A,1,FALSE)</f>
        <v>93065</v>
      </c>
      <c r="W3772" s="367"/>
    </row>
    <row r="3773" spans="1:23" ht="22.5" hidden="1" x14ac:dyDescent="0.2">
      <c r="A3773" s="623">
        <v>93067</v>
      </c>
      <c r="B3773" s="616" t="s">
        <v>3171</v>
      </c>
      <c r="C3773" s="620" t="s">
        <v>3111</v>
      </c>
      <c r="D3773" s="612" t="s">
        <v>169</v>
      </c>
      <c r="E3773" s="621">
        <v>83.25</v>
      </c>
      <c r="F3773" s="614">
        <f t="shared" si="1052"/>
        <v>100.37</v>
      </c>
      <c r="G3773" s="510"/>
      <c r="H3773" s="423"/>
      <c r="I3773" s="422">
        <f t="shared" si="1054"/>
        <v>0</v>
      </c>
      <c r="J3773" s="422">
        <f t="shared" si="1055"/>
        <v>0</v>
      </c>
      <c r="K3773" s="419"/>
      <c r="L3773" s="423">
        <f t="shared" si="1056"/>
        <v>0</v>
      </c>
      <c r="M3773" s="423">
        <f t="shared" si="1057"/>
        <v>0</v>
      </c>
      <c r="N3773" s="424">
        <f t="shared" si="1058"/>
        <v>0</v>
      </c>
      <c r="O3773" s="424">
        <f t="shared" si="1059"/>
        <v>0</v>
      </c>
      <c r="P3773" s="420"/>
      <c r="Q3773" s="532"/>
      <c r="R3773" s="526" t="str">
        <f t="shared" si="1051"/>
        <v/>
      </c>
      <c r="S3773" s="526" t="str">
        <f t="shared" si="1053"/>
        <v/>
      </c>
      <c r="V3773" s="433">
        <f>VLOOKUP(A3773,[3]Cartilha!$A:$A,1,FALSE)</f>
        <v>93067</v>
      </c>
      <c r="W3773" s="367"/>
    </row>
    <row r="3774" spans="1:23" ht="22.5" hidden="1" x14ac:dyDescent="0.2">
      <c r="A3774" s="623">
        <v>93068</v>
      </c>
      <c r="B3774" s="616" t="s">
        <v>3171</v>
      </c>
      <c r="C3774" s="620" t="s">
        <v>3112</v>
      </c>
      <c r="D3774" s="612" t="s">
        <v>169</v>
      </c>
      <c r="E3774" s="621">
        <v>72.81</v>
      </c>
      <c r="F3774" s="614">
        <f t="shared" si="1052"/>
        <v>87.78</v>
      </c>
      <c r="G3774" s="510"/>
      <c r="H3774" s="423"/>
      <c r="I3774" s="422">
        <f t="shared" si="1054"/>
        <v>0</v>
      </c>
      <c r="J3774" s="422">
        <f t="shared" si="1055"/>
        <v>0</v>
      </c>
      <c r="K3774" s="419"/>
      <c r="L3774" s="423">
        <f t="shared" si="1056"/>
        <v>0</v>
      </c>
      <c r="M3774" s="423">
        <f t="shared" si="1057"/>
        <v>0</v>
      </c>
      <c r="N3774" s="424">
        <f t="shared" si="1058"/>
        <v>0</v>
      </c>
      <c r="O3774" s="424">
        <f t="shared" si="1059"/>
        <v>0</v>
      </c>
      <c r="P3774" s="420"/>
      <c r="Q3774" s="532"/>
      <c r="R3774" s="526" t="str">
        <f t="shared" si="1051"/>
        <v/>
      </c>
      <c r="S3774" s="526" t="str">
        <f t="shared" si="1053"/>
        <v/>
      </c>
      <c r="V3774" s="433">
        <f>VLOOKUP(A3774,[3]Cartilha!$A:$A,1,FALSE)</f>
        <v>93068</v>
      </c>
      <c r="W3774" s="367"/>
    </row>
    <row r="3775" spans="1:23" ht="22.5" hidden="1" x14ac:dyDescent="0.2">
      <c r="A3775" s="623">
        <v>93070</v>
      </c>
      <c r="B3775" s="616" t="s">
        <v>3171</v>
      </c>
      <c r="C3775" s="620" t="s">
        <v>3113</v>
      </c>
      <c r="D3775" s="612" t="s">
        <v>169</v>
      </c>
      <c r="E3775" s="621">
        <v>210.59</v>
      </c>
      <c r="F3775" s="614">
        <f t="shared" si="1052"/>
        <v>253.89</v>
      </c>
      <c r="G3775" s="510"/>
      <c r="H3775" s="423"/>
      <c r="I3775" s="422">
        <f t="shared" si="1054"/>
        <v>0</v>
      </c>
      <c r="J3775" s="422">
        <f t="shared" si="1055"/>
        <v>0</v>
      </c>
      <c r="K3775" s="419"/>
      <c r="L3775" s="423">
        <f t="shared" si="1056"/>
        <v>0</v>
      </c>
      <c r="M3775" s="423">
        <f t="shared" si="1057"/>
        <v>0</v>
      </c>
      <c r="N3775" s="424">
        <f t="shared" si="1058"/>
        <v>0</v>
      </c>
      <c r="O3775" s="424">
        <f t="shared" si="1059"/>
        <v>0</v>
      </c>
      <c r="P3775" s="420"/>
      <c r="Q3775" s="532"/>
      <c r="R3775" s="526" t="str">
        <f t="shared" si="1051"/>
        <v/>
      </c>
      <c r="S3775" s="526" t="str">
        <f t="shared" si="1053"/>
        <v/>
      </c>
      <c r="V3775" s="433">
        <f>VLOOKUP(A3775,[3]Cartilha!$A:$A,1,FALSE)</f>
        <v>93070</v>
      </c>
      <c r="W3775" s="367"/>
    </row>
    <row r="3776" spans="1:23" ht="22.5" hidden="1" x14ac:dyDescent="0.2">
      <c r="A3776" s="623">
        <v>93071</v>
      </c>
      <c r="B3776" s="616" t="s">
        <v>3171</v>
      </c>
      <c r="C3776" s="620" t="s">
        <v>3114</v>
      </c>
      <c r="D3776" s="612" t="s">
        <v>169</v>
      </c>
      <c r="E3776" s="621">
        <v>195.52</v>
      </c>
      <c r="F3776" s="614">
        <f t="shared" si="1052"/>
        <v>235.72</v>
      </c>
      <c r="G3776" s="510"/>
      <c r="H3776" s="423"/>
      <c r="I3776" s="422">
        <f t="shared" si="1054"/>
        <v>0</v>
      </c>
      <c r="J3776" s="422">
        <f t="shared" si="1055"/>
        <v>0</v>
      </c>
      <c r="K3776" s="419"/>
      <c r="L3776" s="423">
        <f t="shared" si="1056"/>
        <v>0</v>
      </c>
      <c r="M3776" s="423">
        <f t="shared" si="1057"/>
        <v>0</v>
      </c>
      <c r="N3776" s="424">
        <f t="shared" si="1058"/>
        <v>0</v>
      </c>
      <c r="O3776" s="424">
        <f t="shared" si="1059"/>
        <v>0</v>
      </c>
      <c r="P3776" s="420"/>
      <c r="Q3776" s="532"/>
      <c r="R3776" s="526" t="str">
        <f t="shared" si="1051"/>
        <v/>
      </c>
      <c r="S3776" s="526" t="str">
        <f t="shared" si="1053"/>
        <v/>
      </c>
      <c r="V3776" s="433">
        <f>VLOOKUP(A3776,[3]Cartilha!$A:$A,1,FALSE)</f>
        <v>93071</v>
      </c>
      <c r="W3776" s="367"/>
    </row>
    <row r="3777" spans="1:23" ht="22.5" hidden="1" x14ac:dyDescent="0.2">
      <c r="A3777" s="623">
        <v>89539</v>
      </c>
      <c r="B3777" s="616" t="s">
        <v>3171</v>
      </c>
      <c r="C3777" s="620" t="s">
        <v>6256</v>
      </c>
      <c r="D3777" s="612" t="s">
        <v>169</v>
      </c>
      <c r="E3777" s="621">
        <v>43.18</v>
      </c>
      <c r="F3777" s="614">
        <f t="shared" si="1052"/>
        <v>52.06</v>
      </c>
      <c r="G3777" s="510"/>
      <c r="H3777" s="423"/>
      <c r="I3777" s="422">
        <f t="shared" si="1054"/>
        <v>0</v>
      </c>
      <c r="J3777" s="422">
        <f t="shared" si="1055"/>
        <v>0</v>
      </c>
      <c r="K3777" s="419"/>
      <c r="L3777" s="423">
        <f t="shared" si="1056"/>
        <v>0</v>
      </c>
      <c r="M3777" s="423">
        <f t="shared" si="1057"/>
        <v>0</v>
      </c>
      <c r="N3777" s="424">
        <f t="shared" si="1058"/>
        <v>0</v>
      </c>
      <c r="O3777" s="424">
        <f t="shared" si="1059"/>
        <v>0</v>
      </c>
      <c r="P3777" s="420"/>
      <c r="Q3777" s="532"/>
      <c r="R3777" s="526" t="str">
        <f t="shared" si="1051"/>
        <v/>
      </c>
      <c r="S3777" s="526" t="str">
        <f t="shared" si="1053"/>
        <v/>
      </c>
      <c r="V3777" s="433">
        <f>VLOOKUP(A3777,[3]Cartilha!$A:$A,1,FALSE)</f>
        <v>89539</v>
      </c>
      <c r="W3777" s="367"/>
    </row>
    <row r="3778" spans="1:23" ht="22.5" hidden="1" x14ac:dyDescent="0.2">
      <c r="A3778" s="623">
        <v>89589</v>
      </c>
      <c r="B3778" s="616" t="s">
        <v>3171</v>
      </c>
      <c r="C3778" s="620" t="s">
        <v>6257</v>
      </c>
      <c r="D3778" s="612" t="s">
        <v>169</v>
      </c>
      <c r="E3778" s="621">
        <v>41.16</v>
      </c>
      <c r="F3778" s="614">
        <f t="shared" si="1052"/>
        <v>49.62</v>
      </c>
      <c r="G3778" s="510"/>
      <c r="H3778" s="423"/>
      <c r="I3778" s="422">
        <f t="shared" si="1054"/>
        <v>0</v>
      </c>
      <c r="J3778" s="422">
        <f t="shared" si="1055"/>
        <v>0</v>
      </c>
      <c r="K3778" s="419"/>
      <c r="L3778" s="423">
        <f t="shared" si="1056"/>
        <v>0</v>
      </c>
      <c r="M3778" s="423">
        <f t="shared" si="1057"/>
        <v>0</v>
      </c>
      <c r="N3778" s="424">
        <f t="shared" si="1058"/>
        <v>0</v>
      </c>
      <c r="O3778" s="424">
        <f t="shared" si="1059"/>
        <v>0</v>
      </c>
      <c r="P3778" s="420"/>
      <c r="Q3778" s="532"/>
      <c r="R3778" s="526" t="str">
        <f t="shared" si="1051"/>
        <v/>
      </c>
      <c r="S3778" s="526" t="str">
        <f t="shared" si="1053"/>
        <v/>
      </c>
      <c r="V3778" s="433">
        <f>VLOOKUP(A3778,[3]Cartilha!$A:$A,1,FALSE)</f>
        <v>89589</v>
      </c>
      <c r="W3778" s="367"/>
    </row>
    <row r="3779" spans="1:23" ht="22.5" hidden="1" x14ac:dyDescent="0.2">
      <c r="A3779" s="623">
        <v>93074</v>
      </c>
      <c r="B3779" s="616" t="s">
        <v>3171</v>
      </c>
      <c r="C3779" s="620" t="s">
        <v>3330</v>
      </c>
      <c r="D3779" s="612" t="s">
        <v>169</v>
      </c>
      <c r="E3779" s="621">
        <v>14.03</v>
      </c>
      <c r="F3779" s="614">
        <f t="shared" si="1052"/>
        <v>16.91</v>
      </c>
      <c r="G3779" s="510"/>
      <c r="H3779" s="423"/>
      <c r="I3779" s="422">
        <f t="shared" si="1054"/>
        <v>0</v>
      </c>
      <c r="J3779" s="422">
        <f t="shared" si="1055"/>
        <v>0</v>
      </c>
      <c r="K3779" s="419"/>
      <c r="L3779" s="423">
        <f t="shared" si="1056"/>
        <v>0</v>
      </c>
      <c r="M3779" s="423">
        <f t="shared" si="1057"/>
        <v>0</v>
      </c>
      <c r="N3779" s="424">
        <f t="shared" si="1058"/>
        <v>0</v>
      </c>
      <c r="O3779" s="424">
        <f t="shared" si="1059"/>
        <v>0</v>
      </c>
      <c r="P3779" s="420"/>
      <c r="Q3779" s="532"/>
      <c r="R3779" s="526" t="str">
        <f t="shared" si="1051"/>
        <v/>
      </c>
      <c r="S3779" s="526" t="str">
        <f t="shared" si="1053"/>
        <v/>
      </c>
      <c r="V3779" s="433">
        <f>VLOOKUP(A3779,[3]Cartilha!$A:$A,1,FALSE)</f>
        <v>93074</v>
      </c>
      <c r="W3779" s="367"/>
    </row>
    <row r="3780" spans="1:23" ht="22.5" hidden="1" x14ac:dyDescent="0.2">
      <c r="A3780" s="623">
        <v>93076</v>
      </c>
      <c r="B3780" s="616" t="s">
        <v>3171</v>
      </c>
      <c r="C3780" s="620" t="s">
        <v>3331</v>
      </c>
      <c r="D3780" s="612" t="s">
        <v>169</v>
      </c>
      <c r="E3780" s="621">
        <v>23.1</v>
      </c>
      <c r="F3780" s="614">
        <f t="shared" si="1052"/>
        <v>27.85</v>
      </c>
      <c r="G3780" s="510"/>
      <c r="H3780" s="423"/>
      <c r="I3780" s="422">
        <f t="shared" si="1054"/>
        <v>0</v>
      </c>
      <c r="J3780" s="422">
        <f t="shared" si="1055"/>
        <v>0</v>
      </c>
      <c r="K3780" s="419"/>
      <c r="L3780" s="423">
        <f t="shared" si="1056"/>
        <v>0</v>
      </c>
      <c r="M3780" s="423">
        <f t="shared" si="1057"/>
        <v>0</v>
      </c>
      <c r="N3780" s="424">
        <f t="shared" si="1058"/>
        <v>0</v>
      </c>
      <c r="O3780" s="424">
        <f t="shared" si="1059"/>
        <v>0</v>
      </c>
      <c r="P3780" s="420"/>
      <c r="Q3780" s="532"/>
      <c r="R3780" s="526" t="str">
        <f t="shared" si="1051"/>
        <v/>
      </c>
      <c r="S3780" s="526" t="str">
        <f t="shared" si="1053"/>
        <v/>
      </c>
      <c r="V3780" s="433">
        <f>VLOOKUP(A3780,[3]Cartilha!$A:$A,1,FALSE)</f>
        <v>93076</v>
      </c>
      <c r="W3780" s="367"/>
    </row>
    <row r="3781" spans="1:23" ht="22.5" hidden="1" x14ac:dyDescent="0.2">
      <c r="A3781" s="623">
        <v>93079</v>
      </c>
      <c r="B3781" s="616" t="s">
        <v>3171</v>
      </c>
      <c r="C3781" s="620" t="s">
        <v>3332</v>
      </c>
      <c r="D3781" s="612" t="s">
        <v>169</v>
      </c>
      <c r="E3781" s="621">
        <v>32.56</v>
      </c>
      <c r="F3781" s="614">
        <f t="shared" si="1052"/>
        <v>39.25</v>
      </c>
      <c r="G3781" s="510"/>
      <c r="H3781" s="423"/>
      <c r="I3781" s="422">
        <f t="shared" si="1054"/>
        <v>0</v>
      </c>
      <c r="J3781" s="422">
        <f t="shared" si="1055"/>
        <v>0</v>
      </c>
      <c r="K3781" s="419"/>
      <c r="L3781" s="423">
        <f t="shared" si="1056"/>
        <v>0</v>
      </c>
      <c r="M3781" s="423">
        <f t="shared" si="1057"/>
        <v>0</v>
      </c>
      <c r="N3781" s="424">
        <f t="shared" si="1058"/>
        <v>0</v>
      </c>
      <c r="O3781" s="424">
        <f t="shared" si="1059"/>
        <v>0</v>
      </c>
      <c r="P3781" s="420"/>
      <c r="Q3781" s="532"/>
      <c r="R3781" s="526" t="str">
        <f t="shared" si="1051"/>
        <v/>
      </c>
      <c r="S3781" s="526" t="str">
        <f t="shared" si="1053"/>
        <v/>
      </c>
      <c r="V3781" s="433">
        <f>VLOOKUP(A3781,[3]Cartilha!$A:$A,1,FALSE)</f>
        <v>93079</v>
      </c>
      <c r="W3781" s="367"/>
    </row>
    <row r="3782" spans="1:23" ht="22.5" hidden="1" x14ac:dyDescent="0.2">
      <c r="A3782" s="623">
        <v>93080</v>
      </c>
      <c r="B3782" s="616" t="s">
        <v>3171</v>
      </c>
      <c r="C3782" s="620" t="s">
        <v>3333</v>
      </c>
      <c r="D3782" s="612" t="s">
        <v>169</v>
      </c>
      <c r="E3782" s="621">
        <v>9.15</v>
      </c>
      <c r="F3782" s="614">
        <f t="shared" si="1052"/>
        <v>11.03</v>
      </c>
      <c r="G3782" s="510"/>
      <c r="H3782" s="423"/>
      <c r="I3782" s="422">
        <f t="shared" si="1054"/>
        <v>0</v>
      </c>
      <c r="J3782" s="422">
        <f t="shared" si="1055"/>
        <v>0</v>
      </c>
      <c r="K3782" s="419"/>
      <c r="L3782" s="423">
        <f t="shared" si="1056"/>
        <v>0</v>
      </c>
      <c r="M3782" s="423">
        <f t="shared" si="1057"/>
        <v>0</v>
      </c>
      <c r="N3782" s="424">
        <f t="shared" si="1058"/>
        <v>0</v>
      </c>
      <c r="O3782" s="424">
        <f t="shared" si="1059"/>
        <v>0</v>
      </c>
      <c r="P3782" s="420"/>
      <c r="Q3782" s="532"/>
      <c r="R3782" s="526" t="str">
        <f t="shared" si="1051"/>
        <v/>
      </c>
      <c r="S3782" s="526" t="str">
        <f t="shared" si="1053"/>
        <v/>
      </c>
      <c r="V3782" s="433">
        <f>VLOOKUP(A3782,[3]Cartilha!$A:$A,1,FALSE)</f>
        <v>93080</v>
      </c>
      <c r="W3782" s="367"/>
    </row>
    <row r="3783" spans="1:23" ht="22.5" hidden="1" x14ac:dyDescent="0.2">
      <c r="A3783" s="623">
        <v>93083</v>
      </c>
      <c r="B3783" s="616" t="s">
        <v>3171</v>
      </c>
      <c r="C3783" s="620" t="s">
        <v>3115</v>
      </c>
      <c r="D3783" s="612" t="s">
        <v>169</v>
      </c>
      <c r="E3783" s="621">
        <v>517.36</v>
      </c>
      <c r="F3783" s="614">
        <f t="shared" si="1052"/>
        <v>623.73</v>
      </c>
      <c r="G3783" s="510"/>
      <c r="H3783" s="423"/>
      <c r="I3783" s="422">
        <f t="shared" si="1054"/>
        <v>0</v>
      </c>
      <c r="J3783" s="422">
        <f t="shared" si="1055"/>
        <v>0</v>
      </c>
      <c r="K3783" s="419"/>
      <c r="L3783" s="423">
        <f t="shared" si="1056"/>
        <v>0</v>
      </c>
      <c r="M3783" s="423">
        <f t="shared" si="1057"/>
        <v>0</v>
      </c>
      <c r="N3783" s="424">
        <f t="shared" si="1058"/>
        <v>0</v>
      </c>
      <c r="O3783" s="424">
        <f t="shared" si="1059"/>
        <v>0</v>
      </c>
      <c r="P3783" s="420"/>
      <c r="Q3783" s="532"/>
      <c r="R3783" s="526" t="str">
        <f t="shared" si="1051"/>
        <v/>
      </c>
      <c r="S3783" s="526" t="str">
        <f t="shared" si="1053"/>
        <v/>
      </c>
      <c r="V3783" s="433">
        <f>VLOOKUP(A3783,[3]Cartilha!$A:$A,1,FALSE)</f>
        <v>93083</v>
      </c>
      <c r="W3783" s="367"/>
    </row>
    <row r="3784" spans="1:23" ht="22.5" hidden="1" x14ac:dyDescent="0.2">
      <c r="A3784" s="623">
        <v>93084</v>
      </c>
      <c r="B3784" s="616" t="s">
        <v>3171</v>
      </c>
      <c r="C3784" s="620" t="s">
        <v>3334</v>
      </c>
      <c r="D3784" s="612" t="s">
        <v>169</v>
      </c>
      <c r="E3784" s="621">
        <v>15.28</v>
      </c>
      <c r="F3784" s="614">
        <f t="shared" si="1052"/>
        <v>18.420000000000002</v>
      </c>
      <c r="G3784" s="510"/>
      <c r="H3784" s="423"/>
      <c r="I3784" s="422">
        <f t="shared" si="1054"/>
        <v>0</v>
      </c>
      <c r="J3784" s="422">
        <f t="shared" si="1055"/>
        <v>0</v>
      </c>
      <c r="K3784" s="419"/>
      <c r="L3784" s="423">
        <f t="shared" si="1056"/>
        <v>0</v>
      </c>
      <c r="M3784" s="423">
        <f t="shared" si="1057"/>
        <v>0</v>
      </c>
      <c r="N3784" s="424">
        <f t="shared" si="1058"/>
        <v>0</v>
      </c>
      <c r="O3784" s="424">
        <f t="shared" si="1059"/>
        <v>0</v>
      </c>
      <c r="P3784" s="420"/>
      <c r="Q3784" s="532"/>
      <c r="R3784" s="526" t="str">
        <f t="shared" si="1051"/>
        <v/>
      </c>
      <c r="S3784" s="526" t="str">
        <f t="shared" si="1053"/>
        <v/>
      </c>
      <c r="V3784" s="433">
        <f>VLOOKUP(A3784,[3]Cartilha!$A:$A,1,FALSE)</f>
        <v>93084</v>
      </c>
      <c r="W3784" s="367"/>
    </row>
    <row r="3785" spans="1:23" ht="22.5" hidden="1" x14ac:dyDescent="0.2">
      <c r="A3785" s="623">
        <v>93085</v>
      </c>
      <c r="B3785" s="616" t="s">
        <v>3171</v>
      </c>
      <c r="C3785" s="620" t="s">
        <v>3335</v>
      </c>
      <c r="D3785" s="612" t="s">
        <v>169</v>
      </c>
      <c r="E3785" s="621">
        <v>14.24</v>
      </c>
      <c r="F3785" s="614">
        <f t="shared" si="1052"/>
        <v>17.170000000000002</v>
      </c>
      <c r="G3785" s="510"/>
      <c r="H3785" s="423"/>
      <c r="I3785" s="422">
        <f t="shared" si="1054"/>
        <v>0</v>
      </c>
      <c r="J3785" s="422">
        <f t="shared" si="1055"/>
        <v>0</v>
      </c>
      <c r="K3785" s="419"/>
      <c r="L3785" s="423">
        <f t="shared" si="1056"/>
        <v>0</v>
      </c>
      <c r="M3785" s="423">
        <f t="shared" si="1057"/>
        <v>0</v>
      </c>
      <c r="N3785" s="424">
        <f t="shared" si="1058"/>
        <v>0</v>
      </c>
      <c r="O3785" s="424">
        <f t="shared" si="1059"/>
        <v>0</v>
      </c>
      <c r="P3785" s="420"/>
      <c r="Q3785" s="532"/>
      <c r="R3785" s="526" t="str">
        <f t="shared" si="1051"/>
        <v/>
      </c>
      <c r="S3785" s="526" t="str">
        <f t="shared" si="1053"/>
        <v/>
      </c>
      <c r="V3785" s="433">
        <f>VLOOKUP(A3785,[3]Cartilha!$A:$A,1,FALSE)</f>
        <v>93085</v>
      </c>
      <c r="W3785" s="367"/>
    </row>
    <row r="3786" spans="1:23" ht="22.5" hidden="1" x14ac:dyDescent="0.2">
      <c r="A3786" s="623">
        <v>93086</v>
      </c>
      <c r="B3786" s="616" t="s">
        <v>3171</v>
      </c>
      <c r="C3786" s="620" t="s">
        <v>3116</v>
      </c>
      <c r="D3786" s="612" t="s">
        <v>169</v>
      </c>
      <c r="E3786" s="621">
        <v>600.78</v>
      </c>
      <c r="F3786" s="614">
        <f t="shared" si="1052"/>
        <v>724.3</v>
      </c>
      <c r="G3786" s="510"/>
      <c r="H3786" s="423"/>
      <c r="I3786" s="422">
        <f t="shared" si="1054"/>
        <v>0</v>
      </c>
      <c r="J3786" s="422">
        <f t="shared" si="1055"/>
        <v>0</v>
      </c>
      <c r="K3786" s="419"/>
      <c r="L3786" s="423">
        <f t="shared" si="1056"/>
        <v>0</v>
      </c>
      <c r="M3786" s="423">
        <f t="shared" si="1057"/>
        <v>0</v>
      </c>
      <c r="N3786" s="424">
        <f t="shared" si="1058"/>
        <v>0</v>
      </c>
      <c r="O3786" s="424">
        <f t="shared" si="1059"/>
        <v>0</v>
      </c>
      <c r="P3786" s="420"/>
      <c r="Q3786" s="532"/>
      <c r="R3786" s="526" t="str">
        <f t="shared" si="1051"/>
        <v/>
      </c>
      <c r="S3786" s="526" t="str">
        <f t="shared" si="1053"/>
        <v/>
      </c>
      <c r="V3786" s="433">
        <f>VLOOKUP(A3786,[3]Cartilha!$A:$A,1,FALSE)</f>
        <v>93086</v>
      </c>
      <c r="W3786" s="367"/>
    </row>
    <row r="3787" spans="1:23" ht="22.5" hidden="1" x14ac:dyDescent="0.2">
      <c r="A3787" s="623">
        <v>93090</v>
      </c>
      <c r="B3787" s="616" t="s">
        <v>3171</v>
      </c>
      <c r="C3787" s="620" t="s">
        <v>3336</v>
      </c>
      <c r="D3787" s="612" t="s">
        <v>169</v>
      </c>
      <c r="E3787" s="621">
        <v>21.4</v>
      </c>
      <c r="F3787" s="614">
        <f t="shared" si="1052"/>
        <v>25.8</v>
      </c>
      <c r="G3787" s="510"/>
      <c r="H3787" s="423"/>
      <c r="I3787" s="422">
        <f t="shared" si="1054"/>
        <v>0</v>
      </c>
      <c r="J3787" s="422">
        <f t="shared" si="1055"/>
        <v>0</v>
      </c>
      <c r="K3787" s="419"/>
      <c r="L3787" s="423">
        <f t="shared" si="1056"/>
        <v>0</v>
      </c>
      <c r="M3787" s="423">
        <f t="shared" si="1057"/>
        <v>0</v>
      </c>
      <c r="N3787" s="424">
        <f t="shared" si="1058"/>
        <v>0</v>
      </c>
      <c r="O3787" s="424">
        <f t="shared" si="1059"/>
        <v>0</v>
      </c>
      <c r="P3787" s="420"/>
      <c r="Q3787" s="532"/>
      <c r="R3787" s="526" t="str">
        <f t="shared" si="1051"/>
        <v/>
      </c>
      <c r="S3787" s="526" t="str">
        <f t="shared" si="1053"/>
        <v/>
      </c>
      <c r="V3787" s="433">
        <f>VLOOKUP(A3787,[3]Cartilha!$A:$A,1,FALSE)</f>
        <v>93090</v>
      </c>
      <c r="W3787" s="367"/>
    </row>
    <row r="3788" spans="1:23" ht="22.5" hidden="1" x14ac:dyDescent="0.2">
      <c r="A3788" s="623">
        <v>93091</v>
      </c>
      <c r="B3788" s="616" t="s">
        <v>3171</v>
      </c>
      <c r="C3788" s="620" t="s">
        <v>3337</v>
      </c>
      <c r="D3788" s="612" t="s">
        <v>169</v>
      </c>
      <c r="E3788" s="621">
        <v>18.920000000000002</v>
      </c>
      <c r="F3788" s="614">
        <f t="shared" si="1052"/>
        <v>22.81</v>
      </c>
      <c r="G3788" s="510"/>
      <c r="H3788" s="423"/>
      <c r="I3788" s="422">
        <f t="shared" si="1054"/>
        <v>0</v>
      </c>
      <c r="J3788" s="422">
        <f t="shared" si="1055"/>
        <v>0</v>
      </c>
      <c r="K3788" s="419"/>
      <c r="L3788" s="423">
        <f t="shared" si="1056"/>
        <v>0</v>
      </c>
      <c r="M3788" s="423">
        <f t="shared" si="1057"/>
        <v>0</v>
      </c>
      <c r="N3788" s="424">
        <f t="shared" si="1058"/>
        <v>0</v>
      </c>
      <c r="O3788" s="424">
        <f t="shared" si="1059"/>
        <v>0</v>
      </c>
      <c r="P3788" s="420"/>
      <c r="Q3788" s="532"/>
      <c r="R3788" s="526" t="str">
        <f t="shared" si="1051"/>
        <v/>
      </c>
      <c r="S3788" s="526" t="str">
        <f t="shared" si="1053"/>
        <v/>
      </c>
      <c r="V3788" s="433">
        <f>VLOOKUP(A3788,[3]Cartilha!$A:$A,1,FALSE)</f>
        <v>93091</v>
      </c>
      <c r="W3788" s="367"/>
    </row>
    <row r="3789" spans="1:23" ht="22.5" hidden="1" x14ac:dyDescent="0.2">
      <c r="A3789" s="623">
        <v>93092</v>
      </c>
      <c r="B3789" s="616" t="s">
        <v>3171</v>
      </c>
      <c r="C3789" s="620" t="s">
        <v>3117</v>
      </c>
      <c r="D3789" s="612" t="s">
        <v>169</v>
      </c>
      <c r="E3789" s="621">
        <v>660.4</v>
      </c>
      <c r="F3789" s="614">
        <f t="shared" si="1052"/>
        <v>796.18</v>
      </c>
      <c r="G3789" s="510"/>
      <c r="H3789" s="423"/>
      <c r="I3789" s="422">
        <f t="shared" si="1054"/>
        <v>0</v>
      </c>
      <c r="J3789" s="422">
        <f t="shared" si="1055"/>
        <v>0</v>
      </c>
      <c r="K3789" s="419"/>
      <c r="L3789" s="423">
        <f t="shared" si="1056"/>
        <v>0</v>
      </c>
      <c r="M3789" s="423">
        <f t="shared" si="1057"/>
        <v>0</v>
      </c>
      <c r="N3789" s="424">
        <f t="shared" si="1058"/>
        <v>0</v>
      </c>
      <c r="O3789" s="424">
        <f t="shared" si="1059"/>
        <v>0</v>
      </c>
      <c r="P3789" s="420"/>
      <c r="Q3789" s="532"/>
      <c r="R3789" s="526" t="str">
        <f t="shared" si="1051"/>
        <v/>
      </c>
      <c r="S3789" s="526" t="str">
        <f t="shared" si="1053"/>
        <v/>
      </c>
      <c r="V3789" s="433">
        <f>VLOOKUP(A3789,[3]Cartilha!$A:$A,1,FALSE)</f>
        <v>93092</v>
      </c>
      <c r="W3789" s="367"/>
    </row>
    <row r="3790" spans="1:23" ht="22.5" hidden="1" x14ac:dyDescent="0.2">
      <c r="A3790" s="623">
        <v>93097</v>
      </c>
      <c r="B3790" s="616" t="s">
        <v>3171</v>
      </c>
      <c r="C3790" s="620" t="s">
        <v>3338</v>
      </c>
      <c r="D3790" s="612" t="s">
        <v>169</v>
      </c>
      <c r="E3790" s="621">
        <v>14.29</v>
      </c>
      <c r="F3790" s="614">
        <f t="shared" si="1052"/>
        <v>17.23</v>
      </c>
      <c r="G3790" s="510"/>
      <c r="H3790" s="423"/>
      <c r="I3790" s="422">
        <f t="shared" si="1054"/>
        <v>0</v>
      </c>
      <c r="J3790" s="422">
        <f t="shared" si="1055"/>
        <v>0</v>
      </c>
      <c r="K3790" s="419"/>
      <c r="L3790" s="423">
        <f t="shared" si="1056"/>
        <v>0</v>
      </c>
      <c r="M3790" s="423">
        <f t="shared" si="1057"/>
        <v>0</v>
      </c>
      <c r="N3790" s="424">
        <f t="shared" si="1058"/>
        <v>0</v>
      </c>
      <c r="O3790" s="424">
        <f t="shared" si="1059"/>
        <v>0</v>
      </c>
      <c r="P3790" s="420"/>
      <c r="Q3790" s="532"/>
      <c r="R3790" s="526" t="str">
        <f t="shared" si="1051"/>
        <v/>
      </c>
      <c r="S3790" s="526" t="str">
        <f t="shared" si="1053"/>
        <v/>
      </c>
      <c r="V3790" s="433">
        <f>VLOOKUP(A3790,[3]Cartilha!$A:$A,1,FALSE)</f>
        <v>93097</v>
      </c>
      <c r="W3790" s="367"/>
    </row>
    <row r="3791" spans="1:23" ht="22.5" hidden="1" x14ac:dyDescent="0.2">
      <c r="A3791" s="623">
        <v>93099</v>
      </c>
      <c r="B3791" s="616" t="s">
        <v>3171</v>
      </c>
      <c r="C3791" s="620" t="s">
        <v>3339</v>
      </c>
      <c r="D3791" s="612" t="s">
        <v>169</v>
      </c>
      <c r="E3791" s="621">
        <v>26</v>
      </c>
      <c r="F3791" s="614">
        <f t="shared" si="1052"/>
        <v>31.35</v>
      </c>
      <c r="G3791" s="510"/>
      <c r="H3791" s="423"/>
      <c r="I3791" s="422">
        <f t="shared" ref="I3791:I3806" si="1060">IF(ISBLANK(E3791),0,ROUND(F3791*G3791,2))</f>
        <v>0</v>
      </c>
      <c r="J3791" s="422">
        <f t="shared" ref="J3791:J3806" si="1061">IF(ISBLANK(G3791),0,ROUND(G3791*H3791,2))</f>
        <v>0</v>
      </c>
      <c r="K3791" s="419"/>
      <c r="L3791" s="423">
        <f t="shared" ref="L3791:L3806" si="1062">G3791</f>
        <v>0</v>
      </c>
      <c r="M3791" s="423">
        <f t="shared" ref="M3791:M3806" si="1063">H3791</f>
        <v>0</v>
      </c>
      <c r="N3791" s="424">
        <f t="shared" ref="N3791:N3806" si="1064">IF(ISBLANK(E3791),0,ROUND(F3791*L3791,2))</f>
        <v>0</v>
      </c>
      <c r="O3791" s="424">
        <f t="shared" ref="O3791:O3806" si="1065">IF(ISBLANK(L3791),0,ROUND(L3791*M3791,2))</f>
        <v>0</v>
      </c>
      <c r="P3791" s="420"/>
      <c r="Q3791" s="532"/>
      <c r="R3791" s="526" t="str">
        <f t="shared" si="1051"/>
        <v/>
      </c>
      <c r="S3791" s="526" t="str">
        <f t="shared" si="1053"/>
        <v/>
      </c>
      <c r="V3791" s="433">
        <f>VLOOKUP(A3791,[3]Cartilha!$A:$A,1,FALSE)</f>
        <v>93099</v>
      </c>
      <c r="W3791" s="367"/>
    </row>
    <row r="3792" spans="1:23" ht="22.5" hidden="1" x14ac:dyDescent="0.2">
      <c r="A3792" s="623">
        <v>93102</v>
      </c>
      <c r="B3792" s="616" t="s">
        <v>3171</v>
      </c>
      <c r="C3792" s="620" t="s">
        <v>3340</v>
      </c>
      <c r="D3792" s="612" t="s">
        <v>169</v>
      </c>
      <c r="E3792" s="621">
        <v>35.200000000000003</v>
      </c>
      <c r="F3792" s="614">
        <f t="shared" si="1052"/>
        <v>42.44</v>
      </c>
      <c r="G3792" s="510"/>
      <c r="H3792" s="423"/>
      <c r="I3792" s="422">
        <f t="shared" si="1060"/>
        <v>0</v>
      </c>
      <c r="J3792" s="422">
        <f t="shared" si="1061"/>
        <v>0</v>
      </c>
      <c r="K3792" s="419"/>
      <c r="L3792" s="423">
        <f t="shared" si="1062"/>
        <v>0</v>
      </c>
      <c r="M3792" s="423">
        <f t="shared" si="1063"/>
        <v>0</v>
      </c>
      <c r="N3792" s="424">
        <f t="shared" si="1064"/>
        <v>0</v>
      </c>
      <c r="O3792" s="424">
        <f t="shared" si="1065"/>
        <v>0</v>
      </c>
      <c r="P3792" s="420"/>
      <c r="Q3792" s="532"/>
      <c r="R3792" s="526" t="str">
        <f t="shared" si="1051"/>
        <v/>
      </c>
      <c r="S3792" s="526" t="str">
        <f t="shared" si="1053"/>
        <v/>
      </c>
      <c r="V3792" s="433">
        <f>VLOOKUP(A3792,[3]Cartilha!$A:$A,1,FALSE)</f>
        <v>93102</v>
      </c>
      <c r="W3792" s="367"/>
    </row>
    <row r="3793" spans="1:23" ht="22.5" hidden="1" x14ac:dyDescent="0.2">
      <c r="A3793" s="623">
        <v>93103</v>
      </c>
      <c r="B3793" s="616" t="s">
        <v>3171</v>
      </c>
      <c r="C3793" s="620" t="s">
        <v>3341</v>
      </c>
      <c r="D3793" s="612" t="s">
        <v>169</v>
      </c>
      <c r="E3793" s="621">
        <v>9.36</v>
      </c>
      <c r="F3793" s="614">
        <f t="shared" si="1052"/>
        <v>11.28</v>
      </c>
      <c r="G3793" s="510"/>
      <c r="H3793" s="423"/>
      <c r="I3793" s="422">
        <f t="shared" si="1060"/>
        <v>0</v>
      </c>
      <c r="J3793" s="422">
        <f t="shared" si="1061"/>
        <v>0</v>
      </c>
      <c r="K3793" s="419"/>
      <c r="L3793" s="423">
        <f t="shared" si="1062"/>
        <v>0</v>
      </c>
      <c r="M3793" s="423">
        <f t="shared" si="1063"/>
        <v>0</v>
      </c>
      <c r="N3793" s="424">
        <f t="shared" si="1064"/>
        <v>0</v>
      </c>
      <c r="O3793" s="424">
        <f t="shared" si="1065"/>
        <v>0</v>
      </c>
      <c r="P3793" s="420"/>
      <c r="Q3793" s="525"/>
      <c r="R3793" s="526" t="str">
        <f t="shared" si="1051"/>
        <v/>
      </c>
      <c r="S3793" s="526" t="str">
        <f t="shared" si="1053"/>
        <v/>
      </c>
      <c r="V3793" s="433">
        <f>VLOOKUP(A3793,[3]Cartilha!$A:$A,1,FALSE)</f>
        <v>93103</v>
      </c>
      <c r="W3793" s="367"/>
    </row>
    <row r="3794" spans="1:23" ht="22.5" hidden="1" x14ac:dyDescent="0.2">
      <c r="A3794" s="623">
        <v>93106</v>
      </c>
      <c r="B3794" s="616" t="s">
        <v>3171</v>
      </c>
      <c r="C3794" s="620" t="s">
        <v>3118</v>
      </c>
      <c r="D3794" s="612" t="s">
        <v>169</v>
      </c>
      <c r="E3794" s="621">
        <v>517.57000000000005</v>
      </c>
      <c r="F3794" s="614">
        <f t="shared" si="1052"/>
        <v>623.98</v>
      </c>
      <c r="G3794" s="510"/>
      <c r="H3794" s="423"/>
      <c r="I3794" s="422">
        <f t="shared" si="1060"/>
        <v>0</v>
      </c>
      <c r="J3794" s="422">
        <f t="shared" si="1061"/>
        <v>0</v>
      </c>
      <c r="K3794" s="419"/>
      <c r="L3794" s="423">
        <f t="shared" si="1062"/>
        <v>0</v>
      </c>
      <c r="M3794" s="423">
        <f t="shared" si="1063"/>
        <v>0</v>
      </c>
      <c r="N3794" s="424">
        <f t="shared" si="1064"/>
        <v>0</v>
      </c>
      <c r="O3794" s="424">
        <f t="shared" si="1065"/>
        <v>0</v>
      </c>
      <c r="P3794" s="420"/>
      <c r="Q3794" s="532"/>
      <c r="R3794" s="526" t="str">
        <f t="shared" si="1051"/>
        <v/>
      </c>
      <c r="S3794" s="526" t="str">
        <f t="shared" si="1053"/>
        <v/>
      </c>
      <c r="V3794" s="433">
        <f>VLOOKUP(A3794,[3]Cartilha!$A:$A,1,FALSE)</f>
        <v>93106</v>
      </c>
      <c r="W3794" s="367"/>
    </row>
    <row r="3795" spans="1:23" ht="22.5" hidden="1" x14ac:dyDescent="0.2">
      <c r="A3795" s="623">
        <v>93107</v>
      </c>
      <c r="B3795" s="616" t="s">
        <v>3171</v>
      </c>
      <c r="C3795" s="620" t="s">
        <v>3342</v>
      </c>
      <c r="D3795" s="612" t="s">
        <v>169</v>
      </c>
      <c r="E3795" s="621">
        <v>17.170000000000002</v>
      </c>
      <c r="F3795" s="614">
        <f t="shared" si="1052"/>
        <v>20.7</v>
      </c>
      <c r="G3795" s="510"/>
      <c r="H3795" s="423"/>
      <c r="I3795" s="422">
        <f t="shared" si="1060"/>
        <v>0</v>
      </c>
      <c r="J3795" s="422">
        <f t="shared" si="1061"/>
        <v>0</v>
      </c>
      <c r="K3795" s="419"/>
      <c r="L3795" s="423">
        <f t="shared" si="1062"/>
        <v>0</v>
      </c>
      <c r="M3795" s="423">
        <f t="shared" si="1063"/>
        <v>0</v>
      </c>
      <c r="N3795" s="424">
        <f t="shared" si="1064"/>
        <v>0</v>
      </c>
      <c r="O3795" s="424">
        <f t="shared" si="1065"/>
        <v>0</v>
      </c>
      <c r="P3795" s="420"/>
      <c r="Q3795" s="532"/>
      <c r="R3795" s="526" t="str">
        <f t="shared" si="1051"/>
        <v/>
      </c>
      <c r="S3795" s="526" t="str">
        <f t="shared" si="1053"/>
        <v/>
      </c>
      <c r="V3795" s="433">
        <f>VLOOKUP(A3795,[3]Cartilha!$A:$A,1,FALSE)</f>
        <v>93107</v>
      </c>
      <c r="W3795" s="367"/>
    </row>
    <row r="3796" spans="1:23" ht="22.5" hidden="1" x14ac:dyDescent="0.2">
      <c r="A3796" s="623">
        <v>93108</v>
      </c>
      <c r="B3796" s="616" t="s">
        <v>3171</v>
      </c>
      <c r="C3796" s="620" t="s">
        <v>3343</v>
      </c>
      <c r="D3796" s="612" t="s">
        <v>169</v>
      </c>
      <c r="E3796" s="621">
        <v>16.13</v>
      </c>
      <c r="F3796" s="614">
        <f t="shared" si="1052"/>
        <v>19.45</v>
      </c>
      <c r="G3796" s="510"/>
      <c r="H3796" s="423"/>
      <c r="I3796" s="422">
        <f t="shared" si="1060"/>
        <v>0</v>
      </c>
      <c r="J3796" s="422">
        <f t="shared" si="1061"/>
        <v>0</v>
      </c>
      <c r="K3796" s="419"/>
      <c r="L3796" s="423">
        <f t="shared" si="1062"/>
        <v>0</v>
      </c>
      <c r="M3796" s="423">
        <f t="shared" si="1063"/>
        <v>0</v>
      </c>
      <c r="N3796" s="424">
        <f t="shared" si="1064"/>
        <v>0</v>
      </c>
      <c r="O3796" s="424">
        <f t="shared" si="1065"/>
        <v>0</v>
      </c>
      <c r="P3796" s="420"/>
      <c r="Q3796" s="525"/>
      <c r="R3796" s="526" t="str">
        <f t="shared" ref="R3796:R3859" si="1066">IF(Q3796="X","x",IF(Q3796="xx","x",IF(O3796&gt;0,"x","")))</f>
        <v/>
      </c>
      <c r="S3796" s="526" t="str">
        <f t="shared" si="1053"/>
        <v/>
      </c>
      <c r="V3796" s="433">
        <f>VLOOKUP(A3796,[3]Cartilha!$A:$A,1,FALSE)</f>
        <v>93108</v>
      </c>
      <c r="W3796" s="367"/>
    </row>
    <row r="3797" spans="1:23" ht="22.5" hidden="1" x14ac:dyDescent="0.2">
      <c r="A3797" s="623">
        <v>93109</v>
      </c>
      <c r="B3797" s="616" t="s">
        <v>3171</v>
      </c>
      <c r="C3797" s="620" t="s">
        <v>3119</v>
      </c>
      <c r="D3797" s="612" t="s">
        <v>169</v>
      </c>
      <c r="E3797" s="621">
        <v>602.66999999999996</v>
      </c>
      <c r="F3797" s="614">
        <f t="shared" si="1052"/>
        <v>726.58</v>
      </c>
      <c r="G3797" s="510"/>
      <c r="H3797" s="423"/>
      <c r="I3797" s="422">
        <f t="shared" si="1060"/>
        <v>0</v>
      </c>
      <c r="J3797" s="422">
        <f t="shared" si="1061"/>
        <v>0</v>
      </c>
      <c r="K3797" s="419"/>
      <c r="L3797" s="423">
        <f t="shared" si="1062"/>
        <v>0</v>
      </c>
      <c r="M3797" s="423">
        <f t="shared" si="1063"/>
        <v>0</v>
      </c>
      <c r="N3797" s="424">
        <f t="shared" si="1064"/>
        <v>0</v>
      </c>
      <c r="O3797" s="424">
        <f t="shared" si="1065"/>
        <v>0</v>
      </c>
      <c r="P3797" s="420"/>
      <c r="Q3797" s="532"/>
      <c r="R3797" s="526" t="str">
        <f t="shared" si="1066"/>
        <v/>
      </c>
      <c r="S3797" s="526" t="str">
        <f t="shared" si="1053"/>
        <v/>
      </c>
      <c r="V3797" s="433">
        <f>VLOOKUP(A3797,[3]Cartilha!$A:$A,1,FALSE)</f>
        <v>93109</v>
      </c>
      <c r="W3797" s="367"/>
    </row>
    <row r="3798" spans="1:23" ht="22.5" hidden="1" x14ac:dyDescent="0.2">
      <c r="A3798" s="623">
        <v>93113</v>
      </c>
      <c r="B3798" s="616" t="s">
        <v>3171</v>
      </c>
      <c r="C3798" s="620" t="s">
        <v>3344</v>
      </c>
      <c r="D3798" s="612" t="s">
        <v>169</v>
      </c>
      <c r="E3798" s="621">
        <v>24.84</v>
      </c>
      <c r="F3798" s="614">
        <f t="shared" si="1052"/>
        <v>29.95</v>
      </c>
      <c r="G3798" s="510"/>
      <c r="H3798" s="423"/>
      <c r="I3798" s="422">
        <f t="shared" si="1060"/>
        <v>0</v>
      </c>
      <c r="J3798" s="422">
        <f t="shared" si="1061"/>
        <v>0</v>
      </c>
      <c r="K3798" s="419"/>
      <c r="L3798" s="423">
        <f t="shared" si="1062"/>
        <v>0</v>
      </c>
      <c r="M3798" s="423">
        <f t="shared" si="1063"/>
        <v>0</v>
      </c>
      <c r="N3798" s="424">
        <f t="shared" si="1064"/>
        <v>0</v>
      </c>
      <c r="O3798" s="424">
        <f t="shared" si="1065"/>
        <v>0</v>
      </c>
      <c r="P3798" s="420"/>
      <c r="Q3798" s="532"/>
      <c r="R3798" s="526" t="str">
        <f t="shared" si="1066"/>
        <v/>
      </c>
      <c r="S3798" s="526" t="str">
        <f t="shared" si="1053"/>
        <v/>
      </c>
      <c r="V3798" s="433">
        <f>VLOOKUP(A3798,[3]Cartilha!$A:$A,1,FALSE)</f>
        <v>93113</v>
      </c>
      <c r="W3798" s="367"/>
    </row>
    <row r="3799" spans="1:23" ht="22.5" hidden="1" x14ac:dyDescent="0.2">
      <c r="A3799" s="623">
        <v>93116</v>
      </c>
      <c r="B3799" s="616" t="s">
        <v>3171</v>
      </c>
      <c r="C3799" s="620" t="s">
        <v>3120</v>
      </c>
      <c r="D3799" s="612" t="s">
        <v>169</v>
      </c>
      <c r="E3799" s="621">
        <v>663.84</v>
      </c>
      <c r="F3799" s="614">
        <f t="shared" ref="F3799:F3862" si="1067">IF(E3799=0,0,ROUND(E3799*(1+E$13)*(1-E$14),2))</f>
        <v>800.33</v>
      </c>
      <c r="G3799" s="510"/>
      <c r="H3799" s="423"/>
      <c r="I3799" s="422">
        <f t="shared" si="1060"/>
        <v>0</v>
      </c>
      <c r="J3799" s="422">
        <f t="shared" si="1061"/>
        <v>0</v>
      </c>
      <c r="K3799" s="419"/>
      <c r="L3799" s="423">
        <f t="shared" si="1062"/>
        <v>0</v>
      </c>
      <c r="M3799" s="423">
        <f t="shared" si="1063"/>
        <v>0</v>
      </c>
      <c r="N3799" s="424">
        <f t="shared" si="1064"/>
        <v>0</v>
      </c>
      <c r="O3799" s="424">
        <f t="shared" si="1065"/>
        <v>0</v>
      </c>
      <c r="P3799" s="420"/>
      <c r="Q3799" s="532"/>
      <c r="R3799" s="526" t="str">
        <f t="shared" si="1066"/>
        <v/>
      </c>
      <c r="S3799" s="526" t="str">
        <f t="shared" si="1053"/>
        <v/>
      </c>
      <c r="V3799" s="433">
        <f>VLOOKUP(A3799,[3]Cartilha!$A:$A,1,FALSE)</f>
        <v>93116</v>
      </c>
      <c r="W3799" s="367"/>
    </row>
    <row r="3800" spans="1:23" ht="22.5" hidden="1" x14ac:dyDescent="0.2">
      <c r="A3800" s="623">
        <v>93119</v>
      </c>
      <c r="B3800" s="616" t="s">
        <v>3171</v>
      </c>
      <c r="C3800" s="620" t="s">
        <v>3345</v>
      </c>
      <c r="D3800" s="612" t="s">
        <v>169</v>
      </c>
      <c r="E3800" s="621">
        <v>19.95</v>
      </c>
      <c r="F3800" s="614">
        <f t="shared" si="1067"/>
        <v>24.05</v>
      </c>
      <c r="G3800" s="510"/>
      <c r="H3800" s="423"/>
      <c r="I3800" s="422">
        <f t="shared" si="1060"/>
        <v>0</v>
      </c>
      <c r="J3800" s="422">
        <f t="shared" si="1061"/>
        <v>0</v>
      </c>
      <c r="K3800" s="419"/>
      <c r="L3800" s="423">
        <f t="shared" si="1062"/>
        <v>0</v>
      </c>
      <c r="M3800" s="423">
        <f t="shared" si="1063"/>
        <v>0</v>
      </c>
      <c r="N3800" s="424">
        <f t="shared" si="1064"/>
        <v>0</v>
      </c>
      <c r="O3800" s="424">
        <f t="shared" si="1065"/>
        <v>0</v>
      </c>
      <c r="P3800" s="420"/>
      <c r="Q3800" s="532"/>
      <c r="R3800" s="526" t="str">
        <f t="shared" si="1066"/>
        <v/>
      </c>
      <c r="S3800" s="526" t="str">
        <f t="shared" si="1053"/>
        <v/>
      </c>
      <c r="V3800" s="433">
        <f>VLOOKUP(A3800,[3]Cartilha!$A:$A,1,FALSE)</f>
        <v>93119</v>
      </c>
      <c r="W3800" s="367"/>
    </row>
    <row r="3801" spans="1:23" ht="22.5" hidden="1" x14ac:dyDescent="0.2">
      <c r="A3801" s="623">
        <v>93122</v>
      </c>
      <c r="B3801" s="616" t="s">
        <v>3171</v>
      </c>
      <c r="C3801" s="620" t="s">
        <v>3346</v>
      </c>
      <c r="D3801" s="612" t="s">
        <v>169</v>
      </c>
      <c r="E3801" s="621">
        <v>29.42</v>
      </c>
      <c r="F3801" s="614">
        <f t="shared" si="1067"/>
        <v>35.47</v>
      </c>
      <c r="G3801" s="510"/>
      <c r="H3801" s="423"/>
      <c r="I3801" s="422">
        <f t="shared" si="1060"/>
        <v>0</v>
      </c>
      <c r="J3801" s="422">
        <f t="shared" si="1061"/>
        <v>0</v>
      </c>
      <c r="K3801" s="419"/>
      <c r="L3801" s="423">
        <f t="shared" si="1062"/>
        <v>0</v>
      </c>
      <c r="M3801" s="423">
        <f t="shared" si="1063"/>
        <v>0</v>
      </c>
      <c r="N3801" s="424">
        <f t="shared" si="1064"/>
        <v>0</v>
      </c>
      <c r="O3801" s="424">
        <f t="shared" si="1065"/>
        <v>0</v>
      </c>
      <c r="P3801" s="420"/>
      <c r="Q3801" s="532"/>
      <c r="R3801" s="526" t="str">
        <f t="shared" si="1066"/>
        <v/>
      </c>
      <c r="S3801" s="526" t="str">
        <f t="shared" si="1053"/>
        <v/>
      </c>
      <c r="V3801" s="433">
        <f>VLOOKUP(A3801,[3]Cartilha!$A:$A,1,FALSE)</f>
        <v>93122</v>
      </c>
      <c r="W3801" s="367"/>
    </row>
    <row r="3802" spans="1:23" ht="22.5" hidden="1" x14ac:dyDescent="0.2">
      <c r="A3802" s="623">
        <v>93123</v>
      </c>
      <c r="B3802" s="616" t="s">
        <v>3171</v>
      </c>
      <c r="C3802" s="620" t="s">
        <v>3121</v>
      </c>
      <c r="D3802" s="612" t="s">
        <v>169</v>
      </c>
      <c r="E3802" s="621">
        <v>65.52</v>
      </c>
      <c r="F3802" s="614">
        <f t="shared" si="1067"/>
        <v>78.989999999999995</v>
      </c>
      <c r="G3802" s="510"/>
      <c r="H3802" s="423"/>
      <c r="I3802" s="422">
        <f t="shared" si="1060"/>
        <v>0</v>
      </c>
      <c r="J3802" s="422">
        <f t="shared" si="1061"/>
        <v>0</v>
      </c>
      <c r="K3802" s="419"/>
      <c r="L3802" s="423">
        <f t="shared" si="1062"/>
        <v>0</v>
      </c>
      <c r="M3802" s="423">
        <f t="shared" si="1063"/>
        <v>0</v>
      </c>
      <c r="N3802" s="424">
        <f t="shared" si="1064"/>
        <v>0</v>
      </c>
      <c r="O3802" s="424">
        <f t="shared" si="1065"/>
        <v>0</v>
      </c>
      <c r="P3802" s="420"/>
      <c r="Q3802" s="532"/>
      <c r="R3802" s="526" t="str">
        <f t="shared" si="1066"/>
        <v/>
      </c>
      <c r="S3802" s="526" t="str">
        <f t="shared" si="1053"/>
        <v/>
      </c>
      <c r="V3802" s="433">
        <f>VLOOKUP(A3802,[3]Cartilha!$A:$A,1,FALSE)</f>
        <v>93123</v>
      </c>
      <c r="W3802" s="367"/>
    </row>
    <row r="3803" spans="1:23" ht="22.5" hidden="1" x14ac:dyDescent="0.2">
      <c r="A3803" s="623">
        <v>93124</v>
      </c>
      <c r="B3803" s="616" t="s">
        <v>3171</v>
      </c>
      <c r="C3803" s="620" t="s">
        <v>3122</v>
      </c>
      <c r="D3803" s="612" t="s">
        <v>169</v>
      </c>
      <c r="E3803" s="621">
        <v>103.37</v>
      </c>
      <c r="F3803" s="614">
        <f t="shared" si="1067"/>
        <v>124.62</v>
      </c>
      <c r="G3803" s="510"/>
      <c r="H3803" s="423"/>
      <c r="I3803" s="422">
        <f t="shared" si="1060"/>
        <v>0</v>
      </c>
      <c r="J3803" s="422">
        <f t="shared" si="1061"/>
        <v>0</v>
      </c>
      <c r="K3803" s="419"/>
      <c r="L3803" s="423">
        <f t="shared" si="1062"/>
        <v>0</v>
      </c>
      <c r="M3803" s="423">
        <f t="shared" si="1063"/>
        <v>0</v>
      </c>
      <c r="N3803" s="424">
        <f t="shared" si="1064"/>
        <v>0</v>
      </c>
      <c r="O3803" s="424">
        <f t="shared" si="1065"/>
        <v>0</v>
      </c>
      <c r="P3803" s="420"/>
      <c r="Q3803" s="532"/>
      <c r="R3803" s="526" t="str">
        <f t="shared" si="1066"/>
        <v/>
      </c>
      <c r="S3803" s="526" t="str">
        <f t="shared" si="1053"/>
        <v/>
      </c>
      <c r="V3803" s="433">
        <f>VLOOKUP(A3803,[3]Cartilha!$A:$A,1,FALSE)</f>
        <v>93124</v>
      </c>
      <c r="W3803" s="367"/>
    </row>
    <row r="3804" spans="1:23" ht="22.5" hidden="1" x14ac:dyDescent="0.2">
      <c r="A3804" s="623">
        <v>93125</v>
      </c>
      <c r="B3804" s="616" t="s">
        <v>3171</v>
      </c>
      <c r="C3804" s="620" t="s">
        <v>3123</v>
      </c>
      <c r="D3804" s="612" t="s">
        <v>169</v>
      </c>
      <c r="E3804" s="621">
        <v>150.59</v>
      </c>
      <c r="F3804" s="614">
        <f t="shared" si="1067"/>
        <v>181.55</v>
      </c>
      <c r="G3804" s="510"/>
      <c r="H3804" s="423"/>
      <c r="I3804" s="422">
        <f t="shared" si="1060"/>
        <v>0</v>
      </c>
      <c r="J3804" s="422">
        <f t="shared" si="1061"/>
        <v>0</v>
      </c>
      <c r="K3804" s="419"/>
      <c r="L3804" s="423">
        <f t="shared" si="1062"/>
        <v>0</v>
      </c>
      <c r="M3804" s="423">
        <f t="shared" si="1063"/>
        <v>0</v>
      </c>
      <c r="N3804" s="424">
        <f t="shared" si="1064"/>
        <v>0</v>
      </c>
      <c r="O3804" s="424">
        <f t="shared" si="1065"/>
        <v>0</v>
      </c>
      <c r="P3804" s="420"/>
      <c r="Q3804" s="532"/>
      <c r="R3804" s="526" t="str">
        <f t="shared" si="1066"/>
        <v/>
      </c>
      <c r="S3804" s="526" t="str">
        <f t="shared" si="1053"/>
        <v/>
      </c>
      <c r="V3804" s="433">
        <f>VLOOKUP(A3804,[3]Cartilha!$A:$A,1,FALSE)</f>
        <v>93125</v>
      </c>
      <c r="W3804" s="367"/>
    </row>
    <row r="3805" spans="1:23" ht="22.5" hidden="1" x14ac:dyDescent="0.2">
      <c r="A3805" s="623">
        <v>93126</v>
      </c>
      <c r="B3805" s="616" t="s">
        <v>3171</v>
      </c>
      <c r="C3805" s="620" t="s">
        <v>3124</v>
      </c>
      <c r="D3805" s="612" t="s">
        <v>169</v>
      </c>
      <c r="E3805" s="621">
        <v>334.88</v>
      </c>
      <c r="F3805" s="614">
        <f t="shared" si="1067"/>
        <v>403.73</v>
      </c>
      <c r="G3805" s="510"/>
      <c r="H3805" s="423"/>
      <c r="I3805" s="422">
        <f t="shared" si="1060"/>
        <v>0</v>
      </c>
      <c r="J3805" s="422">
        <f t="shared" si="1061"/>
        <v>0</v>
      </c>
      <c r="K3805" s="419"/>
      <c r="L3805" s="423">
        <f t="shared" si="1062"/>
        <v>0</v>
      </c>
      <c r="M3805" s="423">
        <f t="shared" si="1063"/>
        <v>0</v>
      </c>
      <c r="N3805" s="424">
        <f t="shared" si="1064"/>
        <v>0</v>
      </c>
      <c r="O3805" s="424">
        <f t="shared" si="1065"/>
        <v>0</v>
      </c>
      <c r="P3805" s="420"/>
      <c r="Q3805" s="532"/>
      <c r="R3805" s="526" t="str">
        <f t="shared" si="1066"/>
        <v/>
      </c>
      <c r="S3805" s="526" t="str">
        <f t="shared" si="1053"/>
        <v/>
      </c>
      <c r="V3805" s="433">
        <f>VLOOKUP(A3805,[3]Cartilha!$A:$A,1,FALSE)</f>
        <v>93126</v>
      </c>
      <c r="W3805" s="367"/>
    </row>
    <row r="3806" spans="1:23" ht="22.5" hidden="1" x14ac:dyDescent="0.2">
      <c r="A3806" s="623">
        <v>93133</v>
      </c>
      <c r="B3806" s="616" t="s">
        <v>3171</v>
      </c>
      <c r="C3806" s="620" t="s">
        <v>3037</v>
      </c>
      <c r="D3806" s="612" t="s">
        <v>169</v>
      </c>
      <c r="E3806" s="621">
        <v>22.36</v>
      </c>
      <c r="F3806" s="614">
        <f t="shared" si="1067"/>
        <v>26.96</v>
      </c>
      <c r="G3806" s="510"/>
      <c r="H3806" s="423"/>
      <c r="I3806" s="422">
        <f t="shared" si="1060"/>
        <v>0</v>
      </c>
      <c r="J3806" s="422">
        <f t="shared" si="1061"/>
        <v>0</v>
      </c>
      <c r="K3806" s="419"/>
      <c r="L3806" s="423">
        <f t="shared" si="1062"/>
        <v>0</v>
      </c>
      <c r="M3806" s="423">
        <f t="shared" si="1063"/>
        <v>0</v>
      </c>
      <c r="N3806" s="424">
        <f t="shared" si="1064"/>
        <v>0</v>
      </c>
      <c r="O3806" s="424">
        <f t="shared" si="1065"/>
        <v>0</v>
      </c>
      <c r="P3806" s="420"/>
      <c r="Q3806" s="532"/>
      <c r="R3806" s="526" t="str">
        <f t="shared" si="1066"/>
        <v/>
      </c>
      <c r="S3806" s="526" t="str">
        <f t="shared" si="1053"/>
        <v/>
      </c>
      <c r="V3806" s="433">
        <f>VLOOKUP(A3806,[3]Cartilha!$A:$A,1,FALSE)</f>
        <v>93133</v>
      </c>
      <c r="W3806" s="367"/>
    </row>
    <row r="3807" spans="1:23" hidden="1" x14ac:dyDescent="0.2">
      <c r="A3807" s="623" t="s">
        <v>1967</v>
      </c>
      <c r="B3807" s="616"/>
      <c r="C3807" s="650" t="s">
        <v>81</v>
      </c>
      <c r="D3807" s="612">
        <v>0</v>
      </c>
      <c r="E3807" s="621"/>
      <c r="F3807" s="614">
        <f t="shared" si="1067"/>
        <v>0</v>
      </c>
      <c r="G3807" s="518"/>
      <c r="H3807" s="446"/>
      <c r="I3807" s="447"/>
      <c r="J3807" s="448"/>
      <c r="K3807" s="419"/>
      <c r="L3807" s="446"/>
      <c r="M3807" s="446"/>
      <c r="N3807" s="447"/>
      <c r="O3807" s="448"/>
      <c r="P3807" s="420"/>
      <c r="Q3807" s="525" t="str">
        <f>IF(OR(SUM(J3808:J4001)&gt;0,SUM(O3808:O4001)&gt;0),"xx","")</f>
        <v/>
      </c>
      <c r="R3807" s="526" t="str">
        <f t="shared" si="1066"/>
        <v/>
      </c>
      <c r="S3807" s="526" t="str">
        <f t="shared" si="1053"/>
        <v/>
      </c>
      <c r="V3807" s="433" t="str">
        <f>VLOOKUP(A3807,[3]Cartilha!$A:$A,1,FALSE)</f>
        <v>9.2</v>
      </c>
      <c r="W3807" s="367"/>
    </row>
    <row r="3808" spans="1:23" hidden="1" x14ac:dyDescent="0.2">
      <c r="A3808" s="576" t="s">
        <v>1974</v>
      </c>
      <c r="B3808" s="616"/>
      <c r="C3808" s="639" t="s">
        <v>82</v>
      </c>
      <c r="D3808" s="612">
        <v>0</v>
      </c>
      <c r="E3808" s="621"/>
      <c r="F3808" s="614">
        <f t="shared" si="1067"/>
        <v>0</v>
      </c>
      <c r="G3808" s="518"/>
      <c r="H3808" s="446"/>
      <c r="I3808" s="447"/>
      <c r="J3808" s="448"/>
      <c r="K3808" s="419"/>
      <c r="L3808" s="446"/>
      <c r="M3808" s="446"/>
      <c r="N3808" s="447"/>
      <c r="O3808" s="448"/>
      <c r="P3808" s="420"/>
      <c r="Q3808" s="525" t="str">
        <f>IF(OR(SUM(J3809:J3809)&gt;0,SUM(O3809:O3809)&gt;0),"xx","")</f>
        <v/>
      </c>
      <c r="R3808" s="526" t="str">
        <f t="shared" si="1066"/>
        <v/>
      </c>
      <c r="S3808" s="526" t="str">
        <f t="shared" si="1053"/>
        <v/>
      </c>
      <c r="V3808" s="433" t="str">
        <f>VLOOKUP(A3808,[3]Cartilha!$A:$A,1,FALSE)</f>
        <v>9.2.1</v>
      </c>
      <c r="W3808" s="367"/>
    </row>
    <row r="3809" spans="1:23" hidden="1" x14ac:dyDescent="0.2">
      <c r="A3809" s="623">
        <v>90459</v>
      </c>
      <c r="B3809" s="616" t="s">
        <v>3171</v>
      </c>
      <c r="C3809" s="620" t="s">
        <v>453</v>
      </c>
      <c r="D3809" s="612" t="s">
        <v>169</v>
      </c>
      <c r="E3809" s="621">
        <v>41.14</v>
      </c>
      <c r="F3809" s="614">
        <f t="shared" si="1067"/>
        <v>49.6</v>
      </c>
      <c r="G3809" s="510"/>
      <c r="H3809" s="423"/>
      <c r="I3809" s="422">
        <f>IF(ISBLANK(E3809),0,ROUND(F3809*G3809,2))</f>
        <v>0</v>
      </c>
      <c r="J3809" s="422">
        <f>IF(ISBLANK(G3809),0,ROUND(G3809*H3809,2))</f>
        <v>0</v>
      </c>
      <c r="K3809" s="419"/>
      <c r="L3809" s="423">
        <f>G3809</f>
        <v>0</v>
      </c>
      <c r="M3809" s="423">
        <f>H3809</f>
        <v>0</v>
      </c>
      <c r="N3809" s="424">
        <f>IF(ISBLANK(E3809),0,ROUND(F3809*L3809,2))</f>
        <v>0</v>
      </c>
      <c r="O3809" s="424">
        <f>IF(ISBLANK(L3809),0,ROUND(L3809*M3809,2))</f>
        <v>0</v>
      </c>
      <c r="P3809" s="420"/>
      <c r="Q3809" s="532"/>
      <c r="R3809" s="526" t="str">
        <f t="shared" si="1066"/>
        <v/>
      </c>
      <c r="S3809" s="526" t="str">
        <f t="shared" si="1053"/>
        <v/>
      </c>
      <c r="V3809" s="433">
        <f>VLOOKUP(A3809,[3]Cartilha!$A:$A,1,FALSE)</f>
        <v>90459</v>
      </c>
      <c r="W3809" s="367"/>
    </row>
    <row r="3810" spans="1:23" hidden="1" x14ac:dyDescent="0.2">
      <c r="A3810" s="623" t="s">
        <v>1975</v>
      </c>
      <c r="B3810" s="616"/>
      <c r="C3810" s="620" t="s">
        <v>83</v>
      </c>
      <c r="D3810" s="612">
        <v>0</v>
      </c>
      <c r="E3810" s="621"/>
      <c r="F3810" s="614">
        <f t="shared" si="1067"/>
        <v>0</v>
      </c>
      <c r="G3810" s="518"/>
      <c r="H3810" s="446"/>
      <c r="I3810" s="447"/>
      <c r="J3810" s="448"/>
      <c r="K3810" s="419"/>
      <c r="L3810" s="446"/>
      <c r="M3810" s="446"/>
      <c r="N3810" s="447"/>
      <c r="O3810" s="448"/>
      <c r="P3810" s="420"/>
      <c r="Q3810" s="525" t="str">
        <f>IF(OR(SUM(J3811:J3811)&gt;0,SUM(O3811:O3811)&gt;0),"xx","")</f>
        <v/>
      </c>
      <c r="R3810" s="526" t="str">
        <f t="shared" si="1066"/>
        <v/>
      </c>
      <c r="S3810" s="526" t="str">
        <f t="shared" ref="S3810:S3873" si="1068">IF(Q3810="X","x",IF(Q3810="xx","x",IF(OR(J3810&gt;0,O3810&gt;0),"x","")))</f>
        <v/>
      </c>
      <c r="V3810" s="433" t="str">
        <f>VLOOKUP(A3810,[3]Cartilha!$A:$A,1,FALSE)</f>
        <v>9.2.2</v>
      </c>
      <c r="W3810" s="367"/>
    </row>
    <row r="3811" spans="1:23" ht="22.5" hidden="1" x14ac:dyDescent="0.2">
      <c r="A3811" s="623">
        <v>101915</v>
      </c>
      <c r="B3811" s="616" t="s">
        <v>3171</v>
      </c>
      <c r="C3811" s="620" t="s">
        <v>5156</v>
      </c>
      <c r="D3811" s="612" t="s">
        <v>169</v>
      </c>
      <c r="E3811" s="621">
        <v>326.13</v>
      </c>
      <c r="F3811" s="614">
        <f t="shared" si="1067"/>
        <v>393.18</v>
      </c>
      <c r="G3811" s="510"/>
      <c r="H3811" s="423"/>
      <c r="I3811" s="422">
        <f>IF(ISBLANK(E3811),0,ROUND(F3811*G3811,2))</f>
        <v>0</v>
      </c>
      <c r="J3811" s="422">
        <f>IF(ISBLANK(G3811),0,ROUND(G3811*H3811,2))</f>
        <v>0</v>
      </c>
      <c r="K3811" s="419"/>
      <c r="L3811" s="423">
        <f>G3811</f>
        <v>0</v>
      </c>
      <c r="M3811" s="423">
        <f>H3811</f>
        <v>0</v>
      </c>
      <c r="N3811" s="424">
        <f>IF(ISBLANK(E3811),0,ROUND(F3811*L3811,2))</f>
        <v>0</v>
      </c>
      <c r="O3811" s="424">
        <f>IF(ISBLANK(L3811),0,ROUND(L3811*M3811,2))</f>
        <v>0</v>
      </c>
      <c r="P3811" s="420"/>
      <c r="Q3811" s="532"/>
      <c r="R3811" s="526" t="str">
        <f t="shared" si="1066"/>
        <v/>
      </c>
      <c r="S3811" s="526" t="str">
        <f t="shared" si="1068"/>
        <v/>
      </c>
      <c r="V3811" s="433">
        <f>VLOOKUP(A3811,[3]Cartilha!$A:$A,1,FALSE)</f>
        <v>101915</v>
      </c>
      <c r="W3811" s="367"/>
    </row>
    <row r="3812" spans="1:23" hidden="1" x14ac:dyDescent="0.2">
      <c r="A3812" s="623" t="s">
        <v>1976</v>
      </c>
      <c r="B3812" s="616"/>
      <c r="C3812" s="620" t="s">
        <v>84</v>
      </c>
      <c r="D3812" s="612">
        <v>0</v>
      </c>
      <c r="E3812" s="621"/>
      <c r="F3812" s="614">
        <f t="shared" si="1067"/>
        <v>0</v>
      </c>
      <c r="G3812" s="518"/>
      <c r="H3812" s="446"/>
      <c r="I3812" s="447"/>
      <c r="J3812" s="448"/>
      <c r="K3812" s="419"/>
      <c r="L3812" s="446"/>
      <c r="M3812" s="446"/>
      <c r="N3812" s="447"/>
      <c r="O3812" s="448"/>
      <c r="P3812" s="420"/>
      <c r="Q3812" s="525" t="str">
        <f>IF(OR(SUM(J3813:J3814)&gt;0,SUM(O3813:O3814)&gt;0),"xx","")</f>
        <v/>
      </c>
      <c r="R3812" s="526" t="str">
        <f t="shared" si="1066"/>
        <v/>
      </c>
      <c r="S3812" s="526" t="str">
        <f t="shared" si="1068"/>
        <v/>
      </c>
      <c r="V3812" s="433" t="str">
        <f>VLOOKUP(A3812,[3]Cartilha!$A:$A,1,FALSE)</f>
        <v>9.2.3</v>
      </c>
      <c r="W3812" s="367"/>
    </row>
    <row r="3813" spans="1:23" ht="22.5" hidden="1" x14ac:dyDescent="0.2">
      <c r="A3813" s="623">
        <v>101912</v>
      </c>
      <c r="B3813" s="616" t="s">
        <v>3171</v>
      </c>
      <c r="C3813" s="620" t="s">
        <v>5153</v>
      </c>
      <c r="D3813" s="612" t="s">
        <v>169</v>
      </c>
      <c r="E3813" s="621">
        <v>1999.92</v>
      </c>
      <c r="F3813" s="614">
        <f t="shared" si="1067"/>
        <v>2411.1</v>
      </c>
      <c r="G3813" s="510"/>
      <c r="H3813" s="423"/>
      <c r="I3813" s="422">
        <f>IF(ISBLANK(E3813),0,ROUND(F3813*G3813,2))</f>
        <v>0</v>
      </c>
      <c r="J3813" s="422">
        <f>IF(ISBLANK(G3813),0,ROUND(G3813*H3813,2))</f>
        <v>0</v>
      </c>
      <c r="K3813" s="419"/>
      <c r="L3813" s="423">
        <f>G3813</f>
        <v>0</v>
      </c>
      <c r="M3813" s="423">
        <f>H3813</f>
        <v>0</v>
      </c>
      <c r="N3813" s="424">
        <f>IF(ISBLANK(E3813),0,ROUND(F3813*L3813,2))</f>
        <v>0</v>
      </c>
      <c r="O3813" s="424">
        <f>IF(ISBLANK(L3813),0,ROUND(L3813*M3813,2))</f>
        <v>0</v>
      </c>
      <c r="P3813" s="420"/>
      <c r="Q3813" s="532"/>
      <c r="R3813" s="526" t="str">
        <f t="shared" si="1066"/>
        <v/>
      </c>
      <c r="S3813" s="526" t="str">
        <f t="shared" si="1068"/>
        <v/>
      </c>
      <c r="V3813" s="433">
        <f>VLOOKUP(A3813,[3]Cartilha!$A:$A,1,FALSE)</f>
        <v>101912</v>
      </c>
      <c r="W3813" s="367"/>
    </row>
    <row r="3814" spans="1:23" ht="33.75" hidden="1" x14ac:dyDescent="0.2">
      <c r="A3814" s="623">
        <v>96765</v>
      </c>
      <c r="B3814" s="616" t="s">
        <v>3171</v>
      </c>
      <c r="C3814" s="620" t="s">
        <v>4670</v>
      </c>
      <c r="D3814" s="612" t="s">
        <v>169</v>
      </c>
      <c r="E3814" s="621">
        <v>1666.23</v>
      </c>
      <c r="F3814" s="614">
        <f t="shared" si="1067"/>
        <v>2008.81</v>
      </c>
      <c r="G3814" s="510"/>
      <c r="H3814" s="423"/>
      <c r="I3814" s="422">
        <f>IF(ISBLANK(E3814),0,ROUND(F3814*G3814,2))</f>
        <v>0</v>
      </c>
      <c r="J3814" s="422">
        <f>IF(ISBLANK(G3814),0,ROUND(G3814*H3814,2))</f>
        <v>0</v>
      </c>
      <c r="K3814" s="419"/>
      <c r="L3814" s="423">
        <f>G3814</f>
        <v>0</v>
      </c>
      <c r="M3814" s="423">
        <f>H3814</f>
        <v>0</v>
      </c>
      <c r="N3814" s="424">
        <f>IF(ISBLANK(E3814),0,ROUND(F3814*L3814,2))</f>
        <v>0</v>
      </c>
      <c r="O3814" s="424">
        <f>IF(ISBLANK(L3814),0,ROUND(L3814*M3814,2))</f>
        <v>0</v>
      </c>
      <c r="P3814" s="420"/>
      <c r="Q3814" s="532"/>
      <c r="R3814" s="526" t="str">
        <f t="shared" si="1066"/>
        <v/>
      </c>
      <c r="S3814" s="526" t="str">
        <f t="shared" si="1068"/>
        <v/>
      </c>
      <c r="V3814" s="433">
        <f>VLOOKUP(A3814,[3]Cartilha!$A:$A,1,FALSE)</f>
        <v>96765</v>
      </c>
      <c r="W3814" s="367"/>
    </row>
    <row r="3815" spans="1:23" hidden="1" x14ac:dyDescent="0.2">
      <c r="A3815" s="623" t="s">
        <v>1977</v>
      </c>
      <c r="B3815" s="616"/>
      <c r="C3815" s="620" t="s">
        <v>85</v>
      </c>
      <c r="D3815" s="612">
        <v>0</v>
      </c>
      <c r="E3815" s="621"/>
      <c r="F3815" s="614">
        <f t="shared" si="1067"/>
        <v>0</v>
      </c>
      <c r="G3815" s="518"/>
      <c r="H3815" s="446"/>
      <c r="I3815" s="447"/>
      <c r="J3815" s="448"/>
      <c r="K3815" s="419"/>
      <c r="L3815" s="446"/>
      <c r="M3815" s="446"/>
      <c r="N3815" s="447"/>
      <c r="O3815" s="448"/>
      <c r="P3815" s="420"/>
      <c r="Q3815" s="525" t="str">
        <f>IF(OR(SUM(J3816:J3816)&gt;0,SUM(O3816:O3816)&gt;0),"xx","")</f>
        <v/>
      </c>
      <c r="R3815" s="526" t="str">
        <f t="shared" si="1066"/>
        <v/>
      </c>
      <c r="S3815" s="526" t="str">
        <f t="shared" si="1068"/>
        <v/>
      </c>
      <c r="V3815" s="433" t="str">
        <f>VLOOKUP(A3815,[3]Cartilha!$A:$A,1,FALSE)</f>
        <v>9.2.4</v>
      </c>
      <c r="W3815" s="367"/>
    </row>
    <row r="3816" spans="1:23" hidden="1" x14ac:dyDescent="0.2">
      <c r="A3816" s="623">
        <v>101916</v>
      </c>
      <c r="B3816" s="616" t="s">
        <v>3171</v>
      </c>
      <c r="C3816" s="620" t="s">
        <v>5157</v>
      </c>
      <c r="D3816" s="612" t="s">
        <v>169</v>
      </c>
      <c r="E3816" s="621">
        <v>3207.48</v>
      </c>
      <c r="F3816" s="614">
        <f t="shared" si="1067"/>
        <v>3866.94</v>
      </c>
      <c r="G3816" s="510"/>
      <c r="H3816" s="423"/>
      <c r="I3816" s="422">
        <f>IF(ISBLANK(E3816),0,ROUND(F3816*G3816,2))</f>
        <v>0</v>
      </c>
      <c r="J3816" s="422">
        <f>IF(ISBLANK(G3816),0,ROUND(G3816*H3816,2))</f>
        <v>0</v>
      </c>
      <c r="K3816" s="419"/>
      <c r="L3816" s="423">
        <f>G3816</f>
        <v>0</v>
      </c>
      <c r="M3816" s="423">
        <f>H3816</f>
        <v>0</v>
      </c>
      <c r="N3816" s="424">
        <f>IF(ISBLANK(E3816),0,ROUND(F3816*L3816,2))</f>
        <v>0</v>
      </c>
      <c r="O3816" s="424">
        <f>IF(ISBLANK(L3816),0,ROUND(L3816*M3816,2))</f>
        <v>0</v>
      </c>
      <c r="P3816" s="420"/>
      <c r="Q3816" s="532"/>
      <c r="R3816" s="526" t="str">
        <f t="shared" si="1066"/>
        <v/>
      </c>
      <c r="S3816" s="526" t="str">
        <f t="shared" si="1068"/>
        <v/>
      </c>
      <c r="V3816" s="433">
        <f>VLOOKUP(A3816,[3]Cartilha!$A:$A,1,FALSE)</f>
        <v>101916</v>
      </c>
      <c r="W3816" s="367"/>
    </row>
    <row r="3817" spans="1:23" hidden="1" x14ac:dyDescent="0.2">
      <c r="A3817" s="623" t="s">
        <v>1978</v>
      </c>
      <c r="B3817" s="616"/>
      <c r="C3817" s="620" t="s">
        <v>86</v>
      </c>
      <c r="D3817" s="612">
        <v>0</v>
      </c>
      <c r="E3817" s="621"/>
      <c r="F3817" s="614">
        <f t="shared" si="1067"/>
        <v>0</v>
      </c>
      <c r="G3817" s="518"/>
      <c r="H3817" s="446"/>
      <c r="I3817" s="447"/>
      <c r="J3817" s="448"/>
      <c r="K3817" s="419"/>
      <c r="L3817" s="446"/>
      <c r="M3817" s="446"/>
      <c r="N3817" s="447"/>
      <c r="O3817" s="448"/>
      <c r="P3817" s="420"/>
      <c r="Q3817" s="525" t="str">
        <f>IF(OR(SUM(J3818:J3819)&gt;0,SUM(O3818:O3819)&gt;0),"xx","")</f>
        <v/>
      </c>
      <c r="R3817" s="526" t="str">
        <f t="shared" si="1066"/>
        <v/>
      </c>
      <c r="S3817" s="526" t="str">
        <f t="shared" si="1068"/>
        <v/>
      </c>
      <c r="V3817" s="433" t="str">
        <f>VLOOKUP(A3817,[3]Cartilha!$A:$A,1,FALSE)</f>
        <v>9.2.5</v>
      </c>
      <c r="W3817" s="367"/>
    </row>
    <row r="3818" spans="1:23" hidden="1" x14ac:dyDescent="0.2">
      <c r="A3818" s="623">
        <v>101913</v>
      </c>
      <c r="B3818" s="616" t="s">
        <v>3171</v>
      </c>
      <c r="C3818" s="620" t="s">
        <v>5154</v>
      </c>
      <c r="D3818" s="612" t="s">
        <v>169</v>
      </c>
      <c r="E3818" s="621">
        <v>577.98</v>
      </c>
      <c r="F3818" s="614">
        <f t="shared" si="1067"/>
        <v>696.81</v>
      </c>
      <c r="G3818" s="510"/>
      <c r="H3818" s="423"/>
      <c r="I3818" s="422">
        <f>IF(ISBLANK(E3818),0,ROUND(F3818*G3818,2))</f>
        <v>0</v>
      </c>
      <c r="J3818" s="422">
        <f>IF(ISBLANK(G3818),0,ROUND(G3818*H3818,2))</f>
        <v>0</v>
      </c>
      <c r="K3818" s="419"/>
      <c r="L3818" s="423">
        <f>G3818</f>
        <v>0</v>
      </c>
      <c r="M3818" s="423">
        <f>H3818</f>
        <v>0</v>
      </c>
      <c r="N3818" s="424">
        <f>IF(ISBLANK(E3818),0,ROUND(F3818*L3818,2))</f>
        <v>0</v>
      </c>
      <c r="O3818" s="424">
        <f>IF(ISBLANK(L3818),0,ROUND(L3818*M3818,2))</f>
        <v>0</v>
      </c>
      <c r="P3818" s="420"/>
      <c r="Q3818" s="532"/>
      <c r="R3818" s="526" t="str">
        <f t="shared" si="1066"/>
        <v/>
      </c>
      <c r="S3818" s="526" t="str">
        <f t="shared" si="1068"/>
        <v/>
      </c>
      <c r="V3818" s="433">
        <f>VLOOKUP(A3818,[3]Cartilha!$A:$A,1,FALSE)</f>
        <v>101913</v>
      </c>
      <c r="W3818" s="367"/>
    </row>
    <row r="3819" spans="1:23" hidden="1" x14ac:dyDescent="0.2">
      <c r="A3819" s="623">
        <v>101914</v>
      </c>
      <c r="B3819" s="616" t="s">
        <v>3171</v>
      </c>
      <c r="C3819" s="620" t="s">
        <v>5155</v>
      </c>
      <c r="D3819" s="612" t="s">
        <v>169</v>
      </c>
      <c r="E3819" s="621">
        <v>542.37</v>
      </c>
      <c r="F3819" s="614">
        <f t="shared" si="1067"/>
        <v>653.88</v>
      </c>
      <c r="G3819" s="510"/>
      <c r="H3819" s="423"/>
      <c r="I3819" s="422">
        <f>IF(ISBLANK(E3819),0,ROUND(F3819*G3819,2))</f>
        <v>0</v>
      </c>
      <c r="J3819" s="422">
        <f>IF(ISBLANK(G3819),0,ROUND(G3819*H3819,2))</f>
        <v>0</v>
      </c>
      <c r="K3819" s="419"/>
      <c r="L3819" s="423">
        <f>G3819</f>
        <v>0</v>
      </c>
      <c r="M3819" s="423">
        <f>H3819</f>
        <v>0</v>
      </c>
      <c r="N3819" s="424">
        <f>IF(ISBLANK(E3819),0,ROUND(F3819*L3819,2))</f>
        <v>0</v>
      </c>
      <c r="O3819" s="424">
        <f>IF(ISBLANK(L3819),0,ROUND(L3819*M3819,2))</f>
        <v>0</v>
      </c>
      <c r="P3819" s="420"/>
      <c r="Q3819" s="532"/>
      <c r="R3819" s="526" t="str">
        <f t="shared" si="1066"/>
        <v/>
      </c>
      <c r="S3819" s="526" t="str">
        <f t="shared" si="1068"/>
        <v/>
      </c>
      <c r="V3819" s="433">
        <f>VLOOKUP(A3819,[3]Cartilha!$A:$A,1,FALSE)</f>
        <v>101914</v>
      </c>
      <c r="W3819" s="367"/>
    </row>
    <row r="3820" spans="1:23" hidden="1" x14ac:dyDescent="0.2">
      <c r="A3820" s="623" t="s">
        <v>1979</v>
      </c>
      <c r="B3820" s="616"/>
      <c r="C3820" s="620" t="s">
        <v>923</v>
      </c>
      <c r="D3820" s="612">
        <v>0</v>
      </c>
      <c r="E3820" s="621"/>
      <c r="F3820" s="614">
        <f t="shared" si="1067"/>
        <v>0</v>
      </c>
      <c r="G3820" s="518"/>
      <c r="H3820" s="446"/>
      <c r="I3820" s="447"/>
      <c r="J3820" s="448"/>
      <c r="K3820" s="419"/>
      <c r="L3820" s="446"/>
      <c r="M3820" s="446"/>
      <c r="N3820" s="447"/>
      <c r="O3820" s="448"/>
      <c r="P3820" s="420"/>
      <c r="Q3820" s="525" t="str">
        <f>IF(OR(SUM(J3821:J3872)&gt;0,SUM(O3821:O3872)&gt;0),"xx","")</f>
        <v/>
      </c>
      <c r="R3820" s="526" t="str">
        <f t="shared" si="1066"/>
        <v/>
      </c>
      <c r="S3820" s="526" t="str">
        <f t="shared" si="1068"/>
        <v/>
      </c>
      <c r="V3820" s="433" t="str">
        <f>VLOOKUP(A3820,[3]Cartilha!$A:$A,1,FALSE)</f>
        <v>9.2.6</v>
      </c>
      <c r="W3820" s="367"/>
    </row>
    <row r="3821" spans="1:23" ht="22.5" hidden="1" x14ac:dyDescent="0.2">
      <c r="A3821" s="623">
        <v>95697</v>
      </c>
      <c r="B3821" s="616" t="s">
        <v>3171</v>
      </c>
      <c r="C3821" s="620" t="s">
        <v>4671</v>
      </c>
      <c r="D3821" s="612" t="s">
        <v>7029</v>
      </c>
      <c r="E3821" s="621">
        <v>83.58</v>
      </c>
      <c r="F3821" s="614">
        <f t="shared" si="1067"/>
        <v>100.76</v>
      </c>
      <c r="G3821" s="510"/>
      <c r="H3821" s="423"/>
      <c r="I3821" s="422">
        <f t="shared" ref="I3821:I3852" si="1069">IF(ISBLANK(E3821),0,ROUND(F3821*G3821,2))</f>
        <v>0</v>
      </c>
      <c r="J3821" s="422">
        <f t="shared" ref="J3821:J3852" si="1070">IF(ISBLANK(G3821),0,ROUND(G3821*H3821,2))</f>
        <v>0</v>
      </c>
      <c r="K3821" s="419"/>
      <c r="L3821" s="423">
        <f t="shared" ref="L3821:L3852" si="1071">G3821</f>
        <v>0</v>
      </c>
      <c r="M3821" s="423">
        <f t="shared" ref="M3821:M3852" si="1072">H3821</f>
        <v>0</v>
      </c>
      <c r="N3821" s="424">
        <f t="shared" ref="N3821:N3852" si="1073">IF(ISBLANK(E3821),0,ROUND(F3821*L3821,2))</f>
        <v>0</v>
      </c>
      <c r="O3821" s="424">
        <f t="shared" ref="O3821:O3852" si="1074">IF(ISBLANK(L3821),0,ROUND(L3821*M3821,2))</f>
        <v>0</v>
      </c>
      <c r="P3821" s="420"/>
      <c r="Q3821" s="532"/>
      <c r="R3821" s="526" t="str">
        <f t="shared" si="1066"/>
        <v/>
      </c>
      <c r="S3821" s="526" t="str">
        <f t="shared" si="1068"/>
        <v/>
      </c>
      <c r="V3821" s="433">
        <f>VLOOKUP(A3821,[3]Cartilha!$A:$A,1,FALSE)</f>
        <v>95697</v>
      </c>
      <c r="W3821" s="367"/>
    </row>
    <row r="3822" spans="1:23" ht="22.5" hidden="1" x14ac:dyDescent="0.2">
      <c r="A3822" s="623">
        <v>92369</v>
      </c>
      <c r="B3822" s="616" t="s">
        <v>3171</v>
      </c>
      <c r="C3822" s="620" t="s">
        <v>4672</v>
      </c>
      <c r="D3822" s="612" t="s">
        <v>169</v>
      </c>
      <c r="E3822" s="621">
        <v>35.47</v>
      </c>
      <c r="F3822" s="614">
        <f t="shared" si="1067"/>
        <v>42.76</v>
      </c>
      <c r="G3822" s="510"/>
      <c r="H3822" s="423"/>
      <c r="I3822" s="422">
        <f t="shared" si="1069"/>
        <v>0</v>
      </c>
      <c r="J3822" s="422">
        <f t="shared" si="1070"/>
        <v>0</v>
      </c>
      <c r="K3822" s="419"/>
      <c r="L3822" s="423">
        <f t="shared" si="1071"/>
        <v>0</v>
      </c>
      <c r="M3822" s="423">
        <f t="shared" si="1072"/>
        <v>0</v>
      </c>
      <c r="N3822" s="424">
        <f t="shared" si="1073"/>
        <v>0</v>
      </c>
      <c r="O3822" s="424">
        <f t="shared" si="1074"/>
        <v>0</v>
      </c>
      <c r="P3822" s="420"/>
      <c r="Q3822" s="532"/>
      <c r="R3822" s="526" t="str">
        <f t="shared" si="1066"/>
        <v/>
      </c>
      <c r="S3822" s="526" t="str">
        <f t="shared" si="1068"/>
        <v/>
      </c>
      <c r="V3822" s="433">
        <f>VLOOKUP(A3822,[3]Cartilha!$A:$A,1,FALSE)</f>
        <v>92369</v>
      </c>
      <c r="W3822" s="367"/>
    </row>
    <row r="3823" spans="1:23" ht="22.5" hidden="1" x14ac:dyDescent="0.2">
      <c r="A3823" s="623">
        <v>92370</v>
      </c>
      <c r="B3823" s="616" t="s">
        <v>3171</v>
      </c>
      <c r="C3823" s="620" t="s">
        <v>4673</v>
      </c>
      <c r="D3823" s="612" t="s">
        <v>169</v>
      </c>
      <c r="E3823" s="621">
        <v>37.14</v>
      </c>
      <c r="F3823" s="614">
        <f t="shared" si="1067"/>
        <v>44.78</v>
      </c>
      <c r="G3823" s="510"/>
      <c r="H3823" s="423"/>
      <c r="I3823" s="422">
        <f t="shared" si="1069"/>
        <v>0</v>
      </c>
      <c r="J3823" s="422">
        <f t="shared" si="1070"/>
        <v>0</v>
      </c>
      <c r="K3823" s="419"/>
      <c r="L3823" s="423">
        <f t="shared" si="1071"/>
        <v>0</v>
      </c>
      <c r="M3823" s="423">
        <f t="shared" si="1072"/>
        <v>0</v>
      </c>
      <c r="N3823" s="424">
        <f t="shared" si="1073"/>
        <v>0</v>
      </c>
      <c r="O3823" s="424">
        <f t="shared" si="1074"/>
        <v>0</v>
      </c>
      <c r="P3823" s="420"/>
      <c r="Q3823" s="532"/>
      <c r="R3823" s="526" t="str">
        <f t="shared" si="1066"/>
        <v/>
      </c>
      <c r="S3823" s="526" t="str">
        <f t="shared" si="1068"/>
        <v/>
      </c>
      <c r="V3823" s="433">
        <f>VLOOKUP(A3823,[3]Cartilha!$A:$A,1,FALSE)</f>
        <v>92370</v>
      </c>
      <c r="W3823" s="367"/>
    </row>
    <row r="3824" spans="1:23" ht="22.5" hidden="1" x14ac:dyDescent="0.2">
      <c r="A3824" s="623">
        <v>92371</v>
      </c>
      <c r="B3824" s="616" t="s">
        <v>3171</v>
      </c>
      <c r="C3824" s="620" t="s">
        <v>4674</v>
      </c>
      <c r="D3824" s="612" t="s">
        <v>169</v>
      </c>
      <c r="E3824" s="621">
        <v>42.68</v>
      </c>
      <c r="F3824" s="614">
        <f t="shared" si="1067"/>
        <v>51.46</v>
      </c>
      <c r="G3824" s="510"/>
      <c r="H3824" s="423"/>
      <c r="I3824" s="422">
        <f t="shared" si="1069"/>
        <v>0</v>
      </c>
      <c r="J3824" s="422">
        <f t="shared" si="1070"/>
        <v>0</v>
      </c>
      <c r="K3824" s="419"/>
      <c r="L3824" s="423">
        <f t="shared" si="1071"/>
        <v>0</v>
      </c>
      <c r="M3824" s="423">
        <f t="shared" si="1072"/>
        <v>0</v>
      </c>
      <c r="N3824" s="424">
        <f t="shared" si="1073"/>
        <v>0</v>
      </c>
      <c r="O3824" s="424">
        <f t="shared" si="1074"/>
        <v>0</v>
      </c>
      <c r="P3824" s="420"/>
      <c r="Q3824" s="532"/>
      <c r="R3824" s="526" t="str">
        <f t="shared" si="1066"/>
        <v/>
      </c>
      <c r="S3824" s="526" t="str">
        <f t="shared" si="1068"/>
        <v/>
      </c>
      <c r="V3824" s="433">
        <f>VLOOKUP(A3824,[3]Cartilha!$A:$A,1,FALSE)</f>
        <v>92371</v>
      </c>
      <c r="W3824" s="367"/>
    </row>
    <row r="3825" spans="1:23" ht="22.5" hidden="1" x14ac:dyDescent="0.2">
      <c r="A3825" s="623">
        <v>92372</v>
      </c>
      <c r="B3825" s="616" t="s">
        <v>3171</v>
      </c>
      <c r="C3825" s="620" t="s">
        <v>4675</v>
      </c>
      <c r="D3825" s="612" t="s">
        <v>169</v>
      </c>
      <c r="E3825" s="621">
        <v>44.23</v>
      </c>
      <c r="F3825" s="614">
        <f t="shared" si="1067"/>
        <v>53.32</v>
      </c>
      <c r="G3825" s="510"/>
      <c r="H3825" s="423"/>
      <c r="I3825" s="422">
        <f t="shared" si="1069"/>
        <v>0</v>
      </c>
      <c r="J3825" s="422">
        <f t="shared" si="1070"/>
        <v>0</v>
      </c>
      <c r="K3825" s="419"/>
      <c r="L3825" s="423">
        <f t="shared" si="1071"/>
        <v>0</v>
      </c>
      <c r="M3825" s="423">
        <f t="shared" si="1072"/>
        <v>0</v>
      </c>
      <c r="N3825" s="424">
        <f t="shared" si="1073"/>
        <v>0</v>
      </c>
      <c r="O3825" s="424">
        <f t="shared" si="1074"/>
        <v>0</v>
      </c>
      <c r="P3825" s="420"/>
      <c r="Q3825" s="532"/>
      <c r="R3825" s="526" t="str">
        <f t="shared" si="1066"/>
        <v/>
      </c>
      <c r="S3825" s="526" t="str">
        <f t="shared" si="1068"/>
        <v/>
      </c>
      <c r="V3825" s="433">
        <f>VLOOKUP(A3825,[3]Cartilha!$A:$A,1,FALSE)</f>
        <v>92372</v>
      </c>
      <c r="W3825" s="367"/>
    </row>
    <row r="3826" spans="1:23" ht="22.5" hidden="1" x14ac:dyDescent="0.2">
      <c r="A3826" s="623">
        <v>92373</v>
      </c>
      <c r="B3826" s="616" t="s">
        <v>3171</v>
      </c>
      <c r="C3826" s="620" t="s">
        <v>4676</v>
      </c>
      <c r="D3826" s="612" t="s">
        <v>169</v>
      </c>
      <c r="E3826" s="621">
        <v>50.26</v>
      </c>
      <c r="F3826" s="614">
        <f t="shared" si="1067"/>
        <v>60.59</v>
      </c>
      <c r="G3826" s="510"/>
      <c r="H3826" s="423"/>
      <c r="I3826" s="422">
        <f t="shared" si="1069"/>
        <v>0</v>
      </c>
      <c r="J3826" s="422">
        <f t="shared" si="1070"/>
        <v>0</v>
      </c>
      <c r="K3826" s="419"/>
      <c r="L3826" s="423">
        <f t="shared" si="1071"/>
        <v>0</v>
      </c>
      <c r="M3826" s="423">
        <f t="shared" si="1072"/>
        <v>0</v>
      </c>
      <c r="N3826" s="424">
        <f t="shared" si="1073"/>
        <v>0</v>
      </c>
      <c r="O3826" s="424">
        <f t="shared" si="1074"/>
        <v>0</v>
      </c>
      <c r="P3826" s="420"/>
      <c r="Q3826" s="532"/>
      <c r="R3826" s="526" t="str">
        <f t="shared" si="1066"/>
        <v/>
      </c>
      <c r="S3826" s="526" t="str">
        <f t="shared" si="1068"/>
        <v/>
      </c>
      <c r="V3826" s="433">
        <f>VLOOKUP(A3826,[3]Cartilha!$A:$A,1,FALSE)</f>
        <v>92373</v>
      </c>
      <c r="W3826" s="367"/>
    </row>
    <row r="3827" spans="1:23" ht="22.5" hidden="1" x14ac:dyDescent="0.2">
      <c r="A3827" s="623">
        <v>92374</v>
      </c>
      <c r="B3827" s="616" t="s">
        <v>3171</v>
      </c>
      <c r="C3827" s="620" t="s">
        <v>4677</v>
      </c>
      <c r="D3827" s="612" t="s">
        <v>169</v>
      </c>
      <c r="E3827" s="621">
        <v>50.56</v>
      </c>
      <c r="F3827" s="614">
        <f t="shared" si="1067"/>
        <v>60.96</v>
      </c>
      <c r="G3827" s="510"/>
      <c r="H3827" s="423"/>
      <c r="I3827" s="422">
        <f t="shared" si="1069"/>
        <v>0</v>
      </c>
      <c r="J3827" s="422">
        <f t="shared" si="1070"/>
        <v>0</v>
      </c>
      <c r="K3827" s="419"/>
      <c r="L3827" s="423">
        <f t="shared" si="1071"/>
        <v>0</v>
      </c>
      <c r="M3827" s="423">
        <f t="shared" si="1072"/>
        <v>0</v>
      </c>
      <c r="N3827" s="424">
        <f t="shared" si="1073"/>
        <v>0</v>
      </c>
      <c r="O3827" s="424">
        <f t="shared" si="1074"/>
        <v>0</v>
      </c>
      <c r="P3827" s="420"/>
      <c r="Q3827" s="532"/>
      <c r="R3827" s="526" t="str">
        <f t="shared" si="1066"/>
        <v/>
      </c>
      <c r="S3827" s="526" t="str">
        <f t="shared" si="1068"/>
        <v/>
      </c>
      <c r="V3827" s="433">
        <f>VLOOKUP(A3827,[3]Cartilha!$A:$A,1,FALSE)</f>
        <v>92374</v>
      </c>
      <c r="W3827" s="367"/>
    </row>
    <row r="3828" spans="1:23" ht="22.5" hidden="1" x14ac:dyDescent="0.2">
      <c r="A3828" s="623">
        <v>92375</v>
      </c>
      <c r="B3828" s="616" t="s">
        <v>3171</v>
      </c>
      <c r="C3828" s="620" t="s">
        <v>4678</v>
      </c>
      <c r="D3828" s="612" t="s">
        <v>169</v>
      </c>
      <c r="E3828" s="621">
        <v>64.86</v>
      </c>
      <c r="F3828" s="614">
        <f t="shared" si="1067"/>
        <v>78.2</v>
      </c>
      <c r="G3828" s="510"/>
      <c r="H3828" s="423"/>
      <c r="I3828" s="422">
        <f t="shared" si="1069"/>
        <v>0</v>
      </c>
      <c r="J3828" s="422">
        <f t="shared" si="1070"/>
        <v>0</v>
      </c>
      <c r="K3828" s="419"/>
      <c r="L3828" s="423">
        <f t="shared" si="1071"/>
        <v>0</v>
      </c>
      <c r="M3828" s="423">
        <f t="shared" si="1072"/>
        <v>0</v>
      </c>
      <c r="N3828" s="424">
        <f t="shared" si="1073"/>
        <v>0</v>
      </c>
      <c r="O3828" s="424">
        <f t="shared" si="1074"/>
        <v>0</v>
      </c>
      <c r="P3828" s="420"/>
      <c r="Q3828" s="532"/>
      <c r="R3828" s="526" t="str">
        <f t="shared" si="1066"/>
        <v/>
      </c>
      <c r="S3828" s="526" t="str">
        <f t="shared" si="1068"/>
        <v/>
      </c>
      <c r="V3828" s="433">
        <f>VLOOKUP(A3828,[3]Cartilha!$A:$A,1,FALSE)</f>
        <v>92375</v>
      </c>
      <c r="W3828" s="367"/>
    </row>
    <row r="3829" spans="1:23" ht="22.5" hidden="1" x14ac:dyDescent="0.2">
      <c r="A3829" s="623">
        <v>92376</v>
      </c>
      <c r="B3829" s="616" t="s">
        <v>3171</v>
      </c>
      <c r="C3829" s="620" t="s">
        <v>4679</v>
      </c>
      <c r="D3829" s="612" t="s">
        <v>169</v>
      </c>
      <c r="E3829" s="621">
        <v>64.84</v>
      </c>
      <c r="F3829" s="614">
        <f t="shared" si="1067"/>
        <v>78.17</v>
      </c>
      <c r="G3829" s="510"/>
      <c r="H3829" s="423"/>
      <c r="I3829" s="422">
        <f t="shared" si="1069"/>
        <v>0</v>
      </c>
      <c r="J3829" s="422">
        <f t="shared" si="1070"/>
        <v>0</v>
      </c>
      <c r="K3829" s="419"/>
      <c r="L3829" s="423">
        <f t="shared" si="1071"/>
        <v>0</v>
      </c>
      <c r="M3829" s="423">
        <f t="shared" si="1072"/>
        <v>0</v>
      </c>
      <c r="N3829" s="424">
        <f t="shared" si="1073"/>
        <v>0</v>
      </c>
      <c r="O3829" s="424">
        <f t="shared" si="1074"/>
        <v>0</v>
      </c>
      <c r="P3829" s="420"/>
      <c r="Q3829" s="532"/>
      <c r="R3829" s="526" t="str">
        <f t="shared" si="1066"/>
        <v/>
      </c>
      <c r="S3829" s="526" t="str">
        <f t="shared" si="1068"/>
        <v/>
      </c>
      <c r="V3829" s="433">
        <f>VLOOKUP(A3829,[3]Cartilha!$A:$A,1,FALSE)</f>
        <v>92376</v>
      </c>
      <c r="W3829" s="367"/>
    </row>
    <row r="3830" spans="1:23" ht="22.5" hidden="1" x14ac:dyDescent="0.2">
      <c r="A3830" s="623">
        <v>92377</v>
      </c>
      <c r="B3830" s="616" t="s">
        <v>3171</v>
      </c>
      <c r="C3830" s="620" t="s">
        <v>4680</v>
      </c>
      <c r="D3830" s="612" t="s">
        <v>169</v>
      </c>
      <c r="E3830" s="621">
        <v>86.52</v>
      </c>
      <c r="F3830" s="614">
        <f t="shared" si="1067"/>
        <v>104.31</v>
      </c>
      <c r="G3830" s="510"/>
      <c r="H3830" s="423"/>
      <c r="I3830" s="422">
        <f t="shared" si="1069"/>
        <v>0</v>
      </c>
      <c r="J3830" s="422">
        <f t="shared" si="1070"/>
        <v>0</v>
      </c>
      <c r="K3830" s="419"/>
      <c r="L3830" s="423">
        <f t="shared" si="1071"/>
        <v>0</v>
      </c>
      <c r="M3830" s="423">
        <f t="shared" si="1072"/>
        <v>0</v>
      </c>
      <c r="N3830" s="424">
        <f t="shared" si="1073"/>
        <v>0</v>
      </c>
      <c r="O3830" s="424">
        <f t="shared" si="1074"/>
        <v>0</v>
      </c>
      <c r="P3830" s="420"/>
      <c r="Q3830" s="532"/>
      <c r="R3830" s="526" t="str">
        <f t="shared" si="1066"/>
        <v/>
      </c>
      <c r="S3830" s="526" t="str">
        <f t="shared" si="1068"/>
        <v/>
      </c>
      <c r="V3830" s="433">
        <f>VLOOKUP(A3830,[3]Cartilha!$A:$A,1,FALSE)</f>
        <v>92377</v>
      </c>
      <c r="W3830" s="367"/>
    </row>
    <row r="3831" spans="1:23" ht="22.5" hidden="1" x14ac:dyDescent="0.2">
      <c r="A3831" s="623">
        <v>92378</v>
      </c>
      <c r="B3831" s="616" t="s">
        <v>3171</v>
      </c>
      <c r="C3831" s="620" t="s">
        <v>4681</v>
      </c>
      <c r="D3831" s="612" t="s">
        <v>169</v>
      </c>
      <c r="E3831" s="621">
        <v>95.81</v>
      </c>
      <c r="F3831" s="614">
        <f t="shared" si="1067"/>
        <v>115.51</v>
      </c>
      <c r="G3831" s="510"/>
      <c r="H3831" s="423"/>
      <c r="I3831" s="422">
        <f t="shared" si="1069"/>
        <v>0</v>
      </c>
      <c r="J3831" s="422">
        <f t="shared" si="1070"/>
        <v>0</v>
      </c>
      <c r="K3831" s="419"/>
      <c r="L3831" s="423">
        <f t="shared" si="1071"/>
        <v>0</v>
      </c>
      <c r="M3831" s="423">
        <f t="shared" si="1072"/>
        <v>0</v>
      </c>
      <c r="N3831" s="424">
        <f t="shared" si="1073"/>
        <v>0</v>
      </c>
      <c r="O3831" s="424">
        <f t="shared" si="1074"/>
        <v>0</v>
      </c>
      <c r="P3831" s="420"/>
      <c r="Q3831" s="532"/>
      <c r="R3831" s="526" t="str">
        <f t="shared" si="1066"/>
        <v/>
      </c>
      <c r="S3831" s="526" t="str">
        <f t="shared" si="1068"/>
        <v/>
      </c>
      <c r="V3831" s="433">
        <f>VLOOKUP(A3831,[3]Cartilha!$A:$A,1,FALSE)</f>
        <v>92378</v>
      </c>
      <c r="W3831" s="367"/>
    </row>
    <row r="3832" spans="1:23" ht="22.5" hidden="1" x14ac:dyDescent="0.2">
      <c r="A3832" s="623">
        <v>92379</v>
      </c>
      <c r="B3832" s="616" t="s">
        <v>3171</v>
      </c>
      <c r="C3832" s="620" t="s">
        <v>4682</v>
      </c>
      <c r="D3832" s="612" t="s">
        <v>169</v>
      </c>
      <c r="E3832" s="621">
        <v>121.78</v>
      </c>
      <c r="F3832" s="614">
        <f t="shared" si="1067"/>
        <v>146.82</v>
      </c>
      <c r="G3832" s="510"/>
      <c r="H3832" s="423"/>
      <c r="I3832" s="422">
        <f t="shared" si="1069"/>
        <v>0</v>
      </c>
      <c r="J3832" s="422">
        <f t="shared" si="1070"/>
        <v>0</v>
      </c>
      <c r="K3832" s="419"/>
      <c r="L3832" s="423">
        <f t="shared" si="1071"/>
        <v>0</v>
      </c>
      <c r="M3832" s="423">
        <f t="shared" si="1072"/>
        <v>0</v>
      </c>
      <c r="N3832" s="424">
        <f t="shared" si="1073"/>
        <v>0</v>
      </c>
      <c r="O3832" s="424">
        <f t="shared" si="1074"/>
        <v>0</v>
      </c>
      <c r="P3832" s="420"/>
      <c r="Q3832" s="532"/>
      <c r="R3832" s="526" t="str">
        <f t="shared" si="1066"/>
        <v/>
      </c>
      <c r="S3832" s="526" t="str">
        <f t="shared" si="1068"/>
        <v/>
      </c>
      <c r="V3832" s="433">
        <f>VLOOKUP(A3832,[3]Cartilha!$A:$A,1,FALSE)</f>
        <v>92379</v>
      </c>
      <c r="W3832" s="367"/>
    </row>
    <row r="3833" spans="1:23" ht="22.5" hidden="1" x14ac:dyDescent="0.2">
      <c r="A3833" s="623">
        <v>92380</v>
      </c>
      <c r="B3833" s="616" t="s">
        <v>3171</v>
      </c>
      <c r="C3833" s="620" t="s">
        <v>4683</v>
      </c>
      <c r="D3833" s="612" t="s">
        <v>169</v>
      </c>
      <c r="E3833" s="621">
        <v>130.05000000000001</v>
      </c>
      <c r="F3833" s="614">
        <f t="shared" si="1067"/>
        <v>156.79</v>
      </c>
      <c r="G3833" s="510"/>
      <c r="H3833" s="423"/>
      <c r="I3833" s="422">
        <f t="shared" si="1069"/>
        <v>0</v>
      </c>
      <c r="J3833" s="422">
        <f t="shared" si="1070"/>
        <v>0</v>
      </c>
      <c r="K3833" s="419"/>
      <c r="L3833" s="423">
        <f t="shared" si="1071"/>
        <v>0</v>
      </c>
      <c r="M3833" s="423">
        <f t="shared" si="1072"/>
        <v>0</v>
      </c>
      <c r="N3833" s="424">
        <f t="shared" si="1073"/>
        <v>0</v>
      </c>
      <c r="O3833" s="424">
        <f t="shared" si="1074"/>
        <v>0</v>
      </c>
      <c r="P3833" s="420"/>
      <c r="Q3833" s="532"/>
      <c r="R3833" s="526" t="str">
        <f t="shared" si="1066"/>
        <v/>
      </c>
      <c r="S3833" s="526" t="str">
        <f t="shared" si="1068"/>
        <v/>
      </c>
      <c r="V3833" s="433">
        <f>VLOOKUP(A3833,[3]Cartilha!$A:$A,1,FALSE)</f>
        <v>92380</v>
      </c>
      <c r="W3833" s="367"/>
    </row>
    <row r="3834" spans="1:23" ht="22.5" hidden="1" x14ac:dyDescent="0.2">
      <c r="A3834" s="623">
        <v>92381</v>
      </c>
      <c r="B3834" s="616" t="s">
        <v>3171</v>
      </c>
      <c r="C3834" s="620" t="s">
        <v>4684</v>
      </c>
      <c r="D3834" s="612" t="s">
        <v>169</v>
      </c>
      <c r="E3834" s="621">
        <v>53.68</v>
      </c>
      <c r="F3834" s="614">
        <f t="shared" si="1067"/>
        <v>64.72</v>
      </c>
      <c r="G3834" s="510"/>
      <c r="H3834" s="423"/>
      <c r="I3834" s="422">
        <f t="shared" si="1069"/>
        <v>0</v>
      </c>
      <c r="J3834" s="422">
        <f t="shared" si="1070"/>
        <v>0</v>
      </c>
      <c r="K3834" s="419"/>
      <c r="L3834" s="423">
        <f t="shared" si="1071"/>
        <v>0</v>
      </c>
      <c r="M3834" s="423">
        <f t="shared" si="1072"/>
        <v>0</v>
      </c>
      <c r="N3834" s="424">
        <f t="shared" si="1073"/>
        <v>0</v>
      </c>
      <c r="O3834" s="424">
        <f t="shared" si="1074"/>
        <v>0</v>
      </c>
      <c r="P3834" s="420"/>
      <c r="Q3834" s="532"/>
      <c r="R3834" s="526" t="str">
        <f t="shared" si="1066"/>
        <v/>
      </c>
      <c r="S3834" s="526" t="str">
        <f t="shared" si="1068"/>
        <v/>
      </c>
      <c r="V3834" s="433">
        <f>VLOOKUP(A3834,[3]Cartilha!$A:$A,1,FALSE)</f>
        <v>92381</v>
      </c>
      <c r="W3834" s="367"/>
    </row>
    <row r="3835" spans="1:23" ht="22.5" hidden="1" x14ac:dyDescent="0.2">
      <c r="A3835" s="623">
        <v>92382</v>
      </c>
      <c r="B3835" s="616" t="s">
        <v>3171</v>
      </c>
      <c r="C3835" s="620" t="s">
        <v>4685</v>
      </c>
      <c r="D3835" s="612" t="s">
        <v>169</v>
      </c>
      <c r="E3835" s="621">
        <v>51.46</v>
      </c>
      <c r="F3835" s="614">
        <f t="shared" si="1067"/>
        <v>62.04</v>
      </c>
      <c r="G3835" s="510"/>
      <c r="H3835" s="423"/>
      <c r="I3835" s="422">
        <f t="shared" si="1069"/>
        <v>0</v>
      </c>
      <c r="J3835" s="422">
        <f t="shared" si="1070"/>
        <v>0</v>
      </c>
      <c r="K3835" s="419"/>
      <c r="L3835" s="423">
        <f t="shared" si="1071"/>
        <v>0</v>
      </c>
      <c r="M3835" s="423">
        <f t="shared" si="1072"/>
        <v>0</v>
      </c>
      <c r="N3835" s="424">
        <f t="shared" si="1073"/>
        <v>0</v>
      </c>
      <c r="O3835" s="424">
        <f t="shared" si="1074"/>
        <v>0</v>
      </c>
      <c r="P3835" s="420"/>
      <c r="Q3835" s="532"/>
      <c r="R3835" s="526" t="str">
        <f t="shared" si="1066"/>
        <v/>
      </c>
      <c r="S3835" s="526" t="str">
        <f t="shared" si="1068"/>
        <v/>
      </c>
      <c r="V3835" s="433">
        <f>VLOOKUP(A3835,[3]Cartilha!$A:$A,1,FALSE)</f>
        <v>92382</v>
      </c>
      <c r="W3835" s="367"/>
    </row>
    <row r="3836" spans="1:23" ht="22.5" hidden="1" x14ac:dyDescent="0.2">
      <c r="A3836" s="623">
        <v>92383</v>
      </c>
      <c r="B3836" s="616" t="s">
        <v>3171</v>
      </c>
      <c r="C3836" s="620" t="s">
        <v>4686</v>
      </c>
      <c r="D3836" s="612" t="s">
        <v>169</v>
      </c>
      <c r="E3836" s="621">
        <v>67.2</v>
      </c>
      <c r="F3836" s="614">
        <f t="shared" si="1067"/>
        <v>81.02</v>
      </c>
      <c r="G3836" s="510"/>
      <c r="H3836" s="423"/>
      <c r="I3836" s="422">
        <f t="shared" si="1069"/>
        <v>0</v>
      </c>
      <c r="J3836" s="422">
        <f t="shared" si="1070"/>
        <v>0</v>
      </c>
      <c r="K3836" s="419"/>
      <c r="L3836" s="423">
        <f t="shared" si="1071"/>
        <v>0</v>
      </c>
      <c r="M3836" s="423">
        <f t="shared" si="1072"/>
        <v>0</v>
      </c>
      <c r="N3836" s="424">
        <f t="shared" si="1073"/>
        <v>0</v>
      </c>
      <c r="O3836" s="424">
        <f t="shared" si="1074"/>
        <v>0</v>
      </c>
      <c r="P3836" s="420"/>
      <c r="Q3836" s="532"/>
      <c r="R3836" s="526" t="str">
        <f t="shared" si="1066"/>
        <v/>
      </c>
      <c r="S3836" s="526" t="str">
        <f t="shared" si="1068"/>
        <v/>
      </c>
      <c r="V3836" s="433">
        <f>VLOOKUP(A3836,[3]Cartilha!$A:$A,1,FALSE)</f>
        <v>92383</v>
      </c>
      <c r="W3836" s="367"/>
    </row>
    <row r="3837" spans="1:23" ht="22.5" hidden="1" x14ac:dyDescent="0.2">
      <c r="A3837" s="623">
        <v>92384</v>
      </c>
      <c r="B3837" s="616" t="s">
        <v>3171</v>
      </c>
      <c r="C3837" s="620" t="s">
        <v>4687</v>
      </c>
      <c r="D3837" s="612" t="s">
        <v>169</v>
      </c>
      <c r="E3837" s="621">
        <v>62.79</v>
      </c>
      <c r="F3837" s="614">
        <f t="shared" si="1067"/>
        <v>75.7</v>
      </c>
      <c r="G3837" s="510"/>
      <c r="H3837" s="423"/>
      <c r="I3837" s="422">
        <f t="shared" si="1069"/>
        <v>0</v>
      </c>
      <c r="J3837" s="422">
        <f t="shared" si="1070"/>
        <v>0</v>
      </c>
      <c r="K3837" s="419"/>
      <c r="L3837" s="423">
        <f t="shared" si="1071"/>
        <v>0</v>
      </c>
      <c r="M3837" s="423">
        <f t="shared" si="1072"/>
        <v>0</v>
      </c>
      <c r="N3837" s="424">
        <f t="shared" si="1073"/>
        <v>0</v>
      </c>
      <c r="O3837" s="424">
        <f t="shared" si="1074"/>
        <v>0</v>
      </c>
      <c r="P3837" s="420"/>
      <c r="Q3837" s="532"/>
      <c r="R3837" s="526" t="str">
        <f t="shared" si="1066"/>
        <v/>
      </c>
      <c r="S3837" s="526" t="str">
        <f t="shared" si="1068"/>
        <v/>
      </c>
      <c r="V3837" s="433">
        <f>VLOOKUP(A3837,[3]Cartilha!$A:$A,1,FALSE)</f>
        <v>92384</v>
      </c>
      <c r="W3837" s="367"/>
    </row>
    <row r="3838" spans="1:23" ht="22.5" hidden="1" x14ac:dyDescent="0.2">
      <c r="A3838" s="623">
        <v>92385</v>
      </c>
      <c r="B3838" s="616" t="s">
        <v>3171</v>
      </c>
      <c r="C3838" s="620" t="s">
        <v>4688</v>
      </c>
      <c r="D3838" s="612" t="s">
        <v>169</v>
      </c>
      <c r="E3838" s="621">
        <v>76.89</v>
      </c>
      <c r="F3838" s="614">
        <f t="shared" si="1067"/>
        <v>92.7</v>
      </c>
      <c r="G3838" s="510"/>
      <c r="H3838" s="423"/>
      <c r="I3838" s="422">
        <f t="shared" si="1069"/>
        <v>0</v>
      </c>
      <c r="J3838" s="422">
        <f t="shared" si="1070"/>
        <v>0</v>
      </c>
      <c r="K3838" s="419"/>
      <c r="L3838" s="423">
        <f t="shared" si="1071"/>
        <v>0</v>
      </c>
      <c r="M3838" s="423">
        <f t="shared" si="1072"/>
        <v>0</v>
      </c>
      <c r="N3838" s="424">
        <f t="shared" si="1073"/>
        <v>0</v>
      </c>
      <c r="O3838" s="424">
        <f t="shared" si="1074"/>
        <v>0</v>
      </c>
      <c r="P3838" s="420"/>
      <c r="Q3838" s="532"/>
      <c r="R3838" s="526" t="str">
        <f t="shared" si="1066"/>
        <v/>
      </c>
      <c r="S3838" s="526" t="str">
        <f t="shared" si="1068"/>
        <v/>
      </c>
      <c r="V3838" s="433">
        <f>VLOOKUP(A3838,[3]Cartilha!$A:$A,1,FALSE)</f>
        <v>92385</v>
      </c>
      <c r="W3838" s="367"/>
    </row>
    <row r="3839" spans="1:23" ht="22.5" hidden="1" x14ac:dyDescent="0.2">
      <c r="A3839" s="623">
        <v>92386</v>
      </c>
      <c r="B3839" s="616" t="s">
        <v>3171</v>
      </c>
      <c r="C3839" s="620" t="s">
        <v>4689</v>
      </c>
      <c r="D3839" s="612" t="s">
        <v>169</v>
      </c>
      <c r="E3839" s="621">
        <v>73.849999999999994</v>
      </c>
      <c r="F3839" s="614">
        <f t="shared" si="1067"/>
        <v>89.03</v>
      </c>
      <c r="G3839" s="510"/>
      <c r="H3839" s="423"/>
      <c r="I3839" s="422">
        <f t="shared" si="1069"/>
        <v>0</v>
      </c>
      <c r="J3839" s="422">
        <f t="shared" si="1070"/>
        <v>0</v>
      </c>
      <c r="K3839" s="419"/>
      <c r="L3839" s="423">
        <f t="shared" si="1071"/>
        <v>0</v>
      </c>
      <c r="M3839" s="423">
        <f t="shared" si="1072"/>
        <v>0</v>
      </c>
      <c r="N3839" s="424">
        <f t="shared" si="1073"/>
        <v>0</v>
      </c>
      <c r="O3839" s="424">
        <f t="shared" si="1074"/>
        <v>0</v>
      </c>
      <c r="P3839" s="420"/>
      <c r="Q3839" s="532"/>
      <c r="R3839" s="526" t="str">
        <f t="shared" si="1066"/>
        <v/>
      </c>
      <c r="S3839" s="526" t="str">
        <f t="shared" si="1068"/>
        <v/>
      </c>
      <c r="V3839" s="433">
        <f>VLOOKUP(A3839,[3]Cartilha!$A:$A,1,FALSE)</f>
        <v>92386</v>
      </c>
      <c r="W3839" s="367"/>
    </row>
    <row r="3840" spans="1:23" ht="22.5" hidden="1" x14ac:dyDescent="0.2">
      <c r="A3840" s="623">
        <v>92387</v>
      </c>
      <c r="B3840" s="616" t="s">
        <v>3171</v>
      </c>
      <c r="C3840" s="620" t="s">
        <v>4690</v>
      </c>
      <c r="D3840" s="612" t="s">
        <v>169</v>
      </c>
      <c r="E3840" s="621">
        <v>96.45</v>
      </c>
      <c r="F3840" s="614">
        <f t="shared" si="1067"/>
        <v>116.28</v>
      </c>
      <c r="G3840" s="510"/>
      <c r="H3840" s="423"/>
      <c r="I3840" s="422">
        <f t="shared" si="1069"/>
        <v>0</v>
      </c>
      <c r="J3840" s="422">
        <f t="shared" si="1070"/>
        <v>0</v>
      </c>
      <c r="K3840" s="419"/>
      <c r="L3840" s="423">
        <f t="shared" si="1071"/>
        <v>0</v>
      </c>
      <c r="M3840" s="423">
        <f t="shared" si="1072"/>
        <v>0</v>
      </c>
      <c r="N3840" s="424">
        <f t="shared" si="1073"/>
        <v>0</v>
      </c>
      <c r="O3840" s="424">
        <f t="shared" si="1074"/>
        <v>0</v>
      </c>
      <c r="P3840" s="420"/>
      <c r="Q3840" s="532"/>
      <c r="R3840" s="526" t="str">
        <f t="shared" si="1066"/>
        <v/>
      </c>
      <c r="S3840" s="526" t="str">
        <f t="shared" si="1068"/>
        <v/>
      </c>
      <c r="V3840" s="433">
        <f>VLOOKUP(A3840,[3]Cartilha!$A:$A,1,FALSE)</f>
        <v>92387</v>
      </c>
      <c r="W3840" s="367"/>
    </row>
    <row r="3841" spans="1:23" ht="22.5" hidden="1" x14ac:dyDescent="0.2">
      <c r="A3841" s="623">
        <v>92388</v>
      </c>
      <c r="B3841" s="616" t="s">
        <v>3171</v>
      </c>
      <c r="C3841" s="620" t="s">
        <v>4691</v>
      </c>
      <c r="D3841" s="612" t="s">
        <v>169</v>
      </c>
      <c r="E3841" s="621">
        <v>94.38</v>
      </c>
      <c r="F3841" s="614">
        <f t="shared" si="1067"/>
        <v>113.78</v>
      </c>
      <c r="G3841" s="510"/>
      <c r="H3841" s="423"/>
      <c r="I3841" s="422">
        <f t="shared" si="1069"/>
        <v>0</v>
      </c>
      <c r="J3841" s="422">
        <f t="shared" si="1070"/>
        <v>0</v>
      </c>
      <c r="K3841" s="419"/>
      <c r="L3841" s="423">
        <f t="shared" si="1071"/>
        <v>0</v>
      </c>
      <c r="M3841" s="423">
        <f t="shared" si="1072"/>
        <v>0</v>
      </c>
      <c r="N3841" s="424">
        <f t="shared" si="1073"/>
        <v>0</v>
      </c>
      <c r="O3841" s="424">
        <f t="shared" si="1074"/>
        <v>0</v>
      </c>
      <c r="P3841" s="420"/>
      <c r="Q3841" s="532"/>
      <c r="R3841" s="526" t="str">
        <f t="shared" si="1066"/>
        <v/>
      </c>
      <c r="S3841" s="526" t="str">
        <f t="shared" si="1068"/>
        <v/>
      </c>
      <c r="V3841" s="433">
        <f>VLOOKUP(A3841,[3]Cartilha!$A:$A,1,FALSE)</f>
        <v>92388</v>
      </c>
      <c r="W3841" s="367"/>
    </row>
    <row r="3842" spans="1:23" ht="22.5" hidden="1" x14ac:dyDescent="0.2">
      <c r="A3842" s="623">
        <v>92389</v>
      </c>
      <c r="B3842" s="616" t="s">
        <v>3171</v>
      </c>
      <c r="C3842" s="620" t="s">
        <v>4692</v>
      </c>
      <c r="D3842" s="612" t="s">
        <v>169</v>
      </c>
      <c r="E3842" s="621">
        <v>147.63999999999999</v>
      </c>
      <c r="F3842" s="614">
        <f t="shared" si="1067"/>
        <v>177.99</v>
      </c>
      <c r="G3842" s="510"/>
      <c r="H3842" s="423"/>
      <c r="I3842" s="422">
        <f t="shared" si="1069"/>
        <v>0</v>
      </c>
      <c r="J3842" s="422">
        <f t="shared" si="1070"/>
        <v>0</v>
      </c>
      <c r="K3842" s="419"/>
      <c r="L3842" s="423">
        <f t="shared" si="1071"/>
        <v>0</v>
      </c>
      <c r="M3842" s="423">
        <f t="shared" si="1072"/>
        <v>0</v>
      </c>
      <c r="N3842" s="424">
        <f t="shared" si="1073"/>
        <v>0</v>
      </c>
      <c r="O3842" s="424">
        <f t="shared" si="1074"/>
        <v>0</v>
      </c>
      <c r="P3842" s="420"/>
      <c r="Q3842" s="532"/>
      <c r="R3842" s="526" t="str">
        <f t="shared" si="1066"/>
        <v/>
      </c>
      <c r="S3842" s="526" t="str">
        <f t="shared" si="1068"/>
        <v/>
      </c>
      <c r="V3842" s="433">
        <f>VLOOKUP(A3842,[3]Cartilha!$A:$A,1,FALSE)</f>
        <v>92389</v>
      </c>
      <c r="W3842" s="367"/>
    </row>
    <row r="3843" spans="1:23" ht="22.5" hidden="1" x14ac:dyDescent="0.2">
      <c r="A3843" s="623">
        <v>92390</v>
      </c>
      <c r="B3843" s="616" t="s">
        <v>3171</v>
      </c>
      <c r="C3843" s="620" t="s">
        <v>4693</v>
      </c>
      <c r="D3843" s="612" t="s">
        <v>169</v>
      </c>
      <c r="E3843" s="621">
        <v>138.54</v>
      </c>
      <c r="F3843" s="614">
        <f t="shared" si="1067"/>
        <v>167.02</v>
      </c>
      <c r="G3843" s="510"/>
      <c r="H3843" s="423"/>
      <c r="I3843" s="422">
        <f t="shared" si="1069"/>
        <v>0</v>
      </c>
      <c r="J3843" s="422">
        <f t="shared" si="1070"/>
        <v>0</v>
      </c>
      <c r="K3843" s="419"/>
      <c r="L3843" s="423">
        <f t="shared" si="1071"/>
        <v>0</v>
      </c>
      <c r="M3843" s="423">
        <f t="shared" si="1072"/>
        <v>0</v>
      </c>
      <c r="N3843" s="424">
        <f t="shared" si="1073"/>
        <v>0</v>
      </c>
      <c r="O3843" s="424">
        <f t="shared" si="1074"/>
        <v>0</v>
      </c>
      <c r="P3843" s="420"/>
      <c r="Q3843" s="532"/>
      <c r="R3843" s="526" t="str">
        <f t="shared" si="1066"/>
        <v/>
      </c>
      <c r="S3843" s="526" t="str">
        <f t="shared" si="1068"/>
        <v/>
      </c>
      <c r="V3843" s="433">
        <f>VLOOKUP(A3843,[3]Cartilha!$A:$A,1,FALSE)</f>
        <v>92390</v>
      </c>
      <c r="W3843" s="367"/>
    </row>
    <row r="3844" spans="1:23" ht="22.5" hidden="1" x14ac:dyDescent="0.2">
      <c r="A3844" s="623">
        <v>92635</v>
      </c>
      <c r="B3844" s="616" t="s">
        <v>3171</v>
      </c>
      <c r="C3844" s="620" t="s">
        <v>4694</v>
      </c>
      <c r="D3844" s="612" t="s">
        <v>169</v>
      </c>
      <c r="E3844" s="621">
        <v>196.87</v>
      </c>
      <c r="F3844" s="614">
        <f t="shared" si="1067"/>
        <v>237.35</v>
      </c>
      <c r="G3844" s="510"/>
      <c r="H3844" s="423"/>
      <c r="I3844" s="422">
        <f t="shared" si="1069"/>
        <v>0</v>
      </c>
      <c r="J3844" s="422">
        <f t="shared" si="1070"/>
        <v>0</v>
      </c>
      <c r="K3844" s="419"/>
      <c r="L3844" s="423">
        <f t="shared" si="1071"/>
        <v>0</v>
      </c>
      <c r="M3844" s="423">
        <f t="shared" si="1072"/>
        <v>0</v>
      </c>
      <c r="N3844" s="424">
        <f t="shared" si="1073"/>
        <v>0</v>
      </c>
      <c r="O3844" s="424">
        <f t="shared" si="1074"/>
        <v>0</v>
      </c>
      <c r="P3844" s="420"/>
      <c r="Q3844" s="532"/>
      <c r="R3844" s="526" t="str">
        <f t="shared" si="1066"/>
        <v/>
      </c>
      <c r="S3844" s="526" t="str">
        <f t="shared" si="1068"/>
        <v/>
      </c>
      <c r="V3844" s="433">
        <f>VLOOKUP(A3844,[3]Cartilha!$A:$A,1,FALSE)</f>
        <v>92635</v>
      </c>
      <c r="W3844" s="367"/>
    </row>
    <row r="3845" spans="1:23" ht="22.5" hidden="1" x14ac:dyDescent="0.2">
      <c r="A3845" s="623">
        <v>92636</v>
      </c>
      <c r="B3845" s="616" t="s">
        <v>3171</v>
      </c>
      <c r="C3845" s="620" t="s">
        <v>4695</v>
      </c>
      <c r="D3845" s="612" t="s">
        <v>169</v>
      </c>
      <c r="E3845" s="621">
        <v>179.33</v>
      </c>
      <c r="F3845" s="614">
        <f t="shared" si="1067"/>
        <v>216.2</v>
      </c>
      <c r="G3845" s="510"/>
      <c r="H3845" s="423"/>
      <c r="I3845" s="422">
        <f t="shared" si="1069"/>
        <v>0</v>
      </c>
      <c r="J3845" s="422">
        <f t="shared" si="1070"/>
        <v>0</v>
      </c>
      <c r="K3845" s="419"/>
      <c r="L3845" s="423">
        <f t="shared" si="1071"/>
        <v>0</v>
      </c>
      <c r="M3845" s="423">
        <f t="shared" si="1072"/>
        <v>0</v>
      </c>
      <c r="N3845" s="424">
        <f t="shared" si="1073"/>
        <v>0</v>
      </c>
      <c r="O3845" s="424">
        <f t="shared" si="1074"/>
        <v>0</v>
      </c>
      <c r="P3845" s="420"/>
      <c r="Q3845" s="532"/>
      <c r="R3845" s="526" t="str">
        <f t="shared" si="1066"/>
        <v/>
      </c>
      <c r="S3845" s="526" t="str">
        <f t="shared" si="1068"/>
        <v/>
      </c>
      <c r="V3845" s="433">
        <f>VLOOKUP(A3845,[3]Cartilha!$A:$A,1,FALSE)</f>
        <v>92636</v>
      </c>
      <c r="W3845" s="367"/>
    </row>
    <row r="3846" spans="1:23" ht="22.5" hidden="1" x14ac:dyDescent="0.2">
      <c r="A3846" s="623">
        <v>92637</v>
      </c>
      <c r="B3846" s="616" t="s">
        <v>3171</v>
      </c>
      <c r="C3846" s="620" t="s">
        <v>4696</v>
      </c>
      <c r="D3846" s="612" t="s">
        <v>169</v>
      </c>
      <c r="E3846" s="621">
        <v>69.45</v>
      </c>
      <c r="F3846" s="614">
        <f t="shared" si="1067"/>
        <v>83.73</v>
      </c>
      <c r="G3846" s="510"/>
      <c r="H3846" s="423"/>
      <c r="I3846" s="422">
        <f t="shared" si="1069"/>
        <v>0</v>
      </c>
      <c r="J3846" s="422">
        <f t="shared" si="1070"/>
        <v>0</v>
      </c>
      <c r="K3846" s="419"/>
      <c r="L3846" s="423">
        <f t="shared" si="1071"/>
        <v>0</v>
      </c>
      <c r="M3846" s="423">
        <f t="shared" si="1072"/>
        <v>0</v>
      </c>
      <c r="N3846" s="424">
        <f t="shared" si="1073"/>
        <v>0</v>
      </c>
      <c r="O3846" s="424">
        <f t="shared" si="1074"/>
        <v>0</v>
      </c>
      <c r="P3846" s="420"/>
      <c r="Q3846" s="532"/>
      <c r="R3846" s="526" t="str">
        <f t="shared" si="1066"/>
        <v/>
      </c>
      <c r="S3846" s="526" t="str">
        <f t="shared" si="1068"/>
        <v/>
      </c>
      <c r="V3846" s="433">
        <f>VLOOKUP(A3846,[3]Cartilha!$A:$A,1,FALSE)</f>
        <v>92637</v>
      </c>
      <c r="W3846" s="367"/>
    </row>
    <row r="3847" spans="1:23" ht="22.5" hidden="1" x14ac:dyDescent="0.2">
      <c r="A3847" s="623">
        <v>92638</v>
      </c>
      <c r="B3847" s="616" t="s">
        <v>3171</v>
      </c>
      <c r="C3847" s="620" t="s">
        <v>4697</v>
      </c>
      <c r="D3847" s="612" t="s">
        <v>169</v>
      </c>
      <c r="E3847" s="621">
        <v>84.27</v>
      </c>
      <c r="F3847" s="614">
        <f t="shared" si="1067"/>
        <v>101.6</v>
      </c>
      <c r="G3847" s="510"/>
      <c r="H3847" s="423"/>
      <c r="I3847" s="422">
        <f t="shared" si="1069"/>
        <v>0</v>
      </c>
      <c r="J3847" s="422">
        <f t="shared" si="1070"/>
        <v>0</v>
      </c>
      <c r="K3847" s="419"/>
      <c r="L3847" s="423">
        <f t="shared" si="1071"/>
        <v>0</v>
      </c>
      <c r="M3847" s="423">
        <f t="shared" si="1072"/>
        <v>0</v>
      </c>
      <c r="N3847" s="424">
        <f t="shared" si="1073"/>
        <v>0</v>
      </c>
      <c r="O3847" s="424">
        <f t="shared" si="1074"/>
        <v>0</v>
      </c>
      <c r="P3847" s="420"/>
      <c r="Q3847" s="532"/>
      <c r="R3847" s="526" t="str">
        <f t="shared" si="1066"/>
        <v/>
      </c>
      <c r="S3847" s="526" t="str">
        <f t="shared" si="1068"/>
        <v/>
      </c>
      <c r="V3847" s="433">
        <f>VLOOKUP(A3847,[3]Cartilha!$A:$A,1,FALSE)</f>
        <v>92638</v>
      </c>
      <c r="W3847" s="367"/>
    </row>
    <row r="3848" spans="1:23" ht="22.5" hidden="1" x14ac:dyDescent="0.2">
      <c r="A3848" s="623">
        <v>92639</v>
      </c>
      <c r="B3848" s="616" t="s">
        <v>3171</v>
      </c>
      <c r="C3848" s="620" t="s">
        <v>4698</v>
      </c>
      <c r="D3848" s="612" t="s">
        <v>169</v>
      </c>
      <c r="E3848" s="621">
        <v>97.3</v>
      </c>
      <c r="F3848" s="614">
        <f t="shared" si="1067"/>
        <v>117.3</v>
      </c>
      <c r="G3848" s="510"/>
      <c r="H3848" s="423"/>
      <c r="I3848" s="422">
        <f t="shared" si="1069"/>
        <v>0</v>
      </c>
      <c r="J3848" s="422">
        <f t="shared" si="1070"/>
        <v>0</v>
      </c>
      <c r="K3848" s="419"/>
      <c r="L3848" s="423">
        <f t="shared" si="1071"/>
        <v>0</v>
      </c>
      <c r="M3848" s="423">
        <f t="shared" si="1072"/>
        <v>0</v>
      </c>
      <c r="N3848" s="424">
        <f t="shared" si="1073"/>
        <v>0</v>
      </c>
      <c r="O3848" s="424">
        <f t="shared" si="1074"/>
        <v>0</v>
      </c>
      <c r="P3848" s="420"/>
      <c r="Q3848" s="532"/>
      <c r="R3848" s="526" t="str">
        <f t="shared" si="1066"/>
        <v/>
      </c>
      <c r="S3848" s="526" t="str">
        <f t="shared" si="1068"/>
        <v/>
      </c>
      <c r="V3848" s="433">
        <f>VLOOKUP(A3848,[3]Cartilha!$A:$A,1,FALSE)</f>
        <v>92639</v>
      </c>
      <c r="W3848" s="367"/>
    </row>
    <row r="3849" spans="1:23" ht="22.5" hidden="1" x14ac:dyDescent="0.2">
      <c r="A3849" s="623">
        <v>92640</v>
      </c>
      <c r="B3849" s="616" t="s">
        <v>3171</v>
      </c>
      <c r="C3849" s="620" t="s">
        <v>4699</v>
      </c>
      <c r="D3849" s="612" t="s">
        <v>169</v>
      </c>
      <c r="E3849" s="621">
        <v>125.8</v>
      </c>
      <c r="F3849" s="614">
        <f t="shared" si="1067"/>
        <v>151.66</v>
      </c>
      <c r="G3849" s="510"/>
      <c r="H3849" s="423"/>
      <c r="I3849" s="422">
        <f t="shared" si="1069"/>
        <v>0</v>
      </c>
      <c r="J3849" s="422">
        <f t="shared" si="1070"/>
        <v>0</v>
      </c>
      <c r="K3849" s="419"/>
      <c r="L3849" s="423">
        <f t="shared" si="1071"/>
        <v>0</v>
      </c>
      <c r="M3849" s="423">
        <f t="shared" si="1072"/>
        <v>0</v>
      </c>
      <c r="N3849" s="424">
        <f t="shared" si="1073"/>
        <v>0</v>
      </c>
      <c r="O3849" s="424">
        <f t="shared" si="1074"/>
        <v>0</v>
      </c>
      <c r="P3849" s="420"/>
      <c r="Q3849" s="532"/>
      <c r="R3849" s="526" t="str">
        <f t="shared" si="1066"/>
        <v/>
      </c>
      <c r="S3849" s="526" t="str">
        <f t="shared" si="1068"/>
        <v/>
      </c>
      <c r="V3849" s="433">
        <f>VLOOKUP(A3849,[3]Cartilha!$A:$A,1,FALSE)</f>
        <v>92640</v>
      </c>
      <c r="W3849" s="367"/>
    </row>
    <row r="3850" spans="1:23" ht="22.5" hidden="1" x14ac:dyDescent="0.2">
      <c r="A3850" s="623">
        <v>92642</v>
      </c>
      <c r="B3850" s="616" t="s">
        <v>3171</v>
      </c>
      <c r="C3850" s="620" t="s">
        <v>4700</v>
      </c>
      <c r="D3850" s="612" t="s">
        <v>169</v>
      </c>
      <c r="E3850" s="621">
        <v>189.24</v>
      </c>
      <c r="F3850" s="614">
        <f t="shared" si="1067"/>
        <v>228.15</v>
      </c>
      <c r="G3850" s="510"/>
      <c r="H3850" s="423"/>
      <c r="I3850" s="422">
        <f t="shared" si="1069"/>
        <v>0</v>
      </c>
      <c r="J3850" s="422">
        <f t="shared" si="1070"/>
        <v>0</v>
      </c>
      <c r="K3850" s="419"/>
      <c r="L3850" s="423">
        <f t="shared" si="1071"/>
        <v>0</v>
      </c>
      <c r="M3850" s="423">
        <f t="shared" si="1072"/>
        <v>0</v>
      </c>
      <c r="N3850" s="424">
        <f t="shared" si="1073"/>
        <v>0</v>
      </c>
      <c r="O3850" s="424">
        <f t="shared" si="1074"/>
        <v>0</v>
      </c>
      <c r="P3850" s="420"/>
      <c r="Q3850" s="532"/>
      <c r="R3850" s="526" t="str">
        <f t="shared" si="1066"/>
        <v/>
      </c>
      <c r="S3850" s="526" t="str">
        <f t="shared" si="1068"/>
        <v/>
      </c>
      <c r="V3850" s="433">
        <f>VLOOKUP(A3850,[3]Cartilha!$A:$A,1,FALSE)</f>
        <v>92642</v>
      </c>
      <c r="W3850" s="367"/>
    </row>
    <row r="3851" spans="1:23" ht="22.5" hidden="1" x14ac:dyDescent="0.2">
      <c r="A3851" s="623">
        <v>92644</v>
      </c>
      <c r="B3851" s="616" t="s">
        <v>3171</v>
      </c>
      <c r="C3851" s="620" t="s">
        <v>4701</v>
      </c>
      <c r="D3851" s="612" t="s">
        <v>169</v>
      </c>
      <c r="E3851" s="621">
        <v>237.44</v>
      </c>
      <c r="F3851" s="614">
        <f t="shared" si="1067"/>
        <v>286.26</v>
      </c>
      <c r="G3851" s="510"/>
      <c r="H3851" s="423"/>
      <c r="I3851" s="422">
        <f t="shared" si="1069"/>
        <v>0</v>
      </c>
      <c r="J3851" s="422">
        <f t="shared" si="1070"/>
        <v>0</v>
      </c>
      <c r="K3851" s="419"/>
      <c r="L3851" s="423">
        <f t="shared" si="1071"/>
        <v>0</v>
      </c>
      <c r="M3851" s="423">
        <f t="shared" si="1072"/>
        <v>0</v>
      </c>
      <c r="N3851" s="424">
        <f t="shared" si="1073"/>
        <v>0</v>
      </c>
      <c r="O3851" s="424">
        <f t="shared" si="1074"/>
        <v>0</v>
      </c>
      <c r="P3851" s="420"/>
      <c r="Q3851" s="532"/>
      <c r="R3851" s="526" t="str">
        <f t="shared" si="1066"/>
        <v/>
      </c>
      <c r="S3851" s="526" t="str">
        <f t="shared" si="1068"/>
        <v/>
      </c>
      <c r="V3851" s="433">
        <f>VLOOKUP(A3851,[3]Cartilha!$A:$A,1,FALSE)</f>
        <v>92644</v>
      </c>
      <c r="W3851" s="367"/>
    </row>
    <row r="3852" spans="1:23" ht="22.5" hidden="1" x14ac:dyDescent="0.2">
      <c r="A3852" s="623">
        <v>92892</v>
      </c>
      <c r="B3852" s="616" t="s">
        <v>3171</v>
      </c>
      <c r="C3852" s="620" t="s">
        <v>4702</v>
      </c>
      <c r="D3852" s="612" t="s">
        <v>169</v>
      </c>
      <c r="E3852" s="621">
        <v>55.1</v>
      </c>
      <c r="F3852" s="614">
        <f t="shared" si="1067"/>
        <v>66.430000000000007</v>
      </c>
      <c r="G3852" s="510"/>
      <c r="H3852" s="423"/>
      <c r="I3852" s="422">
        <f t="shared" si="1069"/>
        <v>0</v>
      </c>
      <c r="J3852" s="422">
        <f t="shared" si="1070"/>
        <v>0</v>
      </c>
      <c r="K3852" s="419"/>
      <c r="L3852" s="423">
        <f t="shared" si="1071"/>
        <v>0</v>
      </c>
      <c r="M3852" s="423">
        <f t="shared" si="1072"/>
        <v>0</v>
      </c>
      <c r="N3852" s="424">
        <f t="shared" si="1073"/>
        <v>0</v>
      </c>
      <c r="O3852" s="424">
        <f t="shared" si="1074"/>
        <v>0</v>
      </c>
      <c r="P3852" s="420"/>
      <c r="Q3852" s="532"/>
      <c r="R3852" s="526" t="str">
        <f t="shared" si="1066"/>
        <v/>
      </c>
      <c r="S3852" s="526" t="str">
        <f t="shared" si="1068"/>
        <v/>
      </c>
      <c r="V3852" s="433">
        <f>VLOOKUP(A3852,[3]Cartilha!$A:$A,1,FALSE)</f>
        <v>92892</v>
      </c>
      <c r="W3852" s="367"/>
    </row>
    <row r="3853" spans="1:23" ht="22.5" hidden="1" x14ac:dyDescent="0.2">
      <c r="A3853" s="623">
        <v>92893</v>
      </c>
      <c r="B3853" s="616" t="s">
        <v>3171</v>
      </c>
      <c r="C3853" s="620" t="s">
        <v>4703</v>
      </c>
      <c r="D3853" s="612" t="s">
        <v>169</v>
      </c>
      <c r="E3853" s="621">
        <v>77.62</v>
      </c>
      <c r="F3853" s="614">
        <f t="shared" si="1067"/>
        <v>93.58</v>
      </c>
      <c r="G3853" s="510"/>
      <c r="H3853" s="423"/>
      <c r="I3853" s="422">
        <f t="shared" ref="I3853:I3872" si="1075">IF(ISBLANK(E3853),0,ROUND(F3853*G3853,2))</f>
        <v>0</v>
      </c>
      <c r="J3853" s="422">
        <f t="shared" ref="J3853:J3872" si="1076">IF(ISBLANK(G3853),0,ROUND(G3853*H3853,2))</f>
        <v>0</v>
      </c>
      <c r="K3853" s="419"/>
      <c r="L3853" s="423">
        <f t="shared" ref="L3853:L3872" si="1077">G3853</f>
        <v>0</v>
      </c>
      <c r="M3853" s="423">
        <f t="shared" ref="M3853:M3872" si="1078">H3853</f>
        <v>0</v>
      </c>
      <c r="N3853" s="424">
        <f t="shared" ref="N3853:N3872" si="1079">IF(ISBLANK(E3853),0,ROUND(F3853*L3853,2))</f>
        <v>0</v>
      </c>
      <c r="O3853" s="424">
        <f t="shared" ref="O3853:O3872" si="1080">IF(ISBLANK(L3853),0,ROUND(L3853*M3853,2))</f>
        <v>0</v>
      </c>
      <c r="P3853" s="420"/>
      <c r="Q3853" s="532"/>
      <c r="R3853" s="526" t="str">
        <f t="shared" si="1066"/>
        <v/>
      </c>
      <c r="S3853" s="526" t="str">
        <f t="shared" si="1068"/>
        <v/>
      </c>
      <c r="V3853" s="433">
        <f>VLOOKUP(A3853,[3]Cartilha!$A:$A,1,FALSE)</f>
        <v>92893</v>
      </c>
      <c r="W3853" s="367"/>
    </row>
    <row r="3854" spans="1:23" ht="22.5" hidden="1" x14ac:dyDescent="0.2">
      <c r="A3854" s="623">
        <v>92894</v>
      </c>
      <c r="B3854" s="616" t="s">
        <v>3171</v>
      </c>
      <c r="C3854" s="620" t="s">
        <v>4704</v>
      </c>
      <c r="D3854" s="612" t="s">
        <v>169</v>
      </c>
      <c r="E3854" s="621">
        <v>92.47</v>
      </c>
      <c r="F3854" s="614">
        <f t="shared" si="1067"/>
        <v>111.48</v>
      </c>
      <c r="G3854" s="510"/>
      <c r="H3854" s="423"/>
      <c r="I3854" s="422">
        <f t="shared" si="1075"/>
        <v>0</v>
      </c>
      <c r="J3854" s="422">
        <f t="shared" si="1076"/>
        <v>0</v>
      </c>
      <c r="K3854" s="419"/>
      <c r="L3854" s="423">
        <f t="shared" si="1077"/>
        <v>0</v>
      </c>
      <c r="M3854" s="423">
        <f t="shared" si="1078"/>
        <v>0</v>
      </c>
      <c r="N3854" s="424">
        <f t="shared" si="1079"/>
        <v>0</v>
      </c>
      <c r="O3854" s="424">
        <f t="shared" si="1080"/>
        <v>0</v>
      </c>
      <c r="P3854" s="420"/>
      <c r="Q3854" s="532"/>
      <c r="R3854" s="526" t="str">
        <f t="shared" si="1066"/>
        <v/>
      </c>
      <c r="S3854" s="526" t="str">
        <f t="shared" si="1068"/>
        <v/>
      </c>
      <c r="V3854" s="433">
        <f>VLOOKUP(A3854,[3]Cartilha!$A:$A,1,FALSE)</f>
        <v>92894</v>
      </c>
      <c r="W3854" s="367"/>
    </row>
    <row r="3855" spans="1:23" ht="22.5" hidden="1" x14ac:dyDescent="0.2">
      <c r="A3855" s="623">
        <v>92895</v>
      </c>
      <c r="B3855" s="616" t="s">
        <v>3171</v>
      </c>
      <c r="C3855" s="620" t="s">
        <v>4705</v>
      </c>
      <c r="D3855" s="612" t="s">
        <v>169</v>
      </c>
      <c r="E3855" s="621">
        <v>125.19</v>
      </c>
      <c r="F3855" s="614">
        <f t="shared" si="1067"/>
        <v>150.93</v>
      </c>
      <c r="G3855" s="510"/>
      <c r="H3855" s="423"/>
      <c r="I3855" s="422">
        <f t="shared" si="1075"/>
        <v>0</v>
      </c>
      <c r="J3855" s="422">
        <f t="shared" si="1076"/>
        <v>0</v>
      </c>
      <c r="K3855" s="419"/>
      <c r="L3855" s="423">
        <f t="shared" si="1077"/>
        <v>0</v>
      </c>
      <c r="M3855" s="423">
        <f t="shared" si="1078"/>
        <v>0</v>
      </c>
      <c r="N3855" s="424">
        <f t="shared" si="1079"/>
        <v>0</v>
      </c>
      <c r="O3855" s="424">
        <f t="shared" si="1080"/>
        <v>0</v>
      </c>
      <c r="P3855" s="420"/>
      <c r="Q3855" s="532"/>
      <c r="R3855" s="526" t="str">
        <f t="shared" si="1066"/>
        <v/>
      </c>
      <c r="S3855" s="526" t="str">
        <f t="shared" si="1068"/>
        <v/>
      </c>
      <c r="V3855" s="433">
        <f>VLOOKUP(A3855,[3]Cartilha!$A:$A,1,FALSE)</f>
        <v>92895</v>
      </c>
      <c r="W3855" s="367"/>
    </row>
    <row r="3856" spans="1:23" ht="22.5" hidden="1" x14ac:dyDescent="0.2">
      <c r="A3856" s="623">
        <v>92896</v>
      </c>
      <c r="B3856" s="616" t="s">
        <v>3171</v>
      </c>
      <c r="C3856" s="620" t="s">
        <v>4706</v>
      </c>
      <c r="D3856" s="612" t="s">
        <v>169</v>
      </c>
      <c r="E3856" s="621">
        <v>190.28</v>
      </c>
      <c r="F3856" s="614">
        <f t="shared" si="1067"/>
        <v>229.4</v>
      </c>
      <c r="G3856" s="510"/>
      <c r="H3856" s="423"/>
      <c r="I3856" s="422">
        <f t="shared" si="1075"/>
        <v>0</v>
      </c>
      <c r="J3856" s="422">
        <f t="shared" si="1076"/>
        <v>0</v>
      </c>
      <c r="K3856" s="419"/>
      <c r="L3856" s="423">
        <f t="shared" si="1077"/>
        <v>0</v>
      </c>
      <c r="M3856" s="423">
        <f t="shared" si="1078"/>
        <v>0</v>
      </c>
      <c r="N3856" s="424">
        <f t="shared" si="1079"/>
        <v>0</v>
      </c>
      <c r="O3856" s="424">
        <f t="shared" si="1080"/>
        <v>0</v>
      </c>
      <c r="P3856" s="420"/>
      <c r="Q3856" s="532"/>
      <c r="R3856" s="526" t="str">
        <f t="shared" si="1066"/>
        <v/>
      </c>
      <c r="S3856" s="526" t="str">
        <f t="shared" si="1068"/>
        <v/>
      </c>
      <c r="V3856" s="433">
        <f>VLOOKUP(A3856,[3]Cartilha!$A:$A,1,FALSE)</f>
        <v>92896</v>
      </c>
      <c r="W3856" s="367"/>
    </row>
    <row r="3857" spans="1:23" ht="22.5" hidden="1" x14ac:dyDescent="0.2">
      <c r="A3857" s="623">
        <v>92897</v>
      </c>
      <c r="B3857" s="616" t="s">
        <v>3171</v>
      </c>
      <c r="C3857" s="620" t="s">
        <v>4707</v>
      </c>
      <c r="D3857" s="612" t="s">
        <v>169</v>
      </c>
      <c r="E3857" s="621">
        <v>278.75</v>
      </c>
      <c r="F3857" s="614">
        <f t="shared" si="1067"/>
        <v>336.06</v>
      </c>
      <c r="G3857" s="510"/>
      <c r="H3857" s="423"/>
      <c r="I3857" s="422">
        <f t="shared" si="1075"/>
        <v>0</v>
      </c>
      <c r="J3857" s="422">
        <f t="shared" si="1076"/>
        <v>0</v>
      </c>
      <c r="K3857" s="419"/>
      <c r="L3857" s="423">
        <f t="shared" si="1077"/>
        <v>0</v>
      </c>
      <c r="M3857" s="423">
        <f t="shared" si="1078"/>
        <v>0</v>
      </c>
      <c r="N3857" s="424">
        <f t="shared" si="1079"/>
        <v>0</v>
      </c>
      <c r="O3857" s="424">
        <f t="shared" si="1080"/>
        <v>0</v>
      </c>
      <c r="P3857" s="420"/>
      <c r="Q3857" s="532"/>
      <c r="R3857" s="526" t="str">
        <f t="shared" si="1066"/>
        <v/>
      </c>
      <c r="S3857" s="526" t="str">
        <f t="shared" si="1068"/>
        <v/>
      </c>
      <c r="V3857" s="433">
        <f>VLOOKUP(A3857,[3]Cartilha!$A:$A,1,FALSE)</f>
        <v>92897</v>
      </c>
      <c r="W3857" s="367"/>
    </row>
    <row r="3858" spans="1:23" ht="22.5" hidden="1" x14ac:dyDescent="0.2">
      <c r="A3858" s="623">
        <v>92918</v>
      </c>
      <c r="B3858" s="616" t="s">
        <v>3171</v>
      </c>
      <c r="C3858" s="620" t="s">
        <v>4708</v>
      </c>
      <c r="D3858" s="612" t="s">
        <v>169</v>
      </c>
      <c r="E3858" s="621">
        <v>37</v>
      </c>
      <c r="F3858" s="614">
        <f t="shared" si="1067"/>
        <v>44.61</v>
      </c>
      <c r="G3858" s="510"/>
      <c r="H3858" s="423"/>
      <c r="I3858" s="422">
        <f t="shared" si="1075"/>
        <v>0</v>
      </c>
      <c r="J3858" s="422">
        <f t="shared" si="1076"/>
        <v>0</v>
      </c>
      <c r="K3858" s="419"/>
      <c r="L3858" s="423">
        <f t="shared" si="1077"/>
        <v>0</v>
      </c>
      <c r="M3858" s="423">
        <f t="shared" si="1078"/>
        <v>0</v>
      </c>
      <c r="N3858" s="424">
        <f t="shared" si="1079"/>
        <v>0</v>
      </c>
      <c r="O3858" s="424">
        <f t="shared" si="1080"/>
        <v>0</v>
      </c>
      <c r="P3858" s="420"/>
      <c r="Q3858" s="532"/>
      <c r="R3858" s="526" t="str">
        <f t="shared" si="1066"/>
        <v/>
      </c>
      <c r="S3858" s="526" t="str">
        <f t="shared" si="1068"/>
        <v/>
      </c>
      <c r="V3858" s="433">
        <f>VLOOKUP(A3858,[3]Cartilha!$A:$A,1,FALSE)</f>
        <v>92918</v>
      </c>
      <c r="W3858" s="367"/>
    </row>
    <row r="3859" spans="1:23" ht="22.5" hidden="1" x14ac:dyDescent="0.2">
      <c r="A3859" s="623">
        <v>92920</v>
      </c>
      <c r="B3859" s="616" t="s">
        <v>3171</v>
      </c>
      <c r="C3859" s="620" t="s">
        <v>4709</v>
      </c>
      <c r="D3859" s="612" t="s">
        <v>169</v>
      </c>
      <c r="E3859" s="621">
        <v>37.24</v>
      </c>
      <c r="F3859" s="614">
        <f t="shared" si="1067"/>
        <v>44.9</v>
      </c>
      <c r="G3859" s="510"/>
      <c r="H3859" s="423"/>
      <c r="I3859" s="422">
        <f t="shared" si="1075"/>
        <v>0</v>
      </c>
      <c r="J3859" s="422">
        <f t="shared" si="1076"/>
        <v>0</v>
      </c>
      <c r="K3859" s="419"/>
      <c r="L3859" s="423">
        <f t="shared" si="1077"/>
        <v>0</v>
      </c>
      <c r="M3859" s="423">
        <f t="shared" si="1078"/>
        <v>0</v>
      </c>
      <c r="N3859" s="424">
        <f t="shared" si="1079"/>
        <v>0</v>
      </c>
      <c r="O3859" s="424">
        <f t="shared" si="1080"/>
        <v>0</v>
      </c>
      <c r="P3859" s="420"/>
      <c r="Q3859" s="532"/>
      <c r="R3859" s="526" t="str">
        <f t="shared" si="1066"/>
        <v/>
      </c>
      <c r="S3859" s="526" t="str">
        <f t="shared" si="1068"/>
        <v/>
      </c>
      <c r="V3859" s="433">
        <f>VLOOKUP(A3859,[3]Cartilha!$A:$A,1,FALSE)</f>
        <v>92920</v>
      </c>
      <c r="W3859" s="367"/>
    </row>
    <row r="3860" spans="1:23" ht="22.5" hidden="1" x14ac:dyDescent="0.2">
      <c r="A3860" s="623">
        <v>92925</v>
      </c>
      <c r="B3860" s="616" t="s">
        <v>3171</v>
      </c>
      <c r="C3860" s="620" t="s">
        <v>4710</v>
      </c>
      <c r="D3860" s="612" t="s">
        <v>169</v>
      </c>
      <c r="E3860" s="621">
        <v>45.48</v>
      </c>
      <c r="F3860" s="614">
        <f t="shared" si="1067"/>
        <v>54.83</v>
      </c>
      <c r="G3860" s="510"/>
      <c r="H3860" s="423"/>
      <c r="I3860" s="422">
        <f t="shared" si="1075"/>
        <v>0</v>
      </c>
      <c r="J3860" s="422">
        <f t="shared" si="1076"/>
        <v>0</v>
      </c>
      <c r="K3860" s="419"/>
      <c r="L3860" s="423">
        <f t="shared" si="1077"/>
        <v>0</v>
      </c>
      <c r="M3860" s="423">
        <f t="shared" si="1078"/>
        <v>0</v>
      </c>
      <c r="N3860" s="424">
        <f t="shared" si="1079"/>
        <v>0</v>
      </c>
      <c r="O3860" s="424">
        <f t="shared" si="1080"/>
        <v>0</v>
      </c>
      <c r="P3860" s="420"/>
      <c r="Q3860" s="532"/>
      <c r="R3860" s="526" t="str">
        <f t="shared" ref="R3860:R3923" si="1081">IF(Q3860="X","x",IF(Q3860="xx","x",IF(O3860&gt;0,"x","")))</f>
        <v/>
      </c>
      <c r="S3860" s="526" t="str">
        <f t="shared" si="1068"/>
        <v/>
      </c>
      <c r="V3860" s="433">
        <f>VLOOKUP(A3860,[3]Cartilha!$A:$A,1,FALSE)</f>
        <v>92925</v>
      </c>
      <c r="W3860" s="367"/>
    </row>
    <row r="3861" spans="1:23" ht="22.5" hidden="1" x14ac:dyDescent="0.2">
      <c r="A3861" s="623">
        <v>92926</v>
      </c>
      <c r="B3861" s="616" t="s">
        <v>3171</v>
      </c>
      <c r="C3861" s="620" t="s">
        <v>4711</v>
      </c>
      <c r="D3861" s="612" t="s">
        <v>169</v>
      </c>
      <c r="E3861" s="621">
        <v>45.47</v>
      </c>
      <c r="F3861" s="614">
        <f t="shared" si="1067"/>
        <v>54.82</v>
      </c>
      <c r="G3861" s="510"/>
      <c r="H3861" s="423"/>
      <c r="I3861" s="422">
        <f t="shared" si="1075"/>
        <v>0</v>
      </c>
      <c r="J3861" s="422">
        <f t="shared" si="1076"/>
        <v>0</v>
      </c>
      <c r="K3861" s="419"/>
      <c r="L3861" s="423">
        <f t="shared" si="1077"/>
        <v>0</v>
      </c>
      <c r="M3861" s="423">
        <f t="shared" si="1078"/>
        <v>0</v>
      </c>
      <c r="N3861" s="424">
        <f t="shared" si="1079"/>
        <v>0</v>
      </c>
      <c r="O3861" s="424">
        <f t="shared" si="1080"/>
        <v>0</v>
      </c>
      <c r="P3861" s="420"/>
      <c r="Q3861" s="532"/>
      <c r="R3861" s="526" t="str">
        <f t="shared" si="1081"/>
        <v/>
      </c>
      <c r="S3861" s="526" t="str">
        <f t="shared" si="1068"/>
        <v/>
      </c>
      <c r="V3861" s="433">
        <f>VLOOKUP(A3861,[3]Cartilha!$A:$A,1,FALSE)</f>
        <v>92926</v>
      </c>
      <c r="W3861" s="367"/>
    </row>
    <row r="3862" spans="1:23" ht="22.5" hidden="1" x14ac:dyDescent="0.2">
      <c r="A3862" s="623">
        <v>92927</v>
      </c>
      <c r="B3862" s="616" t="s">
        <v>3171</v>
      </c>
      <c r="C3862" s="620" t="s">
        <v>4712</v>
      </c>
      <c r="D3862" s="612" t="s">
        <v>169</v>
      </c>
      <c r="E3862" s="621">
        <v>45.47</v>
      </c>
      <c r="F3862" s="614">
        <f t="shared" si="1067"/>
        <v>54.82</v>
      </c>
      <c r="G3862" s="510"/>
      <c r="H3862" s="423"/>
      <c r="I3862" s="422">
        <f t="shared" si="1075"/>
        <v>0</v>
      </c>
      <c r="J3862" s="422">
        <f t="shared" si="1076"/>
        <v>0</v>
      </c>
      <c r="K3862" s="419"/>
      <c r="L3862" s="423">
        <f t="shared" si="1077"/>
        <v>0</v>
      </c>
      <c r="M3862" s="423">
        <f t="shared" si="1078"/>
        <v>0</v>
      </c>
      <c r="N3862" s="424">
        <f t="shared" si="1079"/>
        <v>0</v>
      </c>
      <c r="O3862" s="424">
        <f t="shared" si="1080"/>
        <v>0</v>
      </c>
      <c r="P3862" s="420"/>
      <c r="Q3862" s="532"/>
      <c r="R3862" s="526" t="str">
        <f t="shared" si="1081"/>
        <v/>
      </c>
      <c r="S3862" s="526" t="str">
        <f t="shared" si="1068"/>
        <v/>
      </c>
      <c r="V3862" s="433">
        <f>VLOOKUP(A3862,[3]Cartilha!$A:$A,1,FALSE)</f>
        <v>92927</v>
      </c>
      <c r="W3862" s="367"/>
    </row>
    <row r="3863" spans="1:23" ht="22.5" hidden="1" x14ac:dyDescent="0.2">
      <c r="A3863" s="623">
        <v>92928</v>
      </c>
      <c r="B3863" s="616" t="s">
        <v>3171</v>
      </c>
      <c r="C3863" s="620" t="s">
        <v>4713</v>
      </c>
      <c r="D3863" s="612" t="s">
        <v>169</v>
      </c>
      <c r="E3863" s="621">
        <v>51.85</v>
      </c>
      <c r="F3863" s="614">
        <f t="shared" ref="F3863:F3926" si="1082">IF(E3863=0,0,ROUND(E3863*(1+E$13)*(1-E$14),2))</f>
        <v>62.51</v>
      </c>
      <c r="G3863" s="510"/>
      <c r="H3863" s="423"/>
      <c r="I3863" s="422">
        <f t="shared" si="1075"/>
        <v>0</v>
      </c>
      <c r="J3863" s="422">
        <f t="shared" si="1076"/>
        <v>0</v>
      </c>
      <c r="K3863" s="419"/>
      <c r="L3863" s="423">
        <f t="shared" si="1077"/>
        <v>0</v>
      </c>
      <c r="M3863" s="423">
        <f t="shared" si="1078"/>
        <v>0</v>
      </c>
      <c r="N3863" s="424">
        <f t="shared" si="1079"/>
        <v>0</v>
      </c>
      <c r="O3863" s="424">
        <f t="shared" si="1080"/>
        <v>0</v>
      </c>
      <c r="P3863" s="420"/>
      <c r="Q3863" s="532"/>
      <c r="R3863" s="526" t="str">
        <f t="shared" si="1081"/>
        <v/>
      </c>
      <c r="S3863" s="526" t="str">
        <f t="shared" si="1068"/>
        <v/>
      </c>
      <c r="V3863" s="433">
        <f>VLOOKUP(A3863,[3]Cartilha!$A:$A,1,FALSE)</f>
        <v>92928</v>
      </c>
      <c r="W3863" s="367"/>
    </row>
    <row r="3864" spans="1:23" ht="22.5" hidden="1" x14ac:dyDescent="0.2">
      <c r="A3864" s="623">
        <v>92929</v>
      </c>
      <c r="B3864" s="616" t="s">
        <v>3171</v>
      </c>
      <c r="C3864" s="620" t="s">
        <v>4714</v>
      </c>
      <c r="D3864" s="612" t="s">
        <v>169</v>
      </c>
      <c r="E3864" s="621">
        <v>51.85</v>
      </c>
      <c r="F3864" s="614">
        <f t="shared" si="1082"/>
        <v>62.51</v>
      </c>
      <c r="G3864" s="510"/>
      <c r="H3864" s="423"/>
      <c r="I3864" s="422">
        <f t="shared" si="1075"/>
        <v>0</v>
      </c>
      <c r="J3864" s="422">
        <f t="shared" si="1076"/>
        <v>0</v>
      </c>
      <c r="K3864" s="419"/>
      <c r="L3864" s="423">
        <f t="shared" si="1077"/>
        <v>0</v>
      </c>
      <c r="M3864" s="423">
        <f t="shared" si="1078"/>
        <v>0</v>
      </c>
      <c r="N3864" s="424">
        <f t="shared" si="1079"/>
        <v>0</v>
      </c>
      <c r="O3864" s="424">
        <f t="shared" si="1080"/>
        <v>0</v>
      </c>
      <c r="P3864" s="420"/>
      <c r="Q3864" s="532"/>
      <c r="R3864" s="526" t="str">
        <f t="shared" si="1081"/>
        <v/>
      </c>
      <c r="S3864" s="526" t="str">
        <f t="shared" si="1068"/>
        <v/>
      </c>
      <c r="V3864" s="433">
        <f>VLOOKUP(A3864,[3]Cartilha!$A:$A,1,FALSE)</f>
        <v>92929</v>
      </c>
      <c r="W3864" s="367"/>
    </row>
    <row r="3865" spans="1:23" ht="22.5" hidden="1" x14ac:dyDescent="0.2">
      <c r="A3865" s="623">
        <v>92930</v>
      </c>
      <c r="B3865" s="616" t="s">
        <v>3171</v>
      </c>
      <c r="C3865" s="620" t="s">
        <v>4715</v>
      </c>
      <c r="D3865" s="612" t="s">
        <v>169</v>
      </c>
      <c r="E3865" s="621">
        <v>51.85</v>
      </c>
      <c r="F3865" s="614">
        <f t="shared" si="1082"/>
        <v>62.51</v>
      </c>
      <c r="G3865" s="510"/>
      <c r="H3865" s="423"/>
      <c r="I3865" s="422">
        <f t="shared" si="1075"/>
        <v>0</v>
      </c>
      <c r="J3865" s="422">
        <f t="shared" si="1076"/>
        <v>0</v>
      </c>
      <c r="K3865" s="419"/>
      <c r="L3865" s="423">
        <f t="shared" si="1077"/>
        <v>0</v>
      </c>
      <c r="M3865" s="423">
        <f t="shared" si="1078"/>
        <v>0</v>
      </c>
      <c r="N3865" s="424">
        <f t="shared" si="1079"/>
        <v>0</v>
      </c>
      <c r="O3865" s="424">
        <f t="shared" si="1080"/>
        <v>0</v>
      </c>
      <c r="P3865" s="420"/>
      <c r="Q3865" s="532"/>
      <c r="R3865" s="526" t="str">
        <f t="shared" si="1081"/>
        <v/>
      </c>
      <c r="S3865" s="526" t="str">
        <f t="shared" si="1068"/>
        <v/>
      </c>
      <c r="V3865" s="433">
        <f>VLOOKUP(A3865,[3]Cartilha!$A:$A,1,FALSE)</f>
        <v>92930</v>
      </c>
      <c r="W3865" s="367"/>
    </row>
    <row r="3866" spans="1:23" ht="22.5" hidden="1" x14ac:dyDescent="0.2">
      <c r="A3866" s="623">
        <v>92931</v>
      </c>
      <c r="B3866" s="616" t="s">
        <v>3171</v>
      </c>
      <c r="C3866" s="620" t="s">
        <v>4716</v>
      </c>
      <c r="D3866" s="612" t="s">
        <v>169</v>
      </c>
      <c r="E3866" s="621">
        <v>68.349999999999994</v>
      </c>
      <c r="F3866" s="614">
        <f t="shared" si="1082"/>
        <v>82.4</v>
      </c>
      <c r="G3866" s="510"/>
      <c r="H3866" s="423"/>
      <c r="I3866" s="422">
        <f t="shared" si="1075"/>
        <v>0</v>
      </c>
      <c r="J3866" s="422">
        <f t="shared" si="1076"/>
        <v>0</v>
      </c>
      <c r="K3866" s="419"/>
      <c r="L3866" s="423">
        <f t="shared" si="1077"/>
        <v>0</v>
      </c>
      <c r="M3866" s="423">
        <f t="shared" si="1078"/>
        <v>0</v>
      </c>
      <c r="N3866" s="424">
        <f t="shared" si="1079"/>
        <v>0</v>
      </c>
      <c r="O3866" s="424">
        <f t="shared" si="1080"/>
        <v>0</v>
      </c>
      <c r="P3866" s="420"/>
      <c r="Q3866" s="532"/>
      <c r="R3866" s="526" t="str">
        <f t="shared" si="1081"/>
        <v/>
      </c>
      <c r="S3866" s="526" t="str">
        <f t="shared" si="1068"/>
        <v/>
      </c>
      <c r="V3866" s="433">
        <f>VLOOKUP(A3866,[3]Cartilha!$A:$A,1,FALSE)</f>
        <v>92931</v>
      </c>
      <c r="W3866" s="367"/>
    </row>
    <row r="3867" spans="1:23" ht="22.5" hidden="1" x14ac:dyDescent="0.2">
      <c r="A3867" s="623">
        <v>92932</v>
      </c>
      <c r="B3867" s="616" t="s">
        <v>3171</v>
      </c>
      <c r="C3867" s="620" t="s">
        <v>4717</v>
      </c>
      <c r="D3867" s="612" t="s">
        <v>169</v>
      </c>
      <c r="E3867" s="621">
        <v>68.349999999999994</v>
      </c>
      <c r="F3867" s="614">
        <f t="shared" si="1082"/>
        <v>82.4</v>
      </c>
      <c r="G3867" s="510"/>
      <c r="H3867" s="423"/>
      <c r="I3867" s="422">
        <f t="shared" si="1075"/>
        <v>0</v>
      </c>
      <c r="J3867" s="422">
        <f t="shared" si="1076"/>
        <v>0</v>
      </c>
      <c r="K3867" s="419"/>
      <c r="L3867" s="423">
        <f t="shared" si="1077"/>
        <v>0</v>
      </c>
      <c r="M3867" s="423">
        <f t="shared" si="1078"/>
        <v>0</v>
      </c>
      <c r="N3867" s="424">
        <f t="shared" si="1079"/>
        <v>0</v>
      </c>
      <c r="O3867" s="424">
        <f t="shared" si="1080"/>
        <v>0</v>
      </c>
      <c r="P3867" s="420"/>
      <c r="Q3867" s="532"/>
      <c r="R3867" s="526" t="str">
        <f t="shared" si="1081"/>
        <v/>
      </c>
      <c r="S3867" s="526" t="str">
        <f t="shared" si="1068"/>
        <v/>
      </c>
      <c r="V3867" s="433">
        <f>VLOOKUP(A3867,[3]Cartilha!$A:$A,1,FALSE)</f>
        <v>92932</v>
      </c>
      <c r="W3867" s="367"/>
    </row>
    <row r="3868" spans="1:23" ht="22.5" hidden="1" x14ac:dyDescent="0.2">
      <c r="A3868" s="623">
        <v>92933</v>
      </c>
      <c r="B3868" s="616" t="s">
        <v>3171</v>
      </c>
      <c r="C3868" s="620" t="s">
        <v>4718</v>
      </c>
      <c r="D3868" s="612" t="s">
        <v>169</v>
      </c>
      <c r="E3868" s="621">
        <v>68.349999999999994</v>
      </c>
      <c r="F3868" s="614">
        <f t="shared" si="1082"/>
        <v>82.4</v>
      </c>
      <c r="G3868" s="510"/>
      <c r="H3868" s="423"/>
      <c r="I3868" s="422">
        <f t="shared" si="1075"/>
        <v>0</v>
      </c>
      <c r="J3868" s="422">
        <f t="shared" si="1076"/>
        <v>0</v>
      </c>
      <c r="K3868" s="419"/>
      <c r="L3868" s="423">
        <f t="shared" si="1077"/>
        <v>0</v>
      </c>
      <c r="M3868" s="423">
        <f t="shared" si="1078"/>
        <v>0</v>
      </c>
      <c r="N3868" s="424">
        <f t="shared" si="1079"/>
        <v>0</v>
      </c>
      <c r="O3868" s="424">
        <f t="shared" si="1080"/>
        <v>0</v>
      </c>
      <c r="P3868" s="420"/>
      <c r="Q3868" s="532"/>
      <c r="R3868" s="526" t="str">
        <f t="shared" si="1081"/>
        <v/>
      </c>
      <c r="S3868" s="526" t="str">
        <f t="shared" si="1068"/>
        <v/>
      </c>
      <c r="V3868" s="433">
        <f>VLOOKUP(A3868,[3]Cartilha!$A:$A,1,FALSE)</f>
        <v>92933</v>
      </c>
      <c r="W3868" s="367"/>
    </row>
    <row r="3869" spans="1:23" ht="22.5" hidden="1" x14ac:dyDescent="0.2">
      <c r="A3869" s="623">
        <v>92934</v>
      </c>
      <c r="B3869" s="616" t="s">
        <v>3171</v>
      </c>
      <c r="C3869" s="620" t="s">
        <v>4719</v>
      </c>
      <c r="D3869" s="612" t="s">
        <v>169</v>
      </c>
      <c r="E3869" s="621">
        <v>99.74</v>
      </c>
      <c r="F3869" s="614">
        <f t="shared" si="1082"/>
        <v>120.25</v>
      </c>
      <c r="G3869" s="510"/>
      <c r="H3869" s="423"/>
      <c r="I3869" s="422">
        <f t="shared" si="1075"/>
        <v>0</v>
      </c>
      <c r="J3869" s="422">
        <f t="shared" si="1076"/>
        <v>0</v>
      </c>
      <c r="K3869" s="419"/>
      <c r="L3869" s="423">
        <f t="shared" si="1077"/>
        <v>0</v>
      </c>
      <c r="M3869" s="423">
        <f t="shared" si="1078"/>
        <v>0</v>
      </c>
      <c r="N3869" s="424">
        <f t="shared" si="1079"/>
        <v>0</v>
      </c>
      <c r="O3869" s="424">
        <f t="shared" si="1080"/>
        <v>0</v>
      </c>
      <c r="P3869" s="420"/>
      <c r="Q3869" s="532"/>
      <c r="R3869" s="526" t="str">
        <f t="shared" si="1081"/>
        <v/>
      </c>
      <c r="S3869" s="526" t="str">
        <f t="shared" si="1068"/>
        <v/>
      </c>
      <c r="V3869" s="433">
        <f>VLOOKUP(A3869,[3]Cartilha!$A:$A,1,FALSE)</f>
        <v>92934</v>
      </c>
      <c r="W3869" s="367"/>
    </row>
    <row r="3870" spans="1:23" ht="22.5" hidden="1" x14ac:dyDescent="0.2">
      <c r="A3870" s="623">
        <v>92935</v>
      </c>
      <c r="B3870" s="616" t="s">
        <v>3171</v>
      </c>
      <c r="C3870" s="620" t="s">
        <v>4720</v>
      </c>
      <c r="D3870" s="612" t="s">
        <v>169</v>
      </c>
      <c r="E3870" s="621">
        <v>99.74</v>
      </c>
      <c r="F3870" s="614">
        <f t="shared" si="1082"/>
        <v>120.25</v>
      </c>
      <c r="G3870" s="510"/>
      <c r="H3870" s="423"/>
      <c r="I3870" s="422">
        <f t="shared" si="1075"/>
        <v>0</v>
      </c>
      <c r="J3870" s="422">
        <f t="shared" si="1076"/>
        <v>0</v>
      </c>
      <c r="K3870" s="419"/>
      <c r="L3870" s="423">
        <f t="shared" si="1077"/>
        <v>0</v>
      </c>
      <c r="M3870" s="423">
        <f t="shared" si="1078"/>
        <v>0</v>
      </c>
      <c r="N3870" s="424">
        <f t="shared" si="1079"/>
        <v>0</v>
      </c>
      <c r="O3870" s="424">
        <f t="shared" si="1080"/>
        <v>0</v>
      </c>
      <c r="P3870" s="420"/>
      <c r="Q3870" s="532"/>
      <c r="R3870" s="526" t="str">
        <f t="shared" si="1081"/>
        <v/>
      </c>
      <c r="S3870" s="526" t="str">
        <f t="shared" si="1068"/>
        <v/>
      </c>
      <c r="V3870" s="433">
        <f>VLOOKUP(A3870,[3]Cartilha!$A:$A,1,FALSE)</f>
        <v>92935</v>
      </c>
      <c r="W3870" s="367"/>
    </row>
    <row r="3871" spans="1:23" ht="22.5" hidden="1" x14ac:dyDescent="0.2">
      <c r="A3871" s="623">
        <v>92936</v>
      </c>
      <c r="B3871" s="616" t="s">
        <v>3171</v>
      </c>
      <c r="C3871" s="620" t="s">
        <v>4721</v>
      </c>
      <c r="D3871" s="612" t="s">
        <v>169</v>
      </c>
      <c r="E3871" s="621">
        <v>136.9</v>
      </c>
      <c r="F3871" s="614">
        <f t="shared" si="1082"/>
        <v>165.05</v>
      </c>
      <c r="G3871" s="510"/>
      <c r="H3871" s="423"/>
      <c r="I3871" s="422">
        <f t="shared" si="1075"/>
        <v>0</v>
      </c>
      <c r="J3871" s="422">
        <f t="shared" si="1076"/>
        <v>0</v>
      </c>
      <c r="K3871" s="419"/>
      <c r="L3871" s="423">
        <f t="shared" si="1077"/>
        <v>0</v>
      </c>
      <c r="M3871" s="423">
        <f t="shared" si="1078"/>
        <v>0</v>
      </c>
      <c r="N3871" s="424">
        <f t="shared" si="1079"/>
        <v>0</v>
      </c>
      <c r="O3871" s="424">
        <f t="shared" si="1080"/>
        <v>0</v>
      </c>
      <c r="P3871" s="420"/>
      <c r="Q3871" s="532"/>
      <c r="R3871" s="526" t="str">
        <f t="shared" si="1081"/>
        <v/>
      </c>
      <c r="S3871" s="526" t="str">
        <f t="shared" si="1068"/>
        <v/>
      </c>
      <c r="V3871" s="433">
        <f>VLOOKUP(A3871,[3]Cartilha!$A:$A,1,FALSE)</f>
        <v>92936</v>
      </c>
      <c r="W3871" s="367"/>
    </row>
    <row r="3872" spans="1:23" ht="22.5" hidden="1" x14ac:dyDescent="0.2">
      <c r="A3872" s="623">
        <v>92937</v>
      </c>
      <c r="B3872" s="616" t="s">
        <v>3171</v>
      </c>
      <c r="C3872" s="620" t="s">
        <v>4722</v>
      </c>
      <c r="D3872" s="612" t="s">
        <v>169</v>
      </c>
      <c r="E3872" s="621">
        <v>136.9</v>
      </c>
      <c r="F3872" s="614">
        <f t="shared" si="1082"/>
        <v>165.05</v>
      </c>
      <c r="G3872" s="510"/>
      <c r="H3872" s="423"/>
      <c r="I3872" s="422">
        <f t="shared" si="1075"/>
        <v>0</v>
      </c>
      <c r="J3872" s="422">
        <f t="shared" si="1076"/>
        <v>0</v>
      </c>
      <c r="K3872" s="419"/>
      <c r="L3872" s="423">
        <f t="shared" si="1077"/>
        <v>0</v>
      </c>
      <c r="M3872" s="423">
        <f t="shared" si="1078"/>
        <v>0</v>
      </c>
      <c r="N3872" s="424">
        <f t="shared" si="1079"/>
        <v>0</v>
      </c>
      <c r="O3872" s="424">
        <f t="shared" si="1080"/>
        <v>0</v>
      </c>
      <c r="P3872" s="420"/>
      <c r="Q3872" s="532"/>
      <c r="R3872" s="526" t="str">
        <f t="shared" si="1081"/>
        <v/>
      </c>
      <c r="S3872" s="526" t="str">
        <f t="shared" si="1068"/>
        <v/>
      </c>
      <c r="V3872" s="433">
        <f>VLOOKUP(A3872,[3]Cartilha!$A:$A,1,FALSE)</f>
        <v>92937</v>
      </c>
      <c r="W3872" s="367"/>
    </row>
    <row r="3873" spans="1:23" hidden="1" x14ac:dyDescent="0.2">
      <c r="A3873" s="623" t="s">
        <v>1980</v>
      </c>
      <c r="B3873" s="616"/>
      <c r="C3873" s="620" t="s">
        <v>150</v>
      </c>
      <c r="D3873" s="612">
        <v>0</v>
      </c>
      <c r="E3873" s="621"/>
      <c r="F3873" s="614">
        <f t="shared" si="1082"/>
        <v>0</v>
      </c>
      <c r="G3873" s="518"/>
      <c r="H3873" s="446"/>
      <c r="I3873" s="447"/>
      <c r="J3873" s="448"/>
      <c r="K3873" s="419"/>
      <c r="L3873" s="446"/>
      <c r="M3873" s="446"/>
      <c r="N3873" s="447"/>
      <c r="O3873" s="448"/>
      <c r="P3873" s="420"/>
      <c r="Q3873" s="525" t="str">
        <f>IF(OR(SUM(J3874:J3894)&gt;0,SUM(O3874:O3894)&gt;0),"xx","")</f>
        <v/>
      </c>
      <c r="R3873" s="526" t="str">
        <f t="shared" si="1081"/>
        <v/>
      </c>
      <c r="S3873" s="526" t="str">
        <f t="shared" si="1068"/>
        <v/>
      </c>
      <c r="V3873" s="433" t="str">
        <f>VLOOKUP(A3873,[3]Cartilha!$A:$A,1,FALSE)</f>
        <v>9.2.7</v>
      </c>
      <c r="W3873" s="367"/>
    </row>
    <row r="3874" spans="1:23" ht="22.5" hidden="1" x14ac:dyDescent="0.2">
      <c r="A3874" s="623">
        <v>92335</v>
      </c>
      <c r="B3874" s="616" t="s">
        <v>3171</v>
      </c>
      <c r="C3874" s="620" t="s">
        <v>4723</v>
      </c>
      <c r="D3874" s="612" t="s">
        <v>7029</v>
      </c>
      <c r="E3874" s="621">
        <v>113.25</v>
      </c>
      <c r="F3874" s="614">
        <f t="shared" si="1082"/>
        <v>136.53</v>
      </c>
      <c r="G3874" s="510"/>
      <c r="H3874" s="423"/>
      <c r="I3874" s="422">
        <f t="shared" ref="I3874:I3894" si="1083">IF(ISBLANK(E3874),0,ROUND(F3874*G3874,2))</f>
        <v>0</v>
      </c>
      <c r="J3874" s="422">
        <f t="shared" ref="J3874:J3894" si="1084">IF(ISBLANK(G3874),0,ROUND(G3874*H3874,2))</f>
        <v>0</v>
      </c>
      <c r="K3874" s="419"/>
      <c r="L3874" s="423">
        <f t="shared" ref="L3874:L3894" si="1085">G3874</f>
        <v>0</v>
      </c>
      <c r="M3874" s="423">
        <f t="shared" ref="M3874:M3894" si="1086">H3874</f>
        <v>0</v>
      </c>
      <c r="N3874" s="424">
        <f t="shared" ref="N3874:N3894" si="1087">IF(ISBLANK(E3874),0,ROUND(F3874*L3874,2))</f>
        <v>0</v>
      </c>
      <c r="O3874" s="424">
        <f t="shared" ref="O3874:O3894" si="1088">IF(ISBLANK(L3874),0,ROUND(L3874*M3874,2))</f>
        <v>0</v>
      </c>
      <c r="P3874" s="420"/>
      <c r="Q3874" s="532"/>
      <c r="R3874" s="526" t="str">
        <f t="shared" si="1081"/>
        <v/>
      </c>
      <c r="S3874" s="526" t="str">
        <f t="shared" ref="S3874:S3937" si="1089">IF(Q3874="X","x",IF(Q3874="xx","x",IF(OR(J3874&gt;0,O3874&gt;0),"x","")))</f>
        <v/>
      </c>
      <c r="V3874" s="433">
        <f>VLOOKUP(A3874,[3]Cartilha!$A:$A,1,FALSE)</f>
        <v>92335</v>
      </c>
      <c r="W3874" s="367"/>
    </row>
    <row r="3875" spans="1:23" ht="22.5" hidden="1" x14ac:dyDescent="0.2">
      <c r="A3875" s="623">
        <v>92336</v>
      </c>
      <c r="B3875" s="616" t="s">
        <v>3171</v>
      </c>
      <c r="C3875" s="620" t="s">
        <v>4724</v>
      </c>
      <c r="D3875" s="612" t="s">
        <v>7029</v>
      </c>
      <c r="E3875" s="621">
        <v>139.37</v>
      </c>
      <c r="F3875" s="614">
        <f t="shared" si="1082"/>
        <v>168.02</v>
      </c>
      <c r="G3875" s="510"/>
      <c r="H3875" s="423"/>
      <c r="I3875" s="422">
        <f t="shared" si="1083"/>
        <v>0</v>
      </c>
      <c r="J3875" s="422">
        <f t="shared" si="1084"/>
        <v>0</v>
      </c>
      <c r="K3875" s="419"/>
      <c r="L3875" s="423">
        <f t="shared" si="1085"/>
        <v>0</v>
      </c>
      <c r="M3875" s="423">
        <f t="shared" si="1086"/>
        <v>0</v>
      </c>
      <c r="N3875" s="424">
        <f t="shared" si="1087"/>
        <v>0</v>
      </c>
      <c r="O3875" s="424">
        <f t="shared" si="1088"/>
        <v>0</v>
      </c>
      <c r="P3875" s="420"/>
      <c r="Q3875" s="532"/>
      <c r="R3875" s="526" t="str">
        <f t="shared" si="1081"/>
        <v/>
      </c>
      <c r="S3875" s="526" t="str">
        <f t="shared" si="1089"/>
        <v/>
      </c>
      <c r="V3875" s="433">
        <f>VLOOKUP(A3875,[3]Cartilha!$A:$A,1,FALSE)</f>
        <v>92336</v>
      </c>
      <c r="W3875" s="367"/>
    </row>
    <row r="3876" spans="1:23" ht="22.5" hidden="1" x14ac:dyDescent="0.2">
      <c r="A3876" s="623">
        <v>92337</v>
      </c>
      <c r="B3876" s="616" t="s">
        <v>3171</v>
      </c>
      <c r="C3876" s="620" t="s">
        <v>4725</v>
      </c>
      <c r="D3876" s="612" t="s">
        <v>7029</v>
      </c>
      <c r="E3876" s="621">
        <v>184.24</v>
      </c>
      <c r="F3876" s="614">
        <f t="shared" si="1082"/>
        <v>222.12</v>
      </c>
      <c r="G3876" s="510"/>
      <c r="H3876" s="423"/>
      <c r="I3876" s="422">
        <f t="shared" si="1083"/>
        <v>0</v>
      </c>
      <c r="J3876" s="422">
        <f t="shared" si="1084"/>
        <v>0</v>
      </c>
      <c r="K3876" s="419"/>
      <c r="L3876" s="423">
        <f t="shared" si="1085"/>
        <v>0</v>
      </c>
      <c r="M3876" s="423">
        <f t="shared" si="1086"/>
        <v>0</v>
      </c>
      <c r="N3876" s="424">
        <f t="shared" si="1087"/>
        <v>0</v>
      </c>
      <c r="O3876" s="424">
        <f t="shared" si="1088"/>
        <v>0</v>
      </c>
      <c r="P3876" s="420"/>
      <c r="Q3876" s="532"/>
      <c r="R3876" s="526" t="str">
        <f t="shared" si="1081"/>
        <v/>
      </c>
      <c r="S3876" s="526" t="str">
        <f t="shared" si="1089"/>
        <v/>
      </c>
      <c r="V3876" s="433">
        <f>VLOOKUP(A3876,[3]Cartilha!$A:$A,1,FALSE)</f>
        <v>92337</v>
      </c>
      <c r="W3876" s="367"/>
    </row>
    <row r="3877" spans="1:23" ht="22.5" hidden="1" x14ac:dyDescent="0.2">
      <c r="A3877" s="623">
        <v>92341</v>
      </c>
      <c r="B3877" s="616" t="s">
        <v>3171</v>
      </c>
      <c r="C3877" s="620" t="s">
        <v>4726</v>
      </c>
      <c r="D3877" s="612" t="s">
        <v>7029</v>
      </c>
      <c r="E3877" s="621">
        <v>123.96</v>
      </c>
      <c r="F3877" s="614">
        <f t="shared" si="1082"/>
        <v>149.44999999999999</v>
      </c>
      <c r="G3877" s="510"/>
      <c r="H3877" s="423"/>
      <c r="I3877" s="422">
        <f t="shared" si="1083"/>
        <v>0</v>
      </c>
      <c r="J3877" s="422">
        <f t="shared" si="1084"/>
        <v>0</v>
      </c>
      <c r="K3877" s="419"/>
      <c r="L3877" s="423">
        <f t="shared" si="1085"/>
        <v>0</v>
      </c>
      <c r="M3877" s="423">
        <f t="shared" si="1086"/>
        <v>0</v>
      </c>
      <c r="N3877" s="424">
        <f t="shared" si="1087"/>
        <v>0</v>
      </c>
      <c r="O3877" s="424">
        <f t="shared" si="1088"/>
        <v>0</v>
      </c>
      <c r="P3877" s="420"/>
      <c r="Q3877" s="532"/>
      <c r="R3877" s="526" t="str">
        <f t="shared" si="1081"/>
        <v/>
      </c>
      <c r="S3877" s="526" t="str">
        <f t="shared" si="1089"/>
        <v/>
      </c>
      <c r="V3877" s="433">
        <f>VLOOKUP(A3877,[3]Cartilha!$A:$A,1,FALSE)</f>
        <v>92341</v>
      </c>
      <c r="W3877" s="367"/>
    </row>
    <row r="3878" spans="1:23" ht="22.5" hidden="1" x14ac:dyDescent="0.2">
      <c r="A3878" s="623">
        <v>92342</v>
      </c>
      <c r="B3878" s="616" t="s">
        <v>3171</v>
      </c>
      <c r="C3878" s="620" t="s">
        <v>4727</v>
      </c>
      <c r="D3878" s="612" t="s">
        <v>7029</v>
      </c>
      <c r="E3878" s="621">
        <v>150.16</v>
      </c>
      <c r="F3878" s="614">
        <f t="shared" si="1082"/>
        <v>181.03</v>
      </c>
      <c r="G3878" s="510"/>
      <c r="H3878" s="423"/>
      <c r="I3878" s="422">
        <f t="shared" si="1083"/>
        <v>0</v>
      </c>
      <c r="J3878" s="422">
        <f t="shared" si="1084"/>
        <v>0</v>
      </c>
      <c r="K3878" s="419"/>
      <c r="L3878" s="423">
        <f t="shared" si="1085"/>
        <v>0</v>
      </c>
      <c r="M3878" s="423">
        <f t="shared" si="1086"/>
        <v>0</v>
      </c>
      <c r="N3878" s="424">
        <f t="shared" si="1087"/>
        <v>0</v>
      </c>
      <c r="O3878" s="424">
        <f t="shared" si="1088"/>
        <v>0</v>
      </c>
      <c r="P3878" s="420"/>
      <c r="Q3878" s="532"/>
      <c r="R3878" s="526" t="str">
        <f t="shared" si="1081"/>
        <v/>
      </c>
      <c r="S3878" s="526" t="str">
        <f t="shared" si="1089"/>
        <v/>
      </c>
      <c r="V3878" s="433">
        <f>VLOOKUP(A3878,[3]Cartilha!$A:$A,1,FALSE)</f>
        <v>92342</v>
      </c>
      <c r="W3878" s="367"/>
    </row>
    <row r="3879" spans="1:23" ht="22.5" hidden="1" x14ac:dyDescent="0.2">
      <c r="A3879" s="623">
        <v>92343</v>
      </c>
      <c r="B3879" s="616" t="s">
        <v>3171</v>
      </c>
      <c r="C3879" s="620" t="s">
        <v>4728</v>
      </c>
      <c r="D3879" s="612" t="s">
        <v>7029</v>
      </c>
      <c r="E3879" s="621">
        <v>195.13</v>
      </c>
      <c r="F3879" s="614">
        <f t="shared" si="1082"/>
        <v>235.25</v>
      </c>
      <c r="G3879" s="510"/>
      <c r="H3879" s="423"/>
      <c r="I3879" s="422">
        <f t="shared" si="1083"/>
        <v>0</v>
      </c>
      <c r="J3879" s="422">
        <f t="shared" si="1084"/>
        <v>0</v>
      </c>
      <c r="K3879" s="419"/>
      <c r="L3879" s="423">
        <f t="shared" si="1085"/>
        <v>0</v>
      </c>
      <c r="M3879" s="423">
        <f t="shared" si="1086"/>
        <v>0</v>
      </c>
      <c r="N3879" s="424">
        <f t="shared" si="1087"/>
        <v>0</v>
      </c>
      <c r="O3879" s="424">
        <f t="shared" si="1088"/>
        <v>0</v>
      </c>
      <c r="P3879" s="420"/>
      <c r="Q3879" s="532"/>
      <c r="R3879" s="526" t="str">
        <f t="shared" si="1081"/>
        <v/>
      </c>
      <c r="S3879" s="526" t="str">
        <f t="shared" si="1089"/>
        <v/>
      </c>
      <c r="V3879" s="433">
        <f>VLOOKUP(A3879,[3]Cartilha!$A:$A,1,FALSE)</f>
        <v>92343</v>
      </c>
      <c r="W3879" s="367"/>
    </row>
    <row r="3880" spans="1:23" ht="22.5" hidden="1" x14ac:dyDescent="0.2">
      <c r="A3880" s="623">
        <v>92364</v>
      </c>
      <c r="B3880" s="616" t="s">
        <v>3171</v>
      </c>
      <c r="C3880" s="620" t="s">
        <v>4729</v>
      </c>
      <c r="D3880" s="612" t="s">
        <v>7029</v>
      </c>
      <c r="E3880" s="621">
        <v>68.59</v>
      </c>
      <c r="F3880" s="614">
        <f t="shared" si="1082"/>
        <v>82.69</v>
      </c>
      <c r="G3880" s="510"/>
      <c r="H3880" s="423"/>
      <c r="I3880" s="422">
        <f t="shared" si="1083"/>
        <v>0</v>
      </c>
      <c r="J3880" s="422">
        <f t="shared" si="1084"/>
        <v>0</v>
      </c>
      <c r="K3880" s="419"/>
      <c r="L3880" s="423">
        <f t="shared" si="1085"/>
        <v>0</v>
      </c>
      <c r="M3880" s="423">
        <f t="shared" si="1086"/>
        <v>0</v>
      </c>
      <c r="N3880" s="424">
        <f t="shared" si="1087"/>
        <v>0</v>
      </c>
      <c r="O3880" s="424">
        <f t="shared" si="1088"/>
        <v>0</v>
      </c>
      <c r="P3880" s="420"/>
      <c r="Q3880" s="532"/>
      <c r="R3880" s="526" t="str">
        <f t="shared" si="1081"/>
        <v/>
      </c>
      <c r="S3880" s="526" t="str">
        <f t="shared" si="1089"/>
        <v/>
      </c>
      <c r="V3880" s="433">
        <f>VLOOKUP(A3880,[3]Cartilha!$A:$A,1,FALSE)</f>
        <v>92364</v>
      </c>
      <c r="W3880" s="367"/>
    </row>
    <row r="3881" spans="1:23" ht="22.5" hidden="1" x14ac:dyDescent="0.2">
      <c r="A3881" s="623">
        <v>92365</v>
      </c>
      <c r="B3881" s="616" t="s">
        <v>3171</v>
      </c>
      <c r="C3881" s="620" t="s">
        <v>4730</v>
      </c>
      <c r="D3881" s="612" t="s">
        <v>7029</v>
      </c>
      <c r="E3881" s="621">
        <v>79.02</v>
      </c>
      <c r="F3881" s="614">
        <f t="shared" si="1082"/>
        <v>95.27</v>
      </c>
      <c r="G3881" s="510"/>
      <c r="H3881" s="423"/>
      <c r="I3881" s="422">
        <f t="shared" si="1083"/>
        <v>0</v>
      </c>
      <c r="J3881" s="422">
        <f t="shared" si="1084"/>
        <v>0</v>
      </c>
      <c r="K3881" s="419"/>
      <c r="L3881" s="423">
        <f t="shared" si="1085"/>
        <v>0</v>
      </c>
      <c r="M3881" s="423">
        <f t="shared" si="1086"/>
        <v>0</v>
      </c>
      <c r="N3881" s="424">
        <f t="shared" si="1087"/>
        <v>0</v>
      </c>
      <c r="O3881" s="424">
        <f t="shared" si="1088"/>
        <v>0</v>
      </c>
      <c r="P3881" s="420"/>
      <c r="Q3881" s="532"/>
      <c r="R3881" s="526" t="str">
        <f t="shared" si="1081"/>
        <v/>
      </c>
      <c r="S3881" s="526" t="str">
        <f t="shared" si="1089"/>
        <v/>
      </c>
      <c r="V3881" s="433">
        <f>VLOOKUP(A3881,[3]Cartilha!$A:$A,1,FALSE)</f>
        <v>92365</v>
      </c>
      <c r="W3881" s="367"/>
    </row>
    <row r="3882" spans="1:23" ht="22.5" hidden="1" x14ac:dyDescent="0.2">
      <c r="A3882" s="623">
        <v>92366</v>
      </c>
      <c r="B3882" s="616" t="s">
        <v>3171</v>
      </c>
      <c r="C3882" s="620" t="s">
        <v>4731</v>
      </c>
      <c r="D3882" s="612" t="s">
        <v>7029</v>
      </c>
      <c r="E3882" s="621">
        <v>110.7</v>
      </c>
      <c r="F3882" s="614">
        <f t="shared" si="1082"/>
        <v>133.46</v>
      </c>
      <c r="G3882" s="510"/>
      <c r="H3882" s="423"/>
      <c r="I3882" s="422">
        <f t="shared" si="1083"/>
        <v>0</v>
      </c>
      <c r="J3882" s="422">
        <f t="shared" si="1084"/>
        <v>0</v>
      </c>
      <c r="K3882" s="419"/>
      <c r="L3882" s="423">
        <f t="shared" si="1085"/>
        <v>0</v>
      </c>
      <c r="M3882" s="423">
        <f t="shared" si="1086"/>
        <v>0</v>
      </c>
      <c r="N3882" s="424">
        <f t="shared" si="1087"/>
        <v>0</v>
      </c>
      <c r="O3882" s="424">
        <f t="shared" si="1088"/>
        <v>0</v>
      </c>
      <c r="P3882" s="420"/>
      <c r="Q3882" s="532"/>
      <c r="R3882" s="526" t="str">
        <f t="shared" si="1081"/>
        <v/>
      </c>
      <c r="S3882" s="526" t="str">
        <f t="shared" si="1089"/>
        <v/>
      </c>
      <c r="V3882" s="433">
        <f>VLOOKUP(A3882,[3]Cartilha!$A:$A,1,FALSE)</f>
        <v>92366</v>
      </c>
      <c r="W3882" s="367"/>
    </row>
    <row r="3883" spans="1:23" ht="22.5" hidden="1" x14ac:dyDescent="0.2">
      <c r="A3883" s="623">
        <v>92367</v>
      </c>
      <c r="B3883" s="616" t="s">
        <v>3171</v>
      </c>
      <c r="C3883" s="620" t="s">
        <v>4732</v>
      </c>
      <c r="D3883" s="612" t="s">
        <v>7029</v>
      </c>
      <c r="E3883" s="621">
        <v>136.30000000000001</v>
      </c>
      <c r="F3883" s="614">
        <f t="shared" si="1082"/>
        <v>164.32</v>
      </c>
      <c r="G3883" s="510"/>
      <c r="H3883" s="423"/>
      <c r="I3883" s="422">
        <f t="shared" si="1083"/>
        <v>0</v>
      </c>
      <c r="J3883" s="422">
        <f t="shared" si="1084"/>
        <v>0</v>
      </c>
      <c r="K3883" s="419"/>
      <c r="L3883" s="423">
        <f t="shared" si="1085"/>
        <v>0</v>
      </c>
      <c r="M3883" s="423">
        <f t="shared" si="1086"/>
        <v>0</v>
      </c>
      <c r="N3883" s="424">
        <f t="shared" si="1087"/>
        <v>0</v>
      </c>
      <c r="O3883" s="424">
        <f t="shared" si="1088"/>
        <v>0</v>
      </c>
      <c r="P3883" s="420"/>
      <c r="Q3883" s="532"/>
      <c r="R3883" s="526" t="str">
        <f t="shared" si="1081"/>
        <v/>
      </c>
      <c r="S3883" s="526" t="str">
        <f t="shared" si="1089"/>
        <v/>
      </c>
      <c r="V3883" s="433">
        <f>VLOOKUP(A3883,[3]Cartilha!$A:$A,1,FALSE)</f>
        <v>92367</v>
      </c>
      <c r="W3883" s="367"/>
    </row>
    <row r="3884" spans="1:23" ht="22.5" hidden="1" x14ac:dyDescent="0.2">
      <c r="A3884" s="623">
        <v>92368</v>
      </c>
      <c r="B3884" s="616" t="s">
        <v>3171</v>
      </c>
      <c r="C3884" s="620" t="s">
        <v>4733</v>
      </c>
      <c r="D3884" s="612" t="s">
        <v>7029</v>
      </c>
      <c r="E3884" s="621">
        <v>180.71</v>
      </c>
      <c r="F3884" s="614">
        <f t="shared" si="1082"/>
        <v>217.86</v>
      </c>
      <c r="G3884" s="510"/>
      <c r="H3884" s="423"/>
      <c r="I3884" s="422">
        <f t="shared" si="1083"/>
        <v>0</v>
      </c>
      <c r="J3884" s="422">
        <f t="shared" si="1084"/>
        <v>0</v>
      </c>
      <c r="K3884" s="419"/>
      <c r="L3884" s="423">
        <f t="shared" si="1085"/>
        <v>0</v>
      </c>
      <c r="M3884" s="423">
        <f t="shared" si="1086"/>
        <v>0</v>
      </c>
      <c r="N3884" s="424">
        <f t="shared" si="1087"/>
        <v>0</v>
      </c>
      <c r="O3884" s="424">
        <f t="shared" si="1088"/>
        <v>0</v>
      </c>
      <c r="P3884" s="420"/>
      <c r="Q3884" s="532"/>
      <c r="R3884" s="526" t="str">
        <f t="shared" si="1081"/>
        <v/>
      </c>
      <c r="S3884" s="526" t="str">
        <f t="shared" si="1089"/>
        <v/>
      </c>
      <c r="V3884" s="433">
        <f>VLOOKUP(A3884,[3]Cartilha!$A:$A,1,FALSE)</f>
        <v>92368</v>
      </c>
      <c r="W3884" s="367"/>
    </row>
    <row r="3885" spans="1:23" ht="22.5" hidden="1" x14ac:dyDescent="0.2">
      <c r="A3885" s="623">
        <v>92652</v>
      </c>
      <c r="B3885" s="616" t="s">
        <v>3171</v>
      </c>
      <c r="C3885" s="620" t="s">
        <v>4734</v>
      </c>
      <c r="D3885" s="612" t="s">
        <v>7029</v>
      </c>
      <c r="E3885" s="621">
        <v>73.48</v>
      </c>
      <c r="F3885" s="614">
        <f t="shared" si="1082"/>
        <v>88.59</v>
      </c>
      <c r="G3885" s="510"/>
      <c r="H3885" s="423"/>
      <c r="I3885" s="422">
        <f t="shared" si="1083"/>
        <v>0</v>
      </c>
      <c r="J3885" s="422">
        <f t="shared" si="1084"/>
        <v>0</v>
      </c>
      <c r="K3885" s="419"/>
      <c r="L3885" s="423">
        <f t="shared" si="1085"/>
        <v>0</v>
      </c>
      <c r="M3885" s="423">
        <f t="shared" si="1086"/>
        <v>0</v>
      </c>
      <c r="N3885" s="424">
        <f t="shared" si="1087"/>
        <v>0</v>
      </c>
      <c r="O3885" s="424">
        <f t="shared" si="1088"/>
        <v>0</v>
      </c>
      <c r="P3885" s="420"/>
      <c r="Q3885" s="532"/>
      <c r="R3885" s="526" t="str">
        <f t="shared" si="1081"/>
        <v/>
      </c>
      <c r="S3885" s="526" t="str">
        <f t="shared" si="1089"/>
        <v/>
      </c>
      <c r="V3885" s="433">
        <f>VLOOKUP(A3885,[3]Cartilha!$A:$A,1,FALSE)</f>
        <v>92652</v>
      </c>
      <c r="W3885" s="367"/>
    </row>
    <row r="3886" spans="1:23" ht="22.5" hidden="1" x14ac:dyDescent="0.2">
      <c r="A3886" s="623">
        <v>92653</v>
      </c>
      <c r="B3886" s="616" t="s">
        <v>3171</v>
      </c>
      <c r="C3886" s="620" t="s">
        <v>4735</v>
      </c>
      <c r="D3886" s="612" t="s">
        <v>7029</v>
      </c>
      <c r="E3886" s="621">
        <v>83.96</v>
      </c>
      <c r="F3886" s="614">
        <f t="shared" si="1082"/>
        <v>101.22</v>
      </c>
      <c r="G3886" s="510"/>
      <c r="H3886" s="423"/>
      <c r="I3886" s="422">
        <f t="shared" si="1083"/>
        <v>0</v>
      </c>
      <c r="J3886" s="422">
        <f t="shared" si="1084"/>
        <v>0</v>
      </c>
      <c r="K3886" s="419"/>
      <c r="L3886" s="423">
        <f t="shared" si="1085"/>
        <v>0</v>
      </c>
      <c r="M3886" s="423">
        <f t="shared" si="1086"/>
        <v>0</v>
      </c>
      <c r="N3886" s="424">
        <f t="shared" si="1087"/>
        <v>0</v>
      </c>
      <c r="O3886" s="424">
        <f t="shared" si="1088"/>
        <v>0</v>
      </c>
      <c r="P3886" s="420"/>
      <c r="Q3886" s="532"/>
      <c r="R3886" s="526" t="str">
        <f t="shared" si="1081"/>
        <v/>
      </c>
      <c r="S3886" s="526" t="str">
        <f t="shared" si="1089"/>
        <v/>
      </c>
      <c r="V3886" s="433">
        <f>VLOOKUP(A3886,[3]Cartilha!$A:$A,1,FALSE)</f>
        <v>92653</v>
      </c>
      <c r="W3886" s="367"/>
    </row>
    <row r="3887" spans="1:23" ht="22.5" hidden="1" x14ac:dyDescent="0.2">
      <c r="A3887" s="623">
        <v>92654</v>
      </c>
      <c r="B3887" s="616" t="s">
        <v>3171</v>
      </c>
      <c r="C3887" s="620" t="s">
        <v>4736</v>
      </c>
      <c r="D3887" s="612" t="s">
        <v>7029</v>
      </c>
      <c r="E3887" s="621">
        <v>115.64</v>
      </c>
      <c r="F3887" s="614">
        <f t="shared" si="1082"/>
        <v>139.41999999999999</v>
      </c>
      <c r="G3887" s="510"/>
      <c r="H3887" s="423"/>
      <c r="I3887" s="422">
        <f t="shared" si="1083"/>
        <v>0</v>
      </c>
      <c r="J3887" s="422">
        <f t="shared" si="1084"/>
        <v>0</v>
      </c>
      <c r="K3887" s="419"/>
      <c r="L3887" s="423">
        <f t="shared" si="1085"/>
        <v>0</v>
      </c>
      <c r="M3887" s="423">
        <f t="shared" si="1086"/>
        <v>0</v>
      </c>
      <c r="N3887" s="424">
        <f t="shared" si="1087"/>
        <v>0</v>
      </c>
      <c r="O3887" s="424">
        <f t="shared" si="1088"/>
        <v>0</v>
      </c>
      <c r="P3887" s="420"/>
      <c r="Q3887" s="532"/>
      <c r="R3887" s="526" t="str">
        <f t="shared" si="1081"/>
        <v/>
      </c>
      <c r="S3887" s="526" t="str">
        <f t="shared" si="1089"/>
        <v/>
      </c>
      <c r="V3887" s="433">
        <f>VLOOKUP(A3887,[3]Cartilha!$A:$A,1,FALSE)</f>
        <v>92654</v>
      </c>
      <c r="W3887" s="367"/>
    </row>
    <row r="3888" spans="1:23" ht="22.5" hidden="1" x14ac:dyDescent="0.2">
      <c r="A3888" s="623">
        <v>92655</v>
      </c>
      <c r="B3888" s="616" t="s">
        <v>3171</v>
      </c>
      <c r="C3888" s="620" t="s">
        <v>4737</v>
      </c>
      <c r="D3888" s="612" t="s">
        <v>7029</v>
      </c>
      <c r="E3888" s="621">
        <v>141.33000000000001</v>
      </c>
      <c r="F3888" s="614">
        <f t="shared" si="1082"/>
        <v>170.39</v>
      </c>
      <c r="G3888" s="510"/>
      <c r="H3888" s="423"/>
      <c r="I3888" s="422">
        <f t="shared" si="1083"/>
        <v>0</v>
      </c>
      <c r="J3888" s="422">
        <f t="shared" si="1084"/>
        <v>0</v>
      </c>
      <c r="K3888" s="419"/>
      <c r="L3888" s="423">
        <f t="shared" si="1085"/>
        <v>0</v>
      </c>
      <c r="M3888" s="423">
        <f t="shared" si="1086"/>
        <v>0</v>
      </c>
      <c r="N3888" s="424">
        <f t="shared" si="1087"/>
        <v>0</v>
      </c>
      <c r="O3888" s="424">
        <f t="shared" si="1088"/>
        <v>0</v>
      </c>
      <c r="P3888" s="420"/>
      <c r="Q3888" s="532"/>
      <c r="R3888" s="526" t="str">
        <f t="shared" si="1081"/>
        <v/>
      </c>
      <c r="S3888" s="526" t="str">
        <f t="shared" si="1089"/>
        <v/>
      </c>
      <c r="V3888" s="433">
        <f>VLOOKUP(A3888,[3]Cartilha!$A:$A,1,FALSE)</f>
        <v>92655</v>
      </c>
      <c r="W3888" s="367"/>
    </row>
    <row r="3889" spans="1:23" ht="22.5" hidden="1" x14ac:dyDescent="0.2">
      <c r="A3889" s="623">
        <v>92656</v>
      </c>
      <c r="B3889" s="616" t="s">
        <v>3171</v>
      </c>
      <c r="C3889" s="620" t="s">
        <v>4738</v>
      </c>
      <c r="D3889" s="612" t="s">
        <v>7029</v>
      </c>
      <c r="E3889" s="621">
        <v>185.75</v>
      </c>
      <c r="F3889" s="614">
        <f t="shared" si="1082"/>
        <v>223.94</v>
      </c>
      <c r="G3889" s="510"/>
      <c r="H3889" s="423"/>
      <c r="I3889" s="422">
        <f t="shared" si="1083"/>
        <v>0</v>
      </c>
      <c r="J3889" s="422">
        <f t="shared" si="1084"/>
        <v>0</v>
      </c>
      <c r="K3889" s="419"/>
      <c r="L3889" s="423">
        <f t="shared" si="1085"/>
        <v>0</v>
      </c>
      <c r="M3889" s="423">
        <f t="shared" si="1086"/>
        <v>0</v>
      </c>
      <c r="N3889" s="424">
        <f t="shared" si="1087"/>
        <v>0</v>
      </c>
      <c r="O3889" s="424">
        <f t="shared" si="1088"/>
        <v>0</v>
      </c>
      <c r="P3889" s="420"/>
      <c r="Q3889" s="532"/>
      <c r="R3889" s="526" t="str">
        <f t="shared" si="1081"/>
        <v/>
      </c>
      <c r="S3889" s="526" t="str">
        <f t="shared" si="1089"/>
        <v/>
      </c>
      <c r="V3889" s="433">
        <f>VLOOKUP(A3889,[3]Cartilha!$A:$A,1,FALSE)</f>
        <v>92656</v>
      </c>
      <c r="W3889" s="367"/>
    </row>
    <row r="3890" spans="1:23" ht="22.5" hidden="1" x14ac:dyDescent="0.2">
      <c r="A3890" s="623">
        <v>92687</v>
      </c>
      <c r="B3890" s="616" t="s">
        <v>3171</v>
      </c>
      <c r="C3890" s="620" t="s">
        <v>4739</v>
      </c>
      <c r="D3890" s="612" t="s">
        <v>7029</v>
      </c>
      <c r="E3890" s="621">
        <v>33.909999999999997</v>
      </c>
      <c r="F3890" s="614">
        <f t="shared" si="1082"/>
        <v>40.880000000000003</v>
      </c>
      <c r="G3890" s="510"/>
      <c r="H3890" s="423"/>
      <c r="I3890" s="422">
        <f t="shared" si="1083"/>
        <v>0</v>
      </c>
      <c r="J3890" s="422">
        <f t="shared" si="1084"/>
        <v>0</v>
      </c>
      <c r="K3890" s="419"/>
      <c r="L3890" s="423">
        <f t="shared" si="1085"/>
        <v>0</v>
      </c>
      <c r="M3890" s="423">
        <f t="shared" si="1086"/>
        <v>0</v>
      </c>
      <c r="N3890" s="424">
        <f t="shared" si="1087"/>
        <v>0</v>
      </c>
      <c r="O3890" s="424">
        <f t="shared" si="1088"/>
        <v>0</v>
      </c>
      <c r="P3890" s="420"/>
      <c r="Q3890" s="532"/>
      <c r="R3890" s="526" t="str">
        <f t="shared" si="1081"/>
        <v/>
      </c>
      <c r="S3890" s="526" t="str">
        <f t="shared" si="1089"/>
        <v/>
      </c>
      <c r="V3890" s="433">
        <f>VLOOKUP(A3890,[3]Cartilha!$A:$A,1,FALSE)</f>
        <v>92687</v>
      </c>
      <c r="W3890" s="367"/>
    </row>
    <row r="3891" spans="1:23" ht="22.5" hidden="1" x14ac:dyDescent="0.2">
      <c r="A3891" s="623">
        <v>92688</v>
      </c>
      <c r="B3891" s="616" t="s">
        <v>3171</v>
      </c>
      <c r="C3891" s="620" t="s">
        <v>4740</v>
      </c>
      <c r="D3891" s="612" t="s">
        <v>7029</v>
      </c>
      <c r="E3891" s="621">
        <v>46.83</v>
      </c>
      <c r="F3891" s="614">
        <f t="shared" si="1082"/>
        <v>56.46</v>
      </c>
      <c r="G3891" s="510"/>
      <c r="H3891" s="423"/>
      <c r="I3891" s="422">
        <f t="shared" si="1083"/>
        <v>0</v>
      </c>
      <c r="J3891" s="422">
        <f t="shared" si="1084"/>
        <v>0</v>
      </c>
      <c r="K3891" s="419"/>
      <c r="L3891" s="423">
        <f t="shared" si="1085"/>
        <v>0</v>
      </c>
      <c r="M3891" s="423">
        <f t="shared" si="1086"/>
        <v>0</v>
      </c>
      <c r="N3891" s="424">
        <f t="shared" si="1087"/>
        <v>0</v>
      </c>
      <c r="O3891" s="424">
        <f t="shared" si="1088"/>
        <v>0</v>
      </c>
      <c r="P3891" s="420"/>
      <c r="Q3891" s="532"/>
      <c r="R3891" s="526" t="str">
        <f t="shared" si="1081"/>
        <v/>
      </c>
      <c r="S3891" s="526" t="str">
        <f t="shared" si="1089"/>
        <v/>
      </c>
      <c r="V3891" s="433">
        <f>VLOOKUP(A3891,[3]Cartilha!$A:$A,1,FALSE)</f>
        <v>92688</v>
      </c>
      <c r="W3891" s="367"/>
    </row>
    <row r="3892" spans="1:23" ht="22.5" hidden="1" x14ac:dyDescent="0.2">
      <c r="A3892" s="623">
        <v>94462</v>
      </c>
      <c r="B3892" s="616" t="s">
        <v>3171</v>
      </c>
      <c r="C3892" s="620" t="s">
        <v>924</v>
      </c>
      <c r="D3892" s="612" t="s">
        <v>7029</v>
      </c>
      <c r="E3892" s="621">
        <v>121.33</v>
      </c>
      <c r="F3892" s="614">
        <f t="shared" si="1082"/>
        <v>146.28</v>
      </c>
      <c r="G3892" s="510"/>
      <c r="H3892" s="423"/>
      <c r="I3892" s="422">
        <f t="shared" si="1083"/>
        <v>0</v>
      </c>
      <c r="J3892" s="422">
        <f t="shared" si="1084"/>
        <v>0</v>
      </c>
      <c r="K3892" s="419"/>
      <c r="L3892" s="423">
        <f t="shared" si="1085"/>
        <v>0</v>
      </c>
      <c r="M3892" s="423">
        <f t="shared" si="1086"/>
        <v>0</v>
      </c>
      <c r="N3892" s="424">
        <f t="shared" si="1087"/>
        <v>0</v>
      </c>
      <c r="O3892" s="424">
        <f t="shared" si="1088"/>
        <v>0</v>
      </c>
      <c r="P3892" s="420"/>
      <c r="Q3892" s="532"/>
      <c r="R3892" s="526" t="str">
        <f t="shared" si="1081"/>
        <v/>
      </c>
      <c r="S3892" s="526" t="str">
        <f t="shared" si="1089"/>
        <v/>
      </c>
      <c r="V3892" s="433">
        <f>VLOOKUP(A3892,[3]Cartilha!$A:$A,1,FALSE)</f>
        <v>94462</v>
      </c>
      <c r="W3892" s="367"/>
    </row>
    <row r="3893" spans="1:23" ht="33.75" hidden="1" x14ac:dyDescent="0.2">
      <c r="A3893" s="623">
        <v>94463</v>
      </c>
      <c r="B3893" s="616" t="s">
        <v>3171</v>
      </c>
      <c r="C3893" s="620" t="s">
        <v>925</v>
      </c>
      <c r="D3893" s="612" t="s">
        <v>7029</v>
      </c>
      <c r="E3893" s="621">
        <v>143.52000000000001</v>
      </c>
      <c r="F3893" s="614">
        <f t="shared" si="1082"/>
        <v>173.03</v>
      </c>
      <c r="G3893" s="510"/>
      <c r="H3893" s="423"/>
      <c r="I3893" s="422">
        <f t="shared" si="1083"/>
        <v>0</v>
      </c>
      <c r="J3893" s="422">
        <f t="shared" si="1084"/>
        <v>0</v>
      </c>
      <c r="K3893" s="419"/>
      <c r="L3893" s="423">
        <f t="shared" si="1085"/>
        <v>0</v>
      </c>
      <c r="M3893" s="423">
        <f t="shared" si="1086"/>
        <v>0</v>
      </c>
      <c r="N3893" s="424">
        <f t="shared" si="1087"/>
        <v>0</v>
      </c>
      <c r="O3893" s="424">
        <f t="shared" si="1088"/>
        <v>0</v>
      </c>
      <c r="P3893" s="420"/>
      <c r="Q3893" s="532"/>
      <c r="R3893" s="526" t="str">
        <f t="shared" si="1081"/>
        <v/>
      </c>
      <c r="S3893" s="526" t="str">
        <f t="shared" si="1089"/>
        <v/>
      </c>
      <c r="V3893" s="433">
        <f>VLOOKUP(A3893,[3]Cartilha!$A:$A,1,FALSE)</f>
        <v>94463</v>
      </c>
      <c r="W3893" s="367"/>
    </row>
    <row r="3894" spans="1:23" ht="22.5" hidden="1" x14ac:dyDescent="0.2">
      <c r="A3894" s="623">
        <v>94464</v>
      </c>
      <c r="B3894" s="616" t="s">
        <v>3171</v>
      </c>
      <c r="C3894" s="620" t="s">
        <v>926</v>
      </c>
      <c r="D3894" s="612" t="s">
        <v>7029</v>
      </c>
      <c r="E3894" s="621">
        <v>203.34</v>
      </c>
      <c r="F3894" s="614">
        <f t="shared" si="1082"/>
        <v>245.15</v>
      </c>
      <c r="G3894" s="510"/>
      <c r="H3894" s="423"/>
      <c r="I3894" s="422">
        <f t="shared" si="1083"/>
        <v>0</v>
      </c>
      <c r="J3894" s="422">
        <f t="shared" si="1084"/>
        <v>0</v>
      </c>
      <c r="K3894" s="419"/>
      <c r="L3894" s="423">
        <f t="shared" si="1085"/>
        <v>0</v>
      </c>
      <c r="M3894" s="423">
        <f t="shared" si="1086"/>
        <v>0</v>
      </c>
      <c r="N3894" s="424">
        <f t="shared" si="1087"/>
        <v>0</v>
      </c>
      <c r="O3894" s="424">
        <f t="shared" si="1088"/>
        <v>0</v>
      </c>
      <c r="P3894" s="420"/>
      <c r="Q3894" s="532"/>
      <c r="R3894" s="526" t="str">
        <f t="shared" si="1081"/>
        <v/>
      </c>
      <c r="S3894" s="526" t="str">
        <f t="shared" si="1089"/>
        <v/>
      </c>
      <c r="V3894" s="433">
        <f>VLOOKUP(A3894,[3]Cartilha!$A:$A,1,FALSE)</f>
        <v>94464</v>
      </c>
      <c r="W3894" s="367"/>
    </row>
    <row r="3895" spans="1:23" hidden="1" x14ac:dyDescent="0.2">
      <c r="A3895" s="623" t="s">
        <v>1981</v>
      </c>
      <c r="B3895" s="616"/>
      <c r="C3895" s="620" t="s">
        <v>151</v>
      </c>
      <c r="D3895" s="612">
        <v>0</v>
      </c>
      <c r="E3895" s="621"/>
      <c r="F3895" s="614">
        <f t="shared" si="1082"/>
        <v>0</v>
      </c>
      <c r="G3895" s="518"/>
      <c r="H3895" s="446"/>
      <c r="I3895" s="447"/>
      <c r="J3895" s="448"/>
      <c r="K3895" s="419"/>
      <c r="L3895" s="446"/>
      <c r="M3895" s="446"/>
      <c r="N3895" s="447"/>
      <c r="O3895" s="448"/>
      <c r="P3895" s="420"/>
      <c r="Q3895" s="525" t="str">
        <f>IF(OR(SUM(J3896:J3940)&gt;0,SUM(O3896:O3940)&gt;0),"xx","")</f>
        <v/>
      </c>
      <c r="R3895" s="526" t="str">
        <f t="shared" si="1081"/>
        <v/>
      </c>
      <c r="S3895" s="526" t="str">
        <f t="shared" si="1089"/>
        <v/>
      </c>
      <c r="V3895" s="433" t="str">
        <f>VLOOKUP(A3895,[3]Cartilha!$A:$A,1,FALSE)</f>
        <v>9.2.8</v>
      </c>
      <c r="W3895" s="367"/>
    </row>
    <row r="3896" spans="1:23" ht="22.5" hidden="1" x14ac:dyDescent="0.2">
      <c r="A3896" s="623">
        <v>92344</v>
      </c>
      <c r="B3896" s="616" t="s">
        <v>3171</v>
      </c>
      <c r="C3896" s="620" t="s">
        <v>4741</v>
      </c>
      <c r="D3896" s="612" t="s">
        <v>169</v>
      </c>
      <c r="E3896" s="621">
        <v>64.91</v>
      </c>
      <c r="F3896" s="614">
        <f t="shared" si="1082"/>
        <v>78.260000000000005</v>
      </c>
      <c r="G3896" s="510"/>
      <c r="H3896" s="423"/>
      <c r="I3896" s="422">
        <f t="shared" ref="I3896:I3940" si="1090">IF(ISBLANK(E3896),0,ROUND(F3896*G3896,2))</f>
        <v>0</v>
      </c>
      <c r="J3896" s="422">
        <f t="shared" ref="J3896:J3940" si="1091">IF(ISBLANK(G3896),0,ROUND(G3896*H3896,2))</f>
        <v>0</v>
      </c>
      <c r="K3896" s="419"/>
      <c r="L3896" s="423">
        <f t="shared" ref="L3896:L3940" si="1092">G3896</f>
        <v>0</v>
      </c>
      <c r="M3896" s="423">
        <f t="shared" ref="M3896:M3940" si="1093">H3896</f>
        <v>0</v>
      </c>
      <c r="N3896" s="424">
        <f t="shared" ref="N3896:N3940" si="1094">IF(ISBLANK(E3896),0,ROUND(F3896*L3896,2))</f>
        <v>0</v>
      </c>
      <c r="O3896" s="424">
        <f t="shared" ref="O3896:O3940" si="1095">IF(ISBLANK(L3896),0,ROUND(L3896*M3896,2))</f>
        <v>0</v>
      </c>
      <c r="P3896" s="420"/>
      <c r="Q3896" s="532"/>
      <c r="R3896" s="526" t="str">
        <f t="shared" si="1081"/>
        <v/>
      </c>
      <c r="S3896" s="526" t="str">
        <f t="shared" si="1089"/>
        <v/>
      </c>
      <c r="V3896" s="433">
        <f>VLOOKUP(A3896,[3]Cartilha!$A:$A,1,FALSE)</f>
        <v>92344</v>
      </c>
      <c r="W3896" s="367"/>
    </row>
    <row r="3897" spans="1:23" ht="22.5" hidden="1" x14ac:dyDescent="0.2">
      <c r="A3897" s="623">
        <v>92345</v>
      </c>
      <c r="B3897" s="616" t="s">
        <v>3171</v>
      </c>
      <c r="C3897" s="620" t="s">
        <v>4742</v>
      </c>
      <c r="D3897" s="612" t="s">
        <v>169</v>
      </c>
      <c r="E3897" s="621">
        <v>64.89</v>
      </c>
      <c r="F3897" s="614">
        <f t="shared" si="1082"/>
        <v>78.23</v>
      </c>
      <c r="G3897" s="510"/>
      <c r="H3897" s="423"/>
      <c r="I3897" s="422">
        <f t="shared" si="1090"/>
        <v>0</v>
      </c>
      <c r="J3897" s="422">
        <f t="shared" si="1091"/>
        <v>0</v>
      </c>
      <c r="K3897" s="419"/>
      <c r="L3897" s="423">
        <f t="shared" si="1092"/>
        <v>0</v>
      </c>
      <c r="M3897" s="423">
        <f t="shared" si="1093"/>
        <v>0</v>
      </c>
      <c r="N3897" s="424">
        <f t="shared" si="1094"/>
        <v>0</v>
      </c>
      <c r="O3897" s="424">
        <f t="shared" si="1095"/>
        <v>0</v>
      </c>
      <c r="P3897" s="420"/>
      <c r="Q3897" s="532"/>
      <c r="R3897" s="526" t="str">
        <f t="shared" si="1081"/>
        <v/>
      </c>
      <c r="S3897" s="526" t="str">
        <f t="shared" si="1089"/>
        <v/>
      </c>
      <c r="V3897" s="433">
        <f>VLOOKUP(A3897,[3]Cartilha!$A:$A,1,FALSE)</f>
        <v>92345</v>
      </c>
      <c r="W3897" s="367"/>
    </row>
    <row r="3898" spans="1:23" ht="22.5" hidden="1" x14ac:dyDescent="0.2">
      <c r="A3898" s="623">
        <v>92346</v>
      </c>
      <c r="B3898" s="616" t="s">
        <v>3171</v>
      </c>
      <c r="C3898" s="620" t="s">
        <v>4743</v>
      </c>
      <c r="D3898" s="612" t="s">
        <v>169</v>
      </c>
      <c r="E3898" s="621">
        <v>84.8</v>
      </c>
      <c r="F3898" s="614">
        <f t="shared" si="1082"/>
        <v>102.23</v>
      </c>
      <c r="G3898" s="510"/>
      <c r="H3898" s="423"/>
      <c r="I3898" s="422">
        <f t="shared" si="1090"/>
        <v>0</v>
      </c>
      <c r="J3898" s="422">
        <f t="shared" si="1091"/>
        <v>0</v>
      </c>
      <c r="K3898" s="419"/>
      <c r="L3898" s="423">
        <f t="shared" si="1092"/>
        <v>0</v>
      </c>
      <c r="M3898" s="423">
        <f t="shared" si="1093"/>
        <v>0</v>
      </c>
      <c r="N3898" s="424">
        <f t="shared" si="1094"/>
        <v>0</v>
      </c>
      <c r="O3898" s="424">
        <f t="shared" si="1095"/>
        <v>0</v>
      </c>
      <c r="P3898" s="420"/>
      <c r="Q3898" s="525"/>
      <c r="R3898" s="526" t="str">
        <f t="shared" si="1081"/>
        <v/>
      </c>
      <c r="S3898" s="526" t="str">
        <f t="shared" si="1089"/>
        <v/>
      </c>
      <c r="V3898" s="433">
        <f>VLOOKUP(A3898,[3]Cartilha!$A:$A,1,FALSE)</f>
        <v>92346</v>
      </c>
      <c r="W3898" s="367"/>
    </row>
    <row r="3899" spans="1:23" ht="22.5" hidden="1" x14ac:dyDescent="0.2">
      <c r="A3899" s="623">
        <v>92347</v>
      </c>
      <c r="B3899" s="616" t="s">
        <v>3171</v>
      </c>
      <c r="C3899" s="620" t="s">
        <v>4744</v>
      </c>
      <c r="D3899" s="612" t="s">
        <v>169</v>
      </c>
      <c r="E3899" s="621">
        <v>94.09</v>
      </c>
      <c r="F3899" s="614">
        <f t="shared" si="1082"/>
        <v>113.43</v>
      </c>
      <c r="G3899" s="510"/>
      <c r="H3899" s="423"/>
      <c r="I3899" s="422">
        <f t="shared" si="1090"/>
        <v>0</v>
      </c>
      <c r="J3899" s="422">
        <f t="shared" si="1091"/>
        <v>0</v>
      </c>
      <c r="K3899" s="419"/>
      <c r="L3899" s="423">
        <f t="shared" si="1092"/>
        <v>0</v>
      </c>
      <c r="M3899" s="423">
        <f t="shared" si="1093"/>
        <v>0</v>
      </c>
      <c r="N3899" s="424">
        <f t="shared" si="1094"/>
        <v>0</v>
      </c>
      <c r="O3899" s="424">
        <f t="shared" si="1095"/>
        <v>0</v>
      </c>
      <c r="P3899" s="420"/>
      <c r="Q3899" s="532"/>
      <c r="R3899" s="526" t="str">
        <f t="shared" si="1081"/>
        <v/>
      </c>
      <c r="S3899" s="526" t="str">
        <f t="shared" si="1089"/>
        <v/>
      </c>
      <c r="V3899" s="433">
        <f>VLOOKUP(A3899,[3]Cartilha!$A:$A,1,FALSE)</f>
        <v>92347</v>
      </c>
      <c r="W3899" s="367"/>
    </row>
    <row r="3900" spans="1:23" ht="22.5" hidden="1" x14ac:dyDescent="0.2">
      <c r="A3900" s="623">
        <v>92348</v>
      </c>
      <c r="B3900" s="616" t="s">
        <v>3171</v>
      </c>
      <c r="C3900" s="620" t="s">
        <v>4745</v>
      </c>
      <c r="D3900" s="612" t="s">
        <v>169</v>
      </c>
      <c r="E3900" s="621">
        <v>118.25</v>
      </c>
      <c r="F3900" s="614">
        <f t="shared" si="1082"/>
        <v>142.56</v>
      </c>
      <c r="G3900" s="510"/>
      <c r="H3900" s="423"/>
      <c r="I3900" s="422">
        <f t="shared" si="1090"/>
        <v>0</v>
      </c>
      <c r="J3900" s="422">
        <f t="shared" si="1091"/>
        <v>0</v>
      </c>
      <c r="K3900" s="419"/>
      <c r="L3900" s="423">
        <f t="shared" si="1092"/>
        <v>0</v>
      </c>
      <c r="M3900" s="423">
        <f t="shared" si="1093"/>
        <v>0</v>
      </c>
      <c r="N3900" s="424">
        <f t="shared" si="1094"/>
        <v>0</v>
      </c>
      <c r="O3900" s="424">
        <f t="shared" si="1095"/>
        <v>0</v>
      </c>
      <c r="P3900" s="420"/>
      <c r="Q3900" s="532"/>
      <c r="R3900" s="526" t="str">
        <f t="shared" si="1081"/>
        <v/>
      </c>
      <c r="S3900" s="526" t="str">
        <f t="shared" si="1089"/>
        <v/>
      </c>
      <c r="V3900" s="433">
        <f>VLOOKUP(A3900,[3]Cartilha!$A:$A,1,FALSE)</f>
        <v>92348</v>
      </c>
      <c r="W3900" s="367"/>
    </row>
    <row r="3901" spans="1:23" ht="22.5" hidden="1" x14ac:dyDescent="0.2">
      <c r="A3901" s="623">
        <v>92349</v>
      </c>
      <c r="B3901" s="616" t="s">
        <v>3171</v>
      </c>
      <c r="C3901" s="620" t="s">
        <v>4746</v>
      </c>
      <c r="D3901" s="612" t="s">
        <v>169</v>
      </c>
      <c r="E3901" s="621">
        <v>126.52</v>
      </c>
      <c r="F3901" s="614">
        <f t="shared" si="1082"/>
        <v>152.53</v>
      </c>
      <c r="G3901" s="510"/>
      <c r="H3901" s="423"/>
      <c r="I3901" s="422">
        <f t="shared" si="1090"/>
        <v>0</v>
      </c>
      <c r="J3901" s="422">
        <f t="shared" si="1091"/>
        <v>0</v>
      </c>
      <c r="K3901" s="419"/>
      <c r="L3901" s="423">
        <f t="shared" si="1092"/>
        <v>0</v>
      </c>
      <c r="M3901" s="423">
        <f t="shared" si="1093"/>
        <v>0</v>
      </c>
      <c r="N3901" s="424">
        <f t="shared" si="1094"/>
        <v>0</v>
      </c>
      <c r="O3901" s="424">
        <f t="shared" si="1095"/>
        <v>0</v>
      </c>
      <c r="P3901" s="420"/>
      <c r="Q3901" s="525"/>
      <c r="R3901" s="526" t="str">
        <f t="shared" si="1081"/>
        <v/>
      </c>
      <c r="S3901" s="526" t="str">
        <f t="shared" si="1089"/>
        <v/>
      </c>
      <c r="V3901" s="433">
        <f>VLOOKUP(A3901,[3]Cartilha!$A:$A,1,FALSE)</f>
        <v>92349</v>
      </c>
      <c r="W3901" s="367"/>
    </row>
    <row r="3902" spans="1:23" ht="22.5" hidden="1" x14ac:dyDescent="0.2">
      <c r="A3902" s="623">
        <v>92350</v>
      </c>
      <c r="B3902" s="616" t="s">
        <v>3171</v>
      </c>
      <c r="C3902" s="620" t="s">
        <v>4747</v>
      </c>
      <c r="D3902" s="612" t="s">
        <v>169</v>
      </c>
      <c r="E3902" s="621">
        <v>96.56</v>
      </c>
      <c r="F3902" s="614">
        <f t="shared" si="1082"/>
        <v>116.41</v>
      </c>
      <c r="G3902" s="510"/>
      <c r="H3902" s="423"/>
      <c r="I3902" s="422">
        <f t="shared" si="1090"/>
        <v>0</v>
      </c>
      <c r="J3902" s="422">
        <f t="shared" si="1091"/>
        <v>0</v>
      </c>
      <c r="K3902" s="419"/>
      <c r="L3902" s="423">
        <f t="shared" si="1092"/>
        <v>0</v>
      </c>
      <c r="M3902" s="423">
        <f t="shared" si="1093"/>
        <v>0</v>
      </c>
      <c r="N3902" s="424">
        <f t="shared" si="1094"/>
        <v>0</v>
      </c>
      <c r="O3902" s="424">
        <f t="shared" si="1095"/>
        <v>0</v>
      </c>
      <c r="P3902" s="420"/>
      <c r="Q3902" s="532"/>
      <c r="R3902" s="526" t="str">
        <f t="shared" si="1081"/>
        <v/>
      </c>
      <c r="S3902" s="526" t="str">
        <f t="shared" si="1089"/>
        <v/>
      </c>
      <c r="V3902" s="433">
        <f>VLOOKUP(A3902,[3]Cartilha!$A:$A,1,FALSE)</f>
        <v>92350</v>
      </c>
      <c r="W3902" s="367"/>
    </row>
    <row r="3903" spans="1:23" ht="22.5" hidden="1" x14ac:dyDescent="0.2">
      <c r="A3903" s="623">
        <v>92351</v>
      </c>
      <c r="B3903" s="616" t="s">
        <v>3171</v>
      </c>
      <c r="C3903" s="620" t="s">
        <v>4748</v>
      </c>
      <c r="D3903" s="612" t="s">
        <v>169</v>
      </c>
      <c r="E3903" s="621">
        <v>94.49</v>
      </c>
      <c r="F3903" s="614">
        <f t="shared" si="1082"/>
        <v>113.92</v>
      </c>
      <c r="G3903" s="510"/>
      <c r="H3903" s="423"/>
      <c r="I3903" s="422">
        <f t="shared" si="1090"/>
        <v>0</v>
      </c>
      <c r="J3903" s="422">
        <f t="shared" si="1091"/>
        <v>0</v>
      </c>
      <c r="K3903" s="419"/>
      <c r="L3903" s="423">
        <f t="shared" si="1092"/>
        <v>0</v>
      </c>
      <c r="M3903" s="423">
        <f t="shared" si="1093"/>
        <v>0</v>
      </c>
      <c r="N3903" s="424">
        <f t="shared" si="1094"/>
        <v>0</v>
      </c>
      <c r="O3903" s="424">
        <f t="shared" si="1095"/>
        <v>0</v>
      </c>
      <c r="P3903" s="420"/>
      <c r="Q3903" s="532"/>
      <c r="R3903" s="526" t="str">
        <f t="shared" si="1081"/>
        <v/>
      </c>
      <c r="S3903" s="526" t="str">
        <f t="shared" si="1089"/>
        <v/>
      </c>
      <c r="V3903" s="433">
        <f>VLOOKUP(A3903,[3]Cartilha!$A:$A,1,FALSE)</f>
        <v>92351</v>
      </c>
      <c r="W3903" s="367"/>
    </row>
    <row r="3904" spans="1:23" ht="22.5" hidden="1" x14ac:dyDescent="0.2">
      <c r="A3904" s="623">
        <v>92352</v>
      </c>
      <c r="B3904" s="616" t="s">
        <v>3171</v>
      </c>
      <c r="C3904" s="620" t="s">
        <v>4749</v>
      </c>
      <c r="D3904" s="612" t="s">
        <v>169</v>
      </c>
      <c r="E3904" s="621">
        <v>145.02000000000001</v>
      </c>
      <c r="F3904" s="614">
        <f t="shared" si="1082"/>
        <v>174.84</v>
      </c>
      <c r="G3904" s="510"/>
      <c r="H3904" s="423"/>
      <c r="I3904" s="422">
        <f t="shared" si="1090"/>
        <v>0</v>
      </c>
      <c r="J3904" s="422">
        <f t="shared" si="1091"/>
        <v>0</v>
      </c>
      <c r="K3904" s="419"/>
      <c r="L3904" s="423">
        <f t="shared" si="1092"/>
        <v>0</v>
      </c>
      <c r="M3904" s="423">
        <f t="shared" si="1093"/>
        <v>0</v>
      </c>
      <c r="N3904" s="424">
        <f t="shared" si="1094"/>
        <v>0</v>
      </c>
      <c r="O3904" s="424">
        <f t="shared" si="1095"/>
        <v>0</v>
      </c>
      <c r="P3904" s="420"/>
      <c r="Q3904" s="525"/>
      <c r="R3904" s="526" t="str">
        <f t="shared" si="1081"/>
        <v/>
      </c>
      <c r="S3904" s="526" t="str">
        <f t="shared" si="1089"/>
        <v/>
      </c>
      <c r="V3904" s="433">
        <f>VLOOKUP(A3904,[3]Cartilha!$A:$A,1,FALSE)</f>
        <v>92352</v>
      </c>
      <c r="W3904" s="367"/>
    </row>
    <row r="3905" spans="1:23" ht="22.5" hidden="1" x14ac:dyDescent="0.2">
      <c r="A3905" s="623">
        <v>92353</v>
      </c>
      <c r="B3905" s="616" t="s">
        <v>3171</v>
      </c>
      <c r="C3905" s="620" t="s">
        <v>4750</v>
      </c>
      <c r="D3905" s="612" t="s">
        <v>169</v>
      </c>
      <c r="E3905" s="621">
        <v>135.91999999999999</v>
      </c>
      <c r="F3905" s="614">
        <f t="shared" si="1082"/>
        <v>163.87</v>
      </c>
      <c r="G3905" s="510"/>
      <c r="H3905" s="423"/>
      <c r="I3905" s="422">
        <f t="shared" si="1090"/>
        <v>0</v>
      </c>
      <c r="J3905" s="422">
        <f t="shared" si="1091"/>
        <v>0</v>
      </c>
      <c r="K3905" s="419"/>
      <c r="L3905" s="423">
        <f t="shared" si="1092"/>
        <v>0</v>
      </c>
      <c r="M3905" s="423">
        <f t="shared" si="1093"/>
        <v>0</v>
      </c>
      <c r="N3905" s="424">
        <f t="shared" si="1094"/>
        <v>0</v>
      </c>
      <c r="O3905" s="424">
        <f t="shared" si="1095"/>
        <v>0</v>
      </c>
      <c r="P3905" s="420"/>
      <c r="Q3905" s="525"/>
      <c r="R3905" s="526" t="str">
        <f t="shared" si="1081"/>
        <v/>
      </c>
      <c r="S3905" s="526" t="str">
        <f t="shared" si="1089"/>
        <v/>
      </c>
      <c r="V3905" s="433">
        <f>VLOOKUP(A3905,[3]Cartilha!$A:$A,1,FALSE)</f>
        <v>92353</v>
      </c>
      <c r="W3905" s="367"/>
    </row>
    <row r="3906" spans="1:23" ht="22.5" hidden="1" x14ac:dyDescent="0.2">
      <c r="A3906" s="623">
        <v>92354</v>
      </c>
      <c r="B3906" s="616" t="s">
        <v>3171</v>
      </c>
      <c r="C3906" s="620" t="s">
        <v>4751</v>
      </c>
      <c r="D3906" s="612" t="s">
        <v>169</v>
      </c>
      <c r="E3906" s="621">
        <v>191.58</v>
      </c>
      <c r="F3906" s="614">
        <f t="shared" si="1082"/>
        <v>230.97</v>
      </c>
      <c r="G3906" s="510"/>
      <c r="H3906" s="423"/>
      <c r="I3906" s="422">
        <f t="shared" si="1090"/>
        <v>0</v>
      </c>
      <c r="J3906" s="422">
        <f t="shared" si="1091"/>
        <v>0</v>
      </c>
      <c r="K3906" s="419"/>
      <c r="L3906" s="423">
        <f t="shared" si="1092"/>
        <v>0</v>
      </c>
      <c r="M3906" s="423">
        <f t="shared" si="1093"/>
        <v>0</v>
      </c>
      <c r="N3906" s="424">
        <f t="shared" si="1094"/>
        <v>0</v>
      </c>
      <c r="O3906" s="424">
        <f t="shared" si="1095"/>
        <v>0</v>
      </c>
      <c r="P3906" s="420"/>
      <c r="Q3906" s="532"/>
      <c r="R3906" s="526" t="str">
        <f t="shared" si="1081"/>
        <v/>
      </c>
      <c r="S3906" s="526" t="str">
        <f t="shared" si="1089"/>
        <v/>
      </c>
      <c r="V3906" s="433">
        <f>VLOOKUP(A3906,[3]Cartilha!$A:$A,1,FALSE)</f>
        <v>92354</v>
      </c>
      <c r="W3906" s="367"/>
    </row>
    <row r="3907" spans="1:23" ht="22.5" hidden="1" x14ac:dyDescent="0.2">
      <c r="A3907" s="623">
        <v>92355</v>
      </c>
      <c r="B3907" s="616" t="s">
        <v>3171</v>
      </c>
      <c r="C3907" s="620" t="s">
        <v>4752</v>
      </c>
      <c r="D3907" s="612" t="s">
        <v>169</v>
      </c>
      <c r="E3907" s="621">
        <v>174.04</v>
      </c>
      <c r="F3907" s="614">
        <f t="shared" si="1082"/>
        <v>209.82</v>
      </c>
      <c r="G3907" s="510"/>
      <c r="H3907" s="423"/>
      <c r="I3907" s="422">
        <f t="shared" si="1090"/>
        <v>0</v>
      </c>
      <c r="J3907" s="422">
        <f t="shared" si="1091"/>
        <v>0</v>
      </c>
      <c r="K3907" s="419"/>
      <c r="L3907" s="423">
        <f t="shared" si="1092"/>
        <v>0</v>
      </c>
      <c r="M3907" s="423">
        <f t="shared" si="1093"/>
        <v>0</v>
      </c>
      <c r="N3907" s="424">
        <f t="shared" si="1094"/>
        <v>0</v>
      </c>
      <c r="O3907" s="424">
        <f t="shared" si="1095"/>
        <v>0</v>
      </c>
      <c r="P3907" s="420"/>
      <c r="Q3907" s="532"/>
      <c r="R3907" s="526" t="str">
        <f t="shared" si="1081"/>
        <v/>
      </c>
      <c r="S3907" s="526" t="str">
        <f t="shared" si="1089"/>
        <v/>
      </c>
      <c r="V3907" s="433">
        <f>VLOOKUP(A3907,[3]Cartilha!$A:$A,1,FALSE)</f>
        <v>92355</v>
      </c>
      <c r="W3907" s="367"/>
    </row>
    <row r="3908" spans="1:23" ht="22.5" hidden="1" x14ac:dyDescent="0.2">
      <c r="A3908" s="623">
        <v>92356</v>
      </c>
      <c r="B3908" s="616" t="s">
        <v>3171</v>
      </c>
      <c r="C3908" s="620" t="s">
        <v>4753</v>
      </c>
      <c r="D3908" s="612" t="s">
        <v>169</v>
      </c>
      <c r="E3908" s="621">
        <v>125.96</v>
      </c>
      <c r="F3908" s="614">
        <f t="shared" si="1082"/>
        <v>151.86000000000001</v>
      </c>
      <c r="G3908" s="510"/>
      <c r="H3908" s="423"/>
      <c r="I3908" s="422">
        <f t="shared" si="1090"/>
        <v>0</v>
      </c>
      <c r="J3908" s="422">
        <f t="shared" si="1091"/>
        <v>0</v>
      </c>
      <c r="K3908" s="419"/>
      <c r="L3908" s="423">
        <f t="shared" si="1092"/>
        <v>0</v>
      </c>
      <c r="M3908" s="423">
        <f t="shared" si="1093"/>
        <v>0</v>
      </c>
      <c r="N3908" s="424">
        <f t="shared" si="1094"/>
        <v>0</v>
      </c>
      <c r="O3908" s="424">
        <f t="shared" si="1095"/>
        <v>0</v>
      </c>
      <c r="P3908" s="420"/>
      <c r="Q3908" s="532"/>
      <c r="R3908" s="526" t="str">
        <f t="shared" si="1081"/>
        <v/>
      </c>
      <c r="S3908" s="526" t="str">
        <f t="shared" si="1089"/>
        <v/>
      </c>
      <c r="V3908" s="433">
        <f>VLOOKUP(A3908,[3]Cartilha!$A:$A,1,FALSE)</f>
        <v>92356</v>
      </c>
      <c r="W3908" s="367"/>
    </row>
    <row r="3909" spans="1:23" ht="22.5" hidden="1" x14ac:dyDescent="0.2">
      <c r="A3909" s="623">
        <v>92357</v>
      </c>
      <c r="B3909" s="616" t="s">
        <v>3171</v>
      </c>
      <c r="C3909" s="620" t="s">
        <v>4754</v>
      </c>
      <c r="D3909" s="612" t="s">
        <v>169</v>
      </c>
      <c r="E3909" s="621">
        <v>185.81</v>
      </c>
      <c r="F3909" s="614">
        <f t="shared" si="1082"/>
        <v>224.01</v>
      </c>
      <c r="G3909" s="510"/>
      <c r="H3909" s="423"/>
      <c r="I3909" s="422">
        <f t="shared" si="1090"/>
        <v>0</v>
      </c>
      <c r="J3909" s="422">
        <f t="shared" si="1091"/>
        <v>0</v>
      </c>
      <c r="K3909" s="419"/>
      <c r="L3909" s="423">
        <f t="shared" si="1092"/>
        <v>0</v>
      </c>
      <c r="M3909" s="423">
        <f t="shared" si="1093"/>
        <v>0</v>
      </c>
      <c r="N3909" s="424">
        <f t="shared" si="1094"/>
        <v>0</v>
      </c>
      <c r="O3909" s="424">
        <f t="shared" si="1095"/>
        <v>0</v>
      </c>
      <c r="P3909" s="420"/>
      <c r="Q3909" s="532"/>
      <c r="R3909" s="526" t="str">
        <f t="shared" si="1081"/>
        <v/>
      </c>
      <c r="S3909" s="526" t="str">
        <f t="shared" si="1089"/>
        <v/>
      </c>
      <c r="V3909" s="433">
        <f>VLOOKUP(A3909,[3]Cartilha!$A:$A,1,FALSE)</f>
        <v>92357</v>
      </c>
      <c r="W3909" s="367"/>
    </row>
    <row r="3910" spans="1:23" ht="22.5" hidden="1" x14ac:dyDescent="0.2">
      <c r="A3910" s="623">
        <v>92358</v>
      </c>
      <c r="B3910" s="616" t="s">
        <v>3171</v>
      </c>
      <c r="C3910" s="620" t="s">
        <v>4755</v>
      </c>
      <c r="D3910" s="612" t="s">
        <v>169</v>
      </c>
      <c r="E3910" s="621">
        <v>230.38</v>
      </c>
      <c r="F3910" s="614">
        <f t="shared" si="1082"/>
        <v>277.75</v>
      </c>
      <c r="G3910" s="510"/>
      <c r="H3910" s="423"/>
      <c r="I3910" s="422">
        <f t="shared" si="1090"/>
        <v>0</v>
      </c>
      <c r="J3910" s="422">
        <f t="shared" si="1091"/>
        <v>0</v>
      </c>
      <c r="K3910" s="419"/>
      <c r="L3910" s="423">
        <f t="shared" si="1092"/>
        <v>0</v>
      </c>
      <c r="M3910" s="423">
        <f t="shared" si="1093"/>
        <v>0</v>
      </c>
      <c r="N3910" s="424">
        <f t="shared" si="1094"/>
        <v>0</v>
      </c>
      <c r="O3910" s="424">
        <f t="shared" si="1095"/>
        <v>0</v>
      </c>
      <c r="P3910" s="420"/>
      <c r="Q3910" s="532"/>
      <c r="R3910" s="526" t="str">
        <f t="shared" si="1081"/>
        <v/>
      </c>
      <c r="S3910" s="526" t="str">
        <f t="shared" si="1089"/>
        <v/>
      </c>
      <c r="V3910" s="433">
        <f>VLOOKUP(A3910,[3]Cartilha!$A:$A,1,FALSE)</f>
        <v>92358</v>
      </c>
      <c r="W3910" s="367"/>
    </row>
    <row r="3911" spans="1:23" ht="22.5" hidden="1" x14ac:dyDescent="0.2">
      <c r="A3911" s="623">
        <v>92692</v>
      </c>
      <c r="B3911" s="616" t="s">
        <v>3171</v>
      </c>
      <c r="C3911" s="620" t="s">
        <v>4756</v>
      </c>
      <c r="D3911" s="612" t="s">
        <v>169</v>
      </c>
      <c r="E3911" s="621">
        <v>14.03</v>
      </c>
      <c r="F3911" s="614">
        <f t="shared" si="1082"/>
        <v>16.91</v>
      </c>
      <c r="G3911" s="510"/>
      <c r="H3911" s="423"/>
      <c r="I3911" s="422">
        <f t="shared" si="1090"/>
        <v>0</v>
      </c>
      <c r="J3911" s="422">
        <f t="shared" si="1091"/>
        <v>0</v>
      </c>
      <c r="K3911" s="419"/>
      <c r="L3911" s="423">
        <f t="shared" si="1092"/>
        <v>0</v>
      </c>
      <c r="M3911" s="423">
        <f t="shared" si="1093"/>
        <v>0</v>
      </c>
      <c r="N3911" s="424">
        <f t="shared" si="1094"/>
        <v>0</v>
      </c>
      <c r="O3911" s="424">
        <f t="shared" si="1095"/>
        <v>0</v>
      </c>
      <c r="P3911" s="420"/>
      <c r="Q3911" s="532"/>
      <c r="R3911" s="526" t="str">
        <f t="shared" si="1081"/>
        <v/>
      </c>
      <c r="S3911" s="526" t="str">
        <f t="shared" si="1089"/>
        <v/>
      </c>
      <c r="V3911" s="433">
        <f>VLOOKUP(A3911,[3]Cartilha!$A:$A,1,FALSE)</f>
        <v>92692</v>
      </c>
      <c r="W3911" s="367"/>
    </row>
    <row r="3912" spans="1:23" ht="22.5" hidden="1" x14ac:dyDescent="0.2">
      <c r="A3912" s="623">
        <v>92693</v>
      </c>
      <c r="B3912" s="616" t="s">
        <v>3171</v>
      </c>
      <c r="C3912" s="620" t="s">
        <v>4757</v>
      </c>
      <c r="D3912" s="612" t="s">
        <v>169</v>
      </c>
      <c r="E3912" s="621">
        <v>14.4</v>
      </c>
      <c r="F3912" s="614">
        <f t="shared" si="1082"/>
        <v>17.36</v>
      </c>
      <c r="G3912" s="510"/>
      <c r="H3912" s="423"/>
      <c r="I3912" s="422">
        <f t="shared" si="1090"/>
        <v>0</v>
      </c>
      <c r="J3912" s="422">
        <f t="shared" si="1091"/>
        <v>0</v>
      </c>
      <c r="K3912" s="419"/>
      <c r="L3912" s="423">
        <f t="shared" si="1092"/>
        <v>0</v>
      </c>
      <c r="M3912" s="423">
        <f t="shared" si="1093"/>
        <v>0</v>
      </c>
      <c r="N3912" s="424">
        <f t="shared" si="1094"/>
        <v>0</v>
      </c>
      <c r="O3912" s="424">
        <f t="shared" si="1095"/>
        <v>0</v>
      </c>
      <c r="P3912" s="420"/>
      <c r="Q3912" s="532"/>
      <c r="R3912" s="526" t="str">
        <f t="shared" si="1081"/>
        <v/>
      </c>
      <c r="S3912" s="526" t="str">
        <f t="shared" si="1089"/>
        <v/>
      </c>
      <c r="V3912" s="433">
        <f>VLOOKUP(A3912,[3]Cartilha!$A:$A,1,FALSE)</f>
        <v>92693</v>
      </c>
      <c r="W3912" s="367"/>
    </row>
    <row r="3913" spans="1:23" ht="22.5" hidden="1" x14ac:dyDescent="0.2">
      <c r="A3913" s="623">
        <v>92694</v>
      </c>
      <c r="B3913" s="616" t="s">
        <v>3171</v>
      </c>
      <c r="C3913" s="620" t="s">
        <v>4758</v>
      </c>
      <c r="D3913" s="612" t="s">
        <v>169</v>
      </c>
      <c r="E3913" s="621">
        <v>22.33</v>
      </c>
      <c r="F3913" s="614">
        <f t="shared" si="1082"/>
        <v>26.92</v>
      </c>
      <c r="G3913" s="510"/>
      <c r="H3913" s="423"/>
      <c r="I3913" s="422">
        <f t="shared" si="1090"/>
        <v>0</v>
      </c>
      <c r="J3913" s="422">
        <f t="shared" si="1091"/>
        <v>0</v>
      </c>
      <c r="K3913" s="419"/>
      <c r="L3913" s="423">
        <f t="shared" si="1092"/>
        <v>0</v>
      </c>
      <c r="M3913" s="423">
        <f t="shared" si="1093"/>
        <v>0</v>
      </c>
      <c r="N3913" s="424">
        <f t="shared" si="1094"/>
        <v>0</v>
      </c>
      <c r="O3913" s="424">
        <f t="shared" si="1095"/>
        <v>0</v>
      </c>
      <c r="P3913" s="420"/>
      <c r="Q3913" s="532"/>
      <c r="R3913" s="526" t="str">
        <f t="shared" si="1081"/>
        <v/>
      </c>
      <c r="S3913" s="526" t="str">
        <f t="shared" si="1089"/>
        <v/>
      </c>
      <c r="V3913" s="433">
        <f>VLOOKUP(A3913,[3]Cartilha!$A:$A,1,FALSE)</f>
        <v>92694</v>
      </c>
      <c r="W3913" s="367"/>
    </row>
    <row r="3914" spans="1:23" ht="22.5" hidden="1" x14ac:dyDescent="0.2">
      <c r="A3914" s="623">
        <v>92695</v>
      </c>
      <c r="B3914" s="616" t="s">
        <v>3171</v>
      </c>
      <c r="C3914" s="620" t="s">
        <v>4759</v>
      </c>
      <c r="D3914" s="612" t="s">
        <v>169</v>
      </c>
      <c r="E3914" s="621">
        <v>22.7</v>
      </c>
      <c r="F3914" s="614">
        <f t="shared" si="1082"/>
        <v>27.37</v>
      </c>
      <c r="G3914" s="510"/>
      <c r="H3914" s="423"/>
      <c r="I3914" s="422">
        <f t="shared" si="1090"/>
        <v>0</v>
      </c>
      <c r="J3914" s="422">
        <f t="shared" si="1091"/>
        <v>0</v>
      </c>
      <c r="K3914" s="419"/>
      <c r="L3914" s="423">
        <f t="shared" si="1092"/>
        <v>0</v>
      </c>
      <c r="M3914" s="423">
        <f t="shared" si="1093"/>
        <v>0</v>
      </c>
      <c r="N3914" s="424">
        <f t="shared" si="1094"/>
        <v>0</v>
      </c>
      <c r="O3914" s="424">
        <f t="shared" si="1095"/>
        <v>0</v>
      </c>
      <c r="P3914" s="420"/>
      <c r="Q3914" s="532"/>
      <c r="R3914" s="526" t="str">
        <f t="shared" si="1081"/>
        <v/>
      </c>
      <c r="S3914" s="526" t="str">
        <f t="shared" si="1089"/>
        <v/>
      </c>
      <c r="V3914" s="433">
        <f>VLOOKUP(A3914,[3]Cartilha!$A:$A,1,FALSE)</f>
        <v>92695</v>
      </c>
      <c r="W3914" s="367"/>
    </row>
    <row r="3915" spans="1:23" ht="22.5" hidden="1" x14ac:dyDescent="0.2">
      <c r="A3915" s="623">
        <v>92696</v>
      </c>
      <c r="B3915" s="616" t="s">
        <v>3171</v>
      </c>
      <c r="C3915" s="620" t="s">
        <v>4760</v>
      </c>
      <c r="D3915" s="612" t="s">
        <v>169</v>
      </c>
      <c r="E3915" s="621">
        <v>35.07</v>
      </c>
      <c r="F3915" s="614">
        <f t="shared" si="1082"/>
        <v>42.28</v>
      </c>
      <c r="G3915" s="510"/>
      <c r="H3915" s="423"/>
      <c r="I3915" s="422">
        <f t="shared" si="1090"/>
        <v>0</v>
      </c>
      <c r="J3915" s="422">
        <f t="shared" si="1091"/>
        <v>0</v>
      </c>
      <c r="K3915" s="419"/>
      <c r="L3915" s="423">
        <f t="shared" si="1092"/>
        <v>0</v>
      </c>
      <c r="M3915" s="423">
        <f t="shared" si="1093"/>
        <v>0</v>
      </c>
      <c r="N3915" s="424">
        <f t="shared" si="1094"/>
        <v>0</v>
      </c>
      <c r="O3915" s="424">
        <f t="shared" si="1095"/>
        <v>0</v>
      </c>
      <c r="P3915" s="420"/>
      <c r="Q3915" s="532"/>
      <c r="R3915" s="526" t="str">
        <f t="shared" si="1081"/>
        <v/>
      </c>
      <c r="S3915" s="526" t="str">
        <f t="shared" si="1089"/>
        <v/>
      </c>
      <c r="V3915" s="433">
        <f>VLOOKUP(A3915,[3]Cartilha!$A:$A,1,FALSE)</f>
        <v>92696</v>
      </c>
      <c r="W3915" s="367"/>
    </row>
    <row r="3916" spans="1:23" ht="22.5" hidden="1" x14ac:dyDescent="0.2">
      <c r="A3916" s="623">
        <v>92697</v>
      </c>
      <c r="B3916" s="616" t="s">
        <v>3171</v>
      </c>
      <c r="C3916" s="620" t="s">
        <v>4761</v>
      </c>
      <c r="D3916" s="612" t="s">
        <v>169</v>
      </c>
      <c r="E3916" s="621">
        <v>36.74</v>
      </c>
      <c r="F3916" s="614">
        <f t="shared" si="1082"/>
        <v>44.29</v>
      </c>
      <c r="G3916" s="510"/>
      <c r="H3916" s="423"/>
      <c r="I3916" s="422">
        <f t="shared" si="1090"/>
        <v>0</v>
      </c>
      <c r="J3916" s="422">
        <f t="shared" si="1091"/>
        <v>0</v>
      </c>
      <c r="K3916" s="419"/>
      <c r="L3916" s="423">
        <f t="shared" si="1092"/>
        <v>0</v>
      </c>
      <c r="M3916" s="423">
        <f t="shared" si="1093"/>
        <v>0</v>
      </c>
      <c r="N3916" s="424">
        <f t="shared" si="1094"/>
        <v>0</v>
      </c>
      <c r="O3916" s="424">
        <f t="shared" si="1095"/>
        <v>0</v>
      </c>
      <c r="P3916" s="420"/>
      <c r="Q3916" s="532"/>
      <c r="R3916" s="526" t="str">
        <f t="shared" si="1081"/>
        <v/>
      </c>
      <c r="S3916" s="526" t="str">
        <f t="shared" si="1089"/>
        <v/>
      </c>
      <c r="V3916" s="433">
        <f>VLOOKUP(A3916,[3]Cartilha!$A:$A,1,FALSE)</f>
        <v>92697</v>
      </c>
      <c r="W3916" s="367"/>
    </row>
    <row r="3917" spans="1:23" ht="22.5" hidden="1" x14ac:dyDescent="0.2">
      <c r="A3917" s="623">
        <v>92698</v>
      </c>
      <c r="B3917" s="616" t="s">
        <v>3171</v>
      </c>
      <c r="C3917" s="620" t="s">
        <v>4762</v>
      </c>
      <c r="D3917" s="612" t="s">
        <v>169</v>
      </c>
      <c r="E3917" s="621">
        <v>20.72</v>
      </c>
      <c r="F3917" s="614">
        <f t="shared" si="1082"/>
        <v>24.98</v>
      </c>
      <c r="G3917" s="510"/>
      <c r="H3917" s="423"/>
      <c r="I3917" s="422">
        <f t="shared" si="1090"/>
        <v>0</v>
      </c>
      <c r="J3917" s="422">
        <f t="shared" si="1091"/>
        <v>0</v>
      </c>
      <c r="K3917" s="419"/>
      <c r="L3917" s="423">
        <f t="shared" si="1092"/>
        <v>0</v>
      </c>
      <c r="M3917" s="423">
        <f t="shared" si="1093"/>
        <v>0</v>
      </c>
      <c r="N3917" s="424">
        <f t="shared" si="1094"/>
        <v>0</v>
      </c>
      <c r="O3917" s="424">
        <f t="shared" si="1095"/>
        <v>0</v>
      </c>
      <c r="P3917" s="420"/>
      <c r="Q3917" s="532"/>
      <c r="R3917" s="526" t="str">
        <f t="shared" si="1081"/>
        <v/>
      </c>
      <c r="S3917" s="526" t="str">
        <f t="shared" si="1089"/>
        <v/>
      </c>
      <c r="V3917" s="433">
        <f>VLOOKUP(A3917,[3]Cartilha!$A:$A,1,FALSE)</f>
        <v>92698</v>
      </c>
      <c r="W3917" s="367"/>
    </row>
    <row r="3918" spans="1:23" ht="22.5" hidden="1" x14ac:dyDescent="0.2">
      <c r="A3918" s="623">
        <v>92699</v>
      </c>
      <c r="B3918" s="616" t="s">
        <v>3171</v>
      </c>
      <c r="C3918" s="620" t="s">
        <v>4763</v>
      </c>
      <c r="D3918" s="612" t="s">
        <v>169</v>
      </c>
      <c r="E3918" s="621">
        <v>19.510000000000002</v>
      </c>
      <c r="F3918" s="614">
        <f t="shared" si="1082"/>
        <v>23.52</v>
      </c>
      <c r="G3918" s="510"/>
      <c r="H3918" s="423"/>
      <c r="I3918" s="422">
        <f t="shared" si="1090"/>
        <v>0</v>
      </c>
      <c r="J3918" s="422">
        <f t="shared" si="1091"/>
        <v>0</v>
      </c>
      <c r="K3918" s="419"/>
      <c r="L3918" s="423">
        <f t="shared" si="1092"/>
        <v>0</v>
      </c>
      <c r="M3918" s="423">
        <f t="shared" si="1093"/>
        <v>0</v>
      </c>
      <c r="N3918" s="424">
        <f t="shared" si="1094"/>
        <v>0</v>
      </c>
      <c r="O3918" s="424">
        <f t="shared" si="1095"/>
        <v>0</v>
      </c>
      <c r="P3918" s="420"/>
      <c r="Q3918" s="532"/>
      <c r="R3918" s="526" t="str">
        <f t="shared" si="1081"/>
        <v/>
      </c>
      <c r="S3918" s="526" t="str">
        <f t="shared" si="1089"/>
        <v/>
      </c>
      <c r="V3918" s="433">
        <f>VLOOKUP(A3918,[3]Cartilha!$A:$A,1,FALSE)</f>
        <v>92699</v>
      </c>
      <c r="W3918" s="367"/>
    </row>
    <row r="3919" spans="1:23" ht="22.5" hidden="1" x14ac:dyDescent="0.2">
      <c r="A3919" s="623">
        <v>92700</v>
      </c>
      <c r="B3919" s="616" t="s">
        <v>3171</v>
      </c>
      <c r="C3919" s="620" t="s">
        <v>4764</v>
      </c>
      <c r="D3919" s="612" t="s">
        <v>169</v>
      </c>
      <c r="E3919" s="621">
        <v>33.89</v>
      </c>
      <c r="F3919" s="614">
        <f t="shared" si="1082"/>
        <v>40.86</v>
      </c>
      <c r="G3919" s="510"/>
      <c r="H3919" s="423"/>
      <c r="I3919" s="422">
        <f t="shared" si="1090"/>
        <v>0</v>
      </c>
      <c r="J3919" s="422">
        <f t="shared" si="1091"/>
        <v>0</v>
      </c>
      <c r="K3919" s="419"/>
      <c r="L3919" s="423">
        <f t="shared" si="1092"/>
        <v>0</v>
      </c>
      <c r="M3919" s="423">
        <f t="shared" si="1093"/>
        <v>0</v>
      </c>
      <c r="N3919" s="424">
        <f t="shared" si="1094"/>
        <v>0</v>
      </c>
      <c r="O3919" s="424">
        <f t="shared" si="1095"/>
        <v>0</v>
      </c>
      <c r="P3919" s="420"/>
      <c r="Q3919" s="532"/>
      <c r="R3919" s="526" t="str">
        <f t="shared" si="1081"/>
        <v/>
      </c>
      <c r="S3919" s="526" t="str">
        <f t="shared" si="1089"/>
        <v/>
      </c>
      <c r="V3919" s="433">
        <f>VLOOKUP(A3919,[3]Cartilha!$A:$A,1,FALSE)</f>
        <v>92700</v>
      </c>
      <c r="W3919" s="367"/>
    </row>
    <row r="3920" spans="1:23" ht="22.5" hidden="1" x14ac:dyDescent="0.2">
      <c r="A3920" s="623">
        <v>92701</v>
      </c>
      <c r="B3920" s="616" t="s">
        <v>3171</v>
      </c>
      <c r="C3920" s="620" t="s">
        <v>4765</v>
      </c>
      <c r="D3920" s="612" t="s">
        <v>169</v>
      </c>
      <c r="E3920" s="621">
        <v>32.090000000000003</v>
      </c>
      <c r="F3920" s="614">
        <f t="shared" si="1082"/>
        <v>38.69</v>
      </c>
      <c r="G3920" s="510"/>
      <c r="H3920" s="423"/>
      <c r="I3920" s="422">
        <f t="shared" si="1090"/>
        <v>0</v>
      </c>
      <c r="J3920" s="422">
        <f t="shared" si="1091"/>
        <v>0</v>
      </c>
      <c r="K3920" s="419"/>
      <c r="L3920" s="423">
        <f t="shared" si="1092"/>
        <v>0</v>
      </c>
      <c r="M3920" s="423">
        <f t="shared" si="1093"/>
        <v>0</v>
      </c>
      <c r="N3920" s="424">
        <f t="shared" si="1094"/>
        <v>0</v>
      </c>
      <c r="O3920" s="424">
        <f t="shared" si="1095"/>
        <v>0</v>
      </c>
      <c r="P3920" s="420"/>
      <c r="Q3920" s="532"/>
      <c r="R3920" s="526" t="str">
        <f t="shared" si="1081"/>
        <v/>
      </c>
      <c r="S3920" s="526" t="str">
        <f t="shared" si="1089"/>
        <v/>
      </c>
      <c r="V3920" s="433">
        <f>VLOOKUP(A3920,[3]Cartilha!$A:$A,1,FALSE)</f>
        <v>92701</v>
      </c>
      <c r="W3920" s="367"/>
    </row>
    <row r="3921" spans="1:23" ht="22.5" hidden="1" x14ac:dyDescent="0.2">
      <c r="A3921" s="623">
        <v>92702</v>
      </c>
      <c r="B3921" s="616" t="s">
        <v>3171</v>
      </c>
      <c r="C3921" s="620" t="s">
        <v>4766</v>
      </c>
      <c r="D3921" s="612" t="s">
        <v>169</v>
      </c>
      <c r="E3921" s="621">
        <v>53.12</v>
      </c>
      <c r="F3921" s="614">
        <f t="shared" si="1082"/>
        <v>64.040000000000006</v>
      </c>
      <c r="G3921" s="510"/>
      <c r="H3921" s="423"/>
      <c r="I3921" s="422">
        <f t="shared" si="1090"/>
        <v>0</v>
      </c>
      <c r="J3921" s="422">
        <f t="shared" si="1091"/>
        <v>0</v>
      </c>
      <c r="K3921" s="419"/>
      <c r="L3921" s="423">
        <f t="shared" si="1092"/>
        <v>0</v>
      </c>
      <c r="M3921" s="423">
        <f t="shared" si="1093"/>
        <v>0</v>
      </c>
      <c r="N3921" s="424">
        <f t="shared" si="1094"/>
        <v>0</v>
      </c>
      <c r="O3921" s="424">
        <f t="shared" si="1095"/>
        <v>0</v>
      </c>
      <c r="P3921" s="420"/>
      <c r="Q3921" s="532"/>
      <c r="R3921" s="526" t="str">
        <f t="shared" si="1081"/>
        <v/>
      </c>
      <c r="S3921" s="526" t="str">
        <f t="shared" si="1089"/>
        <v/>
      </c>
      <c r="V3921" s="433">
        <f>VLOOKUP(A3921,[3]Cartilha!$A:$A,1,FALSE)</f>
        <v>92702</v>
      </c>
      <c r="W3921" s="367"/>
    </row>
    <row r="3922" spans="1:23" ht="22.5" hidden="1" x14ac:dyDescent="0.2">
      <c r="A3922" s="623">
        <v>92703</v>
      </c>
      <c r="B3922" s="616" t="s">
        <v>3171</v>
      </c>
      <c r="C3922" s="620" t="s">
        <v>4767</v>
      </c>
      <c r="D3922" s="612" t="s">
        <v>169</v>
      </c>
      <c r="E3922" s="621">
        <v>50.9</v>
      </c>
      <c r="F3922" s="614">
        <f t="shared" si="1082"/>
        <v>61.37</v>
      </c>
      <c r="G3922" s="510"/>
      <c r="H3922" s="423"/>
      <c r="I3922" s="422">
        <f t="shared" si="1090"/>
        <v>0</v>
      </c>
      <c r="J3922" s="422">
        <f t="shared" si="1091"/>
        <v>0</v>
      </c>
      <c r="K3922" s="419"/>
      <c r="L3922" s="423">
        <f t="shared" si="1092"/>
        <v>0</v>
      </c>
      <c r="M3922" s="423">
        <f t="shared" si="1093"/>
        <v>0</v>
      </c>
      <c r="N3922" s="424">
        <f t="shared" si="1094"/>
        <v>0</v>
      </c>
      <c r="O3922" s="424">
        <f t="shared" si="1095"/>
        <v>0</v>
      </c>
      <c r="P3922" s="420"/>
      <c r="Q3922" s="532"/>
      <c r="R3922" s="526" t="str">
        <f t="shared" si="1081"/>
        <v/>
      </c>
      <c r="S3922" s="526" t="str">
        <f t="shared" si="1089"/>
        <v/>
      </c>
      <c r="V3922" s="433">
        <f>VLOOKUP(A3922,[3]Cartilha!$A:$A,1,FALSE)</f>
        <v>92703</v>
      </c>
      <c r="W3922" s="367"/>
    </row>
    <row r="3923" spans="1:23" ht="22.5" hidden="1" x14ac:dyDescent="0.2">
      <c r="A3923" s="623">
        <v>92704</v>
      </c>
      <c r="B3923" s="616" t="s">
        <v>3171</v>
      </c>
      <c r="C3923" s="620" t="s">
        <v>4768</v>
      </c>
      <c r="D3923" s="612" t="s">
        <v>169</v>
      </c>
      <c r="E3923" s="621">
        <v>26.28</v>
      </c>
      <c r="F3923" s="614">
        <f t="shared" si="1082"/>
        <v>31.68</v>
      </c>
      <c r="G3923" s="510"/>
      <c r="H3923" s="423"/>
      <c r="I3923" s="422">
        <f t="shared" si="1090"/>
        <v>0</v>
      </c>
      <c r="J3923" s="422">
        <f t="shared" si="1091"/>
        <v>0</v>
      </c>
      <c r="K3923" s="419"/>
      <c r="L3923" s="423">
        <f t="shared" si="1092"/>
        <v>0</v>
      </c>
      <c r="M3923" s="423">
        <f t="shared" si="1093"/>
        <v>0</v>
      </c>
      <c r="N3923" s="424">
        <f t="shared" si="1094"/>
        <v>0</v>
      </c>
      <c r="O3923" s="424">
        <f t="shared" si="1095"/>
        <v>0</v>
      </c>
      <c r="P3923" s="420"/>
      <c r="Q3923" s="532"/>
      <c r="R3923" s="526" t="str">
        <f t="shared" si="1081"/>
        <v/>
      </c>
      <c r="S3923" s="526" t="str">
        <f t="shared" si="1089"/>
        <v/>
      </c>
      <c r="V3923" s="433">
        <f>VLOOKUP(A3923,[3]Cartilha!$A:$A,1,FALSE)</f>
        <v>92704</v>
      </c>
      <c r="W3923" s="367"/>
    </row>
    <row r="3924" spans="1:23" ht="22.5" hidden="1" x14ac:dyDescent="0.2">
      <c r="A3924" s="623">
        <v>92705</v>
      </c>
      <c r="B3924" s="616" t="s">
        <v>3171</v>
      </c>
      <c r="C3924" s="620" t="s">
        <v>4769</v>
      </c>
      <c r="D3924" s="612" t="s">
        <v>169</v>
      </c>
      <c r="E3924" s="621">
        <v>42.44</v>
      </c>
      <c r="F3924" s="614">
        <f t="shared" si="1082"/>
        <v>51.17</v>
      </c>
      <c r="G3924" s="510"/>
      <c r="H3924" s="423"/>
      <c r="I3924" s="422">
        <f t="shared" si="1090"/>
        <v>0</v>
      </c>
      <c r="J3924" s="422">
        <f t="shared" si="1091"/>
        <v>0</v>
      </c>
      <c r="K3924" s="419"/>
      <c r="L3924" s="423">
        <f t="shared" si="1092"/>
        <v>0</v>
      </c>
      <c r="M3924" s="423">
        <f t="shared" si="1093"/>
        <v>0</v>
      </c>
      <c r="N3924" s="424">
        <f t="shared" si="1094"/>
        <v>0</v>
      </c>
      <c r="O3924" s="424">
        <f t="shared" si="1095"/>
        <v>0</v>
      </c>
      <c r="P3924" s="420"/>
      <c r="Q3924" s="532"/>
      <c r="R3924" s="526" t="str">
        <f t="shared" ref="R3924:R3987" si="1096">IF(Q3924="X","x",IF(Q3924="xx","x",IF(O3924&gt;0,"x","")))</f>
        <v/>
      </c>
      <c r="S3924" s="526" t="str">
        <f t="shared" si="1089"/>
        <v/>
      </c>
      <c r="V3924" s="433">
        <f>VLOOKUP(A3924,[3]Cartilha!$A:$A,1,FALSE)</f>
        <v>92705</v>
      </c>
      <c r="W3924" s="367"/>
    </row>
    <row r="3925" spans="1:23" ht="22.5" hidden="1" x14ac:dyDescent="0.2">
      <c r="A3925" s="623">
        <v>92706</v>
      </c>
      <c r="B3925" s="616" t="s">
        <v>3171</v>
      </c>
      <c r="C3925" s="620" t="s">
        <v>4770</v>
      </c>
      <c r="D3925" s="612" t="s">
        <v>169</v>
      </c>
      <c r="E3925" s="621">
        <v>68.69</v>
      </c>
      <c r="F3925" s="614">
        <f t="shared" si="1082"/>
        <v>82.81</v>
      </c>
      <c r="G3925" s="510"/>
      <c r="H3925" s="423"/>
      <c r="I3925" s="422">
        <f t="shared" si="1090"/>
        <v>0</v>
      </c>
      <c r="J3925" s="422">
        <f t="shared" si="1091"/>
        <v>0</v>
      </c>
      <c r="K3925" s="419"/>
      <c r="L3925" s="423">
        <f t="shared" si="1092"/>
        <v>0</v>
      </c>
      <c r="M3925" s="423">
        <f t="shared" si="1093"/>
        <v>0</v>
      </c>
      <c r="N3925" s="424">
        <f t="shared" si="1094"/>
        <v>0</v>
      </c>
      <c r="O3925" s="424">
        <f t="shared" si="1095"/>
        <v>0</v>
      </c>
      <c r="P3925" s="420"/>
      <c r="Q3925" s="532"/>
      <c r="R3925" s="526" t="str">
        <f t="shared" si="1096"/>
        <v/>
      </c>
      <c r="S3925" s="526" t="str">
        <f t="shared" si="1089"/>
        <v/>
      </c>
      <c r="V3925" s="433">
        <f>VLOOKUP(A3925,[3]Cartilha!$A:$A,1,FALSE)</f>
        <v>92706</v>
      </c>
      <c r="W3925" s="367"/>
    </row>
    <row r="3926" spans="1:23" ht="22.5" hidden="1" x14ac:dyDescent="0.2">
      <c r="A3926" s="623">
        <v>92889</v>
      </c>
      <c r="B3926" s="616" t="s">
        <v>3171</v>
      </c>
      <c r="C3926" s="620" t="s">
        <v>4771</v>
      </c>
      <c r="D3926" s="612" t="s">
        <v>169</v>
      </c>
      <c r="E3926" s="621">
        <v>125.24</v>
      </c>
      <c r="F3926" s="614">
        <f t="shared" si="1082"/>
        <v>150.99</v>
      </c>
      <c r="G3926" s="510"/>
      <c r="H3926" s="423"/>
      <c r="I3926" s="422">
        <f t="shared" si="1090"/>
        <v>0</v>
      </c>
      <c r="J3926" s="422">
        <f t="shared" si="1091"/>
        <v>0</v>
      </c>
      <c r="K3926" s="419"/>
      <c r="L3926" s="423">
        <f t="shared" si="1092"/>
        <v>0</v>
      </c>
      <c r="M3926" s="423">
        <f t="shared" si="1093"/>
        <v>0</v>
      </c>
      <c r="N3926" s="424">
        <f t="shared" si="1094"/>
        <v>0</v>
      </c>
      <c r="O3926" s="424">
        <f t="shared" si="1095"/>
        <v>0</v>
      </c>
      <c r="P3926" s="420"/>
      <c r="Q3926" s="532"/>
      <c r="R3926" s="526" t="str">
        <f t="shared" si="1096"/>
        <v/>
      </c>
      <c r="S3926" s="526" t="str">
        <f t="shared" si="1089"/>
        <v/>
      </c>
      <c r="V3926" s="433">
        <f>VLOOKUP(A3926,[3]Cartilha!$A:$A,1,FALSE)</f>
        <v>92889</v>
      </c>
      <c r="W3926" s="367"/>
    </row>
    <row r="3927" spans="1:23" ht="22.5" hidden="1" x14ac:dyDescent="0.2">
      <c r="A3927" s="623">
        <v>92890</v>
      </c>
      <c r="B3927" s="616" t="s">
        <v>3171</v>
      </c>
      <c r="C3927" s="620" t="s">
        <v>4772</v>
      </c>
      <c r="D3927" s="612" t="s">
        <v>169</v>
      </c>
      <c r="E3927" s="621">
        <v>188.56</v>
      </c>
      <c r="F3927" s="614">
        <f t="shared" ref="F3927:F3990" si="1097">IF(E3927=0,0,ROUND(E3927*(1+E$13)*(1-E$14),2))</f>
        <v>227.33</v>
      </c>
      <c r="G3927" s="510"/>
      <c r="H3927" s="423"/>
      <c r="I3927" s="422">
        <f t="shared" si="1090"/>
        <v>0</v>
      </c>
      <c r="J3927" s="422">
        <f t="shared" si="1091"/>
        <v>0</v>
      </c>
      <c r="K3927" s="419"/>
      <c r="L3927" s="423">
        <f t="shared" si="1092"/>
        <v>0</v>
      </c>
      <c r="M3927" s="423">
        <f t="shared" si="1093"/>
        <v>0</v>
      </c>
      <c r="N3927" s="424">
        <f t="shared" si="1094"/>
        <v>0</v>
      </c>
      <c r="O3927" s="424">
        <f t="shared" si="1095"/>
        <v>0</v>
      </c>
      <c r="P3927" s="420"/>
      <c r="Q3927" s="532"/>
      <c r="R3927" s="526" t="str">
        <f t="shared" si="1096"/>
        <v/>
      </c>
      <c r="S3927" s="526" t="str">
        <f t="shared" si="1089"/>
        <v/>
      </c>
      <c r="V3927" s="433">
        <f>VLOOKUP(A3927,[3]Cartilha!$A:$A,1,FALSE)</f>
        <v>92890</v>
      </c>
      <c r="W3927" s="367"/>
    </row>
    <row r="3928" spans="1:23" ht="22.5" hidden="1" x14ac:dyDescent="0.2">
      <c r="A3928" s="623">
        <v>92891</v>
      </c>
      <c r="B3928" s="616" t="s">
        <v>3171</v>
      </c>
      <c r="C3928" s="620" t="s">
        <v>4773</v>
      </c>
      <c r="D3928" s="612" t="s">
        <v>169</v>
      </c>
      <c r="E3928" s="621">
        <v>275.22000000000003</v>
      </c>
      <c r="F3928" s="614">
        <f t="shared" si="1097"/>
        <v>331.81</v>
      </c>
      <c r="G3928" s="510"/>
      <c r="H3928" s="423"/>
      <c r="I3928" s="422">
        <f t="shared" si="1090"/>
        <v>0</v>
      </c>
      <c r="J3928" s="422">
        <f t="shared" si="1091"/>
        <v>0</v>
      </c>
      <c r="K3928" s="419"/>
      <c r="L3928" s="423">
        <f t="shared" si="1092"/>
        <v>0</v>
      </c>
      <c r="M3928" s="423">
        <f t="shared" si="1093"/>
        <v>0</v>
      </c>
      <c r="N3928" s="424">
        <f t="shared" si="1094"/>
        <v>0</v>
      </c>
      <c r="O3928" s="424">
        <f t="shared" si="1095"/>
        <v>0</v>
      </c>
      <c r="P3928" s="420"/>
      <c r="Q3928" s="532"/>
      <c r="R3928" s="526" t="str">
        <f t="shared" si="1096"/>
        <v/>
      </c>
      <c r="S3928" s="526" t="str">
        <f t="shared" si="1089"/>
        <v/>
      </c>
      <c r="V3928" s="433">
        <f>VLOOKUP(A3928,[3]Cartilha!$A:$A,1,FALSE)</f>
        <v>92891</v>
      </c>
      <c r="W3928" s="367"/>
    </row>
    <row r="3929" spans="1:23" ht="22.5" hidden="1" x14ac:dyDescent="0.2">
      <c r="A3929" s="623">
        <v>92904</v>
      </c>
      <c r="B3929" s="616" t="s">
        <v>3171</v>
      </c>
      <c r="C3929" s="620" t="s">
        <v>4774</v>
      </c>
      <c r="D3929" s="612" t="s">
        <v>169</v>
      </c>
      <c r="E3929" s="621">
        <v>30.88</v>
      </c>
      <c r="F3929" s="614">
        <f t="shared" si="1097"/>
        <v>37.229999999999997</v>
      </c>
      <c r="G3929" s="510"/>
      <c r="H3929" s="423"/>
      <c r="I3929" s="422">
        <f t="shared" si="1090"/>
        <v>0</v>
      </c>
      <c r="J3929" s="422">
        <f t="shared" si="1091"/>
        <v>0</v>
      </c>
      <c r="K3929" s="419"/>
      <c r="L3929" s="423">
        <f t="shared" si="1092"/>
        <v>0</v>
      </c>
      <c r="M3929" s="423">
        <f t="shared" si="1093"/>
        <v>0</v>
      </c>
      <c r="N3929" s="424">
        <f t="shared" si="1094"/>
        <v>0</v>
      </c>
      <c r="O3929" s="424">
        <f t="shared" si="1095"/>
        <v>0</v>
      </c>
      <c r="P3929" s="420"/>
      <c r="Q3929" s="532"/>
      <c r="R3929" s="526" t="str">
        <f t="shared" si="1096"/>
        <v/>
      </c>
      <c r="S3929" s="526" t="str">
        <f t="shared" si="1089"/>
        <v/>
      </c>
      <c r="V3929" s="433">
        <f>VLOOKUP(A3929,[3]Cartilha!$A:$A,1,FALSE)</f>
        <v>92904</v>
      </c>
      <c r="W3929" s="367"/>
    </row>
    <row r="3930" spans="1:23" ht="22.5" hidden="1" x14ac:dyDescent="0.2">
      <c r="A3930" s="623">
        <v>92905</v>
      </c>
      <c r="B3930" s="616" t="s">
        <v>3171</v>
      </c>
      <c r="C3930" s="620" t="s">
        <v>4775</v>
      </c>
      <c r="D3930" s="612" t="s">
        <v>169</v>
      </c>
      <c r="E3930" s="621">
        <v>44.34</v>
      </c>
      <c r="F3930" s="614">
        <f t="shared" si="1097"/>
        <v>53.46</v>
      </c>
      <c r="G3930" s="510"/>
      <c r="H3930" s="423"/>
      <c r="I3930" s="422">
        <f t="shared" si="1090"/>
        <v>0</v>
      </c>
      <c r="J3930" s="422">
        <f t="shared" si="1091"/>
        <v>0</v>
      </c>
      <c r="K3930" s="419"/>
      <c r="L3930" s="423">
        <f t="shared" si="1092"/>
        <v>0</v>
      </c>
      <c r="M3930" s="423">
        <f t="shared" si="1093"/>
        <v>0</v>
      </c>
      <c r="N3930" s="424">
        <f t="shared" si="1094"/>
        <v>0</v>
      </c>
      <c r="O3930" s="424">
        <f t="shared" si="1095"/>
        <v>0</v>
      </c>
      <c r="P3930" s="420"/>
      <c r="Q3930" s="532"/>
      <c r="R3930" s="526" t="str">
        <f t="shared" si="1096"/>
        <v/>
      </c>
      <c r="S3930" s="526" t="str">
        <f t="shared" si="1089"/>
        <v/>
      </c>
      <c r="V3930" s="433">
        <f>VLOOKUP(A3930,[3]Cartilha!$A:$A,1,FALSE)</f>
        <v>92905</v>
      </c>
      <c r="W3930" s="367"/>
    </row>
    <row r="3931" spans="1:23" ht="22.5" hidden="1" x14ac:dyDescent="0.2">
      <c r="A3931" s="623">
        <v>92906</v>
      </c>
      <c r="B3931" s="616" t="s">
        <v>3171</v>
      </c>
      <c r="C3931" s="620" t="s">
        <v>4776</v>
      </c>
      <c r="D3931" s="612" t="s">
        <v>169</v>
      </c>
      <c r="E3931" s="621">
        <v>54.7</v>
      </c>
      <c r="F3931" s="614">
        <f t="shared" si="1097"/>
        <v>65.95</v>
      </c>
      <c r="G3931" s="510"/>
      <c r="H3931" s="423"/>
      <c r="I3931" s="422">
        <f t="shared" si="1090"/>
        <v>0</v>
      </c>
      <c r="J3931" s="422">
        <f t="shared" si="1091"/>
        <v>0</v>
      </c>
      <c r="K3931" s="419"/>
      <c r="L3931" s="423">
        <f t="shared" si="1092"/>
        <v>0</v>
      </c>
      <c r="M3931" s="423">
        <f t="shared" si="1093"/>
        <v>0</v>
      </c>
      <c r="N3931" s="424">
        <f t="shared" si="1094"/>
        <v>0</v>
      </c>
      <c r="O3931" s="424">
        <f t="shared" si="1095"/>
        <v>0</v>
      </c>
      <c r="P3931" s="420"/>
      <c r="Q3931" s="532"/>
      <c r="R3931" s="526" t="str">
        <f t="shared" si="1096"/>
        <v/>
      </c>
      <c r="S3931" s="526" t="str">
        <f t="shared" si="1089"/>
        <v/>
      </c>
      <c r="V3931" s="433">
        <f>VLOOKUP(A3931,[3]Cartilha!$A:$A,1,FALSE)</f>
        <v>92906</v>
      </c>
      <c r="W3931" s="367"/>
    </row>
    <row r="3932" spans="1:23" ht="22.5" hidden="1" x14ac:dyDescent="0.2">
      <c r="A3932" s="623">
        <v>92907</v>
      </c>
      <c r="B3932" s="616" t="s">
        <v>3171</v>
      </c>
      <c r="C3932" s="620" t="s">
        <v>4777</v>
      </c>
      <c r="D3932" s="612" t="s">
        <v>169</v>
      </c>
      <c r="E3932" s="621">
        <v>68.400000000000006</v>
      </c>
      <c r="F3932" s="614">
        <f t="shared" si="1097"/>
        <v>82.46</v>
      </c>
      <c r="G3932" s="510"/>
      <c r="H3932" s="423"/>
      <c r="I3932" s="422">
        <f t="shared" si="1090"/>
        <v>0</v>
      </c>
      <c r="J3932" s="422">
        <f t="shared" si="1091"/>
        <v>0</v>
      </c>
      <c r="K3932" s="419"/>
      <c r="L3932" s="423">
        <f t="shared" si="1092"/>
        <v>0</v>
      </c>
      <c r="M3932" s="423">
        <f t="shared" si="1093"/>
        <v>0</v>
      </c>
      <c r="N3932" s="424">
        <f t="shared" si="1094"/>
        <v>0</v>
      </c>
      <c r="O3932" s="424">
        <f t="shared" si="1095"/>
        <v>0</v>
      </c>
      <c r="P3932" s="420"/>
      <c r="Q3932" s="532"/>
      <c r="R3932" s="526" t="str">
        <f t="shared" si="1096"/>
        <v/>
      </c>
      <c r="S3932" s="526" t="str">
        <f t="shared" si="1089"/>
        <v/>
      </c>
      <c r="V3932" s="433">
        <f>VLOOKUP(A3932,[3]Cartilha!$A:$A,1,FALSE)</f>
        <v>92907</v>
      </c>
      <c r="W3932" s="367"/>
    </row>
    <row r="3933" spans="1:23" ht="22.5" hidden="1" x14ac:dyDescent="0.2">
      <c r="A3933" s="623">
        <v>92908</v>
      </c>
      <c r="B3933" s="616" t="s">
        <v>3171</v>
      </c>
      <c r="C3933" s="620" t="s">
        <v>4778</v>
      </c>
      <c r="D3933" s="612" t="s">
        <v>169</v>
      </c>
      <c r="E3933" s="621">
        <v>68.400000000000006</v>
      </c>
      <c r="F3933" s="614">
        <f t="shared" si="1097"/>
        <v>82.46</v>
      </c>
      <c r="G3933" s="510"/>
      <c r="H3933" s="423"/>
      <c r="I3933" s="422">
        <f t="shared" si="1090"/>
        <v>0</v>
      </c>
      <c r="J3933" s="422">
        <f t="shared" si="1091"/>
        <v>0</v>
      </c>
      <c r="K3933" s="419"/>
      <c r="L3933" s="423">
        <f t="shared" si="1092"/>
        <v>0</v>
      </c>
      <c r="M3933" s="423">
        <f t="shared" si="1093"/>
        <v>0</v>
      </c>
      <c r="N3933" s="424">
        <f t="shared" si="1094"/>
        <v>0</v>
      </c>
      <c r="O3933" s="424">
        <f t="shared" si="1095"/>
        <v>0</v>
      </c>
      <c r="P3933" s="420"/>
      <c r="Q3933" s="532"/>
      <c r="R3933" s="526" t="str">
        <f t="shared" si="1096"/>
        <v/>
      </c>
      <c r="S3933" s="526" t="str">
        <f t="shared" si="1089"/>
        <v/>
      </c>
      <c r="V3933" s="433">
        <f>VLOOKUP(A3933,[3]Cartilha!$A:$A,1,FALSE)</f>
        <v>92908</v>
      </c>
      <c r="W3933" s="367"/>
    </row>
    <row r="3934" spans="1:23" ht="22.5" hidden="1" x14ac:dyDescent="0.2">
      <c r="A3934" s="623">
        <v>92909</v>
      </c>
      <c r="B3934" s="616" t="s">
        <v>3171</v>
      </c>
      <c r="C3934" s="620" t="s">
        <v>4779</v>
      </c>
      <c r="D3934" s="612" t="s">
        <v>169</v>
      </c>
      <c r="E3934" s="621">
        <v>68.400000000000006</v>
      </c>
      <c r="F3934" s="614">
        <f t="shared" si="1097"/>
        <v>82.46</v>
      </c>
      <c r="G3934" s="510"/>
      <c r="H3934" s="423"/>
      <c r="I3934" s="422">
        <f t="shared" si="1090"/>
        <v>0</v>
      </c>
      <c r="J3934" s="422">
        <f t="shared" si="1091"/>
        <v>0</v>
      </c>
      <c r="K3934" s="419"/>
      <c r="L3934" s="423">
        <f t="shared" si="1092"/>
        <v>0</v>
      </c>
      <c r="M3934" s="423">
        <f t="shared" si="1093"/>
        <v>0</v>
      </c>
      <c r="N3934" s="424">
        <f t="shared" si="1094"/>
        <v>0</v>
      </c>
      <c r="O3934" s="424">
        <f t="shared" si="1095"/>
        <v>0</v>
      </c>
      <c r="P3934" s="420"/>
      <c r="Q3934" s="532"/>
      <c r="R3934" s="526" t="str">
        <f t="shared" si="1096"/>
        <v/>
      </c>
      <c r="S3934" s="526" t="str">
        <f t="shared" si="1089"/>
        <v/>
      </c>
      <c r="V3934" s="433">
        <f>VLOOKUP(A3934,[3]Cartilha!$A:$A,1,FALSE)</f>
        <v>92909</v>
      </c>
      <c r="W3934" s="367"/>
    </row>
    <row r="3935" spans="1:23" ht="22.5" hidden="1" x14ac:dyDescent="0.2">
      <c r="A3935" s="623">
        <v>92910</v>
      </c>
      <c r="B3935" s="616" t="s">
        <v>3171</v>
      </c>
      <c r="C3935" s="620" t="s">
        <v>4780</v>
      </c>
      <c r="D3935" s="612" t="s">
        <v>169</v>
      </c>
      <c r="E3935" s="621">
        <v>98.02</v>
      </c>
      <c r="F3935" s="614">
        <f t="shared" si="1097"/>
        <v>118.17</v>
      </c>
      <c r="G3935" s="510"/>
      <c r="H3935" s="423"/>
      <c r="I3935" s="422">
        <f t="shared" si="1090"/>
        <v>0</v>
      </c>
      <c r="J3935" s="422">
        <f t="shared" si="1091"/>
        <v>0</v>
      </c>
      <c r="K3935" s="419"/>
      <c r="L3935" s="423">
        <f t="shared" si="1092"/>
        <v>0</v>
      </c>
      <c r="M3935" s="423">
        <f t="shared" si="1093"/>
        <v>0</v>
      </c>
      <c r="N3935" s="424">
        <f t="shared" si="1094"/>
        <v>0</v>
      </c>
      <c r="O3935" s="424">
        <f t="shared" si="1095"/>
        <v>0</v>
      </c>
      <c r="P3935" s="420"/>
      <c r="Q3935" s="532"/>
      <c r="R3935" s="526" t="str">
        <f t="shared" si="1096"/>
        <v/>
      </c>
      <c r="S3935" s="526" t="str">
        <f t="shared" si="1089"/>
        <v/>
      </c>
      <c r="V3935" s="433">
        <f>VLOOKUP(A3935,[3]Cartilha!$A:$A,1,FALSE)</f>
        <v>92910</v>
      </c>
      <c r="W3935" s="367"/>
    </row>
    <row r="3936" spans="1:23" ht="22.5" hidden="1" x14ac:dyDescent="0.2">
      <c r="A3936" s="623">
        <v>92911</v>
      </c>
      <c r="B3936" s="616" t="s">
        <v>3171</v>
      </c>
      <c r="C3936" s="620" t="s">
        <v>4781</v>
      </c>
      <c r="D3936" s="612" t="s">
        <v>169</v>
      </c>
      <c r="E3936" s="621">
        <v>98.02</v>
      </c>
      <c r="F3936" s="614">
        <f t="shared" si="1097"/>
        <v>118.17</v>
      </c>
      <c r="G3936" s="510"/>
      <c r="H3936" s="423"/>
      <c r="I3936" s="422">
        <f t="shared" si="1090"/>
        <v>0</v>
      </c>
      <c r="J3936" s="422">
        <f t="shared" si="1091"/>
        <v>0</v>
      </c>
      <c r="K3936" s="419"/>
      <c r="L3936" s="423">
        <f t="shared" si="1092"/>
        <v>0</v>
      </c>
      <c r="M3936" s="423">
        <f t="shared" si="1093"/>
        <v>0</v>
      </c>
      <c r="N3936" s="424">
        <f t="shared" si="1094"/>
        <v>0</v>
      </c>
      <c r="O3936" s="424">
        <f t="shared" si="1095"/>
        <v>0</v>
      </c>
      <c r="P3936" s="420"/>
      <c r="Q3936" s="532"/>
      <c r="R3936" s="526" t="str">
        <f t="shared" si="1096"/>
        <v/>
      </c>
      <c r="S3936" s="526" t="str">
        <f t="shared" si="1089"/>
        <v/>
      </c>
      <c r="V3936" s="433">
        <f>VLOOKUP(A3936,[3]Cartilha!$A:$A,1,FALSE)</f>
        <v>92911</v>
      </c>
      <c r="W3936" s="367"/>
    </row>
    <row r="3937" spans="1:23" ht="22.5" hidden="1" x14ac:dyDescent="0.2">
      <c r="A3937" s="623">
        <v>92912</v>
      </c>
      <c r="B3937" s="616" t="s">
        <v>3171</v>
      </c>
      <c r="C3937" s="620" t="s">
        <v>4782</v>
      </c>
      <c r="D3937" s="612" t="s">
        <v>169</v>
      </c>
      <c r="E3937" s="621">
        <v>130.41999999999999</v>
      </c>
      <c r="F3937" s="614">
        <f t="shared" si="1097"/>
        <v>157.22999999999999</v>
      </c>
      <c r="G3937" s="510"/>
      <c r="H3937" s="423"/>
      <c r="I3937" s="422">
        <f t="shared" si="1090"/>
        <v>0</v>
      </c>
      <c r="J3937" s="422">
        <f t="shared" si="1091"/>
        <v>0</v>
      </c>
      <c r="K3937" s="419"/>
      <c r="L3937" s="423">
        <f t="shared" si="1092"/>
        <v>0</v>
      </c>
      <c r="M3937" s="423">
        <f t="shared" si="1093"/>
        <v>0</v>
      </c>
      <c r="N3937" s="424">
        <f t="shared" si="1094"/>
        <v>0</v>
      </c>
      <c r="O3937" s="424">
        <f t="shared" si="1095"/>
        <v>0</v>
      </c>
      <c r="P3937" s="420"/>
      <c r="Q3937" s="532"/>
      <c r="R3937" s="526" t="str">
        <f t="shared" si="1096"/>
        <v/>
      </c>
      <c r="S3937" s="526" t="str">
        <f t="shared" si="1089"/>
        <v/>
      </c>
      <c r="V3937" s="433">
        <f>VLOOKUP(A3937,[3]Cartilha!$A:$A,1,FALSE)</f>
        <v>92912</v>
      </c>
      <c r="W3937" s="367"/>
    </row>
    <row r="3938" spans="1:23" ht="22.5" hidden="1" x14ac:dyDescent="0.2">
      <c r="A3938" s="623">
        <v>92913</v>
      </c>
      <c r="B3938" s="616" t="s">
        <v>3171</v>
      </c>
      <c r="C3938" s="620" t="s">
        <v>4783</v>
      </c>
      <c r="D3938" s="612" t="s">
        <v>169</v>
      </c>
      <c r="E3938" s="621">
        <v>133.37</v>
      </c>
      <c r="F3938" s="614">
        <f t="shared" si="1097"/>
        <v>160.79</v>
      </c>
      <c r="G3938" s="510"/>
      <c r="H3938" s="423"/>
      <c r="I3938" s="422">
        <f t="shared" si="1090"/>
        <v>0</v>
      </c>
      <c r="J3938" s="422">
        <f t="shared" si="1091"/>
        <v>0</v>
      </c>
      <c r="K3938" s="419"/>
      <c r="L3938" s="423">
        <f t="shared" si="1092"/>
        <v>0</v>
      </c>
      <c r="M3938" s="423">
        <f t="shared" si="1093"/>
        <v>0</v>
      </c>
      <c r="N3938" s="424">
        <f t="shared" si="1094"/>
        <v>0</v>
      </c>
      <c r="O3938" s="424">
        <f t="shared" si="1095"/>
        <v>0</v>
      </c>
      <c r="P3938" s="420"/>
      <c r="Q3938" s="532"/>
      <c r="R3938" s="526" t="str">
        <f t="shared" si="1096"/>
        <v/>
      </c>
      <c r="S3938" s="526" t="str">
        <f t="shared" ref="S3938:S4001" si="1098">IF(Q3938="X","x",IF(Q3938="xx","x",IF(OR(J3938&gt;0,O3938&gt;0),"x","")))</f>
        <v/>
      </c>
      <c r="V3938" s="433">
        <f>VLOOKUP(A3938,[3]Cartilha!$A:$A,1,FALSE)</f>
        <v>92913</v>
      </c>
      <c r="W3938" s="367"/>
    </row>
    <row r="3939" spans="1:23" ht="22.5" hidden="1" x14ac:dyDescent="0.2">
      <c r="A3939" s="623">
        <v>92914</v>
      </c>
      <c r="B3939" s="616" t="s">
        <v>3171</v>
      </c>
      <c r="C3939" s="620" t="s">
        <v>4784</v>
      </c>
      <c r="D3939" s="612" t="s">
        <v>169</v>
      </c>
      <c r="E3939" s="621">
        <v>133.37</v>
      </c>
      <c r="F3939" s="614">
        <f t="shared" si="1097"/>
        <v>160.79</v>
      </c>
      <c r="G3939" s="510"/>
      <c r="H3939" s="423"/>
      <c r="I3939" s="422">
        <f t="shared" si="1090"/>
        <v>0</v>
      </c>
      <c r="J3939" s="422">
        <f t="shared" si="1091"/>
        <v>0</v>
      </c>
      <c r="K3939" s="419"/>
      <c r="L3939" s="423">
        <f t="shared" si="1092"/>
        <v>0</v>
      </c>
      <c r="M3939" s="423">
        <f t="shared" si="1093"/>
        <v>0</v>
      </c>
      <c r="N3939" s="424">
        <f t="shared" si="1094"/>
        <v>0</v>
      </c>
      <c r="O3939" s="424">
        <f t="shared" si="1095"/>
        <v>0</v>
      </c>
      <c r="P3939" s="420"/>
      <c r="Q3939" s="532"/>
      <c r="R3939" s="526" t="str">
        <f t="shared" si="1096"/>
        <v/>
      </c>
      <c r="S3939" s="526" t="str">
        <f t="shared" si="1098"/>
        <v/>
      </c>
      <c r="V3939" s="433">
        <f>VLOOKUP(A3939,[3]Cartilha!$A:$A,1,FALSE)</f>
        <v>92914</v>
      </c>
      <c r="W3939" s="367"/>
    </row>
    <row r="3940" spans="1:23" ht="22.5" hidden="1" x14ac:dyDescent="0.2">
      <c r="A3940" s="623">
        <v>92953</v>
      </c>
      <c r="B3940" s="616" t="s">
        <v>3171</v>
      </c>
      <c r="C3940" s="620" t="s">
        <v>4785</v>
      </c>
      <c r="D3940" s="612" t="s">
        <v>169</v>
      </c>
      <c r="E3940" s="621">
        <v>23.91</v>
      </c>
      <c r="F3940" s="614">
        <f t="shared" si="1097"/>
        <v>28.83</v>
      </c>
      <c r="G3940" s="510"/>
      <c r="H3940" s="423"/>
      <c r="I3940" s="422">
        <f t="shared" si="1090"/>
        <v>0</v>
      </c>
      <c r="J3940" s="422">
        <f t="shared" si="1091"/>
        <v>0</v>
      </c>
      <c r="K3940" s="419"/>
      <c r="L3940" s="423">
        <f t="shared" si="1092"/>
        <v>0</v>
      </c>
      <c r="M3940" s="423">
        <f t="shared" si="1093"/>
        <v>0</v>
      </c>
      <c r="N3940" s="424">
        <f t="shared" si="1094"/>
        <v>0</v>
      </c>
      <c r="O3940" s="424">
        <f t="shared" si="1095"/>
        <v>0</v>
      </c>
      <c r="P3940" s="420"/>
      <c r="Q3940" s="532"/>
      <c r="R3940" s="526" t="str">
        <f t="shared" si="1096"/>
        <v/>
      </c>
      <c r="S3940" s="526" t="str">
        <f t="shared" si="1098"/>
        <v/>
      </c>
      <c r="V3940" s="433">
        <f>VLOOKUP(A3940,[3]Cartilha!$A:$A,1,FALSE)</f>
        <v>92953</v>
      </c>
      <c r="W3940" s="367"/>
    </row>
    <row r="3941" spans="1:23" hidden="1" x14ac:dyDescent="0.2">
      <c r="A3941" s="623" t="s">
        <v>1982</v>
      </c>
      <c r="B3941" s="616"/>
      <c r="C3941" s="620" t="s">
        <v>927</v>
      </c>
      <c r="D3941" s="612">
        <v>0</v>
      </c>
      <c r="E3941" s="621"/>
      <c r="F3941" s="614">
        <f t="shared" si="1097"/>
        <v>0</v>
      </c>
      <c r="G3941" s="518"/>
      <c r="H3941" s="446"/>
      <c r="I3941" s="447"/>
      <c r="J3941" s="448"/>
      <c r="K3941" s="419"/>
      <c r="L3941" s="446"/>
      <c r="M3941" s="446"/>
      <c r="N3941" s="447"/>
      <c r="O3941" s="448"/>
      <c r="P3941" s="420"/>
      <c r="Q3941" s="525" t="str">
        <f>IF(OR(SUM(J3942:J3993)&gt;0,SUM(O3942:O3993)&gt;0),"xx","")</f>
        <v/>
      </c>
      <c r="R3941" s="526" t="str">
        <f t="shared" si="1096"/>
        <v/>
      </c>
      <c r="S3941" s="526" t="str">
        <f t="shared" si="1098"/>
        <v/>
      </c>
      <c r="V3941" s="433" t="str">
        <f>VLOOKUP(A3941,[3]Cartilha!$A:$A,1,FALSE)</f>
        <v>9.2.9</v>
      </c>
      <c r="W3941" s="367"/>
    </row>
    <row r="3942" spans="1:23" hidden="1" x14ac:dyDescent="0.2">
      <c r="A3942" s="623">
        <v>95696</v>
      </c>
      <c r="B3942" s="616" t="s">
        <v>3171</v>
      </c>
      <c r="C3942" s="620" t="s">
        <v>4786</v>
      </c>
      <c r="D3942" s="612" t="s">
        <v>169</v>
      </c>
      <c r="E3942" s="621">
        <v>55.94</v>
      </c>
      <c r="F3942" s="614">
        <f t="shared" si="1097"/>
        <v>67.44</v>
      </c>
      <c r="G3942" s="510"/>
      <c r="H3942" s="423"/>
      <c r="I3942" s="422">
        <f t="shared" ref="I3942:I3973" si="1099">IF(ISBLANK(E3942),0,ROUND(F3942*G3942,2))</f>
        <v>0</v>
      </c>
      <c r="J3942" s="422">
        <f t="shared" ref="J3942:J3973" si="1100">IF(ISBLANK(G3942),0,ROUND(G3942*H3942,2))</f>
        <v>0</v>
      </c>
      <c r="K3942" s="419"/>
      <c r="L3942" s="423">
        <f t="shared" ref="L3942:L3973" si="1101">G3942</f>
        <v>0</v>
      </c>
      <c r="M3942" s="423">
        <f t="shared" ref="M3942:M3973" si="1102">H3942</f>
        <v>0</v>
      </c>
      <c r="N3942" s="424">
        <f t="shared" ref="N3942:N3973" si="1103">IF(ISBLANK(E3942),0,ROUND(F3942*L3942,2))</f>
        <v>0</v>
      </c>
      <c r="O3942" s="424">
        <f t="shared" ref="O3942:O3973" si="1104">IF(ISBLANK(L3942),0,ROUND(L3942*M3942,2))</f>
        <v>0</v>
      </c>
      <c r="P3942" s="420"/>
      <c r="Q3942" s="525"/>
      <c r="R3942" s="526" t="str">
        <f t="shared" si="1096"/>
        <v/>
      </c>
      <c r="S3942" s="526" t="str">
        <f t="shared" si="1098"/>
        <v/>
      </c>
      <c r="V3942" s="433">
        <f>VLOOKUP(A3942,[3]Cartilha!$A:$A,1,FALSE)</f>
        <v>95696</v>
      </c>
      <c r="W3942" s="367"/>
    </row>
    <row r="3943" spans="1:23" ht="22.5" hidden="1" x14ac:dyDescent="0.2">
      <c r="A3943" s="623">
        <v>92657</v>
      </c>
      <c r="B3943" s="616" t="s">
        <v>3171</v>
      </c>
      <c r="C3943" s="620" t="s">
        <v>4787</v>
      </c>
      <c r="D3943" s="612" t="s">
        <v>169</v>
      </c>
      <c r="E3943" s="621">
        <v>25.94</v>
      </c>
      <c r="F3943" s="614">
        <f t="shared" si="1097"/>
        <v>31.27</v>
      </c>
      <c r="G3943" s="510"/>
      <c r="H3943" s="423"/>
      <c r="I3943" s="422">
        <f t="shared" si="1099"/>
        <v>0</v>
      </c>
      <c r="J3943" s="422">
        <f t="shared" si="1100"/>
        <v>0</v>
      </c>
      <c r="K3943" s="419"/>
      <c r="L3943" s="423">
        <f t="shared" si="1101"/>
        <v>0</v>
      </c>
      <c r="M3943" s="423">
        <f t="shared" si="1102"/>
        <v>0</v>
      </c>
      <c r="N3943" s="424">
        <f t="shared" si="1103"/>
        <v>0</v>
      </c>
      <c r="O3943" s="424">
        <f t="shared" si="1104"/>
        <v>0</v>
      </c>
      <c r="P3943" s="420"/>
      <c r="Q3943" s="525"/>
      <c r="R3943" s="526" t="str">
        <f t="shared" si="1096"/>
        <v/>
      </c>
      <c r="S3943" s="526" t="str">
        <f t="shared" si="1098"/>
        <v/>
      </c>
      <c r="V3943" s="433">
        <f>VLOOKUP(A3943,[3]Cartilha!$A:$A,1,FALSE)</f>
        <v>92657</v>
      </c>
      <c r="W3943" s="367"/>
    </row>
    <row r="3944" spans="1:23" ht="22.5" hidden="1" x14ac:dyDescent="0.2">
      <c r="A3944" s="623">
        <v>92658</v>
      </c>
      <c r="B3944" s="616" t="s">
        <v>3171</v>
      </c>
      <c r="C3944" s="620" t="s">
        <v>4788</v>
      </c>
      <c r="D3944" s="612" t="s">
        <v>169</v>
      </c>
      <c r="E3944" s="621">
        <v>27.61</v>
      </c>
      <c r="F3944" s="614">
        <f t="shared" si="1097"/>
        <v>33.29</v>
      </c>
      <c r="G3944" s="510"/>
      <c r="H3944" s="423"/>
      <c r="I3944" s="422">
        <f t="shared" si="1099"/>
        <v>0</v>
      </c>
      <c r="J3944" s="422">
        <f t="shared" si="1100"/>
        <v>0</v>
      </c>
      <c r="K3944" s="419"/>
      <c r="L3944" s="423">
        <f t="shared" si="1101"/>
        <v>0</v>
      </c>
      <c r="M3944" s="423">
        <f t="shared" si="1102"/>
        <v>0</v>
      </c>
      <c r="N3944" s="424">
        <f t="shared" si="1103"/>
        <v>0</v>
      </c>
      <c r="O3944" s="424">
        <f t="shared" si="1104"/>
        <v>0</v>
      </c>
      <c r="P3944" s="420"/>
      <c r="Q3944" s="525"/>
      <c r="R3944" s="526" t="str">
        <f t="shared" si="1096"/>
        <v/>
      </c>
      <c r="S3944" s="526" t="str">
        <f t="shared" si="1098"/>
        <v/>
      </c>
      <c r="V3944" s="433">
        <f>VLOOKUP(A3944,[3]Cartilha!$A:$A,1,FALSE)</f>
        <v>92658</v>
      </c>
      <c r="W3944" s="367"/>
    </row>
    <row r="3945" spans="1:23" ht="22.5" hidden="1" x14ac:dyDescent="0.2">
      <c r="A3945" s="623">
        <v>92659</v>
      </c>
      <c r="B3945" s="616" t="s">
        <v>3171</v>
      </c>
      <c r="C3945" s="620" t="s">
        <v>4789</v>
      </c>
      <c r="D3945" s="612" t="s">
        <v>169</v>
      </c>
      <c r="E3945" s="621">
        <v>31.84</v>
      </c>
      <c r="F3945" s="614">
        <f t="shared" si="1097"/>
        <v>38.39</v>
      </c>
      <c r="G3945" s="510"/>
      <c r="H3945" s="423"/>
      <c r="I3945" s="422">
        <f t="shared" si="1099"/>
        <v>0</v>
      </c>
      <c r="J3945" s="422">
        <f t="shared" si="1100"/>
        <v>0</v>
      </c>
      <c r="K3945" s="419"/>
      <c r="L3945" s="423">
        <f t="shared" si="1101"/>
        <v>0</v>
      </c>
      <c r="M3945" s="423">
        <f t="shared" si="1102"/>
        <v>0</v>
      </c>
      <c r="N3945" s="424">
        <f t="shared" si="1103"/>
        <v>0</v>
      </c>
      <c r="O3945" s="424">
        <f t="shared" si="1104"/>
        <v>0</v>
      </c>
      <c r="P3945" s="420"/>
      <c r="Q3945" s="525"/>
      <c r="R3945" s="526" t="str">
        <f t="shared" si="1096"/>
        <v/>
      </c>
      <c r="S3945" s="526" t="str">
        <f t="shared" si="1098"/>
        <v/>
      </c>
      <c r="V3945" s="433">
        <f>VLOOKUP(A3945,[3]Cartilha!$A:$A,1,FALSE)</f>
        <v>92659</v>
      </c>
      <c r="W3945" s="367"/>
    </row>
    <row r="3946" spans="1:23" ht="22.5" hidden="1" x14ac:dyDescent="0.2">
      <c r="A3946" s="623">
        <v>92660</v>
      </c>
      <c r="B3946" s="616" t="s">
        <v>3171</v>
      </c>
      <c r="C3946" s="620" t="s">
        <v>4790</v>
      </c>
      <c r="D3946" s="612" t="s">
        <v>169</v>
      </c>
      <c r="E3946" s="621">
        <v>33.39</v>
      </c>
      <c r="F3946" s="614">
        <f t="shared" si="1097"/>
        <v>40.25</v>
      </c>
      <c r="G3946" s="510"/>
      <c r="H3946" s="423"/>
      <c r="I3946" s="422">
        <f t="shared" si="1099"/>
        <v>0</v>
      </c>
      <c r="J3946" s="422">
        <f t="shared" si="1100"/>
        <v>0</v>
      </c>
      <c r="K3946" s="419"/>
      <c r="L3946" s="423">
        <f t="shared" si="1101"/>
        <v>0</v>
      </c>
      <c r="M3946" s="423">
        <f t="shared" si="1102"/>
        <v>0</v>
      </c>
      <c r="N3946" s="424">
        <f t="shared" si="1103"/>
        <v>0</v>
      </c>
      <c r="O3946" s="424">
        <f t="shared" si="1104"/>
        <v>0</v>
      </c>
      <c r="P3946" s="420"/>
      <c r="Q3946" s="525"/>
      <c r="R3946" s="526" t="str">
        <f t="shared" si="1096"/>
        <v/>
      </c>
      <c r="S3946" s="526" t="str">
        <f t="shared" si="1098"/>
        <v/>
      </c>
      <c r="V3946" s="433">
        <f>VLOOKUP(A3946,[3]Cartilha!$A:$A,1,FALSE)</f>
        <v>92660</v>
      </c>
      <c r="W3946" s="367"/>
    </row>
    <row r="3947" spans="1:23" ht="22.5" hidden="1" x14ac:dyDescent="0.2">
      <c r="A3947" s="623">
        <v>92661</v>
      </c>
      <c r="B3947" s="616" t="s">
        <v>3171</v>
      </c>
      <c r="C3947" s="620" t="s">
        <v>4791</v>
      </c>
      <c r="D3947" s="612" t="s">
        <v>169</v>
      </c>
      <c r="E3947" s="621">
        <v>37.909999999999997</v>
      </c>
      <c r="F3947" s="614">
        <f t="shared" si="1097"/>
        <v>45.7</v>
      </c>
      <c r="G3947" s="510"/>
      <c r="H3947" s="423"/>
      <c r="I3947" s="422">
        <f t="shared" si="1099"/>
        <v>0</v>
      </c>
      <c r="J3947" s="422">
        <f t="shared" si="1100"/>
        <v>0</v>
      </c>
      <c r="K3947" s="419"/>
      <c r="L3947" s="423">
        <f t="shared" si="1101"/>
        <v>0</v>
      </c>
      <c r="M3947" s="423">
        <f t="shared" si="1102"/>
        <v>0</v>
      </c>
      <c r="N3947" s="424">
        <f t="shared" si="1103"/>
        <v>0</v>
      </c>
      <c r="O3947" s="424">
        <f t="shared" si="1104"/>
        <v>0</v>
      </c>
      <c r="P3947" s="420"/>
      <c r="Q3947" s="525"/>
      <c r="R3947" s="526" t="str">
        <f t="shared" si="1096"/>
        <v/>
      </c>
      <c r="S3947" s="526" t="str">
        <f t="shared" si="1098"/>
        <v/>
      </c>
      <c r="V3947" s="433">
        <f>VLOOKUP(A3947,[3]Cartilha!$A:$A,1,FALSE)</f>
        <v>92661</v>
      </c>
      <c r="W3947" s="367"/>
    </row>
    <row r="3948" spans="1:23" ht="22.5" hidden="1" x14ac:dyDescent="0.2">
      <c r="A3948" s="623">
        <v>92662</v>
      </c>
      <c r="B3948" s="616" t="s">
        <v>3171</v>
      </c>
      <c r="C3948" s="620" t="s">
        <v>4792</v>
      </c>
      <c r="D3948" s="612" t="s">
        <v>169</v>
      </c>
      <c r="E3948" s="621">
        <v>38.21</v>
      </c>
      <c r="F3948" s="614">
        <f t="shared" si="1097"/>
        <v>46.07</v>
      </c>
      <c r="G3948" s="510"/>
      <c r="H3948" s="423"/>
      <c r="I3948" s="422">
        <f t="shared" si="1099"/>
        <v>0</v>
      </c>
      <c r="J3948" s="422">
        <f t="shared" si="1100"/>
        <v>0</v>
      </c>
      <c r="K3948" s="419"/>
      <c r="L3948" s="423">
        <f t="shared" si="1101"/>
        <v>0</v>
      </c>
      <c r="M3948" s="423">
        <f t="shared" si="1102"/>
        <v>0</v>
      </c>
      <c r="N3948" s="424">
        <f t="shared" si="1103"/>
        <v>0</v>
      </c>
      <c r="O3948" s="424">
        <f t="shared" si="1104"/>
        <v>0</v>
      </c>
      <c r="P3948" s="420"/>
      <c r="Q3948" s="525"/>
      <c r="R3948" s="526" t="str">
        <f t="shared" si="1096"/>
        <v/>
      </c>
      <c r="S3948" s="526" t="str">
        <f t="shared" si="1098"/>
        <v/>
      </c>
      <c r="V3948" s="433">
        <f>VLOOKUP(A3948,[3]Cartilha!$A:$A,1,FALSE)</f>
        <v>92662</v>
      </c>
      <c r="W3948" s="367"/>
    </row>
    <row r="3949" spans="1:23" ht="22.5" hidden="1" x14ac:dyDescent="0.2">
      <c r="A3949" s="623">
        <v>92663</v>
      </c>
      <c r="B3949" s="616" t="s">
        <v>3171</v>
      </c>
      <c r="C3949" s="620" t="s">
        <v>4793</v>
      </c>
      <c r="D3949" s="612" t="s">
        <v>169</v>
      </c>
      <c r="E3949" s="621">
        <v>50.64</v>
      </c>
      <c r="F3949" s="614">
        <f t="shared" si="1097"/>
        <v>61.05</v>
      </c>
      <c r="G3949" s="510"/>
      <c r="H3949" s="423"/>
      <c r="I3949" s="422">
        <f t="shared" si="1099"/>
        <v>0</v>
      </c>
      <c r="J3949" s="422">
        <f t="shared" si="1100"/>
        <v>0</v>
      </c>
      <c r="K3949" s="419"/>
      <c r="L3949" s="423">
        <f t="shared" si="1101"/>
        <v>0</v>
      </c>
      <c r="M3949" s="423">
        <f t="shared" si="1102"/>
        <v>0</v>
      </c>
      <c r="N3949" s="424">
        <f t="shared" si="1103"/>
        <v>0</v>
      </c>
      <c r="O3949" s="424">
        <f t="shared" si="1104"/>
        <v>0</v>
      </c>
      <c r="P3949" s="420"/>
      <c r="Q3949" s="525"/>
      <c r="R3949" s="526" t="str">
        <f t="shared" si="1096"/>
        <v/>
      </c>
      <c r="S3949" s="526" t="str">
        <f t="shared" si="1098"/>
        <v/>
      </c>
      <c r="V3949" s="433">
        <f>VLOOKUP(A3949,[3]Cartilha!$A:$A,1,FALSE)</f>
        <v>92663</v>
      </c>
      <c r="W3949" s="367"/>
    </row>
    <row r="3950" spans="1:23" ht="22.5" hidden="1" x14ac:dyDescent="0.2">
      <c r="A3950" s="623">
        <v>92664</v>
      </c>
      <c r="B3950" s="616" t="s">
        <v>3171</v>
      </c>
      <c r="C3950" s="620" t="s">
        <v>4794</v>
      </c>
      <c r="D3950" s="612" t="s">
        <v>169</v>
      </c>
      <c r="E3950" s="621">
        <v>50.62</v>
      </c>
      <c r="F3950" s="614">
        <f t="shared" si="1097"/>
        <v>61.03</v>
      </c>
      <c r="G3950" s="510"/>
      <c r="H3950" s="423"/>
      <c r="I3950" s="422">
        <f t="shared" si="1099"/>
        <v>0</v>
      </c>
      <c r="J3950" s="422">
        <f t="shared" si="1100"/>
        <v>0</v>
      </c>
      <c r="K3950" s="419"/>
      <c r="L3950" s="423">
        <f t="shared" si="1101"/>
        <v>0</v>
      </c>
      <c r="M3950" s="423">
        <f t="shared" si="1102"/>
        <v>0</v>
      </c>
      <c r="N3950" s="424">
        <f t="shared" si="1103"/>
        <v>0</v>
      </c>
      <c r="O3950" s="424">
        <f t="shared" si="1104"/>
        <v>0</v>
      </c>
      <c r="P3950" s="420"/>
      <c r="Q3950" s="525"/>
      <c r="R3950" s="526" t="str">
        <f t="shared" si="1096"/>
        <v/>
      </c>
      <c r="S3950" s="526" t="str">
        <f t="shared" si="1098"/>
        <v/>
      </c>
      <c r="V3950" s="433">
        <f>VLOOKUP(A3950,[3]Cartilha!$A:$A,1,FALSE)</f>
        <v>92664</v>
      </c>
      <c r="W3950" s="367"/>
    </row>
    <row r="3951" spans="1:23" ht="22.5" hidden="1" x14ac:dyDescent="0.2">
      <c r="A3951" s="623">
        <v>92665</v>
      </c>
      <c r="B3951" s="616" t="s">
        <v>3171</v>
      </c>
      <c r="C3951" s="620" t="s">
        <v>4795</v>
      </c>
      <c r="D3951" s="612" t="s">
        <v>169</v>
      </c>
      <c r="E3951" s="621">
        <v>69.47</v>
      </c>
      <c r="F3951" s="614">
        <f t="shared" si="1097"/>
        <v>83.75</v>
      </c>
      <c r="G3951" s="510"/>
      <c r="H3951" s="423"/>
      <c r="I3951" s="422">
        <f t="shared" si="1099"/>
        <v>0</v>
      </c>
      <c r="J3951" s="422">
        <f t="shared" si="1100"/>
        <v>0</v>
      </c>
      <c r="K3951" s="419"/>
      <c r="L3951" s="423">
        <f t="shared" si="1101"/>
        <v>0</v>
      </c>
      <c r="M3951" s="423">
        <f t="shared" si="1102"/>
        <v>0</v>
      </c>
      <c r="N3951" s="424">
        <f t="shared" si="1103"/>
        <v>0</v>
      </c>
      <c r="O3951" s="424">
        <f t="shared" si="1104"/>
        <v>0</v>
      </c>
      <c r="P3951" s="420"/>
      <c r="Q3951" s="525"/>
      <c r="R3951" s="526" t="str">
        <f t="shared" si="1096"/>
        <v/>
      </c>
      <c r="S3951" s="526" t="str">
        <f t="shared" si="1098"/>
        <v/>
      </c>
      <c r="V3951" s="433">
        <f>VLOOKUP(A3951,[3]Cartilha!$A:$A,1,FALSE)</f>
        <v>92665</v>
      </c>
      <c r="W3951" s="367"/>
    </row>
    <row r="3952" spans="1:23" ht="22.5" hidden="1" x14ac:dyDescent="0.2">
      <c r="A3952" s="623">
        <v>92666</v>
      </c>
      <c r="B3952" s="616" t="s">
        <v>3171</v>
      </c>
      <c r="C3952" s="620" t="s">
        <v>4796</v>
      </c>
      <c r="D3952" s="612" t="s">
        <v>169</v>
      </c>
      <c r="E3952" s="621">
        <v>78.760000000000005</v>
      </c>
      <c r="F3952" s="614">
        <f t="shared" si="1097"/>
        <v>94.95</v>
      </c>
      <c r="G3952" s="510"/>
      <c r="H3952" s="423"/>
      <c r="I3952" s="422">
        <f t="shared" si="1099"/>
        <v>0</v>
      </c>
      <c r="J3952" s="422">
        <f t="shared" si="1100"/>
        <v>0</v>
      </c>
      <c r="K3952" s="419"/>
      <c r="L3952" s="423">
        <f t="shared" si="1101"/>
        <v>0</v>
      </c>
      <c r="M3952" s="423">
        <f t="shared" si="1102"/>
        <v>0</v>
      </c>
      <c r="N3952" s="424">
        <f t="shared" si="1103"/>
        <v>0</v>
      </c>
      <c r="O3952" s="424">
        <f t="shared" si="1104"/>
        <v>0</v>
      </c>
      <c r="P3952" s="420"/>
      <c r="Q3952" s="525"/>
      <c r="R3952" s="526" t="str">
        <f t="shared" si="1096"/>
        <v/>
      </c>
      <c r="S3952" s="526" t="str">
        <f t="shared" si="1098"/>
        <v/>
      </c>
      <c r="V3952" s="433">
        <f>VLOOKUP(A3952,[3]Cartilha!$A:$A,1,FALSE)</f>
        <v>92666</v>
      </c>
      <c r="W3952" s="367"/>
    </row>
    <row r="3953" spans="1:23" ht="22.5" hidden="1" x14ac:dyDescent="0.2">
      <c r="A3953" s="623">
        <v>92667</v>
      </c>
      <c r="B3953" s="616" t="s">
        <v>3171</v>
      </c>
      <c r="C3953" s="620" t="s">
        <v>4797</v>
      </c>
      <c r="D3953" s="612" t="s">
        <v>169</v>
      </c>
      <c r="E3953" s="621">
        <v>101.96</v>
      </c>
      <c r="F3953" s="614">
        <f t="shared" si="1097"/>
        <v>122.92</v>
      </c>
      <c r="G3953" s="510"/>
      <c r="H3953" s="423"/>
      <c r="I3953" s="422">
        <f t="shared" si="1099"/>
        <v>0</v>
      </c>
      <c r="J3953" s="422">
        <f t="shared" si="1100"/>
        <v>0</v>
      </c>
      <c r="K3953" s="419"/>
      <c r="L3953" s="423">
        <f t="shared" si="1101"/>
        <v>0</v>
      </c>
      <c r="M3953" s="423">
        <f t="shared" si="1102"/>
        <v>0</v>
      </c>
      <c r="N3953" s="424">
        <f t="shared" si="1103"/>
        <v>0</v>
      </c>
      <c r="O3953" s="424">
        <f t="shared" si="1104"/>
        <v>0</v>
      </c>
      <c r="P3953" s="420"/>
      <c r="Q3953" s="525"/>
      <c r="R3953" s="526" t="str">
        <f t="shared" si="1096"/>
        <v/>
      </c>
      <c r="S3953" s="526" t="str">
        <f t="shared" si="1098"/>
        <v/>
      </c>
      <c r="V3953" s="433">
        <f>VLOOKUP(A3953,[3]Cartilha!$A:$A,1,FALSE)</f>
        <v>92667</v>
      </c>
      <c r="W3953" s="367"/>
    </row>
    <row r="3954" spans="1:23" ht="22.5" hidden="1" x14ac:dyDescent="0.2">
      <c r="A3954" s="623">
        <v>92668</v>
      </c>
      <c r="B3954" s="616" t="s">
        <v>3171</v>
      </c>
      <c r="C3954" s="620" t="s">
        <v>4798</v>
      </c>
      <c r="D3954" s="612" t="s">
        <v>169</v>
      </c>
      <c r="E3954" s="621">
        <v>110.23</v>
      </c>
      <c r="F3954" s="614">
        <f t="shared" si="1097"/>
        <v>132.88999999999999</v>
      </c>
      <c r="G3954" s="510"/>
      <c r="H3954" s="423"/>
      <c r="I3954" s="422">
        <f t="shared" si="1099"/>
        <v>0</v>
      </c>
      <c r="J3954" s="422">
        <f t="shared" si="1100"/>
        <v>0</v>
      </c>
      <c r="K3954" s="419"/>
      <c r="L3954" s="423">
        <f t="shared" si="1101"/>
        <v>0</v>
      </c>
      <c r="M3954" s="423">
        <f t="shared" si="1102"/>
        <v>0</v>
      </c>
      <c r="N3954" s="424">
        <f t="shared" si="1103"/>
        <v>0</v>
      </c>
      <c r="O3954" s="424">
        <f t="shared" si="1104"/>
        <v>0</v>
      </c>
      <c r="P3954" s="420"/>
      <c r="Q3954" s="525"/>
      <c r="R3954" s="526" t="str">
        <f t="shared" si="1096"/>
        <v/>
      </c>
      <c r="S3954" s="526" t="str">
        <f t="shared" si="1098"/>
        <v/>
      </c>
      <c r="V3954" s="433">
        <f>VLOOKUP(A3954,[3]Cartilha!$A:$A,1,FALSE)</f>
        <v>92668</v>
      </c>
      <c r="W3954" s="367"/>
    </row>
    <row r="3955" spans="1:23" ht="22.5" hidden="1" x14ac:dyDescent="0.2">
      <c r="A3955" s="623">
        <v>92669</v>
      </c>
      <c r="B3955" s="616" t="s">
        <v>3171</v>
      </c>
      <c r="C3955" s="620" t="s">
        <v>4799</v>
      </c>
      <c r="D3955" s="612" t="s">
        <v>169</v>
      </c>
      <c r="E3955" s="621">
        <v>39.35</v>
      </c>
      <c r="F3955" s="614">
        <f t="shared" si="1097"/>
        <v>47.44</v>
      </c>
      <c r="G3955" s="510"/>
      <c r="H3955" s="423"/>
      <c r="I3955" s="422">
        <f t="shared" si="1099"/>
        <v>0</v>
      </c>
      <c r="J3955" s="422">
        <f t="shared" si="1100"/>
        <v>0</v>
      </c>
      <c r="K3955" s="419"/>
      <c r="L3955" s="423">
        <f t="shared" si="1101"/>
        <v>0</v>
      </c>
      <c r="M3955" s="423">
        <f t="shared" si="1102"/>
        <v>0</v>
      </c>
      <c r="N3955" s="424">
        <f t="shared" si="1103"/>
        <v>0</v>
      </c>
      <c r="O3955" s="424">
        <f t="shared" si="1104"/>
        <v>0</v>
      </c>
      <c r="P3955" s="420"/>
      <c r="Q3955" s="525"/>
      <c r="R3955" s="526" t="str">
        <f t="shared" si="1096"/>
        <v/>
      </c>
      <c r="S3955" s="526" t="str">
        <f t="shared" si="1098"/>
        <v/>
      </c>
      <c r="V3955" s="433">
        <f>VLOOKUP(A3955,[3]Cartilha!$A:$A,1,FALSE)</f>
        <v>92669</v>
      </c>
      <c r="W3955" s="367"/>
    </row>
    <row r="3956" spans="1:23" ht="22.5" hidden="1" x14ac:dyDescent="0.2">
      <c r="A3956" s="623">
        <v>92670</v>
      </c>
      <c r="B3956" s="616" t="s">
        <v>3171</v>
      </c>
      <c r="C3956" s="620" t="s">
        <v>4800</v>
      </c>
      <c r="D3956" s="612" t="s">
        <v>169</v>
      </c>
      <c r="E3956" s="621">
        <v>37.130000000000003</v>
      </c>
      <c r="F3956" s="614">
        <f t="shared" si="1097"/>
        <v>44.76</v>
      </c>
      <c r="G3956" s="510"/>
      <c r="H3956" s="423"/>
      <c r="I3956" s="422">
        <f t="shared" si="1099"/>
        <v>0</v>
      </c>
      <c r="J3956" s="422">
        <f t="shared" si="1100"/>
        <v>0</v>
      </c>
      <c r="K3956" s="419"/>
      <c r="L3956" s="423">
        <f t="shared" si="1101"/>
        <v>0</v>
      </c>
      <c r="M3956" s="423">
        <f t="shared" si="1102"/>
        <v>0</v>
      </c>
      <c r="N3956" s="424">
        <f t="shared" si="1103"/>
        <v>0</v>
      </c>
      <c r="O3956" s="424">
        <f t="shared" si="1104"/>
        <v>0</v>
      </c>
      <c r="P3956" s="420"/>
      <c r="Q3956" s="525"/>
      <c r="R3956" s="526" t="str">
        <f t="shared" si="1096"/>
        <v/>
      </c>
      <c r="S3956" s="526" t="str">
        <f t="shared" si="1098"/>
        <v/>
      </c>
      <c r="V3956" s="433">
        <f>VLOOKUP(A3956,[3]Cartilha!$A:$A,1,FALSE)</f>
        <v>92670</v>
      </c>
      <c r="W3956" s="367"/>
    </row>
    <row r="3957" spans="1:23" ht="22.5" hidden="1" x14ac:dyDescent="0.2">
      <c r="A3957" s="623">
        <v>92671</v>
      </c>
      <c r="B3957" s="616" t="s">
        <v>3171</v>
      </c>
      <c r="C3957" s="620" t="s">
        <v>4801</v>
      </c>
      <c r="D3957" s="612" t="s">
        <v>169</v>
      </c>
      <c r="E3957" s="621">
        <v>50.96</v>
      </c>
      <c r="F3957" s="614">
        <f t="shared" si="1097"/>
        <v>61.44</v>
      </c>
      <c r="G3957" s="510"/>
      <c r="H3957" s="423"/>
      <c r="I3957" s="422">
        <f t="shared" si="1099"/>
        <v>0</v>
      </c>
      <c r="J3957" s="422">
        <f t="shared" si="1100"/>
        <v>0</v>
      </c>
      <c r="K3957" s="419"/>
      <c r="L3957" s="423">
        <f t="shared" si="1101"/>
        <v>0</v>
      </c>
      <c r="M3957" s="423">
        <f t="shared" si="1102"/>
        <v>0</v>
      </c>
      <c r="N3957" s="424">
        <f t="shared" si="1103"/>
        <v>0</v>
      </c>
      <c r="O3957" s="424">
        <f t="shared" si="1104"/>
        <v>0</v>
      </c>
      <c r="P3957" s="420"/>
      <c r="Q3957" s="525"/>
      <c r="R3957" s="526" t="str">
        <f t="shared" si="1096"/>
        <v/>
      </c>
      <c r="S3957" s="526" t="str">
        <f t="shared" si="1098"/>
        <v/>
      </c>
      <c r="V3957" s="433">
        <f>VLOOKUP(A3957,[3]Cartilha!$A:$A,1,FALSE)</f>
        <v>92671</v>
      </c>
      <c r="W3957" s="367"/>
    </row>
    <row r="3958" spans="1:23" ht="22.5" hidden="1" x14ac:dyDescent="0.2">
      <c r="A3958" s="623">
        <v>92672</v>
      </c>
      <c r="B3958" s="616" t="s">
        <v>3171</v>
      </c>
      <c r="C3958" s="620" t="s">
        <v>4802</v>
      </c>
      <c r="D3958" s="612" t="s">
        <v>169</v>
      </c>
      <c r="E3958" s="621">
        <v>46.55</v>
      </c>
      <c r="F3958" s="614">
        <f t="shared" si="1097"/>
        <v>56.12</v>
      </c>
      <c r="G3958" s="510"/>
      <c r="H3958" s="423"/>
      <c r="I3958" s="422">
        <f t="shared" si="1099"/>
        <v>0</v>
      </c>
      <c r="J3958" s="422">
        <f t="shared" si="1100"/>
        <v>0</v>
      </c>
      <c r="K3958" s="419"/>
      <c r="L3958" s="423">
        <f t="shared" si="1101"/>
        <v>0</v>
      </c>
      <c r="M3958" s="423">
        <f t="shared" si="1102"/>
        <v>0</v>
      </c>
      <c r="N3958" s="424">
        <f t="shared" si="1103"/>
        <v>0</v>
      </c>
      <c r="O3958" s="424">
        <f t="shared" si="1104"/>
        <v>0</v>
      </c>
      <c r="P3958" s="420"/>
      <c r="Q3958" s="525"/>
      <c r="R3958" s="526" t="str">
        <f t="shared" si="1096"/>
        <v/>
      </c>
      <c r="S3958" s="526" t="str">
        <f t="shared" si="1098"/>
        <v/>
      </c>
      <c r="V3958" s="433">
        <f>VLOOKUP(A3958,[3]Cartilha!$A:$A,1,FALSE)</f>
        <v>92672</v>
      </c>
      <c r="W3958" s="367"/>
    </row>
    <row r="3959" spans="1:23" ht="22.5" hidden="1" x14ac:dyDescent="0.2">
      <c r="A3959" s="623">
        <v>92673</v>
      </c>
      <c r="B3959" s="616" t="s">
        <v>3171</v>
      </c>
      <c r="C3959" s="620" t="s">
        <v>4803</v>
      </c>
      <c r="D3959" s="612" t="s">
        <v>169</v>
      </c>
      <c r="E3959" s="621">
        <v>58.38</v>
      </c>
      <c r="F3959" s="614">
        <f t="shared" si="1097"/>
        <v>70.38</v>
      </c>
      <c r="G3959" s="510"/>
      <c r="H3959" s="423"/>
      <c r="I3959" s="422">
        <f t="shared" si="1099"/>
        <v>0</v>
      </c>
      <c r="J3959" s="422">
        <f t="shared" si="1100"/>
        <v>0</v>
      </c>
      <c r="K3959" s="419"/>
      <c r="L3959" s="423">
        <f t="shared" si="1101"/>
        <v>0</v>
      </c>
      <c r="M3959" s="423">
        <f t="shared" si="1102"/>
        <v>0</v>
      </c>
      <c r="N3959" s="424">
        <f t="shared" si="1103"/>
        <v>0</v>
      </c>
      <c r="O3959" s="424">
        <f t="shared" si="1104"/>
        <v>0</v>
      </c>
      <c r="P3959" s="420"/>
      <c r="Q3959" s="525"/>
      <c r="R3959" s="526" t="str">
        <f t="shared" si="1096"/>
        <v/>
      </c>
      <c r="S3959" s="526" t="str">
        <f t="shared" si="1098"/>
        <v/>
      </c>
      <c r="V3959" s="433">
        <f>VLOOKUP(A3959,[3]Cartilha!$A:$A,1,FALSE)</f>
        <v>92673</v>
      </c>
      <c r="W3959" s="367"/>
    </row>
    <row r="3960" spans="1:23" ht="22.5" hidden="1" x14ac:dyDescent="0.2">
      <c r="A3960" s="623">
        <v>92674</v>
      </c>
      <c r="B3960" s="616" t="s">
        <v>3171</v>
      </c>
      <c r="C3960" s="620" t="s">
        <v>4804</v>
      </c>
      <c r="D3960" s="612" t="s">
        <v>169</v>
      </c>
      <c r="E3960" s="621">
        <v>55.34</v>
      </c>
      <c r="F3960" s="614">
        <f t="shared" si="1097"/>
        <v>66.72</v>
      </c>
      <c r="G3960" s="510"/>
      <c r="H3960" s="423"/>
      <c r="I3960" s="422">
        <f t="shared" si="1099"/>
        <v>0</v>
      </c>
      <c r="J3960" s="422">
        <f t="shared" si="1100"/>
        <v>0</v>
      </c>
      <c r="K3960" s="419"/>
      <c r="L3960" s="423">
        <f t="shared" si="1101"/>
        <v>0</v>
      </c>
      <c r="M3960" s="423">
        <f t="shared" si="1102"/>
        <v>0</v>
      </c>
      <c r="N3960" s="424">
        <f t="shared" si="1103"/>
        <v>0</v>
      </c>
      <c r="O3960" s="424">
        <f t="shared" si="1104"/>
        <v>0</v>
      </c>
      <c r="P3960" s="420"/>
      <c r="Q3960" s="525"/>
      <c r="R3960" s="526" t="str">
        <f t="shared" si="1096"/>
        <v/>
      </c>
      <c r="S3960" s="526" t="str">
        <f t="shared" si="1098"/>
        <v/>
      </c>
      <c r="V3960" s="433">
        <f>VLOOKUP(A3960,[3]Cartilha!$A:$A,1,FALSE)</f>
        <v>92674</v>
      </c>
      <c r="W3960" s="367"/>
    </row>
    <row r="3961" spans="1:23" ht="22.5" hidden="1" x14ac:dyDescent="0.2">
      <c r="A3961" s="623">
        <v>92675</v>
      </c>
      <c r="B3961" s="616" t="s">
        <v>3171</v>
      </c>
      <c r="C3961" s="620" t="s">
        <v>4805</v>
      </c>
      <c r="D3961" s="612" t="s">
        <v>169</v>
      </c>
      <c r="E3961" s="621">
        <v>75.180000000000007</v>
      </c>
      <c r="F3961" s="614">
        <f t="shared" si="1097"/>
        <v>90.64</v>
      </c>
      <c r="G3961" s="510"/>
      <c r="H3961" s="423"/>
      <c r="I3961" s="422">
        <f t="shared" si="1099"/>
        <v>0</v>
      </c>
      <c r="J3961" s="422">
        <f t="shared" si="1100"/>
        <v>0</v>
      </c>
      <c r="K3961" s="419"/>
      <c r="L3961" s="423">
        <f t="shared" si="1101"/>
        <v>0</v>
      </c>
      <c r="M3961" s="423">
        <f t="shared" si="1102"/>
        <v>0</v>
      </c>
      <c r="N3961" s="424">
        <f t="shared" si="1103"/>
        <v>0</v>
      </c>
      <c r="O3961" s="424">
        <f t="shared" si="1104"/>
        <v>0</v>
      </c>
      <c r="P3961" s="420"/>
      <c r="Q3961" s="525"/>
      <c r="R3961" s="526" t="str">
        <f t="shared" si="1096"/>
        <v/>
      </c>
      <c r="S3961" s="526" t="str">
        <f t="shared" si="1098"/>
        <v/>
      </c>
      <c r="V3961" s="433">
        <f>VLOOKUP(A3961,[3]Cartilha!$A:$A,1,FALSE)</f>
        <v>92675</v>
      </c>
      <c r="W3961" s="367"/>
    </row>
    <row r="3962" spans="1:23" ht="22.5" hidden="1" x14ac:dyDescent="0.2">
      <c r="A3962" s="623">
        <v>92676</v>
      </c>
      <c r="B3962" s="616" t="s">
        <v>3171</v>
      </c>
      <c r="C3962" s="620" t="s">
        <v>4806</v>
      </c>
      <c r="D3962" s="612" t="s">
        <v>169</v>
      </c>
      <c r="E3962" s="621">
        <v>73.11</v>
      </c>
      <c r="F3962" s="614">
        <f t="shared" si="1097"/>
        <v>88.14</v>
      </c>
      <c r="G3962" s="510"/>
      <c r="H3962" s="423"/>
      <c r="I3962" s="422">
        <f t="shared" si="1099"/>
        <v>0</v>
      </c>
      <c r="J3962" s="422">
        <f t="shared" si="1100"/>
        <v>0</v>
      </c>
      <c r="K3962" s="419"/>
      <c r="L3962" s="423">
        <f t="shared" si="1101"/>
        <v>0</v>
      </c>
      <c r="M3962" s="423">
        <f t="shared" si="1102"/>
        <v>0</v>
      </c>
      <c r="N3962" s="424">
        <f t="shared" si="1103"/>
        <v>0</v>
      </c>
      <c r="O3962" s="424">
        <f t="shared" si="1104"/>
        <v>0</v>
      </c>
      <c r="P3962" s="420"/>
      <c r="Q3962" s="525"/>
      <c r="R3962" s="526" t="str">
        <f t="shared" si="1096"/>
        <v/>
      </c>
      <c r="S3962" s="526" t="str">
        <f t="shared" si="1098"/>
        <v/>
      </c>
      <c r="V3962" s="433">
        <f>VLOOKUP(A3962,[3]Cartilha!$A:$A,1,FALSE)</f>
        <v>92676</v>
      </c>
      <c r="W3962" s="367"/>
    </row>
    <row r="3963" spans="1:23" ht="22.5" hidden="1" x14ac:dyDescent="0.2">
      <c r="A3963" s="623">
        <v>92677</v>
      </c>
      <c r="B3963" s="616" t="s">
        <v>3171</v>
      </c>
      <c r="C3963" s="620" t="s">
        <v>4807</v>
      </c>
      <c r="D3963" s="612" t="s">
        <v>169</v>
      </c>
      <c r="E3963" s="621">
        <v>122.14</v>
      </c>
      <c r="F3963" s="614">
        <f t="shared" si="1097"/>
        <v>147.25</v>
      </c>
      <c r="G3963" s="510"/>
      <c r="H3963" s="423"/>
      <c r="I3963" s="422">
        <f t="shared" si="1099"/>
        <v>0</v>
      </c>
      <c r="J3963" s="422">
        <f t="shared" si="1100"/>
        <v>0</v>
      </c>
      <c r="K3963" s="419"/>
      <c r="L3963" s="423">
        <f t="shared" si="1101"/>
        <v>0</v>
      </c>
      <c r="M3963" s="423">
        <f t="shared" si="1102"/>
        <v>0</v>
      </c>
      <c r="N3963" s="424">
        <f t="shared" si="1103"/>
        <v>0</v>
      </c>
      <c r="O3963" s="424">
        <f t="shared" si="1104"/>
        <v>0</v>
      </c>
      <c r="P3963" s="420"/>
      <c r="Q3963" s="525"/>
      <c r="R3963" s="526" t="str">
        <f t="shared" si="1096"/>
        <v/>
      </c>
      <c r="S3963" s="526" t="str">
        <f t="shared" si="1098"/>
        <v/>
      </c>
      <c r="V3963" s="433">
        <f>VLOOKUP(A3963,[3]Cartilha!$A:$A,1,FALSE)</f>
        <v>92677</v>
      </c>
      <c r="W3963" s="367"/>
    </row>
    <row r="3964" spans="1:23" ht="22.5" hidden="1" x14ac:dyDescent="0.2">
      <c r="A3964" s="623">
        <v>92678</v>
      </c>
      <c r="B3964" s="616" t="s">
        <v>3171</v>
      </c>
      <c r="C3964" s="620" t="s">
        <v>4808</v>
      </c>
      <c r="D3964" s="612" t="s">
        <v>169</v>
      </c>
      <c r="E3964" s="621">
        <v>113.04</v>
      </c>
      <c r="F3964" s="614">
        <f t="shared" si="1097"/>
        <v>136.28</v>
      </c>
      <c r="G3964" s="510"/>
      <c r="H3964" s="423"/>
      <c r="I3964" s="422">
        <f t="shared" si="1099"/>
        <v>0</v>
      </c>
      <c r="J3964" s="422">
        <f t="shared" si="1100"/>
        <v>0</v>
      </c>
      <c r="K3964" s="419"/>
      <c r="L3964" s="423">
        <f t="shared" si="1101"/>
        <v>0</v>
      </c>
      <c r="M3964" s="423">
        <f t="shared" si="1102"/>
        <v>0</v>
      </c>
      <c r="N3964" s="424">
        <f t="shared" si="1103"/>
        <v>0</v>
      </c>
      <c r="O3964" s="424">
        <f t="shared" si="1104"/>
        <v>0</v>
      </c>
      <c r="P3964" s="420"/>
      <c r="Q3964" s="525"/>
      <c r="R3964" s="526" t="str">
        <f t="shared" si="1096"/>
        <v/>
      </c>
      <c r="S3964" s="526" t="str">
        <f t="shared" si="1098"/>
        <v/>
      </c>
      <c r="V3964" s="433">
        <f>VLOOKUP(A3964,[3]Cartilha!$A:$A,1,FALSE)</f>
        <v>92678</v>
      </c>
      <c r="W3964" s="367"/>
    </row>
    <row r="3965" spans="1:23" ht="22.5" hidden="1" x14ac:dyDescent="0.2">
      <c r="A3965" s="623">
        <v>92679</v>
      </c>
      <c r="B3965" s="616" t="s">
        <v>3171</v>
      </c>
      <c r="C3965" s="620" t="s">
        <v>4809</v>
      </c>
      <c r="D3965" s="612" t="s">
        <v>169</v>
      </c>
      <c r="E3965" s="621">
        <v>167.17</v>
      </c>
      <c r="F3965" s="614">
        <f t="shared" si="1097"/>
        <v>201.54</v>
      </c>
      <c r="G3965" s="510"/>
      <c r="H3965" s="423"/>
      <c r="I3965" s="422">
        <f t="shared" si="1099"/>
        <v>0</v>
      </c>
      <c r="J3965" s="422">
        <f t="shared" si="1100"/>
        <v>0</v>
      </c>
      <c r="K3965" s="419"/>
      <c r="L3965" s="423">
        <f t="shared" si="1101"/>
        <v>0</v>
      </c>
      <c r="M3965" s="423">
        <f t="shared" si="1102"/>
        <v>0</v>
      </c>
      <c r="N3965" s="424">
        <f t="shared" si="1103"/>
        <v>0</v>
      </c>
      <c r="O3965" s="424">
        <f t="shared" si="1104"/>
        <v>0</v>
      </c>
      <c r="P3965" s="420"/>
      <c r="Q3965" s="525"/>
      <c r="R3965" s="526" t="str">
        <f t="shared" si="1096"/>
        <v/>
      </c>
      <c r="S3965" s="526" t="str">
        <f t="shared" si="1098"/>
        <v/>
      </c>
      <c r="V3965" s="433">
        <f>VLOOKUP(A3965,[3]Cartilha!$A:$A,1,FALSE)</f>
        <v>92679</v>
      </c>
      <c r="W3965" s="367"/>
    </row>
    <row r="3966" spans="1:23" ht="22.5" hidden="1" x14ac:dyDescent="0.2">
      <c r="A3966" s="623">
        <v>92680</v>
      </c>
      <c r="B3966" s="616" t="s">
        <v>3171</v>
      </c>
      <c r="C3966" s="620" t="s">
        <v>4810</v>
      </c>
      <c r="D3966" s="612" t="s">
        <v>169</v>
      </c>
      <c r="E3966" s="621">
        <v>149.63</v>
      </c>
      <c r="F3966" s="614">
        <f t="shared" si="1097"/>
        <v>180.39</v>
      </c>
      <c r="G3966" s="510"/>
      <c r="H3966" s="423"/>
      <c r="I3966" s="422">
        <f t="shared" si="1099"/>
        <v>0</v>
      </c>
      <c r="J3966" s="422">
        <f t="shared" si="1100"/>
        <v>0</v>
      </c>
      <c r="K3966" s="419"/>
      <c r="L3966" s="423">
        <f t="shared" si="1101"/>
        <v>0</v>
      </c>
      <c r="M3966" s="423">
        <f t="shared" si="1102"/>
        <v>0</v>
      </c>
      <c r="N3966" s="424">
        <f t="shared" si="1103"/>
        <v>0</v>
      </c>
      <c r="O3966" s="424">
        <f t="shared" si="1104"/>
        <v>0</v>
      </c>
      <c r="P3966" s="420"/>
      <c r="Q3966" s="525"/>
      <c r="R3966" s="526" t="str">
        <f t="shared" si="1096"/>
        <v/>
      </c>
      <c r="S3966" s="526" t="str">
        <f t="shared" si="1098"/>
        <v/>
      </c>
      <c r="V3966" s="433">
        <f>VLOOKUP(A3966,[3]Cartilha!$A:$A,1,FALSE)</f>
        <v>92680</v>
      </c>
      <c r="W3966" s="367"/>
    </row>
    <row r="3967" spans="1:23" ht="22.5" hidden="1" x14ac:dyDescent="0.2">
      <c r="A3967" s="623">
        <v>92681</v>
      </c>
      <c r="B3967" s="616" t="s">
        <v>3171</v>
      </c>
      <c r="C3967" s="620" t="s">
        <v>4811</v>
      </c>
      <c r="D3967" s="612" t="s">
        <v>169</v>
      </c>
      <c r="E3967" s="621">
        <v>50.34</v>
      </c>
      <c r="F3967" s="614">
        <f t="shared" si="1097"/>
        <v>60.69</v>
      </c>
      <c r="G3967" s="510"/>
      <c r="H3967" s="423"/>
      <c r="I3967" s="422">
        <f t="shared" si="1099"/>
        <v>0</v>
      </c>
      <c r="J3967" s="422">
        <f t="shared" si="1100"/>
        <v>0</v>
      </c>
      <c r="K3967" s="419"/>
      <c r="L3967" s="423">
        <f t="shared" si="1101"/>
        <v>0</v>
      </c>
      <c r="M3967" s="423">
        <f t="shared" si="1102"/>
        <v>0</v>
      </c>
      <c r="N3967" s="424">
        <f t="shared" si="1103"/>
        <v>0</v>
      </c>
      <c r="O3967" s="424">
        <f t="shared" si="1104"/>
        <v>0</v>
      </c>
      <c r="P3967" s="420"/>
      <c r="Q3967" s="525"/>
      <c r="R3967" s="526" t="str">
        <f t="shared" si="1096"/>
        <v/>
      </c>
      <c r="S3967" s="526" t="str">
        <f t="shared" si="1098"/>
        <v/>
      </c>
      <c r="V3967" s="433">
        <f>VLOOKUP(A3967,[3]Cartilha!$A:$A,1,FALSE)</f>
        <v>92681</v>
      </c>
      <c r="W3967" s="367"/>
    </row>
    <row r="3968" spans="1:23" ht="22.5" hidden="1" x14ac:dyDescent="0.2">
      <c r="A3968" s="623">
        <v>92682</v>
      </c>
      <c r="B3968" s="616" t="s">
        <v>3171</v>
      </c>
      <c r="C3968" s="620" t="s">
        <v>4812</v>
      </c>
      <c r="D3968" s="612" t="s">
        <v>169</v>
      </c>
      <c r="E3968" s="621">
        <v>62.53</v>
      </c>
      <c r="F3968" s="614">
        <f t="shared" si="1097"/>
        <v>75.39</v>
      </c>
      <c r="G3968" s="510"/>
      <c r="H3968" s="423"/>
      <c r="I3968" s="422">
        <f t="shared" si="1099"/>
        <v>0</v>
      </c>
      <c r="J3968" s="422">
        <f t="shared" si="1100"/>
        <v>0</v>
      </c>
      <c r="K3968" s="419"/>
      <c r="L3968" s="423">
        <f t="shared" si="1101"/>
        <v>0</v>
      </c>
      <c r="M3968" s="423">
        <f t="shared" si="1102"/>
        <v>0</v>
      </c>
      <c r="N3968" s="424">
        <f t="shared" si="1103"/>
        <v>0</v>
      </c>
      <c r="O3968" s="424">
        <f t="shared" si="1104"/>
        <v>0</v>
      </c>
      <c r="P3968" s="420"/>
      <c r="Q3968" s="525"/>
      <c r="R3968" s="526" t="str">
        <f t="shared" si="1096"/>
        <v/>
      </c>
      <c r="S3968" s="526" t="str">
        <f t="shared" si="1098"/>
        <v/>
      </c>
      <c r="V3968" s="433">
        <f>VLOOKUP(A3968,[3]Cartilha!$A:$A,1,FALSE)</f>
        <v>92682</v>
      </c>
      <c r="W3968" s="367"/>
    </row>
    <row r="3969" spans="1:23" ht="22.5" hidden="1" x14ac:dyDescent="0.2">
      <c r="A3969" s="623">
        <v>92683</v>
      </c>
      <c r="B3969" s="616" t="s">
        <v>3171</v>
      </c>
      <c r="C3969" s="620" t="s">
        <v>4813</v>
      </c>
      <c r="D3969" s="612" t="s">
        <v>169</v>
      </c>
      <c r="E3969" s="621">
        <v>72.64</v>
      </c>
      <c r="F3969" s="614">
        <f t="shared" si="1097"/>
        <v>87.57</v>
      </c>
      <c r="G3969" s="510"/>
      <c r="H3969" s="423"/>
      <c r="I3969" s="422">
        <f t="shared" si="1099"/>
        <v>0</v>
      </c>
      <c r="J3969" s="422">
        <f t="shared" si="1100"/>
        <v>0</v>
      </c>
      <c r="K3969" s="419"/>
      <c r="L3969" s="423">
        <f t="shared" si="1101"/>
        <v>0</v>
      </c>
      <c r="M3969" s="423">
        <f t="shared" si="1102"/>
        <v>0</v>
      </c>
      <c r="N3969" s="424">
        <f t="shared" si="1103"/>
        <v>0</v>
      </c>
      <c r="O3969" s="424">
        <f t="shared" si="1104"/>
        <v>0</v>
      </c>
      <c r="P3969" s="420"/>
      <c r="Q3969" s="525"/>
      <c r="R3969" s="526" t="str">
        <f t="shared" si="1096"/>
        <v/>
      </c>
      <c r="S3969" s="526" t="str">
        <f t="shared" si="1098"/>
        <v/>
      </c>
      <c r="V3969" s="433">
        <f>VLOOKUP(A3969,[3]Cartilha!$A:$A,1,FALSE)</f>
        <v>92683</v>
      </c>
      <c r="W3969" s="367"/>
    </row>
    <row r="3970" spans="1:23" ht="22.5" hidden="1" x14ac:dyDescent="0.2">
      <c r="A3970" s="623">
        <v>92684</v>
      </c>
      <c r="B3970" s="616" t="s">
        <v>3171</v>
      </c>
      <c r="C3970" s="620" t="s">
        <v>4814</v>
      </c>
      <c r="D3970" s="612" t="s">
        <v>169</v>
      </c>
      <c r="E3970" s="621">
        <v>97.41</v>
      </c>
      <c r="F3970" s="614">
        <f t="shared" si="1097"/>
        <v>117.44</v>
      </c>
      <c r="G3970" s="510"/>
      <c r="H3970" s="423"/>
      <c r="I3970" s="422">
        <f t="shared" si="1099"/>
        <v>0</v>
      </c>
      <c r="J3970" s="422">
        <f t="shared" si="1100"/>
        <v>0</v>
      </c>
      <c r="K3970" s="419"/>
      <c r="L3970" s="423">
        <f t="shared" si="1101"/>
        <v>0</v>
      </c>
      <c r="M3970" s="423">
        <f t="shared" si="1102"/>
        <v>0</v>
      </c>
      <c r="N3970" s="424">
        <f t="shared" si="1103"/>
        <v>0</v>
      </c>
      <c r="O3970" s="424">
        <f t="shared" si="1104"/>
        <v>0</v>
      </c>
      <c r="P3970" s="420"/>
      <c r="Q3970" s="525"/>
      <c r="R3970" s="526" t="str">
        <f t="shared" si="1096"/>
        <v/>
      </c>
      <c r="S3970" s="526" t="str">
        <f t="shared" si="1098"/>
        <v/>
      </c>
      <c r="V3970" s="433">
        <f>VLOOKUP(A3970,[3]Cartilha!$A:$A,1,FALSE)</f>
        <v>92684</v>
      </c>
      <c r="W3970" s="367"/>
    </row>
    <row r="3971" spans="1:23" ht="22.5" hidden="1" x14ac:dyDescent="0.2">
      <c r="A3971" s="623">
        <v>92685</v>
      </c>
      <c r="B3971" s="616" t="s">
        <v>3171</v>
      </c>
      <c r="C3971" s="620" t="s">
        <v>4815</v>
      </c>
      <c r="D3971" s="612" t="s">
        <v>169</v>
      </c>
      <c r="E3971" s="621">
        <v>155.26</v>
      </c>
      <c r="F3971" s="614">
        <f t="shared" si="1097"/>
        <v>187.18</v>
      </c>
      <c r="G3971" s="510"/>
      <c r="H3971" s="423"/>
      <c r="I3971" s="422">
        <f t="shared" si="1099"/>
        <v>0</v>
      </c>
      <c r="J3971" s="422">
        <f t="shared" si="1100"/>
        <v>0</v>
      </c>
      <c r="K3971" s="419"/>
      <c r="L3971" s="423">
        <f t="shared" si="1101"/>
        <v>0</v>
      </c>
      <c r="M3971" s="423">
        <f t="shared" si="1102"/>
        <v>0</v>
      </c>
      <c r="N3971" s="424">
        <f t="shared" si="1103"/>
        <v>0</v>
      </c>
      <c r="O3971" s="424">
        <f t="shared" si="1104"/>
        <v>0</v>
      </c>
      <c r="P3971" s="420"/>
      <c r="Q3971" s="525"/>
      <c r="R3971" s="526" t="str">
        <f t="shared" si="1096"/>
        <v/>
      </c>
      <c r="S3971" s="526" t="str">
        <f t="shared" si="1098"/>
        <v/>
      </c>
      <c r="V3971" s="433">
        <f>VLOOKUP(A3971,[3]Cartilha!$A:$A,1,FALSE)</f>
        <v>92685</v>
      </c>
      <c r="W3971" s="367"/>
    </row>
    <row r="3972" spans="1:23" ht="22.5" hidden="1" x14ac:dyDescent="0.2">
      <c r="A3972" s="623">
        <v>92686</v>
      </c>
      <c r="B3972" s="616" t="s">
        <v>3171</v>
      </c>
      <c r="C3972" s="620" t="s">
        <v>4816</v>
      </c>
      <c r="D3972" s="612" t="s">
        <v>169</v>
      </c>
      <c r="E3972" s="621">
        <v>197.81</v>
      </c>
      <c r="F3972" s="614">
        <f t="shared" si="1097"/>
        <v>238.48</v>
      </c>
      <c r="G3972" s="510"/>
      <c r="H3972" s="423"/>
      <c r="I3972" s="422">
        <f t="shared" si="1099"/>
        <v>0</v>
      </c>
      <c r="J3972" s="422">
        <f t="shared" si="1100"/>
        <v>0</v>
      </c>
      <c r="K3972" s="419"/>
      <c r="L3972" s="423">
        <f t="shared" si="1101"/>
        <v>0</v>
      </c>
      <c r="M3972" s="423">
        <f t="shared" si="1102"/>
        <v>0</v>
      </c>
      <c r="N3972" s="424">
        <f t="shared" si="1103"/>
        <v>0</v>
      </c>
      <c r="O3972" s="424">
        <f t="shared" si="1104"/>
        <v>0</v>
      </c>
      <c r="P3972" s="420"/>
      <c r="Q3972" s="525"/>
      <c r="R3972" s="526" t="str">
        <f t="shared" si="1096"/>
        <v/>
      </c>
      <c r="S3972" s="526" t="str">
        <f t="shared" si="1098"/>
        <v/>
      </c>
      <c r="V3972" s="433">
        <f>VLOOKUP(A3972,[3]Cartilha!$A:$A,1,FALSE)</f>
        <v>92686</v>
      </c>
      <c r="W3972" s="367"/>
    </row>
    <row r="3973" spans="1:23" ht="22.5" hidden="1" x14ac:dyDescent="0.2">
      <c r="A3973" s="623">
        <v>92898</v>
      </c>
      <c r="B3973" s="616" t="s">
        <v>3171</v>
      </c>
      <c r="C3973" s="620" t="s">
        <v>4817</v>
      </c>
      <c r="D3973" s="612" t="s">
        <v>169</v>
      </c>
      <c r="E3973" s="621">
        <v>45.57</v>
      </c>
      <c r="F3973" s="614">
        <f t="shared" si="1097"/>
        <v>54.94</v>
      </c>
      <c r="G3973" s="510"/>
      <c r="H3973" s="423"/>
      <c r="I3973" s="422">
        <f t="shared" si="1099"/>
        <v>0</v>
      </c>
      <c r="J3973" s="422">
        <f t="shared" si="1100"/>
        <v>0</v>
      </c>
      <c r="K3973" s="419"/>
      <c r="L3973" s="423">
        <f t="shared" si="1101"/>
        <v>0</v>
      </c>
      <c r="M3973" s="423">
        <f t="shared" si="1102"/>
        <v>0</v>
      </c>
      <c r="N3973" s="424">
        <f t="shared" si="1103"/>
        <v>0</v>
      </c>
      <c r="O3973" s="424">
        <f t="shared" si="1104"/>
        <v>0</v>
      </c>
      <c r="P3973" s="420"/>
      <c r="Q3973" s="525"/>
      <c r="R3973" s="526" t="str">
        <f t="shared" si="1096"/>
        <v/>
      </c>
      <c r="S3973" s="526" t="str">
        <f t="shared" si="1098"/>
        <v/>
      </c>
      <c r="V3973" s="433">
        <f>VLOOKUP(A3973,[3]Cartilha!$A:$A,1,FALSE)</f>
        <v>92898</v>
      </c>
      <c r="W3973" s="367"/>
    </row>
    <row r="3974" spans="1:23" ht="22.5" hidden="1" x14ac:dyDescent="0.2">
      <c r="A3974" s="623">
        <v>92899</v>
      </c>
      <c r="B3974" s="616" t="s">
        <v>3171</v>
      </c>
      <c r="C3974" s="620" t="s">
        <v>4818</v>
      </c>
      <c r="D3974" s="612" t="s">
        <v>169</v>
      </c>
      <c r="E3974" s="621">
        <v>66.78</v>
      </c>
      <c r="F3974" s="614">
        <f t="shared" si="1097"/>
        <v>80.510000000000005</v>
      </c>
      <c r="G3974" s="510"/>
      <c r="H3974" s="423"/>
      <c r="I3974" s="422">
        <f t="shared" ref="I3974:I3993" si="1105">IF(ISBLANK(E3974),0,ROUND(F3974*G3974,2))</f>
        <v>0</v>
      </c>
      <c r="J3974" s="422">
        <f t="shared" ref="J3974:J3993" si="1106">IF(ISBLANK(G3974),0,ROUND(G3974*H3974,2))</f>
        <v>0</v>
      </c>
      <c r="K3974" s="419"/>
      <c r="L3974" s="423">
        <f t="shared" ref="L3974:L3993" si="1107">G3974</f>
        <v>0</v>
      </c>
      <c r="M3974" s="423">
        <f t="shared" ref="M3974:M3993" si="1108">H3974</f>
        <v>0</v>
      </c>
      <c r="N3974" s="424">
        <f t="shared" ref="N3974:N3993" si="1109">IF(ISBLANK(E3974),0,ROUND(F3974*L3974,2))</f>
        <v>0</v>
      </c>
      <c r="O3974" s="424">
        <f t="shared" ref="O3974:O3993" si="1110">IF(ISBLANK(L3974),0,ROUND(L3974*M3974,2))</f>
        <v>0</v>
      </c>
      <c r="P3974" s="420"/>
      <c r="Q3974" s="525"/>
      <c r="R3974" s="526" t="str">
        <f t="shared" si="1096"/>
        <v/>
      </c>
      <c r="S3974" s="526" t="str">
        <f t="shared" si="1098"/>
        <v/>
      </c>
      <c r="V3974" s="433">
        <f>VLOOKUP(A3974,[3]Cartilha!$A:$A,1,FALSE)</f>
        <v>92899</v>
      </c>
      <c r="W3974" s="367"/>
    </row>
    <row r="3975" spans="1:23" ht="22.5" hidden="1" x14ac:dyDescent="0.2">
      <c r="A3975" s="623">
        <v>92900</v>
      </c>
      <c r="B3975" s="616" t="s">
        <v>3171</v>
      </c>
      <c r="C3975" s="620" t="s">
        <v>4819</v>
      </c>
      <c r="D3975" s="612" t="s">
        <v>169</v>
      </c>
      <c r="E3975" s="621">
        <v>80.12</v>
      </c>
      <c r="F3975" s="614">
        <f t="shared" si="1097"/>
        <v>96.59</v>
      </c>
      <c r="G3975" s="510"/>
      <c r="H3975" s="423"/>
      <c r="I3975" s="422">
        <f t="shared" si="1105"/>
        <v>0</v>
      </c>
      <c r="J3975" s="422">
        <f t="shared" si="1106"/>
        <v>0</v>
      </c>
      <c r="K3975" s="419"/>
      <c r="L3975" s="423">
        <f t="shared" si="1107"/>
        <v>0</v>
      </c>
      <c r="M3975" s="423">
        <f t="shared" si="1108"/>
        <v>0</v>
      </c>
      <c r="N3975" s="424">
        <f t="shared" si="1109"/>
        <v>0</v>
      </c>
      <c r="O3975" s="424">
        <f t="shared" si="1110"/>
        <v>0</v>
      </c>
      <c r="P3975" s="420"/>
      <c r="Q3975" s="525"/>
      <c r="R3975" s="526" t="str">
        <f t="shared" si="1096"/>
        <v/>
      </c>
      <c r="S3975" s="526" t="str">
        <f t="shared" si="1098"/>
        <v/>
      </c>
      <c r="V3975" s="433">
        <f>VLOOKUP(A3975,[3]Cartilha!$A:$A,1,FALSE)</f>
        <v>92900</v>
      </c>
      <c r="W3975" s="367"/>
    </row>
    <row r="3976" spans="1:23" ht="22.5" hidden="1" x14ac:dyDescent="0.2">
      <c r="A3976" s="623">
        <v>92901</v>
      </c>
      <c r="B3976" s="616" t="s">
        <v>3171</v>
      </c>
      <c r="C3976" s="620" t="s">
        <v>4820</v>
      </c>
      <c r="D3976" s="612" t="s">
        <v>169</v>
      </c>
      <c r="E3976" s="621">
        <v>110.97</v>
      </c>
      <c r="F3976" s="614">
        <f t="shared" si="1097"/>
        <v>133.79</v>
      </c>
      <c r="G3976" s="510"/>
      <c r="H3976" s="423"/>
      <c r="I3976" s="422">
        <f t="shared" si="1105"/>
        <v>0</v>
      </c>
      <c r="J3976" s="422">
        <f t="shared" si="1106"/>
        <v>0</v>
      </c>
      <c r="K3976" s="419"/>
      <c r="L3976" s="423">
        <f t="shared" si="1107"/>
        <v>0</v>
      </c>
      <c r="M3976" s="423">
        <f t="shared" si="1108"/>
        <v>0</v>
      </c>
      <c r="N3976" s="424">
        <f t="shared" si="1109"/>
        <v>0</v>
      </c>
      <c r="O3976" s="424">
        <f t="shared" si="1110"/>
        <v>0</v>
      </c>
      <c r="P3976" s="420"/>
      <c r="Q3976" s="525"/>
      <c r="R3976" s="526" t="str">
        <f t="shared" si="1096"/>
        <v/>
      </c>
      <c r="S3976" s="526" t="str">
        <f t="shared" si="1098"/>
        <v/>
      </c>
      <c r="V3976" s="433">
        <f>VLOOKUP(A3976,[3]Cartilha!$A:$A,1,FALSE)</f>
        <v>92901</v>
      </c>
      <c r="W3976" s="367"/>
    </row>
    <row r="3977" spans="1:23" ht="22.5" hidden="1" x14ac:dyDescent="0.2">
      <c r="A3977" s="623">
        <v>92902</v>
      </c>
      <c r="B3977" s="616" t="s">
        <v>3171</v>
      </c>
      <c r="C3977" s="620" t="s">
        <v>4821</v>
      </c>
      <c r="D3977" s="612" t="s">
        <v>169</v>
      </c>
      <c r="E3977" s="621">
        <v>173.23</v>
      </c>
      <c r="F3977" s="614">
        <f t="shared" si="1097"/>
        <v>208.85</v>
      </c>
      <c r="G3977" s="510"/>
      <c r="H3977" s="423"/>
      <c r="I3977" s="422">
        <f t="shared" si="1105"/>
        <v>0</v>
      </c>
      <c r="J3977" s="422">
        <f t="shared" si="1106"/>
        <v>0</v>
      </c>
      <c r="K3977" s="419"/>
      <c r="L3977" s="423">
        <f t="shared" si="1107"/>
        <v>0</v>
      </c>
      <c r="M3977" s="423">
        <f t="shared" si="1108"/>
        <v>0</v>
      </c>
      <c r="N3977" s="424">
        <f t="shared" si="1109"/>
        <v>0</v>
      </c>
      <c r="O3977" s="424">
        <f t="shared" si="1110"/>
        <v>0</v>
      </c>
      <c r="P3977" s="420"/>
      <c r="Q3977" s="525"/>
      <c r="R3977" s="526" t="str">
        <f t="shared" si="1096"/>
        <v/>
      </c>
      <c r="S3977" s="526" t="str">
        <f t="shared" si="1098"/>
        <v/>
      </c>
      <c r="V3977" s="433">
        <f>VLOOKUP(A3977,[3]Cartilha!$A:$A,1,FALSE)</f>
        <v>92902</v>
      </c>
      <c r="W3977" s="367"/>
    </row>
    <row r="3978" spans="1:23" ht="22.5" hidden="1" x14ac:dyDescent="0.2">
      <c r="A3978" s="623">
        <v>92903</v>
      </c>
      <c r="B3978" s="616" t="s">
        <v>3171</v>
      </c>
      <c r="C3978" s="620" t="s">
        <v>4822</v>
      </c>
      <c r="D3978" s="612" t="s">
        <v>169</v>
      </c>
      <c r="E3978" s="621">
        <v>258.93</v>
      </c>
      <c r="F3978" s="614">
        <f t="shared" si="1097"/>
        <v>312.17</v>
      </c>
      <c r="G3978" s="510"/>
      <c r="H3978" s="423"/>
      <c r="I3978" s="422">
        <f t="shared" si="1105"/>
        <v>0</v>
      </c>
      <c r="J3978" s="422">
        <f t="shared" si="1106"/>
        <v>0</v>
      </c>
      <c r="K3978" s="419"/>
      <c r="L3978" s="423">
        <f t="shared" si="1107"/>
        <v>0</v>
      </c>
      <c r="M3978" s="423">
        <f t="shared" si="1108"/>
        <v>0</v>
      </c>
      <c r="N3978" s="424">
        <f t="shared" si="1109"/>
        <v>0</v>
      </c>
      <c r="O3978" s="424">
        <f t="shared" si="1110"/>
        <v>0</v>
      </c>
      <c r="P3978" s="420"/>
      <c r="Q3978" s="525"/>
      <c r="R3978" s="526" t="str">
        <f t="shared" si="1096"/>
        <v/>
      </c>
      <c r="S3978" s="526" t="str">
        <f t="shared" si="1098"/>
        <v/>
      </c>
      <c r="V3978" s="433">
        <f>VLOOKUP(A3978,[3]Cartilha!$A:$A,1,FALSE)</f>
        <v>92903</v>
      </c>
      <c r="W3978" s="367"/>
    </row>
    <row r="3979" spans="1:23" ht="22.5" hidden="1" x14ac:dyDescent="0.2">
      <c r="A3979" s="623">
        <v>92938</v>
      </c>
      <c r="B3979" s="616" t="s">
        <v>3171</v>
      </c>
      <c r="C3979" s="620" t="s">
        <v>4823</v>
      </c>
      <c r="D3979" s="612" t="s">
        <v>169</v>
      </c>
      <c r="E3979" s="621">
        <v>27.47</v>
      </c>
      <c r="F3979" s="614">
        <f t="shared" si="1097"/>
        <v>33.119999999999997</v>
      </c>
      <c r="G3979" s="510"/>
      <c r="H3979" s="423"/>
      <c r="I3979" s="422">
        <f t="shared" si="1105"/>
        <v>0</v>
      </c>
      <c r="J3979" s="422">
        <f t="shared" si="1106"/>
        <v>0</v>
      </c>
      <c r="K3979" s="419"/>
      <c r="L3979" s="423">
        <f t="shared" si="1107"/>
        <v>0</v>
      </c>
      <c r="M3979" s="423">
        <f t="shared" si="1108"/>
        <v>0</v>
      </c>
      <c r="N3979" s="424">
        <f t="shared" si="1109"/>
        <v>0</v>
      </c>
      <c r="O3979" s="424">
        <f t="shared" si="1110"/>
        <v>0</v>
      </c>
      <c r="P3979" s="420"/>
      <c r="Q3979" s="525"/>
      <c r="R3979" s="526" t="str">
        <f t="shared" si="1096"/>
        <v/>
      </c>
      <c r="S3979" s="526" t="str">
        <f t="shared" si="1098"/>
        <v/>
      </c>
      <c r="V3979" s="433">
        <f>VLOOKUP(A3979,[3]Cartilha!$A:$A,1,FALSE)</f>
        <v>92938</v>
      </c>
      <c r="W3979" s="367"/>
    </row>
    <row r="3980" spans="1:23" ht="22.5" hidden="1" x14ac:dyDescent="0.2">
      <c r="A3980" s="623">
        <v>92939</v>
      </c>
      <c r="B3980" s="616" t="s">
        <v>3171</v>
      </c>
      <c r="C3980" s="620" t="s">
        <v>4824</v>
      </c>
      <c r="D3980" s="612" t="s">
        <v>169</v>
      </c>
      <c r="E3980" s="621">
        <v>27.71</v>
      </c>
      <c r="F3980" s="614">
        <f t="shared" si="1097"/>
        <v>33.409999999999997</v>
      </c>
      <c r="G3980" s="510"/>
      <c r="H3980" s="423"/>
      <c r="I3980" s="422">
        <f t="shared" si="1105"/>
        <v>0</v>
      </c>
      <c r="J3980" s="422">
        <f t="shared" si="1106"/>
        <v>0</v>
      </c>
      <c r="K3980" s="419"/>
      <c r="L3980" s="423">
        <f t="shared" si="1107"/>
        <v>0</v>
      </c>
      <c r="M3980" s="423">
        <f t="shared" si="1108"/>
        <v>0</v>
      </c>
      <c r="N3980" s="424">
        <f t="shared" si="1109"/>
        <v>0</v>
      </c>
      <c r="O3980" s="424">
        <f t="shared" si="1110"/>
        <v>0</v>
      </c>
      <c r="P3980" s="420"/>
      <c r="Q3980" s="525"/>
      <c r="R3980" s="526" t="str">
        <f t="shared" si="1096"/>
        <v/>
      </c>
      <c r="S3980" s="526" t="str">
        <f t="shared" si="1098"/>
        <v/>
      </c>
      <c r="V3980" s="433">
        <f>VLOOKUP(A3980,[3]Cartilha!$A:$A,1,FALSE)</f>
        <v>92939</v>
      </c>
      <c r="W3980" s="367"/>
    </row>
    <row r="3981" spans="1:23" ht="22.5" hidden="1" x14ac:dyDescent="0.2">
      <c r="A3981" s="623">
        <v>92940</v>
      </c>
      <c r="B3981" s="616" t="s">
        <v>3171</v>
      </c>
      <c r="C3981" s="620" t="s">
        <v>4825</v>
      </c>
      <c r="D3981" s="612" t="s">
        <v>169</v>
      </c>
      <c r="E3981" s="621">
        <v>34.64</v>
      </c>
      <c r="F3981" s="614">
        <f t="shared" si="1097"/>
        <v>41.76</v>
      </c>
      <c r="G3981" s="510"/>
      <c r="H3981" s="423"/>
      <c r="I3981" s="422">
        <f t="shared" si="1105"/>
        <v>0</v>
      </c>
      <c r="J3981" s="422">
        <f t="shared" si="1106"/>
        <v>0</v>
      </c>
      <c r="K3981" s="419"/>
      <c r="L3981" s="423">
        <f t="shared" si="1107"/>
        <v>0</v>
      </c>
      <c r="M3981" s="423">
        <f t="shared" si="1108"/>
        <v>0</v>
      </c>
      <c r="N3981" s="424">
        <f t="shared" si="1109"/>
        <v>0</v>
      </c>
      <c r="O3981" s="424">
        <f t="shared" si="1110"/>
        <v>0</v>
      </c>
      <c r="P3981" s="420"/>
      <c r="Q3981" s="525"/>
      <c r="R3981" s="526" t="str">
        <f t="shared" si="1096"/>
        <v/>
      </c>
      <c r="S3981" s="526" t="str">
        <f t="shared" si="1098"/>
        <v/>
      </c>
      <c r="V3981" s="433">
        <f>VLOOKUP(A3981,[3]Cartilha!$A:$A,1,FALSE)</f>
        <v>92940</v>
      </c>
      <c r="W3981" s="367"/>
    </row>
    <row r="3982" spans="1:23" ht="22.5" hidden="1" x14ac:dyDescent="0.2">
      <c r="A3982" s="623">
        <v>92941</v>
      </c>
      <c r="B3982" s="616" t="s">
        <v>3171</v>
      </c>
      <c r="C3982" s="620" t="s">
        <v>4826</v>
      </c>
      <c r="D3982" s="612" t="s">
        <v>169</v>
      </c>
      <c r="E3982" s="621">
        <v>34.630000000000003</v>
      </c>
      <c r="F3982" s="614">
        <f t="shared" si="1097"/>
        <v>41.75</v>
      </c>
      <c r="G3982" s="510"/>
      <c r="H3982" s="423"/>
      <c r="I3982" s="422">
        <f t="shared" si="1105"/>
        <v>0</v>
      </c>
      <c r="J3982" s="422">
        <f t="shared" si="1106"/>
        <v>0</v>
      </c>
      <c r="K3982" s="419"/>
      <c r="L3982" s="423">
        <f t="shared" si="1107"/>
        <v>0</v>
      </c>
      <c r="M3982" s="423">
        <f t="shared" si="1108"/>
        <v>0</v>
      </c>
      <c r="N3982" s="424">
        <f t="shared" si="1109"/>
        <v>0</v>
      </c>
      <c r="O3982" s="424">
        <f t="shared" si="1110"/>
        <v>0</v>
      </c>
      <c r="P3982" s="420"/>
      <c r="Q3982" s="525"/>
      <c r="R3982" s="526" t="str">
        <f t="shared" si="1096"/>
        <v/>
      </c>
      <c r="S3982" s="526" t="str">
        <f t="shared" si="1098"/>
        <v/>
      </c>
      <c r="V3982" s="433">
        <f>VLOOKUP(A3982,[3]Cartilha!$A:$A,1,FALSE)</f>
        <v>92941</v>
      </c>
      <c r="W3982" s="367"/>
    </row>
    <row r="3983" spans="1:23" ht="22.5" hidden="1" x14ac:dyDescent="0.2">
      <c r="A3983" s="623">
        <v>92942</v>
      </c>
      <c r="B3983" s="616" t="s">
        <v>3171</v>
      </c>
      <c r="C3983" s="620" t="s">
        <v>4827</v>
      </c>
      <c r="D3983" s="612" t="s">
        <v>169</v>
      </c>
      <c r="E3983" s="621">
        <v>34.630000000000003</v>
      </c>
      <c r="F3983" s="614">
        <f t="shared" si="1097"/>
        <v>41.75</v>
      </c>
      <c r="G3983" s="510"/>
      <c r="H3983" s="423"/>
      <c r="I3983" s="422">
        <f t="shared" si="1105"/>
        <v>0</v>
      </c>
      <c r="J3983" s="422">
        <f t="shared" si="1106"/>
        <v>0</v>
      </c>
      <c r="K3983" s="419"/>
      <c r="L3983" s="423">
        <f t="shared" si="1107"/>
        <v>0</v>
      </c>
      <c r="M3983" s="423">
        <f t="shared" si="1108"/>
        <v>0</v>
      </c>
      <c r="N3983" s="424">
        <f t="shared" si="1109"/>
        <v>0</v>
      </c>
      <c r="O3983" s="424">
        <f t="shared" si="1110"/>
        <v>0</v>
      </c>
      <c r="P3983" s="420"/>
      <c r="Q3983" s="525"/>
      <c r="R3983" s="526" t="str">
        <f t="shared" si="1096"/>
        <v/>
      </c>
      <c r="S3983" s="526" t="str">
        <f t="shared" si="1098"/>
        <v/>
      </c>
      <c r="V3983" s="433">
        <f>VLOOKUP(A3983,[3]Cartilha!$A:$A,1,FALSE)</f>
        <v>92942</v>
      </c>
      <c r="W3983" s="367"/>
    </row>
    <row r="3984" spans="1:23" ht="22.5" hidden="1" x14ac:dyDescent="0.2">
      <c r="A3984" s="623">
        <v>92943</v>
      </c>
      <c r="B3984" s="616" t="s">
        <v>3171</v>
      </c>
      <c r="C3984" s="620" t="s">
        <v>4828</v>
      </c>
      <c r="D3984" s="612" t="s">
        <v>169</v>
      </c>
      <c r="E3984" s="621">
        <v>39.5</v>
      </c>
      <c r="F3984" s="614">
        <f t="shared" si="1097"/>
        <v>47.62</v>
      </c>
      <c r="G3984" s="510"/>
      <c r="H3984" s="423"/>
      <c r="I3984" s="422">
        <f t="shared" si="1105"/>
        <v>0</v>
      </c>
      <c r="J3984" s="422">
        <f t="shared" si="1106"/>
        <v>0</v>
      </c>
      <c r="K3984" s="419"/>
      <c r="L3984" s="423">
        <f t="shared" si="1107"/>
        <v>0</v>
      </c>
      <c r="M3984" s="423">
        <f t="shared" si="1108"/>
        <v>0</v>
      </c>
      <c r="N3984" s="424">
        <f t="shared" si="1109"/>
        <v>0</v>
      </c>
      <c r="O3984" s="424">
        <f t="shared" si="1110"/>
        <v>0</v>
      </c>
      <c r="P3984" s="420"/>
      <c r="Q3984" s="525"/>
      <c r="R3984" s="526" t="str">
        <f t="shared" si="1096"/>
        <v/>
      </c>
      <c r="S3984" s="526" t="str">
        <f t="shared" si="1098"/>
        <v/>
      </c>
      <c r="V3984" s="433">
        <f>VLOOKUP(A3984,[3]Cartilha!$A:$A,1,FALSE)</f>
        <v>92943</v>
      </c>
      <c r="W3984" s="367"/>
    </row>
    <row r="3985" spans="1:23" ht="22.5" hidden="1" x14ac:dyDescent="0.2">
      <c r="A3985" s="623">
        <v>92944</v>
      </c>
      <c r="B3985" s="616" t="s">
        <v>3171</v>
      </c>
      <c r="C3985" s="620" t="s">
        <v>4829</v>
      </c>
      <c r="D3985" s="612" t="s">
        <v>169</v>
      </c>
      <c r="E3985" s="621">
        <v>39.5</v>
      </c>
      <c r="F3985" s="614">
        <f t="shared" si="1097"/>
        <v>47.62</v>
      </c>
      <c r="G3985" s="510"/>
      <c r="H3985" s="423"/>
      <c r="I3985" s="422">
        <f t="shared" si="1105"/>
        <v>0</v>
      </c>
      <c r="J3985" s="422">
        <f t="shared" si="1106"/>
        <v>0</v>
      </c>
      <c r="K3985" s="419"/>
      <c r="L3985" s="423">
        <f t="shared" si="1107"/>
        <v>0</v>
      </c>
      <c r="M3985" s="423">
        <f t="shared" si="1108"/>
        <v>0</v>
      </c>
      <c r="N3985" s="424">
        <f t="shared" si="1109"/>
        <v>0</v>
      </c>
      <c r="O3985" s="424">
        <f t="shared" si="1110"/>
        <v>0</v>
      </c>
      <c r="P3985" s="420"/>
      <c r="Q3985" s="525"/>
      <c r="R3985" s="526" t="str">
        <f t="shared" si="1096"/>
        <v/>
      </c>
      <c r="S3985" s="526" t="str">
        <f t="shared" si="1098"/>
        <v/>
      </c>
      <c r="V3985" s="433">
        <f>VLOOKUP(A3985,[3]Cartilha!$A:$A,1,FALSE)</f>
        <v>92944</v>
      </c>
      <c r="W3985" s="367"/>
    </row>
    <row r="3986" spans="1:23" ht="22.5" hidden="1" x14ac:dyDescent="0.2">
      <c r="A3986" s="623">
        <v>92945</v>
      </c>
      <c r="B3986" s="616" t="s">
        <v>3171</v>
      </c>
      <c r="C3986" s="620" t="s">
        <v>4830</v>
      </c>
      <c r="D3986" s="612" t="s">
        <v>169</v>
      </c>
      <c r="E3986" s="621">
        <v>39.5</v>
      </c>
      <c r="F3986" s="614">
        <f t="shared" si="1097"/>
        <v>47.62</v>
      </c>
      <c r="G3986" s="510"/>
      <c r="H3986" s="423"/>
      <c r="I3986" s="422">
        <f t="shared" si="1105"/>
        <v>0</v>
      </c>
      <c r="J3986" s="422">
        <f t="shared" si="1106"/>
        <v>0</v>
      </c>
      <c r="K3986" s="419"/>
      <c r="L3986" s="423">
        <f t="shared" si="1107"/>
        <v>0</v>
      </c>
      <c r="M3986" s="423">
        <f t="shared" si="1108"/>
        <v>0</v>
      </c>
      <c r="N3986" s="424">
        <f t="shared" si="1109"/>
        <v>0</v>
      </c>
      <c r="O3986" s="424">
        <f t="shared" si="1110"/>
        <v>0</v>
      </c>
      <c r="P3986" s="420"/>
      <c r="Q3986" s="525"/>
      <c r="R3986" s="526" t="str">
        <f t="shared" si="1096"/>
        <v/>
      </c>
      <c r="S3986" s="526" t="str">
        <f t="shared" si="1098"/>
        <v/>
      </c>
      <c r="V3986" s="433">
        <f>VLOOKUP(A3986,[3]Cartilha!$A:$A,1,FALSE)</f>
        <v>92945</v>
      </c>
      <c r="W3986" s="367"/>
    </row>
    <row r="3987" spans="1:23" ht="22.5" hidden="1" x14ac:dyDescent="0.2">
      <c r="A3987" s="623">
        <v>92946</v>
      </c>
      <c r="B3987" s="616" t="s">
        <v>3171</v>
      </c>
      <c r="C3987" s="620" t="s">
        <v>4831</v>
      </c>
      <c r="D3987" s="612" t="s">
        <v>169</v>
      </c>
      <c r="E3987" s="621">
        <v>54.13</v>
      </c>
      <c r="F3987" s="614">
        <f t="shared" si="1097"/>
        <v>65.260000000000005</v>
      </c>
      <c r="G3987" s="510"/>
      <c r="H3987" s="423"/>
      <c r="I3987" s="422">
        <f t="shared" si="1105"/>
        <v>0</v>
      </c>
      <c r="J3987" s="422">
        <f t="shared" si="1106"/>
        <v>0</v>
      </c>
      <c r="K3987" s="419"/>
      <c r="L3987" s="423">
        <f t="shared" si="1107"/>
        <v>0</v>
      </c>
      <c r="M3987" s="423">
        <f t="shared" si="1108"/>
        <v>0</v>
      </c>
      <c r="N3987" s="424">
        <f t="shared" si="1109"/>
        <v>0</v>
      </c>
      <c r="O3987" s="424">
        <f t="shared" si="1110"/>
        <v>0</v>
      </c>
      <c r="P3987" s="420"/>
      <c r="Q3987" s="525"/>
      <c r="R3987" s="526" t="str">
        <f t="shared" si="1096"/>
        <v/>
      </c>
      <c r="S3987" s="526" t="str">
        <f t="shared" si="1098"/>
        <v/>
      </c>
      <c r="V3987" s="433">
        <f>VLOOKUP(A3987,[3]Cartilha!$A:$A,1,FALSE)</f>
        <v>92946</v>
      </c>
      <c r="W3987" s="367"/>
    </row>
    <row r="3988" spans="1:23" ht="22.5" hidden="1" x14ac:dyDescent="0.2">
      <c r="A3988" s="623">
        <v>92947</v>
      </c>
      <c r="B3988" s="616" t="s">
        <v>3171</v>
      </c>
      <c r="C3988" s="620" t="s">
        <v>4832</v>
      </c>
      <c r="D3988" s="612" t="s">
        <v>169</v>
      </c>
      <c r="E3988" s="621">
        <v>54.13</v>
      </c>
      <c r="F3988" s="614">
        <f t="shared" si="1097"/>
        <v>65.260000000000005</v>
      </c>
      <c r="G3988" s="510"/>
      <c r="H3988" s="423"/>
      <c r="I3988" s="422">
        <f t="shared" si="1105"/>
        <v>0</v>
      </c>
      <c r="J3988" s="422">
        <f t="shared" si="1106"/>
        <v>0</v>
      </c>
      <c r="K3988" s="419"/>
      <c r="L3988" s="423">
        <f t="shared" si="1107"/>
        <v>0</v>
      </c>
      <c r="M3988" s="423">
        <f t="shared" si="1108"/>
        <v>0</v>
      </c>
      <c r="N3988" s="424">
        <f t="shared" si="1109"/>
        <v>0</v>
      </c>
      <c r="O3988" s="424">
        <f t="shared" si="1110"/>
        <v>0</v>
      </c>
      <c r="P3988" s="420"/>
      <c r="Q3988" s="525"/>
      <c r="R3988" s="526" t="str">
        <f t="shared" ref="R3988:R4051" si="1111">IF(Q3988="X","x",IF(Q3988="xx","x",IF(O3988&gt;0,"x","")))</f>
        <v/>
      </c>
      <c r="S3988" s="526" t="str">
        <f t="shared" si="1098"/>
        <v/>
      </c>
      <c r="V3988" s="433">
        <f>VLOOKUP(A3988,[3]Cartilha!$A:$A,1,FALSE)</f>
        <v>92947</v>
      </c>
      <c r="W3988" s="367"/>
    </row>
    <row r="3989" spans="1:23" ht="22.5" hidden="1" x14ac:dyDescent="0.2">
      <c r="A3989" s="623">
        <v>92948</v>
      </c>
      <c r="B3989" s="616" t="s">
        <v>3171</v>
      </c>
      <c r="C3989" s="620" t="s">
        <v>4833</v>
      </c>
      <c r="D3989" s="612" t="s">
        <v>169</v>
      </c>
      <c r="E3989" s="621">
        <v>54.13</v>
      </c>
      <c r="F3989" s="614">
        <f t="shared" si="1097"/>
        <v>65.260000000000005</v>
      </c>
      <c r="G3989" s="510"/>
      <c r="H3989" s="423"/>
      <c r="I3989" s="422">
        <f t="shared" si="1105"/>
        <v>0</v>
      </c>
      <c r="J3989" s="422">
        <f t="shared" si="1106"/>
        <v>0</v>
      </c>
      <c r="K3989" s="419"/>
      <c r="L3989" s="423">
        <f t="shared" si="1107"/>
        <v>0</v>
      </c>
      <c r="M3989" s="423">
        <f t="shared" si="1108"/>
        <v>0</v>
      </c>
      <c r="N3989" s="424">
        <f t="shared" si="1109"/>
        <v>0</v>
      </c>
      <c r="O3989" s="424">
        <f t="shared" si="1110"/>
        <v>0</v>
      </c>
      <c r="P3989" s="420"/>
      <c r="Q3989" s="525"/>
      <c r="R3989" s="526" t="str">
        <f t="shared" si="1111"/>
        <v/>
      </c>
      <c r="S3989" s="526" t="str">
        <f t="shared" si="1098"/>
        <v/>
      </c>
      <c r="V3989" s="433">
        <f>VLOOKUP(A3989,[3]Cartilha!$A:$A,1,FALSE)</f>
        <v>92948</v>
      </c>
      <c r="W3989" s="367"/>
    </row>
    <row r="3990" spans="1:23" ht="22.5" hidden="1" x14ac:dyDescent="0.2">
      <c r="A3990" s="623">
        <v>92949</v>
      </c>
      <c r="B3990" s="616" t="s">
        <v>3171</v>
      </c>
      <c r="C3990" s="620" t="s">
        <v>4834</v>
      </c>
      <c r="D3990" s="612" t="s">
        <v>169</v>
      </c>
      <c r="E3990" s="621">
        <v>82.69</v>
      </c>
      <c r="F3990" s="614">
        <f t="shared" si="1097"/>
        <v>99.69</v>
      </c>
      <c r="G3990" s="510"/>
      <c r="H3990" s="423"/>
      <c r="I3990" s="422">
        <f t="shared" si="1105"/>
        <v>0</v>
      </c>
      <c r="J3990" s="422">
        <f t="shared" si="1106"/>
        <v>0</v>
      </c>
      <c r="K3990" s="419"/>
      <c r="L3990" s="423">
        <f t="shared" si="1107"/>
        <v>0</v>
      </c>
      <c r="M3990" s="423">
        <f t="shared" si="1108"/>
        <v>0</v>
      </c>
      <c r="N3990" s="424">
        <f t="shared" si="1109"/>
        <v>0</v>
      </c>
      <c r="O3990" s="424">
        <f t="shared" si="1110"/>
        <v>0</v>
      </c>
      <c r="P3990" s="420"/>
      <c r="Q3990" s="525"/>
      <c r="R3990" s="526" t="str">
        <f t="shared" si="1111"/>
        <v/>
      </c>
      <c r="S3990" s="526" t="str">
        <f t="shared" si="1098"/>
        <v/>
      </c>
      <c r="V3990" s="433">
        <f>VLOOKUP(A3990,[3]Cartilha!$A:$A,1,FALSE)</f>
        <v>92949</v>
      </c>
      <c r="W3990" s="367"/>
    </row>
    <row r="3991" spans="1:23" ht="22.5" hidden="1" x14ac:dyDescent="0.2">
      <c r="A3991" s="623">
        <v>92950</v>
      </c>
      <c r="B3991" s="616" t="s">
        <v>3171</v>
      </c>
      <c r="C3991" s="620" t="s">
        <v>4835</v>
      </c>
      <c r="D3991" s="612" t="s">
        <v>169</v>
      </c>
      <c r="E3991" s="621">
        <v>82.69</v>
      </c>
      <c r="F3991" s="614">
        <f t="shared" ref="F3991:F4054" si="1112">IF(E3991=0,0,ROUND(E3991*(1+E$13)*(1-E$14),2))</f>
        <v>99.69</v>
      </c>
      <c r="G3991" s="510"/>
      <c r="H3991" s="423"/>
      <c r="I3991" s="422">
        <f t="shared" si="1105"/>
        <v>0</v>
      </c>
      <c r="J3991" s="422">
        <f t="shared" si="1106"/>
        <v>0</v>
      </c>
      <c r="K3991" s="419"/>
      <c r="L3991" s="423">
        <f t="shared" si="1107"/>
        <v>0</v>
      </c>
      <c r="M3991" s="423">
        <f t="shared" si="1108"/>
        <v>0</v>
      </c>
      <c r="N3991" s="424">
        <f t="shared" si="1109"/>
        <v>0</v>
      </c>
      <c r="O3991" s="424">
        <f t="shared" si="1110"/>
        <v>0</v>
      </c>
      <c r="P3991" s="420"/>
      <c r="Q3991" s="525"/>
      <c r="R3991" s="526" t="str">
        <f t="shared" si="1111"/>
        <v/>
      </c>
      <c r="S3991" s="526" t="str">
        <f t="shared" si="1098"/>
        <v/>
      </c>
      <c r="V3991" s="433">
        <f>VLOOKUP(A3991,[3]Cartilha!$A:$A,1,FALSE)</f>
        <v>92950</v>
      </c>
      <c r="W3991" s="367"/>
    </row>
    <row r="3992" spans="1:23" ht="22.5" hidden="1" x14ac:dyDescent="0.2">
      <c r="A3992" s="623">
        <v>92951</v>
      </c>
      <c r="B3992" s="616" t="s">
        <v>3171</v>
      </c>
      <c r="C3992" s="620" t="s">
        <v>4836</v>
      </c>
      <c r="D3992" s="612" t="s">
        <v>169</v>
      </c>
      <c r="E3992" s="621">
        <v>117.08</v>
      </c>
      <c r="F3992" s="614">
        <f t="shared" si="1112"/>
        <v>141.15</v>
      </c>
      <c r="G3992" s="510"/>
      <c r="H3992" s="423"/>
      <c r="I3992" s="422">
        <f t="shared" si="1105"/>
        <v>0</v>
      </c>
      <c r="J3992" s="422">
        <f t="shared" si="1106"/>
        <v>0</v>
      </c>
      <c r="K3992" s="419"/>
      <c r="L3992" s="423">
        <f t="shared" si="1107"/>
        <v>0</v>
      </c>
      <c r="M3992" s="423">
        <f t="shared" si="1108"/>
        <v>0</v>
      </c>
      <c r="N3992" s="424">
        <f t="shared" si="1109"/>
        <v>0</v>
      </c>
      <c r="O3992" s="424">
        <f t="shared" si="1110"/>
        <v>0</v>
      </c>
      <c r="P3992" s="420"/>
      <c r="Q3992" s="525"/>
      <c r="R3992" s="526" t="str">
        <f t="shared" si="1111"/>
        <v/>
      </c>
      <c r="S3992" s="526" t="str">
        <f t="shared" si="1098"/>
        <v/>
      </c>
      <c r="V3992" s="433">
        <f>VLOOKUP(A3992,[3]Cartilha!$A:$A,1,FALSE)</f>
        <v>92951</v>
      </c>
      <c r="W3992" s="367"/>
    </row>
    <row r="3993" spans="1:23" ht="22.5" hidden="1" x14ac:dyDescent="0.2">
      <c r="A3993" s="623">
        <v>92952</v>
      </c>
      <c r="B3993" s="616" t="s">
        <v>3171</v>
      </c>
      <c r="C3993" s="620" t="s">
        <v>4837</v>
      </c>
      <c r="D3993" s="612" t="s">
        <v>169</v>
      </c>
      <c r="E3993" s="621">
        <v>117.08</v>
      </c>
      <c r="F3993" s="614">
        <f t="shared" si="1112"/>
        <v>141.15</v>
      </c>
      <c r="G3993" s="510"/>
      <c r="H3993" s="423"/>
      <c r="I3993" s="422">
        <f t="shared" si="1105"/>
        <v>0</v>
      </c>
      <c r="J3993" s="422">
        <f t="shared" si="1106"/>
        <v>0</v>
      </c>
      <c r="K3993" s="419"/>
      <c r="L3993" s="423">
        <f t="shared" si="1107"/>
        <v>0</v>
      </c>
      <c r="M3993" s="423">
        <f t="shared" si="1108"/>
        <v>0</v>
      </c>
      <c r="N3993" s="424">
        <f t="shared" si="1109"/>
        <v>0</v>
      </c>
      <c r="O3993" s="424">
        <f t="shared" si="1110"/>
        <v>0</v>
      </c>
      <c r="P3993" s="420"/>
      <c r="Q3993" s="532"/>
      <c r="R3993" s="526" t="str">
        <f t="shared" si="1111"/>
        <v/>
      </c>
      <c r="S3993" s="526" t="str">
        <f t="shared" si="1098"/>
        <v/>
      </c>
      <c r="V3993" s="433">
        <f>VLOOKUP(A3993,[3]Cartilha!$A:$A,1,FALSE)</f>
        <v>92952</v>
      </c>
      <c r="W3993" s="367"/>
    </row>
    <row r="3994" spans="1:23" hidden="1" x14ac:dyDescent="0.2">
      <c r="A3994" s="623" t="s">
        <v>1983</v>
      </c>
      <c r="B3994" s="616"/>
      <c r="C3994" s="620" t="s">
        <v>93</v>
      </c>
      <c r="D3994" s="612">
        <v>0</v>
      </c>
      <c r="E3994" s="621"/>
      <c r="F3994" s="614">
        <f t="shared" si="1112"/>
        <v>0</v>
      </c>
      <c r="G3994" s="518"/>
      <c r="H3994" s="446"/>
      <c r="I3994" s="447"/>
      <c r="J3994" s="448"/>
      <c r="K3994" s="419"/>
      <c r="L3994" s="446"/>
      <c r="M3994" s="446"/>
      <c r="N3994" s="447"/>
      <c r="O3994" s="448"/>
      <c r="P3994" s="420"/>
      <c r="Q3994" s="525" t="str">
        <f>IF(OR(SUM(J3995:J4001)&gt;0,SUM(O3995:O4001)&gt;0),"xx","")</f>
        <v/>
      </c>
      <c r="R3994" s="526" t="str">
        <f t="shared" si="1111"/>
        <v/>
      </c>
      <c r="S3994" s="526" t="str">
        <f t="shared" si="1098"/>
        <v/>
      </c>
      <c r="V3994" s="433" t="str">
        <f>VLOOKUP(A3994,[3]Cartilha!$A:$A,1,FALSE)</f>
        <v>9.2.10</v>
      </c>
      <c r="W3994" s="367"/>
    </row>
    <row r="3995" spans="1:23" ht="22.5" hidden="1" x14ac:dyDescent="0.2">
      <c r="A3995" s="623">
        <v>101905</v>
      </c>
      <c r="B3995" s="616" t="s">
        <v>3171</v>
      </c>
      <c r="C3995" s="620" t="s">
        <v>5146</v>
      </c>
      <c r="D3995" s="612" t="s">
        <v>169</v>
      </c>
      <c r="E3995" s="621">
        <v>190.6</v>
      </c>
      <c r="F3995" s="614">
        <f t="shared" si="1112"/>
        <v>229.79</v>
      </c>
      <c r="G3995" s="510"/>
      <c r="H3995" s="423"/>
      <c r="I3995" s="422">
        <f t="shared" ref="I3995:I4001" si="1113">IF(ISBLANK(E3995),0,ROUND(F3995*G3995,2))</f>
        <v>0</v>
      </c>
      <c r="J3995" s="422">
        <f t="shared" ref="J3995:J4001" si="1114">IF(ISBLANK(G3995),0,ROUND(G3995*H3995,2))</f>
        <v>0</v>
      </c>
      <c r="K3995" s="419"/>
      <c r="L3995" s="423">
        <f t="shared" ref="L3995:M4001" si="1115">G3995</f>
        <v>0</v>
      </c>
      <c r="M3995" s="423">
        <f t="shared" si="1115"/>
        <v>0</v>
      </c>
      <c r="N3995" s="424">
        <f t="shared" ref="N3995:N4001" si="1116">IF(ISBLANK(E3995),0,ROUND(F3995*L3995,2))</f>
        <v>0</v>
      </c>
      <c r="O3995" s="424">
        <f t="shared" ref="O3995:O4001" si="1117">IF(ISBLANK(L3995),0,ROUND(L3995*M3995,2))</f>
        <v>0</v>
      </c>
      <c r="P3995" s="420"/>
      <c r="Q3995" s="532"/>
      <c r="R3995" s="526" t="str">
        <f t="shared" si="1111"/>
        <v/>
      </c>
      <c r="S3995" s="526" t="str">
        <f t="shared" si="1098"/>
        <v/>
      </c>
      <c r="V3995" s="433">
        <f>VLOOKUP(A3995,[3]Cartilha!$A:$A,1,FALSE)</f>
        <v>101905</v>
      </c>
      <c r="W3995" s="367"/>
    </row>
    <row r="3996" spans="1:23" hidden="1" x14ac:dyDescent="0.2">
      <c r="A3996" s="623">
        <v>101906</v>
      </c>
      <c r="B3996" s="616" t="s">
        <v>3171</v>
      </c>
      <c r="C3996" s="620" t="s">
        <v>5147</v>
      </c>
      <c r="D3996" s="612" t="s">
        <v>169</v>
      </c>
      <c r="E3996" s="621">
        <v>550.5</v>
      </c>
      <c r="F3996" s="614">
        <f t="shared" si="1112"/>
        <v>663.68</v>
      </c>
      <c r="G3996" s="510"/>
      <c r="H3996" s="423"/>
      <c r="I3996" s="422">
        <f t="shared" si="1113"/>
        <v>0</v>
      </c>
      <c r="J3996" s="422">
        <f t="shared" si="1114"/>
        <v>0</v>
      </c>
      <c r="K3996" s="419"/>
      <c r="L3996" s="423">
        <f t="shared" si="1115"/>
        <v>0</v>
      </c>
      <c r="M3996" s="423">
        <f t="shared" si="1115"/>
        <v>0</v>
      </c>
      <c r="N3996" s="424">
        <f t="shared" si="1116"/>
        <v>0</v>
      </c>
      <c r="O3996" s="424">
        <f t="shared" si="1117"/>
        <v>0</v>
      </c>
      <c r="P3996" s="420"/>
      <c r="Q3996" s="532"/>
      <c r="R3996" s="526" t="str">
        <f t="shared" si="1111"/>
        <v/>
      </c>
      <c r="S3996" s="526" t="str">
        <f t="shared" si="1098"/>
        <v/>
      </c>
      <c r="V3996" s="433">
        <f>VLOOKUP(A3996,[3]Cartilha!$A:$A,1,FALSE)</f>
        <v>101906</v>
      </c>
      <c r="W3996" s="367"/>
    </row>
    <row r="3997" spans="1:23" hidden="1" x14ac:dyDescent="0.2">
      <c r="A3997" s="623">
        <v>101907</v>
      </c>
      <c r="B3997" s="616" t="s">
        <v>3171</v>
      </c>
      <c r="C3997" s="620" t="s">
        <v>5148</v>
      </c>
      <c r="D3997" s="612" t="s">
        <v>169</v>
      </c>
      <c r="E3997" s="621">
        <v>594.35</v>
      </c>
      <c r="F3997" s="614">
        <f t="shared" si="1112"/>
        <v>716.55</v>
      </c>
      <c r="G3997" s="510"/>
      <c r="H3997" s="423"/>
      <c r="I3997" s="422">
        <f t="shared" si="1113"/>
        <v>0</v>
      </c>
      <c r="J3997" s="422">
        <f t="shared" si="1114"/>
        <v>0</v>
      </c>
      <c r="K3997" s="419"/>
      <c r="L3997" s="423">
        <f t="shared" si="1115"/>
        <v>0</v>
      </c>
      <c r="M3997" s="423">
        <f t="shared" si="1115"/>
        <v>0</v>
      </c>
      <c r="N3997" s="424">
        <f t="shared" si="1116"/>
        <v>0</v>
      </c>
      <c r="O3997" s="424">
        <f t="shared" si="1117"/>
        <v>0</v>
      </c>
      <c r="P3997" s="420"/>
      <c r="Q3997" s="532"/>
      <c r="R3997" s="526" t="str">
        <f t="shared" si="1111"/>
        <v/>
      </c>
      <c r="S3997" s="526" t="str">
        <f t="shared" si="1098"/>
        <v/>
      </c>
      <c r="V3997" s="433">
        <f>VLOOKUP(A3997,[3]Cartilha!$A:$A,1,FALSE)</f>
        <v>101907</v>
      </c>
      <c r="W3997" s="367"/>
    </row>
    <row r="3998" spans="1:23" hidden="1" x14ac:dyDescent="0.2">
      <c r="A3998" s="623">
        <v>101908</v>
      </c>
      <c r="B3998" s="616" t="s">
        <v>3171</v>
      </c>
      <c r="C3998" s="620" t="s">
        <v>5149</v>
      </c>
      <c r="D3998" s="612" t="s">
        <v>169</v>
      </c>
      <c r="E3998" s="621">
        <v>185.11</v>
      </c>
      <c r="F3998" s="614">
        <f t="shared" si="1112"/>
        <v>223.17</v>
      </c>
      <c r="G3998" s="510"/>
      <c r="H3998" s="423"/>
      <c r="I3998" s="422">
        <f t="shared" si="1113"/>
        <v>0</v>
      </c>
      <c r="J3998" s="422">
        <f t="shared" si="1114"/>
        <v>0</v>
      </c>
      <c r="K3998" s="419"/>
      <c r="L3998" s="423">
        <f t="shared" si="1115"/>
        <v>0</v>
      </c>
      <c r="M3998" s="423">
        <f t="shared" si="1115"/>
        <v>0</v>
      </c>
      <c r="N3998" s="424">
        <f t="shared" si="1116"/>
        <v>0</v>
      </c>
      <c r="O3998" s="424">
        <f t="shared" si="1117"/>
        <v>0</v>
      </c>
      <c r="P3998" s="420"/>
      <c r="Q3998" s="532"/>
      <c r="R3998" s="526" t="str">
        <f t="shared" si="1111"/>
        <v/>
      </c>
      <c r="S3998" s="526" t="str">
        <f t="shared" si="1098"/>
        <v/>
      </c>
      <c r="V3998" s="433">
        <f>VLOOKUP(A3998,[3]Cartilha!$A:$A,1,FALSE)</f>
        <v>101908</v>
      </c>
      <c r="W3998" s="367"/>
    </row>
    <row r="3999" spans="1:23" hidden="1" x14ac:dyDescent="0.2">
      <c r="A3999" s="623">
        <v>101909</v>
      </c>
      <c r="B3999" s="616" t="s">
        <v>3171</v>
      </c>
      <c r="C3999" s="620" t="s">
        <v>5150</v>
      </c>
      <c r="D3999" s="612" t="s">
        <v>169</v>
      </c>
      <c r="E3999" s="621">
        <v>214.35</v>
      </c>
      <c r="F3999" s="614">
        <f t="shared" si="1112"/>
        <v>258.42</v>
      </c>
      <c r="G3999" s="510"/>
      <c r="H3999" s="423"/>
      <c r="I3999" s="422">
        <f t="shared" si="1113"/>
        <v>0</v>
      </c>
      <c r="J3999" s="422">
        <f t="shared" si="1114"/>
        <v>0</v>
      </c>
      <c r="K3999" s="419"/>
      <c r="L3999" s="423">
        <f t="shared" si="1115"/>
        <v>0</v>
      </c>
      <c r="M3999" s="423">
        <f t="shared" si="1115"/>
        <v>0</v>
      </c>
      <c r="N3999" s="424">
        <f t="shared" si="1116"/>
        <v>0</v>
      </c>
      <c r="O3999" s="424">
        <f t="shared" si="1117"/>
        <v>0</v>
      </c>
      <c r="P3999" s="420"/>
      <c r="Q3999" s="532"/>
      <c r="R3999" s="526" t="str">
        <f t="shared" si="1111"/>
        <v/>
      </c>
      <c r="S3999" s="526" t="str">
        <f t="shared" si="1098"/>
        <v/>
      </c>
      <c r="V3999" s="433">
        <f>VLOOKUP(A3999,[3]Cartilha!$A:$A,1,FALSE)</f>
        <v>101909</v>
      </c>
      <c r="W3999" s="367"/>
    </row>
    <row r="4000" spans="1:23" hidden="1" x14ac:dyDescent="0.2">
      <c r="A4000" s="623">
        <v>101910</v>
      </c>
      <c r="B4000" s="616" t="s">
        <v>3171</v>
      </c>
      <c r="C4000" s="620" t="s">
        <v>5151</v>
      </c>
      <c r="D4000" s="612" t="s">
        <v>169</v>
      </c>
      <c r="E4000" s="621">
        <v>250.88</v>
      </c>
      <c r="F4000" s="614">
        <f t="shared" si="1112"/>
        <v>302.45999999999998</v>
      </c>
      <c r="G4000" s="510"/>
      <c r="H4000" s="423"/>
      <c r="I4000" s="422">
        <f t="shared" si="1113"/>
        <v>0</v>
      </c>
      <c r="J4000" s="422">
        <f t="shared" si="1114"/>
        <v>0</v>
      </c>
      <c r="K4000" s="419"/>
      <c r="L4000" s="423">
        <f t="shared" si="1115"/>
        <v>0</v>
      </c>
      <c r="M4000" s="423">
        <f t="shared" si="1115"/>
        <v>0</v>
      </c>
      <c r="N4000" s="424">
        <f t="shared" si="1116"/>
        <v>0</v>
      </c>
      <c r="O4000" s="424">
        <f t="shared" si="1117"/>
        <v>0</v>
      </c>
      <c r="P4000" s="420"/>
      <c r="Q4000" s="532"/>
      <c r="R4000" s="526" t="str">
        <f t="shared" si="1111"/>
        <v/>
      </c>
      <c r="S4000" s="526" t="str">
        <f t="shared" si="1098"/>
        <v/>
      </c>
      <c r="V4000" s="433">
        <f>VLOOKUP(A4000,[3]Cartilha!$A:$A,1,FALSE)</f>
        <v>101910</v>
      </c>
      <c r="W4000" s="367"/>
    </row>
    <row r="4001" spans="1:23" hidden="1" x14ac:dyDescent="0.2">
      <c r="A4001" s="623">
        <v>101911</v>
      </c>
      <c r="B4001" s="616" t="s">
        <v>3171</v>
      </c>
      <c r="C4001" s="620" t="s">
        <v>5152</v>
      </c>
      <c r="D4001" s="612" t="s">
        <v>169</v>
      </c>
      <c r="E4001" s="621">
        <v>287.42</v>
      </c>
      <c r="F4001" s="614">
        <f t="shared" si="1112"/>
        <v>346.51</v>
      </c>
      <c r="G4001" s="510"/>
      <c r="H4001" s="423"/>
      <c r="I4001" s="422">
        <f t="shared" si="1113"/>
        <v>0</v>
      </c>
      <c r="J4001" s="422">
        <f t="shared" si="1114"/>
        <v>0</v>
      </c>
      <c r="K4001" s="419"/>
      <c r="L4001" s="423">
        <f t="shared" si="1115"/>
        <v>0</v>
      </c>
      <c r="M4001" s="423">
        <f t="shared" si="1115"/>
        <v>0</v>
      </c>
      <c r="N4001" s="424">
        <f t="shared" si="1116"/>
        <v>0</v>
      </c>
      <c r="O4001" s="424">
        <f t="shared" si="1117"/>
        <v>0</v>
      </c>
      <c r="P4001" s="420"/>
      <c r="Q4001" s="532"/>
      <c r="R4001" s="526" t="str">
        <f t="shared" si="1111"/>
        <v/>
      </c>
      <c r="S4001" s="526" t="str">
        <f t="shared" si="1098"/>
        <v/>
      </c>
      <c r="V4001" s="433">
        <f>VLOOKUP(A4001,[3]Cartilha!$A:$A,1,FALSE)</f>
        <v>101911</v>
      </c>
      <c r="W4001" s="367"/>
    </row>
    <row r="4002" spans="1:23" x14ac:dyDescent="0.2">
      <c r="A4002" s="623" t="s">
        <v>1968</v>
      </c>
      <c r="B4002" s="616"/>
      <c r="C4002" s="650" t="s">
        <v>94</v>
      </c>
      <c r="D4002" s="612">
        <v>0</v>
      </c>
      <c r="E4002" s="621"/>
      <c r="F4002" s="614">
        <f t="shared" si="1112"/>
        <v>0</v>
      </c>
      <c r="G4002" s="518"/>
      <c r="H4002" s="446"/>
      <c r="I4002" s="447"/>
      <c r="J4002" s="448"/>
      <c r="K4002" s="419"/>
      <c r="L4002" s="446"/>
      <c r="M4002" s="446"/>
      <c r="N4002" s="447"/>
      <c r="O4002" s="448"/>
      <c r="P4002" s="420"/>
      <c r="Q4002" s="525" t="str">
        <f>IF(OR(SUM(J4003:J5524)&gt;0,SUM(O4003:O5524)&gt;0),"xx","")</f>
        <v>xx</v>
      </c>
      <c r="R4002" s="526" t="str">
        <f t="shared" si="1111"/>
        <v>x</v>
      </c>
      <c r="S4002" s="526" t="str">
        <f t="shared" ref="S4002:S4065" si="1118">IF(Q4002="X","x",IF(Q4002="xx","x",IF(OR(J4002&gt;0,O4002&gt;0),"x","")))</f>
        <v>x</v>
      </c>
      <c r="V4002" s="433" t="str">
        <f>VLOOKUP(A4002,[3]Cartilha!$A:$A,1,FALSE)</f>
        <v>9.3</v>
      </c>
      <c r="W4002" s="367"/>
    </row>
    <row r="4003" spans="1:23" hidden="1" x14ac:dyDescent="0.2">
      <c r="A4003" s="576" t="s">
        <v>1984</v>
      </c>
      <c r="B4003" s="616"/>
      <c r="C4003" s="639" t="s">
        <v>2712</v>
      </c>
      <c r="D4003" s="612">
        <v>0</v>
      </c>
      <c r="E4003" s="621"/>
      <c r="F4003" s="614">
        <f t="shared" si="1112"/>
        <v>0</v>
      </c>
      <c r="G4003" s="518"/>
      <c r="H4003" s="446"/>
      <c r="I4003" s="447"/>
      <c r="J4003" s="448"/>
      <c r="K4003" s="419"/>
      <c r="L4003" s="446"/>
      <c r="M4003" s="446"/>
      <c r="N4003" s="447"/>
      <c r="O4003" s="448"/>
      <c r="P4003" s="420"/>
      <c r="Q4003" s="525" t="str">
        <f>IF(OR(SUM(J4004:J4061)&gt;0,SUM(O4004:O4061)&gt;0),"xx","")</f>
        <v/>
      </c>
      <c r="R4003" s="526" t="str">
        <f t="shared" si="1111"/>
        <v/>
      </c>
      <c r="S4003" s="526" t="str">
        <f t="shared" si="1118"/>
        <v/>
      </c>
      <c r="V4003" s="433" t="str">
        <f>VLOOKUP(A4003,[3]Cartilha!$A:$A,1,FALSE)</f>
        <v>9.3.1</v>
      </c>
      <c r="W4003" s="367"/>
    </row>
    <row r="4004" spans="1:23" hidden="1" x14ac:dyDescent="0.2">
      <c r="A4004" s="623">
        <v>90443</v>
      </c>
      <c r="B4004" s="616" t="s">
        <v>3171</v>
      </c>
      <c r="C4004" s="620" t="s">
        <v>928</v>
      </c>
      <c r="D4004" s="612" t="s">
        <v>7029</v>
      </c>
      <c r="E4004" s="621">
        <v>14.04</v>
      </c>
      <c r="F4004" s="614">
        <f t="shared" si="1112"/>
        <v>16.93</v>
      </c>
      <c r="G4004" s="510"/>
      <c r="H4004" s="423"/>
      <c r="I4004" s="422">
        <f t="shared" ref="I4004:I4035" si="1119">IF(ISBLANK(E4004),0,ROUND(F4004*G4004,2))</f>
        <v>0</v>
      </c>
      <c r="J4004" s="422">
        <f t="shared" ref="J4004:J4035" si="1120">IF(ISBLANK(G4004),0,ROUND(G4004*H4004,2))</f>
        <v>0</v>
      </c>
      <c r="K4004" s="419"/>
      <c r="L4004" s="423">
        <f t="shared" ref="L4004:L4035" si="1121">G4004</f>
        <v>0</v>
      </c>
      <c r="M4004" s="423">
        <f t="shared" ref="M4004:M4035" si="1122">H4004</f>
        <v>0</v>
      </c>
      <c r="N4004" s="424">
        <f t="shared" ref="N4004:N4035" si="1123">IF(ISBLANK(E4004),0,ROUND(F4004*L4004,2))</f>
        <v>0</v>
      </c>
      <c r="O4004" s="424">
        <f t="shared" ref="O4004:O4035" si="1124">IF(ISBLANK(L4004),0,ROUND(L4004*M4004,2))</f>
        <v>0</v>
      </c>
      <c r="P4004" s="420"/>
      <c r="Q4004" s="532"/>
      <c r="R4004" s="526" t="str">
        <f t="shared" si="1111"/>
        <v/>
      </c>
      <c r="S4004" s="526" t="str">
        <f t="shared" si="1118"/>
        <v/>
      </c>
      <c r="V4004" s="433">
        <f>VLOOKUP(A4004,[3]Cartilha!$A:$A,1,FALSE)</f>
        <v>90443</v>
      </c>
      <c r="W4004" s="367"/>
    </row>
    <row r="4005" spans="1:23" hidden="1" x14ac:dyDescent="0.2">
      <c r="A4005" s="623">
        <v>90444</v>
      </c>
      <c r="B4005" s="616" t="s">
        <v>3171</v>
      </c>
      <c r="C4005" s="620" t="s">
        <v>454</v>
      </c>
      <c r="D4005" s="612" t="s">
        <v>7029</v>
      </c>
      <c r="E4005" s="621">
        <v>28.54</v>
      </c>
      <c r="F4005" s="614">
        <f t="shared" si="1112"/>
        <v>34.409999999999997</v>
      </c>
      <c r="G4005" s="510"/>
      <c r="H4005" s="423"/>
      <c r="I4005" s="422">
        <f t="shared" si="1119"/>
        <v>0</v>
      </c>
      <c r="J4005" s="422">
        <f t="shared" si="1120"/>
        <v>0</v>
      </c>
      <c r="K4005" s="419"/>
      <c r="L4005" s="423">
        <f t="shared" si="1121"/>
        <v>0</v>
      </c>
      <c r="M4005" s="423">
        <f t="shared" si="1122"/>
        <v>0</v>
      </c>
      <c r="N4005" s="424">
        <f t="shared" si="1123"/>
        <v>0</v>
      </c>
      <c r="O4005" s="424">
        <f t="shared" si="1124"/>
        <v>0</v>
      </c>
      <c r="P4005" s="420"/>
      <c r="Q4005" s="532"/>
      <c r="R4005" s="526" t="str">
        <f t="shared" si="1111"/>
        <v/>
      </c>
      <c r="S4005" s="526" t="str">
        <f t="shared" si="1118"/>
        <v/>
      </c>
      <c r="V4005" s="433">
        <f>VLOOKUP(A4005,[3]Cartilha!$A:$A,1,FALSE)</f>
        <v>90444</v>
      </c>
      <c r="W4005" s="367"/>
    </row>
    <row r="4006" spans="1:23" ht="22.5" hidden="1" x14ac:dyDescent="0.2">
      <c r="A4006" s="623">
        <v>90445</v>
      </c>
      <c r="B4006" s="616" t="s">
        <v>3171</v>
      </c>
      <c r="C4006" s="620" t="s">
        <v>455</v>
      </c>
      <c r="D4006" s="612" t="s">
        <v>7029</v>
      </c>
      <c r="E4006" s="621">
        <v>30.45</v>
      </c>
      <c r="F4006" s="614">
        <f t="shared" si="1112"/>
        <v>36.71</v>
      </c>
      <c r="G4006" s="510"/>
      <c r="H4006" s="423"/>
      <c r="I4006" s="422">
        <f t="shared" si="1119"/>
        <v>0</v>
      </c>
      <c r="J4006" s="422">
        <f t="shared" si="1120"/>
        <v>0</v>
      </c>
      <c r="K4006" s="419"/>
      <c r="L4006" s="423">
        <f t="shared" si="1121"/>
        <v>0</v>
      </c>
      <c r="M4006" s="423">
        <f t="shared" si="1122"/>
        <v>0</v>
      </c>
      <c r="N4006" s="424">
        <f t="shared" si="1123"/>
        <v>0</v>
      </c>
      <c r="O4006" s="424">
        <f t="shared" si="1124"/>
        <v>0</v>
      </c>
      <c r="P4006" s="420"/>
      <c r="Q4006" s="532"/>
      <c r="R4006" s="526" t="str">
        <f t="shared" si="1111"/>
        <v/>
      </c>
      <c r="S4006" s="526" t="str">
        <f t="shared" si="1118"/>
        <v/>
      </c>
      <c r="V4006" s="433">
        <f>VLOOKUP(A4006,[3]Cartilha!$A:$A,1,FALSE)</f>
        <v>90445</v>
      </c>
      <c r="W4006" s="367"/>
    </row>
    <row r="4007" spans="1:23" hidden="1" x14ac:dyDescent="0.2">
      <c r="A4007" s="623">
        <v>90446</v>
      </c>
      <c r="B4007" s="616" t="s">
        <v>3171</v>
      </c>
      <c r="C4007" s="620" t="s">
        <v>456</v>
      </c>
      <c r="D4007" s="612" t="s">
        <v>7029</v>
      </c>
      <c r="E4007" s="621">
        <v>33.090000000000003</v>
      </c>
      <c r="F4007" s="614">
        <f t="shared" si="1112"/>
        <v>39.89</v>
      </c>
      <c r="G4007" s="510"/>
      <c r="H4007" s="423"/>
      <c r="I4007" s="422">
        <f t="shared" si="1119"/>
        <v>0</v>
      </c>
      <c r="J4007" s="422">
        <f t="shared" si="1120"/>
        <v>0</v>
      </c>
      <c r="K4007" s="419"/>
      <c r="L4007" s="423">
        <f t="shared" si="1121"/>
        <v>0</v>
      </c>
      <c r="M4007" s="423">
        <f t="shared" si="1122"/>
        <v>0</v>
      </c>
      <c r="N4007" s="424">
        <f t="shared" si="1123"/>
        <v>0</v>
      </c>
      <c r="O4007" s="424">
        <f t="shared" si="1124"/>
        <v>0</v>
      </c>
      <c r="P4007" s="420"/>
      <c r="Q4007" s="532"/>
      <c r="R4007" s="526" t="str">
        <f t="shared" si="1111"/>
        <v/>
      </c>
      <c r="S4007" s="526" t="str">
        <f t="shared" si="1118"/>
        <v/>
      </c>
      <c r="V4007" s="433">
        <f>VLOOKUP(A4007,[3]Cartilha!$A:$A,1,FALSE)</f>
        <v>90446</v>
      </c>
      <c r="W4007" s="367"/>
    </row>
    <row r="4008" spans="1:23" ht="22.5" hidden="1" x14ac:dyDescent="0.2">
      <c r="A4008" s="623">
        <v>91222</v>
      </c>
      <c r="B4008" s="616" t="s">
        <v>3171</v>
      </c>
      <c r="C4008" s="620" t="s">
        <v>929</v>
      </c>
      <c r="D4008" s="612" t="s">
        <v>7029</v>
      </c>
      <c r="E4008" s="621">
        <v>15.12</v>
      </c>
      <c r="F4008" s="614">
        <f t="shared" si="1112"/>
        <v>18.23</v>
      </c>
      <c r="G4008" s="510"/>
      <c r="H4008" s="423"/>
      <c r="I4008" s="422">
        <f t="shared" si="1119"/>
        <v>0</v>
      </c>
      <c r="J4008" s="422">
        <f t="shared" si="1120"/>
        <v>0</v>
      </c>
      <c r="K4008" s="419"/>
      <c r="L4008" s="423">
        <f t="shared" si="1121"/>
        <v>0</v>
      </c>
      <c r="M4008" s="423">
        <f t="shared" si="1122"/>
        <v>0</v>
      </c>
      <c r="N4008" s="424">
        <f t="shared" si="1123"/>
        <v>0</v>
      </c>
      <c r="O4008" s="424">
        <f t="shared" si="1124"/>
        <v>0</v>
      </c>
      <c r="P4008" s="420"/>
      <c r="Q4008" s="532"/>
      <c r="R4008" s="526" t="str">
        <f t="shared" si="1111"/>
        <v/>
      </c>
      <c r="S4008" s="526" t="str">
        <f t="shared" si="1118"/>
        <v/>
      </c>
      <c r="V4008" s="433">
        <f>VLOOKUP(A4008,[3]Cartilha!$A:$A,1,FALSE)</f>
        <v>91222</v>
      </c>
      <c r="W4008" s="367"/>
    </row>
    <row r="4009" spans="1:23" hidden="1" x14ac:dyDescent="0.2">
      <c r="A4009" s="623">
        <v>90436</v>
      </c>
      <c r="B4009" s="616" t="s">
        <v>3171</v>
      </c>
      <c r="C4009" s="620" t="s">
        <v>457</v>
      </c>
      <c r="D4009" s="612" t="s">
        <v>169</v>
      </c>
      <c r="E4009" s="621">
        <v>15.45</v>
      </c>
      <c r="F4009" s="614">
        <f t="shared" si="1112"/>
        <v>18.63</v>
      </c>
      <c r="G4009" s="510"/>
      <c r="H4009" s="423"/>
      <c r="I4009" s="422">
        <f t="shared" si="1119"/>
        <v>0</v>
      </c>
      <c r="J4009" s="422">
        <f t="shared" si="1120"/>
        <v>0</v>
      </c>
      <c r="K4009" s="419"/>
      <c r="L4009" s="423">
        <f t="shared" si="1121"/>
        <v>0</v>
      </c>
      <c r="M4009" s="423">
        <f t="shared" si="1122"/>
        <v>0</v>
      </c>
      <c r="N4009" s="424">
        <f t="shared" si="1123"/>
        <v>0</v>
      </c>
      <c r="O4009" s="424">
        <f t="shared" si="1124"/>
        <v>0</v>
      </c>
      <c r="P4009" s="420"/>
      <c r="Q4009" s="532"/>
      <c r="R4009" s="526" t="str">
        <f t="shared" si="1111"/>
        <v/>
      </c>
      <c r="S4009" s="526" t="str">
        <f t="shared" si="1118"/>
        <v/>
      </c>
      <c r="V4009" s="433">
        <f>VLOOKUP(A4009,[3]Cartilha!$A:$A,1,FALSE)</f>
        <v>90436</v>
      </c>
      <c r="W4009" s="367"/>
    </row>
    <row r="4010" spans="1:23" hidden="1" x14ac:dyDescent="0.2">
      <c r="A4010" s="623">
        <v>90437</v>
      </c>
      <c r="B4010" s="616" t="s">
        <v>3171</v>
      </c>
      <c r="C4010" s="620" t="s">
        <v>458</v>
      </c>
      <c r="D4010" s="612" t="s">
        <v>169</v>
      </c>
      <c r="E4010" s="621">
        <v>37.54</v>
      </c>
      <c r="F4010" s="614">
        <f t="shared" si="1112"/>
        <v>45.26</v>
      </c>
      <c r="G4010" s="510"/>
      <c r="H4010" s="423"/>
      <c r="I4010" s="422">
        <f t="shared" si="1119"/>
        <v>0</v>
      </c>
      <c r="J4010" s="422">
        <f t="shared" si="1120"/>
        <v>0</v>
      </c>
      <c r="K4010" s="419"/>
      <c r="L4010" s="423">
        <f t="shared" si="1121"/>
        <v>0</v>
      </c>
      <c r="M4010" s="423">
        <f t="shared" si="1122"/>
        <v>0</v>
      </c>
      <c r="N4010" s="424">
        <f t="shared" si="1123"/>
        <v>0</v>
      </c>
      <c r="O4010" s="424">
        <f t="shared" si="1124"/>
        <v>0</v>
      </c>
      <c r="P4010" s="420"/>
      <c r="Q4010" s="532"/>
      <c r="R4010" s="526" t="str">
        <f t="shared" si="1111"/>
        <v/>
      </c>
      <c r="S4010" s="526" t="str">
        <f t="shared" si="1118"/>
        <v/>
      </c>
      <c r="V4010" s="433">
        <f>VLOOKUP(A4010,[3]Cartilha!$A:$A,1,FALSE)</f>
        <v>90437</v>
      </c>
      <c r="W4010" s="367"/>
    </row>
    <row r="4011" spans="1:23" hidden="1" x14ac:dyDescent="0.2">
      <c r="A4011" s="623">
        <v>90438</v>
      </c>
      <c r="B4011" s="616" t="s">
        <v>3171</v>
      </c>
      <c r="C4011" s="620" t="s">
        <v>459</v>
      </c>
      <c r="D4011" s="612" t="s">
        <v>169</v>
      </c>
      <c r="E4011" s="621">
        <v>53.8</v>
      </c>
      <c r="F4011" s="614">
        <f t="shared" si="1112"/>
        <v>64.86</v>
      </c>
      <c r="G4011" s="510"/>
      <c r="H4011" s="423"/>
      <c r="I4011" s="422">
        <f t="shared" si="1119"/>
        <v>0</v>
      </c>
      <c r="J4011" s="422">
        <f t="shared" si="1120"/>
        <v>0</v>
      </c>
      <c r="K4011" s="419"/>
      <c r="L4011" s="423">
        <f t="shared" si="1121"/>
        <v>0</v>
      </c>
      <c r="M4011" s="423">
        <f t="shared" si="1122"/>
        <v>0</v>
      </c>
      <c r="N4011" s="424">
        <f t="shared" si="1123"/>
        <v>0</v>
      </c>
      <c r="O4011" s="424">
        <f t="shared" si="1124"/>
        <v>0</v>
      </c>
      <c r="P4011" s="420"/>
      <c r="Q4011" s="532"/>
      <c r="R4011" s="526" t="str">
        <f t="shared" si="1111"/>
        <v/>
      </c>
      <c r="S4011" s="526" t="str">
        <f t="shared" si="1118"/>
        <v/>
      </c>
      <c r="V4011" s="433">
        <f>VLOOKUP(A4011,[3]Cartilha!$A:$A,1,FALSE)</f>
        <v>90438</v>
      </c>
      <c r="W4011" s="367"/>
    </row>
    <row r="4012" spans="1:23" hidden="1" x14ac:dyDescent="0.2">
      <c r="A4012" s="623">
        <v>90439</v>
      </c>
      <c r="B4012" s="616" t="s">
        <v>3171</v>
      </c>
      <c r="C4012" s="620" t="s">
        <v>460</v>
      </c>
      <c r="D4012" s="612" t="s">
        <v>169</v>
      </c>
      <c r="E4012" s="621">
        <v>66.47</v>
      </c>
      <c r="F4012" s="614">
        <f t="shared" si="1112"/>
        <v>80.14</v>
      </c>
      <c r="G4012" s="510"/>
      <c r="H4012" s="423"/>
      <c r="I4012" s="422">
        <f t="shared" si="1119"/>
        <v>0</v>
      </c>
      <c r="J4012" s="422">
        <f t="shared" si="1120"/>
        <v>0</v>
      </c>
      <c r="K4012" s="419"/>
      <c r="L4012" s="423">
        <f t="shared" si="1121"/>
        <v>0</v>
      </c>
      <c r="M4012" s="423">
        <f t="shared" si="1122"/>
        <v>0</v>
      </c>
      <c r="N4012" s="424">
        <f t="shared" si="1123"/>
        <v>0</v>
      </c>
      <c r="O4012" s="424">
        <f t="shared" si="1124"/>
        <v>0</v>
      </c>
      <c r="P4012" s="420"/>
      <c r="Q4012" s="532"/>
      <c r="R4012" s="526" t="str">
        <f t="shared" si="1111"/>
        <v/>
      </c>
      <c r="S4012" s="526" t="str">
        <f t="shared" si="1118"/>
        <v/>
      </c>
      <c r="V4012" s="433">
        <f>VLOOKUP(A4012,[3]Cartilha!$A:$A,1,FALSE)</f>
        <v>90439</v>
      </c>
      <c r="W4012" s="367"/>
    </row>
    <row r="4013" spans="1:23" hidden="1" x14ac:dyDescent="0.2">
      <c r="A4013" s="623">
        <v>90440</v>
      </c>
      <c r="B4013" s="616" t="s">
        <v>3171</v>
      </c>
      <c r="C4013" s="620" t="s">
        <v>461</v>
      </c>
      <c r="D4013" s="612" t="s">
        <v>169</v>
      </c>
      <c r="E4013" s="621">
        <v>106.47</v>
      </c>
      <c r="F4013" s="614">
        <f t="shared" si="1112"/>
        <v>128.36000000000001</v>
      </c>
      <c r="G4013" s="510"/>
      <c r="H4013" s="423"/>
      <c r="I4013" s="422">
        <f t="shared" si="1119"/>
        <v>0</v>
      </c>
      <c r="J4013" s="422">
        <f t="shared" si="1120"/>
        <v>0</v>
      </c>
      <c r="K4013" s="419"/>
      <c r="L4013" s="423">
        <f t="shared" si="1121"/>
        <v>0</v>
      </c>
      <c r="M4013" s="423">
        <f t="shared" si="1122"/>
        <v>0</v>
      </c>
      <c r="N4013" s="424">
        <f t="shared" si="1123"/>
        <v>0</v>
      </c>
      <c r="O4013" s="424">
        <f t="shared" si="1124"/>
        <v>0</v>
      </c>
      <c r="P4013" s="420"/>
      <c r="Q4013" s="532"/>
      <c r="R4013" s="526" t="str">
        <f t="shared" si="1111"/>
        <v/>
      </c>
      <c r="S4013" s="526" t="str">
        <f t="shared" si="1118"/>
        <v/>
      </c>
      <c r="V4013" s="433">
        <f>VLOOKUP(A4013,[3]Cartilha!$A:$A,1,FALSE)</f>
        <v>90440</v>
      </c>
      <c r="W4013" s="367"/>
    </row>
    <row r="4014" spans="1:23" hidden="1" x14ac:dyDescent="0.2">
      <c r="A4014" s="623">
        <v>90441</v>
      </c>
      <c r="B4014" s="616" t="s">
        <v>3171</v>
      </c>
      <c r="C4014" s="620" t="s">
        <v>462</v>
      </c>
      <c r="D4014" s="612" t="s">
        <v>169</v>
      </c>
      <c r="E4014" s="621">
        <v>136</v>
      </c>
      <c r="F4014" s="614">
        <f t="shared" si="1112"/>
        <v>163.96</v>
      </c>
      <c r="G4014" s="510"/>
      <c r="H4014" s="423"/>
      <c r="I4014" s="422">
        <f t="shared" si="1119"/>
        <v>0</v>
      </c>
      <c r="J4014" s="422">
        <f t="shared" si="1120"/>
        <v>0</v>
      </c>
      <c r="K4014" s="419"/>
      <c r="L4014" s="423">
        <f t="shared" si="1121"/>
        <v>0</v>
      </c>
      <c r="M4014" s="423">
        <f t="shared" si="1122"/>
        <v>0</v>
      </c>
      <c r="N4014" s="424">
        <f t="shared" si="1123"/>
        <v>0</v>
      </c>
      <c r="O4014" s="424">
        <f t="shared" si="1124"/>
        <v>0</v>
      </c>
      <c r="P4014" s="420"/>
      <c r="Q4014" s="532"/>
      <c r="R4014" s="526" t="str">
        <f t="shared" si="1111"/>
        <v/>
      </c>
      <c r="S4014" s="526" t="str">
        <f t="shared" si="1118"/>
        <v/>
      </c>
      <c r="V4014" s="433">
        <f>VLOOKUP(A4014,[3]Cartilha!$A:$A,1,FALSE)</f>
        <v>90441</v>
      </c>
      <c r="W4014" s="367"/>
    </row>
    <row r="4015" spans="1:23" hidden="1" x14ac:dyDescent="0.2">
      <c r="A4015" s="623">
        <v>90453</v>
      </c>
      <c r="B4015" s="616" t="s">
        <v>3171</v>
      </c>
      <c r="C4015" s="620" t="s">
        <v>463</v>
      </c>
      <c r="D4015" s="612" t="s">
        <v>169</v>
      </c>
      <c r="E4015" s="621">
        <v>3.19</v>
      </c>
      <c r="F4015" s="614">
        <f t="shared" si="1112"/>
        <v>3.85</v>
      </c>
      <c r="G4015" s="510"/>
      <c r="H4015" s="423"/>
      <c r="I4015" s="422">
        <f t="shared" si="1119"/>
        <v>0</v>
      </c>
      <c r="J4015" s="422">
        <f t="shared" si="1120"/>
        <v>0</v>
      </c>
      <c r="K4015" s="419"/>
      <c r="L4015" s="423">
        <f t="shared" si="1121"/>
        <v>0</v>
      </c>
      <c r="M4015" s="423">
        <f t="shared" si="1122"/>
        <v>0</v>
      </c>
      <c r="N4015" s="424">
        <f t="shared" si="1123"/>
        <v>0</v>
      </c>
      <c r="O4015" s="424">
        <f t="shared" si="1124"/>
        <v>0</v>
      </c>
      <c r="P4015" s="420"/>
      <c r="Q4015" s="532"/>
      <c r="R4015" s="526" t="str">
        <f t="shared" si="1111"/>
        <v/>
      </c>
      <c r="S4015" s="526" t="str">
        <f t="shared" si="1118"/>
        <v/>
      </c>
      <c r="V4015" s="433">
        <f>VLOOKUP(A4015,[3]Cartilha!$A:$A,1,FALSE)</f>
        <v>90453</v>
      </c>
      <c r="W4015" s="367"/>
    </row>
    <row r="4016" spans="1:23" hidden="1" x14ac:dyDescent="0.2">
      <c r="A4016" s="623">
        <v>90454</v>
      </c>
      <c r="B4016" s="616" t="s">
        <v>3171</v>
      </c>
      <c r="C4016" s="620" t="s">
        <v>464</v>
      </c>
      <c r="D4016" s="612" t="s">
        <v>169</v>
      </c>
      <c r="E4016" s="621">
        <v>5.77</v>
      </c>
      <c r="F4016" s="614">
        <f t="shared" si="1112"/>
        <v>6.96</v>
      </c>
      <c r="G4016" s="510"/>
      <c r="H4016" s="423"/>
      <c r="I4016" s="422">
        <f t="shared" si="1119"/>
        <v>0</v>
      </c>
      <c r="J4016" s="422">
        <f t="shared" si="1120"/>
        <v>0</v>
      </c>
      <c r="K4016" s="419"/>
      <c r="L4016" s="423">
        <f t="shared" si="1121"/>
        <v>0</v>
      </c>
      <c r="M4016" s="423">
        <f t="shared" si="1122"/>
        <v>0</v>
      </c>
      <c r="N4016" s="424">
        <f t="shared" si="1123"/>
        <v>0</v>
      </c>
      <c r="O4016" s="424">
        <f t="shared" si="1124"/>
        <v>0</v>
      </c>
      <c r="P4016" s="420"/>
      <c r="Q4016" s="532"/>
      <c r="R4016" s="526" t="str">
        <f t="shared" si="1111"/>
        <v/>
      </c>
      <c r="S4016" s="526" t="str">
        <f t="shared" si="1118"/>
        <v/>
      </c>
      <c r="V4016" s="433">
        <f>VLOOKUP(A4016,[3]Cartilha!$A:$A,1,FALSE)</f>
        <v>90454</v>
      </c>
      <c r="W4016" s="367"/>
    </row>
    <row r="4017" spans="1:23" hidden="1" x14ac:dyDescent="0.2">
      <c r="A4017" s="623">
        <v>90455</v>
      </c>
      <c r="B4017" s="616" t="s">
        <v>3171</v>
      </c>
      <c r="C4017" s="620" t="s">
        <v>465</v>
      </c>
      <c r="D4017" s="612" t="s">
        <v>169</v>
      </c>
      <c r="E4017" s="621">
        <v>7.53</v>
      </c>
      <c r="F4017" s="614">
        <f t="shared" si="1112"/>
        <v>9.08</v>
      </c>
      <c r="G4017" s="510"/>
      <c r="H4017" s="423"/>
      <c r="I4017" s="422">
        <f t="shared" si="1119"/>
        <v>0</v>
      </c>
      <c r="J4017" s="422">
        <f t="shared" si="1120"/>
        <v>0</v>
      </c>
      <c r="K4017" s="419"/>
      <c r="L4017" s="423">
        <f t="shared" si="1121"/>
        <v>0</v>
      </c>
      <c r="M4017" s="423">
        <f t="shared" si="1122"/>
        <v>0</v>
      </c>
      <c r="N4017" s="424">
        <f t="shared" si="1123"/>
        <v>0</v>
      </c>
      <c r="O4017" s="424">
        <f t="shared" si="1124"/>
        <v>0</v>
      </c>
      <c r="P4017" s="420"/>
      <c r="Q4017" s="532"/>
      <c r="R4017" s="526" t="str">
        <f t="shared" si="1111"/>
        <v/>
      </c>
      <c r="S4017" s="526" t="str">
        <f t="shared" si="1118"/>
        <v/>
      </c>
      <c r="V4017" s="433">
        <f>VLOOKUP(A4017,[3]Cartilha!$A:$A,1,FALSE)</f>
        <v>90455</v>
      </c>
      <c r="W4017" s="367"/>
    </row>
    <row r="4018" spans="1:23" hidden="1" x14ac:dyDescent="0.2">
      <c r="A4018" s="623">
        <v>90451</v>
      </c>
      <c r="B4018" s="616" t="s">
        <v>3171</v>
      </c>
      <c r="C4018" s="620" t="s">
        <v>930</v>
      </c>
      <c r="D4018" s="612" t="s">
        <v>169</v>
      </c>
      <c r="E4018" s="621">
        <v>4.63</v>
      </c>
      <c r="F4018" s="614">
        <f t="shared" si="1112"/>
        <v>5.58</v>
      </c>
      <c r="G4018" s="510"/>
      <c r="H4018" s="423"/>
      <c r="I4018" s="422">
        <f t="shared" si="1119"/>
        <v>0</v>
      </c>
      <c r="J4018" s="422">
        <f t="shared" si="1120"/>
        <v>0</v>
      </c>
      <c r="K4018" s="419"/>
      <c r="L4018" s="423">
        <f t="shared" si="1121"/>
        <v>0</v>
      </c>
      <c r="M4018" s="423">
        <f t="shared" si="1122"/>
        <v>0</v>
      </c>
      <c r="N4018" s="424">
        <f t="shared" si="1123"/>
        <v>0</v>
      </c>
      <c r="O4018" s="424">
        <f t="shared" si="1124"/>
        <v>0</v>
      </c>
      <c r="P4018" s="420"/>
      <c r="Q4018" s="532"/>
      <c r="R4018" s="526" t="str">
        <f t="shared" si="1111"/>
        <v/>
      </c>
      <c r="S4018" s="526" t="str">
        <f t="shared" si="1118"/>
        <v/>
      </c>
      <c r="V4018" s="433">
        <f>VLOOKUP(A4018,[3]Cartilha!$A:$A,1,FALSE)</f>
        <v>90451</v>
      </c>
      <c r="W4018" s="367"/>
    </row>
    <row r="4019" spans="1:23" hidden="1" x14ac:dyDescent="0.2">
      <c r="A4019" s="623">
        <v>90452</v>
      </c>
      <c r="B4019" s="616" t="s">
        <v>3171</v>
      </c>
      <c r="C4019" s="620" t="s">
        <v>931</v>
      </c>
      <c r="D4019" s="612" t="s">
        <v>169</v>
      </c>
      <c r="E4019" s="621">
        <v>17.71</v>
      </c>
      <c r="F4019" s="614">
        <f t="shared" si="1112"/>
        <v>21.35</v>
      </c>
      <c r="G4019" s="510"/>
      <c r="H4019" s="423"/>
      <c r="I4019" s="422">
        <f t="shared" si="1119"/>
        <v>0</v>
      </c>
      <c r="J4019" s="422">
        <f t="shared" si="1120"/>
        <v>0</v>
      </c>
      <c r="K4019" s="419"/>
      <c r="L4019" s="423">
        <f t="shared" si="1121"/>
        <v>0</v>
      </c>
      <c r="M4019" s="423">
        <f t="shared" si="1122"/>
        <v>0</v>
      </c>
      <c r="N4019" s="424">
        <f t="shared" si="1123"/>
        <v>0</v>
      </c>
      <c r="O4019" s="424">
        <f t="shared" si="1124"/>
        <v>0</v>
      </c>
      <c r="P4019" s="420"/>
      <c r="Q4019" s="532"/>
      <c r="R4019" s="526" t="str">
        <f t="shared" si="1111"/>
        <v/>
      </c>
      <c r="S4019" s="526" t="str">
        <f t="shared" si="1118"/>
        <v/>
      </c>
      <c r="V4019" s="433">
        <f>VLOOKUP(A4019,[3]Cartilha!$A:$A,1,FALSE)</f>
        <v>90452</v>
      </c>
      <c r="W4019" s="367"/>
    </row>
    <row r="4020" spans="1:23" ht="22.5" hidden="1" x14ac:dyDescent="0.2">
      <c r="A4020" s="623">
        <v>90466</v>
      </c>
      <c r="B4020" s="616" t="s">
        <v>3171</v>
      </c>
      <c r="C4020" s="620" t="s">
        <v>466</v>
      </c>
      <c r="D4020" s="612" t="s">
        <v>7029</v>
      </c>
      <c r="E4020" s="621">
        <v>13.81</v>
      </c>
      <c r="F4020" s="614">
        <f t="shared" si="1112"/>
        <v>16.649999999999999</v>
      </c>
      <c r="G4020" s="510"/>
      <c r="H4020" s="423"/>
      <c r="I4020" s="422">
        <f t="shared" si="1119"/>
        <v>0</v>
      </c>
      <c r="J4020" s="422">
        <f t="shared" si="1120"/>
        <v>0</v>
      </c>
      <c r="K4020" s="419"/>
      <c r="L4020" s="423">
        <f t="shared" si="1121"/>
        <v>0</v>
      </c>
      <c r="M4020" s="423">
        <f t="shared" si="1122"/>
        <v>0</v>
      </c>
      <c r="N4020" s="424">
        <f t="shared" si="1123"/>
        <v>0</v>
      </c>
      <c r="O4020" s="424">
        <f t="shared" si="1124"/>
        <v>0</v>
      </c>
      <c r="P4020" s="420"/>
      <c r="Q4020" s="532"/>
      <c r="R4020" s="526" t="str">
        <f t="shared" si="1111"/>
        <v/>
      </c>
      <c r="S4020" s="526" t="str">
        <f t="shared" si="1118"/>
        <v/>
      </c>
      <c r="V4020" s="433">
        <f>VLOOKUP(A4020,[3]Cartilha!$A:$A,1,FALSE)</f>
        <v>90466</v>
      </c>
      <c r="W4020" s="367"/>
    </row>
    <row r="4021" spans="1:23" ht="22.5" hidden="1" x14ac:dyDescent="0.2">
      <c r="A4021" s="623">
        <v>90467</v>
      </c>
      <c r="B4021" s="616" t="s">
        <v>3171</v>
      </c>
      <c r="C4021" s="620" t="s">
        <v>467</v>
      </c>
      <c r="D4021" s="612" t="s">
        <v>7029</v>
      </c>
      <c r="E4021" s="621">
        <v>21.81</v>
      </c>
      <c r="F4021" s="614">
        <f t="shared" si="1112"/>
        <v>26.29</v>
      </c>
      <c r="G4021" s="510"/>
      <c r="H4021" s="423"/>
      <c r="I4021" s="422">
        <f t="shared" si="1119"/>
        <v>0</v>
      </c>
      <c r="J4021" s="422">
        <f t="shared" si="1120"/>
        <v>0</v>
      </c>
      <c r="K4021" s="419"/>
      <c r="L4021" s="423">
        <f t="shared" si="1121"/>
        <v>0</v>
      </c>
      <c r="M4021" s="423">
        <f t="shared" si="1122"/>
        <v>0</v>
      </c>
      <c r="N4021" s="424">
        <f t="shared" si="1123"/>
        <v>0</v>
      </c>
      <c r="O4021" s="424">
        <f t="shared" si="1124"/>
        <v>0</v>
      </c>
      <c r="P4021" s="420"/>
      <c r="Q4021" s="532"/>
      <c r="R4021" s="526" t="str">
        <f t="shared" si="1111"/>
        <v/>
      </c>
      <c r="S4021" s="526" t="str">
        <f t="shared" si="1118"/>
        <v/>
      </c>
      <c r="V4021" s="433">
        <f>VLOOKUP(A4021,[3]Cartilha!$A:$A,1,FALSE)</f>
        <v>90467</v>
      </c>
      <c r="W4021" s="367"/>
    </row>
    <row r="4022" spans="1:23" ht="22.5" hidden="1" x14ac:dyDescent="0.2">
      <c r="A4022" s="623">
        <v>90468</v>
      </c>
      <c r="B4022" s="616" t="s">
        <v>3171</v>
      </c>
      <c r="C4022" s="620" t="s">
        <v>468</v>
      </c>
      <c r="D4022" s="612" t="s">
        <v>7029</v>
      </c>
      <c r="E4022" s="621">
        <v>5.95</v>
      </c>
      <c r="F4022" s="614">
        <f t="shared" si="1112"/>
        <v>7.17</v>
      </c>
      <c r="G4022" s="510"/>
      <c r="H4022" s="423"/>
      <c r="I4022" s="422">
        <f t="shared" si="1119"/>
        <v>0</v>
      </c>
      <c r="J4022" s="422">
        <f t="shared" si="1120"/>
        <v>0</v>
      </c>
      <c r="K4022" s="419"/>
      <c r="L4022" s="423">
        <f t="shared" si="1121"/>
        <v>0</v>
      </c>
      <c r="M4022" s="423">
        <f t="shared" si="1122"/>
        <v>0</v>
      </c>
      <c r="N4022" s="424">
        <f t="shared" si="1123"/>
        <v>0</v>
      </c>
      <c r="O4022" s="424">
        <f t="shared" si="1124"/>
        <v>0</v>
      </c>
      <c r="P4022" s="420"/>
      <c r="Q4022" s="532"/>
      <c r="R4022" s="526" t="str">
        <f t="shared" si="1111"/>
        <v/>
      </c>
      <c r="S4022" s="526" t="str">
        <f t="shared" si="1118"/>
        <v/>
      </c>
      <c r="V4022" s="433">
        <f>VLOOKUP(A4022,[3]Cartilha!$A:$A,1,FALSE)</f>
        <v>90468</v>
      </c>
      <c r="W4022" s="367"/>
    </row>
    <row r="4023" spans="1:23" ht="22.5" hidden="1" x14ac:dyDescent="0.2">
      <c r="A4023" s="623">
        <v>90469</v>
      </c>
      <c r="B4023" s="616" t="s">
        <v>3171</v>
      </c>
      <c r="C4023" s="620" t="s">
        <v>469</v>
      </c>
      <c r="D4023" s="612" t="s">
        <v>7029</v>
      </c>
      <c r="E4023" s="621">
        <v>9.49</v>
      </c>
      <c r="F4023" s="614">
        <f t="shared" si="1112"/>
        <v>11.44</v>
      </c>
      <c r="G4023" s="510"/>
      <c r="H4023" s="423"/>
      <c r="I4023" s="422">
        <f t="shared" si="1119"/>
        <v>0</v>
      </c>
      <c r="J4023" s="422">
        <f t="shared" si="1120"/>
        <v>0</v>
      </c>
      <c r="K4023" s="419"/>
      <c r="L4023" s="423">
        <f t="shared" si="1121"/>
        <v>0</v>
      </c>
      <c r="M4023" s="423">
        <f t="shared" si="1122"/>
        <v>0</v>
      </c>
      <c r="N4023" s="424">
        <f t="shared" si="1123"/>
        <v>0</v>
      </c>
      <c r="O4023" s="424">
        <f t="shared" si="1124"/>
        <v>0</v>
      </c>
      <c r="P4023" s="420"/>
      <c r="Q4023" s="532"/>
      <c r="R4023" s="526" t="str">
        <f t="shared" si="1111"/>
        <v/>
      </c>
      <c r="S4023" s="526" t="str">
        <f t="shared" si="1118"/>
        <v/>
      </c>
      <c r="V4023" s="433">
        <f>VLOOKUP(A4023,[3]Cartilha!$A:$A,1,FALSE)</f>
        <v>90469</v>
      </c>
      <c r="W4023" s="367"/>
    </row>
    <row r="4024" spans="1:23" hidden="1" x14ac:dyDescent="0.2">
      <c r="A4024" s="623">
        <v>90470</v>
      </c>
      <c r="B4024" s="616" t="s">
        <v>3171</v>
      </c>
      <c r="C4024" s="620" t="s">
        <v>470</v>
      </c>
      <c r="D4024" s="612" t="s">
        <v>7029</v>
      </c>
      <c r="E4024" s="621">
        <v>13</v>
      </c>
      <c r="F4024" s="614">
        <f t="shared" si="1112"/>
        <v>15.67</v>
      </c>
      <c r="G4024" s="510"/>
      <c r="H4024" s="423"/>
      <c r="I4024" s="422">
        <f t="shared" si="1119"/>
        <v>0</v>
      </c>
      <c r="J4024" s="422">
        <f t="shared" si="1120"/>
        <v>0</v>
      </c>
      <c r="K4024" s="419"/>
      <c r="L4024" s="423">
        <f t="shared" si="1121"/>
        <v>0</v>
      </c>
      <c r="M4024" s="423">
        <f t="shared" si="1122"/>
        <v>0</v>
      </c>
      <c r="N4024" s="424">
        <f t="shared" si="1123"/>
        <v>0</v>
      </c>
      <c r="O4024" s="424">
        <f t="shared" si="1124"/>
        <v>0</v>
      </c>
      <c r="P4024" s="420"/>
      <c r="Q4024" s="532"/>
      <c r="R4024" s="526" t="str">
        <f t="shared" si="1111"/>
        <v/>
      </c>
      <c r="S4024" s="526" t="str">
        <f t="shared" si="1118"/>
        <v/>
      </c>
      <c r="V4024" s="433">
        <f>VLOOKUP(A4024,[3]Cartilha!$A:$A,1,FALSE)</f>
        <v>90470</v>
      </c>
      <c r="W4024" s="367"/>
    </row>
    <row r="4025" spans="1:23" ht="22.5" hidden="1" x14ac:dyDescent="0.2">
      <c r="A4025" s="623">
        <v>91188</v>
      </c>
      <c r="B4025" s="616" t="s">
        <v>3171</v>
      </c>
      <c r="C4025" s="620" t="s">
        <v>932</v>
      </c>
      <c r="D4025" s="612" t="s">
        <v>169</v>
      </c>
      <c r="E4025" s="621">
        <v>7.48</v>
      </c>
      <c r="F4025" s="614">
        <f t="shared" si="1112"/>
        <v>9.02</v>
      </c>
      <c r="G4025" s="510"/>
      <c r="H4025" s="423"/>
      <c r="I4025" s="422">
        <f t="shared" si="1119"/>
        <v>0</v>
      </c>
      <c r="J4025" s="422">
        <f t="shared" si="1120"/>
        <v>0</v>
      </c>
      <c r="K4025" s="419"/>
      <c r="L4025" s="423">
        <f t="shared" si="1121"/>
        <v>0</v>
      </c>
      <c r="M4025" s="423">
        <f t="shared" si="1122"/>
        <v>0</v>
      </c>
      <c r="N4025" s="424">
        <f t="shared" si="1123"/>
        <v>0</v>
      </c>
      <c r="O4025" s="424">
        <f t="shared" si="1124"/>
        <v>0</v>
      </c>
      <c r="P4025" s="420"/>
      <c r="Q4025" s="532"/>
      <c r="R4025" s="526" t="str">
        <f t="shared" si="1111"/>
        <v/>
      </c>
      <c r="S4025" s="526" t="str">
        <f t="shared" si="1118"/>
        <v/>
      </c>
      <c r="V4025" s="433">
        <f>VLOOKUP(A4025,[3]Cartilha!$A:$A,1,FALSE)</f>
        <v>91188</v>
      </c>
      <c r="W4025" s="367"/>
    </row>
    <row r="4026" spans="1:23" ht="22.5" hidden="1" x14ac:dyDescent="0.2">
      <c r="A4026" s="623">
        <v>91189</v>
      </c>
      <c r="B4026" s="616" t="s">
        <v>3171</v>
      </c>
      <c r="C4026" s="620" t="s">
        <v>933</v>
      </c>
      <c r="D4026" s="612" t="s">
        <v>169</v>
      </c>
      <c r="E4026" s="621">
        <v>50.21</v>
      </c>
      <c r="F4026" s="614">
        <f t="shared" si="1112"/>
        <v>60.53</v>
      </c>
      <c r="G4026" s="510"/>
      <c r="H4026" s="423"/>
      <c r="I4026" s="422">
        <f t="shared" si="1119"/>
        <v>0</v>
      </c>
      <c r="J4026" s="422">
        <f t="shared" si="1120"/>
        <v>0</v>
      </c>
      <c r="K4026" s="419"/>
      <c r="L4026" s="423">
        <f t="shared" si="1121"/>
        <v>0</v>
      </c>
      <c r="M4026" s="423">
        <f t="shared" si="1122"/>
        <v>0</v>
      </c>
      <c r="N4026" s="424">
        <f t="shared" si="1123"/>
        <v>0</v>
      </c>
      <c r="O4026" s="424">
        <f t="shared" si="1124"/>
        <v>0</v>
      </c>
      <c r="P4026" s="420"/>
      <c r="Q4026" s="532"/>
      <c r="R4026" s="526" t="str">
        <f t="shared" si="1111"/>
        <v/>
      </c>
      <c r="S4026" s="526" t="str">
        <f t="shared" si="1118"/>
        <v/>
      </c>
      <c r="V4026" s="433">
        <f>VLOOKUP(A4026,[3]Cartilha!$A:$A,1,FALSE)</f>
        <v>91189</v>
      </c>
      <c r="W4026" s="367"/>
    </row>
    <row r="4027" spans="1:23" hidden="1" x14ac:dyDescent="0.2">
      <c r="A4027" s="623">
        <v>91190</v>
      </c>
      <c r="B4027" s="616" t="s">
        <v>3171</v>
      </c>
      <c r="C4027" s="620" t="s">
        <v>471</v>
      </c>
      <c r="D4027" s="612" t="s">
        <v>169</v>
      </c>
      <c r="E4027" s="621">
        <v>5.36</v>
      </c>
      <c r="F4027" s="614">
        <f t="shared" si="1112"/>
        <v>6.46</v>
      </c>
      <c r="G4027" s="510"/>
      <c r="H4027" s="423"/>
      <c r="I4027" s="422">
        <f t="shared" si="1119"/>
        <v>0</v>
      </c>
      <c r="J4027" s="422">
        <f t="shared" si="1120"/>
        <v>0</v>
      </c>
      <c r="K4027" s="419"/>
      <c r="L4027" s="423">
        <f t="shared" si="1121"/>
        <v>0</v>
      </c>
      <c r="M4027" s="423">
        <f t="shared" si="1122"/>
        <v>0</v>
      </c>
      <c r="N4027" s="424">
        <f t="shared" si="1123"/>
        <v>0</v>
      </c>
      <c r="O4027" s="424">
        <f t="shared" si="1124"/>
        <v>0</v>
      </c>
      <c r="P4027" s="420"/>
      <c r="Q4027" s="532"/>
      <c r="R4027" s="526" t="str">
        <f t="shared" si="1111"/>
        <v/>
      </c>
      <c r="S4027" s="526" t="str">
        <f t="shared" si="1118"/>
        <v/>
      </c>
      <c r="V4027" s="433">
        <f>VLOOKUP(A4027,[3]Cartilha!$A:$A,1,FALSE)</f>
        <v>91190</v>
      </c>
      <c r="W4027" s="367"/>
    </row>
    <row r="4028" spans="1:23" hidden="1" x14ac:dyDescent="0.2">
      <c r="A4028" s="623">
        <v>91191</v>
      </c>
      <c r="B4028" s="616" t="s">
        <v>3171</v>
      </c>
      <c r="C4028" s="620" t="s">
        <v>472</v>
      </c>
      <c r="D4028" s="612" t="s">
        <v>169</v>
      </c>
      <c r="E4028" s="621">
        <v>5.69</v>
      </c>
      <c r="F4028" s="614">
        <f t="shared" si="1112"/>
        <v>6.86</v>
      </c>
      <c r="G4028" s="510"/>
      <c r="H4028" s="423"/>
      <c r="I4028" s="422">
        <f t="shared" si="1119"/>
        <v>0</v>
      </c>
      <c r="J4028" s="422">
        <f t="shared" si="1120"/>
        <v>0</v>
      </c>
      <c r="K4028" s="419"/>
      <c r="L4028" s="423">
        <f t="shared" si="1121"/>
        <v>0</v>
      </c>
      <c r="M4028" s="423">
        <f t="shared" si="1122"/>
        <v>0</v>
      </c>
      <c r="N4028" s="424">
        <f t="shared" si="1123"/>
        <v>0</v>
      </c>
      <c r="O4028" s="424">
        <f t="shared" si="1124"/>
        <v>0</v>
      </c>
      <c r="P4028" s="420"/>
      <c r="Q4028" s="532"/>
      <c r="R4028" s="526" t="str">
        <f t="shared" si="1111"/>
        <v/>
      </c>
      <c r="S4028" s="526" t="str">
        <f t="shared" si="1118"/>
        <v/>
      </c>
      <c r="V4028" s="433">
        <f>VLOOKUP(A4028,[3]Cartilha!$A:$A,1,FALSE)</f>
        <v>91191</v>
      </c>
      <c r="W4028" s="367"/>
    </row>
    <row r="4029" spans="1:23" hidden="1" x14ac:dyDescent="0.2">
      <c r="A4029" s="623">
        <v>91192</v>
      </c>
      <c r="B4029" s="616" t="s">
        <v>3171</v>
      </c>
      <c r="C4029" s="620" t="s">
        <v>473</v>
      </c>
      <c r="D4029" s="612" t="s">
        <v>169</v>
      </c>
      <c r="E4029" s="621">
        <v>6.31</v>
      </c>
      <c r="F4029" s="614">
        <f t="shared" si="1112"/>
        <v>7.61</v>
      </c>
      <c r="G4029" s="510"/>
      <c r="H4029" s="423"/>
      <c r="I4029" s="422">
        <f t="shared" si="1119"/>
        <v>0</v>
      </c>
      <c r="J4029" s="422">
        <f t="shared" si="1120"/>
        <v>0</v>
      </c>
      <c r="K4029" s="419"/>
      <c r="L4029" s="423">
        <f t="shared" si="1121"/>
        <v>0</v>
      </c>
      <c r="M4029" s="423">
        <f t="shared" si="1122"/>
        <v>0</v>
      </c>
      <c r="N4029" s="424">
        <f t="shared" si="1123"/>
        <v>0</v>
      </c>
      <c r="O4029" s="424">
        <f t="shared" si="1124"/>
        <v>0</v>
      </c>
      <c r="P4029" s="420"/>
      <c r="Q4029" s="532"/>
      <c r="R4029" s="526" t="str">
        <f t="shared" si="1111"/>
        <v/>
      </c>
      <c r="S4029" s="526" t="str">
        <f t="shared" si="1118"/>
        <v/>
      </c>
      <c r="V4029" s="433">
        <f>VLOOKUP(A4029,[3]Cartilha!$A:$A,1,FALSE)</f>
        <v>91192</v>
      </c>
      <c r="W4029" s="367"/>
    </row>
    <row r="4030" spans="1:23" ht="22.5" hidden="1" x14ac:dyDescent="0.2">
      <c r="A4030" s="623">
        <v>90460</v>
      </c>
      <c r="B4030" s="616" t="s">
        <v>3171</v>
      </c>
      <c r="C4030" s="620" t="s">
        <v>4176</v>
      </c>
      <c r="D4030" s="612" t="s">
        <v>7029</v>
      </c>
      <c r="E4030" s="621">
        <v>10.37</v>
      </c>
      <c r="F4030" s="614">
        <f t="shared" si="1112"/>
        <v>12.5</v>
      </c>
      <c r="G4030" s="510"/>
      <c r="H4030" s="423"/>
      <c r="I4030" s="422">
        <f t="shared" si="1119"/>
        <v>0</v>
      </c>
      <c r="J4030" s="422">
        <f t="shared" si="1120"/>
        <v>0</v>
      </c>
      <c r="K4030" s="419"/>
      <c r="L4030" s="423">
        <f t="shared" si="1121"/>
        <v>0</v>
      </c>
      <c r="M4030" s="423">
        <f t="shared" si="1122"/>
        <v>0</v>
      </c>
      <c r="N4030" s="424">
        <f t="shared" si="1123"/>
        <v>0</v>
      </c>
      <c r="O4030" s="424">
        <f t="shared" si="1124"/>
        <v>0</v>
      </c>
      <c r="P4030" s="420"/>
      <c r="Q4030" s="532"/>
      <c r="R4030" s="526" t="str">
        <f t="shared" si="1111"/>
        <v/>
      </c>
      <c r="S4030" s="526" t="str">
        <f t="shared" si="1118"/>
        <v/>
      </c>
      <c r="V4030" s="433">
        <f>VLOOKUP(A4030,[3]Cartilha!$A:$A,1,FALSE)</f>
        <v>90460</v>
      </c>
      <c r="W4030" s="367"/>
    </row>
    <row r="4031" spans="1:23" ht="22.5" hidden="1" x14ac:dyDescent="0.2">
      <c r="A4031" s="623">
        <v>90461</v>
      </c>
      <c r="B4031" s="616" t="s">
        <v>3171</v>
      </c>
      <c r="C4031" s="620" t="s">
        <v>4177</v>
      </c>
      <c r="D4031" s="612" t="s">
        <v>7029</v>
      </c>
      <c r="E4031" s="621">
        <v>6.89</v>
      </c>
      <c r="F4031" s="614">
        <f t="shared" si="1112"/>
        <v>8.31</v>
      </c>
      <c r="G4031" s="510"/>
      <c r="H4031" s="423"/>
      <c r="I4031" s="422">
        <f t="shared" si="1119"/>
        <v>0</v>
      </c>
      <c r="J4031" s="422">
        <f t="shared" si="1120"/>
        <v>0</v>
      </c>
      <c r="K4031" s="419"/>
      <c r="L4031" s="423">
        <f t="shared" si="1121"/>
        <v>0</v>
      </c>
      <c r="M4031" s="423">
        <f t="shared" si="1122"/>
        <v>0</v>
      </c>
      <c r="N4031" s="424">
        <f t="shared" si="1123"/>
        <v>0</v>
      </c>
      <c r="O4031" s="424">
        <f t="shared" si="1124"/>
        <v>0</v>
      </c>
      <c r="P4031" s="420"/>
      <c r="Q4031" s="532"/>
      <c r="R4031" s="526" t="str">
        <f t="shared" si="1111"/>
        <v/>
      </c>
      <c r="S4031" s="526" t="str">
        <f t="shared" si="1118"/>
        <v/>
      </c>
      <c r="V4031" s="433">
        <f>VLOOKUP(A4031,[3]Cartilha!$A:$A,1,FALSE)</f>
        <v>90461</v>
      </c>
      <c r="W4031" s="367"/>
    </row>
    <row r="4032" spans="1:23" ht="22.5" hidden="1" x14ac:dyDescent="0.2">
      <c r="A4032" s="623">
        <v>90462</v>
      </c>
      <c r="B4032" s="616" t="s">
        <v>3171</v>
      </c>
      <c r="C4032" s="620" t="s">
        <v>4178</v>
      </c>
      <c r="D4032" s="612" t="s">
        <v>7029</v>
      </c>
      <c r="E4032" s="621">
        <v>1.45</v>
      </c>
      <c r="F4032" s="614">
        <f t="shared" si="1112"/>
        <v>1.75</v>
      </c>
      <c r="G4032" s="510"/>
      <c r="H4032" s="423"/>
      <c r="I4032" s="422">
        <f t="shared" si="1119"/>
        <v>0</v>
      </c>
      <c r="J4032" s="422">
        <f t="shared" si="1120"/>
        <v>0</v>
      </c>
      <c r="K4032" s="419"/>
      <c r="L4032" s="423">
        <f t="shared" si="1121"/>
        <v>0</v>
      </c>
      <c r="M4032" s="423">
        <f t="shared" si="1122"/>
        <v>0</v>
      </c>
      <c r="N4032" s="424">
        <f t="shared" si="1123"/>
        <v>0</v>
      </c>
      <c r="O4032" s="424">
        <f t="shared" si="1124"/>
        <v>0</v>
      </c>
      <c r="P4032" s="420"/>
      <c r="Q4032" s="532"/>
      <c r="R4032" s="526" t="str">
        <f t="shared" si="1111"/>
        <v/>
      </c>
      <c r="S4032" s="526" t="str">
        <f t="shared" si="1118"/>
        <v/>
      </c>
      <c r="V4032" s="433">
        <f>VLOOKUP(A4032,[3]Cartilha!$A:$A,1,FALSE)</f>
        <v>90462</v>
      </c>
      <c r="W4032" s="367"/>
    </row>
    <row r="4033" spans="1:23" ht="22.5" hidden="1" x14ac:dyDescent="0.2">
      <c r="A4033" s="623">
        <v>90463</v>
      </c>
      <c r="B4033" s="616" t="s">
        <v>3171</v>
      </c>
      <c r="C4033" s="620" t="s">
        <v>4179</v>
      </c>
      <c r="D4033" s="612" t="s">
        <v>7029</v>
      </c>
      <c r="E4033" s="621">
        <v>1.29</v>
      </c>
      <c r="F4033" s="614">
        <f t="shared" si="1112"/>
        <v>1.56</v>
      </c>
      <c r="G4033" s="510"/>
      <c r="H4033" s="423"/>
      <c r="I4033" s="422">
        <f t="shared" si="1119"/>
        <v>0</v>
      </c>
      <c r="J4033" s="422">
        <f t="shared" si="1120"/>
        <v>0</v>
      </c>
      <c r="K4033" s="419"/>
      <c r="L4033" s="423">
        <f t="shared" si="1121"/>
        <v>0</v>
      </c>
      <c r="M4033" s="423">
        <f t="shared" si="1122"/>
        <v>0</v>
      </c>
      <c r="N4033" s="424">
        <f t="shared" si="1123"/>
        <v>0</v>
      </c>
      <c r="O4033" s="424">
        <f t="shared" si="1124"/>
        <v>0</v>
      </c>
      <c r="P4033" s="420"/>
      <c r="Q4033" s="532"/>
      <c r="R4033" s="526" t="str">
        <f t="shared" si="1111"/>
        <v/>
      </c>
      <c r="S4033" s="526" t="str">
        <f t="shared" si="1118"/>
        <v/>
      </c>
      <c r="V4033" s="433">
        <f>VLOOKUP(A4033,[3]Cartilha!$A:$A,1,FALSE)</f>
        <v>90463</v>
      </c>
      <c r="W4033" s="367"/>
    </row>
    <row r="4034" spans="1:23" ht="22.5" hidden="1" x14ac:dyDescent="0.2">
      <c r="A4034" s="623">
        <v>96559</v>
      </c>
      <c r="B4034" s="616" t="s">
        <v>3171</v>
      </c>
      <c r="C4034" s="620" t="s">
        <v>4180</v>
      </c>
      <c r="D4034" s="612" t="s">
        <v>170</v>
      </c>
      <c r="E4034" s="621">
        <v>28.8</v>
      </c>
      <c r="F4034" s="614">
        <f t="shared" si="1112"/>
        <v>34.72</v>
      </c>
      <c r="G4034" s="510"/>
      <c r="H4034" s="423"/>
      <c r="I4034" s="422">
        <f t="shared" si="1119"/>
        <v>0</v>
      </c>
      <c r="J4034" s="422">
        <f t="shared" si="1120"/>
        <v>0</v>
      </c>
      <c r="K4034" s="419"/>
      <c r="L4034" s="423">
        <f t="shared" si="1121"/>
        <v>0</v>
      </c>
      <c r="M4034" s="423">
        <f t="shared" si="1122"/>
        <v>0</v>
      </c>
      <c r="N4034" s="424">
        <f t="shared" si="1123"/>
        <v>0</v>
      </c>
      <c r="O4034" s="424">
        <f t="shared" si="1124"/>
        <v>0</v>
      </c>
      <c r="P4034" s="420"/>
      <c r="Q4034" s="532"/>
      <c r="R4034" s="526" t="str">
        <f t="shared" si="1111"/>
        <v/>
      </c>
      <c r="S4034" s="526" t="str">
        <f t="shared" si="1118"/>
        <v/>
      </c>
      <c r="V4034" s="433">
        <f>VLOOKUP(A4034,[3]Cartilha!$A:$A,1,FALSE)</f>
        <v>96559</v>
      </c>
      <c r="W4034" s="367"/>
    </row>
    <row r="4035" spans="1:23" ht="22.5" hidden="1" x14ac:dyDescent="0.2">
      <c r="A4035" s="623">
        <v>96560</v>
      </c>
      <c r="B4035" s="616" t="s">
        <v>3171</v>
      </c>
      <c r="C4035" s="620" t="s">
        <v>4181</v>
      </c>
      <c r="D4035" s="612" t="s">
        <v>170</v>
      </c>
      <c r="E4035" s="621">
        <v>20.03</v>
      </c>
      <c r="F4035" s="614">
        <f t="shared" si="1112"/>
        <v>24.15</v>
      </c>
      <c r="G4035" s="510"/>
      <c r="H4035" s="423"/>
      <c r="I4035" s="422">
        <f t="shared" si="1119"/>
        <v>0</v>
      </c>
      <c r="J4035" s="422">
        <f t="shared" si="1120"/>
        <v>0</v>
      </c>
      <c r="K4035" s="419"/>
      <c r="L4035" s="423">
        <f t="shared" si="1121"/>
        <v>0</v>
      </c>
      <c r="M4035" s="423">
        <f t="shared" si="1122"/>
        <v>0</v>
      </c>
      <c r="N4035" s="424">
        <f t="shared" si="1123"/>
        <v>0</v>
      </c>
      <c r="O4035" s="424">
        <f t="shared" si="1124"/>
        <v>0</v>
      </c>
      <c r="P4035" s="420"/>
      <c r="Q4035" s="532"/>
      <c r="R4035" s="526" t="str">
        <f t="shared" si="1111"/>
        <v/>
      </c>
      <c r="S4035" s="526" t="str">
        <f t="shared" si="1118"/>
        <v/>
      </c>
      <c r="V4035" s="433">
        <f>VLOOKUP(A4035,[3]Cartilha!$A:$A,1,FALSE)</f>
        <v>96560</v>
      </c>
      <c r="W4035" s="367"/>
    </row>
    <row r="4036" spans="1:23" ht="22.5" hidden="1" x14ac:dyDescent="0.2">
      <c r="A4036" s="623">
        <v>96561</v>
      </c>
      <c r="B4036" s="616" t="s">
        <v>3171</v>
      </c>
      <c r="C4036" s="620" t="s">
        <v>4182</v>
      </c>
      <c r="D4036" s="612" t="s">
        <v>170</v>
      </c>
      <c r="E4036" s="621">
        <v>14.84</v>
      </c>
      <c r="F4036" s="614">
        <f t="shared" si="1112"/>
        <v>17.89</v>
      </c>
      <c r="G4036" s="510"/>
      <c r="H4036" s="423"/>
      <c r="I4036" s="422">
        <f t="shared" ref="I4036:I4061" si="1125">IF(ISBLANK(E4036),0,ROUND(F4036*G4036,2))</f>
        <v>0</v>
      </c>
      <c r="J4036" s="422">
        <f t="shared" ref="J4036:J4061" si="1126">IF(ISBLANK(G4036),0,ROUND(G4036*H4036,2))</f>
        <v>0</v>
      </c>
      <c r="K4036" s="419"/>
      <c r="L4036" s="423">
        <f t="shared" ref="L4036:L4061" si="1127">G4036</f>
        <v>0</v>
      </c>
      <c r="M4036" s="423">
        <f t="shared" ref="M4036:M4061" si="1128">H4036</f>
        <v>0</v>
      </c>
      <c r="N4036" s="424">
        <f t="shared" ref="N4036:N4061" si="1129">IF(ISBLANK(E4036),0,ROUND(F4036*L4036,2))</f>
        <v>0</v>
      </c>
      <c r="O4036" s="424">
        <f t="shared" ref="O4036:O4061" si="1130">IF(ISBLANK(L4036),0,ROUND(L4036*M4036,2))</f>
        <v>0</v>
      </c>
      <c r="P4036" s="420"/>
      <c r="Q4036" s="532"/>
      <c r="R4036" s="526" t="str">
        <f t="shared" si="1111"/>
        <v/>
      </c>
      <c r="S4036" s="526" t="str">
        <f t="shared" si="1118"/>
        <v/>
      </c>
      <c r="V4036" s="433">
        <f>VLOOKUP(A4036,[3]Cartilha!$A:$A,1,FALSE)</f>
        <v>96561</v>
      </c>
      <c r="W4036" s="367"/>
    </row>
    <row r="4037" spans="1:23" ht="22.5" hidden="1" x14ac:dyDescent="0.2">
      <c r="A4037" s="623">
        <v>96562</v>
      </c>
      <c r="B4037" s="616" t="s">
        <v>3171</v>
      </c>
      <c r="C4037" s="620" t="s">
        <v>4183</v>
      </c>
      <c r="D4037" s="612" t="s">
        <v>7029</v>
      </c>
      <c r="E4037" s="621">
        <v>18.53</v>
      </c>
      <c r="F4037" s="614">
        <f t="shared" si="1112"/>
        <v>22.34</v>
      </c>
      <c r="G4037" s="510"/>
      <c r="H4037" s="423"/>
      <c r="I4037" s="422">
        <f t="shared" si="1125"/>
        <v>0</v>
      </c>
      <c r="J4037" s="422">
        <f t="shared" si="1126"/>
        <v>0</v>
      </c>
      <c r="K4037" s="419"/>
      <c r="L4037" s="423">
        <f t="shared" si="1127"/>
        <v>0</v>
      </c>
      <c r="M4037" s="423">
        <f t="shared" si="1128"/>
        <v>0</v>
      </c>
      <c r="N4037" s="424">
        <f t="shared" si="1129"/>
        <v>0</v>
      </c>
      <c r="O4037" s="424">
        <f t="shared" si="1130"/>
        <v>0</v>
      </c>
      <c r="P4037" s="420"/>
      <c r="Q4037" s="532"/>
      <c r="R4037" s="526" t="str">
        <f t="shared" si="1111"/>
        <v/>
      </c>
      <c r="S4037" s="526" t="str">
        <f t="shared" si="1118"/>
        <v/>
      </c>
      <c r="V4037" s="433">
        <f>VLOOKUP(A4037,[3]Cartilha!$A:$A,1,FALSE)</f>
        <v>96562</v>
      </c>
      <c r="W4037" s="367"/>
    </row>
    <row r="4038" spans="1:23" ht="22.5" hidden="1" x14ac:dyDescent="0.2">
      <c r="A4038" s="623">
        <v>96563</v>
      </c>
      <c r="B4038" s="616" t="s">
        <v>3171</v>
      </c>
      <c r="C4038" s="620" t="s">
        <v>4184</v>
      </c>
      <c r="D4038" s="612" t="s">
        <v>7029</v>
      </c>
      <c r="E4038" s="621">
        <v>23.57</v>
      </c>
      <c r="F4038" s="614">
        <f t="shared" si="1112"/>
        <v>28.42</v>
      </c>
      <c r="G4038" s="510"/>
      <c r="H4038" s="423"/>
      <c r="I4038" s="422">
        <f t="shared" si="1125"/>
        <v>0</v>
      </c>
      <c r="J4038" s="422">
        <f t="shared" si="1126"/>
        <v>0</v>
      </c>
      <c r="K4038" s="419"/>
      <c r="L4038" s="423">
        <f t="shared" si="1127"/>
        <v>0</v>
      </c>
      <c r="M4038" s="423">
        <f t="shared" si="1128"/>
        <v>0</v>
      </c>
      <c r="N4038" s="424">
        <f t="shared" si="1129"/>
        <v>0</v>
      </c>
      <c r="O4038" s="424">
        <f t="shared" si="1130"/>
        <v>0</v>
      </c>
      <c r="P4038" s="420"/>
      <c r="Q4038" s="532"/>
      <c r="R4038" s="526" t="str">
        <f t="shared" si="1111"/>
        <v/>
      </c>
      <c r="S4038" s="526" t="str">
        <f t="shared" si="1118"/>
        <v/>
      </c>
      <c r="V4038" s="433">
        <f>VLOOKUP(A4038,[3]Cartilha!$A:$A,1,FALSE)</f>
        <v>96563</v>
      </c>
      <c r="W4038" s="367"/>
    </row>
    <row r="4039" spans="1:23" ht="22.5" hidden="1" x14ac:dyDescent="0.2">
      <c r="A4039" s="623">
        <v>91166</v>
      </c>
      <c r="B4039" s="616" t="s">
        <v>3171</v>
      </c>
      <c r="C4039" s="620" t="s">
        <v>934</v>
      </c>
      <c r="D4039" s="612" t="s">
        <v>7029</v>
      </c>
      <c r="E4039" s="621">
        <v>4.2</v>
      </c>
      <c r="F4039" s="614">
        <f t="shared" si="1112"/>
        <v>5.0599999999999996</v>
      </c>
      <c r="G4039" s="510"/>
      <c r="H4039" s="423"/>
      <c r="I4039" s="422">
        <f t="shared" si="1125"/>
        <v>0</v>
      </c>
      <c r="J4039" s="422">
        <f t="shared" si="1126"/>
        <v>0</v>
      </c>
      <c r="K4039" s="419"/>
      <c r="L4039" s="423">
        <f t="shared" si="1127"/>
        <v>0</v>
      </c>
      <c r="M4039" s="423">
        <f t="shared" si="1128"/>
        <v>0</v>
      </c>
      <c r="N4039" s="424">
        <f t="shared" si="1129"/>
        <v>0</v>
      </c>
      <c r="O4039" s="424">
        <f t="shared" si="1130"/>
        <v>0</v>
      </c>
      <c r="P4039" s="420"/>
      <c r="Q4039" s="532"/>
      <c r="R4039" s="526" t="str">
        <f t="shared" si="1111"/>
        <v/>
      </c>
      <c r="S4039" s="526" t="str">
        <f t="shared" si="1118"/>
        <v/>
      </c>
      <c r="V4039" s="433">
        <f>VLOOKUP(A4039,[3]Cartilha!$A:$A,1,FALSE)</f>
        <v>91166</v>
      </c>
      <c r="W4039" s="367"/>
    </row>
    <row r="4040" spans="1:23" ht="22.5" hidden="1" x14ac:dyDescent="0.2">
      <c r="A4040" s="623">
        <v>91167</v>
      </c>
      <c r="B4040" s="616" t="s">
        <v>3171</v>
      </c>
      <c r="C4040" s="620" t="s">
        <v>935</v>
      </c>
      <c r="D4040" s="612" t="s">
        <v>7029</v>
      </c>
      <c r="E4040" s="621">
        <v>12.07</v>
      </c>
      <c r="F4040" s="614">
        <f t="shared" si="1112"/>
        <v>14.55</v>
      </c>
      <c r="G4040" s="510"/>
      <c r="H4040" s="423"/>
      <c r="I4040" s="422">
        <f t="shared" si="1125"/>
        <v>0</v>
      </c>
      <c r="J4040" s="422">
        <f t="shared" si="1126"/>
        <v>0</v>
      </c>
      <c r="K4040" s="419"/>
      <c r="L4040" s="423">
        <f t="shared" si="1127"/>
        <v>0</v>
      </c>
      <c r="M4040" s="423">
        <f t="shared" si="1128"/>
        <v>0</v>
      </c>
      <c r="N4040" s="424">
        <f t="shared" si="1129"/>
        <v>0</v>
      </c>
      <c r="O4040" s="424">
        <f t="shared" si="1130"/>
        <v>0</v>
      </c>
      <c r="P4040" s="420"/>
      <c r="Q4040" s="532"/>
      <c r="R4040" s="526" t="str">
        <f t="shared" si="1111"/>
        <v/>
      </c>
      <c r="S4040" s="526" t="str">
        <f t="shared" si="1118"/>
        <v/>
      </c>
      <c r="V4040" s="433">
        <f>VLOOKUP(A4040,[3]Cartilha!$A:$A,1,FALSE)</f>
        <v>91167</v>
      </c>
      <c r="W4040" s="367"/>
    </row>
    <row r="4041" spans="1:23" ht="22.5" hidden="1" x14ac:dyDescent="0.2">
      <c r="A4041" s="623">
        <v>91168</v>
      </c>
      <c r="B4041" s="616" t="s">
        <v>3171</v>
      </c>
      <c r="C4041" s="620" t="s">
        <v>936</v>
      </c>
      <c r="D4041" s="612" t="s">
        <v>7029</v>
      </c>
      <c r="E4041" s="621">
        <v>9.1199999999999992</v>
      </c>
      <c r="F4041" s="614">
        <f t="shared" si="1112"/>
        <v>11</v>
      </c>
      <c r="G4041" s="510"/>
      <c r="H4041" s="423"/>
      <c r="I4041" s="422">
        <f t="shared" si="1125"/>
        <v>0</v>
      </c>
      <c r="J4041" s="422">
        <f t="shared" si="1126"/>
        <v>0</v>
      </c>
      <c r="K4041" s="419"/>
      <c r="L4041" s="423">
        <f t="shared" si="1127"/>
        <v>0</v>
      </c>
      <c r="M4041" s="423">
        <f t="shared" si="1128"/>
        <v>0</v>
      </c>
      <c r="N4041" s="424">
        <f t="shared" si="1129"/>
        <v>0</v>
      </c>
      <c r="O4041" s="424">
        <f t="shared" si="1130"/>
        <v>0</v>
      </c>
      <c r="P4041" s="420"/>
      <c r="Q4041" s="532"/>
      <c r="R4041" s="526" t="str">
        <f t="shared" si="1111"/>
        <v/>
      </c>
      <c r="S4041" s="526" t="str">
        <f t="shared" si="1118"/>
        <v/>
      </c>
      <c r="V4041" s="433">
        <f>VLOOKUP(A4041,[3]Cartilha!$A:$A,1,FALSE)</f>
        <v>91168</v>
      </c>
      <c r="W4041" s="367"/>
    </row>
    <row r="4042" spans="1:23" ht="22.5" hidden="1" x14ac:dyDescent="0.2">
      <c r="A4042" s="623">
        <v>91169</v>
      </c>
      <c r="B4042" s="616" t="s">
        <v>3171</v>
      </c>
      <c r="C4042" s="620" t="s">
        <v>937</v>
      </c>
      <c r="D4042" s="612" t="s">
        <v>7029</v>
      </c>
      <c r="E4042" s="621">
        <v>10.82</v>
      </c>
      <c r="F4042" s="614">
        <f t="shared" si="1112"/>
        <v>13.04</v>
      </c>
      <c r="G4042" s="510"/>
      <c r="H4042" s="423"/>
      <c r="I4042" s="422">
        <f t="shared" si="1125"/>
        <v>0</v>
      </c>
      <c r="J4042" s="422">
        <f t="shared" si="1126"/>
        <v>0</v>
      </c>
      <c r="K4042" s="419"/>
      <c r="L4042" s="423">
        <f t="shared" si="1127"/>
        <v>0</v>
      </c>
      <c r="M4042" s="423">
        <f t="shared" si="1128"/>
        <v>0</v>
      </c>
      <c r="N4042" s="424">
        <f t="shared" si="1129"/>
        <v>0</v>
      </c>
      <c r="O4042" s="424">
        <f t="shared" si="1130"/>
        <v>0</v>
      </c>
      <c r="P4042" s="420"/>
      <c r="Q4042" s="532"/>
      <c r="R4042" s="526" t="str">
        <f t="shared" si="1111"/>
        <v/>
      </c>
      <c r="S4042" s="526" t="str">
        <f t="shared" si="1118"/>
        <v/>
      </c>
      <c r="V4042" s="433">
        <f>VLOOKUP(A4042,[3]Cartilha!$A:$A,1,FALSE)</f>
        <v>91169</v>
      </c>
      <c r="W4042" s="367"/>
    </row>
    <row r="4043" spans="1:23" ht="22.5" hidden="1" x14ac:dyDescent="0.2">
      <c r="A4043" s="623">
        <v>91170</v>
      </c>
      <c r="B4043" s="616" t="s">
        <v>3171</v>
      </c>
      <c r="C4043" s="620" t="s">
        <v>938</v>
      </c>
      <c r="D4043" s="612" t="s">
        <v>7029</v>
      </c>
      <c r="E4043" s="621">
        <v>3.11</v>
      </c>
      <c r="F4043" s="614">
        <f t="shared" si="1112"/>
        <v>3.75</v>
      </c>
      <c r="G4043" s="510"/>
      <c r="H4043" s="423"/>
      <c r="I4043" s="422">
        <f t="shared" si="1125"/>
        <v>0</v>
      </c>
      <c r="J4043" s="422">
        <f t="shared" si="1126"/>
        <v>0</v>
      </c>
      <c r="K4043" s="419"/>
      <c r="L4043" s="423">
        <f t="shared" si="1127"/>
        <v>0</v>
      </c>
      <c r="M4043" s="423">
        <f t="shared" si="1128"/>
        <v>0</v>
      </c>
      <c r="N4043" s="424">
        <f t="shared" si="1129"/>
        <v>0</v>
      </c>
      <c r="O4043" s="424">
        <f t="shared" si="1130"/>
        <v>0</v>
      </c>
      <c r="P4043" s="420"/>
      <c r="Q4043" s="532"/>
      <c r="R4043" s="526" t="str">
        <f t="shared" si="1111"/>
        <v/>
      </c>
      <c r="S4043" s="526" t="str">
        <f t="shared" si="1118"/>
        <v/>
      </c>
      <c r="V4043" s="433">
        <f>VLOOKUP(A4043,[3]Cartilha!$A:$A,1,FALSE)</f>
        <v>91170</v>
      </c>
      <c r="W4043" s="367"/>
    </row>
    <row r="4044" spans="1:23" ht="22.5" hidden="1" x14ac:dyDescent="0.2">
      <c r="A4044" s="623">
        <v>91171</v>
      </c>
      <c r="B4044" s="616" t="s">
        <v>3171</v>
      </c>
      <c r="C4044" s="620" t="s">
        <v>939</v>
      </c>
      <c r="D4044" s="612" t="s">
        <v>7029</v>
      </c>
      <c r="E4044" s="621">
        <v>3.89</v>
      </c>
      <c r="F4044" s="614">
        <f t="shared" si="1112"/>
        <v>4.6900000000000004</v>
      </c>
      <c r="G4044" s="510"/>
      <c r="H4044" s="423"/>
      <c r="I4044" s="422">
        <f t="shared" si="1125"/>
        <v>0</v>
      </c>
      <c r="J4044" s="422">
        <f t="shared" si="1126"/>
        <v>0</v>
      </c>
      <c r="K4044" s="419"/>
      <c r="L4044" s="423">
        <f t="shared" si="1127"/>
        <v>0</v>
      </c>
      <c r="M4044" s="423">
        <f t="shared" si="1128"/>
        <v>0</v>
      </c>
      <c r="N4044" s="424">
        <f t="shared" si="1129"/>
        <v>0</v>
      </c>
      <c r="O4044" s="424">
        <f t="shared" si="1130"/>
        <v>0</v>
      </c>
      <c r="P4044" s="420"/>
      <c r="Q4044" s="532"/>
      <c r="R4044" s="526" t="str">
        <f t="shared" si="1111"/>
        <v/>
      </c>
      <c r="S4044" s="526" t="str">
        <f t="shared" si="1118"/>
        <v/>
      </c>
      <c r="V4044" s="433">
        <f>VLOOKUP(A4044,[3]Cartilha!$A:$A,1,FALSE)</f>
        <v>91171</v>
      </c>
      <c r="W4044" s="367"/>
    </row>
    <row r="4045" spans="1:23" ht="22.5" hidden="1" x14ac:dyDescent="0.2">
      <c r="A4045" s="623">
        <v>91172</v>
      </c>
      <c r="B4045" s="616" t="s">
        <v>3171</v>
      </c>
      <c r="C4045" s="620" t="s">
        <v>940</v>
      </c>
      <c r="D4045" s="612" t="s">
        <v>7029</v>
      </c>
      <c r="E4045" s="621">
        <v>5.72</v>
      </c>
      <c r="F4045" s="614">
        <f t="shared" si="1112"/>
        <v>6.9</v>
      </c>
      <c r="G4045" s="510"/>
      <c r="H4045" s="423"/>
      <c r="I4045" s="422">
        <f t="shared" si="1125"/>
        <v>0</v>
      </c>
      <c r="J4045" s="422">
        <f t="shared" si="1126"/>
        <v>0</v>
      </c>
      <c r="K4045" s="419"/>
      <c r="L4045" s="423">
        <f t="shared" si="1127"/>
        <v>0</v>
      </c>
      <c r="M4045" s="423">
        <f t="shared" si="1128"/>
        <v>0</v>
      </c>
      <c r="N4045" s="424">
        <f t="shared" si="1129"/>
        <v>0</v>
      </c>
      <c r="O4045" s="424">
        <f t="shared" si="1130"/>
        <v>0</v>
      </c>
      <c r="P4045" s="420"/>
      <c r="Q4045" s="532"/>
      <c r="R4045" s="526" t="str">
        <f t="shared" si="1111"/>
        <v/>
      </c>
      <c r="S4045" s="526" t="str">
        <f t="shared" si="1118"/>
        <v/>
      </c>
      <c r="V4045" s="433">
        <f>VLOOKUP(A4045,[3]Cartilha!$A:$A,1,FALSE)</f>
        <v>91172</v>
      </c>
      <c r="W4045" s="367"/>
    </row>
    <row r="4046" spans="1:23" ht="22.5" hidden="1" x14ac:dyDescent="0.2">
      <c r="A4046" s="623">
        <v>91173</v>
      </c>
      <c r="B4046" s="616" t="s">
        <v>3171</v>
      </c>
      <c r="C4046" s="620" t="s">
        <v>941</v>
      </c>
      <c r="D4046" s="612" t="s">
        <v>7029</v>
      </c>
      <c r="E4046" s="621">
        <v>1.58</v>
      </c>
      <c r="F4046" s="614">
        <f t="shared" si="1112"/>
        <v>1.9</v>
      </c>
      <c r="G4046" s="510"/>
      <c r="H4046" s="423"/>
      <c r="I4046" s="422">
        <f t="shared" si="1125"/>
        <v>0</v>
      </c>
      <c r="J4046" s="422">
        <f t="shared" si="1126"/>
        <v>0</v>
      </c>
      <c r="K4046" s="419"/>
      <c r="L4046" s="423">
        <f t="shared" si="1127"/>
        <v>0</v>
      </c>
      <c r="M4046" s="423">
        <f t="shared" si="1128"/>
        <v>0</v>
      </c>
      <c r="N4046" s="424">
        <f t="shared" si="1129"/>
        <v>0</v>
      </c>
      <c r="O4046" s="424">
        <f t="shared" si="1130"/>
        <v>0</v>
      </c>
      <c r="P4046" s="420"/>
      <c r="Q4046" s="532"/>
      <c r="R4046" s="526" t="str">
        <f t="shared" si="1111"/>
        <v/>
      </c>
      <c r="S4046" s="526" t="str">
        <f t="shared" si="1118"/>
        <v/>
      </c>
      <c r="V4046" s="433">
        <f>VLOOKUP(A4046,[3]Cartilha!$A:$A,1,FALSE)</f>
        <v>91173</v>
      </c>
      <c r="W4046" s="367"/>
    </row>
    <row r="4047" spans="1:23" ht="22.5" hidden="1" x14ac:dyDescent="0.2">
      <c r="A4047" s="623">
        <v>91174</v>
      </c>
      <c r="B4047" s="616" t="s">
        <v>3171</v>
      </c>
      <c r="C4047" s="620" t="s">
        <v>942</v>
      </c>
      <c r="D4047" s="612" t="s">
        <v>7029</v>
      </c>
      <c r="E4047" s="621">
        <v>3.08</v>
      </c>
      <c r="F4047" s="614">
        <f t="shared" si="1112"/>
        <v>3.71</v>
      </c>
      <c r="G4047" s="510"/>
      <c r="H4047" s="423"/>
      <c r="I4047" s="422">
        <f t="shared" si="1125"/>
        <v>0</v>
      </c>
      <c r="J4047" s="422">
        <f t="shared" si="1126"/>
        <v>0</v>
      </c>
      <c r="K4047" s="419"/>
      <c r="L4047" s="423">
        <f t="shared" si="1127"/>
        <v>0</v>
      </c>
      <c r="M4047" s="423">
        <f t="shared" si="1128"/>
        <v>0</v>
      </c>
      <c r="N4047" s="424">
        <f t="shared" si="1129"/>
        <v>0</v>
      </c>
      <c r="O4047" s="424">
        <f t="shared" si="1130"/>
        <v>0</v>
      </c>
      <c r="P4047" s="420"/>
      <c r="Q4047" s="532"/>
      <c r="R4047" s="526" t="str">
        <f t="shared" si="1111"/>
        <v/>
      </c>
      <c r="S4047" s="526" t="str">
        <f t="shared" si="1118"/>
        <v/>
      </c>
      <c r="V4047" s="433">
        <f>VLOOKUP(A4047,[3]Cartilha!$A:$A,1,FALSE)</f>
        <v>91174</v>
      </c>
      <c r="W4047" s="367"/>
    </row>
    <row r="4048" spans="1:23" ht="22.5" hidden="1" x14ac:dyDescent="0.2">
      <c r="A4048" s="623">
        <v>91175</v>
      </c>
      <c r="B4048" s="616" t="s">
        <v>3171</v>
      </c>
      <c r="C4048" s="620" t="s">
        <v>943</v>
      </c>
      <c r="D4048" s="612" t="s">
        <v>7029</v>
      </c>
      <c r="E4048" s="621">
        <v>5.0199999999999996</v>
      </c>
      <c r="F4048" s="614">
        <f t="shared" si="1112"/>
        <v>6.05</v>
      </c>
      <c r="G4048" s="510"/>
      <c r="H4048" s="423"/>
      <c r="I4048" s="422">
        <f t="shared" si="1125"/>
        <v>0</v>
      </c>
      <c r="J4048" s="422">
        <f t="shared" si="1126"/>
        <v>0</v>
      </c>
      <c r="K4048" s="419"/>
      <c r="L4048" s="423">
        <f t="shared" si="1127"/>
        <v>0</v>
      </c>
      <c r="M4048" s="423">
        <f t="shared" si="1128"/>
        <v>0</v>
      </c>
      <c r="N4048" s="424">
        <f t="shared" si="1129"/>
        <v>0</v>
      </c>
      <c r="O4048" s="424">
        <f t="shared" si="1130"/>
        <v>0</v>
      </c>
      <c r="P4048" s="420"/>
      <c r="Q4048" s="532"/>
      <c r="R4048" s="526" t="str">
        <f t="shared" si="1111"/>
        <v/>
      </c>
      <c r="S4048" s="526" t="str">
        <f t="shared" si="1118"/>
        <v/>
      </c>
      <c r="V4048" s="433">
        <f>VLOOKUP(A4048,[3]Cartilha!$A:$A,1,FALSE)</f>
        <v>91175</v>
      </c>
      <c r="W4048" s="367"/>
    </row>
    <row r="4049" spans="1:23" ht="22.5" hidden="1" x14ac:dyDescent="0.2">
      <c r="A4049" s="623">
        <v>91182</v>
      </c>
      <c r="B4049" s="616" t="s">
        <v>3171</v>
      </c>
      <c r="C4049" s="620" t="s">
        <v>474</v>
      </c>
      <c r="D4049" s="612" t="s">
        <v>7029</v>
      </c>
      <c r="E4049" s="621">
        <v>29.7</v>
      </c>
      <c r="F4049" s="614">
        <f t="shared" si="1112"/>
        <v>35.81</v>
      </c>
      <c r="G4049" s="510"/>
      <c r="H4049" s="423"/>
      <c r="I4049" s="422">
        <f t="shared" si="1125"/>
        <v>0</v>
      </c>
      <c r="J4049" s="422">
        <f t="shared" si="1126"/>
        <v>0</v>
      </c>
      <c r="K4049" s="419"/>
      <c r="L4049" s="423">
        <f t="shared" si="1127"/>
        <v>0</v>
      </c>
      <c r="M4049" s="423">
        <f t="shared" si="1128"/>
        <v>0</v>
      </c>
      <c r="N4049" s="424">
        <f t="shared" si="1129"/>
        <v>0</v>
      </c>
      <c r="O4049" s="424">
        <f t="shared" si="1130"/>
        <v>0</v>
      </c>
      <c r="P4049" s="420"/>
      <c r="Q4049" s="532"/>
      <c r="R4049" s="526" t="str">
        <f t="shared" si="1111"/>
        <v/>
      </c>
      <c r="S4049" s="526" t="str">
        <f t="shared" si="1118"/>
        <v/>
      </c>
      <c r="V4049" s="433">
        <f>VLOOKUP(A4049,[3]Cartilha!$A:$A,1,FALSE)</f>
        <v>91182</v>
      </c>
      <c r="W4049" s="367"/>
    </row>
    <row r="4050" spans="1:23" ht="22.5" hidden="1" x14ac:dyDescent="0.2">
      <c r="A4050" s="623">
        <v>91183</v>
      </c>
      <c r="B4050" s="616" t="s">
        <v>3171</v>
      </c>
      <c r="C4050" s="620" t="s">
        <v>475</v>
      </c>
      <c r="D4050" s="612" t="s">
        <v>7029</v>
      </c>
      <c r="E4050" s="621">
        <v>14.59</v>
      </c>
      <c r="F4050" s="614">
        <f t="shared" si="1112"/>
        <v>17.59</v>
      </c>
      <c r="G4050" s="510"/>
      <c r="H4050" s="423"/>
      <c r="I4050" s="422">
        <f t="shared" si="1125"/>
        <v>0</v>
      </c>
      <c r="J4050" s="422">
        <f t="shared" si="1126"/>
        <v>0</v>
      </c>
      <c r="K4050" s="419"/>
      <c r="L4050" s="423">
        <f t="shared" si="1127"/>
        <v>0</v>
      </c>
      <c r="M4050" s="423">
        <f t="shared" si="1128"/>
        <v>0</v>
      </c>
      <c r="N4050" s="424">
        <f t="shared" si="1129"/>
        <v>0</v>
      </c>
      <c r="O4050" s="424">
        <f t="shared" si="1130"/>
        <v>0</v>
      </c>
      <c r="P4050" s="420"/>
      <c r="Q4050" s="532"/>
      <c r="R4050" s="526" t="str">
        <f t="shared" si="1111"/>
        <v/>
      </c>
      <c r="S4050" s="526" t="str">
        <f t="shared" si="1118"/>
        <v/>
      </c>
      <c r="V4050" s="433">
        <f>VLOOKUP(A4050,[3]Cartilha!$A:$A,1,FALSE)</f>
        <v>91183</v>
      </c>
      <c r="W4050" s="367"/>
    </row>
    <row r="4051" spans="1:23" ht="22.5" hidden="1" x14ac:dyDescent="0.2">
      <c r="A4051" s="623">
        <v>91184</v>
      </c>
      <c r="B4051" s="616" t="s">
        <v>3171</v>
      </c>
      <c r="C4051" s="620" t="s">
        <v>476</v>
      </c>
      <c r="D4051" s="612" t="s">
        <v>7029</v>
      </c>
      <c r="E4051" s="621">
        <v>13.61</v>
      </c>
      <c r="F4051" s="614">
        <f t="shared" si="1112"/>
        <v>16.41</v>
      </c>
      <c r="G4051" s="510"/>
      <c r="H4051" s="423"/>
      <c r="I4051" s="422">
        <f t="shared" si="1125"/>
        <v>0</v>
      </c>
      <c r="J4051" s="422">
        <f t="shared" si="1126"/>
        <v>0</v>
      </c>
      <c r="K4051" s="419"/>
      <c r="L4051" s="423">
        <f t="shared" si="1127"/>
        <v>0</v>
      </c>
      <c r="M4051" s="423">
        <f t="shared" si="1128"/>
        <v>0</v>
      </c>
      <c r="N4051" s="424">
        <f t="shared" si="1129"/>
        <v>0</v>
      </c>
      <c r="O4051" s="424">
        <f t="shared" si="1130"/>
        <v>0</v>
      </c>
      <c r="P4051" s="420"/>
      <c r="Q4051" s="532"/>
      <c r="R4051" s="526" t="str">
        <f t="shared" si="1111"/>
        <v/>
      </c>
      <c r="S4051" s="526" t="str">
        <f t="shared" si="1118"/>
        <v/>
      </c>
      <c r="V4051" s="433">
        <f>VLOOKUP(A4051,[3]Cartilha!$A:$A,1,FALSE)</f>
        <v>91184</v>
      </c>
      <c r="W4051" s="367"/>
    </row>
    <row r="4052" spans="1:23" ht="22.5" hidden="1" x14ac:dyDescent="0.2">
      <c r="A4052" s="623">
        <v>91185</v>
      </c>
      <c r="B4052" s="616" t="s">
        <v>3171</v>
      </c>
      <c r="C4052" s="620" t="s">
        <v>477</v>
      </c>
      <c r="D4052" s="612" t="s">
        <v>7029</v>
      </c>
      <c r="E4052" s="621">
        <v>7.62</v>
      </c>
      <c r="F4052" s="614">
        <f t="shared" si="1112"/>
        <v>9.19</v>
      </c>
      <c r="G4052" s="510"/>
      <c r="H4052" s="423"/>
      <c r="I4052" s="422">
        <f t="shared" si="1125"/>
        <v>0</v>
      </c>
      <c r="J4052" s="422">
        <f t="shared" si="1126"/>
        <v>0</v>
      </c>
      <c r="K4052" s="419"/>
      <c r="L4052" s="423">
        <f t="shared" si="1127"/>
        <v>0</v>
      </c>
      <c r="M4052" s="423">
        <f t="shared" si="1128"/>
        <v>0</v>
      </c>
      <c r="N4052" s="424">
        <f t="shared" si="1129"/>
        <v>0</v>
      </c>
      <c r="O4052" s="424">
        <f t="shared" si="1130"/>
        <v>0</v>
      </c>
      <c r="P4052" s="420"/>
      <c r="Q4052" s="532"/>
      <c r="R4052" s="526" t="str">
        <f t="shared" ref="R4052:R4115" si="1131">IF(Q4052="X","x",IF(Q4052="xx","x",IF(O4052&gt;0,"x","")))</f>
        <v/>
      </c>
      <c r="S4052" s="526" t="str">
        <f t="shared" si="1118"/>
        <v/>
      </c>
      <c r="V4052" s="433">
        <f>VLOOKUP(A4052,[3]Cartilha!$A:$A,1,FALSE)</f>
        <v>91185</v>
      </c>
      <c r="W4052" s="367"/>
    </row>
    <row r="4053" spans="1:23" ht="22.5" hidden="1" x14ac:dyDescent="0.2">
      <c r="A4053" s="623">
        <v>91186</v>
      </c>
      <c r="B4053" s="616" t="s">
        <v>3171</v>
      </c>
      <c r="C4053" s="620" t="s">
        <v>478</v>
      </c>
      <c r="D4053" s="612" t="s">
        <v>7029</v>
      </c>
      <c r="E4053" s="621">
        <v>6.23</v>
      </c>
      <c r="F4053" s="614">
        <f t="shared" si="1112"/>
        <v>7.51</v>
      </c>
      <c r="G4053" s="510"/>
      <c r="H4053" s="423"/>
      <c r="I4053" s="422">
        <f t="shared" si="1125"/>
        <v>0</v>
      </c>
      <c r="J4053" s="422">
        <f t="shared" si="1126"/>
        <v>0</v>
      </c>
      <c r="K4053" s="419"/>
      <c r="L4053" s="423">
        <f t="shared" si="1127"/>
        <v>0</v>
      </c>
      <c r="M4053" s="423">
        <f t="shared" si="1128"/>
        <v>0</v>
      </c>
      <c r="N4053" s="424">
        <f t="shared" si="1129"/>
        <v>0</v>
      </c>
      <c r="O4053" s="424">
        <f t="shared" si="1130"/>
        <v>0</v>
      </c>
      <c r="P4053" s="420"/>
      <c r="Q4053" s="532"/>
      <c r="R4053" s="526" t="str">
        <f t="shared" si="1131"/>
        <v/>
      </c>
      <c r="S4053" s="526" t="str">
        <f t="shared" si="1118"/>
        <v/>
      </c>
      <c r="V4053" s="433">
        <f>VLOOKUP(A4053,[3]Cartilha!$A:$A,1,FALSE)</f>
        <v>91186</v>
      </c>
      <c r="W4053" s="367"/>
    </row>
    <row r="4054" spans="1:23" ht="22.5" hidden="1" x14ac:dyDescent="0.2">
      <c r="A4054" s="623">
        <v>91187</v>
      </c>
      <c r="B4054" s="616" t="s">
        <v>3171</v>
      </c>
      <c r="C4054" s="620" t="s">
        <v>479</v>
      </c>
      <c r="D4054" s="612" t="s">
        <v>7029</v>
      </c>
      <c r="E4054" s="621">
        <v>7.19</v>
      </c>
      <c r="F4054" s="614">
        <f t="shared" si="1112"/>
        <v>8.67</v>
      </c>
      <c r="G4054" s="510"/>
      <c r="H4054" s="423"/>
      <c r="I4054" s="422">
        <f t="shared" si="1125"/>
        <v>0</v>
      </c>
      <c r="J4054" s="422">
        <f t="shared" si="1126"/>
        <v>0</v>
      </c>
      <c r="K4054" s="419"/>
      <c r="L4054" s="423">
        <f t="shared" si="1127"/>
        <v>0</v>
      </c>
      <c r="M4054" s="423">
        <f t="shared" si="1128"/>
        <v>0</v>
      </c>
      <c r="N4054" s="424">
        <f t="shared" si="1129"/>
        <v>0</v>
      </c>
      <c r="O4054" s="424">
        <f t="shared" si="1130"/>
        <v>0</v>
      </c>
      <c r="P4054" s="420"/>
      <c r="Q4054" s="532"/>
      <c r="R4054" s="526" t="str">
        <f t="shared" si="1131"/>
        <v/>
      </c>
      <c r="S4054" s="526" t="str">
        <f t="shared" si="1118"/>
        <v/>
      </c>
      <c r="V4054" s="433">
        <f>VLOOKUP(A4054,[3]Cartilha!$A:$A,1,FALSE)</f>
        <v>91187</v>
      </c>
      <c r="W4054" s="367"/>
    </row>
    <row r="4055" spans="1:23" ht="22.5" hidden="1" x14ac:dyDescent="0.2">
      <c r="A4055" s="623">
        <v>91176</v>
      </c>
      <c r="B4055" s="616" t="s">
        <v>3171</v>
      </c>
      <c r="C4055" s="620" t="s">
        <v>2782</v>
      </c>
      <c r="D4055" s="612" t="s">
        <v>7029</v>
      </c>
      <c r="E4055" s="621">
        <v>27.67</v>
      </c>
      <c r="F4055" s="614">
        <f t="shared" ref="F4055:F4118" si="1132">IF(E4055=0,0,ROUND(E4055*(1+E$13)*(1-E$14),2))</f>
        <v>33.36</v>
      </c>
      <c r="G4055" s="510"/>
      <c r="H4055" s="423"/>
      <c r="I4055" s="422">
        <f t="shared" si="1125"/>
        <v>0</v>
      </c>
      <c r="J4055" s="422">
        <f t="shared" si="1126"/>
        <v>0</v>
      </c>
      <c r="K4055" s="419"/>
      <c r="L4055" s="423">
        <f t="shared" si="1127"/>
        <v>0</v>
      </c>
      <c r="M4055" s="423">
        <f t="shared" si="1128"/>
        <v>0</v>
      </c>
      <c r="N4055" s="424">
        <f t="shared" si="1129"/>
        <v>0</v>
      </c>
      <c r="O4055" s="424">
        <f t="shared" si="1130"/>
        <v>0</v>
      </c>
      <c r="P4055" s="420"/>
      <c r="Q4055" s="532"/>
      <c r="R4055" s="526" t="str">
        <f t="shared" si="1131"/>
        <v/>
      </c>
      <c r="S4055" s="526" t="str">
        <f t="shared" si="1118"/>
        <v/>
      </c>
      <c r="V4055" s="433">
        <f>VLOOKUP(A4055,[3]Cartilha!$A:$A,1,FALSE)</f>
        <v>91176</v>
      </c>
      <c r="W4055" s="367"/>
    </row>
    <row r="4056" spans="1:23" ht="22.5" hidden="1" x14ac:dyDescent="0.2">
      <c r="A4056" s="623">
        <v>91177</v>
      </c>
      <c r="B4056" s="616" t="s">
        <v>3171</v>
      </c>
      <c r="C4056" s="620" t="s">
        <v>2783</v>
      </c>
      <c r="D4056" s="612" t="s">
        <v>7029</v>
      </c>
      <c r="E4056" s="621">
        <v>13.6</v>
      </c>
      <c r="F4056" s="614">
        <f t="shared" si="1132"/>
        <v>16.399999999999999</v>
      </c>
      <c r="G4056" s="510"/>
      <c r="H4056" s="423"/>
      <c r="I4056" s="422">
        <f t="shared" si="1125"/>
        <v>0</v>
      </c>
      <c r="J4056" s="422">
        <f t="shared" si="1126"/>
        <v>0</v>
      </c>
      <c r="K4056" s="419"/>
      <c r="L4056" s="423">
        <f t="shared" si="1127"/>
        <v>0</v>
      </c>
      <c r="M4056" s="423">
        <f t="shared" si="1128"/>
        <v>0</v>
      </c>
      <c r="N4056" s="424">
        <f t="shared" si="1129"/>
        <v>0</v>
      </c>
      <c r="O4056" s="424">
        <f t="shared" si="1130"/>
        <v>0</v>
      </c>
      <c r="P4056" s="420"/>
      <c r="Q4056" s="532"/>
      <c r="R4056" s="526" t="str">
        <f t="shared" si="1131"/>
        <v/>
      </c>
      <c r="S4056" s="526" t="str">
        <f t="shared" si="1118"/>
        <v/>
      </c>
      <c r="V4056" s="433">
        <f>VLOOKUP(A4056,[3]Cartilha!$A:$A,1,FALSE)</f>
        <v>91177</v>
      </c>
      <c r="W4056" s="367"/>
    </row>
    <row r="4057" spans="1:23" ht="22.5" hidden="1" x14ac:dyDescent="0.2">
      <c r="A4057" s="623">
        <v>91178</v>
      </c>
      <c r="B4057" s="616" t="s">
        <v>3171</v>
      </c>
      <c r="C4057" s="620" t="s">
        <v>2784</v>
      </c>
      <c r="D4057" s="612" t="s">
        <v>7029</v>
      </c>
      <c r="E4057" s="621">
        <v>15.21</v>
      </c>
      <c r="F4057" s="614">
        <f t="shared" si="1132"/>
        <v>18.34</v>
      </c>
      <c r="G4057" s="510"/>
      <c r="H4057" s="423"/>
      <c r="I4057" s="422">
        <f t="shared" si="1125"/>
        <v>0</v>
      </c>
      <c r="J4057" s="422">
        <f t="shared" si="1126"/>
        <v>0</v>
      </c>
      <c r="K4057" s="419"/>
      <c r="L4057" s="423">
        <f t="shared" si="1127"/>
        <v>0</v>
      </c>
      <c r="M4057" s="423">
        <f t="shared" si="1128"/>
        <v>0</v>
      </c>
      <c r="N4057" s="424">
        <f t="shared" si="1129"/>
        <v>0</v>
      </c>
      <c r="O4057" s="424">
        <f t="shared" si="1130"/>
        <v>0</v>
      </c>
      <c r="P4057" s="420"/>
      <c r="Q4057" s="532"/>
      <c r="R4057" s="526" t="str">
        <f t="shared" si="1131"/>
        <v/>
      </c>
      <c r="S4057" s="526" t="str">
        <f t="shared" si="1118"/>
        <v/>
      </c>
      <c r="V4057" s="433">
        <f>VLOOKUP(A4057,[3]Cartilha!$A:$A,1,FALSE)</f>
        <v>91178</v>
      </c>
      <c r="W4057" s="367"/>
    </row>
    <row r="4058" spans="1:23" ht="22.5" hidden="1" x14ac:dyDescent="0.2">
      <c r="A4058" s="623">
        <v>91179</v>
      </c>
      <c r="B4058" s="616" t="s">
        <v>3171</v>
      </c>
      <c r="C4058" s="620" t="s">
        <v>2785</v>
      </c>
      <c r="D4058" s="612" t="s">
        <v>7029</v>
      </c>
      <c r="E4058" s="621">
        <v>7.12</v>
      </c>
      <c r="F4058" s="614">
        <f t="shared" si="1132"/>
        <v>8.58</v>
      </c>
      <c r="G4058" s="510"/>
      <c r="H4058" s="423"/>
      <c r="I4058" s="422">
        <f t="shared" si="1125"/>
        <v>0</v>
      </c>
      <c r="J4058" s="422">
        <f t="shared" si="1126"/>
        <v>0</v>
      </c>
      <c r="K4058" s="419"/>
      <c r="L4058" s="423">
        <f t="shared" si="1127"/>
        <v>0</v>
      </c>
      <c r="M4058" s="423">
        <f t="shared" si="1128"/>
        <v>0</v>
      </c>
      <c r="N4058" s="424">
        <f t="shared" si="1129"/>
        <v>0</v>
      </c>
      <c r="O4058" s="424">
        <f t="shared" si="1130"/>
        <v>0</v>
      </c>
      <c r="P4058" s="420"/>
      <c r="Q4058" s="532"/>
      <c r="R4058" s="526" t="str">
        <f t="shared" si="1131"/>
        <v/>
      </c>
      <c r="S4058" s="526" t="str">
        <f t="shared" si="1118"/>
        <v/>
      </c>
      <c r="V4058" s="433">
        <f>VLOOKUP(A4058,[3]Cartilha!$A:$A,1,FALSE)</f>
        <v>91179</v>
      </c>
      <c r="W4058" s="367"/>
    </row>
    <row r="4059" spans="1:23" ht="22.5" hidden="1" x14ac:dyDescent="0.2">
      <c r="A4059" s="623">
        <v>91180</v>
      </c>
      <c r="B4059" s="616" t="s">
        <v>3171</v>
      </c>
      <c r="C4059" s="620" t="s">
        <v>2786</v>
      </c>
      <c r="D4059" s="612" t="s">
        <v>7029</v>
      </c>
      <c r="E4059" s="621">
        <v>6.41</v>
      </c>
      <c r="F4059" s="614">
        <f t="shared" si="1132"/>
        <v>7.73</v>
      </c>
      <c r="G4059" s="510"/>
      <c r="H4059" s="423"/>
      <c r="I4059" s="422">
        <f t="shared" si="1125"/>
        <v>0</v>
      </c>
      <c r="J4059" s="422">
        <f t="shared" si="1126"/>
        <v>0</v>
      </c>
      <c r="K4059" s="419"/>
      <c r="L4059" s="423">
        <f t="shared" si="1127"/>
        <v>0</v>
      </c>
      <c r="M4059" s="423">
        <f t="shared" si="1128"/>
        <v>0</v>
      </c>
      <c r="N4059" s="424">
        <f t="shared" si="1129"/>
        <v>0</v>
      </c>
      <c r="O4059" s="424">
        <f t="shared" si="1130"/>
        <v>0</v>
      </c>
      <c r="P4059" s="420"/>
      <c r="Q4059" s="532"/>
      <c r="R4059" s="526" t="str">
        <f t="shared" si="1131"/>
        <v/>
      </c>
      <c r="S4059" s="526" t="str">
        <f t="shared" si="1118"/>
        <v/>
      </c>
      <c r="V4059" s="433">
        <f>VLOOKUP(A4059,[3]Cartilha!$A:$A,1,FALSE)</f>
        <v>91180</v>
      </c>
      <c r="W4059" s="367"/>
    </row>
    <row r="4060" spans="1:23" ht="22.5" hidden="1" x14ac:dyDescent="0.2">
      <c r="A4060" s="623">
        <v>91181</v>
      </c>
      <c r="B4060" s="616" t="s">
        <v>3171</v>
      </c>
      <c r="C4060" s="620" t="s">
        <v>2787</v>
      </c>
      <c r="D4060" s="612" t="s">
        <v>7029</v>
      </c>
      <c r="E4060" s="621">
        <v>7.35</v>
      </c>
      <c r="F4060" s="614">
        <f t="shared" si="1132"/>
        <v>8.86</v>
      </c>
      <c r="G4060" s="510"/>
      <c r="H4060" s="423"/>
      <c r="I4060" s="422">
        <f t="shared" si="1125"/>
        <v>0</v>
      </c>
      <c r="J4060" s="422">
        <f t="shared" si="1126"/>
        <v>0</v>
      </c>
      <c r="K4060" s="419"/>
      <c r="L4060" s="423">
        <f t="shared" si="1127"/>
        <v>0</v>
      </c>
      <c r="M4060" s="423">
        <f t="shared" si="1128"/>
        <v>0</v>
      </c>
      <c r="N4060" s="424">
        <f t="shared" si="1129"/>
        <v>0</v>
      </c>
      <c r="O4060" s="424">
        <f t="shared" si="1130"/>
        <v>0</v>
      </c>
      <c r="P4060" s="420"/>
      <c r="Q4060" s="532"/>
      <c r="R4060" s="526" t="str">
        <f t="shared" si="1131"/>
        <v/>
      </c>
      <c r="S4060" s="526" t="str">
        <f t="shared" si="1118"/>
        <v/>
      </c>
      <c r="V4060" s="433">
        <f>VLOOKUP(A4060,[3]Cartilha!$A:$A,1,FALSE)</f>
        <v>91181</v>
      </c>
      <c r="W4060" s="367"/>
    </row>
    <row r="4061" spans="1:23" ht="22.5" hidden="1" x14ac:dyDescent="0.2">
      <c r="A4061" s="623">
        <v>89957</v>
      </c>
      <c r="B4061" s="616" t="s">
        <v>3171</v>
      </c>
      <c r="C4061" s="620" t="s">
        <v>480</v>
      </c>
      <c r="D4061" s="612" t="s">
        <v>169</v>
      </c>
      <c r="E4061" s="621">
        <v>152.09</v>
      </c>
      <c r="F4061" s="614">
        <f t="shared" si="1132"/>
        <v>183.36</v>
      </c>
      <c r="G4061" s="510"/>
      <c r="H4061" s="423"/>
      <c r="I4061" s="422">
        <f t="shared" si="1125"/>
        <v>0</v>
      </c>
      <c r="J4061" s="422">
        <f t="shared" si="1126"/>
        <v>0</v>
      </c>
      <c r="K4061" s="419"/>
      <c r="L4061" s="423">
        <f t="shared" si="1127"/>
        <v>0</v>
      </c>
      <c r="M4061" s="423">
        <f t="shared" si="1128"/>
        <v>0</v>
      </c>
      <c r="N4061" s="424">
        <f t="shared" si="1129"/>
        <v>0</v>
      </c>
      <c r="O4061" s="424">
        <f t="shared" si="1130"/>
        <v>0</v>
      </c>
      <c r="P4061" s="420"/>
      <c r="Q4061" s="532"/>
      <c r="R4061" s="526" t="str">
        <f t="shared" si="1131"/>
        <v/>
      </c>
      <c r="S4061" s="526" t="str">
        <f t="shared" si="1118"/>
        <v/>
      </c>
      <c r="V4061" s="433">
        <f>VLOOKUP(A4061,[3]Cartilha!$A:$A,1,FALSE)</f>
        <v>89957</v>
      </c>
      <c r="W4061" s="367"/>
    </row>
    <row r="4062" spans="1:23" hidden="1" x14ac:dyDescent="0.2">
      <c r="A4062" s="623" t="s">
        <v>1985</v>
      </c>
      <c r="B4062" s="616"/>
      <c r="C4062" s="620" t="s">
        <v>2713</v>
      </c>
      <c r="D4062" s="612">
        <v>0</v>
      </c>
      <c r="E4062" s="621"/>
      <c r="F4062" s="614">
        <f t="shared" si="1132"/>
        <v>0</v>
      </c>
      <c r="G4062" s="518"/>
      <c r="H4062" s="446"/>
      <c r="I4062" s="447"/>
      <c r="J4062" s="448"/>
      <c r="K4062" s="419"/>
      <c r="L4062" s="446"/>
      <c r="M4062" s="446"/>
      <c r="N4062" s="447"/>
      <c r="O4062" s="448"/>
      <c r="P4062" s="420"/>
      <c r="Q4062" s="525" t="str">
        <f>IF(OR(SUM(J4063:J4112)&gt;0,SUM(O4063:O4112)&gt;0),"xx","")</f>
        <v/>
      </c>
      <c r="R4062" s="526" t="str">
        <f t="shared" si="1131"/>
        <v/>
      </c>
      <c r="S4062" s="526" t="str">
        <f t="shared" si="1118"/>
        <v/>
      </c>
      <c r="V4062" s="433" t="str">
        <f>VLOOKUP(A4062,[3]Cartilha!$A:$A,1,FALSE)</f>
        <v>9.3.2</v>
      </c>
      <c r="W4062" s="367"/>
    </row>
    <row r="4063" spans="1:23" ht="22.5" hidden="1" x14ac:dyDescent="0.2">
      <c r="A4063" s="623">
        <v>96635</v>
      </c>
      <c r="B4063" s="616" t="s">
        <v>3171</v>
      </c>
      <c r="C4063" s="620" t="s">
        <v>2714</v>
      </c>
      <c r="D4063" s="612" t="s">
        <v>7029</v>
      </c>
      <c r="E4063" s="621">
        <v>35.64</v>
      </c>
      <c r="F4063" s="614">
        <f t="shared" si="1132"/>
        <v>42.97</v>
      </c>
      <c r="G4063" s="510"/>
      <c r="H4063" s="423"/>
      <c r="I4063" s="422">
        <f t="shared" ref="I4063:I4094" si="1133">IF(ISBLANK(E4063),0,ROUND(F4063*G4063,2))</f>
        <v>0</v>
      </c>
      <c r="J4063" s="422">
        <f t="shared" ref="J4063:J4094" si="1134">IF(ISBLANK(G4063),0,ROUND(G4063*H4063,2))</f>
        <v>0</v>
      </c>
      <c r="K4063" s="419"/>
      <c r="L4063" s="423">
        <f t="shared" ref="L4063:L4094" si="1135">G4063</f>
        <v>0</v>
      </c>
      <c r="M4063" s="423">
        <f t="shared" ref="M4063:M4094" si="1136">H4063</f>
        <v>0</v>
      </c>
      <c r="N4063" s="424">
        <f t="shared" ref="N4063:N4094" si="1137">IF(ISBLANK(E4063),0,ROUND(F4063*L4063,2))</f>
        <v>0</v>
      </c>
      <c r="O4063" s="424">
        <f t="shared" ref="O4063:O4094" si="1138">IF(ISBLANK(L4063),0,ROUND(L4063*M4063,2))</f>
        <v>0</v>
      </c>
      <c r="P4063" s="420"/>
      <c r="Q4063" s="532"/>
      <c r="R4063" s="526" t="str">
        <f t="shared" si="1131"/>
        <v/>
      </c>
      <c r="S4063" s="526" t="str">
        <f t="shared" si="1118"/>
        <v/>
      </c>
      <c r="V4063" s="433">
        <f>VLOOKUP(A4063,[3]Cartilha!$A:$A,1,FALSE)</f>
        <v>96635</v>
      </c>
      <c r="W4063" s="367"/>
    </row>
    <row r="4064" spans="1:23" hidden="1" x14ac:dyDescent="0.2">
      <c r="A4064" s="623">
        <v>96636</v>
      </c>
      <c r="B4064" s="616" t="s">
        <v>3171</v>
      </c>
      <c r="C4064" s="620" t="s">
        <v>2715</v>
      </c>
      <c r="D4064" s="612" t="s">
        <v>7029</v>
      </c>
      <c r="E4064" s="621">
        <v>37.450000000000003</v>
      </c>
      <c r="F4064" s="614">
        <f t="shared" si="1132"/>
        <v>45.15</v>
      </c>
      <c r="G4064" s="510"/>
      <c r="H4064" s="423"/>
      <c r="I4064" s="422">
        <f t="shared" si="1133"/>
        <v>0</v>
      </c>
      <c r="J4064" s="422">
        <f t="shared" si="1134"/>
        <v>0</v>
      </c>
      <c r="K4064" s="419"/>
      <c r="L4064" s="423">
        <f t="shared" si="1135"/>
        <v>0</v>
      </c>
      <c r="M4064" s="423">
        <f t="shared" si="1136"/>
        <v>0</v>
      </c>
      <c r="N4064" s="424">
        <f t="shared" si="1137"/>
        <v>0</v>
      </c>
      <c r="O4064" s="424">
        <f t="shared" si="1138"/>
        <v>0</v>
      </c>
      <c r="P4064" s="420"/>
      <c r="Q4064" s="532"/>
      <c r="R4064" s="526" t="str">
        <f t="shared" si="1131"/>
        <v/>
      </c>
      <c r="S4064" s="526" t="str">
        <f t="shared" si="1118"/>
        <v/>
      </c>
      <c r="V4064" s="433">
        <f>VLOOKUP(A4064,[3]Cartilha!$A:$A,1,FALSE)</f>
        <v>96636</v>
      </c>
      <c r="W4064" s="367"/>
    </row>
    <row r="4065" spans="1:23" ht="22.5" hidden="1" x14ac:dyDescent="0.2">
      <c r="A4065" s="623">
        <v>96644</v>
      </c>
      <c r="B4065" s="616" t="s">
        <v>3171</v>
      </c>
      <c r="C4065" s="620" t="s">
        <v>2716</v>
      </c>
      <c r="D4065" s="612" t="s">
        <v>7029</v>
      </c>
      <c r="E4065" s="621">
        <v>24.5</v>
      </c>
      <c r="F4065" s="614">
        <f t="shared" si="1132"/>
        <v>29.54</v>
      </c>
      <c r="G4065" s="510"/>
      <c r="H4065" s="423"/>
      <c r="I4065" s="422">
        <f t="shared" si="1133"/>
        <v>0</v>
      </c>
      <c r="J4065" s="422">
        <f t="shared" si="1134"/>
        <v>0</v>
      </c>
      <c r="K4065" s="419"/>
      <c r="L4065" s="423">
        <f t="shared" si="1135"/>
        <v>0</v>
      </c>
      <c r="M4065" s="423">
        <f t="shared" si="1136"/>
        <v>0</v>
      </c>
      <c r="N4065" s="424">
        <f t="shared" si="1137"/>
        <v>0</v>
      </c>
      <c r="O4065" s="424">
        <f t="shared" si="1138"/>
        <v>0</v>
      </c>
      <c r="P4065" s="420"/>
      <c r="Q4065" s="532"/>
      <c r="R4065" s="526" t="str">
        <f t="shared" si="1131"/>
        <v/>
      </c>
      <c r="S4065" s="526" t="str">
        <f t="shared" si="1118"/>
        <v/>
      </c>
      <c r="V4065" s="433">
        <f>VLOOKUP(A4065,[3]Cartilha!$A:$A,1,FALSE)</f>
        <v>96644</v>
      </c>
      <c r="W4065" s="367"/>
    </row>
    <row r="4066" spans="1:23" ht="22.5" hidden="1" x14ac:dyDescent="0.2">
      <c r="A4066" s="623">
        <v>96645</v>
      </c>
      <c r="B4066" s="616" t="s">
        <v>3171</v>
      </c>
      <c r="C4066" s="620" t="s">
        <v>2717</v>
      </c>
      <c r="D4066" s="612" t="s">
        <v>7029</v>
      </c>
      <c r="E4066" s="621">
        <v>31.58</v>
      </c>
      <c r="F4066" s="614">
        <f t="shared" si="1132"/>
        <v>38.07</v>
      </c>
      <c r="G4066" s="510"/>
      <c r="H4066" s="423"/>
      <c r="I4066" s="422">
        <f t="shared" si="1133"/>
        <v>0</v>
      </c>
      <c r="J4066" s="422">
        <f t="shared" si="1134"/>
        <v>0</v>
      </c>
      <c r="K4066" s="419"/>
      <c r="L4066" s="423">
        <f t="shared" si="1135"/>
        <v>0</v>
      </c>
      <c r="M4066" s="423">
        <f t="shared" si="1136"/>
        <v>0</v>
      </c>
      <c r="N4066" s="424">
        <f t="shared" si="1137"/>
        <v>0</v>
      </c>
      <c r="O4066" s="424">
        <f t="shared" si="1138"/>
        <v>0</v>
      </c>
      <c r="P4066" s="420"/>
      <c r="Q4066" s="532"/>
      <c r="R4066" s="526" t="str">
        <f t="shared" si="1131"/>
        <v/>
      </c>
      <c r="S4066" s="526" t="str">
        <f t="shared" ref="S4066:S4129" si="1139">IF(Q4066="X","x",IF(Q4066="xx","x",IF(OR(J4066&gt;0,O4066&gt;0),"x","")))</f>
        <v/>
      </c>
      <c r="V4066" s="433">
        <f>VLOOKUP(A4066,[3]Cartilha!$A:$A,1,FALSE)</f>
        <v>96645</v>
      </c>
      <c r="W4066" s="367"/>
    </row>
    <row r="4067" spans="1:23" ht="22.5" hidden="1" x14ac:dyDescent="0.2">
      <c r="A4067" s="623">
        <v>96646</v>
      </c>
      <c r="B4067" s="616" t="s">
        <v>3171</v>
      </c>
      <c r="C4067" s="620" t="s">
        <v>2718</v>
      </c>
      <c r="D4067" s="612" t="s">
        <v>7029</v>
      </c>
      <c r="E4067" s="621">
        <v>48.83</v>
      </c>
      <c r="F4067" s="614">
        <f t="shared" si="1132"/>
        <v>58.87</v>
      </c>
      <c r="G4067" s="510"/>
      <c r="H4067" s="423"/>
      <c r="I4067" s="422">
        <f t="shared" si="1133"/>
        <v>0</v>
      </c>
      <c r="J4067" s="422">
        <f t="shared" si="1134"/>
        <v>0</v>
      </c>
      <c r="K4067" s="419"/>
      <c r="L4067" s="423">
        <f t="shared" si="1135"/>
        <v>0</v>
      </c>
      <c r="M4067" s="423">
        <f t="shared" si="1136"/>
        <v>0</v>
      </c>
      <c r="N4067" s="424">
        <f t="shared" si="1137"/>
        <v>0</v>
      </c>
      <c r="O4067" s="424">
        <f t="shared" si="1138"/>
        <v>0</v>
      </c>
      <c r="P4067" s="420"/>
      <c r="Q4067" s="532"/>
      <c r="R4067" s="526" t="str">
        <f t="shared" si="1131"/>
        <v/>
      </c>
      <c r="S4067" s="526" t="str">
        <f t="shared" si="1139"/>
        <v/>
      </c>
      <c r="V4067" s="433">
        <f>VLOOKUP(A4067,[3]Cartilha!$A:$A,1,FALSE)</f>
        <v>96646</v>
      </c>
      <c r="W4067" s="367"/>
    </row>
    <row r="4068" spans="1:23" ht="22.5" hidden="1" x14ac:dyDescent="0.2">
      <c r="A4068" s="623">
        <v>96647</v>
      </c>
      <c r="B4068" s="616" t="s">
        <v>3171</v>
      </c>
      <c r="C4068" s="620" t="s">
        <v>2719</v>
      </c>
      <c r="D4068" s="612" t="s">
        <v>7029</v>
      </c>
      <c r="E4068" s="621">
        <v>22.48</v>
      </c>
      <c r="F4068" s="614">
        <f t="shared" si="1132"/>
        <v>27.1</v>
      </c>
      <c r="G4068" s="510"/>
      <c r="H4068" s="423"/>
      <c r="I4068" s="422">
        <f t="shared" si="1133"/>
        <v>0</v>
      </c>
      <c r="J4068" s="422">
        <f t="shared" si="1134"/>
        <v>0</v>
      </c>
      <c r="K4068" s="419"/>
      <c r="L4068" s="423">
        <f t="shared" si="1135"/>
        <v>0</v>
      </c>
      <c r="M4068" s="423">
        <f t="shared" si="1136"/>
        <v>0</v>
      </c>
      <c r="N4068" s="424">
        <f t="shared" si="1137"/>
        <v>0</v>
      </c>
      <c r="O4068" s="424">
        <f t="shared" si="1138"/>
        <v>0</v>
      </c>
      <c r="P4068" s="420"/>
      <c r="Q4068" s="532"/>
      <c r="R4068" s="526" t="str">
        <f t="shared" si="1131"/>
        <v/>
      </c>
      <c r="S4068" s="526" t="str">
        <f t="shared" si="1139"/>
        <v/>
      </c>
      <c r="V4068" s="433">
        <f>VLOOKUP(A4068,[3]Cartilha!$A:$A,1,FALSE)</f>
        <v>96647</v>
      </c>
      <c r="W4068" s="367"/>
    </row>
    <row r="4069" spans="1:23" ht="22.5" hidden="1" x14ac:dyDescent="0.2">
      <c r="A4069" s="623">
        <v>96648</v>
      </c>
      <c r="B4069" s="616" t="s">
        <v>3171</v>
      </c>
      <c r="C4069" s="620" t="s">
        <v>2720</v>
      </c>
      <c r="D4069" s="612" t="s">
        <v>7029</v>
      </c>
      <c r="E4069" s="621">
        <v>40.39</v>
      </c>
      <c r="F4069" s="614">
        <f t="shared" si="1132"/>
        <v>48.69</v>
      </c>
      <c r="G4069" s="510"/>
      <c r="H4069" s="423"/>
      <c r="I4069" s="422">
        <f t="shared" si="1133"/>
        <v>0</v>
      </c>
      <c r="J4069" s="422">
        <f t="shared" si="1134"/>
        <v>0</v>
      </c>
      <c r="K4069" s="419"/>
      <c r="L4069" s="423">
        <f t="shared" si="1135"/>
        <v>0</v>
      </c>
      <c r="M4069" s="423">
        <f t="shared" si="1136"/>
        <v>0</v>
      </c>
      <c r="N4069" s="424">
        <f t="shared" si="1137"/>
        <v>0</v>
      </c>
      <c r="O4069" s="424">
        <f t="shared" si="1138"/>
        <v>0</v>
      </c>
      <c r="P4069" s="420"/>
      <c r="Q4069" s="532"/>
      <c r="R4069" s="526" t="str">
        <f t="shared" si="1131"/>
        <v/>
      </c>
      <c r="S4069" s="526" t="str">
        <f t="shared" si="1139"/>
        <v/>
      </c>
      <c r="V4069" s="433">
        <f>VLOOKUP(A4069,[3]Cartilha!$A:$A,1,FALSE)</f>
        <v>96648</v>
      </c>
      <c r="W4069" s="367"/>
    </row>
    <row r="4070" spans="1:23" ht="22.5" hidden="1" x14ac:dyDescent="0.2">
      <c r="A4070" s="623">
        <v>96649</v>
      </c>
      <c r="B4070" s="616" t="s">
        <v>3171</v>
      </c>
      <c r="C4070" s="620" t="s">
        <v>2721</v>
      </c>
      <c r="D4070" s="612" t="s">
        <v>7029</v>
      </c>
      <c r="E4070" s="621">
        <v>58.98</v>
      </c>
      <c r="F4070" s="614">
        <f t="shared" si="1132"/>
        <v>71.11</v>
      </c>
      <c r="G4070" s="510"/>
      <c r="H4070" s="423"/>
      <c r="I4070" s="422">
        <f t="shared" si="1133"/>
        <v>0</v>
      </c>
      <c r="J4070" s="422">
        <f t="shared" si="1134"/>
        <v>0</v>
      </c>
      <c r="K4070" s="419"/>
      <c r="L4070" s="423">
        <f t="shared" si="1135"/>
        <v>0</v>
      </c>
      <c r="M4070" s="423">
        <f t="shared" si="1136"/>
        <v>0</v>
      </c>
      <c r="N4070" s="424">
        <f t="shared" si="1137"/>
        <v>0</v>
      </c>
      <c r="O4070" s="424">
        <f t="shared" si="1138"/>
        <v>0</v>
      </c>
      <c r="P4070" s="420"/>
      <c r="Q4070" s="532"/>
      <c r="R4070" s="526" t="str">
        <f t="shared" si="1131"/>
        <v/>
      </c>
      <c r="S4070" s="526" t="str">
        <f t="shared" si="1139"/>
        <v/>
      </c>
      <c r="V4070" s="433">
        <f>VLOOKUP(A4070,[3]Cartilha!$A:$A,1,FALSE)</f>
        <v>96649</v>
      </c>
      <c r="W4070" s="367"/>
    </row>
    <row r="4071" spans="1:23" hidden="1" x14ac:dyDescent="0.2">
      <c r="A4071" s="623">
        <v>96668</v>
      </c>
      <c r="B4071" s="616" t="s">
        <v>3171</v>
      </c>
      <c r="C4071" s="620" t="s">
        <v>2722</v>
      </c>
      <c r="D4071" s="612" t="s">
        <v>7029</v>
      </c>
      <c r="E4071" s="621">
        <v>16.739999999999998</v>
      </c>
      <c r="F4071" s="614">
        <f t="shared" si="1132"/>
        <v>20.18</v>
      </c>
      <c r="G4071" s="510"/>
      <c r="H4071" s="423"/>
      <c r="I4071" s="422">
        <f t="shared" si="1133"/>
        <v>0</v>
      </c>
      <c r="J4071" s="422">
        <f t="shared" si="1134"/>
        <v>0</v>
      </c>
      <c r="K4071" s="419"/>
      <c r="L4071" s="423">
        <f t="shared" si="1135"/>
        <v>0</v>
      </c>
      <c r="M4071" s="423">
        <f t="shared" si="1136"/>
        <v>0</v>
      </c>
      <c r="N4071" s="424">
        <f t="shared" si="1137"/>
        <v>0</v>
      </c>
      <c r="O4071" s="424">
        <f t="shared" si="1138"/>
        <v>0</v>
      </c>
      <c r="P4071" s="420"/>
      <c r="Q4071" s="532"/>
      <c r="R4071" s="526" t="str">
        <f t="shared" si="1131"/>
        <v/>
      </c>
      <c r="S4071" s="526" t="str">
        <f t="shared" si="1139"/>
        <v/>
      </c>
      <c r="V4071" s="433">
        <f>VLOOKUP(A4071,[3]Cartilha!$A:$A,1,FALSE)</f>
        <v>96668</v>
      </c>
      <c r="W4071" s="367"/>
    </row>
    <row r="4072" spans="1:23" hidden="1" x14ac:dyDescent="0.2">
      <c r="A4072" s="623">
        <v>96669</v>
      </c>
      <c r="B4072" s="616" t="s">
        <v>3171</v>
      </c>
      <c r="C4072" s="620" t="s">
        <v>2723</v>
      </c>
      <c r="D4072" s="612" t="s">
        <v>7029</v>
      </c>
      <c r="E4072" s="621">
        <v>20.83</v>
      </c>
      <c r="F4072" s="614">
        <f t="shared" si="1132"/>
        <v>25.11</v>
      </c>
      <c r="G4072" s="510"/>
      <c r="H4072" s="423"/>
      <c r="I4072" s="422">
        <f t="shared" si="1133"/>
        <v>0</v>
      </c>
      <c r="J4072" s="422">
        <f t="shared" si="1134"/>
        <v>0</v>
      </c>
      <c r="K4072" s="419"/>
      <c r="L4072" s="423">
        <f t="shared" si="1135"/>
        <v>0</v>
      </c>
      <c r="M4072" s="423">
        <f t="shared" si="1136"/>
        <v>0</v>
      </c>
      <c r="N4072" s="424">
        <f t="shared" si="1137"/>
        <v>0</v>
      </c>
      <c r="O4072" s="424">
        <f t="shared" si="1138"/>
        <v>0</v>
      </c>
      <c r="P4072" s="420"/>
      <c r="Q4072" s="532"/>
      <c r="R4072" s="526" t="str">
        <f t="shared" si="1131"/>
        <v/>
      </c>
      <c r="S4072" s="526" t="str">
        <f t="shared" si="1139"/>
        <v/>
      </c>
      <c r="V4072" s="433">
        <f>VLOOKUP(A4072,[3]Cartilha!$A:$A,1,FALSE)</f>
        <v>96669</v>
      </c>
      <c r="W4072" s="367"/>
    </row>
    <row r="4073" spans="1:23" hidden="1" x14ac:dyDescent="0.2">
      <c r="A4073" s="623">
        <v>96670</v>
      </c>
      <c r="B4073" s="616" t="s">
        <v>3171</v>
      </c>
      <c r="C4073" s="620" t="s">
        <v>2724</v>
      </c>
      <c r="D4073" s="612" t="s">
        <v>7029</v>
      </c>
      <c r="E4073" s="621">
        <v>31.65</v>
      </c>
      <c r="F4073" s="614">
        <f t="shared" si="1132"/>
        <v>38.159999999999997</v>
      </c>
      <c r="G4073" s="510"/>
      <c r="H4073" s="423"/>
      <c r="I4073" s="422">
        <f t="shared" si="1133"/>
        <v>0</v>
      </c>
      <c r="J4073" s="422">
        <f t="shared" si="1134"/>
        <v>0</v>
      </c>
      <c r="K4073" s="419"/>
      <c r="L4073" s="423">
        <f t="shared" si="1135"/>
        <v>0</v>
      </c>
      <c r="M4073" s="423">
        <f t="shared" si="1136"/>
        <v>0</v>
      </c>
      <c r="N4073" s="424">
        <f t="shared" si="1137"/>
        <v>0</v>
      </c>
      <c r="O4073" s="424">
        <f t="shared" si="1138"/>
        <v>0</v>
      </c>
      <c r="P4073" s="420"/>
      <c r="Q4073" s="532"/>
      <c r="R4073" s="526" t="str">
        <f t="shared" si="1131"/>
        <v/>
      </c>
      <c r="S4073" s="526" t="str">
        <f t="shared" si="1139"/>
        <v/>
      </c>
      <c r="V4073" s="433">
        <f>VLOOKUP(A4073,[3]Cartilha!$A:$A,1,FALSE)</f>
        <v>96670</v>
      </c>
      <c r="W4073" s="367"/>
    </row>
    <row r="4074" spans="1:23" hidden="1" x14ac:dyDescent="0.2">
      <c r="A4074" s="623">
        <v>96671</v>
      </c>
      <c r="B4074" s="616" t="s">
        <v>3171</v>
      </c>
      <c r="C4074" s="620" t="s">
        <v>2725</v>
      </c>
      <c r="D4074" s="612" t="s">
        <v>7029</v>
      </c>
      <c r="E4074" s="621">
        <v>42.27</v>
      </c>
      <c r="F4074" s="614">
        <f t="shared" si="1132"/>
        <v>50.96</v>
      </c>
      <c r="G4074" s="510"/>
      <c r="H4074" s="423"/>
      <c r="I4074" s="422">
        <f t="shared" si="1133"/>
        <v>0</v>
      </c>
      <c r="J4074" s="422">
        <f t="shared" si="1134"/>
        <v>0</v>
      </c>
      <c r="K4074" s="419"/>
      <c r="L4074" s="423">
        <f t="shared" si="1135"/>
        <v>0</v>
      </c>
      <c r="M4074" s="423">
        <f t="shared" si="1136"/>
        <v>0</v>
      </c>
      <c r="N4074" s="424">
        <f t="shared" si="1137"/>
        <v>0</v>
      </c>
      <c r="O4074" s="424">
        <f t="shared" si="1138"/>
        <v>0</v>
      </c>
      <c r="P4074" s="420"/>
      <c r="Q4074" s="532"/>
      <c r="R4074" s="526" t="str">
        <f t="shared" si="1131"/>
        <v/>
      </c>
      <c r="S4074" s="526" t="str">
        <f t="shared" si="1139"/>
        <v/>
      </c>
      <c r="V4074" s="433">
        <f>VLOOKUP(A4074,[3]Cartilha!$A:$A,1,FALSE)</f>
        <v>96671</v>
      </c>
      <c r="W4074" s="367"/>
    </row>
    <row r="4075" spans="1:23" hidden="1" x14ac:dyDescent="0.2">
      <c r="A4075" s="623">
        <v>96672</v>
      </c>
      <c r="B4075" s="616" t="s">
        <v>3171</v>
      </c>
      <c r="C4075" s="620" t="s">
        <v>2726</v>
      </c>
      <c r="D4075" s="612" t="s">
        <v>7029</v>
      </c>
      <c r="E4075" s="621">
        <v>61.96</v>
      </c>
      <c r="F4075" s="614">
        <f t="shared" si="1132"/>
        <v>74.7</v>
      </c>
      <c r="G4075" s="510"/>
      <c r="H4075" s="423"/>
      <c r="I4075" s="422">
        <f t="shared" si="1133"/>
        <v>0</v>
      </c>
      <c r="J4075" s="422">
        <f t="shared" si="1134"/>
        <v>0</v>
      </c>
      <c r="K4075" s="419"/>
      <c r="L4075" s="423">
        <f t="shared" si="1135"/>
        <v>0</v>
      </c>
      <c r="M4075" s="423">
        <f t="shared" si="1136"/>
        <v>0</v>
      </c>
      <c r="N4075" s="424">
        <f t="shared" si="1137"/>
        <v>0</v>
      </c>
      <c r="O4075" s="424">
        <f t="shared" si="1138"/>
        <v>0</v>
      </c>
      <c r="P4075" s="420"/>
      <c r="Q4075" s="532"/>
      <c r="R4075" s="526" t="str">
        <f t="shared" si="1131"/>
        <v/>
      </c>
      <c r="S4075" s="526" t="str">
        <f t="shared" si="1139"/>
        <v/>
      </c>
      <c r="V4075" s="433">
        <f>VLOOKUP(A4075,[3]Cartilha!$A:$A,1,FALSE)</f>
        <v>96672</v>
      </c>
      <c r="W4075" s="367"/>
    </row>
    <row r="4076" spans="1:23" hidden="1" x14ac:dyDescent="0.2">
      <c r="A4076" s="623">
        <v>96673</v>
      </c>
      <c r="B4076" s="616" t="s">
        <v>3171</v>
      </c>
      <c r="C4076" s="620" t="s">
        <v>2727</v>
      </c>
      <c r="D4076" s="612" t="s">
        <v>7029</v>
      </c>
      <c r="E4076" s="621">
        <v>101.61</v>
      </c>
      <c r="F4076" s="614">
        <f t="shared" si="1132"/>
        <v>122.5</v>
      </c>
      <c r="G4076" s="510"/>
      <c r="H4076" s="423"/>
      <c r="I4076" s="422">
        <f t="shared" si="1133"/>
        <v>0</v>
      </c>
      <c r="J4076" s="422">
        <f t="shared" si="1134"/>
        <v>0</v>
      </c>
      <c r="K4076" s="419"/>
      <c r="L4076" s="423">
        <f t="shared" si="1135"/>
        <v>0</v>
      </c>
      <c r="M4076" s="423">
        <f t="shared" si="1136"/>
        <v>0</v>
      </c>
      <c r="N4076" s="424">
        <f t="shared" si="1137"/>
        <v>0</v>
      </c>
      <c r="O4076" s="424">
        <f t="shared" si="1138"/>
        <v>0</v>
      </c>
      <c r="P4076" s="420"/>
      <c r="Q4076" s="532"/>
      <c r="R4076" s="526" t="str">
        <f t="shared" si="1131"/>
        <v/>
      </c>
      <c r="S4076" s="526" t="str">
        <f t="shared" si="1139"/>
        <v/>
      </c>
      <c r="V4076" s="433">
        <f>VLOOKUP(A4076,[3]Cartilha!$A:$A,1,FALSE)</f>
        <v>96673</v>
      </c>
      <c r="W4076" s="367"/>
    </row>
    <row r="4077" spans="1:23" hidden="1" x14ac:dyDescent="0.2">
      <c r="A4077" s="623">
        <v>96674</v>
      </c>
      <c r="B4077" s="616" t="s">
        <v>3171</v>
      </c>
      <c r="C4077" s="620" t="s">
        <v>2728</v>
      </c>
      <c r="D4077" s="612" t="s">
        <v>7029</v>
      </c>
      <c r="E4077" s="621">
        <v>142.69999999999999</v>
      </c>
      <c r="F4077" s="614">
        <f t="shared" si="1132"/>
        <v>172.04</v>
      </c>
      <c r="G4077" s="510"/>
      <c r="H4077" s="423"/>
      <c r="I4077" s="422">
        <f t="shared" si="1133"/>
        <v>0</v>
      </c>
      <c r="J4077" s="422">
        <f t="shared" si="1134"/>
        <v>0</v>
      </c>
      <c r="K4077" s="419"/>
      <c r="L4077" s="423">
        <f t="shared" si="1135"/>
        <v>0</v>
      </c>
      <c r="M4077" s="423">
        <f t="shared" si="1136"/>
        <v>0</v>
      </c>
      <c r="N4077" s="424">
        <f t="shared" si="1137"/>
        <v>0</v>
      </c>
      <c r="O4077" s="424">
        <f t="shared" si="1138"/>
        <v>0</v>
      </c>
      <c r="P4077" s="420"/>
      <c r="Q4077" s="532"/>
      <c r="R4077" s="526" t="str">
        <f t="shared" si="1131"/>
        <v/>
      </c>
      <c r="S4077" s="526" t="str">
        <f t="shared" si="1139"/>
        <v/>
      </c>
      <c r="V4077" s="433">
        <f>VLOOKUP(A4077,[3]Cartilha!$A:$A,1,FALSE)</f>
        <v>96674</v>
      </c>
      <c r="W4077" s="367"/>
    </row>
    <row r="4078" spans="1:23" hidden="1" x14ac:dyDescent="0.2">
      <c r="A4078" s="623">
        <v>96675</v>
      </c>
      <c r="B4078" s="616" t="s">
        <v>3171</v>
      </c>
      <c r="C4078" s="620" t="s">
        <v>2729</v>
      </c>
      <c r="D4078" s="612" t="s">
        <v>7029</v>
      </c>
      <c r="E4078" s="621">
        <v>248.8</v>
      </c>
      <c r="F4078" s="614">
        <f t="shared" si="1132"/>
        <v>299.95</v>
      </c>
      <c r="G4078" s="510"/>
      <c r="H4078" s="423"/>
      <c r="I4078" s="422">
        <f t="shared" si="1133"/>
        <v>0</v>
      </c>
      <c r="J4078" s="422">
        <f t="shared" si="1134"/>
        <v>0</v>
      </c>
      <c r="K4078" s="419"/>
      <c r="L4078" s="423">
        <f t="shared" si="1135"/>
        <v>0</v>
      </c>
      <c r="M4078" s="423">
        <f t="shared" si="1136"/>
        <v>0</v>
      </c>
      <c r="N4078" s="424">
        <f t="shared" si="1137"/>
        <v>0</v>
      </c>
      <c r="O4078" s="424">
        <f t="shared" si="1138"/>
        <v>0</v>
      </c>
      <c r="P4078" s="420"/>
      <c r="Q4078" s="532"/>
      <c r="R4078" s="526" t="str">
        <f t="shared" si="1131"/>
        <v/>
      </c>
      <c r="S4078" s="526" t="str">
        <f t="shared" si="1139"/>
        <v/>
      </c>
      <c r="V4078" s="433">
        <f>VLOOKUP(A4078,[3]Cartilha!$A:$A,1,FALSE)</f>
        <v>96675</v>
      </c>
      <c r="W4078" s="367"/>
    </row>
    <row r="4079" spans="1:23" hidden="1" x14ac:dyDescent="0.2">
      <c r="A4079" s="623">
        <v>96676</v>
      </c>
      <c r="B4079" s="616" t="s">
        <v>3171</v>
      </c>
      <c r="C4079" s="620" t="s">
        <v>2730</v>
      </c>
      <c r="D4079" s="612" t="s">
        <v>7029</v>
      </c>
      <c r="E4079" s="621">
        <v>16.68</v>
      </c>
      <c r="F4079" s="614">
        <f t="shared" si="1132"/>
        <v>20.11</v>
      </c>
      <c r="G4079" s="510"/>
      <c r="H4079" s="423"/>
      <c r="I4079" s="422">
        <f t="shared" si="1133"/>
        <v>0</v>
      </c>
      <c r="J4079" s="422">
        <f t="shared" si="1134"/>
        <v>0</v>
      </c>
      <c r="K4079" s="419"/>
      <c r="L4079" s="423">
        <f t="shared" si="1135"/>
        <v>0</v>
      </c>
      <c r="M4079" s="423">
        <f t="shared" si="1136"/>
        <v>0</v>
      </c>
      <c r="N4079" s="424">
        <f t="shared" si="1137"/>
        <v>0</v>
      </c>
      <c r="O4079" s="424">
        <f t="shared" si="1138"/>
        <v>0</v>
      </c>
      <c r="P4079" s="420"/>
      <c r="Q4079" s="532"/>
      <c r="R4079" s="526" t="str">
        <f t="shared" si="1131"/>
        <v/>
      </c>
      <c r="S4079" s="526" t="str">
        <f t="shared" si="1139"/>
        <v/>
      </c>
      <c r="V4079" s="433">
        <f>VLOOKUP(A4079,[3]Cartilha!$A:$A,1,FALSE)</f>
        <v>96676</v>
      </c>
      <c r="W4079" s="367"/>
    </row>
    <row r="4080" spans="1:23" hidden="1" x14ac:dyDescent="0.2">
      <c r="A4080" s="623">
        <v>96677</v>
      </c>
      <c r="B4080" s="616" t="s">
        <v>3171</v>
      </c>
      <c r="C4080" s="620" t="s">
        <v>2731</v>
      </c>
      <c r="D4080" s="612" t="s">
        <v>7029</v>
      </c>
      <c r="E4080" s="621">
        <v>27.58</v>
      </c>
      <c r="F4080" s="614">
        <f t="shared" si="1132"/>
        <v>33.25</v>
      </c>
      <c r="G4080" s="510"/>
      <c r="H4080" s="423"/>
      <c r="I4080" s="422">
        <f t="shared" si="1133"/>
        <v>0</v>
      </c>
      <c r="J4080" s="422">
        <f t="shared" si="1134"/>
        <v>0</v>
      </c>
      <c r="K4080" s="419"/>
      <c r="L4080" s="423">
        <f t="shared" si="1135"/>
        <v>0</v>
      </c>
      <c r="M4080" s="423">
        <f t="shared" si="1136"/>
        <v>0</v>
      </c>
      <c r="N4080" s="424">
        <f t="shared" si="1137"/>
        <v>0</v>
      </c>
      <c r="O4080" s="424">
        <f t="shared" si="1138"/>
        <v>0</v>
      </c>
      <c r="P4080" s="420"/>
      <c r="Q4080" s="532"/>
      <c r="R4080" s="526" t="str">
        <f t="shared" si="1131"/>
        <v/>
      </c>
      <c r="S4080" s="526" t="str">
        <f t="shared" si="1139"/>
        <v/>
      </c>
      <c r="V4080" s="433">
        <f>VLOOKUP(A4080,[3]Cartilha!$A:$A,1,FALSE)</f>
        <v>96677</v>
      </c>
      <c r="W4080" s="367"/>
    </row>
    <row r="4081" spans="1:23" hidden="1" x14ac:dyDescent="0.2">
      <c r="A4081" s="623">
        <v>96678</v>
      </c>
      <c r="B4081" s="616" t="s">
        <v>3171</v>
      </c>
      <c r="C4081" s="620" t="s">
        <v>2732</v>
      </c>
      <c r="D4081" s="612" t="s">
        <v>7029</v>
      </c>
      <c r="E4081" s="621">
        <v>38.299999999999997</v>
      </c>
      <c r="F4081" s="614">
        <f t="shared" si="1132"/>
        <v>46.17</v>
      </c>
      <c r="G4081" s="510"/>
      <c r="H4081" s="423"/>
      <c r="I4081" s="422">
        <f t="shared" si="1133"/>
        <v>0</v>
      </c>
      <c r="J4081" s="422">
        <f t="shared" si="1134"/>
        <v>0</v>
      </c>
      <c r="K4081" s="419"/>
      <c r="L4081" s="423">
        <f t="shared" si="1135"/>
        <v>0</v>
      </c>
      <c r="M4081" s="423">
        <f t="shared" si="1136"/>
        <v>0</v>
      </c>
      <c r="N4081" s="424">
        <f t="shared" si="1137"/>
        <v>0</v>
      </c>
      <c r="O4081" s="424">
        <f t="shared" si="1138"/>
        <v>0</v>
      </c>
      <c r="P4081" s="420"/>
      <c r="Q4081" s="532"/>
      <c r="R4081" s="526" t="str">
        <f t="shared" si="1131"/>
        <v/>
      </c>
      <c r="S4081" s="526" t="str">
        <f t="shared" si="1139"/>
        <v/>
      </c>
      <c r="V4081" s="433">
        <f>VLOOKUP(A4081,[3]Cartilha!$A:$A,1,FALSE)</f>
        <v>96678</v>
      </c>
      <c r="W4081" s="367"/>
    </row>
    <row r="4082" spans="1:23" hidden="1" x14ac:dyDescent="0.2">
      <c r="A4082" s="623">
        <v>96679</v>
      </c>
      <c r="B4082" s="616" t="s">
        <v>3171</v>
      </c>
      <c r="C4082" s="620" t="s">
        <v>2733</v>
      </c>
      <c r="D4082" s="612" t="s">
        <v>7029</v>
      </c>
      <c r="E4082" s="621">
        <v>55.88</v>
      </c>
      <c r="F4082" s="614">
        <f t="shared" si="1132"/>
        <v>67.37</v>
      </c>
      <c r="G4082" s="510"/>
      <c r="H4082" s="423"/>
      <c r="I4082" s="422">
        <f t="shared" si="1133"/>
        <v>0</v>
      </c>
      <c r="J4082" s="422">
        <f t="shared" si="1134"/>
        <v>0</v>
      </c>
      <c r="K4082" s="419"/>
      <c r="L4082" s="423">
        <f t="shared" si="1135"/>
        <v>0</v>
      </c>
      <c r="M4082" s="423">
        <f t="shared" si="1136"/>
        <v>0</v>
      </c>
      <c r="N4082" s="424">
        <f t="shared" si="1137"/>
        <v>0</v>
      </c>
      <c r="O4082" s="424">
        <f t="shared" si="1138"/>
        <v>0</v>
      </c>
      <c r="P4082" s="420"/>
      <c r="Q4082" s="532"/>
      <c r="R4082" s="526" t="str">
        <f t="shared" si="1131"/>
        <v/>
      </c>
      <c r="S4082" s="526" t="str">
        <f t="shared" si="1139"/>
        <v/>
      </c>
      <c r="V4082" s="433">
        <f>VLOOKUP(A4082,[3]Cartilha!$A:$A,1,FALSE)</f>
        <v>96679</v>
      </c>
      <c r="W4082" s="367"/>
    </row>
    <row r="4083" spans="1:23" hidden="1" x14ac:dyDescent="0.2">
      <c r="A4083" s="623">
        <v>96680</v>
      </c>
      <c r="B4083" s="616" t="s">
        <v>3171</v>
      </c>
      <c r="C4083" s="620" t="s">
        <v>2734</v>
      </c>
      <c r="D4083" s="612" t="s">
        <v>7029</v>
      </c>
      <c r="E4083" s="621">
        <v>75.06</v>
      </c>
      <c r="F4083" s="614">
        <f t="shared" si="1132"/>
        <v>90.49</v>
      </c>
      <c r="G4083" s="510"/>
      <c r="H4083" s="423"/>
      <c r="I4083" s="422">
        <f t="shared" si="1133"/>
        <v>0</v>
      </c>
      <c r="J4083" s="422">
        <f t="shared" si="1134"/>
        <v>0</v>
      </c>
      <c r="K4083" s="419"/>
      <c r="L4083" s="423">
        <f t="shared" si="1135"/>
        <v>0</v>
      </c>
      <c r="M4083" s="423">
        <f t="shared" si="1136"/>
        <v>0</v>
      </c>
      <c r="N4083" s="424">
        <f t="shared" si="1137"/>
        <v>0</v>
      </c>
      <c r="O4083" s="424">
        <f t="shared" si="1138"/>
        <v>0</v>
      </c>
      <c r="P4083" s="420"/>
      <c r="Q4083" s="532"/>
      <c r="R4083" s="526" t="str">
        <f t="shared" si="1131"/>
        <v/>
      </c>
      <c r="S4083" s="526" t="str">
        <f t="shared" si="1139"/>
        <v/>
      </c>
      <c r="V4083" s="433">
        <f>VLOOKUP(A4083,[3]Cartilha!$A:$A,1,FALSE)</f>
        <v>96680</v>
      </c>
      <c r="W4083" s="367"/>
    </row>
    <row r="4084" spans="1:23" hidden="1" x14ac:dyDescent="0.2">
      <c r="A4084" s="623">
        <v>96681</v>
      </c>
      <c r="B4084" s="616" t="s">
        <v>3171</v>
      </c>
      <c r="C4084" s="620" t="s">
        <v>2735</v>
      </c>
      <c r="D4084" s="612" t="s">
        <v>7029</v>
      </c>
      <c r="E4084" s="621">
        <v>140.91999999999999</v>
      </c>
      <c r="F4084" s="614">
        <f t="shared" si="1132"/>
        <v>169.89</v>
      </c>
      <c r="G4084" s="510"/>
      <c r="H4084" s="423"/>
      <c r="I4084" s="422">
        <f t="shared" si="1133"/>
        <v>0</v>
      </c>
      <c r="J4084" s="422">
        <f t="shared" si="1134"/>
        <v>0</v>
      </c>
      <c r="K4084" s="419"/>
      <c r="L4084" s="423">
        <f t="shared" si="1135"/>
        <v>0</v>
      </c>
      <c r="M4084" s="423">
        <f t="shared" si="1136"/>
        <v>0</v>
      </c>
      <c r="N4084" s="424">
        <f t="shared" si="1137"/>
        <v>0</v>
      </c>
      <c r="O4084" s="424">
        <f t="shared" si="1138"/>
        <v>0</v>
      </c>
      <c r="P4084" s="420"/>
      <c r="Q4084" s="532"/>
      <c r="R4084" s="526" t="str">
        <f t="shared" si="1131"/>
        <v/>
      </c>
      <c r="S4084" s="526" t="str">
        <f t="shared" si="1139"/>
        <v/>
      </c>
      <c r="V4084" s="433">
        <f>VLOOKUP(A4084,[3]Cartilha!$A:$A,1,FALSE)</f>
        <v>96681</v>
      </c>
      <c r="W4084" s="367"/>
    </row>
    <row r="4085" spans="1:23" hidden="1" x14ac:dyDescent="0.2">
      <c r="A4085" s="623">
        <v>96682</v>
      </c>
      <c r="B4085" s="616" t="s">
        <v>3171</v>
      </c>
      <c r="C4085" s="620" t="s">
        <v>2736</v>
      </c>
      <c r="D4085" s="612" t="s">
        <v>7029</v>
      </c>
      <c r="E4085" s="621">
        <v>207.98</v>
      </c>
      <c r="F4085" s="614">
        <f t="shared" si="1132"/>
        <v>250.74</v>
      </c>
      <c r="G4085" s="510"/>
      <c r="H4085" s="423"/>
      <c r="I4085" s="422">
        <f t="shared" si="1133"/>
        <v>0</v>
      </c>
      <c r="J4085" s="422">
        <f t="shared" si="1134"/>
        <v>0</v>
      </c>
      <c r="K4085" s="419"/>
      <c r="L4085" s="423">
        <f t="shared" si="1135"/>
        <v>0</v>
      </c>
      <c r="M4085" s="423">
        <f t="shared" si="1136"/>
        <v>0</v>
      </c>
      <c r="N4085" s="424">
        <f t="shared" si="1137"/>
        <v>0</v>
      </c>
      <c r="O4085" s="424">
        <f t="shared" si="1138"/>
        <v>0</v>
      </c>
      <c r="P4085" s="420"/>
      <c r="Q4085" s="532"/>
      <c r="R4085" s="526" t="str">
        <f t="shared" si="1131"/>
        <v/>
      </c>
      <c r="S4085" s="526" t="str">
        <f t="shared" si="1139"/>
        <v/>
      </c>
      <c r="V4085" s="433">
        <f>VLOOKUP(A4085,[3]Cartilha!$A:$A,1,FALSE)</f>
        <v>96682</v>
      </c>
      <c r="W4085" s="367"/>
    </row>
    <row r="4086" spans="1:23" hidden="1" x14ac:dyDescent="0.2">
      <c r="A4086" s="623">
        <v>96683</v>
      </c>
      <c r="B4086" s="616" t="s">
        <v>3171</v>
      </c>
      <c r="C4086" s="620" t="s">
        <v>2737</v>
      </c>
      <c r="D4086" s="612" t="s">
        <v>7029</v>
      </c>
      <c r="E4086" s="621">
        <v>284.32</v>
      </c>
      <c r="F4086" s="614">
        <f t="shared" si="1132"/>
        <v>342.78</v>
      </c>
      <c r="G4086" s="510"/>
      <c r="H4086" s="423"/>
      <c r="I4086" s="422">
        <f t="shared" si="1133"/>
        <v>0</v>
      </c>
      <c r="J4086" s="422">
        <f t="shared" si="1134"/>
        <v>0</v>
      </c>
      <c r="K4086" s="419"/>
      <c r="L4086" s="423">
        <f t="shared" si="1135"/>
        <v>0</v>
      </c>
      <c r="M4086" s="423">
        <f t="shared" si="1136"/>
        <v>0</v>
      </c>
      <c r="N4086" s="424">
        <f t="shared" si="1137"/>
        <v>0</v>
      </c>
      <c r="O4086" s="424">
        <f t="shared" si="1138"/>
        <v>0</v>
      </c>
      <c r="P4086" s="420"/>
      <c r="Q4086" s="532"/>
      <c r="R4086" s="526" t="str">
        <f t="shared" si="1131"/>
        <v/>
      </c>
      <c r="S4086" s="526" t="str">
        <f t="shared" si="1139"/>
        <v/>
      </c>
      <c r="V4086" s="433">
        <f>VLOOKUP(A4086,[3]Cartilha!$A:$A,1,FALSE)</f>
        <v>96683</v>
      </c>
      <c r="W4086" s="367"/>
    </row>
    <row r="4087" spans="1:23" ht="22.5" hidden="1" x14ac:dyDescent="0.2">
      <c r="A4087" s="623">
        <v>96718</v>
      </c>
      <c r="B4087" s="616" t="s">
        <v>3171</v>
      </c>
      <c r="C4087" s="620" t="s">
        <v>2738</v>
      </c>
      <c r="D4087" s="612" t="s">
        <v>7029</v>
      </c>
      <c r="E4087" s="621">
        <v>11.14</v>
      </c>
      <c r="F4087" s="614">
        <f t="shared" si="1132"/>
        <v>13.43</v>
      </c>
      <c r="G4087" s="510"/>
      <c r="H4087" s="423"/>
      <c r="I4087" s="422">
        <f t="shared" si="1133"/>
        <v>0</v>
      </c>
      <c r="J4087" s="422">
        <f t="shared" si="1134"/>
        <v>0</v>
      </c>
      <c r="K4087" s="419"/>
      <c r="L4087" s="423">
        <f t="shared" si="1135"/>
        <v>0</v>
      </c>
      <c r="M4087" s="423">
        <f t="shared" si="1136"/>
        <v>0</v>
      </c>
      <c r="N4087" s="424">
        <f t="shared" si="1137"/>
        <v>0</v>
      </c>
      <c r="O4087" s="424">
        <f t="shared" si="1138"/>
        <v>0</v>
      </c>
      <c r="P4087" s="420"/>
      <c r="Q4087" s="532"/>
      <c r="R4087" s="526" t="str">
        <f t="shared" si="1131"/>
        <v/>
      </c>
      <c r="S4087" s="526" t="str">
        <f t="shared" si="1139"/>
        <v/>
      </c>
      <c r="V4087" s="433">
        <f>VLOOKUP(A4087,[3]Cartilha!$A:$A,1,FALSE)</f>
        <v>96718</v>
      </c>
      <c r="W4087" s="367"/>
    </row>
    <row r="4088" spans="1:23" ht="22.5" hidden="1" x14ac:dyDescent="0.2">
      <c r="A4088" s="623">
        <v>96719</v>
      </c>
      <c r="B4088" s="616" t="s">
        <v>3171</v>
      </c>
      <c r="C4088" s="620" t="s">
        <v>2739</v>
      </c>
      <c r="D4088" s="612" t="s">
        <v>7029</v>
      </c>
      <c r="E4088" s="621">
        <v>21.24</v>
      </c>
      <c r="F4088" s="614">
        <f t="shared" si="1132"/>
        <v>25.61</v>
      </c>
      <c r="G4088" s="510"/>
      <c r="H4088" s="423"/>
      <c r="I4088" s="422">
        <f t="shared" si="1133"/>
        <v>0</v>
      </c>
      <c r="J4088" s="422">
        <f t="shared" si="1134"/>
        <v>0</v>
      </c>
      <c r="K4088" s="419"/>
      <c r="L4088" s="423">
        <f t="shared" si="1135"/>
        <v>0</v>
      </c>
      <c r="M4088" s="423">
        <f t="shared" si="1136"/>
        <v>0</v>
      </c>
      <c r="N4088" s="424">
        <f t="shared" si="1137"/>
        <v>0</v>
      </c>
      <c r="O4088" s="424">
        <f t="shared" si="1138"/>
        <v>0</v>
      </c>
      <c r="P4088" s="420"/>
      <c r="Q4088" s="532"/>
      <c r="R4088" s="526" t="str">
        <f t="shared" si="1131"/>
        <v/>
      </c>
      <c r="S4088" s="526" t="str">
        <f t="shared" si="1139"/>
        <v/>
      </c>
      <c r="V4088" s="433">
        <f>VLOOKUP(A4088,[3]Cartilha!$A:$A,1,FALSE)</f>
        <v>96719</v>
      </c>
      <c r="W4088" s="367"/>
    </row>
    <row r="4089" spans="1:23" ht="22.5" hidden="1" x14ac:dyDescent="0.2">
      <c r="A4089" s="623">
        <v>96720</v>
      </c>
      <c r="B4089" s="616" t="s">
        <v>3171</v>
      </c>
      <c r="C4089" s="620" t="s">
        <v>2740</v>
      </c>
      <c r="D4089" s="612" t="s">
        <v>7029</v>
      </c>
      <c r="E4089" s="621">
        <v>25.89</v>
      </c>
      <c r="F4089" s="614">
        <f t="shared" si="1132"/>
        <v>31.21</v>
      </c>
      <c r="G4089" s="510"/>
      <c r="H4089" s="423"/>
      <c r="I4089" s="422">
        <f t="shared" si="1133"/>
        <v>0</v>
      </c>
      <c r="J4089" s="422">
        <f t="shared" si="1134"/>
        <v>0</v>
      </c>
      <c r="K4089" s="419"/>
      <c r="L4089" s="423">
        <f t="shared" si="1135"/>
        <v>0</v>
      </c>
      <c r="M4089" s="423">
        <f t="shared" si="1136"/>
        <v>0</v>
      </c>
      <c r="N4089" s="424">
        <f t="shared" si="1137"/>
        <v>0</v>
      </c>
      <c r="O4089" s="424">
        <f t="shared" si="1138"/>
        <v>0</v>
      </c>
      <c r="P4089" s="420"/>
      <c r="Q4089" s="532"/>
      <c r="R4089" s="526" t="str">
        <f t="shared" si="1131"/>
        <v/>
      </c>
      <c r="S4089" s="526" t="str">
        <f t="shared" si="1139"/>
        <v/>
      </c>
      <c r="V4089" s="433">
        <f>VLOOKUP(A4089,[3]Cartilha!$A:$A,1,FALSE)</f>
        <v>96720</v>
      </c>
      <c r="W4089" s="367"/>
    </row>
    <row r="4090" spans="1:23" ht="22.5" hidden="1" x14ac:dyDescent="0.2">
      <c r="A4090" s="623">
        <v>96721</v>
      </c>
      <c r="B4090" s="616" t="s">
        <v>3171</v>
      </c>
      <c r="C4090" s="620" t="s">
        <v>2741</v>
      </c>
      <c r="D4090" s="612" t="s">
        <v>7029</v>
      </c>
      <c r="E4090" s="621">
        <v>35.4</v>
      </c>
      <c r="F4090" s="614">
        <f t="shared" si="1132"/>
        <v>42.68</v>
      </c>
      <c r="G4090" s="510"/>
      <c r="H4090" s="423"/>
      <c r="I4090" s="422">
        <f t="shared" si="1133"/>
        <v>0</v>
      </c>
      <c r="J4090" s="422">
        <f t="shared" si="1134"/>
        <v>0</v>
      </c>
      <c r="K4090" s="419"/>
      <c r="L4090" s="423">
        <f t="shared" si="1135"/>
        <v>0</v>
      </c>
      <c r="M4090" s="423">
        <f t="shared" si="1136"/>
        <v>0</v>
      </c>
      <c r="N4090" s="424">
        <f t="shared" si="1137"/>
        <v>0</v>
      </c>
      <c r="O4090" s="424">
        <f t="shared" si="1138"/>
        <v>0</v>
      </c>
      <c r="P4090" s="420"/>
      <c r="Q4090" s="532"/>
      <c r="R4090" s="526" t="str">
        <f t="shared" si="1131"/>
        <v/>
      </c>
      <c r="S4090" s="526" t="str">
        <f t="shared" si="1139"/>
        <v/>
      </c>
      <c r="V4090" s="433">
        <f>VLOOKUP(A4090,[3]Cartilha!$A:$A,1,FALSE)</f>
        <v>96721</v>
      </c>
      <c r="W4090" s="367"/>
    </row>
    <row r="4091" spans="1:23" ht="22.5" hidden="1" x14ac:dyDescent="0.2">
      <c r="A4091" s="623">
        <v>96722</v>
      </c>
      <c r="B4091" s="616" t="s">
        <v>3171</v>
      </c>
      <c r="C4091" s="620" t="s">
        <v>2742</v>
      </c>
      <c r="D4091" s="612" t="s">
        <v>7029</v>
      </c>
      <c r="E4091" s="621">
        <v>48.06</v>
      </c>
      <c r="F4091" s="614">
        <f t="shared" si="1132"/>
        <v>57.94</v>
      </c>
      <c r="G4091" s="510"/>
      <c r="H4091" s="423"/>
      <c r="I4091" s="422">
        <f t="shared" si="1133"/>
        <v>0</v>
      </c>
      <c r="J4091" s="422">
        <f t="shared" si="1134"/>
        <v>0</v>
      </c>
      <c r="K4091" s="419"/>
      <c r="L4091" s="423">
        <f t="shared" si="1135"/>
        <v>0</v>
      </c>
      <c r="M4091" s="423">
        <f t="shared" si="1136"/>
        <v>0</v>
      </c>
      <c r="N4091" s="424">
        <f t="shared" si="1137"/>
        <v>0</v>
      </c>
      <c r="O4091" s="424">
        <f t="shared" si="1138"/>
        <v>0</v>
      </c>
      <c r="P4091" s="420"/>
      <c r="Q4091" s="532"/>
      <c r="R4091" s="526" t="str">
        <f t="shared" si="1131"/>
        <v/>
      </c>
      <c r="S4091" s="526" t="str">
        <f t="shared" si="1139"/>
        <v/>
      </c>
      <c r="V4091" s="433">
        <f>VLOOKUP(A4091,[3]Cartilha!$A:$A,1,FALSE)</f>
        <v>96722</v>
      </c>
      <c r="W4091" s="367"/>
    </row>
    <row r="4092" spans="1:23" ht="22.5" hidden="1" x14ac:dyDescent="0.2">
      <c r="A4092" s="623">
        <v>96723</v>
      </c>
      <c r="B4092" s="616" t="s">
        <v>3171</v>
      </c>
      <c r="C4092" s="620" t="s">
        <v>2743</v>
      </c>
      <c r="D4092" s="612" t="s">
        <v>7029</v>
      </c>
      <c r="E4092" s="621">
        <v>64.709999999999994</v>
      </c>
      <c r="F4092" s="614">
        <f t="shared" si="1132"/>
        <v>78.010000000000005</v>
      </c>
      <c r="G4092" s="510"/>
      <c r="H4092" s="423"/>
      <c r="I4092" s="422">
        <f t="shared" si="1133"/>
        <v>0</v>
      </c>
      <c r="J4092" s="422">
        <f t="shared" si="1134"/>
        <v>0</v>
      </c>
      <c r="K4092" s="419"/>
      <c r="L4092" s="423">
        <f t="shared" si="1135"/>
        <v>0</v>
      </c>
      <c r="M4092" s="423">
        <f t="shared" si="1136"/>
        <v>0</v>
      </c>
      <c r="N4092" s="424">
        <f t="shared" si="1137"/>
        <v>0</v>
      </c>
      <c r="O4092" s="424">
        <f t="shared" si="1138"/>
        <v>0</v>
      </c>
      <c r="P4092" s="420"/>
      <c r="Q4092" s="532"/>
      <c r="R4092" s="526" t="str">
        <f t="shared" si="1131"/>
        <v/>
      </c>
      <c r="S4092" s="526" t="str">
        <f t="shared" si="1139"/>
        <v/>
      </c>
      <c r="V4092" s="433">
        <f>VLOOKUP(A4092,[3]Cartilha!$A:$A,1,FALSE)</f>
        <v>96723</v>
      </c>
      <c r="W4092" s="367"/>
    </row>
    <row r="4093" spans="1:23" ht="22.5" hidden="1" x14ac:dyDescent="0.2">
      <c r="A4093" s="623">
        <v>96724</v>
      </c>
      <c r="B4093" s="616" t="s">
        <v>3171</v>
      </c>
      <c r="C4093" s="620" t="s">
        <v>2744</v>
      </c>
      <c r="D4093" s="612" t="s">
        <v>7029</v>
      </c>
      <c r="E4093" s="621">
        <v>105.64</v>
      </c>
      <c r="F4093" s="614">
        <f t="shared" si="1132"/>
        <v>127.36</v>
      </c>
      <c r="G4093" s="510"/>
      <c r="H4093" s="423"/>
      <c r="I4093" s="422">
        <f t="shared" si="1133"/>
        <v>0</v>
      </c>
      <c r="J4093" s="422">
        <f t="shared" si="1134"/>
        <v>0</v>
      </c>
      <c r="K4093" s="419"/>
      <c r="L4093" s="423">
        <f t="shared" si="1135"/>
        <v>0</v>
      </c>
      <c r="M4093" s="423">
        <f t="shared" si="1136"/>
        <v>0</v>
      </c>
      <c r="N4093" s="424">
        <f t="shared" si="1137"/>
        <v>0</v>
      </c>
      <c r="O4093" s="424">
        <f t="shared" si="1138"/>
        <v>0</v>
      </c>
      <c r="P4093" s="420"/>
      <c r="Q4093" s="532"/>
      <c r="R4093" s="526" t="str">
        <f t="shared" si="1131"/>
        <v/>
      </c>
      <c r="S4093" s="526" t="str">
        <f t="shared" si="1139"/>
        <v/>
      </c>
      <c r="V4093" s="433">
        <f>VLOOKUP(A4093,[3]Cartilha!$A:$A,1,FALSE)</f>
        <v>96724</v>
      </c>
      <c r="W4093" s="367"/>
    </row>
    <row r="4094" spans="1:23" ht="22.5" hidden="1" x14ac:dyDescent="0.2">
      <c r="A4094" s="623">
        <v>96725</v>
      </c>
      <c r="B4094" s="616" t="s">
        <v>3171</v>
      </c>
      <c r="C4094" s="620" t="s">
        <v>2745</v>
      </c>
      <c r="D4094" s="612" t="s">
        <v>7029</v>
      </c>
      <c r="E4094" s="621">
        <v>140.37</v>
      </c>
      <c r="F4094" s="614">
        <f t="shared" si="1132"/>
        <v>169.23</v>
      </c>
      <c r="G4094" s="510"/>
      <c r="H4094" s="423"/>
      <c r="I4094" s="422">
        <f t="shared" si="1133"/>
        <v>0</v>
      </c>
      <c r="J4094" s="422">
        <f t="shared" si="1134"/>
        <v>0</v>
      </c>
      <c r="K4094" s="419"/>
      <c r="L4094" s="423">
        <f t="shared" si="1135"/>
        <v>0</v>
      </c>
      <c r="M4094" s="423">
        <f t="shared" si="1136"/>
        <v>0</v>
      </c>
      <c r="N4094" s="424">
        <f t="shared" si="1137"/>
        <v>0</v>
      </c>
      <c r="O4094" s="424">
        <f t="shared" si="1138"/>
        <v>0</v>
      </c>
      <c r="P4094" s="420"/>
      <c r="Q4094" s="532"/>
      <c r="R4094" s="526" t="str">
        <f t="shared" si="1131"/>
        <v/>
      </c>
      <c r="S4094" s="526" t="str">
        <f t="shared" si="1139"/>
        <v/>
      </c>
      <c r="V4094" s="433">
        <f>VLOOKUP(A4094,[3]Cartilha!$A:$A,1,FALSE)</f>
        <v>96725</v>
      </c>
      <c r="W4094" s="367"/>
    </row>
    <row r="4095" spans="1:23" ht="22.5" hidden="1" x14ac:dyDescent="0.2">
      <c r="A4095" s="623">
        <v>96726</v>
      </c>
      <c r="B4095" s="616" t="s">
        <v>3171</v>
      </c>
      <c r="C4095" s="620" t="s">
        <v>2746</v>
      </c>
      <c r="D4095" s="612" t="s">
        <v>7029</v>
      </c>
      <c r="E4095" s="621">
        <v>229.12</v>
      </c>
      <c r="F4095" s="614">
        <f t="shared" si="1132"/>
        <v>276.23</v>
      </c>
      <c r="G4095" s="510"/>
      <c r="H4095" s="423"/>
      <c r="I4095" s="422">
        <f t="shared" ref="I4095:I4112" si="1140">IF(ISBLANK(E4095),0,ROUND(F4095*G4095,2))</f>
        <v>0</v>
      </c>
      <c r="J4095" s="422">
        <f t="shared" ref="J4095:J4112" si="1141">IF(ISBLANK(G4095),0,ROUND(G4095*H4095,2))</f>
        <v>0</v>
      </c>
      <c r="K4095" s="419"/>
      <c r="L4095" s="423">
        <f t="shared" ref="L4095:L4112" si="1142">G4095</f>
        <v>0</v>
      </c>
      <c r="M4095" s="423">
        <f t="shared" ref="M4095:M4112" si="1143">H4095</f>
        <v>0</v>
      </c>
      <c r="N4095" s="424">
        <f t="shared" ref="N4095:N4112" si="1144">IF(ISBLANK(E4095),0,ROUND(F4095*L4095,2))</f>
        <v>0</v>
      </c>
      <c r="O4095" s="424">
        <f t="shared" ref="O4095:O4112" si="1145">IF(ISBLANK(L4095),0,ROUND(L4095*M4095,2))</f>
        <v>0</v>
      </c>
      <c r="P4095" s="420"/>
      <c r="Q4095" s="532"/>
      <c r="R4095" s="526" t="str">
        <f t="shared" si="1131"/>
        <v/>
      </c>
      <c r="S4095" s="526" t="str">
        <f t="shared" si="1139"/>
        <v/>
      </c>
      <c r="V4095" s="433">
        <f>VLOOKUP(A4095,[3]Cartilha!$A:$A,1,FALSE)</f>
        <v>96726</v>
      </c>
      <c r="W4095" s="367"/>
    </row>
    <row r="4096" spans="1:23" ht="22.5" hidden="1" x14ac:dyDescent="0.2">
      <c r="A4096" s="623">
        <v>96727</v>
      </c>
      <c r="B4096" s="616" t="s">
        <v>3171</v>
      </c>
      <c r="C4096" s="620" t="s">
        <v>2747</v>
      </c>
      <c r="D4096" s="612" t="s">
        <v>7029</v>
      </c>
      <c r="E4096" s="621">
        <v>18</v>
      </c>
      <c r="F4096" s="614">
        <f t="shared" si="1132"/>
        <v>21.7</v>
      </c>
      <c r="G4096" s="510"/>
      <c r="H4096" s="423"/>
      <c r="I4096" s="422">
        <f t="shared" si="1140"/>
        <v>0</v>
      </c>
      <c r="J4096" s="422">
        <f t="shared" si="1141"/>
        <v>0</v>
      </c>
      <c r="K4096" s="419"/>
      <c r="L4096" s="423">
        <f t="shared" si="1142"/>
        <v>0</v>
      </c>
      <c r="M4096" s="423">
        <f t="shared" si="1143"/>
        <v>0</v>
      </c>
      <c r="N4096" s="424">
        <f t="shared" si="1144"/>
        <v>0</v>
      </c>
      <c r="O4096" s="424">
        <f t="shared" si="1145"/>
        <v>0</v>
      </c>
      <c r="P4096" s="420"/>
      <c r="Q4096" s="532"/>
      <c r="R4096" s="526" t="str">
        <f t="shared" si="1131"/>
        <v/>
      </c>
      <c r="S4096" s="526" t="str">
        <f t="shared" si="1139"/>
        <v/>
      </c>
      <c r="V4096" s="433">
        <f>VLOOKUP(A4096,[3]Cartilha!$A:$A,1,FALSE)</f>
        <v>96727</v>
      </c>
      <c r="W4096" s="367"/>
    </row>
    <row r="4097" spans="1:23" ht="22.5" hidden="1" x14ac:dyDescent="0.2">
      <c r="A4097" s="623">
        <v>96728</v>
      </c>
      <c r="B4097" s="616" t="s">
        <v>3171</v>
      </c>
      <c r="C4097" s="620" t="s">
        <v>2748</v>
      </c>
      <c r="D4097" s="612" t="s">
        <v>7029</v>
      </c>
      <c r="E4097" s="621">
        <v>21.85</v>
      </c>
      <c r="F4097" s="614">
        <f t="shared" si="1132"/>
        <v>26.34</v>
      </c>
      <c r="G4097" s="510"/>
      <c r="H4097" s="423"/>
      <c r="I4097" s="422">
        <f t="shared" si="1140"/>
        <v>0</v>
      </c>
      <c r="J4097" s="422">
        <f t="shared" si="1141"/>
        <v>0</v>
      </c>
      <c r="K4097" s="419"/>
      <c r="L4097" s="423">
        <f t="shared" si="1142"/>
        <v>0</v>
      </c>
      <c r="M4097" s="423">
        <f t="shared" si="1143"/>
        <v>0</v>
      </c>
      <c r="N4097" s="424">
        <f t="shared" si="1144"/>
        <v>0</v>
      </c>
      <c r="O4097" s="424">
        <f t="shared" si="1145"/>
        <v>0</v>
      </c>
      <c r="P4097" s="420"/>
      <c r="Q4097" s="532"/>
      <c r="R4097" s="526" t="str">
        <f t="shared" si="1131"/>
        <v/>
      </c>
      <c r="S4097" s="526" t="str">
        <f t="shared" si="1139"/>
        <v/>
      </c>
      <c r="V4097" s="433">
        <f>VLOOKUP(A4097,[3]Cartilha!$A:$A,1,FALSE)</f>
        <v>96728</v>
      </c>
      <c r="W4097" s="367"/>
    </row>
    <row r="4098" spans="1:23" ht="22.5" hidden="1" x14ac:dyDescent="0.2">
      <c r="A4098" s="623">
        <v>96729</v>
      </c>
      <c r="B4098" s="616" t="s">
        <v>3171</v>
      </c>
      <c r="C4098" s="620" t="s">
        <v>2749</v>
      </c>
      <c r="D4098" s="612" t="s">
        <v>7029</v>
      </c>
      <c r="E4098" s="621">
        <v>33.47</v>
      </c>
      <c r="F4098" s="614">
        <f t="shared" si="1132"/>
        <v>40.35</v>
      </c>
      <c r="G4098" s="510"/>
      <c r="H4098" s="423"/>
      <c r="I4098" s="422">
        <f t="shared" si="1140"/>
        <v>0</v>
      </c>
      <c r="J4098" s="422">
        <f t="shared" si="1141"/>
        <v>0</v>
      </c>
      <c r="K4098" s="419"/>
      <c r="L4098" s="423">
        <f t="shared" si="1142"/>
        <v>0</v>
      </c>
      <c r="M4098" s="423">
        <f t="shared" si="1143"/>
        <v>0</v>
      </c>
      <c r="N4098" s="424">
        <f t="shared" si="1144"/>
        <v>0</v>
      </c>
      <c r="O4098" s="424">
        <f t="shared" si="1145"/>
        <v>0</v>
      </c>
      <c r="P4098" s="420"/>
      <c r="Q4098" s="532"/>
      <c r="R4098" s="526" t="str">
        <f t="shared" si="1131"/>
        <v/>
      </c>
      <c r="S4098" s="526" t="str">
        <f t="shared" si="1139"/>
        <v/>
      </c>
      <c r="V4098" s="433">
        <f>VLOOKUP(A4098,[3]Cartilha!$A:$A,1,FALSE)</f>
        <v>96729</v>
      </c>
      <c r="W4098" s="367"/>
    </row>
    <row r="4099" spans="1:23" ht="22.5" hidden="1" x14ac:dyDescent="0.2">
      <c r="A4099" s="623">
        <v>96730</v>
      </c>
      <c r="B4099" s="616" t="s">
        <v>3171</v>
      </c>
      <c r="C4099" s="620" t="s">
        <v>2750</v>
      </c>
      <c r="D4099" s="612" t="s">
        <v>7029</v>
      </c>
      <c r="E4099" s="621">
        <v>42.81</v>
      </c>
      <c r="F4099" s="614">
        <f t="shared" si="1132"/>
        <v>51.61</v>
      </c>
      <c r="G4099" s="510"/>
      <c r="H4099" s="423"/>
      <c r="I4099" s="422">
        <f t="shared" si="1140"/>
        <v>0</v>
      </c>
      <c r="J4099" s="422">
        <f t="shared" si="1141"/>
        <v>0</v>
      </c>
      <c r="K4099" s="419"/>
      <c r="L4099" s="423">
        <f t="shared" si="1142"/>
        <v>0</v>
      </c>
      <c r="M4099" s="423">
        <f t="shared" si="1143"/>
        <v>0</v>
      </c>
      <c r="N4099" s="424">
        <f t="shared" si="1144"/>
        <v>0</v>
      </c>
      <c r="O4099" s="424">
        <f t="shared" si="1145"/>
        <v>0</v>
      </c>
      <c r="P4099" s="420"/>
      <c r="Q4099" s="532"/>
      <c r="R4099" s="526" t="str">
        <f t="shared" si="1131"/>
        <v/>
      </c>
      <c r="S4099" s="526" t="str">
        <f t="shared" si="1139"/>
        <v/>
      </c>
      <c r="V4099" s="433">
        <f>VLOOKUP(A4099,[3]Cartilha!$A:$A,1,FALSE)</f>
        <v>96730</v>
      </c>
      <c r="W4099" s="367"/>
    </row>
    <row r="4100" spans="1:23" ht="22.5" hidden="1" x14ac:dyDescent="0.2">
      <c r="A4100" s="623">
        <v>96731</v>
      </c>
      <c r="B4100" s="616" t="s">
        <v>3171</v>
      </c>
      <c r="C4100" s="620" t="s">
        <v>2751</v>
      </c>
      <c r="D4100" s="612" t="s">
        <v>7029</v>
      </c>
      <c r="E4100" s="621">
        <v>62.52</v>
      </c>
      <c r="F4100" s="614">
        <f t="shared" si="1132"/>
        <v>75.37</v>
      </c>
      <c r="G4100" s="510"/>
      <c r="H4100" s="423"/>
      <c r="I4100" s="422">
        <f t="shared" si="1140"/>
        <v>0</v>
      </c>
      <c r="J4100" s="422">
        <f t="shared" si="1141"/>
        <v>0</v>
      </c>
      <c r="K4100" s="419"/>
      <c r="L4100" s="423">
        <f t="shared" si="1142"/>
        <v>0</v>
      </c>
      <c r="M4100" s="423">
        <f t="shared" si="1143"/>
        <v>0</v>
      </c>
      <c r="N4100" s="424">
        <f t="shared" si="1144"/>
        <v>0</v>
      </c>
      <c r="O4100" s="424">
        <f t="shared" si="1145"/>
        <v>0</v>
      </c>
      <c r="P4100" s="420"/>
      <c r="Q4100" s="532"/>
      <c r="R4100" s="526" t="str">
        <f t="shared" si="1131"/>
        <v/>
      </c>
      <c r="S4100" s="526" t="str">
        <f t="shared" si="1139"/>
        <v/>
      </c>
      <c r="V4100" s="433">
        <f>VLOOKUP(A4100,[3]Cartilha!$A:$A,1,FALSE)</f>
        <v>96731</v>
      </c>
      <c r="W4100" s="367"/>
    </row>
    <row r="4101" spans="1:23" ht="22.5" hidden="1" x14ac:dyDescent="0.2">
      <c r="A4101" s="623">
        <v>96732</v>
      </c>
      <c r="B4101" s="616" t="s">
        <v>3171</v>
      </c>
      <c r="C4101" s="620" t="s">
        <v>2752</v>
      </c>
      <c r="D4101" s="612" t="s">
        <v>7029</v>
      </c>
      <c r="E4101" s="621">
        <v>78.31</v>
      </c>
      <c r="F4101" s="614">
        <f t="shared" si="1132"/>
        <v>94.41</v>
      </c>
      <c r="G4101" s="510"/>
      <c r="H4101" s="423"/>
      <c r="I4101" s="422">
        <f t="shared" si="1140"/>
        <v>0</v>
      </c>
      <c r="J4101" s="422">
        <f t="shared" si="1141"/>
        <v>0</v>
      </c>
      <c r="K4101" s="419"/>
      <c r="L4101" s="423">
        <f t="shared" si="1142"/>
        <v>0</v>
      </c>
      <c r="M4101" s="423">
        <f t="shared" si="1143"/>
        <v>0</v>
      </c>
      <c r="N4101" s="424">
        <f t="shared" si="1144"/>
        <v>0</v>
      </c>
      <c r="O4101" s="424">
        <f t="shared" si="1145"/>
        <v>0</v>
      </c>
      <c r="P4101" s="420"/>
      <c r="Q4101" s="532"/>
      <c r="R4101" s="526" t="str">
        <f t="shared" si="1131"/>
        <v/>
      </c>
      <c r="S4101" s="526" t="str">
        <f t="shared" si="1139"/>
        <v/>
      </c>
      <c r="V4101" s="433">
        <f>VLOOKUP(A4101,[3]Cartilha!$A:$A,1,FALSE)</f>
        <v>96732</v>
      </c>
      <c r="W4101" s="367"/>
    </row>
    <row r="4102" spans="1:23" ht="22.5" hidden="1" x14ac:dyDescent="0.2">
      <c r="A4102" s="623">
        <v>96733</v>
      </c>
      <c r="B4102" s="616" t="s">
        <v>3171</v>
      </c>
      <c r="C4102" s="620" t="s">
        <v>2753</v>
      </c>
      <c r="D4102" s="612" t="s">
        <v>7029</v>
      </c>
      <c r="E4102" s="621">
        <v>144.33000000000001</v>
      </c>
      <c r="F4102" s="614">
        <f t="shared" si="1132"/>
        <v>174</v>
      </c>
      <c r="G4102" s="510"/>
      <c r="H4102" s="423"/>
      <c r="I4102" s="422">
        <f t="shared" si="1140"/>
        <v>0</v>
      </c>
      <c r="J4102" s="422">
        <f t="shared" si="1141"/>
        <v>0</v>
      </c>
      <c r="K4102" s="419"/>
      <c r="L4102" s="423">
        <f t="shared" si="1142"/>
        <v>0</v>
      </c>
      <c r="M4102" s="423">
        <f t="shared" si="1143"/>
        <v>0</v>
      </c>
      <c r="N4102" s="424">
        <f t="shared" si="1144"/>
        <v>0</v>
      </c>
      <c r="O4102" s="424">
        <f t="shared" si="1145"/>
        <v>0</v>
      </c>
      <c r="P4102" s="420"/>
      <c r="Q4102" s="532"/>
      <c r="R4102" s="526" t="str">
        <f t="shared" si="1131"/>
        <v/>
      </c>
      <c r="S4102" s="526" t="str">
        <f t="shared" si="1139"/>
        <v/>
      </c>
      <c r="V4102" s="433">
        <f>VLOOKUP(A4102,[3]Cartilha!$A:$A,1,FALSE)</f>
        <v>96733</v>
      </c>
      <c r="W4102" s="367"/>
    </row>
    <row r="4103" spans="1:23" ht="22.5" hidden="1" x14ac:dyDescent="0.2">
      <c r="A4103" s="623">
        <v>96734</v>
      </c>
      <c r="B4103" s="616" t="s">
        <v>3171</v>
      </c>
      <c r="C4103" s="620" t="s">
        <v>2754</v>
      </c>
      <c r="D4103" s="612" t="s">
        <v>7029</v>
      </c>
      <c r="E4103" s="621">
        <v>202.49</v>
      </c>
      <c r="F4103" s="614">
        <f t="shared" si="1132"/>
        <v>244.12</v>
      </c>
      <c r="G4103" s="510"/>
      <c r="H4103" s="423"/>
      <c r="I4103" s="422">
        <f t="shared" si="1140"/>
        <v>0</v>
      </c>
      <c r="J4103" s="422">
        <f t="shared" si="1141"/>
        <v>0</v>
      </c>
      <c r="K4103" s="419"/>
      <c r="L4103" s="423">
        <f t="shared" si="1142"/>
        <v>0</v>
      </c>
      <c r="M4103" s="423">
        <f t="shared" si="1143"/>
        <v>0</v>
      </c>
      <c r="N4103" s="424">
        <f t="shared" si="1144"/>
        <v>0</v>
      </c>
      <c r="O4103" s="424">
        <f t="shared" si="1145"/>
        <v>0</v>
      </c>
      <c r="P4103" s="420"/>
      <c r="Q4103" s="532"/>
      <c r="R4103" s="526" t="str">
        <f t="shared" si="1131"/>
        <v/>
      </c>
      <c r="S4103" s="526" t="str">
        <f t="shared" si="1139"/>
        <v/>
      </c>
      <c r="V4103" s="433">
        <f>VLOOKUP(A4103,[3]Cartilha!$A:$A,1,FALSE)</f>
        <v>96734</v>
      </c>
      <c r="W4103" s="367"/>
    </row>
    <row r="4104" spans="1:23" ht="22.5" hidden="1" x14ac:dyDescent="0.2">
      <c r="A4104" s="623">
        <v>96735</v>
      </c>
      <c r="B4104" s="616" t="s">
        <v>3171</v>
      </c>
      <c r="C4104" s="620" t="s">
        <v>2755</v>
      </c>
      <c r="D4104" s="612" t="s">
        <v>7029</v>
      </c>
      <c r="E4104" s="621">
        <v>262.7</v>
      </c>
      <c r="F4104" s="614">
        <f t="shared" si="1132"/>
        <v>316.70999999999998</v>
      </c>
      <c r="G4104" s="510"/>
      <c r="H4104" s="423"/>
      <c r="I4104" s="422">
        <f t="shared" si="1140"/>
        <v>0</v>
      </c>
      <c r="J4104" s="422">
        <f t="shared" si="1141"/>
        <v>0</v>
      </c>
      <c r="K4104" s="419"/>
      <c r="L4104" s="423">
        <f t="shared" si="1142"/>
        <v>0</v>
      </c>
      <c r="M4104" s="423">
        <f t="shared" si="1143"/>
        <v>0</v>
      </c>
      <c r="N4104" s="424">
        <f t="shared" si="1144"/>
        <v>0</v>
      </c>
      <c r="O4104" s="424">
        <f t="shared" si="1145"/>
        <v>0</v>
      </c>
      <c r="P4104" s="420"/>
      <c r="Q4104" s="532"/>
      <c r="R4104" s="526" t="str">
        <f t="shared" si="1131"/>
        <v/>
      </c>
      <c r="S4104" s="526" t="str">
        <f t="shared" si="1139"/>
        <v/>
      </c>
      <c r="V4104" s="433">
        <f>VLOOKUP(A4104,[3]Cartilha!$A:$A,1,FALSE)</f>
        <v>96735</v>
      </c>
      <c r="W4104" s="367"/>
    </row>
    <row r="4105" spans="1:23" ht="22.5" hidden="1" x14ac:dyDescent="0.2">
      <c r="A4105" s="623">
        <v>96794</v>
      </c>
      <c r="B4105" s="616" t="s">
        <v>3171</v>
      </c>
      <c r="C4105" s="620" t="s">
        <v>2756</v>
      </c>
      <c r="D4105" s="612" t="s">
        <v>7029</v>
      </c>
      <c r="E4105" s="621">
        <v>9.48</v>
      </c>
      <c r="F4105" s="614">
        <f t="shared" si="1132"/>
        <v>11.43</v>
      </c>
      <c r="G4105" s="510"/>
      <c r="H4105" s="423"/>
      <c r="I4105" s="422">
        <f t="shared" si="1140"/>
        <v>0</v>
      </c>
      <c r="J4105" s="422">
        <f t="shared" si="1141"/>
        <v>0</v>
      </c>
      <c r="K4105" s="419"/>
      <c r="L4105" s="423">
        <f t="shared" si="1142"/>
        <v>0</v>
      </c>
      <c r="M4105" s="423">
        <f t="shared" si="1143"/>
        <v>0</v>
      </c>
      <c r="N4105" s="424">
        <f t="shared" si="1144"/>
        <v>0</v>
      </c>
      <c r="O4105" s="424">
        <f t="shared" si="1145"/>
        <v>0</v>
      </c>
      <c r="P4105" s="420"/>
      <c r="Q4105" s="532"/>
      <c r="R4105" s="526" t="str">
        <f t="shared" si="1131"/>
        <v/>
      </c>
      <c r="S4105" s="526" t="str">
        <f t="shared" si="1139"/>
        <v/>
      </c>
      <c r="V4105" s="433">
        <f>VLOOKUP(A4105,[3]Cartilha!$A:$A,1,FALSE)</f>
        <v>96794</v>
      </c>
      <c r="W4105" s="367"/>
    </row>
    <row r="4106" spans="1:23" ht="22.5" hidden="1" x14ac:dyDescent="0.2">
      <c r="A4106" s="623">
        <v>96795</v>
      </c>
      <c r="B4106" s="616" t="s">
        <v>3171</v>
      </c>
      <c r="C4106" s="620" t="s">
        <v>2757</v>
      </c>
      <c r="D4106" s="612" t="s">
        <v>7029</v>
      </c>
      <c r="E4106" s="621">
        <v>12.04</v>
      </c>
      <c r="F4106" s="614">
        <f t="shared" si="1132"/>
        <v>14.52</v>
      </c>
      <c r="G4106" s="510"/>
      <c r="H4106" s="423"/>
      <c r="I4106" s="422">
        <f t="shared" si="1140"/>
        <v>0</v>
      </c>
      <c r="J4106" s="422">
        <f t="shared" si="1141"/>
        <v>0</v>
      </c>
      <c r="K4106" s="419"/>
      <c r="L4106" s="423">
        <f t="shared" si="1142"/>
        <v>0</v>
      </c>
      <c r="M4106" s="423">
        <f t="shared" si="1143"/>
        <v>0</v>
      </c>
      <c r="N4106" s="424">
        <f t="shared" si="1144"/>
        <v>0</v>
      </c>
      <c r="O4106" s="424">
        <f t="shared" si="1145"/>
        <v>0</v>
      </c>
      <c r="P4106" s="420"/>
      <c r="Q4106" s="532"/>
      <c r="R4106" s="526" t="str">
        <f t="shared" si="1131"/>
        <v/>
      </c>
      <c r="S4106" s="526" t="str">
        <f t="shared" si="1139"/>
        <v/>
      </c>
      <c r="V4106" s="433">
        <f>VLOOKUP(A4106,[3]Cartilha!$A:$A,1,FALSE)</f>
        <v>96795</v>
      </c>
      <c r="W4106" s="367"/>
    </row>
    <row r="4107" spans="1:23" ht="22.5" hidden="1" x14ac:dyDescent="0.2">
      <c r="A4107" s="623">
        <v>96796</v>
      </c>
      <c r="B4107" s="616" t="s">
        <v>3171</v>
      </c>
      <c r="C4107" s="620" t="s">
        <v>2758</v>
      </c>
      <c r="D4107" s="612" t="s">
        <v>7029</v>
      </c>
      <c r="E4107" s="621">
        <v>16.829999999999998</v>
      </c>
      <c r="F4107" s="614">
        <f t="shared" si="1132"/>
        <v>20.29</v>
      </c>
      <c r="G4107" s="510"/>
      <c r="H4107" s="423"/>
      <c r="I4107" s="422">
        <f t="shared" si="1140"/>
        <v>0</v>
      </c>
      <c r="J4107" s="422">
        <f t="shared" si="1141"/>
        <v>0</v>
      </c>
      <c r="K4107" s="419"/>
      <c r="L4107" s="423">
        <f t="shared" si="1142"/>
        <v>0</v>
      </c>
      <c r="M4107" s="423">
        <f t="shared" si="1143"/>
        <v>0</v>
      </c>
      <c r="N4107" s="424">
        <f t="shared" si="1144"/>
        <v>0</v>
      </c>
      <c r="O4107" s="424">
        <f t="shared" si="1145"/>
        <v>0</v>
      </c>
      <c r="P4107" s="420"/>
      <c r="Q4107" s="532"/>
      <c r="R4107" s="526" t="str">
        <f t="shared" si="1131"/>
        <v/>
      </c>
      <c r="S4107" s="526" t="str">
        <f t="shared" si="1139"/>
        <v/>
      </c>
      <c r="V4107" s="433">
        <f>VLOOKUP(A4107,[3]Cartilha!$A:$A,1,FALSE)</f>
        <v>96796</v>
      </c>
      <c r="W4107" s="367"/>
    </row>
    <row r="4108" spans="1:23" ht="22.5" hidden="1" x14ac:dyDescent="0.2">
      <c r="A4108" s="623">
        <v>96797</v>
      </c>
      <c r="B4108" s="616" t="s">
        <v>3171</v>
      </c>
      <c r="C4108" s="620" t="s">
        <v>2759</v>
      </c>
      <c r="D4108" s="612" t="s">
        <v>7029</v>
      </c>
      <c r="E4108" s="621">
        <v>25.32</v>
      </c>
      <c r="F4108" s="614">
        <f t="shared" si="1132"/>
        <v>30.53</v>
      </c>
      <c r="G4108" s="510"/>
      <c r="H4108" s="423"/>
      <c r="I4108" s="422">
        <f t="shared" si="1140"/>
        <v>0</v>
      </c>
      <c r="J4108" s="422">
        <f t="shared" si="1141"/>
        <v>0</v>
      </c>
      <c r="K4108" s="419"/>
      <c r="L4108" s="423">
        <f t="shared" si="1142"/>
        <v>0</v>
      </c>
      <c r="M4108" s="423">
        <f t="shared" si="1143"/>
        <v>0</v>
      </c>
      <c r="N4108" s="424">
        <f t="shared" si="1144"/>
        <v>0</v>
      </c>
      <c r="O4108" s="424">
        <f t="shared" si="1145"/>
        <v>0</v>
      </c>
      <c r="P4108" s="420"/>
      <c r="Q4108" s="532"/>
      <c r="R4108" s="526" t="str">
        <f t="shared" si="1131"/>
        <v/>
      </c>
      <c r="S4108" s="526" t="str">
        <f t="shared" si="1139"/>
        <v/>
      </c>
      <c r="V4108" s="433">
        <f>VLOOKUP(A4108,[3]Cartilha!$A:$A,1,FALSE)</f>
        <v>96797</v>
      </c>
      <c r="W4108" s="367"/>
    </row>
    <row r="4109" spans="1:23" ht="22.5" hidden="1" x14ac:dyDescent="0.2">
      <c r="A4109" s="623">
        <v>96798</v>
      </c>
      <c r="B4109" s="616" t="s">
        <v>3171</v>
      </c>
      <c r="C4109" s="620" t="s">
        <v>2760</v>
      </c>
      <c r="D4109" s="612" t="s">
        <v>7029</v>
      </c>
      <c r="E4109" s="621">
        <v>9.64</v>
      </c>
      <c r="F4109" s="614">
        <f t="shared" si="1132"/>
        <v>11.62</v>
      </c>
      <c r="G4109" s="510"/>
      <c r="H4109" s="423"/>
      <c r="I4109" s="422">
        <f t="shared" si="1140"/>
        <v>0</v>
      </c>
      <c r="J4109" s="422">
        <f t="shared" si="1141"/>
        <v>0</v>
      </c>
      <c r="K4109" s="419"/>
      <c r="L4109" s="423">
        <f t="shared" si="1142"/>
        <v>0</v>
      </c>
      <c r="M4109" s="423">
        <f t="shared" si="1143"/>
        <v>0</v>
      </c>
      <c r="N4109" s="424">
        <f t="shared" si="1144"/>
        <v>0</v>
      </c>
      <c r="O4109" s="424">
        <f t="shared" si="1145"/>
        <v>0</v>
      </c>
      <c r="P4109" s="420"/>
      <c r="Q4109" s="532"/>
      <c r="R4109" s="526" t="str">
        <f t="shared" si="1131"/>
        <v/>
      </c>
      <c r="S4109" s="526" t="str">
        <f t="shared" si="1139"/>
        <v/>
      </c>
      <c r="V4109" s="433">
        <f>VLOOKUP(A4109,[3]Cartilha!$A:$A,1,FALSE)</f>
        <v>96798</v>
      </c>
      <c r="W4109" s="367"/>
    </row>
    <row r="4110" spans="1:23" ht="22.5" hidden="1" x14ac:dyDescent="0.2">
      <c r="A4110" s="623">
        <v>96799</v>
      </c>
      <c r="B4110" s="616" t="s">
        <v>3171</v>
      </c>
      <c r="C4110" s="620" t="s">
        <v>2761</v>
      </c>
      <c r="D4110" s="612" t="s">
        <v>7029</v>
      </c>
      <c r="E4110" s="621">
        <v>12.92</v>
      </c>
      <c r="F4110" s="614">
        <f t="shared" si="1132"/>
        <v>15.58</v>
      </c>
      <c r="G4110" s="510"/>
      <c r="H4110" s="423"/>
      <c r="I4110" s="422">
        <f t="shared" si="1140"/>
        <v>0</v>
      </c>
      <c r="J4110" s="422">
        <f t="shared" si="1141"/>
        <v>0</v>
      </c>
      <c r="K4110" s="419"/>
      <c r="L4110" s="423">
        <f t="shared" si="1142"/>
        <v>0</v>
      </c>
      <c r="M4110" s="423">
        <f t="shared" si="1143"/>
        <v>0</v>
      </c>
      <c r="N4110" s="424">
        <f t="shared" si="1144"/>
        <v>0</v>
      </c>
      <c r="O4110" s="424">
        <f t="shared" si="1145"/>
        <v>0</v>
      </c>
      <c r="P4110" s="420"/>
      <c r="Q4110" s="532"/>
      <c r="R4110" s="526" t="str">
        <f t="shared" si="1131"/>
        <v/>
      </c>
      <c r="S4110" s="526" t="str">
        <f t="shared" si="1139"/>
        <v/>
      </c>
      <c r="V4110" s="433">
        <f>VLOOKUP(A4110,[3]Cartilha!$A:$A,1,FALSE)</f>
        <v>96799</v>
      </c>
      <c r="W4110" s="367"/>
    </row>
    <row r="4111" spans="1:23" ht="22.5" hidden="1" x14ac:dyDescent="0.2">
      <c r="A4111" s="623">
        <v>96800</v>
      </c>
      <c r="B4111" s="616" t="s">
        <v>3171</v>
      </c>
      <c r="C4111" s="620" t="s">
        <v>2762</v>
      </c>
      <c r="D4111" s="612" t="s">
        <v>7029</v>
      </c>
      <c r="E4111" s="621">
        <v>18.62</v>
      </c>
      <c r="F4111" s="614">
        <f t="shared" si="1132"/>
        <v>22.45</v>
      </c>
      <c r="G4111" s="510"/>
      <c r="H4111" s="423"/>
      <c r="I4111" s="422">
        <f t="shared" si="1140"/>
        <v>0</v>
      </c>
      <c r="J4111" s="422">
        <f t="shared" si="1141"/>
        <v>0</v>
      </c>
      <c r="K4111" s="419"/>
      <c r="L4111" s="423">
        <f t="shared" si="1142"/>
        <v>0</v>
      </c>
      <c r="M4111" s="423">
        <f t="shared" si="1143"/>
        <v>0</v>
      </c>
      <c r="N4111" s="424">
        <f t="shared" si="1144"/>
        <v>0</v>
      </c>
      <c r="O4111" s="424">
        <f t="shared" si="1145"/>
        <v>0</v>
      </c>
      <c r="P4111" s="420"/>
      <c r="Q4111" s="532"/>
      <c r="R4111" s="526" t="str">
        <f t="shared" si="1131"/>
        <v/>
      </c>
      <c r="S4111" s="526" t="str">
        <f t="shared" si="1139"/>
        <v/>
      </c>
      <c r="V4111" s="433">
        <f>VLOOKUP(A4111,[3]Cartilha!$A:$A,1,FALSE)</f>
        <v>96800</v>
      </c>
      <c r="W4111" s="367"/>
    </row>
    <row r="4112" spans="1:23" ht="22.5" hidden="1" x14ac:dyDescent="0.2">
      <c r="A4112" s="623">
        <v>96801</v>
      </c>
      <c r="B4112" s="616" t="s">
        <v>3171</v>
      </c>
      <c r="C4112" s="620" t="s">
        <v>2763</v>
      </c>
      <c r="D4112" s="612" t="s">
        <v>7029</v>
      </c>
      <c r="E4112" s="621">
        <v>28.43</v>
      </c>
      <c r="F4112" s="614">
        <f t="shared" si="1132"/>
        <v>34.28</v>
      </c>
      <c r="G4112" s="510"/>
      <c r="H4112" s="423"/>
      <c r="I4112" s="422">
        <f t="shared" si="1140"/>
        <v>0</v>
      </c>
      <c r="J4112" s="422">
        <f t="shared" si="1141"/>
        <v>0</v>
      </c>
      <c r="K4112" s="419"/>
      <c r="L4112" s="423">
        <f t="shared" si="1142"/>
        <v>0</v>
      </c>
      <c r="M4112" s="423">
        <f t="shared" si="1143"/>
        <v>0</v>
      </c>
      <c r="N4112" s="424">
        <f t="shared" si="1144"/>
        <v>0</v>
      </c>
      <c r="O4112" s="424">
        <f t="shared" si="1145"/>
        <v>0</v>
      </c>
      <c r="P4112" s="420"/>
      <c r="Q4112" s="532"/>
      <c r="R4112" s="526" t="str">
        <f t="shared" si="1131"/>
        <v/>
      </c>
      <c r="S4112" s="526" t="str">
        <f t="shared" si="1139"/>
        <v/>
      </c>
      <c r="V4112" s="433">
        <f>VLOOKUP(A4112,[3]Cartilha!$A:$A,1,FALSE)</f>
        <v>96801</v>
      </c>
      <c r="W4112" s="367"/>
    </row>
    <row r="4113" spans="1:23" hidden="1" x14ac:dyDescent="0.2">
      <c r="A4113" s="623" t="s">
        <v>1986</v>
      </c>
      <c r="B4113" s="616"/>
      <c r="C4113" s="620" t="s">
        <v>481</v>
      </c>
      <c r="D4113" s="612">
        <v>0</v>
      </c>
      <c r="E4113" s="621"/>
      <c r="F4113" s="614">
        <f t="shared" si="1132"/>
        <v>0</v>
      </c>
      <c r="G4113" s="518"/>
      <c r="H4113" s="446"/>
      <c r="I4113" s="447"/>
      <c r="J4113" s="448"/>
      <c r="K4113" s="419"/>
      <c r="L4113" s="446"/>
      <c r="M4113" s="446"/>
      <c r="N4113" s="447"/>
      <c r="O4113" s="448"/>
      <c r="P4113" s="420"/>
      <c r="Q4113" s="525" t="str">
        <f>IF(OR(SUM(J4114:J4120)&gt;0,SUM(O4114:O4120)&gt;0),"xx","")</f>
        <v/>
      </c>
      <c r="R4113" s="526" t="str">
        <f t="shared" si="1131"/>
        <v/>
      </c>
      <c r="S4113" s="526" t="str">
        <f t="shared" si="1139"/>
        <v/>
      </c>
      <c r="V4113" s="433" t="str">
        <f>VLOOKUP(A4113,[3]Cartilha!$A:$A,1,FALSE)</f>
        <v>9.3.3</v>
      </c>
      <c r="W4113" s="367"/>
    </row>
    <row r="4114" spans="1:23" ht="22.5" hidden="1" x14ac:dyDescent="0.2">
      <c r="A4114" s="623">
        <v>90733</v>
      </c>
      <c r="B4114" s="616" t="s">
        <v>3171</v>
      </c>
      <c r="C4114" s="620" t="s">
        <v>5727</v>
      </c>
      <c r="D4114" s="612" t="s">
        <v>7029</v>
      </c>
      <c r="E4114" s="621">
        <v>3.56</v>
      </c>
      <c r="F4114" s="614">
        <f t="shared" si="1132"/>
        <v>4.29</v>
      </c>
      <c r="G4114" s="510"/>
      <c r="H4114" s="423"/>
      <c r="I4114" s="422">
        <f t="shared" ref="I4114:I4120" si="1146">IF(ISBLANK(E4114),0,ROUND(F4114*G4114,2))</f>
        <v>0</v>
      </c>
      <c r="J4114" s="422">
        <f t="shared" ref="J4114:J4120" si="1147">IF(ISBLANK(G4114),0,ROUND(G4114*H4114,2))</f>
        <v>0</v>
      </c>
      <c r="K4114" s="419"/>
      <c r="L4114" s="423">
        <f t="shared" ref="L4114:M4120" si="1148">G4114</f>
        <v>0</v>
      </c>
      <c r="M4114" s="423">
        <f t="shared" si="1148"/>
        <v>0</v>
      </c>
      <c r="N4114" s="424">
        <f t="shared" ref="N4114:N4120" si="1149">IF(ISBLANK(E4114),0,ROUND(F4114*L4114,2))</f>
        <v>0</v>
      </c>
      <c r="O4114" s="424">
        <f t="shared" ref="O4114:O4120" si="1150">IF(ISBLANK(L4114),0,ROUND(L4114*M4114,2))</f>
        <v>0</v>
      </c>
      <c r="P4114" s="420"/>
      <c r="Q4114" s="532"/>
      <c r="R4114" s="526" t="str">
        <f t="shared" si="1131"/>
        <v/>
      </c>
      <c r="S4114" s="526" t="str">
        <f t="shared" si="1139"/>
        <v/>
      </c>
      <c r="V4114" s="433">
        <f>VLOOKUP(A4114,[3]Cartilha!$A:$A,1,FALSE)</f>
        <v>90733</v>
      </c>
      <c r="W4114" s="367"/>
    </row>
    <row r="4115" spans="1:23" ht="22.5" hidden="1" x14ac:dyDescent="0.2">
      <c r="A4115" s="623">
        <v>90734</v>
      </c>
      <c r="B4115" s="616" t="s">
        <v>3171</v>
      </c>
      <c r="C4115" s="620" t="s">
        <v>5728</v>
      </c>
      <c r="D4115" s="612" t="s">
        <v>7029</v>
      </c>
      <c r="E4115" s="621">
        <v>4.2300000000000004</v>
      </c>
      <c r="F4115" s="614">
        <f t="shared" si="1132"/>
        <v>5.0999999999999996</v>
      </c>
      <c r="G4115" s="510"/>
      <c r="H4115" s="423"/>
      <c r="I4115" s="422">
        <f t="shared" si="1146"/>
        <v>0</v>
      </c>
      <c r="J4115" s="422">
        <f t="shared" si="1147"/>
        <v>0</v>
      </c>
      <c r="K4115" s="419"/>
      <c r="L4115" s="423">
        <f t="shared" si="1148"/>
        <v>0</v>
      </c>
      <c r="M4115" s="423">
        <f t="shared" si="1148"/>
        <v>0</v>
      </c>
      <c r="N4115" s="424">
        <f t="shared" si="1149"/>
        <v>0</v>
      </c>
      <c r="O4115" s="424">
        <f t="shared" si="1150"/>
        <v>0</v>
      </c>
      <c r="P4115" s="420"/>
      <c r="Q4115" s="532"/>
      <c r="R4115" s="526" t="str">
        <f t="shared" si="1131"/>
        <v/>
      </c>
      <c r="S4115" s="526" t="str">
        <f t="shared" si="1139"/>
        <v/>
      </c>
      <c r="V4115" s="433">
        <f>VLOOKUP(A4115,[3]Cartilha!$A:$A,1,FALSE)</f>
        <v>90734</v>
      </c>
      <c r="W4115" s="367"/>
    </row>
    <row r="4116" spans="1:23" ht="22.5" hidden="1" x14ac:dyDescent="0.2">
      <c r="A4116" s="623">
        <v>90735</v>
      </c>
      <c r="B4116" s="616" t="s">
        <v>3171</v>
      </c>
      <c r="C4116" s="620" t="s">
        <v>5729</v>
      </c>
      <c r="D4116" s="612" t="s">
        <v>7029</v>
      </c>
      <c r="E4116" s="621">
        <v>4.88</v>
      </c>
      <c r="F4116" s="614">
        <f t="shared" si="1132"/>
        <v>5.88</v>
      </c>
      <c r="G4116" s="510"/>
      <c r="H4116" s="423"/>
      <c r="I4116" s="422">
        <f t="shared" si="1146"/>
        <v>0</v>
      </c>
      <c r="J4116" s="422">
        <f t="shared" si="1147"/>
        <v>0</v>
      </c>
      <c r="K4116" s="419"/>
      <c r="L4116" s="423">
        <f t="shared" si="1148"/>
        <v>0</v>
      </c>
      <c r="M4116" s="423">
        <f t="shared" si="1148"/>
        <v>0</v>
      </c>
      <c r="N4116" s="424">
        <f t="shared" si="1149"/>
        <v>0</v>
      </c>
      <c r="O4116" s="424">
        <f t="shared" si="1150"/>
        <v>0</v>
      </c>
      <c r="P4116" s="420"/>
      <c r="Q4116" s="532"/>
      <c r="R4116" s="526" t="str">
        <f t="shared" ref="R4116:R4179" si="1151">IF(Q4116="X","x",IF(Q4116="xx","x",IF(O4116&gt;0,"x","")))</f>
        <v/>
      </c>
      <c r="S4116" s="526" t="str">
        <f t="shared" si="1139"/>
        <v/>
      </c>
      <c r="V4116" s="433">
        <f>VLOOKUP(A4116,[3]Cartilha!$A:$A,1,FALSE)</f>
        <v>90735</v>
      </c>
      <c r="W4116" s="367"/>
    </row>
    <row r="4117" spans="1:23" ht="22.5" hidden="1" x14ac:dyDescent="0.2">
      <c r="A4117" s="623">
        <v>90736</v>
      </c>
      <c r="B4117" s="616" t="s">
        <v>3171</v>
      </c>
      <c r="C4117" s="620" t="s">
        <v>5730</v>
      </c>
      <c r="D4117" s="612" t="s">
        <v>7029</v>
      </c>
      <c r="E4117" s="621">
        <v>5.53</v>
      </c>
      <c r="F4117" s="614">
        <f t="shared" si="1132"/>
        <v>6.67</v>
      </c>
      <c r="G4117" s="510"/>
      <c r="H4117" s="423"/>
      <c r="I4117" s="422">
        <f t="shared" si="1146"/>
        <v>0</v>
      </c>
      <c r="J4117" s="422">
        <f t="shared" si="1147"/>
        <v>0</v>
      </c>
      <c r="K4117" s="419"/>
      <c r="L4117" s="423">
        <f t="shared" si="1148"/>
        <v>0</v>
      </c>
      <c r="M4117" s="423">
        <f t="shared" si="1148"/>
        <v>0</v>
      </c>
      <c r="N4117" s="424">
        <f t="shared" si="1149"/>
        <v>0</v>
      </c>
      <c r="O4117" s="424">
        <f t="shared" si="1150"/>
        <v>0</v>
      </c>
      <c r="P4117" s="420"/>
      <c r="Q4117" s="532"/>
      <c r="R4117" s="526" t="str">
        <f t="shared" si="1151"/>
        <v/>
      </c>
      <c r="S4117" s="526" t="str">
        <f t="shared" si="1139"/>
        <v/>
      </c>
      <c r="V4117" s="433">
        <f>VLOOKUP(A4117,[3]Cartilha!$A:$A,1,FALSE)</f>
        <v>90736</v>
      </c>
      <c r="W4117" s="367"/>
    </row>
    <row r="4118" spans="1:23" ht="22.5" hidden="1" x14ac:dyDescent="0.2">
      <c r="A4118" s="623">
        <v>90737</v>
      </c>
      <c r="B4118" s="616" t="s">
        <v>3171</v>
      </c>
      <c r="C4118" s="620" t="s">
        <v>5731</v>
      </c>
      <c r="D4118" s="612" t="s">
        <v>7029</v>
      </c>
      <c r="E4118" s="621">
        <v>6.2</v>
      </c>
      <c r="F4118" s="614">
        <f t="shared" si="1132"/>
        <v>7.47</v>
      </c>
      <c r="G4118" s="510"/>
      <c r="H4118" s="423"/>
      <c r="I4118" s="422">
        <f t="shared" si="1146"/>
        <v>0</v>
      </c>
      <c r="J4118" s="422">
        <f t="shared" si="1147"/>
        <v>0</v>
      </c>
      <c r="K4118" s="419"/>
      <c r="L4118" s="423">
        <f t="shared" si="1148"/>
        <v>0</v>
      </c>
      <c r="M4118" s="423">
        <f t="shared" si="1148"/>
        <v>0</v>
      </c>
      <c r="N4118" s="424">
        <f t="shared" si="1149"/>
        <v>0</v>
      </c>
      <c r="O4118" s="424">
        <f t="shared" si="1150"/>
        <v>0</v>
      </c>
      <c r="P4118" s="420"/>
      <c r="Q4118" s="532"/>
      <c r="R4118" s="526" t="str">
        <f t="shared" si="1151"/>
        <v/>
      </c>
      <c r="S4118" s="526" t="str">
        <f t="shared" si="1139"/>
        <v/>
      </c>
      <c r="V4118" s="433">
        <f>VLOOKUP(A4118,[3]Cartilha!$A:$A,1,FALSE)</f>
        <v>90737</v>
      </c>
      <c r="W4118" s="367"/>
    </row>
    <row r="4119" spans="1:23" ht="22.5" hidden="1" x14ac:dyDescent="0.2">
      <c r="A4119" s="623">
        <v>90738</v>
      </c>
      <c r="B4119" s="616" t="s">
        <v>3171</v>
      </c>
      <c r="C4119" s="620" t="s">
        <v>5732</v>
      </c>
      <c r="D4119" s="612" t="s">
        <v>7029</v>
      </c>
      <c r="E4119" s="621">
        <v>6.85</v>
      </c>
      <c r="F4119" s="614">
        <f t="shared" ref="F4119:F4182" si="1152">IF(E4119=0,0,ROUND(E4119*(1+E$13)*(1-E$14),2))</f>
        <v>8.26</v>
      </c>
      <c r="G4119" s="510"/>
      <c r="H4119" s="423"/>
      <c r="I4119" s="422">
        <f t="shared" si="1146"/>
        <v>0</v>
      </c>
      <c r="J4119" s="422">
        <f t="shared" si="1147"/>
        <v>0</v>
      </c>
      <c r="K4119" s="419"/>
      <c r="L4119" s="423">
        <f t="shared" si="1148"/>
        <v>0</v>
      </c>
      <c r="M4119" s="423">
        <f t="shared" si="1148"/>
        <v>0</v>
      </c>
      <c r="N4119" s="424">
        <f t="shared" si="1149"/>
        <v>0</v>
      </c>
      <c r="O4119" s="424">
        <f t="shared" si="1150"/>
        <v>0</v>
      </c>
      <c r="P4119" s="420"/>
      <c r="Q4119" s="532"/>
      <c r="R4119" s="526" t="str">
        <f t="shared" si="1151"/>
        <v/>
      </c>
      <c r="S4119" s="526" t="str">
        <f t="shared" si="1139"/>
        <v/>
      </c>
      <c r="V4119" s="433">
        <f>VLOOKUP(A4119,[3]Cartilha!$A:$A,1,FALSE)</f>
        <v>90738</v>
      </c>
      <c r="W4119" s="367"/>
    </row>
    <row r="4120" spans="1:23" ht="22.5" hidden="1" x14ac:dyDescent="0.2">
      <c r="A4120" s="623">
        <v>90739</v>
      </c>
      <c r="B4120" s="616" t="s">
        <v>3171</v>
      </c>
      <c r="C4120" s="620" t="s">
        <v>5733</v>
      </c>
      <c r="D4120" s="612" t="s">
        <v>7029</v>
      </c>
      <c r="E4120" s="621">
        <v>8.82</v>
      </c>
      <c r="F4120" s="614">
        <f t="shared" si="1152"/>
        <v>10.63</v>
      </c>
      <c r="G4120" s="510"/>
      <c r="H4120" s="423"/>
      <c r="I4120" s="422">
        <f t="shared" si="1146"/>
        <v>0</v>
      </c>
      <c r="J4120" s="422">
        <f t="shared" si="1147"/>
        <v>0</v>
      </c>
      <c r="K4120" s="419"/>
      <c r="L4120" s="423">
        <f t="shared" si="1148"/>
        <v>0</v>
      </c>
      <c r="M4120" s="423">
        <f t="shared" si="1148"/>
        <v>0</v>
      </c>
      <c r="N4120" s="424">
        <f t="shared" si="1149"/>
        <v>0</v>
      </c>
      <c r="O4120" s="424">
        <f t="shared" si="1150"/>
        <v>0</v>
      </c>
      <c r="P4120" s="420"/>
      <c r="Q4120" s="532"/>
      <c r="R4120" s="526" t="str">
        <f t="shared" si="1151"/>
        <v/>
      </c>
      <c r="S4120" s="526" t="str">
        <f t="shared" si="1139"/>
        <v/>
      </c>
      <c r="V4120" s="433">
        <f>VLOOKUP(A4120,[3]Cartilha!$A:$A,1,FALSE)</f>
        <v>90739</v>
      </c>
      <c r="W4120" s="367"/>
    </row>
    <row r="4121" spans="1:23" hidden="1" x14ac:dyDescent="0.2">
      <c r="A4121" s="623" t="s">
        <v>1987</v>
      </c>
      <c r="B4121" s="616"/>
      <c r="C4121" s="620" t="s">
        <v>482</v>
      </c>
      <c r="D4121" s="612">
        <v>0</v>
      </c>
      <c r="E4121" s="621"/>
      <c r="F4121" s="614">
        <f t="shared" si="1152"/>
        <v>0</v>
      </c>
      <c r="G4121" s="518"/>
      <c r="H4121" s="446"/>
      <c r="I4121" s="447"/>
      <c r="J4121" s="448"/>
      <c r="K4121" s="419"/>
      <c r="L4121" s="446"/>
      <c r="M4121" s="446"/>
      <c r="N4121" s="447"/>
      <c r="O4121" s="448"/>
      <c r="P4121" s="420"/>
      <c r="Q4121" s="525" t="str">
        <f>IF(OR(SUM(J4122:J4129)&gt;0,SUM(O4122:O4129)&gt;0),"xx","")</f>
        <v/>
      </c>
      <c r="R4121" s="526" t="str">
        <f t="shared" si="1151"/>
        <v/>
      </c>
      <c r="S4121" s="526" t="str">
        <f t="shared" si="1139"/>
        <v/>
      </c>
      <c r="V4121" s="433" t="str">
        <f>VLOOKUP(A4121,[3]Cartilha!$A:$A,1,FALSE)</f>
        <v>9.3.4</v>
      </c>
      <c r="W4121" s="367"/>
    </row>
    <row r="4122" spans="1:23" ht="22.5" hidden="1" x14ac:dyDescent="0.2">
      <c r="A4122" s="623">
        <v>90740</v>
      </c>
      <c r="B4122" s="616" t="s">
        <v>3171</v>
      </c>
      <c r="C4122" s="620" t="s">
        <v>5734</v>
      </c>
      <c r="D4122" s="612" t="s">
        <v>7029</v>
      </c>
      <c r="E4122" s="621">
        <v>4.7</v>
      </c>
      <c r="F4122" s="614">
        <f t="shared" si="1152"/>
        <v>5.67</v>
      </c>
      <c r="G4122" s="510"/>
      <c r="H4122" s="423"/>
      <c r="I4122" s="422">
        <f t="shared" ref="I4122:I4129" si="1153">IF(ISBLANK(E4122),0,ROUND(F4122*G4122,2))</f>
        <v>0</v>
      </c>
      <c r="J4122" s="422">
        <f t="shared" ref="J4122:J4129" si="1154">IF(ISBLANK(G4122),0,ROUND(G4122*H4122,2))</f>
        <v>0</v>
      </c>
      <c r="K4122" s="419"/>
      <c r="L4122" s="423">
        <f t="shared" ref="L4122:M4129" si="1155">G4122</f>
        <v>0</v>
      </c>
      <c r="M4122" s="423">
        <f t="shared" si="1155"/>
        <v>0</v>
      </c>
      <c r="N4122" s="424">
        <f t="shared" ref="N4122:N4129" si="1156">IF(ISBLANK(E4122),0,ROUND(F4122*L4122,2))</f>
        <v>0</v>
      </c>
      <c r="O4122" s="424">
        <f t="shared" ref="O4122:O4129" si="1157">IF(ISBLANK(L4122),0,ROUND(L4122*M4122,2))</f>
        <v>0</v>
      </c>
      <c r="P4122" s="420"/>
      <c r="Q4122" s="532"/>
      <c r="R4122" s="526" t="str">
        <f t="shared" si="1151"/>
        <v/>
      </c>
      <c r="S4122" s="526" t="str">
        <f t="shared" si="1139"/>
        <v/>
      </c>
      <c r="V4122" s="433">
        <f>VLOOKUP(A4122,[3]Cartilha!$A:$A,1,FALSE)</f>
        <v>90740</v>
      </c>
      <c r="W4122" s="367"/>
    </row>
    <row r="4123" spans="1:23" ht="22.5" hidden="1" x14ac:dyDescent="0.2">
      <c r="A4123" s="623">
        <v>90741</v>
      </c>
      <c r="B4123" s="616" t="s">
        <v>3171</v>
      </c>
      <c r="C4123" s="620" t="s">
        <v>5735</v>
      </c>
      <c r="D4123" s="612" t="s">
        <v>7029</v>
      </c>
      <c r="E4123" s="621">
        <v>5.36</v>
      </c>
      <c r="F4123" s="614">
        <f t="shared" si="1152"/>
        <v>6.46</v>
      </c>
      <c r="G4123" s="510"/>
      <c r="H4123" s="423"/>
      <c r="I4123" s="422">
        <f t="shared" si="1153"/>
        <v>0</v>
      </c>
      <c r="J4123" s="422">
        <f t="shared" si="1154"/>
        <v>0</v>
      </c>
      <c r="K4123" s="419"/>
      <c r="L4123" s="423">
        <f t="shared" si="1155"/>
        <v>0</v>
      </c>
      <c r="M4123" s="423">
        <f t="shared" si="1155"/>
        <v>0</v>
      </c>
      <c r="N4123" s="424">
        <f t="shared" si="1156"/>
        <v>0</v>
      </c>
      <c r="O4123" s="424">
        <f t="shared" si="1157"/>
        <v>0</v>
      </c>
      <c r="P4123" s="420"/>
      <c r="Q4123" s="532"/>
      <c r="R4123" s="526" t="str">
        <f t="shared" si="1151"/>
        <v/>
      </c>
      <c r="S4123" s="526" t="str">
        <f t="shared" si="1139"/>
        <v/>
      </c>
      <c r="V4123" s="433">
        <f>VLOOKUP(A4123,[3]Cartilha!$A:$A,1,FALSE)</f>
        <v>90741</v>
      </c>
      <c r="W4123" s="367"/>
    </row>
    <row r="4124" spans="1:23" ht="22.5" hidden="1" x14ac:dyDescent="0.2">
      <c r="A4124" s="623">
        <v>90742</v>
      </c>
      <c r="B4124" s="616" t="s">
        <v>3171</v>
      </c>
      <c r="C4124" s="620" t="s">
        <v>5736</v>
      </c>
      <c r="D4124" s="612" t="s">
        <v>7029</v>
      </c>
      <c r="E4124" s="621">
        <v>6.01</v>
      </c>
      <c r="F4124" s="614">
        <f t="shared" si="1152"/>
        <v>7.25</v>
      </c>
      <c r="G4124" s="510"/>
      <c r="H4124" s="423"/>
      <c r="I4124" s="422">
        <f t="shared" si="1153"/>
        <v>0</v>
      </c>
      <c r="J4124" s="422">
        <f t="shared" si="1154"/>
        <v>0</v>
      </c>
      <c r="K4124" s="419"/>
      <c r="L4124" s="423">
        <f t="shared" si="1155"/>
        <v>0</v>
      </c>
      <c r="M4124" s="423">
        <f t="shared" si="1155"/>
        <v>0</v>
      </c>
      <c r="N4124" s="424">
        <f t="shared" si="1156"/>
        <v>0</v>
      </c>
      <c r="O4124" s="424">
        <f t="shared" si="1157"/>
        <v>0</v>
      </c>
      <c r="P4124" s="420"/>
      <c r="Q4124" s="532"/>
      <c r="R4124" s="526" t="str">
        <f t="shared" si="1151"/>
        <v/>
      </c>
      <c r="S4124" s="526" t="str">
        <f t="shared" si="1139"/>
        <v/>
      </c>
      <c r="V4124" s="433">
        <f>VLOOKUP(A4124,[3]Cartilha!$A:$A,1,FALSE)</f>
        <v>90742</v>
      </c>
      <c r="W4124" s="367"/>
    </row>
    <row r="4125" spans="1:23" ht="22.5" hidden="1" x14ac:dyDescent="0.2">
      <c r="A4125" s="623">
        <v>90743</v>
      </c>
      <c r="B4125" s="616" t="s">
        <v>3171</v>
      </c>
      <c r="C4125" s="620" t="s">
        <v>5737</v>
      </c>
      <c r="D4125" s="612" t="s">
        <v>7029</v>
      </c>
      <c r="E4125" s="621">
        <v>6.68</v>
      </c>
      <c r="F4125" s="614">
        <f t="shared" si="1152"/>
        <v>8.0500000000000007</v>
      </c>
      <c r="G4125" s="510"/>
      <c r="H4125" s="423"/>
      <c r="I4125" s="422">
        <f t="shared" si="1153"/>
        <v>0</v>
      </c>
      <c r="J4125" s="422">
        <f t="shared" si="1154"/>
        <v>0</v>
      </c>
      <c r="K4125" s="419"/>
      <c r="L4125" s="423">
        <f t="shared" si="1155"/>
        <v>0</v>
      </c>
      <c r="M4125" s="423">
        <f t="shared" si="1155"/>
        <v>0</v>
      </c>
      <c r="N4125" s="424">
        <f t="shared" si="1156"/>
        <v>0</v>
      </c>
      <c r="O4125" s="424">
        <f t="shared" si="1157"/>
        <v>0</v>
      </c>
      <c r="P4125" s="420"/>
      <c r="Q4125" s="532"/>
      <c r="R4125" s="526" t="str">
        <f t="shared" si="1151"/>
        <v/>
      </c>
      <c r="S4125" s="526" t="str">
        <f t="shared" si="1139"/>
        <v/>
      </c>
      <c r="V4125" s="433">
        <f>VLOOKUP(A4125,[3]Cartilha!$A:$A,1,FALSE)</f>
        <v>90743</v>
      </c>
      <c r="W4125" s="367"/>
    </row>
    <row r="4126" spans="1:23" ht="22.5" hidden="1" x14ac:dyDescent="0.2">
      <c r="A4126" s="623">
        <v>90744</v>
      </c>
      <c r="B4126" s="616" t="s">
        <v>3171</v>
      </c>
      <c r="C4126" s="620" t="s">
        <v>5738</v>
      </c>
      <c r="D4126" s="612" t="s">
        <v>7029</v>
      </c>
      <c r="E4126" s="621">
        <v>7.34</v>
      </c>
      <c r="F4126" s="614">
        <f t="shared" si="1152"/>
        <v>8.85</v>
      </c>
      <c r="G4126" s="510"/>
      <c r="H4126" s="423"/>
      <c r="I4126" s="422">
        <f t="shared" si="1153"/>
        <v>0</v>
      </c>
      <c r="J4126" s="422">
        <f t="shared" si="1154"/>
        <v>0</v>
      </c>
      <c r="K4126" s="419"/>
      <c r="L4126" s="423">
        <f t="shared" si="1155"/>
        <v>0</v>
      </c>
      <c r="M4126" s="423">
        <f t="shared" si="1155"/>
        <v>0</v>
      </c>
      <c r="N4126" s="424">
        <f t="shared" si="1156"/>
        <v>0</v>
      </c>
      <c r="O4126" s="424">
        <f t="shared" si="1157"/>
        <v>0</v>
      </c>
      <c r="P4126" s="420"/>
      <c r="Q4126" s="532"/>
      <c r="R4126" s="526" t="str">
        <f t="shared" si="1151"/>
        <v/>
      </c>
      <c r="S4126" s="526" t="str">
        <f t="shared" si="1139"/>
        <v/>
      </c>
      <c r="V4126" s="433">
        <f>VLOOKUP(A4126,[3]Cartilha!$A:$A,1,FALSE)</f>
        <v>90744</v>
      </c>
      <c r="W4126" s="367"/>
    </row>
    <row r="4127" spans="1:23" ht="22.5" hidden="1" x14ac:dyDescent="0.2">
      <c r="A4127" s="623">
        <v>90745</v>
      </c>
      <c r="B4127" s="616" t="s">
        <v>3171</v>
      </c>
      <c r="C4127" s="620" t="s">
        <v>5739</v>
      </c>
      <c r="D4127" s="612" t="s">
        <v>7029</v>
      </c>
      <c r="E4127" s="621">
        <v>9.85</v>
      </c>
      <c r="F4127" s="614">
        <f t="shared" si="1152"/>
        <v>11.88</v>
      </c>
      <c r="G4127" s="510"/>
      <c r="H4127" s="423"/>
      <c r="I4127" s="422">
        <f t="shared" si="1153"/>
        <v>0</v>
      </c>
      <c r="J4127" s="422">
        <f t="shared" si="1154"/>
        <v>0</v>
      </c>
      <c r="K4127" s="419"/>
      <c r="L4127" s="423">
        <f t="shared" si="1155"/>
        <v>0</v>
      </c>
      <c r="M4127" s="423">
        <f t="shared" si="1155"/>
        <v>0</v>
      </c>
      <c r="N4127" s="424">
        <f t="shared" si="1156"/>
        <v>0</v>
      </c>
      <c r="O4127" s="424">
        <f t="shared" si="1157"/>
        <v>0</v>
      </c>
      <c r="P4127" s="420"/>
      <c r="Q4127" s="532"/>
      <c r="R4127" s="526" t="str">
        <f t="shared" si="1151"/>
        <v/>
      </c>
      <c r="S4127" s="526" t="str">
        <f t="shared" si="1139"/>
        <v/>
      </c>
      <c r="V4127" s="433">
        <f>VLOOKUP(A4127,[3]Cartilha!$A:$A,1,FALSE)</f>
        <v>90745</v>
      </c>
      <c r="W4127" s="367"/>
    </row>
    <row r="4128" spans="1:23" ht="22.5" hidden="1" x14ac:dyDescent="0.2">
      <c r="A4128" s="623">
        <v>90746</v>
      </c>
      <c r="B4128" s="616" t="s">
        <v>3171</v>
      </c>
      <c r="C4128" s="620" t="s">
        <v>5740</v>
      </c>
      <c r="D4128" s="612" t="s">
        <v>7029</v>
      </c>
      <c r="E4128" s="621">
        <v>3.86</v>
      </c>
      <c r="F4128" s="614">
        <f t="shared" si="1152"/>
        <v>4.6500000000000004</v>
      </c>
      <c r="G4128" s="510"/>
      <c r="H4128" s="423"/>
      <c r="I4128" s="422">
        <f t="shared" si="1153"/>
        <v>0</v>
      </c>
      <c r="J4128" s="422">
        <f t="shared" si="1154"/>
        <v>0</v>
      </c>
      <c r="K4128" s="419"/>
      <c r="L4128" s="423">
        <f t="shared" si="1155"/>
        <v>0</v>
      </c>
      <c r="M4128" s="423">
        <f t="shared" si="1155"/>
        <v>0</v>
      </c>
      <c r="N4128" s="424">
        <f t="shared" si="1156"/>
        <v>0</v>
      </c>
      <c r="O4128" s="424">
        <f t="shared" si="1157"/>
        <v>0</v>
      </c>
      <c r="P4128" s="420"/>
      <c r="Q4128" s="532"/>
      <c r="R4128" s="526" t="str">
        <f t="shared" si="1151"/>
        <v/>
      </c>
      <c r="S4128" s="526" t="str">
        <f t="shared" si="1139"/>
        <v/>
      </c>
      <c r="V4128" s="433">
        <f>VLOOKUP(A4128,[3]Cartilha!$A:$A,1,FALSE)</f>
        <v>90746</v>
      </c>
      <c r="W4128" s="367"/>
    </row>
    <row r="4129" spans="1:23" ht="22.5" hidden="1" x14ac:dyDescent="0.2">
      <c r="A4129" s="623">
        <v>90747</v>
      </c>
      <c r="B4129" s="616" t="s">
        <v>3171</v>
      </c>
      <c r="C4129" s="620" t="s">
        <v>5741</v>
      </c>
      <c r="D4129" s="612" t="s">
        <v>7029</v>
      </c>
      <c r="E4129" s="621">
        <v>17.059999999999999</v>
      </c>
      <c r="F4129" s="614">
        <f t="shared" si="1152"/>
        <v>20.57</v>
      </c>
      <c r="G4129" s="510"/>
      <c r="H4129" s="423"/>
      <c r="I4129" s="422">
        <f t="shared" si="1153"/>
        <v>0</v>
      </c>
      <c r="J4129" s="422">
        <f t="shared" si="1154"/>
        <v>0</v>
      </c>
      <c r="K4129" s="419"/>
      <c r="L4129" s="423">
        <f t="shared" si="1155"/>
        <v>0</v>
      </c>
      <c r="M4129" s="423">
        <f t="shared" si="1155"/>
        <v>0</v>
      </c>
      <c r="N4129" s="424">
        <f t="shared" si="1156"/>
        <v>0</v>
      </c>
      <c r="O4129" s="424">
        <f t="shared" si="1157"/>
        <v>0</v>
      </c>
      <c r="P4129" s="420"/>
      <c r="Q4129" s="532"/>
      <c r="R4129" s="526" t="str">
        <f t="shared" si="1151"/>
        <v/>
      </c>
      <c r="S4129" s="526" t="str">
        <f t="shared" si="1139"/>
        <v/>
      </c>
      <c r="V4129" s="433">
        <f>VLOOKUP(A4129,[3]Cartilha!$A:$A,1,FALSE)</f>
        <v>90747</v>
      </c>
      <c r="W4129" s="367"/>
    </row>
    <row r="4130" spans="1:23" hidden="1" x14ac:dyDescent="0.2">
      <c r="A4130" s="623" t="s">
        <v>1988</v>
      </c>
      <c r="B4130" s="616"/>
      <c r="C4130" s="620" t="s">
        <v>944</v>
      </c>
      <c r="D4130" s="612">
        <v>0</v>
      </c>
      <c r="E4130" s="621"/>
      <c r="F4130" s="614">
        <f t="shared" si="1152"/>
        <v>0</v>
      </c>
      <c r="G4130" s="518"/>
      <c r="H4130" s="446"/>
      <c r="I4130" s="447"/>
      <c r="J4130" s="448"/>
      <c r="K4130" s="419"/>
      <c r="L4130" s="446"/>
      <c r="M4130" s="446"/>
      <c r="N4130" s="447"/>
      <c r="O4130" s="448"/>
      <c r="P4130" s="420"/>
      <c r="Q4130" s="525" t="str">
        <f>IF(OR(SUM(J4131:J4166)&gt;0,SUM(O4131:O4166)&gt;0),"xx","")</f>
        <v/>
      </c>
      <c r="R4130" s="526" t="str">
        <f t="shared" si="1151"/>
        <v/>
      </c>
      <c r="S4130" s="526" t="str">
        <f t="shared" ref="S4130:S4193" si="1158">IF(Q4130="X","x",IF(Q4130="xx","x",IF(OR(J4130&gt;0,O4130&gt;0),"x","")))</f>
        <v/>
      </c>
      <c r="V4130" s="433" t="str">
        <f>VLOOKUP(A4130,[3]Cartilha!$A:$A,1,FALSE)</f>
        <v>9.3.5</v>
      </c>
      <c r="W4130" s="367"/>
    </row>
    <row r="4131" spans="1:23" ht="22.5" hidden="1" x14ac:dyDescent="0.2">
      <c r="A4131" s="623">
        <v>92834</v>
      </c>
      <c r="B4131" s="616" t="s">
        <v>3171</v>
      </c>
      <c r="C4131" s="620" t="s">
        <v>945</v>
      </c>
      <c r="D4131" s="612" t="s">
        <v>7029</v>
      </c>
      <c r="E4131" s="621">
        <v>9.2899999999999991</v>
      </c>
      <c r="F4131" s="614">
        <f t="shared" si="1152"/>
        <v>11.2</v>
      </c>
      <c r="G4131" s="510"/>
      <c r="H4131" s="423"/>
      <c r="I4131" s="422">
        <f t="shared" ref="I4131:I4166" si="1159">IF(ISBLANK(E4131),0,ROUND(F4131*G4131,2))</f>
        <v>0</v>
      </c>
      <c r="J4131" s="422">
        <f t="shared" ref="J4131:J4166" si="1160">IF(ISBLANK(G4131),0,ROUND(G4131*H4131,2))</f>
        <v>0</v>
      </c>
      <c r="K4131" s="419"/>
      <c r="L4131" s="423">
        <f t="shared" ref="L4131:L4166" si="1161">G4131</f>
        <v>0</v>
      </c>
      <c r="M4131" s="423">
        <f t="shared" ref="M4131:M4166" si="1162">H4131</f>
        <v>0</v>
      </c>
      <c r="N4131" s="424">
        <f t="shared" ref="N4131:N4166" si="1163">IF(ISBLANK(E4131),0,ROUND(F4131*L4131,2))</f>
        <v>0</v>
      </c>
      <c r="O4131" s="424">
        <f t="shared" ref="O4131:O4166" si="1164">IF(ISBLANK(L4131),0,ROUND(L4131*M4131,2))</f>
        <v>0</v>
      </c>
      <c r="P4131" s="420"/>
      <c r="Q4131" s="532"/>
      <c r="R4131" s="526" t="str">
        <f t="shared" si="1151"/>
        <v/>
      </c>
      <c r="S4131" s="526" t="str">
        <f t="shared" si="1158"/>
        <v/>
      </c>
      <c r="V4131" s="433">
        <f>VLOOKUP(A4131,[3]Cartilha!$A:$A,1,FALSE)</f>
        <v>92834</v>
      </c>
      <c r="W4131" s="367"/>
    </row>
    <row r="4132" spans="1:23" ht="22.5" hidden="1" x14ac:dyDescent="0.2">
      <c r="A4132" s="623">
        <v>92836</v>
      </c>
      <c r="B4132" s="616" t="s">
        <v>3171</v>
      </c>
      <c r="C4132" s="620" t="s">
        <v>946</v>
      </c>
      <c r="D4132" s="612" t="s">
        <v>7029</v>
      </c>
      <c r="E4132" s="621">
        <v>11.86</v>
      </c>
      <c r="F4132" s="614">
        <f t="shared" si="1152"/>
        <v>14.3</v>
      </c>
      <c r="G4132" s="510"/>
      <c r="H4132" s="423"/>
      <c r="I4132" s="422">
        <f t="shared" si="1159"/>
        <v>0</v>
      </c>
      <c r="J4132" s="422">
        <f t="shared" si="1160"/>
        <v>0</v>
      </c>
      <c r="K4132" s="419"/>
      <c r="L4132" s="423">
        <f t="shared" si="1161"/>
        <v>0</v>
      </c>
      <c r="M4132" s="423">
        <f t="shared" si="1162"/>
        <v>0</v>
      </c>
      <c r="N4132" s="424">
        <f t="shared" si="1163"/>
        <v>0</v>
      </c>
      <c r="O4132" s="424">
        <f t="shared" si="1164"/>
        <v>0</v>
      </c>
      <c r="P4132" s="420"/>
      <c r="Q4132" s="532"/>
      <c r="R4132" s="526" t="str">
        <f t="shared" si="1151"/>
        <v/>
      </c>
      <c r="S4132" s="526" t="str">
        <f t="shared" si="1158"/>
        <v/>
      </c>
      <c r="V4132" s="433">
        <f>VLOOKUP(A4132,[3]Cartilha!$A:$A,1,FALSE)</f>
        <v>92836</v>
      </c>
      <c r="W4132" s="367"/>
    </row>
    <row r="4133" spans="1:23" ht="22.5" hidden="1" x14ac:dyDescent="0.2">
      <c r="A4133" s="623">
        <v>92838</v>
      </c>
      <c r="B4133" s="616" t="s">
        <v>3171</v>
      </c>
      <c r="C4133" s="620" t="s">
        <v>947</v>
      </c>
      <c r="D4133" s="612" t="s">
        <v>7029</v>
      </c>
      <c r="E4133" s="621">
        <v>14.23</v>
      </c>
      <c r="F4133" s="614">
        <f t="shared" si="1152"/>
        <v>17.16</v>
      </c>
      <c r="G4133" s="510"/>
      <c r="H4133" s="423"/>
      <c r="I4133" s="422">
        <f t="shared" si="1159"/>
        <v>0</v>
      </c>
      <c r="J4133" s="422">
        <f t="shared" si="1160"/>
        <v>0</v>
      </c>
      <c r="K4133" s="419"/>
      <c r="L4133" s="423">
        <f t="shared" si="1161"/>
        <v>0</v>
      </c>
      <c r="M4133" s="423">
        <f t="shared" si="1162"/>
        <v>0</v>
      </c>
      <c r="N4133" s="424">
        <f t="shared" si="1163"/>
        <v>0</v>
      </c>
      <c r="O4133" s="424">
        <f t="shared" si="1164"/>
        <v>0</v>
      </c>
      <c r="P4133" s="420"/>
      <c r="Q4133" s="532"/>
      <c r="R4133" s="526" t="str">
        <f t="shared" si="1151"/>
        <v/>
      </c>
      <c r="S4133" s="526" t="str">
        <f t="shared" si="1158"/>
        <v/>
      </c>
      <c r="V4133" s="433">
        <f>VLOOKUP(A4133,[3]Cartilha!$A:$A,1,FALSE)</f>
        <v>92838</v>
      </c>
      <c r="W4133" s="367"/>
    </row>
    <row r="4134" spans="1:23" ht="22.5" hidden="1" x14ac:dyDescent="0.2">
      <c r="A4134" s="623">
        <v>92840</v>
      </c>
      <c r="B4134" s="616" t="s">
        <v>3171</v>
      </c>
      <c r="C4134" s="620" t="s">
        <v>948</v>
      </c>
      <c r="D4134" s="612" t="s">
        <v>7029</v>
      </c>
      <c r="E4134" s="621">
        <v>16.86</v>
      </c>
      <c r="F4134" s="614">
        <f t="shared" si="1152"/>
        <v>20.329999999999998</v>
      </c>
      <c r="G4134" s="510"/>
      <c r="H4134" s="423"/>
      <c r="I4134" s="422">
        <f t="shared" si="1159"/>
        <v>0</v>
      </c>
      <c r="J4134" s="422">
        <f t="shared" si="1160"/>
        <v>0</v>
      </c>
      <c r="K4134" s="419"/>
      <c r="L4134" s="423">
        <f t="shared" si="1161"/>
        <v>0</v>
      </c>
      <c r="M4134" s="423">
        <f t="shared" si="1162"/>
        <v>0</v>
      </c>
      <c r="N4134" s="424">
        <f t="shared" si="1163"/>
        <v>0</v>
      </c>
      <c r="O4134" s="424">
        <f t="shared" si="1164"/>
        <v>0</v>
      </c>
      <c r="P4134" s="420"/>
      <c r="Q4134" s="532"/>
      <c r="R4134" s="526" t="str">
        <f t="shared" si="1151"/>
        <v/>
      </c>
      <c r="S4134" s="526" t="str">
        <f t="shared" si="1158"/>
        <v/>
      </c>
      <c r="V4134" s="433">
        <f>VLOOKUP(A4134,[3]Cartilha!$A:$A,1,FALSE)</f>
        <v>92840</v>
      </c>
      <c r="W4134" s="367"/>
    </row>
    <row r="4135" spans="1:23" ht="22.5" hidden="1" x14ac:dyDescent="0.2">
      <c r="A4135" s="623">
        <v>92842</v>
      </c>
      <c r="B4135" s="616" t="s">
        <v>3171</v>
      </c>
      <c r="C4135" s="620" t="s">
        <v>949</v>
      </c>
      <c r="D4135" s="612" t="s">
        <v>7029</v>
      </c>
      <c r="E4135" s="621">
        <v>19.25</v>
      </c>
      <c r="F4135" s="614">
        <f t="shared" si="1152"/>
        <v>23.21</v>
      </c>
      <c r="G4135" s="510"/>
      <c r="H4135" s="423"/>
      <c r="I4135" s="422">
        <f t="shared" si="1159"/>
        <v>0</v>
      </c>
      <c r="J4135" s="422">
        <f t="shared" si="1160"/>
        <v>0</v>
      </c>
      <c r="K4135" s="419"/>
      <c r="L4135" s="423">
        <f t="shared" si="1161"/>
        <v>0</v>
      </c>
      <c r="M4135" s="423">
        <f t="shared" si="1162"/>
        <v>0</v>
      </c>
      <c r="N4135" s="424">
        <f t="shared" si="1163"/>
        <v>0</v>
      </c>
      <c r="O4135" s="424">
        <f t="shared" si="1164"/>
        <v>0</v>
      </c>
      <c r="P4135" s="420"/>
      <c r="Q4135" s="532"/>
      <c r="R4135" s="526" t="str">
        <f t="shared" si="1151"/>
        <v/>
      </c>
      <c r="S4135" s="526" t="str">
        <f t="shared" si="1158"/>
        <v/>
      </c>
      <c r="V4135" s="433">
        <f>VLOOKUP(A4135,[3]Cartilha!$A:$A,1,FALSE)</f>
        <v>92842</v>
      </c>
      <c r="W4135" s="367"/>
    </row>
    <row r="4136" spans="1:23" ht="22.5" hidden="1" x14ac:dyDescent="0.2">
      <c r="A4136" s="623">
        <v>92844</v>
      </c>
      <c r="B4136" s="616" t="s">
        <v>3171</v>
      </c>
      <c r="C4136" s="620" t="s">
        <v>950</v>
      </c>
      <c r="D4136" s="612" t="s">
        <v>7029</v>
      </c>
      <c r="E4136" s="621">
        <v>21.89</v>
      </c>
      <c r="F4136" s="614">
        <f t="shared" si="1152"/>
        <v>26.39</v>
      </c>
      <c r="G4136" s="510"/>
      <c r="H4136" s="423"/>
      <c r="I4136" s="422">
        <f t="shared" si="1159"/>
        <v>0</v>
      </c>
      <c r="J4136" s="422">
        <f t="shared" si="1160"/>
        <v>0</v>
      </c>
      <c r="K4136" s="419"/>
      <c r="L4136" s="423">
        <f t="shared" si="1161"/>
        <v>0</v>
      </c>
      <c r="M4136" s="423">
        <f t="shared" si="1162"/>
        <v>0</v>
      </c>
      <c r="N4136" s="424">
        <f t="shared" si="1163"/>
        <v>0</v>
      </c>
      <c r="O4136" s="424">
        <f t="shared" si="1164"/>
        <v>0</v>
      </c>
      <c r="P4136" s="420"/>
      <c r="Q4136" s="532"/>
      <c r="R4136" s="526" t="str">
        <f t="shared" si="1151"/>
        <v/>
      </c>
      <c r="S4136" s="526" t="str">
        <f t="shared" si="1158"/>
        <v/>
      </c>
      <c r="V4136" s="433">
        <f>VLOOKUP(A4136,[3]Cartilha!$A:$A,1,FALSE)</f>
        <v>92844</v>
      </c>
      <c r="W4136" s="367"/>
    </row>
    <row r="4137" spans="1:23" ht="22.5" hidden="1" x14ac:dyDescent="0.2">
      <c r="A4137" s="623">
        <v>92846</v>
      </c>
      <c r="B4137" s="616" t="s">
        <v>3171</v>
      </c>
      <c r="C4137" s="620" t="s">
        <v>951</v>
      </c>
      <c r="D4137" s="612" t="s">
        <v>7029</v>
      </c>
      <c r="E4137" s="621">
        <v>24.26</v>
      </c>
      <c r="F4137" s="614">
        <f t="shared" si="1152"/>
        <v>29.25</v>
      </c>
      <c r="G4137" s="510"/>
      <c r="H4137" s="423"/>
      <c r="I4137" s="422">
        <f t="shared" si="1159"/>
        <v>0</v>
      </c>
      <c r="J4137" s="422">
        <f t="shared" si="1160"/>
        <v>0</v>
      </c>
      <c r="K4137" s="419"/>
      <c r="L4137" s="423">
        <f t="shared" si="1161"/>
        <v>0</v>
      </c>
      <c r="M4137" s="423">
        <f t="shared" si="1162"/>
        <v>0</v>
      </c>
      <c r="N4137" s="424">
        <f t="shared" si="1163"/>
        <v>0</v>
      </c>
      <c r="O4137" s="424">
        <f t="shared" si="1164"/>
        <v>0</v>
      </c>
      <c r="P4137" s="420"/>
      <c r="Q4137" s="532"/>
      <c r="R4137" s="526" t="str">
        <f t="shared" si="1151"/>
        <v/>
      </c>
      <c r="S4137" s="526" t="str">
        <f t="shared" si="1158"/>
        <v/>
      </c>
      <c r="V4137" s="433">
        <f>VLOOKUP(A4137,[3]Cartilha!$A:$A,1,FALSE)</f>
        <v>92846</v>
      </c>
      <c r="W4137" s="367"/>
    </row>
    <row r="4138" spans="1:23" ht="22.5" hidden="1" x14ac:dyDescent="0.2">
      <c r="A4138" s="623">
        <v>92848</v>
      </c>
      <c r="B4138" s="616" t="s">
        <v>3171</v>
      </c>
      <c r="C4138" s="620" t="s">
        <v>952</v>
      </c>
      <c r="D4138" s="612" t="s">
        <v>7029</v>
      </c>
      <c r="E4138" s="621">
        <v>26.92</v>
      </c>
      <c r="F4138" s="614">
        <f t="shared" si="1152"/>
        <v>32.450000000000003</v>
      </c>
      <c r="G4138" s="510"/>
      <c r="H4138" s="423"/>
      <c r="I4138" s="422">
        <f t="shared" si="1159"/>
        <v>0</v>
      </c>
      <c r="J4138" s="422">
        <f t="shared" si="1160"/>
        <v>0</v>
      </c>
      <c r="K4138" s="419"/>
      <c r="L4138" s="423">
        <f t="shared" si="1161"/>
        <v>0</v>
      </c>
      <c r="M4138" s="423">
        <f t="shared" si="1162"/>
        <v>0</v>
      </c>
      <c r="N4138" s="424">
        <f t="shared" si="1163"/>
        <v>0</v>
      </c>
      <c r="O4138" s="424">
        <f t="shared" si="1164"/>
        <v>0</v>
      </c>
      <c r="P4138" s="420"/>
      <c r="Q4138" s="532"/>
      <c r="R4138" s="526" t="str">
        <f t="shared" si="1151"/>
        <v/>
      </c>
      <c r="S4138" s="526" t="str">
        <f t="shared" si="1158"/>
        <v/>
      </c>
      <c r="V4138" s="433">
        <f>VLOOKUP(A4138,[3]Cartilha!$A:$A,1,FALSE)</f>
        <v>92848</v>
      </c>
      <c r="W4138" s="367"/>
    </row>
    <row r="4139" spans="1:23" ht="22.5" hidden="1" x14ac:dyDescent="0.2">
      <c r="A4139" s="623">
        <v>92850</v>
      </c>
      <c r="B4139" s="616" t="s">
        <v>3171</v>
      </c>
      <c r="C4139" s="620" t="s">
        <v>953</v>
      </c>
      <c r="D4139" s="612" t="s">
        <v>7029</v>
      </c>
      <c r="E4139" s="621">
        <v>17.57</v>
      </c>
      <c r="F4139" s="614">
        <f t="shared" si="1152"/>
        <v>21.18</v>
      </c>
      <c r="G4139" s="510"/>
      <c r="H4139" s="423"/>
      <c r="I4139" s="422">
        <f t="shared" si="1159"/>
        <v>0</v>
      </c>
      <c r="J4139" s="422">
        <f t="shared" si="1160"/>
        <v>0</v>
      </c>
      <c r="K4139" s="419"/>
      <c r="L4139" s="423">
        <f t="shared" si="1161"/>
        <v>0</v>
      </c>
      <c r="M4139" s="423">
        <f t="shared" si="1162"/>
        <v>0</v>
      </c>
      <c r="N4139" s="424">
        <f t="shared" si="1163"/>
        <v>0</v>
      </c>
      <c r="O4139" s="424">
        <f t="shared" si="1164"/>
        <v>0</v>
      </c>
      <c r="P4139" s="420"/>
      <c r="Q4139" s="532"/>
      <c r="R4139" s="526" t="str">
        <f t="shared" si="1151"/>
        <v/>
      </c>
      <c r="S4139" s="526" t="str">
        <f t="shared" si="1158"/>
        <v/>
      </c>
      <c r="V4139" s="433">
        <f>VLOOKUP(A4139,[3]Cartilha!$A:$A,1,FALSE)</f>
        <v>92850</v>
      </c>
      <c r="W4139" s="367"/>
    </row>
    <row r="4140" spans="1:23" ht="22.5" hidden="1" x14ac:dyDescent="0.2">
      <c r="A4140" s="623">
        <v>92852</v>
      </c>
      <c r="B4140" s="616" t="s">
        <v>3171</v>
      </c>
      <c r="C4140" s="620" t="s">
        <v>954</v>
      </c>
      <c r="D4140" s="612" t="s">
        <v>7029</v>
      </c>
      <c r="E4140" s="621">
        <v>22.18</v>
      </c>
      <c r="F4140" s="614">
        <f t="shared" si="1152"/>
        <v>26.74</v>
      </c>
      <c r="G4140" s="510"/>
      <c r="H4140" s="423"/>
      <c r="I4140" s="422">
        <f t="shared" si="1159"/>
        <v>0</v>
      </c>
      <c r="J4140" s="422">
        <f t="shared" si="1160"/>
        <v>0</v>
      </c>
      <c r="K4140" s="419"/>
      <c r="L4140" s="423">
        <f t="shared" si="1161"/>
        <v>0</v>
      </c>
      <c r="M4140" s="423">
        <f t="shared" si="1162"/>
        <v>0</v>
      </c>
      <c r="N4140" s="424">
        <f t="shared" si="1163"/>
        <v>0</v>
      </c>
      <c r="O4140" s="424">
        <f t="shared" si="1164"/>
        <v>0</v>
      </c>
      <c r="P4140" s="420"/>
      <c r="Q4140" s="532"/>
      <c r="R4140" s="526" t="str">
        <f t="shared" si="1151"/>
        <v/>
      </c>
      <c r="S4140" s="526" t="str">
        <f t="shared" si="1158"/>
        <v/>
      </c>
      <c r="V4140" s="433">
        <f>VLOOKUP(A4140,[3]Cartilha!$A:$A,1,FALSE)</f>
        <v>92852</v>
      </c>
      <c r="W4140" s="367"/>
    </row>
    <row r="4141" spans="1:23" ht="22.5" hidden="1" x14ac:dyDescent="0.2">
      <c r="A4141" s="623">
        <v>92854</v>
      </c>
      <c r="B4141" s="616" t="s">
        <v>3171</v>
      </c>
      <c r="C4141" s="620" t="s">
        <v>955</v>
      </c>
      <c r="D4141" s="612" t="s">
        <v>7029</v>
      </c>
      <c r="E4141" s="621">
        <v>27</v>
      </c>
      <c r="F4141" s="614">
        <f t="shared" si="1152"/>
        <v>32.549999999999997</v>
      </c>
      <c r="G4141" s="510"/>
      <c r="H4141" s="423"/>
      <c r="I4141" s="422">
        <f t="shared" si="1159"/>
        <v>0</v>
      </c>
      <c r="J4141" s="422">
        <f t="shared" si="1160"/>
        <v>0</v>
      </c>
      <c r="K4141" s="419"/>
      <c r="L4141" s="423">
        <f t="shared" si="1161"/>
        <v>0</v>
      </c>
      <c r="M4141" s="423">
        <f t="shared" si="1162"/>
        <v>0</v>
      </c>
      <c r="N4141" s="424">
        <f t="shared" si="1163"/>
        <v>0</v>
      </c>
      <c r="O4141" s="424">
        <f t="shared" si="1164"/>
        <v>0</v>
      </c>
      <c r="P4141" s="420"/>
      <c r="Q4141" s="532"/>
      <c r="R4141" s="526" t="str">
        <f t="shared" si="1151"/>
        <v/>
      </c>
      <c r="S4141" s="526" t="str">
        <f t="shared" si="1158"/>
        <v/>
      </c>
      <c r="V4141" s="433">
        <f>VLOOKUP(A4141,[3]Cartilha!$A:$A,1,FALSE)</f>
        <v>92854</v>
      </c>
      <c r="W4141" s="367"/>
    </row>
    <row r="4142" spans="1:23" ht="22.5" hidden="1" x14ac:dyDescent="0.2">
      <c r="A4142" s="623">
        <v>92856</v>
      </c>
      <c r="B4142" s="616" t="s">
        <v>3171</v>
      </c>
      <c r="C4142" s="620" t="s">
        <v>956</v>
      </c>
      <c r="D4142" s="612" t="s">
        <v>7029</v>
      </c>
      <c r="E4142" s="621">
        <v>31.83</v>
      </c>
      <c r="F4142" s="614">
        <f t="shared" si="1152"/>
        <v>38.369999999999997</v>
      </c>
      <c r="G4142" s="510"/>
      <c r="H4142" s="423"/>
      <c r="I4142" s="422">
        <f t="shared" si="1159"/>
        <v>0</v>
      </c>
      <c r="J4142" s="422">
        <f t="shared" si="1160"/>
        <v>0</v>
      </c>
      <c r="K4142" s="419"/>
      <c r="L4142" s="423">
        <f t="shared" si="1161"/>
        <v>0</v>
      </c>
      <c r="M4142" s="423">
        <f t="shared" si="1162"/>
        <v>0</v>
      </c>
      <c r="N4142" s="424">
        <f t="shared" si="1163"/>
        <v>0</v>
      </c>
      <c r="O4142" s="424">
        <f t="shared" si="1164"/>
        <v>0</v>
      </c>
      <c r="P4142" s="420"/>
      <c r="Q4142" s="532"/>
      <c r="R4142" s="526" t="str">
        <f t="shared" si="1151"/>
        <v/>
      </c>
      <c r="S4142" s="526" t="str">
        <f t="shared" si="1158"/>
        <v/>
      </c>
      <c r="V4142" s="433">
        <f>VLOOKUP(A4142,[3]Cartilha!$A:$A,1,FALSE)</f>
        <v>92856</v>
      </c>
      <c r="W4142" s="367"/>
    </row>
    <row r="4143" spans="1:23" ht="22.5" hidden="1" x14ac:dyDescent="0.2">
      <c r="A4143" s="623">
        <v>92858</v>
      </c>
      <c r="B4143" s="616" t="s">
        <v>3171</v>
      </c>
      <c r="C4143" s="620" t="s">
        <v>957</v>
      </c>
      <c r="D4143" s="612" t="s">
        <v>7029</v>
      </c>
      <c r="E4143" s="621">
        <v>36.43</v>
      </c>
      <c r="F4143" s="614">
        <f t="shared" si="1152"/>
        <v>43.92</v>
      </c>
      <c r="G4143" s="510"/>
      <c r="H4143" s="423"/>
      <c r="I4143" s="422">
        <f t="shared" si="1159"/>
        <v>0</v>
      </c>
      <c r="J4143" s="422">
        <f t="shared" si="1160"/>
        <v>0</v>
      </c>
      <c r="K4143" s="419"/>
      <c r="L4143" s="423">
        <f t="shared" si="1161"/>
        <v>0</v>
      </c>
      <c r="M4143" s="423">
        <f t="shared" si="1162"/>
        <v>0</v>
      </c>
      <c r="N4143" s="424">
        <f t="shared" si="1163"/>
        <v>0</v>
      </c>
      <c r="O4143" s="424">
        <f t="shared" si="1164"/>
        <v>0</v>
      </c>
      <c r="P4143" s="420"/>
      <c r="Q4143" s="532"/>
      <c r="R4143" s="526" t="str">
        <f t="shared" si="1151"/>
        <v/>
      </c>
      <c r="S4143" s="526" t="str">
        <f t="shared" si="1158"/>
        <v/>
      </c>
      <c r="V4143" s="433">
        <f>VLOOKUP(A4143,[3]Cartilha!$A:$A,1,FALSE)</f>
        <v>92858</v>
      </c>
      <c r="W4143" s="367"/>
    </row>
    <row r="4144" spans="1:23" ht="22.5" hidden="1" x14ac:dyDescent="0.2">
      <c r="A4144" s="623">
        <v>92860</v>
      </c>
      <c r="B4144" s="616" t="s">
        <v>3171</v>
      </c>
      <c r="C4144" s="620" t="s">
        <v>958</v>
      </c>
      <c r="D4144" s="612" t="s">
        <v>7029</v>
      </c>
      <c r="E4144" s="621">
        <v>41.36</v>
      </c>
      <c r="F4144" s="614">
        <f t="shared" si="1152"/>
        <v>49.86</v>
      </c>
      <c r="G4144" s="510"/>
      <c r="H4144" s="423"/>
      <c r="I4144" s="422">
        <f t="shared" si="1159"/>
        <v>0</v>
      </c>
      <c r="J4144" s="422">
        <f t="shared" si="1160"/>
        <v>0</v>
      </c>
      <c r="K4144" s="419"/>
      <c r="L4144" s="423">
        <f t="shared" si="1161"/>
        <v>0</v>
      </c>
      <c r="M4144" s="423">
        <f t="shared" si="1162"/>
        <v>0</v>
      </c>
      <c r="N4144" s="424">
        <f t="shared" si="1163"/>
        <v>0</v>
      </c>
      <c r="O4144" s="424">
        <f t="shared" si="1164"/>
        <v>0</v>
      </c>
      <c r="P4144" s="420"/>
      <c r="Q4144" s="532"/>
      <c r="R4144" s="526" t="str">
        <f t="shared" si="1151"/>
        <v/>
      </c>
      <c r="S4144" s="526" t="str">
        <f t="shared" si="1158"/>
        <v/>
      </c>
      <c r="V4144" s="433">
        <f>VLOOKUP(A4144,[3]Cartilha!$A:$A,1,FALSE)</f>
        <v>92860</v>
      </c>
      <c r="W4144" s="367"/>
    </row>
    <row r="4145" spans="1:23" ht="22.5" hidden="1" x14ac:dyDescent="0.2">
      <c r="A4145" s="623">
        <v>92862</v>
      </c>
      <c r="B4145" s="616" t="s">
        <v>3171</v>
      </c>
      <c r="C4145" s="620" t="s">
        <v>959</v>
      </c>
      <c r="D4145" s="612" t="s">
        <v>7029</v>
      </c>
      <c r="E4145" s="621">
        <v>46.16</v>
      </c>
      <c r="F4145" s="614">
        <f t="shared" si="1152"/>
        <v>55.65</v>
      </c>
      <c r="G4145" s="510"/>
      <c r="H4145" s="423"/>
      <c r="I4145" s="422">
        <f t="shared" si="1159"/>
        <v>0</v>
      </c>
      <c r="J4145" s="422">
        <f t="shared" si="1160"/>
        <v>0</v>
      </c>
      <c r="K4145" s="419"/>
      <c r="L4145" s="423">
        <f t="shared" si="1161"/>
        <v>0</v>
      </c>
      <c r="M4145" s="423">
        <f t="shared" si="1162"/>
        <v>0</v>
      </c>
      <c r="N4145" s="424">
        <f t="shared" si="1163"/>
        <v>0</v>
      </c>
      <c r="O4145" s="424">
        <f t="shared" si="1164"/>
        <v>0</v>
      </c>
      <c r="P4145" s="420"/>
      <c r="Q4145" s="532"/>
      <c r="R4145" s="526" t="str">
        <f t="shared" si="1151"/>
        <v/>
      </c>
      <c r="S4145" s="526" t="str">
        <f t="shared" si="1158"/>
        <v/>
      </c>
      <c r="V4145" s="433">
        <f>VLOOKUP(A4145,[3]Cartilha!$A:$A,1,FALSE)</f>
        <v>92862</v>
      </c>
      <c r="W4145" s="367"/>
    </row>
    <row r="4146" spans="1:23" ht="22.5" hidden="1" x14ac:dyDescent="0.2">
      <c r="A4146" s="623">
        <v>92864</v>
      </c>
      <c r="B4146" s="616" t="s">
        <v>3171</v>
      </c>
      <c r="C4146" s="620" t="s">
        <v>960</v>
      </c>
      <c r="D4146" s="612" t="s">
        <v>7029</v>
      </c>
      <c r="E4146" s="621">
        <v>50.99</v>
      </c>
      <c r="F4146" s="614">
        <f t="shared" si="1152"/>
        <v>61.47</v>
      </c>
      <c r="G4146" s="510"/>
      <c r="H4146" s="423"/>
      <c r="I4146" s="422">
        <f t="shared" si="1159"/>
        <v>0</v>
      </c>
      <c r="J4146" s="422">
        <f t="shared" si="1160"/>
        <v>0</v>
      </c>
      <c r="K4146" s="419"/>
      <c r="L4146" s="423">
        <f t="shared" si="1161"/>
        <v>0</v>
      </c>
      <c r="M4146" s="423">
        <f t="shared" si="1162"/>
        <v>0</v>
      </c>
      <c r="N4146" s="424">
        <f t="shared" si="1163"/>
        <v>0</v>
      </c>
      <c r="O4146" s="424">
        <f t="shared" si="1164"/>
        <v>0</v>
      </c>
      <c r="P4146" s="420"/>
      <c r="Q4146" s="532"/>
      <c r="R4146" s="526" t="str">
        <f t="shared" si="1151"/>
        <v/>
      </c>
      <c r="S4146" s="526" t="str">
        <f t="shared" si="1158"/>
        <v/>
      </c>
      <c r="V4146" s="433">
        <f>VLOOKUP(A4146,[3]Cartilha!$A:$A,1,FALSE)</f>
        <v>92864</v>
      </c>
      <c r="W4146" s="367"/>
    </row>
    <row r="4147" spans="1:23" ht="22.5" hidden="1" x14ac:dyDescent="0.2">
      <c r="A4147" s="623">
        <v>92808</v>
      </c>
      <c r="B4147" s="616" t="s">
        <v>3171</v>
      </c>
      <c r="C4147" s="620" t="s">
        <v>961</v>
      </c>
      <c r="D4147" s="612" t="s">
        <v>7029</v>
      </c>
      <c r="E4147" s="621">
        <v>41.76</v>
      </c>
      <c r="F4147" s="614">
        <f t="shared" si="1152"/>
        <v>50.35</v>
      </c>
      <c r="G4147" s="510"/>
      <c r="H4147" s="423"/>
      <c r="I4147" s="422">
        <f t="shared" si="1159"/>
        <v>0</v>
      </c>
      <c r="J4147" s="422">
        <f t="shared" si="1160"/>
        <v>0</v>
      </c>
      <c r="K4147" s="419"/>
      <c r="L4147" s="423">
        <f t="shared" si="1161"/>
        <v>0</v>
      </c>
      <c r="M4147" s="423">
        <f t="shared" si="1162"/>
        <v>0</v>
      </c>
      <c r="N4147" s="424">
        <f t="shared" si="1163"/>
        <v>0</v>
      </c>
      <c r="O4147" s="424">
        <f t="shared" si="1164"/>
        <v>0</v>
      </c>
      <c r="P4147" s="420"/>
      <c r="Q4147" s="532"/>
      <c r="R4147" s="526" t="str">
        <f t="shared" si="1151"/>
        <v/>
      </c>
      <c r="S4147" s="526" t="str">
        <f t="shared" si="1158"/>
        <v/>
      </c>
      <c r="V4147" s="433">
        <f>VLOOKUP(A4147,[3]Cartilha!$A:$A,1,FALSE)</f>
        <v>92808</v>
      </c>
      <c r="W4147" s="367"/>
    </row>
    <row r="4148" spans="1:23" ht="22.5" hidden="1" x14ac:dyDescent="0.2">
      <c r="A4148" s="623">
        <v>92809</v>
      </c>
      <c r="B4148" s="616" t="s">
        <v>3171</v>
      </c>
      <c r="C4148" s="620" t="s">
        <v>962</v>
      </c>
      <c r="D4148" s="612" t="s">
        <v>7029</v>
      </c>
      <c r="E4148" s="621">
        <v>53.5</v>
      </c>
      <c r="F4148" s="614">
        <f t="shared" si="1152"/>
        <v>64.5</v>
      </c>
      <c r="G4148" s="510"/>
      <c r="H4148" s="423"/>
      <c r="I4148" s="422">
        <f t="shared" si="1159"/>
        <v>0</v>
      </c>
      <c r="J4148" s="422">
        <f t="shared" si="1160"/>
        <v>0</v>
      </c>
      <c r="K4148" s="419"/>
      <c r="L4148" s="423">
        <f t="shared" si="1161"/>
        <v>0</v>
      </c>
      <c r="M4148" s="423">
        <f t="shared" si="1162"/>
        <v>0</v>
      </c>
      <c r="N4148" s="424">
        <f t="shared" si="1163"/>
        <v>0</v>
      </c>
      <c r="O4148" s="424">
        <f t="shared" si="1164"/>
        <v>0</v>
      </c>
      <c r="P4148" s="420"/>
      <c r="Q4148" s="532"/>
      <c r="R4148" s="526" t="str">
        <f t="shared" si="1151"/>
        <v/>
      </c>
      <c r="S4148" s="526" t="str">
        <f t="shared" si="1158"/>
        <v/>
      </c>
      <c r="V4148" s="433">
        <f>VLOOKUP(A4148,[3]Cartilha!$A:$A,1,FALSE)</f>
        <v>92809</v>
      </c>
      <c r="W4148" s="367"/>
    </row>
    <row r="4149" spans="1:23" ht="22.5" hidden="1" x14ac:dyDescent="0.2">
      <c r="A4149" s="623">
        <v>92810</v>
      </c>
      <c r="B4149" s="616" t="s">
        <v>3171</v>
      </c>
      <c r="C4149" s="620" t="s">
        <v>963</v>
      </c>
      <c r="D4149" s="612" t="s">
        <v>7029</v>
      </c>
      <c r="E4149" s="621">
        <v>65.069999999999993</v>
      </c>
      <c r="F4149" s="614">
        <f t="shared" si="1152"/>
        <v>78.45</v>
      </c>
      <c r="G4149" s="510"/>
      <c r="H4149" s="423"/>
      <c r="I4149" s="422">
        <f t="shared" si="1159"/>
        <v>0</v>
      </c>
      <c r="J4149" s="422">
        <f t="shared" si="1160"/>
        <v>0</v>
      </c>
      <c r="K4149" s="419"/>
      <c r="L4149" s="423">
        <f t="shared" si="1161"/>
        <v>0</v>
      </c>
      <c r="M4149" s="423">
        <f t="shared" si="1162"/>
        <v>0</v>
      </c>
      <c r="N4149" s="424">
        <f t="shared" si="1163"/>
        <v>0</v>
      </c>
      <c r="O4149" s="424">
        <f t="shared" si="1164"/>
        <v>0</v>
      </c>
      <c r="P4149" s="420"/>
      <c r="Q4149" s="532"/>
      <c r="R4149" s="526" t="str">
        <f t="shared" si="1151"/>
        <v/>
      </c>
      <c r="S4149" s="526" t="str">
        <f t="shared" si="1158"/>
        <v/>
      </c>
      <c r="V4149" s="433">
        <f>VLOOKUP(A4149,[3]Cartilha!$A:$A,1,FALSE)</f>
        <v>92810</v>
      </c>
      <c r="W4149" s="367"/>
    </row>
    <row r="4150" spans="1:23" ht="22.5" hidden="1" x14ac:dyDescent="0.2">
      <c r="A4150" s="623">
        <v>92811</v>
      </c>
      <c r="B4150" s="616" t="s">
        <v>3171</v>
      </c>
      <c r="C4150" s="620" t="s">
        <v>964</v>
      </c>
      <c r="D4150" s="612" t="s">
        <v>7029</v>
      </c>
      <c r="E4150" s="621">
        <v>77.400000000000006</v>
      </c>
      <c r="F4150" s="614">
        <f t="shared" si="1152"/>
        <v>93.31</v>
      </c>
      <c r="G4150" s="510"/>
      <c r="H4150" s="423"/>
      <c r="I4150" s="422">
        <f t="shared" si="1159"/>
        <v>0</v>
      </c>
      <c r="J4150" s="422">
        <f t="shared" si="1160"/>
        <v>0</v>
      </c>
      <c r="K4150" s="419"/>
      <c r="L4150" s="423">
        <f t="shared" si="1161"/>
        <v>0</v>
      </c>
      <c r="M4150" s="423">
        <f t="shared" si="1162"/>
        <v>0</v>
      </c>
      <c r="N4150" s="424">
        <f t="shared" si="1163"/>
        <v>0</v>
      </c>
      <c r="O4150" s="424">
        <f t="shared" si="1164"/>
        <v>0</v>
      </c>
      <c r="P4150" s="420"/>
      <c r="Q4150" s="532"/>
      <c r="R4150" s="526" t="str">
        <f t="shared" si="1151"/>
        <v/>
      </c>
      <c r="S4150" s="526" t="str">
        <f t="shared" si="1158"/>
        <v/>
      </c>
      <c r="V4150" s="433">
        <f>VLOOKUP(A4150,[3]Cartilha!$A:$A,1,FALSE)</f>
        <v>92811</v>
      </c>
      <c r="W4150" s="367"/>
    </row>
    <row r="4151" spans="1:23" ht="22.5" hidden="1" x14ac:dyDescent="0.2">
      <c r="A4151" s="623">
        <v>92812</v>
      </c>
      <c r="B4151" s="616" t="s">
        <v>3171</v>
      </c>
      <c r="C4151" s="620" t="s">
        <v>965</v>
      </c>
      <c r="D4151" s="612" t="s">
        <v>7029</v>
      </c>
      <c r="E4151" s="621">
        <v>89.54</v>
      </c>
      <c r="F4151" s="614">
        <f t="shared" si="1152"/>
        <v>107.95</v>
      </c>
      <c r="G4151" s="510"/>
      <c r="H4151" s="423"/>
      <c r="I4151" s="422">
        <f t="shared" si="1159"/>
        <v>0</v>
      </c>
      <c r="J4151" s="422">
        <f t="shared" si="1160"/>
        <v>0</v>
      </c>
      <c r="K4151" s="419"/>
      <c r="L4151" s="423">
        <f t="shared" si="1161"/>
        <v>0</v>
      </c>
      <c r="M4151" s="423">
        <f t="shared" si="1162"/>
        <v>0</v>
      </c>
      <c r="N4151" s="424">
        <f t="shared" si="1163"/>
        <v>0</v>
      </c>
      <c r="O4151" s="424">
        <f t="shared" si="1164"/>
        <v>0</v>
      </c>
      <c r="P4151" s="420"/>
      <c r="Q4151" s="532"/>
      <c r="R4151" s="526" t="str">
        <f t="shared" si="1151"/>
        <v/>
      </c>
      <c r="S4151" s="526" t="str">
        <f t="shared" si="1158"/>
        <v/>
      </c>
      <c r="V4151" s="433">
        <f>VLOOKUP(A4151,[3]Cartilha!$A:$A,1,FALSE)</f>
        <v>92812</v>
      </c>
      <c r="W4151" s="367"/>
    </row>
    <row r="4152" spans="1:23" ht="22.5" hidden="1" x14ac:dyDescent="0.2">
      <c r="A4152" s="623">
        <v>92813</v>
      </c>
      <c r="B4152" s="616" t="s">
        <v>3171</v>
      </c>
      <c r="C4152" s="620" t="s">
        <v>966</v>
      </c>
      <c r="D4152" s="612" t="s">
        <v>7029</v>
      </c>
      <c r="E4152" s="621">
        <v>103.59</v>
      </c>
      <c r="F4152" s="614">
        <f t="shared" si="1152"/>
        <v>124.89</v>
      </c>
      <c r="G4152" s="510"/>
      <c r="H4152" s="423"/>
      <c r="I4152" s="422">
        <f t="shared" si="1159"/>
        <v>0</v>
      </c>
      <c r="J4152" s="422">
        <f t="shared" si="1160"/>
        <v>0</v>
      </c>
      <c r="K4152" s="419"/>
      <c r="L4152" s="423">
        <f t="shared" si="1161"/>
        <v>0</v>
      </c>
      <c r="M4152" s="423">
        <f t="shared" si="1162"/>
        <v>0</v>
      </c>
      <c r="N4152" s="424">
        <f t="shared" si="1163"/>
        <v>0</v>
      </c>
      <c r="O4152" s="424">
        <f t="shared" si="1164"/>
        <v>0</v>
      </c>
      <c r="P4152" s="420"/>
      <c r="Q4152" s="532"/>
      <c r="R4152" s="526" t="str">
        <f t="shared" si="1151"/>
        <v/>
      </c>
      <c r="S4152" s="526" t="str">
        <f t="shared" si="1158"/>
        <v/>
      </c>
      <c r="V4152" s="433">
        <f>VLOOKUP(A4152,[3]Cartilha!$A:$A,1,FALSE)</f>
        <v>92813</v>
      </c>
      <c r="W4152" s="367"/>
    </row>
    <row r="4153" spans="1:23" ht="22.5" hidden="1" x14ac:dyDescent="0.2">
      <c r="A4153" s="623">
        <v>92814</v>
      </c>
      <c r="B4153" s="616" t="s">
        <v>3171</v>
      </c>
      <c r="C4153" s="620" t="s">
        <v>967</v>
      </c>
      <c r="D4153" s="612" t="s">
        <v>7029</v>
      </c>
      <c r="E4153" s="621">
        <v>118.23</v>
      </c>
      <c r="F4153" s="614">
        <f t="shared" si="1152"/>
        <v>142.54</v>
      </c>
      <c r="G4153" s="510"/>
      <c r="H4153" s="423"/>
      <c r="I4153" s="422">
        <f t="shared" si="1159"/>
        <v>0</v>
      </c>
      <c r="J4153" s="422">
        <f t="shared" si="1160"/>
        <v>0</v>
      </c>
      <c r="K4153" s="419"/>
      <c r="L4153" s="423">
        <f t="shared" si="1161"/>
        <v>0</v>
      </c>
      <c r="M4153" s="423">
        <f t="shared" si="1162"/>
        <v>0</v>
      </c>
      <c r="N4153" s="424">
        <f t="shared" si="1163"/>
        <v>0</v>
      </c>
      <c r="O4153" s="424">
        <f t="shared" si="1164"/>
        <v>0</v>
      </c>
      <c r="P4153" s="420"/>
      <c r="Q4153" s="532"/>
      <c r="R4153" s="526" t="str">
        <f t="shared" si="1151"/>
        <v/>
      </c>
      <c r="S4153" s="526" t="str">
        <f t="shared" si="1158"/>
        <v/>
      </c>
      <c r="V4153" s="433">
        <f>VLOOKUP(A4153,[3]Cartilha!$A:$A,1,FALSE)</f>
        <v>92814</v>
      </c>
      <c r="W4153" s="367"/>
    </row>
    <row r="4154" spans="1:23" ht="22.5" hidden="1" x14ac:dyDescent="0.2">
      <c r="A4154" s="623">
        <v>92815</v>
      </c>
      <c r="B4154" s="616" t="s">
        <v>3171</v>
      </c>
      <c r="C4154" s="620" t="s">
        <v>968</v>
      </c>
      <c r="D4154" s="612" t="s">
        <v>7029</v>
      </c>
      <c r="E4154" s="621">
        <v>134.87</v>
      </c>
      <c r="F4154" s="614">
        <f t="shared" si="1152"/>
        <v>162.6</v>
      </c>
      <c r="G4154" s="510"/>
      <c r="H4154" s="423"/>
      <c r="I4154" s="422">
        <f t="shared" si="1159"/>
        <v>0</v>
      </c>
      <c r="J4154" s="422">
        <f t="shared" si="1160"/>
        <v>0</v>
      </c>
      <c r="K4154" s="419"/>
      <c r="L4154" s="423">
        <f t="shared" si="1161"/>
        <v>0</v>
      </c>
      <c r="M4154" s="423">
        <f t="shared" si="1162"/>
        <v>0</v>
      </c>
      <c r="N4154" s="424">
        <f t="shared" si="1163"/>
        <v>0</v>
      </c>
      <c r="O4154" s="424">
        <f t="shared" si="1164"/>
        <v>0</v>
      </c>
      <c r="P4154" s="420"/>
      <c r="Q4154" s="532"/>
      <c r="R4154" s="526" t="str">
        <f t="shared" si="1151"/>
        <v/>
      </c>
      <c r="S4154" s="526" t="str">
        <f t="shared" si="1158"/>
        <v/>
      </c>
      <c r="V4154" s="433">
        <f>VLOOKUP(A4154,[3]Cartilha!$A:$A,1,FALSE)</f>
        <v>92815</v>
      </c>
      <c r="W4154" s="367"/>
    </row>
    <row r="4155" spans="1:23" ht="22.5" hidden="1" x14ac:dyDescent="0.2">
      <c r="A4155" s="623">
        <v>92817</v>
      </c>
      <c r="B4155" s="616" t="s">
        <v>3171</v>
      </c>
      <c r="C4155" s="620" t="s">
        <v>969</v>
      </c>
      <c r="D4155" s="612" t="s">
        <v>7029</v>
      </c>
      <c r="E4155" s="621">
        <v>168.76</v>
      </c>
      <c r="F4155" s="614">
        <f t="shared" si="1152"/>
        <v>203.46</v>
      </c>
      <c r="G4155" s="510"/>
      <c r="H4155" s="423"/>
      <c r="I4155" s="422">
        <f t="shared" si="1159"/>
        <v>0</v>
      </c>
      <c r="J4155" s="422">
        <f t="shared" si="1160"/>
        <v>0</v>
      </c>
      <c r="K4155" s="419"/>
      <c r="L4155" s="423">
        <f t="shared" si="1161"/>
        <v>0</v>
      </c>
      <c r="M4155" s="423">
        <f t="shared" si="1162"/>
        <v>0</v>
      </c>
      <c r="N4155" s="424">
        <f t="shared" si="1163"/>
        <v>0</v>
      </c>
      <c r="O4155" s="424">
        <f t="shared" si="1164"/>
        <v>0</v>
      </c>
      <c r="P4155" s="420"/>
      <c r="Q4155" s="532"/>
      <c r="R4155" s="526" t="str">
        <f t="shared" si="1151"/>
        <v/>
      </c>
      <c r="S4155" s="526" t="str">
        <f t="shared" si="1158"/>
        <v/>
      </c>
      <c r="V4155" s="433">
        <f>VLOOKUP(A4155,[3]Cartilha!$A:$A,1,FALSE)</f>
        <v>92817</v>
      </c>
      <c r="W4155" s="367"/>
    </row>
    <row r="4156" spans="1:23" ht="22.5" hidden="1" x14ac:dyDescent="0.2">
      <c r="A4156" s="623">
        <v>92819</v>
      </c>
      <c r="B4156" s="616" t="s">
        <v>3171</v>
      </c>
      <c r="C4156" s="620" t="s">
        <v>970</v>
      </c>
      <c r="D4156" s="612" t="s">
        <v>7029</v>
      </c>
      <c r="E4156" s="621">
        <v>227.16</v>
      </c>
      <c r="F4156" s="614">
        <f t="shared" si="1152"/>
        <v>273.86</v>
      </c>
      <c r="G4156" s="510"/>
      <c r="H4156" s="423"/>
      <c r="I4156" s="422">
        <f t="shared" si="1159"/>
        <v>0</v>
      </c>
      <c r="J4156" s="422">
        <f t="shared" si="1160"/>
        <v>0</v>
      </c>
      <c r="K4156" s="419"/>
      <c r="L4156" s="423">
        <f t="shared" si="1161"/>
        <v>0</v>
      </c>
      <c r="M4156" s="423">
        <f t="shared" si="1162"/>
        <v>0</v>
      </c>
      <c r="N4156" s="424">
        <f t="shared" si="1163"/>
        <v>0</v>
      </c>
      <c r="O4156" s="424">
        <f t="shared" si="1164"/>
        <v>0</v>
      </c>
      <c r="P4156" s="420"/>
      <c r="Q4156" s="532"/>
      <c r="R4156" s="526" t="str">
        <f t="shared" si="1151"/>
        <v/>
      </c>
      <c r="S4156" s="526" t="str">
        <f t="shared" si="1158"/>
        <v/>
      </c>
      <c r="V4156" s="433">
        <f>VLOOKUP(A4156,[3]Cartilha!$A:$A,1,FALSE)</f>
        <v>92819</v>
      </c>
      <c r="W4156" s="367"/>
    </row>
    <row r="4157" spans="1:23" ht="22.5" hidden="1" x14ac:dyDescent="0.2">
      <c r="A4157" s="623">
        <v>92820</v>
      </c>
      <c r="B4157" s="616" t="s">
        <v>3171</v>
      </c>
      <c r="C4157" s="620" t="s">
        <v>971</v>
      </c>
      <c r="D4157" s="612" t="s">
        <v>7029</v>
      </c>
      <c r="E4157" s="621">
        <v>49.83</v>
      </c>
      <c r="F4157" s="614">
        <f t="shared" si="1152"/>
        <v>60.08</v>
      </c>
      <c r="G4157" s="510"/>
      <c r="H4157" s="423"/>
      <c r="I4157" s="422">
        <f t="shared" si="1159"/>
        <v>0</v>
      </c>
      <c r="J4157" s="422">
        <f t="shared" si="1160"/>
        <v>0</v>
      </c>
      <c r="K4157" s="419"/>
      <c r="L4157" s="423">
        <f t="shared" si="1161"/>
        <v>0</v>
      </c>
      <c r="M4157" s="423">
        <f t="shared" si="1162"/>
        <v>0</v>
      </c>
      <c r="N4157" s="424">
        <f t="shared" si="1163"/>
        <v>0</v>
      </c>
      <c r="O4157" s="424">
        <f t="shared" si="1164"/>
        <v>0</v>
      </c>
      <c r="P4157" s="420"/>
      <c r="Q4157" s="532"/>
      <c r="R4157" s="526" t="str">
        <f t="shared" si="1151"/>
        <v/>
      </c>
      <c r="S4157" s="526" t="str">
        <f t="shared" si="1158"/>
        <v/>
      </c>
      <c r="V4157" s="433">
        <f>VLOOKUP(A4157,[3]Cartilha!$A:$A,1,FALSE)</f>
        <v>92820</v>
      </c>
      <c r="W4157" s="367"/>
    </row>
    <row r="4158" spans="1:23" ht="22.5" hidden="1" x14ac:dyDescent="0.2">
      <c r="A4158" s="623">
        <v>92821</v>
      </c>
      <c r="B4158" s="616" t="s">
        <v>3171</v>
      </c>
      <c r="C4158" s="620" t="s">
        <v>972</v>
      </c>
      <c r="D4158" s="612" t="s">
        <v>7029</v>
      </c>
      <c r="E4158" s="621">
        <v>63.83</v>
      </c>
      <c r="F4158" s="614">
        <f t="shared" si="1152"/>
        <v>76.95</v>
      </c>
      <c r="G4158" s="510"/>
      <c r="H4158" s="423"/>
      <c r="I4158" s="422">
        <f t="shared" si="1159"/>
        <v>0</v>
      </c>
      <c r="J4158" s="422">
        <f t="shared" si="1160"/>
        <v>0</v>
      </c>
      <c r="K4158" s="419"/>
      <c r="L4158" s="423">
        <f t="shared" si="1161"/>
        <v>0</v>
      </c>
      <c r="M4158" s="423">
        <f t="shared" si="1162"/>
        <v>0</v>
      </c>
      <c r="N4158" s="424">
        <f t="shared" si="1163"/>
        <v>0</v>
      </c>
      <c r="O4158" s="424">
        <f t="shared" si="1164"/>
        <v>0</v>
      </c>
      <c r="P4158" s="420"/>
      <c r="Q4158" s="532"/>
      <c r="R4158" s="526" t="str">
        <f t="shared" si="1151"/>
        <v/>
      </c>
      <c r="S4158" s="526" t="str">
        <f t="shared" si="1158"/>
        <v/>
      </c>
      <c r="V4158" s="433">
        <f>VLOOKUP(A4158,[3]Cartilha!$A:$A,1,FALSE)</f>
        <v>92821</v>
      </c>
      <c r="W4158" s="367"/>
    </row>
    <row r="4159" spans="1:23" ht="22.5" hidden="1" x14ac:dyDescent="0.2">
      <c r="A4159" s="623">
        <v>92822</v>
      </c>
      <c r="B4159" s="616" t="s">
        <v>3171</v>
      </c>
      <c r="C4159" s="620" t="s">
        <v>973</v>
      </c>
      <c r="D4159" s="612" t="s">
        <v>7029</v>
      </c>
      <c r="E4159" s="621">
        <v>77.86</v>
      </c>
      <c r="F4159" s="614">
        <f t="shared" si="1152"/>
        <v>93.87</v>
      </c>
      <c r="G4159" s="510"/>
      <c r="H4159" s="423"/>
      <c r="I4159" s="422">
        <f t="shared" si="1159"/>
        <v>0</v>
      </c>
      <c r="J4159" s="422">
        <f t="shared" si="1160"/>
        <v>0</v>
      </c>
      <c r="K4159" s="419"/>
      <c r="L4159" s="423">
        <f t="shared" si="1161"/>
        <v>0</v>
      </c>
      <c r="M4159" s="423">
        <f t="shared" si="1162"/>
        <v>0</v>
      </c>
      <c r="N4159" s="424">
        <f t="shared" si="1163"/>
        <v>0</v>
      </c>
      <c r="O4159" s="424">
        <f t="shared" si="1164"/>
        <v>0</v>
      </c>
      <c r="P4159" s="420"/>
      <c r="Q4159" s="532"/>
      <c r="R4159" s="526" t="str">
        <f t="shared" si="1151"/>
        <v/>
      </c>
      <c r="S4159" s="526" t="str">
        <f t="shared" si="1158"/>
        <v/>
      </c>
      <c r="V4159" s="433">
        <f>VLOOKUP(A4159,[3]Cartilha!$A:$A,1,FALSE)</f>
        <v>92822</v>
      </c>
      <c r="W4159" s="367"/>
    </row>
    <row r="4160" spans="1:23" ht="22.5" hidden="1" x14ac:dyDescent="0.2">
      <c r="A4160" s="623">
        <v>92824</v>
      </c>
      <c r="B4160" s="616" t="s">
        <v>3171</v>
      </c>
      <c r="C4160" s="620" t="s">
        <v>974</v>
      </c>
      <c r="D4160" s="612" t="s">
        <v>7029</v>
      </c>
      <c r="E4160" s="621">
        <v>92.37</v>
      </c>
      <c r="F4160" s="614">
        <f t="shared" si="1152"/>
        <v>111.36</v>
      </c>
      <c r="G4160" s="510"/>
      <c r="H4160" s="423"/>
      <c r="I4160" s="422">
        <f t="shared" si="1159"/>
        <v>0</v>
      </c>
      <c r="J4160" s="422">
        <f t="shared" si="1160"/>
        <v>0</v>
      </c>
      <c r="K4160" s="419"/>
      <c r="L4160" s="423">
        <f t="shared" si="1161"/>
        <v>0</v>
      </c>
      <c r="M4160" s="423">
        <f t="shared" si="1162"/>
        <v>0</v>
      </c>
      <c r="N4160" s="424">
        <f t="shared" si="1163"/>
        <v>0</v>
      </c>
      <c r="O4160" s="424">
        <f t="shared" si="1164"/>
        <v>0</v>
      </c>
      <c r="P4160" s="420"/>
      <c r="Q4160" s="532"/>
      <c r="R4160" s="526" t="str">
        <f t="shared" si="1151"/>
        <v/>
      </c>
      <c r="S4160" s="526" t="str">
        <f t="shared" si="1158"/>
        <v/>
      </c>
      <c r="V4160" s="433">
        <f>VLOOKUP(A4160,[3]Cartilha!$A:$A,1,FALSE)</f>
        <v>92824</v>
      </c>
      <c r="W4160" s="367"/>
    </row>
    <row r="4161" spans="1:23" ht="22.5" hidden="1" x14ac:dyDescent="0.2">
      <c r="A4161" s="623">
        <v>92825</v>
      </c>
      <c r="B4161" s="616" t="s">
        <v>3171</v>
      </c>
      <c r="C4161" s="620" t="s">
        <v>975</v>
      </c>
      <c r="D4161" s="612" t="s">
        <v>7029</v>
      </c>
      <c r="E4161" s="621">
        <v>106.94</v>
      </c>
      <c r="F4161" s="614">
        <f t="shared" si="1152"/>
        <v>128.93</v>
      </c>
      <c r="G4161" s="510"/>
      <c r="H4161" s="423"/>
      <c r="I4161" s="422">
        <f t="shared" si="1159"/>
        <v>0</v>
      </c>
      <c r="J4161" s="422">
        <f t="shared" si="1160"/>
        <v>0</v>
      </c>
      <c r="K4161" s="419"/>
      <c r="L4161" s="423">
        <f t="shared" si="1161"/>
        <v>0</v>
      </c>
      <c r="M4161" s="423">
        <f t="shared" si="1162"/>
        <v>0</v>
      </c>
      <c r="N4161" s="424">
        <f t="shared" si="1163"/>
        <v>0</v>
      </c>
      <c r="O4161" s="424">
        <f t="shared" si="1164"/>
        <v>0</v>
      </c>
      <c r="P4161" s="420"/>
      <c r="Q4161" s="532"/>
      <c r="R4161" s="526" t="str">
        <f t="shared" si="1151"/>
        <v/>
      </c>
      <c r="S4161" s="526" t="str">
        <f t="shared" si="1158"/>
        <v/>
      </c>
      <c r="V4161" s="433">
        <f>VLOOKUP(A4161,[3]Cartilha!$A:$A,1,FALSE)</f>
        <v>92825</v>
      </c>
      <c r="W4161" s="367"/>
    </row>
    <row r="4162" spans="1:23" ht="22.5" hidden="1" x14ac:dyDescent="0.2">
      <c r="A4162" s="623">
        <v>92826</v>
      </c>
      <c r="B4162" s="616" t="s">
        <v>3171</v>
      </c>
      <c r="C4162" s="620" t="s">
        <v>976</v>
      </c>
      <c r="D4162" s="612" t="s">
        <v>7029</v>
      </c>
      <c r="E4162" s="621">
        <v>123.06</v>
      </c>
      <c r="F4162" s="614">
        <f t="shared" si="1152"/>
        <v>148.36000000000001</v>
      </c>
      <c r="G4162" s="510"/>
      <c r="H4162" s="423"/>
      <c r="I4162" s="422">
        <f t="shared" si="1159"/>
        <v>0</v>
      </c>
      <c r="J4162" s="422">
        <f t="shared" si="1160"/>
        <v>0</v>
      </c>
      <c r="K4162" s="419"/>
      <c r="L4162" s="423">
        <f t="shared" si="1161"/>
        <v>0</v>
      </c>
      <c r="M4162" s="423">
        <f t="shared" si="1162"/>
        <v>0</v>
      </c>
      <c r="N4162" s="424">
        <f t="shared" si="1163"/>
        <v>0</v>
      </c>
      <c r="O4162" s="424">
        <f t="shared" si="1164"/>
        <v>0</v>
      </c>
      <c r="P4162" s="420"/>
      <c r="Q4162" s="532"/>
      <c r="R4162" s="526" t="str">
        <f t="shared" si="1151"/>
        <v/>
      </c>
      <c r="S4162" s="526" t="str">
        <f t="shared" si="1158"/>
        <v/>
      </c>
      <c r="V4162" s="433">
        <f>VLOOKUP(A4162,[3]Cartilha!$A:$A,1,FALSE)</f>
        <v>92826</v>
      </c>
      <c r="W4162" s="367"/>
    </row>
    <row r="4163" spans="1:23" ht="22.5" hidden="1" x14ac:dyDescent="0.2">
      <c r="A4163" s="623">
        <v>92827</v>
      </c>
      <c r="B4163" s="616" t="s">
        <v>3171</v>
      </c>
      <c r="C4163" s="620" t="s">
        <v>977</v>
      </c>
      <c r="D4163" s="612" t="s">
        <v>7029</v>
      </c>
      <c r="E4163" s="621">
        <v>139.85</v>
      </c>
      <c r="F4163" s="614">
        <f t="shared" si="1152"/>
        <v>168.6</v>
      </c>
      <c r="G4163" s="510"/>
      <c r="H4163" s="423"/>
      <c r="I4163" s="422">
        <f t="shared" si="1159"/>
        <v>0</v>
      </c>
      <c r="J4163" s="422">
        <f t="shared" si="1160"/>
        <v>0</v>
      </c>
      <c r="K4163" s="419"/>
      <c r="L4163" s="423">
        <f t="shared" si="1161"/>
        <v>0</v>
      </c>
      <c r="M4163" s="423">
        <f t="shared" si="1162"/>
        <v>0</v>
      </c>
      <c r="N4163" s="424">
        <f t="shared" si="1163"/>
        <v>0</v>
      </c>
      <c r="O4163" s="424">
        <f t="shared" si="1164"/>
        <v>0</v>
      </c>
      <c r="P4163" s="420"/>
      <c r="Q4163" s="532"/>
      <c r="R4163" s="526" t="str">
        <f t="shared" si="1151"/>
        <v/>
      </c>
      <c r="S4163" s="526" t="str">
        <f t="shared" si="1158"/>
        <v/>
      </c>
      <c r="V4163" s="433">
        <f>VLOOKUP(A4163,[3]Cartilha!$A:$A,1,FALSE)</f>
        <v>92827</v>
      </c>
      <c r="W4163" s="367"/>
    </row>
    <row r="4164" spans="1:23" ht="22.5" hidden="1" x14ac:dyDescent="0.2">
      <c r="A4164" s="623">
        <v>92828</v>
      </c>
      <c r="B4164" s="616" t="s">
        <v>3171</v>
      </c>
      <c r="C4164" s="620" t="s">
        <v>978</v>
      </c>
      <c r="D4164" s="612" t="s">
        <v>7029</v>
      </c>
      <c r="E4164" s="621">
        <v>159.04</v>
      </c>
      <c r="F4164" s="614">
        <f t="shared" si="1152"/>
        <v>191.74</v>
      </c>
      <c r="G4164" s="510"/>
      <c r="H4164" s="423"/>
      <c r="I4164" s="422">
        <f t="shared" si="1159"/>
        <v>0</v>
      </c>
      <c r="J4164" s="422">
        <f t="shared" si="1160"/>
        <v>0</v>
      </c>
      <c r="K4164" s="419"/>
      <c r="L4164" s="423">
        <f t="shared" si="1161"/>
        <v>0</v>
      </c>
      <c r="M4164" s="423">
        <f t="shared" si="1162"/>
        <v>0</v>
      </c>
      <c r="N4164" s="424">
        <f t="shared" si="1163"/>
        <v>0</v>
      </c>
      <c r="O4164" s="424">
        <f t="shared" si="1164"/>
        <v>0</v>
      </c>
      <c r="P4164" s="420"/>
      <c r="Q4164" s="532"/>
      <c r="R4164" s="526" t="str">
        <f t="shared" si="1151"/>
        <v/>
      </c>
      <c r="S4164" s="526" t="str">
        <f t="shared" si="1158"/>
        <v/>
      </c>
      <c r="V4164" s="433">
        <f>VLOOKUP(A4164,[3]Cartilha!$A:$A,1,FALSE)</f>
        <v>92828</v>
      </c>
      <c r="W4164" s="367"/>
    </row>
    <row r="4165" spans="1:23" ht="22.5" hidden="1" x14ac:dyDescent="0.2">
      <c r="A4165" s="623">
        <v>92830</v>
      </c>
      <c r="B4165" s="616" t="s">
        <v>3171</v>
      </c>
      <c r="C4165" s="620" t="s">
        <v>979</v>
      </c>
      <c r="D4165" s="612" t="s">
        <v>7029</v>
      </c>
      <c r="E4165" s="621">
        <v>197.3</v>
      </c>
      <c r="F4165" s="614">
        <f t="shared" si="1152"/>
        <v>237.86</v>
      </c>
      <c r="G4165" s="510"/>
      <c r="H4165" s="423"/>
      <c r="I4165" s="422">
        <f t="shared" si="1159"/>
        <v>0</v>
      </c>
      <c r="J4165" s="422">
        <f t="shared" si="1160"/>
        <v>0</v>
      </c>
      <c r="K4165" s="419"/>
      <c r="L4165" s="423">
        <f t="shared" si="1161"/>
        <v>0</v>
      </c>
      <c r="M4165" s="423">
        <f t="shared" si="1162"/>
        <v>0</v>
      </c>
      <c r="N4165" s="424">
        <f t="shared" si="1163"/>
        <v>0</v>
      </c>
      <c r="O4165" s="424">
        <f t="shared" si="1164"/>
        <v>0</v>
      </c>
      <c r="P4165" s="420"/>
      <c r="Q4165" s="532"/>
      <c r="R4165" s="526" t="str">
        <f t="shared" si="1151"/>
        <v/>
      </c>
      <c r="S4165" s="526" t="str">
        <f t="shared" si="1158"/>
        <v/>
      </c>
      <c r="V4165" s="433">
        <f>VLOOKUP(A4165,[3]Cartilha!$A:$A,1,FALSE)</f>
        <v>92830</v>
      </c>
      <c r="W4165" s="367"/>
    </row>
    <row r="4166" spans="1:23" ht="22.5" hidden="1" x14ac:dyDescent="0.2">
      <c r="A4166" s="623">
        <v>92832</v>
      </c>
      <c r="B4166" s="616" t="s">
        <v>3171</v>
      </c>
      <c r="C4166" s="620" t="s">
        <v>980</v>
      </c>
      <c r="D4166" s="612" t="s">
        <v>7029</v>
      </c>
      <c r="E4166" s="621">
        <v>262.27</v>
      </c>
      <c r="F4166" s="614">
        <f t="shared" si="1152"/>
        <v>316.19</v>
      </c>
      <c r="G4166" s="510"/>
      <c r="H4166" s="423"/>
      <c r="I4166" s="422">
        <f t="shared" si="1159"/>
        <v>0</v>
      </c>
      <c r="J4166" s="422">
        <f t="shared" si="1160"/>
        <v>0</v>
      </c>
      <c r="K4166" s="419"/>
      <c r="L4166" s="423">
        <f t="shared" si="1161"/>
        <v>0</v>
      </c>
      <c r="M4166" s="423">
        <f t="shared" si="1162"/>
        <v>0</v>
      </c>
      <c r="N4166" s="424">
        <f t="shared" si="1163"/>
        <v>0</v>
      </c>
      <c r="O4166" s="424">
        <f t="shared" si="1164"/>
        <v>0</v>
      </c>
      <c r="P4166" s="420"/>
      <c r="Q4166" s="532"/>
      <c r="R4166" s="526" t="str">
        <f t="shared" si="1151"/>
        <v/>
      </c>
      <c r="S4166" s="526" t="str">
        <f t="shared" si="1158"/>
        <v/>
      </c>
      <c r="V4166" s="433">
        <f>VLOOKUP(A4166,[3]Cartilha!$A:$A,1,FALSE)</f>
        <v>92832</v>
      </c>
      <c r="W4166" s="367"/>
    </row>
    <row r="4167" spans="1:23" hidden="1" x14ac:dyDescent="0.2">
      <c r="A4167" s="623" t="s">
        <v>1989</v>
      </c>
      <c r="B4167" s="616"/>
      <c r="C4167" s="620" t="s">
        <v>981</v>
      </c>
      <c r="D4167" s="612">
        <v>0</v>
      </c>
      <c r="E4167" s="621"/>
      <c r="F4167" s="614">
        <f t="shared" si="1152"/>
        <v>0</v>
      </c>
      <c r="G4167" s="518"/>
      <c r="H4167" s="446"/>
      <c r="I4167" s="447"/>
      <c r="J4167" s="448"/>
      <c r="K4167" s="419"/>
      <c r="L4167" s="446"/>
      <c r="M4167" s="446"/>
      <c r="N4167" s="447"/>
      <c r="O4167" s="448"/>
      <c r="P4167" s="420"/>
      <c r="Q4167" s="525" t="str">
        <f>IF(OR(SUM(J4168:J4174)&gt;0,SUM(O4168:O4174)&gt;0),"xx","")</f>
        <v/>
      </c>
      <c r="R4167" s="526" t="str">
        <f t="shared" si="1151"/>
        <v/>
      </c>
      <c r="S4167" s="526" t="str">
        <f t="shared" si="1158"/>
        <v/>
      </c>
      <c r="V4167" s="433" t="str">
        <f>VLOOKUP(A4167,[3]Cartilha!$A:$A,1,FALSE)</f>
        <v>9.3.6</v>
      </c>
      <c r="W4167" s="367"/>
    </row>
    <row r="4168" spans="1:23" ht="22.5" hidden="1" x14ac:dyDescent="0.2">
      <c r="A4168" s="623">
        <v>94870</v>
      </c>
      <c r="B4168" s="616" t="s">
        <v>3171</v>
      </c>
      <c r="C4168" s="620" t="s">
        <v>5742</v>
      </c>
      <c r="D4168" s="612" t="s">
        <v>7029</v>
      </c>
      <c r="E4168" s="621">
        <v>1.97</v>
      </c>
      <c r="F4168" s="614">
        <f t="shared" si="1152"/>
        <v>2.38</v>
      </c>
      <c r="G4168" s="510"/>
      <c r="H4168" s="423"/>
      <c r="I4168" s="422">
        <f t="shared" ref="I4168:I4174" si="1165">IF(ISBLANK(E4168),0,ROUND(F4168*G4168,2))</f>
        <v>0</v>
      </c>
      <c r="J4168" s="422">
        <f t="shared" ref="J4168:J4174" si="1166">IF(ISBLANK(G4168),0,ROUND(G4168*H4168,2))</f>
        <v>0</v>
      </c>
      <c r="K4168" s="419"/>
      <c r="L4168" s="423">
        <f t="shared" ref="L4168:M4174" si="1167">G4168</f>
        <v>0</v>
      </c>
      <c r="M4168" s="423">
        <f t="shared" si="1167"/>
        <v>0</v>
      </c>
      <c r="N4168" s="424">
        <f t="shared" ref="N4168:N4174" si="1168">IF(ISBLANK(E4168),0,ROUND(F4168*L4168,2))</f>
        <v>0</v>
      </c>
      <c r="O4168" s="424">
        <f t="shared" ref="O4168:O4174" si="1169">IF(ISBLANK(L4168),0,ROUND(L4168*M4168,2))</f>
        <v>0</v>
      </c>
      <c r="P4168" s="420"/>
      <c r="Q4168" s="532"/>
      <c r="R4168" s="526" t="str">
        <f t="shared" si="1151"/>
        <v/>
      </c>
      <c r="S4168" s="526" t="str">
        <f t="shared" si="1158"/>
        <v/>
      </c>
      <c r="V4168" s="433">
        <f>VLOOKUP(A4168,[3]Cartilha!$A:$A,1,FALSE)</f>
        <v>94870</v>
      </c>
      <c r="W4168" s="367"/>
    </row>
    <row r="4169" spans="1:23" ht="22.5" hidden="1" x14ac:dyDescent="0.2">
      <c r="A4169" s="623">
        <v>94872</v>
      </c>
      <c r="B4169" s="616" t="s">
        <v>3171</v>
      </c>
      <c r="C4169" s="620" t="s">
        <v>6870</v>
      </c>
      <c r="D4169" s="612" t="s">
        <v>7029</v>
      </c>
      <c r="E4169" s="621">
        <v>2.79</v>
      </c>
      <c r="F4169" s="614">
        <f t="shared" si="1152"/>
        <v>3.36</v>
      </c>
      <c r="G4169" s="510"/>
      <c r="H4169" s="423"/>
      <c r="I4169" s="422">
        <f t="shared" si="1165"/>
        <v>0</v>
      </c>
      <c r="J4169" s="422">
        <f t="shared" si="1166"/>
        <v>0</v>
      </c>
      <c r="K4169" s="419"/>
      <c r="L4169" s="423">
        <f t="shared" si="1167"/>
        <v>0</v>
      </c>
      <c r="M4169" s="423">
        <f t="shared" si="1167"/>
        <v>0</v>
      </c>
      <c r="N4169" s="424">
        <f t="shared" si="1168"/>
        <v>0</v>
      </c>
      <c r="O4169" s="424">
        <f t="shared" si="1169"/>
        <v>0</v>
      </c>
      <c r="P4169" s="420"/>
      <c r="Q4169" s="532"/>
      <c r="R4169" s="526" t="str">
        <f t="shared" si="1151"/>
        <v/>
      </c>
      <c r="S4169" s="526" t="str">
        <f t="shared" si="1158"/>
        <v/>
      </c>
      <c r="V4169" s="433">
        <f>VLOOKUP(A4169,[3]Cartilha!$A:$A,1,FALSE)</f>
        <v>94872</v>
      </c>
      <c r="W4169" s="367"/>
    </row>
    <row r="4170" spans="1:23" ht="22.5" hidden="1" x14ac:dyDescent="0.2">
      <c r="A4170" s="623">
        <v>94876</v>
      </c>
      <c r="B4170" s="616" t="s">
        <v>3171</v>
      </c>
      <c r="C4170" s="620" t="s">
        <v>5743</v>
      </c>
      <c r="D4170" s="612" t="s">
        <v>7029</v>
      </c>
      <c r="E4170" s="621">
        <v>28.66</v>
      </c>
      <c r="F4170" s="614">
        <f t="shared" si="1152"/>
        <v>34.549999999999997</v>
      </c>
      <c r="G4170" s="510"/>
      <c r="H4170" s="423"/>
      <c r="I4170" s="422">
        <f t="shared" si="1165"/>
        <v>0</v>
      </c>
      <c r="J4170" s="422">
        <f t="shared" si="1166"/>
        <v>0</v>
      </c>
      <c r="K4170" s="419"/>
      <c r="L4170" s="423">
        <f t="shared" si="1167"/>
        <v>0</v>
      </c>
      <c r="M4170" s="423">
        <f t="shared" si="1167"/>
        <v>0</v>
      </c>
      <c r="N4170" s="424">
        <f t="shared" si="1168"/>
        <v>0</v>
      </c>
      <c r="O4170" s="424">
        <f t="shared" si="1169"/>
        <v>0</v>
      </c>
      <c r="P4170" s="420"/>
      <c r="Q4170" s="532"/>
      <c r="R4170" s="526" t="str">
        <f t="shared" si="1151"/>
        <v/>
      </c>
      <c r="S4170" s="526" t="str">
        <f t="shared" si="1158"/>
        <v/>
      </c>
      <c r="V4170" s="433">
        <f>VLOOKUP(A4170,[3]Cartilha!$A:$A,1,FALSE)</f>
        <v>94876</v>
      </c>
      <c r="W4170" s="367"/>
    </row>
    <row r="4171" spans="1:23" ht="22.5" hidden="1" x14ac:dyDescent="0.2">
      <c r="A4171" s="623">
        <v>94878</v>
      </c>
      <c r="B4171" s="616" t="s">
        <v>3171</v>
      </c>
      <c r="C4171" s="620" t="s">
        <v>6258</v>
      </c>
      <c r="D4171" s="612" t="s">
        <v>7029</v>
      </c>
      <c r="E4171" s="621">
        <v>33.15</v>
      </c>
      <c r="F4171" s="614">
        <f t="shared" si="1152"/>
        <v>39.97</v>
      </c>
      <c r="G4171" s="510"/>
      <c r="H4171" s="423"/>
      <c r="I4171" s="422">
        <f t="shared" si="1165"/>
        <v>0</v>
      </c>
      <c r="J4171" s="422">
        <f t="shared" si="1166"/>
        <v>0</v>
      </c>
      <c r="K4171" s="419"/>
      <c r="L4171" s="423">
        <f t="shared" si="1167"/>
        <v>0</v>
      </c>
      <c r="M4171" s="423">
        <f t="shared" si="1167"/>
        <v>0</v>
      </c>
      <c r="N4171" s="424">
        <f t="shared" si="1168"/>
        <v>0</v>
      </c>
      <c r="O4171" s="424">
        <f t="shared" si="1169"/>
        <v>0</v>
      </c>
      <c r="P4171" s="420"/>
      <c r="Q4171" s="532"/>
      <c r="R4171" s="526" t="str">
        <f t="shared" si="1151"/>
        <v/>
      </c>
      <c r="S4171" s="526" t="str">
        <f t="shared" si="1158"/>
        <v/>
      </c>
      <c r="V4171" s="433">
        <f>VLOOKUP(A4171,[3]Cartilha!$A:$A,1,FALSE)</f>
        <v>94878</v>
      </c>
      <c r="W4171" s="367"/>
    </row>
    <row r="4172" spans="1:23" ht="22.5" hidden="1" x14ac:dyDescent="0.2">
      <c r="A4172" s="623">
        <v>94880</v>
      </c>
      <c r="B4172" s="616" t="s">
        <v>3171</v>
      </c>
      <c r="C4172" s="620" t="s">
        <v>6259</v>
      </c>
      <c r="D4172" s="612" t="s">
        <v>7029</v>
      </c>
      <c r="E4172" s="621">
        <v>42.8</v>
      </c>
      <c r="F4172" s="614">
        <f t="shared" si="1152"/>
        <v>51.6</v>
      </c>
      <c r="G4172" s="510"/>
      <c r="H4172" s="423"/>
      <c r="I4172" s="422">
        <f t="shared" si="1165"/>
        <v>0</v>
      </c>
      <c r="J4172" s="422">
        <f t="shared" si="1166"/>
        <v>0</v>
      </c>
      <c r="K4172" s="419"/>
      <c r="L4172" s="423">
        <f t="shared" si="1167"/>
        <v>0</v>
      </c>
      <c r="M4172" s="423">
        <f t="shared" si="1167"/>
        <v>0</v>
      </c>
      <c r="N4172" s="424">
        <f t="shared" si="1168"/>
        <v>0</v>
      </c>
      <c r="O4172" s="424">
        <f t="shared" si="1169"/>
        <v>0</v>
      </c>
      <c r="P4172" s="420"/>
      <c r="Q4172" s="532"/>
      <c r="R4172" s="526" t="str">
        <f t="shared" si="1151"/>
        <v/>
      </c>
      <c r="S4172" s="526" t="str">
        <f t="shared" si="1158"/>
        <v/>
      </c>
      <c r="V4172" s="433">
        <f>VLOOKUP(A4172,[3]Cartilha!$A:$A,1,FALSE)</f>
        <v>94880</v>
      </c>
      <c r="W4172" s="367"/>
    </row>
    <row r="4173" spans="1:23" ht="22.5" hidden="1" x14ac:dyDescent="0.2">
      <c r="A4173" s="623">
        <v>94882</v>
      </c>
      <c r="B4173" s="616" t="s">
        <v>3171</v>
      </c>
      <c r="C4173" s="620" t="s">
        <v>6260</v>
      </c>
      <c r="D4173" s="612" t="s">
        <v>7029</v>
      </c>
      <c r="E4173" s="621">
        <v>49.71</v>
      </c>
      <c r="F4173" s="614">
        <f t="shared" si="1152"/>
        <v>59.93</v>
      </c>
      <c r="G4173" s="510"/>
      <c r="H4173" s="423"/>
      <c r="I4173" s="422">
        <f t="shared" si="1165"/>
        <v>0</v>
      </c>
      <c r="J4173" s="422">
        <f t="shared" si="1166"/>
        <v>0</v>
      </c>
      <c r="K4173" s="419"/>
      <c r="L4173" s="423">
        <f t="shared" si="1167"/>
        <v>0</v>
      </c>
      <c r="M4173" s="423">
        <f t="shared" si="1167"/>
        <v>0</v>
      </c>
      <c r="N4173" s="424">
        <f t="shared" si="1168"/>
        <v>0</v>
      </c>
      <c r="O4173" s="424">
        <f t="shared" si="1169"/>
        <v>0</v>
      </c>
      <c r="P4173" s="420"/>
      <c r="Q4173" s="532"/>
      <c r="R4173" s="526" t="str">
        <f t="shared" si="1151"/>
        <v/>
      </c>
      <c r="S4173" s="526" t="str">
        <f t="shared" si="1158"/>
        <v/>
      </c>
      <c r="V4173" s="433">
        <f>VLOOKUP(A4173,[3]Cartilha!$A:$A,1,FALSE)</f>
        <v>94882</v>
      </c>
      <c r="W4173" s="367"/>
    </row>
    <row r="4174" spans="1:23" ht="22.5" hidden="1" x14ac:dyDescent="0.2">
      <c r="A4174" s="623">
        <v>94884</v>
      </c>
      <c r="B4174" s="616" t="s">
        <v>3171</v>
      </c>
      <c r="C4174" s="620" t="s">
        <v>6261</v>
      </c>
      <c r="D4174" s="612" t="s">
        <v>7029</v>
      </c>
      <c r="E4174" s="621">
        <v>63.74</v>
      </c>
      <c r="F4174" s="614">
        <f t="shared" si="1152"/>
        <v>76.84</v>
      </c>
      <c r="G4174" s="510"/>
      <c r="H4174" s="423"/>
      <c r="I4174" s="422">
        <f t="shared" si="1165"/>
        <v>0</v>
      </c>
      <c r="J4174" s="422">
        <f t="shared" si="1166"/>
        <v>0</v>
      </c>
      <c r="K4174" s="419"/>
      <c r="L4174" s="423">
        <f t="shared" si="1167"/>
        <v>0</v>
      </c>
      <c r="M4174" s="423">
        <f t="shared" si="1167"/>
        <v>0</v>
      </c>
      <c r="N4174" s="424">
        <f t="shared" si="1168"/>
        <v>0</v>
      </c>
      <c r="O4174" s="424">
        <f t="shared" si="1169"/>
        <v>0</v>
      </c>
      <c r="P4174" s="420"/>
      <c r="Q4174" s="532"/>
      <c r="R4174" s="526" t="str">
        <f t="shared" si="1151"/>
        <v/>
      </c>
      <c r="S4174" s="526" t="str">
        <f t="shared" si="1158"/>
        <v/>
      </c>
      <c r="V4174" s="433">
        <f>VLOOKUP(A4174,[3]Cartilha!$A:$A,1,FALSE)</f>
        <v>94884</v>
      </c>
      <c r="W4174" s="367"/>
    </row>
    <row r="4175" spans="1:23" hidden="1" x14ac:dyDescent="0.2">
      <c r="A4175" s="623" t="s">
        <v>1990</v>
      </c>
      <c r="B4175" s="616"/>
      <c r="C4175" s="620" t="s">
        <v>483</v>
      </c>
      <c r="D4175" s="612">
        <v>0</v>
      </c>
      <c r="E4175" s="621"/>
      <c r="F4175" s="614">
        <f t="shared" si="1152"/>
        <v>0</v>
      </c>
      <c r="G4175" s="518"/>
      <c r="H4175" s="446"/>
      <c r="I4175" s="447"/>
      <c r="J4175" s="448"/>
      <c r="K4175" s="419"/>
      <c r="L4175" s="446"/>
      <c r="M4175" s="446"/>
      <c r="N4175" s="447"/>
      <c r="O4175" s="448"/>
      <c r="P4175" s="420"/>
      <c r="Q4175" s="525" t="str">
        <f>IF(OR(SUM(J4176:J4271)&gt;0,SUM(O4176:O4271)&gt;0),"xx","")</f>
        <v/>
      </c>
      <c r="R4175" s="526" t="str">
        <f t="shared" si="1151"/>
        <v/>
      </c>
      <c r="S4175" s="526" t="str">
        <f t="shared" si="1158"/>
        <v/>
      </c>
      <c r="V4175" s="433" t="str">
        <f>VLOOKUP(A4175,[3]Cartilha!$A:$A,1,FALSE)</f>
        <v>9.3.7</v>
      </c>
      <c r="W4175" s="367"/>
    </row>
    <row r="4176" spans="1:23" ht="22.5" hidden="1" x14ac:dyDescent="0.2">
      <c r="A4176" s="623">
        <v>97141</v>
      </c>
      <c r="B4176" s="616" t="s">
        <v>3171</v>
      </c>
      <c r="C4176" s="620" t="s">
        <v>2354</v>
      </c>
      <c r="D4176" s="612" t="s">
        <v>7029</v>
      </c>
      <c r="E4176" s="621">
        <v>8.34</v>
      </c>
      <c r="F4176" s="614">
        <f t="shared" si="1152"/>
        <v>10.050000000000001</v>
      </c>
      <c r="G4176" s="510"/>
      <c r="H4176" s="423"/>
      <c r="I4176" s="422">
        <f t="shared" ref="I4176:I4207" si="1170">IF(ISBLANK(E4176),0,ROUND(F4176*G4176,2))</f>
        <v>0</v>
      </c>
      <c r="J4176" s="422">
        <f t="shared" ref="J4176:J4207" si="1171">IF(ISBLANK(G4176),0,ROUND(G4176*H4176,2))</f>
        <v>0</v>
      </c>
      <c r="K4176" s="419"/>
      <c r="L4176" s="423">
        <f t="shared" ref="L4176:L4207" si="1172">G4176</f>
        <v>0</v>
      </c>
      <c r="M4176" s="423">
        <f t="shared" ref="M4176:M4207" si="1173">H4176</f>
        <v>0</v>
      </c>
      <c r="N4176" s="424">
        <f t="shared" ref="N4176:N4207" si="1174">IF(ISBLANK(E4176),0,ROUND(F4176*L4176,2))</f>
        <v>0</v>
      </c>
      <c r="O4176" s="424">
        <f t="shared" ref="O4176:O4207" si="1175">IF(ISBLANK(L4176),0,ROUND(L4176*M4176,2))</f>
        <v>0</v>
      </c>
      <c r="P4176" s="420"/>
      <c r="Q4176" s="532"/>
      <c r="R4176" s="526" t="str">
        <f t="shared" si="1151"/>
        <v/>
      </c>
      <c r="S4176" s="526" t="str">
        <f t="shared" si="1158"/>
        <v/>
      </c>
      <c r="V4176" s="433">
        <f>VLOOKUP(A4176,[3]Cartilha!$A:$A,1,FALSE)</f>
        <v>97141</v>
      </c>
      <c r="W4176" s="367"/>
    </row>
    <row r="4177" spans="1:23" ht="22.5" hidden="1" x14ac:dyDescent="0.2">
      <c r="A4177" s="623">
        <v>103089</v>
      </c>
      <c r="B4177" s="616" t="s">
        <v>3171</v>
      </c>
      <c r="C4177" s="620" t="s">
        <v>6870</v>
      </c>
      <c r="D4177" s="612" t="s">
        <v>7029</v>
      </c>
      <c r="E4177" s="621">
        <v>10.039999999999999</v>
      </c>
      <c r="F4177" s="614">
        <f t="shared" si="1152"/>
        <v>12.1</v>
      </c>
      <c r="G4177" s="510"/>
      <c r="H4177" s="423"/>
      <c r="I4177" s="422">
        <f t="shared" si="1170"/>
        <v>0</v>
      </c>
      <c r="J4177" s="422">
        <f t="shared" si="1171"/>
        <v>0</v>
      </c>
      <c r="K4177" s="419"/>
      <c r="L4177" s="423">
        <f t="shared" si="1172"/>
        <v>0</v>
      </c>
      <c r="M4177" s="423">
        <f t="shared" si="1173"/>
        <v>0</v>
      </c>
      <c r="N4177" s="424">
        <f t="shared" si="1174"/>
        <v>0</v>
      </c>
      <c r="O4177" s="424">
        <f t="shared" si="1175"/>
        <v>0</v>
      </c>
      <c r="P4177" s="420"/>
      <c r="Q4177" s="532"/>
      <c r="R4177" s="526" t="str">
        <f t="shared" si="1151"/>
        <v/>
      </c>
      <c r="S4177" s="526" t="str">
        <f t="shared" si="1158"/>
        <v/>
      </c>
      <c r="V4177" s="433">
        <f>VLOOKUP(A4177,[3]Cartilha!$A:$A,1,FALSE)</f>
        <v>103089</v>
      </c>
      <c r="W4177" s="367"/>
    </row>
    <row r="4178" spans="1:23" ht="22.5" hidden="1" x14ac:dyDescent="0.2">
      <c r="A4178" s="623">
        <v>103090</v>
      </c>
      <c r="B4178" s="616" t="s">
        <v>3171</v>
      </c>
      <c r="C4178" s="620" t="s">
        <v>6871</v>
      </c>
      <c r="D4178" s="612" t="s">
        <v>7029</v>
      </c>
      <c r="E4178" s="621">
        <v>12.03</v>
      </c>
      <c r="F4178" s="614">
        <f t="shared" si="1152"/>
        <v>14.5</v>
      </c>
      <c r="G4178" s="510"/>
      <c r="H4178" s="423"/>
      <c r="I4178" s="422">
        <f t="shared" si="1170"/>
        <v>0</v>
      </c>
      <c r="J4178" s="422">
        <f t="shared" si="1171"/>
        <v>0</v>
      </c>
      <c r="K4178" s="419"/>
      <c r="L4178" s="423">
        <f t="shared" si="1172"/>
        <v>0</v>
      </c>
      <c r="M4178" s="423">
        <f t="shared" si="1173"/>
        <v>0</v>
      </c>
      <c r="N4178" s="424">
        <f t="shared" si="1174"/>
        <v>0</v>
      </c>
      <c r="O4178" s="424">
        <f t="shared" si="1175"/>
        <v>0</v>
      </c>
      <c r="P4178" s="420"/>
      <c r="Q4178" s="532"/>
      <c r="R4178" s="526" t="str">
        <f t="shared" si="1151"/>
        <v/>
      </c>
      <c r="S4178" s="526" t="str">
        <f t="shared" si="1158"/>
        <v/>
      </c>
      <c r="V4178" s="433">
        <f>VLOOKUP(A4178,[3]Cartilha!$A:$A,1,FALSE)</f>
        <v>103090</v>
      </c>
      <c r="W4178" s="367"/>
    </row>
    <row r="4179" spans="1:23" ht="22.5" hidden="1" x14ac:dyDescent="0.2">
      <c r="A4179" s="623">
        <v>103091</v>
      </c>
      <c r="B4179" s="616" t="s">
        <v>3171</v>
      </c>
      <c r="C4179" s="620" t="s">
        <v>6872</v>
      </c>
      <c r="D4179" s="612" t="s">
        <v>7029</v>
      </c>
      <c r="E4179" s="621">
        <v>16.98</v>
      </c>
      <c r="F4179" s="614">
        <f t="shared" si="1152"/>
        <v>20.47</v>
      </c>
      <c r="G4179" s="510"/>
      <c r="H4179" s="423"/>
      <c r="I4179" s="422">
        <f t="shared" si="1170"/>
        <v>0</v>
      </c>
      <c r="J4179" s="422">
        <f t="shared" si="1171"/>
        <v>0</v>
      </c>
      <c r="K4179" s="419"/>
      <c r="L4179" s="423">
        <f t="shared" si="1172"/>
        <v>0</v>
      </c>
      <c r="M4179" s="423">
        <f t="shared" si="1173"/>
        <v>0</v>
      </c>
      <c r="N4179" s="424">
        <f t="shared" si="1174"/>
        <v>0</v>
      </c>
      <c r="O4179" s="424">
        <f t="shared" si="1175"/>
        <v>0</v>
      </c>
      <c r="P4179" s="420"/>
      <c r="Q4179" s="532"/>
      <c r="R4179" s="526" t="str">
        <f t="shared" si="1151"/>
        <v/>
      </c>
      <c r="S4179" s="526" t="str">
        <f t="shared" si="1158"/>
        <v/>
      </c>
      <c r="V4179" s="433">
        <f>VLOOKUP(A4179,[3]Cartilha!$A:$A,1,FALSE)</f>
        <v>103091</v>
      </c>
      <c r="W4179" s="367"/>
    </row>
    <row r="4180" spans="1:23" ht="22.5" hidden="1" x14ac:dyDescent="0.2">
      <c r="A4180" s="623">
        <v>103092</v>
      </c>
      <c r="B4180" s="616" t="s">
        <v>3171</v>
      </c>
      <c r="C4180" s="620" t="s">
        <v>6873</v>
      </c>
      <c r="D4180" s="612" t="s">
        <v>7029</v>
      </c>
      <c r="E4180" s="621">
        <v>21.95</v>
      </c>
      <c r="F4180" s="614">
        <f t="shared" si="1152"/>
        <v>26.46</v>
      </c>
      <c r="G4180" s="510"/>
      <c r="H4180" s="423"/>
      <c r="I4180" s="422">
        <f t="shared" si="1170"/>
        <v>0</v>
      </c>
      <c r="J4180" s="422">
        <f t="shared" si="1171"/>
        <v>0</v>
      </c>
      <c r="K4180" s="419"/>
      <c r="L4180" s="423">
        <f t="shared" si="1172"/>
        <v>0</v>
      </c>
      <c r="M4180" s="423">
        <f t="shared" si="1173"/>
        <v>0</v>
      </c>
      <c r="N4180" s="424">
        <f t="shared" si="1174"/>
        <v>0</v>
      </c>
      <c r="O4180" s="424">
        <f t="shared" si="1175"/>
        <v>0</v>
      </c>
      <c r="P4180" s="420"/>
      <c r="Q4180" s="532"/>
      <c r="R4180" s="526" t="str">
        <f t="shared" ref="R4180:R4243" si="1176">IF(Q4180="X","x",IF(Q4180="xx","x",IF(O4180&gt;0,"x","")))</f>
        <v/>
      </c>
      <c r="S4180" s="526" t="str">
        <f t="shared" si="1158"/>
        <v/>
      </c>
      <c r="V4180" s="433">
        <f>VLOOKUP(A4180,[3]Cartilha!$A:$A,1,FALSE)</f>
        <v>103092</v>
      </c>
      <c r="W4180" s="367"/>
    </row>
    <row r="4181" spans="1:23" ht="22.5" hidden="1" x14ac:dyDescent="0.2">
      <c r="A4181" s="623">
        <v>103093</v>
      </c>
      <c r="B4181" s="616" t="s">
        <v>3171</v>
      </c>
      <c r="C4181" s="620" t="s">
        <v>6874</v>
      </c>
      <c r="D4181" s="612" t="s">
        <v>7029</v>
      </c>
      <c r="E4181" s="621">
        <v>33.57</v>
      </c>
      <c r="F4181" s="614">
        <f t="shared" si="1152"/>
        <v>40.47</v>
      </c>
      <c r="G4181" s="510"/>
      <c r="H4181" s="423"/>
      <c r="I4181" s="422">
        <f t="shared" si="1170"/>
        <v>0</v>
      </c>
      <c r="J4181" s="422">
        <f t="shared" si="1171"/>
        <v>0</v>
      </c>
      <c r="K4181" s="419"/>
      <c r="L4181" s="423">
        <f t="shared" si="1172"/>
        <v>0</v>
      </c>
      <c r="M4181" s="423">
        <f t="shared" si="1173"/>
        <v>0</v>
      </c>
      <c r="N4181" s="424">
        <f t="shared" si="1174"/>
        <v>0</v>
      </c>
      <c r="O4181" s="424">
        <f t="shared" si="1175"/>
        <v>0</v>
      </c>
      <c r="P4181" s="420"/>
      <c r="Q4181" s="532"/>
      <c r="R4181" s="526" t="str">
        <f t="shared" si="1176"/>
        <v/>
      </c>
      <c r="S4181" s="526" t="str">
        <f t="shared" si="1158"/>
        <v/>
      </c>
      <c r="V4181" s="433">
        <f>VLOOKUP(A4181,[3]Cartilha!$A:$A,1,FALSE)</f>
        <v>103093</v>
      </c>
      <c r="W4181" s="367"/>
    </row>
    <row r="4182" spans="1:23" ht="22.5" hidden="1" x14ac:dyDescent="0.2">
      <c r="A4182" s="623">
        <v>103094</v>
      </c>
      <c r="B4182" s="616" t="s">
        <v>3171</v>
      </c>
      <c r="C4182" s="620" t="s">
        <v>6875</v>
      </c>
      <c r="D4182" s="612" t="s">
        <v>7029</v>
      </c>
      <c r="E4182" s="621">
        <v>38.57</v>
      </c>
      <c r="F4182" s="614">
        <f t="shared" si="1152"/>
        <v>46.5</v>
      </c>
      <c r="G4182" s="510"/>
      <c r="H4182" s="423"/>
      <c r="I4182" s="422">
        <f t="shared" si="1170"/>
        <v>0</v>
      </c>
      <c r="J4182" s="422">
        <f t="shared" si="1171"/>
        <v>0</v>
      </c>
      <c r="K4182" s="419"/>
      <c r="L4182" s="423">
        <f t="shared" si="1172"/>
        <v>0</v>
      </c>
      <c r="M4182" s="423">
        <f t="shared" si="1173"/>
        <v>0</v>
      </c>
      <c r="N4182" s="424">
        <f t="shared" si="1174"/>
        <v>0</v>
      </c>
      <c r="O4182" s="424">
        <f t="shared" si="1175"/>
        <v>0</v>
      </c>
      <c r="P4182" s="420"/>
      <c r="Q4182" s="532"/>
      <c r="R4182" s="526" t="str">
        <f t="shared" si="1176"/>
        <v/>
      </c>
      <c r="S4182" s="526" t="str">
        <f t="shared" si="1158"/>
        <v/>
      </c>
      <c r="V4182" s="433">
        <f>VLOOKUP(A4182,[3]Cartilha!$A:$A,1,FALSE)</f>
        <v>103094</v>
      </c>
      <c r="W4182" s="367"/>
    </row>
    <row r="4183" spans="1:23" ht="22.5" hidden="1" x14ac:dyDescent="0.2">
      <c r="A4183" s="623">
        <v>103095</v>
      </c>
      <c r="B4183" s="616" t="s">
        <v>3171</v>
      </c>
      <c r="C4183" s="620" t="s">
        <v>6876</v>
      </c>
      <c r="D4183" s="612" t="s">
        <v>7029</v>
      </c>
      <c r="E4183" s="621">
        <v>50.17</v>
      </c>
      <c r="F4183" s="614">
        <f t="shared" ref="F4183:F4246" si="1177">IF(E4183=0,0,ROUND(E4183*(1+E$13)*(1-E$14),2))</f>
        <v>60.48</v>
      </c>
      <c r="G4183" s="510"/>
      <c r="H4183" s="423"/>
      <c r="I4183" s="422">
        <f t="shared" si="1170"/>
        <v>0</v>
      </c>
      <c r="J4183" s="422">
        <f t="shared" si="1171"/>
        <v>0</v>
      </c>
      <c r="K4183" s="419"/>
      <c r="L4183" s="423">
        <f t="shared" si="1172"/>
        <v>0</v>
      </c>
      <c r="M4183" s="423">
        <f t="shared" si="1173"/>
        <v>0</v>
      </c>
      <c r="N4183" s="424">
        <f t="shared" si="1174"/>
        <v>0</v>
      </c>
      <c r="O4183" s="424">
        <f t="shared" si="1175"/>
        <v>0</v>
      </c>
      <c r="P4183" s="420"/>
      <c r="Q4183" s="532"/>
      <c r="R4183" s="526" t="str">
        <f t="shared" si="1176"/>
        <v/>
      </c>
      <c r="S4183" s="526" t="str">
        <f t="shared" si="1158"/>
        <v/>
      </c>
      <c r="V4183" s="433">
        <f>VLOOKUP(A4183,[3]Cartilha!$A:$A,1,FALSE)</f>
        <v>103095</v>
      </c>
      <c r="W4183" s="367"/>
    </row>
    <row r="4184" spans="1:23" ht="22.5" hidden="1" x14ac:dyDescent="0.2">
      <c r="A4184" s="623">
        <v>103096</v>
      </c>
      <c r="B4184" s="616" t="s">
        <v>3171</v>
      </c>
      <c r="C4184" s="620" t="s">
        <v>6877</v>
      </c>
      <c r="D4184" s="612" t="s">
        <v>7029</v>
      </c>
      <c r="E4184" s="621">
        <v>55.16</v>
      </c>
      <c r="F4184" s="614">
        <f t="shared" si="1177"/>
        <v>66.5</v>
      </c>
      <c r="G4184" s="510"/>
      <c r="H4184" s="423"/>
      <c r="I4184" s="422">
        <f t="shared" si="1170"/>
        <v>0</v>
      </c>
      <c r="J4184" s="422">
        <f t="shared" si="1171"/>
        <v>0</v>
      </c>
      <c r="K4184" s="419"/>
      <c r="L4184" s="423">
        <f t="shared" si="1172"/>
        <v>0</v>
      </c>
      <c r="M4184" s="423">
        <f t="shared" si="1173"/>
        <v>0</v>
      </c>
      <c r="N4184" s="424">
        <f t="shared" si="1174"/>
        <v>0</v>
      </c>
      <c r="O4184" s="424">
        <f t="shared" si="1175"/>
        <v>0</v>
      </c>
      <c r="P4184" s="420"/>
      <c r="Q4184" s="532"/>
      <c r="R4184" s="526" t="str">
        <f t="shared" si="1176"/>
        <v/>
      </c>
      <c r="S4184" s="526" t="str">
        <f t="shared" si="1158"/>
        <v/>
      </c>
      <c r="V4184" s="433">
        <f>VLOOKUP(A4184,[3]Cartilha!$A:$A,1,FALSE)</f>
        <v>103096</v>
      </c>
      <c r="W4184" s="367"/>
    </row>
    <row r="4185" spans="1:23" ht="22.5" hidden="1" x14ac:dyDescent="0.2">
      <c r="A4185" s="623">
        <v>103097</v>
      </c>
      <c r="B4185" s="616" t="s">
        <v>3171</v>
      </c>
      <c r="C4185" s="620" t="s">
        <v>6878</v>
      </c>
      <c r="D4185" s="612" t="s">
        <v>7029</v>
      </c>
      <c r="E4185" s="621">
        <v>66.77</v>
      </c>
      <c r="F4185" s="614">
        <f t="shared" si="1177"/>
        <v>80.5</v>
      </c>
      <c r="G4185" s="510"/>
      <c r="H4185" s="423"/>
      <c r="I4185" s="422">
        <f t="shared" si="1170"/>
        <v>0</v>
      </c>
      <c r="J4185" s="422">
        <f t="shared" si="1171"/>
        <v>0</v>
      </c>
      <c r="K4185" s="419"/>
      <c r="L4185" s="423">
        <f t="shared" si="1172"/>
        <v>0</v>
      </c>
      <c r="M4185" s="423">
        <f t="shared" si="1173"/>
        <v>0</v>
      </c>
      <c r="N4185" s="424">
        <f t="shared" si="1174"/>
        <v>0</v>
      </c>
      <c r="O4185" s="424">
        <f t="shared" si="1175"/>
        <v>0</v>
      </c>
      <c r="P4185" s="420"/>
      <c r="Q4185" s="532"/>
      <c r="R4185" s="526" t="str">
        <f t="shared" si="1176"/>
        <v/>
      </c>
      <c r="S4185" s="526" t="str">
        <f t="shared" si="1158"/>
        <v/>
      </c>
      <c r="V4185" s="433">
        <f>VLOOKUP(A4185,[3]Cartilha!$A:$A,1,FALSE)</f>
        <v>103097</v>
      </c>
      <c r="W4185" s="367"/>
    </row>
    <row r="4186" spans="1:23" ht="22.5" hidden="1" x14ac:dyDescent="0.2">
      <c r="A4186" s="623">
        <v>103098</v>
      </c>
      <c r="B4186" s="616" t="s">
        <v>3171</v>
      </c>
      <c r="C4186" s="620" t="s">
        <v>6879</v>
      </c>
      <c r="D4186" s="612" t="s">
        <v>7029</v>
      </c>
      <c r="E4186" s="621">
        <v>71.760000000000005</v>
      </c>
      <c r="F4186" s="614">
        <f t="shared" si="1177"/>
        <v>86.51</v>
      </c>
      <c r="G4186" s="510"/>
      <c r="H4186" s="423"/>
      <c r="I4186" s="422">
        <f t="shared" si="1170"/>
        <v>0</v>
      </c>
      <c r="J4186" s="422">
        <f t="shared" si="1171"/>
        <v>0</v>
      </c>
      <c r="K4186" s="419"/>
      <c r="L4186" s="423">
        <f t="shared" si="1172"/>
        <v>0</v>
      </c>
      <c r="M4186" s="423">
        <f t="shared" si="1173"/>
        <v>0</v>
      </c>
      <c r="N4186" s="424">
        <f t="shared" si="1174"/>
        <v>0</v>
      </c>
      <c r="O4186" s="424">
        <f t="shared" si="1175"/>
        <v>0</v>
      </c>
      <c r="P4186" s="420"/>
      <c r="Q4186" s="532"/>
      <c r="R4186" s="526" t="str">
        <f t="shared" si="1176"/>
        <v/>
      </c>
      <c r="S4186" s="526" t="str">
        <f t="shared" si="1158"/>
        <v/>
      </c>
      <c r="V4186" s="433">
        <f>VLOOKUP(A4186,[3]Cartilha!$A:$A,1,FALSE)</f>
        <v>103098</v>
      </c>
      <c r="W4186" s="367"/>
    </row>
    <row r="4187" spans="1:23" ht="22.5" hidden="1" x14ac:dyDescent="0.2">
      <c r="A4187" s="623">
        <v>103099</v>
      </c>
      <c r="B4187" s="616" t="s">
        <v>3171</v>
      </c>
      <c r="C4187" s="620" t="s">
        <v>6880</v>
      </c>
      <c r="D4187" s="612" t="s">
        <v>7029</v>
      </c>
      <c r="E4187" s="621">
        <v>81.680000000000007</v>
      </c>
      <c r="F4187" s="614">
        <f t="shared" si="1177"/>
        <v>98.47</v>
      </c>
      <c r="G4187" s="510"/>
      <c r="H4187" s="423"/>
      <c r="I4187" s="422">
        <f t="shared" si="1170"/>
        <v>0</v>
      </c>
      <c r="J4187" s="422">
        <f t="shared" si="1171"/>
        <v>0</v>
      </c>
      <c r="K4187" s="419"/>
      <c r="L4187" s="423">
        <f t="shared" si="1172"/>
        <v>0</v>
      </c>
      <c r="M4187" s="423">
        <f t="shared" si="1173"/>
        <v>0</v>
      </c>
      <c r="N4187" s="424">
        <f t="shared" si="1174"/>
        <v>0</v>
      </c>
      <c r="O4187" s="424">
        <f t="shared" si="1175"/>
        <v>0</v>
      </c>
      <c r="P4187" s="420"/>
      <c r="Q4187" s="532"/>
      <c r="R4187" s="526" t="str">
        <f t="shared" si="1176"/>
        <v/>
      </c>
      <c r="S4187" s="526" t="str">
        <f t="shared" si="1158"/>
        <v/>
      </c>
      <c r="V4187" s="433">
        <f>VLOOKUP(A4187,[3]Cartilha!$A:$A,1,FALSE)</f>
        <v>103099</v>
      </c>
      <c r="W4187" s="367"/>
    </row>
    <row r="4188" spans="1:23" ht="22.5" hidden="1" x14ac:dyDescent="0.2">
      <c r="A4188" s="623">
        <v>103100</v>
      </c>
      <c r="B4188" s="616" t="s">
        <v>3171</v>
      </c>
      <c r="C4188" s="620" t="s">
        <v>6881</v>
      </c>
      <c r="D4188" s="612" t="s">
        <v>7029</v>
      </c>
      <c r="E4188" s="621">
        <v>87.25</v>
      </c>
      <c r="F4188" s="614">
        <f t="shared" si="1177"/>
        <v>105.19</v>
      </c>
      <c r="G4188" s="510"/>
      <c r="H4188" s="423"/>
      <c r="I4188" s="422">
        <f t="shared" si="1170"/>
        <v>0</v>
      </c>
      <c r="J4188" s="422">
        <f t="shared" si="1171"/>
        <v>0</v>
      </c>
      <c r="K4188" s="419"/>
      <c r="L4188" s="423">
        <f t="shared" si="1172"/>
        <v>0</v>
      </c>
      <c r="M4188" s="423">
        <f t="shared" si="1173"/>
        <v>0</v>
      </c>
      <c r="N4188" s="424">
        <f t="shared" si="1174"/>
        <v>0</v>
      </c>
      <c r="O4188" s="424">
        <f t="shared" si="1175"/>
        <v>0</v>
      </c>
      <c r="P4188" s="420"/>
      <c r="Q4188" s="532"/>
      <c r="R4188" s="526" t="str">
        <f t="shared" si="1176"/>
        <v/>
      </c>
      <c r="S4188" s="526" t="str">
        <f t="shared" si="1158"/>
        <v/>
      </c>
      <c r="V4188" s="433">
        <f>VLOOKUP(A4188,[3]Cartilha!$A:$A,1,FALSE)</f>
        <v>103100</v>
      </c>
      <c r="W4188" s="367"/>
    </row>
    <row r="4189" spans="1:23" ht="22.5" hidden="1" x14ac:dyDescent="0.2">
      <c r="A4189" s="623">
        <v>103101</v>
      </c>
      <c r="B4189" s="616" t="s">
        <v>3171</v>
      </c>
      <c r="C4189" s="620" t="s">
        <v>6882</v>
      </c>
      <c r="D4189" s="612" t="s">
        <v>7029</v>
      </c>
      <c r="E4189" s="621">
        <v>96.14</v>
      </c>
      <c r="F4189" s="614">
        <f t="shared" si="1177"/>
        <v>115.91</v>
      </c>
      <c r="G4189" s="510"/>
      <c r="H4189" s="423"/>
      <c r="I4189" s="422">
        <f t="shared" si="1170"/>
        <v>0</v>
      </c>
      <c r="J4189" s="422">
        <f t="shared" si="1171"/>
        <v>0</v>
      </c>
      <c r="K4189" s="419"/>
      <c r="L4189" s="423">
        <f t="shared" si="1172"/>
        <v>0</v>
      </c>
      <c r="M4189" s="423">
        <f t="shared" si="1173"/>
        <v>0</v>
      </c>
      <c r="N4189" s="424">
        <f t="shared" si="1174"/>
        <v>0</v>
      </c>
      <c r="O4189" s="424">
        <f t="shared" si="1175"/>
        <v>0</v>
      </c>
      <c r="P4189" s="420"/>
      <c r="Q4189" s="532"/>
      <c r="R4189" s="526" t="str">
        <f t="shared" si="1176"/>
        <v/>
      </c>
      <c r="S4189" s="526" t="str">
        <f t="shared" si="1158"/>
        <v/>
      </c>
      <c r="V4189" s="433">
        <f>VLOOKUP(A4189,[3]Cartilha!$A:$A,1,FALSE)</f>
        <v>103101</v>
      </c>
      <c r="W4189" s="367"/>
    </row>
    <row r="4190" spans="1:23" ht="22.5" hidden="1" x14ac:dyDescent="0.2">
      <c r="A4190" s="623">
        <v>103102</v>
      </c>
      <c r="B4190" s="616" t="s">
        <v>3171</v>
      </c>
      <c r="C4190" s="620" t="s">
        <v>6883</v>
      </c>
      <c r="D4190" s="612" t="s">
        <v>7029</v>
      </c>
      <c r="E4190" s="621">
        <v>110.72</v>
      </c>
      <c r="F4190" s="614">
        <f t="shared" si="1177"/>
        <v>133.47999999999999</v>
      </c>
      <c r="G4190" s="510"/>
      <c r="H4190" s="423"/>
      <c r="I4190" s="422">
        <f t="shared" si="1170"/>
        <v>0</v>
      </c>
      <c r="J4190" s="422">
        <f t="shared" si="1171"/>
        <v>0</v>
      </c>
      <c r="K4190" s="419"/>
      <c r="L4190" s="423">
        <f t="shared" si="1172"/>
        <v>0</v>
      </c>
      <c r="M4190" s="423">
        <f t="shared" si="1173"/>
        <v>0</v>
      </c>
      <c r="N4190" s="424">
        <f t="shared" si="1174"/>
        <v>0</v>
      </c>
      <c r="O4190" s="424">
        <f t="shared" si="1175"/>
        <v>0</v>
      </c>
      <c r="P4190" s="420"/>
      <c r="Q4190" s="532"/>
      <c r="R4190" s="526" t="str">
        <f t="shared" si="1176"/>
        <v/>
      </c>
      <c r="S4190" s="526" t="str">
        <f t="shared" si="1158"/>
        <v/>
      </c>
      <c r="V4190" s="433">
        <f>VLOOKUP(A4190,[3]Cartilha!$A:$A,1,FALSE)</f>
        <v>103102</v>
      </c>
      <c r="W4190" s="367"/>
    </row>
    <row r="4191" spans="1:23" ht="22.5" hidden="1" x14ac:dyDescent="0.2">
      <c r="A4191" s="623">
        <v>103103</v>
      </c>
      <c r="B4191" s="616" t="s">
        <v>3171</v>
      </c>
      <c r="C4191" s="620" t="s">
        <v>6884</v>
      </c>
      <c r="D4191" s="612" t="s">
        <v>7029</v>
      </c>
      <c r="E4191" s="621">
        <v>119.62</v>
      </c>
      <c r="F4191" s="614">
        <f t="shared" si="1177"/>
        <v>144.21</v>
      </c>
      <c r="G4191" s="510"/>
      <c r="H4191" s="423"/>
      <c r="I4191" s="422">
        <f t="shared" si="1170"/>
        <v>0</v>
      </c>
      <c r="J4191" s="422">
        <f t="shared" si="1171"/>
        <v>0</v>
      </c>
      <c r="K4191" s="419"/>
      <c r="L4191" s="423">
        <f t="shared" si="1172"/>
        <v>0</v>
      </c>
      <c r="M4191" s="423">
        <f t="shared" si="1173"/>
        <v>0</v>
      </c>
      <c r="N4191" s="424">
        <f t="shared" si="1174"/>
        <v>0</v>
      </c>
      <c r="O4191" s="424">
        <f t="shared" si="1175"/>
        <v>0</v>
      </c>
      <c r="P4191" s="420"/>
      <c r="Q4191" s="532"/>
      <c r="R4191" s="526" t="str">
        <f t="shared" si="1176"/>
        <v/>
      </c>
      <c r="S4191" s="526" t="str">
        <f t="shared" si="1158"/>
        <v/>
      </c>
      <c r="V4191" s="433">
        <f>VLOOKUP(A4191,[3]Cartilha!$A:$A,1,FALSE)</f>
        <v>103103</v>
      </c>
      <c r="W4191" s="367"/>
    </row>
    <row r="4192" spans="1:23" ht="22.5" hidden="1" x14ac:dyDescent="0.2">
      <c r="A4192" s="623">
        <v>103104</v>
      </c>
      <c r="B4192" s="616" t="s">
        <v>3171</v>
      </c>
      <c r="C4192" s="620" t="s">
        <v>6885</v>
      </c>
      <c r="D4192" s="612" t="s">
        <v>7029</v>
      </c>
      <c r="E4192" s="621">
        <v>143.08000000000001</v>
      </c>
      <c r="F4192" s="614">
        <f t="shared" si="1177"/>
        <v>172.5</v>
      </c>
      <c r="G4192" s="510"/>
      <c r="H4192" s="423"/>
      <c r="I4192" s="422">
        <f t="shared" si="1170"/>
        <v>0</v>
      </c>
      <c r="J4192" s="422">
        <f t="shared" si="1171"/>
        <v>0</v>
      </c>
      <c r="K4192" s="419"/>
      <c r="L4192" s="423">
        <f t="shared" si="1172"/>
        <v>0</v>
      </c>
      <c r="M4192" s="423">
        <f t="shared" si="1173"/>
        <v>0</v>
      </c>
      <c r="N4192" s="424">
        <f t="shared" si="1174"/>
        <v>0</v>
      </c>
      <c r="O4192" s="424">
        <f t="shared" si="1175"/>
        <v>0</v>
      </c>
      <c r="P4192" s="420"/>
      <c r="Q4192" s="532"/>
      <c r="R4192" s="526" t="str">
        <f t="shared" si="1176"/>
        <v/>
      </c>
      <c r="S4192" s="526" t="str">
        <f t="shared" si="1158"/>
        <v/>
      </c>
      <c r="V4192" s="433">
        <f>VLOOKUP(A4192,[3]Cartilha!$A:$A,1,FALSE)</f>
        <v>103104</v>
      </c>
      <c r="W4192" s="367"/>
    </row>
    <row r="4193" spans="1:23" ht="22.5" hidden="1" x14ac:dyDescent="0.2">
      <c r="A4193" s="623">
        <v>103105</v>
      </c>
      <c r="B4193" s="616" t="s">
        <v>3171</v>
      </c>
      <c r="C4193" s="620" t="s">
        <v>6886</v>
      </c>
      <c r="D4193" s="612" t="s">
        <v>169</v>
      </c>
      <c r="E4193" s="621">
        <v>40.81</v>
      </c>
      <c r="F4193" s="614">
        <f t="shared" si="1177"/>
        <v>49.2</v>
      </c>
      <c r="G4193" s="510"/>
      <c r="H4193" s="423"/>
      <c r="I4193" s="422">
        <f t="shared" si="1170"/>
        <v>0</v>
      </c>
      <c r="J4193" s="422">
        <f t="shared" si="1171"/>
        <v>0</v>
      </c>
      <c r="K4193" s="419"/>
      <c r="L4193" s="423">
        <f t="shared" si="1172"/>
        <v>0</v>
      </c>
      <c r="M4193" s="423">
        <f t="shared" si="1173"/>
        <v>0</v>
      </c>
      <c r="N4193" s="424">
        <f t="shared" si="1174"/>
        <v>0</v>
      </c>
      <c r="O4193" s="424">
        <f t="shared" si="1175"/>
        <v>0</v>
      </c>
      <c r="P4193" s="420"/>
      <c r="Q4193" s="532"/>
      <c r="R4193" s="526" t="str">
        <f t="shared" si="1176"/>
        <v/>
      </c>
      <c r="S4193" s="526" t="str">
        <f t="shared" si="1158"/>
        <v/>
      </c>
      <c r="V4193" s="433">
        <f>VLOOKUP(A4193,[3]Cartilha!$A:$A,1,FALSE)</f>
        <v>103105</v>
      </c>
      <c r="W4193" s="367"/>
    </row>
    <row r="4194" spans="1:23" ht="22.5" hidden="1" x14ac:dyDescent="0.2">
      <c r="A4194" s="623">
        <v>103106</v>
      </c>
      <c r="B4194" s="616" t="s">
        <v>3171</v>
      </c>
      <c r="C4194" s="620" t="s">
        <v>6887</v>
      </c>
      <c r="D4194" s="612" t="s">
        <v>169</v>
      </c>
      <c r="E4194" s="621">
        <v>49.05</v>
      </c>
      <c r="F4194" s="614">
        <f t="shared" si="1177"/>
        <v>59.13</v>
      </c>
      <c r="G4194" s="510"/>
      <c r="H4194" s="423"/>
      <c r="I4194" s="422">
        <f t="shared" si="1170"/>
        <v>0</v>
      </c>
      <c r="J4194" s="422">
        <f t="shared" si="1171"/>
        <v>0</v>
      </c>
      <c r="K4194" s="419"/>
      <c r="L4194" s="423">
        <f t="shared" si="1172"/>
        <v>0</v>
      </c>
      <c r="M4194" s="423">
        <f t="shared" si="1173"/>
        <v>0</v>
      </c>
      <c r="N4194" s="424">
        <f t="shared" si="1174"/>
        <v>0</v>
      </c>
      <c r="O4194" s="424">
        <f t="shared" si="1175"/>
        <v>0</v>
      </c>
      <c r="P4194" s="420"/>
      <c r="Q4194" s="532"/>
      <c r="R4194" s="526" t="str">
        <f t="shared" si="1176"/>
        <v/>
      </c>
      <c r="S4194" s="526" t="str">
        <f t="shared" ref="S4194:S4257" si="1178">IF(Q4194="X","x",IF(Q4194="xx","x",IF(OR(J4194&gt;0,O4194&gt;0),"x","")))</f>
        <v/>
      </c>
      <c r="V4194" s="433">
        <f>VLOOKUP(A4194,[3]Cartilha!$A:$A,1,FALSE)</f>
        <v>103106</v>
      </c>
      <c r="W4194" s="367"/>
    </row>
    <row r="4195" spans="1:23" ht="22.5" hidden="1" x14ac:dyDescent="0.2">
      <c r="A4195" s="623">
        <v>103107</v>
      </c>
      <c r="B4195" s="616" t="s">
        <v>3171</v>
      </c>
      <c r="C4195" s="620" t="s">
        <v>6888</v>
      </c>
      <c r="D4195" s="612" t="s">
        <v>169</v>
      </c>
      <c r="E4195" s="621">
        <v>69.58</v>
      </c>
      <c r="F4195" s="614">
        <f t="shared" si="1177"/>
        <v>83.89</v>
      </c>
      <c r="G4195" s="510"/>
      <c r="H4195" s="423"/>
      <c r="I4195" s="422">
        <f t="shared" si="1170"/>
        <v>0</v>
      </c>
      <c r="J4195" s="422">
        <f t="shared" si="1171"/>
        <v>0</v>
      </c>
      <c r="K4195" s="419"/>
      <c r="L4195" s="423">
        <f t="shared" si="1172"/>
        <v>0</v>
      </c>
      <c r="M4195" s="423">
        <f t="shared" si="1173"/>
        <v>0</v>
      </c>
      <c r="N4195" s="424">
        <f t="shared" si="1174"/>
        <v>0</v>
      </c>
      <c r="O4195" s="424">
        <f t="shared" si="1175"/>
        <v>0</v>
      </c>
      <c r="P4195" s="420"/>
      <c r="Q4195" s="532"/>
      <c r="R4195" s="526" t="str">
        <f t="shared" si="1176"/>
        <v/>
      </c>
      <c r="S4195" s="526" t="str">
        <f t="shared" si="1178"/>
        <v/>
      </c>
      <c r="V4195" s="433">
        <f>VLOOKUP(A4195,[3]Cartilha!$A:$A,1,FALSE)</f>
        <v>103107</v>
      </c>
      <c r="W4195" s="367"/>
    </row>
    <row r="4196" spans="1:23" ht="22.5" hidden="1" x14ac:dyDescent="0.2">
      <c r="A4196" s="623">
        <v>103108</v>
      </c>
      <c r="B4196" s="616" t="s">
        <v>3171</v>
      </c>
      <c r="C4196" s="620" t="s">
        <v>6889</v>
      </c>
      <c r="D4196" s="612" t="s">
        <v>169</v>
      </c>
      <c r="E4196" s="621">
        <v>90.14</v>
      </c>
      <c r="F4196" s="614">
        <f t="shared" si="1177"/>
        <v>108.67</v>
      </c>
      <c r="G4196" s="510"/>
      <c r="H4196" s="423"/>
      <c r="I4196" s="422">
        <f t="shared" si="1170"/>
        <v>0</v>
      </c>
      <c r="J4196" s="422">
        <f t="shared" si="1171"/>
        <v>0</v>
      </c>
      <c r="K4196" s="419"/>
      <c r="L4196" s="423">
        <f t="shared" si="1172"/>
        <v>0</v>
      </c>
      <c r="M4196" s="423">
        <f t="shared" si="1173"/>
        <v>0</v>
      </c>
      <c r="N4196" s="424">
        <f t="shared" si="1174"/>
        <v>0</v>
      </c>
      <c r="O4196" s="424">
        <f t="shared" si="1175"/>
        <v>0</v>
      </c>
      <c r="P4196" s="420"/>
      <c r="Q4196" s="532"/>
      <c r="R4196" s="526" t="str">
        <f t="shared" si="1176"/>
        <v/>
      </c>
      <c r="S4196" s="526" t="str">
        <f t="shared" si="1178"/>
        <v/>
      </c>
      <c r="V4196" s="433">
        <f>VLOOKUP(A4196,[3]Cartilha!$A:$A,1,FALSE)</f>
        <v>103108</v>
      </c>
      <c r="W4196" s="367"/>
    </row>
    <row r="4197" spans="1:23" ht="22.5" hidden="1" x14ac:dyDescent="0.2">
      <c r="A4197" s="623">
        <v>103109</v>
      </c>
      <c r="B4197" s="616" t="s">
        <v>3171</v>
      </c>
      <c r="C4197" s="620" t="s">
        <v>6890</v>
      </c>
      <c r="D4197" s="612" t="s">
        <v>169</v>
      </c>
      <c r="E4197" s="621">
        <v>149.29</v>
      </c>
      <c r="F4197" s="614">
        <f t="shared" si="1177"/>
        <v>179.98</v>
      </c>
      <c r="G4197" s="510"/>
      <c r="H4197" s="423"/>
      <c r="I4197" s="422">
        <f t="shared" si="1170"/>
        <v>0</v>
      </c>
      <c r="J4197" s="422">
        <f t="shared" si="1171"/>
        <v>0</v>
      </c>
      <c r="K4197" s="419"/>
      <c r="L4197" s="423">
        <f t="shared" si="1172"/>
        <v>0</v>
      </c>
      <c r="M4197" s="423">
        <f t="shared" si="1173"/>
        <v>0</v>
      </c>
      <c r="N4197" s="424">
        <f t="shared" si="1174"/>
        <v>0</v>
      </c>
      <c r="O4197" s="424">
        <f t="shared" si="1175"/>
        <v>0</v>
      </c>
      <c r="P4197" s="420"/>
      <c r="Q4197" s="532"/>
      <c r="R4197" s="526" t="str">
        <f t="shared" si="1176"/>
        <v/>
      </c>
      <c r="S4197" s="526" t="str">
        <f t="shared" si="1178"/>
        <v/>
      </c>
      <c r="V4197" s="433">
        <f>VLOOKUP(A4197,[3]Cartilha!$A:$A,1,FALSE)</f>
        <v>103109</v>
      </c>
      <c r="W4197" s="367"/>
    </row>
    <row r="4198" spans="1:23" ht="22.5" hidden="1" x14ac:dyDescent="0.2">
      <c r="A4198" s="623">
        <v>103110</v>
      </c>
      <c r="B4198" s="616" t="s">
        <v>3171</v>
      </c>
      <c r="C4198" s="620" t="s">
        <v>6891</v>
      </c>
      <c r="D4198" s="612" t="s">
        <v>169</v>
      </c>
      <c r="E4198" s="621">
        <v>169.84</v>
      </c>
      <c r="F4198" s="614">
        <f t="shared" si="1177"/>
        <v>204.76</v>
      </c>
      <c r="G4198" s="510"/>
      <c r="H4198" s="423"/>
      <c r="I4198" s="422">
        <f t="shared" si="1170"/>
        <v>0</v>
      </c>
      <c r="J4198" s="422">
        <f t="shared" si="1171"/>
        <v>0</v>
      </c>
      <c r="K4198" s="419"/>
      <c r="L4198" s="423">
        <f t="shared" si="1172"/>
        <v>0</v>
      </c>
      <c r="M4198" s="423">
        <f t="shared" si="1173"/>
        <v>0</v>
      </c>
      <c r="N4198" s="424">
        <f t="shared" si="1174"/>
        <v>0</v>
      </c>
      <c r="O4198" s="424">
        <f t="shared" si="1175"/>
        <v>0</v>
      </c>
      <c r="P4198" s="420"/>
      <c r="Q4198" s="532"/>
      <c r="R4198" s="526" t="str">
        <f t="shared" si="1176"/>
        <v/>
      </c>
      <c r="S4198" s="526" t="str">
        <f t="shared" si="1178"/>
        <v/>
      </c>
      <c r="V4198" s="433">
        <f>VLOOKUP(A4198,[3]Cartilha!$A:$A,1,FALSE)</f>
        <v>103110</v>
      </c>
      <c r="W4198" s="367"/>
    </row>
    <row r="4199" spans="1:23" ht="22.5" hidden="1" x14ac:dyDescent="0.2">
      <c r="A4199" s="623">
        <v>103111</v>
      </c>
      <c r="B4199" s="616" t="s">
        <v>3171</v>
      </c>
      <c r="C4199" s="620" t="s">
        <v>6892</v>
      </c>
      <c r="D4199" s="612" t="s">
        <v>169</v>
      </c>
      <c r="E4199" s="621">
        <v>229</v>
      </c>
      <c r="F4199" s="614">
        <f t="shared" si="1177"/>
        <v>276.08</v>
      </c>
      <c r="G4199" s="510"/>
      <c r="H4199" s="423"/>
      <c r="I4199" s="422">
        <f t="shared" si="1170"/>
        <v>0</v>
      </c>
      <c r="J4199" s="422">
        <f t="shared" si="1171"/>
        <v>0</v>
      </c>
      <c r="K4199" s="419"/>
      <c r="L4199" s="423">
        <f t="shared" si="1172"/>
        <v>0</v>
      </c>
      <c r="M4199" s="423">
        <f t="shared" si="1173"/>
        <v>0</v>
      </c>
      <c r="N4199" s="424">
        <f t="shared" si="1174"/>
        <v>0</v>
      </c>
      <c r="O4199" s="424">
        <f t="shared" si="1175"/>
        <v>0</v>
      </c>
      <c r="P4199" s="420"/>
      <c r="Q4199" s="532"/>
      <c r="R4199" s="526" t="str">
        <f t="shared" si="1176"/>
        <v/>
      </c>
      <c r="S4199" s="526" t="str">
        <f t="shared" si="1178"/>
        <v/>
      </c>
      <c r="V4199" s="433">
        <f>VLOOKUP(A4199,[3]Cartilha!$A:$A,1,FALSE)</f>
        <v>103111</v>
      </c>
      <c r="W4199" s="367"/>
    </row>
    <row r="4200" spans="1:23" ht="22.5" hidden="1" x14ac:dyDescent="0.2">
      <c r="A4200" s="623">
        <v>103112</v>
      </c>
      <c r="B4200" s="616" t="s">
        <v>3171</v>
      </c>
      <c r="C4200" s="620" t="s">
        <v>6893</v>
      </c>
      <c r="D4200" s="612" t="s">
        <v>169</v>
      </c>
      <c r="E4200" s="621">
        <v>249.55</v>
      </c>
      <c r="F4200" s="614">
        <f t="shared" si="1177"/>
        <v>300.86</v>
      </c>
      <c r="G4200" s="510"/>
      <c r="H4200" s="423"/>
      <c r="I4200" s="422">
        <f t="shared" si="1170"/>
        <v>0</v>
      </c>
      <c r="J4200" s="422">
        <f t="shared" si="1171"/>
        <v>0</v>
      </c>
      <c r="K4200" s="419"/>
      <c r="L4200" s="423">
        <f t="shared" si="1172"/>
        <v>0</v>
      </c>
      <c r="M4200" s="423">
        <f t="shared" si="1173"/>
        <v>0</v>
      </c>
      <c r="N4200" s="424">
        <f t="shared" si="1174"/>
        <v>0</v>
      </c>
      <c r="O4200" s="424">
        <f t="shared" si="1175"/>
        <v>0</v>
      </c>
      <c r="P4200" s="420"/>
      <c r="Q4200" s="532"/>
      <c r="R4200" s="526" t="str">
        <f t="shared" si="1176"/>
        <v/>
      </c>
      <c r="S4200" s="526" t="str">
        <f t="shared" si="1178"/>
        <v/>
      </c>
      <c r="V4200" s="433">
        <f>VLOOKUP(A4200,[3]Cartilha!$A:$A,1,FALSE)</f>
        <v>103112</v>
      </c>
      <c r="W4200" s="367"/>
    </row>
    <row r="4201" spans="1:23" ht="22.5" hidden="1" x14ac:dyDescent="0.2">
      <c r="A4201" s="623">
        <v>103113</v>
      </c>
      <c r="B4201" s="616" t="s">
        <v>3171</v>
      </c>
      <c r="C4201" s="620" t="s">
        <v>6894</v>
      </c>
      <c r="D4201" s="612" t="s">
        <v>169</v>
      </c>
      <c r="E4201" s="621">
        <v>308.70999999999998</v>
      </c>
      <c r="F4201" s="614">
        <f t="shared" si="1177"/>
        <v>372.18</v>
      </c>
      <c r="G4201" s="510"/>
      <c r="H4201" s="423"/>
      <c r="I4201" s="422">
        <f t="shared" si="1170"/>
        <v>0</v>
      </c>
      <c r="J4201" s="422">
        <f t="shared" si="1171"/>
        <v>0</v>
      </c>
      <c r="K4201" s="419"/>
      <c r="L4201" s="423">
        <f t="shared" si="1172"/>
        <v>0</v>
      </c>
      <c r="M4201" s="423">
        <f t="shared" si="1173"/>
        <v>0</v>
      </c>
      <c r="N4201" s="424">
        <f t="shared" si="1174"/>
        <v>0</v>
      </c>
      <c r="O4201" s="424">
        <f t="shared" si="1175"/>
        <v>0</v>
      </c>
      <c r="P4201" s="420"/>
      <c r="Q4201" s="532"/>
      <c r="R4201" s="526" t="str">
        <f t="shared" si="1176"/>
        <v/>
      </c>
      <c r="S4201" s="526" t="str">
        <f t="shared" si="1178"/>
        <v/>
      </c>
      <c r="V4201" s="433">
        <f>VLOOKUP(A4201,[3]Cartilha!$A:$A,1,FALSE)</f>
        <v>103113</v>
      </c>
      <c r="W4201" s="367"/>
    </row>
    <row r="4202" spans="1:23" ht="22.5" hidden="1" x14ac:dyDescent="0.2">
      <c r="A4202" s="623">
        <v>103114</v>
      </c>
      <c r="B4202" s="616" t="s">
        <v>3171</v>
      </c>
      <c r="C4202" s="620" t="s">
        <v>6895</v>
      </c>
      <c r="D4202" s="612" t="s">
        <v>169</v>
      </c>
      <c r="E4202" s="621">
        <v>329.26</v>
      </c>
      <c r="F4202" s="614">
        <f t="shared" si="1177"/>
        <v>396.96</v>
      </c>
      <c r="G4202" s="510"/>
      <c r="H4202" s="423"/>
      <c r="I4202" s="422">
        <f t="shared" si="1170"/>
        <v>0</v>
      </c>
      <c r="J4202" s="422">
        <f t="shared" si="1171"/>
        <v>0</v>
      </c>
      <c r="K4202" s="419"/>
      <c r="L4202" s="423">
        <f t="shared" si="1172"/>
        <v>0</v>
      </c>
      <c r="M4202" s="423">
        <f t="shared" si="1173"/>
        <v>0</v>
      </c>
      <c r="N4202" s="424">
        <f t="shared" si="1174"/>
        <v>0</v>
      </c>
      <c r="O4202" s="424">
        <f t="shared" si="1175"/>
        <v>0</v>
      </c>
      <c r="P4202" s="420"/>
      <c r="Q4202" s="532"/>
      <c r="R4202" s="526" t="str">
        <f t="shared" si="1176"/>
        <v/>
      </c>
      <c r="S4202" s="526" t="str">
        <f t="shared" si="1178"/>
        <v/>
      </c>
      <c r="V4202" s="433">
        <f>VLOOKUP(A4202,[3]Cartilha!$A:$A,1,FALSE)</f>
        <v>103114</v>
      </c>
      <c r="W4202" s="367"/>
    </row>
    <row r="4203" spans="1:23" ht="22.5" hidden="1" x14ac:dyDescent="0.2">
      <c r="A4203" s="623">
        <v>103115</v>
      </c>
      <c r="B4203" s="616" t="s">
        <v>3171</v>
      </c>
      <c r="C4203" s="620" t="s">
        <v>6896</v>
      </c>
      <c r="D4203" s="612" t="s">
        <v>169</v>
      </c>
      <c r="E4203" s="621">
        <v>370.37</v>
      </c>
      <c r="F4203" s="614">
        <f t="shared" si="1177"/>
        <v>446.52</v>
      </c>
      <c r="G4203" s="510"/>
      <c r="H4203" s="423"/>
      <c r="I4203" s="422">
        <f t="shared" si="1170"/>
        <v>0</v>
      </c>
      <c r="J4203" s="422">
        <f t="shared" si="1171"/>
        <v>0</v>
      </c>
      <c r="K4203" s="419"/>
      <c r="L4203" s="423">
        <f t="shared" si="1172"/>
        <v>0</v>
      </c>
      <c r="M4203" s="423">
        <f t="shared" si="1173"/>
        <v>0</v>
      </c>
      <c r="N4203" s="424">
        <f t="shared" si="1174"/>
        <v>0</v>
      </c>
      <c r="O4203" s="424">
        <f t="shared" si="1175"/>
        <v>0</v>
      </c>
      <c r="P4203" s="420"/>
      <c r="Q4203" s="532"/>
      <c r="R4203" s="526" t="str">
        <f t="shared" si="1176"/>
        <v/>
      </c>
      <c r="S4203" s="526" t="str">
        <f t="shared" si="1178"/>
        <v/>
      </c>
      <c r="V4203" s="433">
        <f>VLOOKUP(A4203,[3]Cartilha!$A:$A,1,FALSE)</f>
        <v>103115</v>
      </c>
      <c r="W4203" s="367"/>
    </row>
    <row r="4204" spans="1:23" ht="22.5" hidden="1" x14ac:dyDescent="0.2">
      <c r="A4204" s="623">
        <v>103116</v>
      </c>
      <c r="B4204" s="616" t="s">
        <v>3171</v>
      </c>
      <c r="C4204" s="620" t="s">
        <v>6897</v>
      </c>
      <c r="D4204" s="612" t="s">
        <v>169</v>
      </c>
      <c r="E4204" s="621">
        <v>450.07</v>
      </c>
      <c r="F4204" s="614">
        <f t="shared" si="1177"/>
        <v>542.6</v>
      </c>
      <c r="G4204" s="510"/>
      <c r="H4204" s="423"/>
      <c r="I4204" s="422">
        <f t="shared" si="1170"/>
        <v>0</v>
      </c>
      <c r="J4204" s="422">
        <f t="shared" si="1171"/>
        <v>0</v>
      </c>
      <c r="K4204" s="419"/>
      <c r="L4204" s="423">
        <f t="shared" si="1172"/>
        <v>0</v>
      </c>
      <c r="M4204" s="423">
        <f t="shared" si="1173"/>
        <v>0</v>
      </c>
      <c r="N4204" s="424">
        <f t="shared" si="1174"/>
        <v>0</v>
      </c>
      <c r="O4204" s="424">
        <f t="shared" si="1175"/>
        <v>0</v>
      </c>
      <c r="P4204" s="420"/>
      <c r="Q4204" s="532"/>
      <c r="R4204" s="526" t="str">
        <f t="shared" si="1176"/>
        <v/>
      </c>
      <c r="S4204" s="526" t="str">
        <f t="shared" si="1178"/>
        <v/>
      </c>
      <c r="V4204" s="433">
        <f>VLOOKUP(A4204,[3]Cartilha!$A:$A,1,FALSE)</f>
        <v>103116</v>
      </c>
      <c r="W4204" s="367"/>
    </row>
    <row r="4205" spans="1:23" ht="22.5" hidden="1" x14ac:dyDescent="0.2">
      <c r="A4205" s="623">
        <v>103117</v>
      </c>
      <c r="B4205" s="616" t="s">
        <v>3171</v>
      </c>
      <c r="C4205" s="620" t="s">
        <v>6898</v>
      </c>
      <c r="D4205" s="612" t="s">
        <v>169</v>
      </c>
      <c r="E4205" s="621">
        <v>491.17</v>
      </c>
      <c r="F4205" s="614">
        <f t="shared" si="1177"/>
        <v>592.15</v>
      </c>
      <c r="G4205" s="510"/>
      <c r="H4205" s="423"/>
      <c r="I4205" s="422">
        <f t="shared" si="1170"/>
        <v>0</v>
      </c>
      <c r="J4205" s="422">
        <f t="shared" si="1171"/>
        <v>0</v>
      </c>
      <c r="K4205" s="419"/>
      <c r="L4205" s="423">
        <f t="shared" si="1172"/>
        <v>0</v>
      </c>
      <c r="M4205" s="423">
        <f t="shared" si="1173"/>
        <v>0</v>
      </c>
      <c r="N4205" s="424">
        <f t="shared" si="1174"/>
        <v>0</v>
      </c>
      <c r="O4205" s="424">
        <f t="shared" si="1175"/>
        <v>0</v>
      </c>
      <c r="P4205" s="420"/>
      <c r="Q4205" s="532"/>
      <c r="R4205" s="526" t="str">
        <f t="shared" si="1176"/>
        <v/>
      </c>
      <c r="S4205" s="526" t="str">
        <f t="shared" si="1178"/>
        <v/>
      </c>
      <c r="V4205" s="433">
        <f>VLOOKUP(A4205,[3]Cartilha!$A:$A,1,FALSE)</f>
        <v>103117</v>
      </c>
      <c r="W4205" s="367"/>
    </row>
    <row r="4206" spans="1:23" ht="22.5" hidden="1" x14ac:dyDescent="0.2">
      <c r="A4206" s="623">
        <v>103118</v>
      </c>
      <c r="B4206" s="616" t="s">
        <v>3171</v>
      </c>
      <c r="C4206" s="620" t="s">
        <v>6899</v>
      </c>
      <c r="D4206" s="612" t="s">
        <v>169</v>
      </c>
      <c r="E4206" s="621">
        <v>570.87</v>
      </c>
      <c r="F4206" s="614">
        <f t="shared" si="1177"/>
        <v>688.24</v>
      </c>
      <c r="G4206" s="510"/>
      <c r="H4206" s="423"/>
      <c r="I4206" s="422">
        <f t="shared" si="1170"/>
        <v>0</v>
      </c>
      <c r="J4206" s="422">
        <f t="shared" si="1171"/>
        <v>0</v>
      </c>
      <c r="K4206" s="419"/>
      <c r="L4206" s="423">
        <f t="shared" si="1172"/>
        <v>0</v>
      </c>
      <c r="M4206" s="423">
        <f t="shared" si="1173"/>
        <v>0</v>
      </c>
      <c r="N4206" s="424">
        <f t="shared" si="1174"/>
        <v>0</v>
      </c>
      <c r="O4206" s="424">
        <f t="shared" si="1175"/>
        <v>0</v>
      </c>
      <c r="P4206" s="420"/>
      <c r="Q4206" s="532"/>
      <c r="R4206" s="526" t="str">
        <f t="shared" si="1176"/>
        <v/>
      </c>
      <c r="S4206" s="526" t="str">
        <f t="shared" si="1178"/>
        <v/>
      </c>
      <c r="V4206" s="433">
        <f>VLOOKUP(A4206,[3]Cartilha!$A:$A,1,FALSE)</f>
        <v>103118</v>
      </c>
      <c r="W4206" s="367"/>
    </row>
    <row r="4207" spans="1:23" ht="22.5" hidden="1" x14ac:dyDescent="0.2">
      <c r="A4207" s="623">
        <v>103119</v>
      </c>
      <c r="B4207" s="616" t="s">
        <v>3171</v>
      </c>
      <c r="C4207" s="620" t="s">
        <v>6900</v>
      </c>
      <c r="D4207" s="612" t="s">
        <v>169</v>
      </c>
      <c r="E4207" s="621">
        <v>611.97</v>
      </c>
      <c r="F4207" s="614">
        <f t="shared" si="1177"/>
        <v>737.79</v>
      </c>
      <c r="G4207" s="510"/>
      <c r="H4207" s="423"/>
      <c r="I4207" s="422">
        <f t="shared" si="1170"/>
        <v>0</v>
      </c>
      <c r="J4207" s="422">
        <f t="shared" si="1171"/>
        <v>0</v>
      </c>
      <c r="K4207" s="419"/>
      <c r="L4207" s="423">
        <f t="shared" si="1172"/>
        <v>0</v>
      </c>
      <c r="M4207" s="423">
        <f t="shared" si="1173"/>
        <v>0</v>
      </c>
      <c r="N4207" s="424">
        <f t="shared" si="1174"/>
        <v>0</v>
      </c>
      <c r="O4207" s="424">
        <f t="shared" si="1175"/>
        <v>0</v>
      </c>
      <c r="P4207" s="420"/>
      <c r="Q4207" s="532"/>
      <c r="R4207" s="526" t="str">
        <f t="shared" si="1176"/>
        <v/>
      </c>
      <c r="S4207" s="526" t="str">
        <f t="shared" si="1178"/>
        <v/>
      </c>
      <c r="V4207" s="433">
        <f>VLOOKUP(A4207,[3]Cartilha!$A:$A,1,FALSE)</f>
        <v>103119</v>
      </c>
      <c r="W4207" s="367"/>
    </row>
    <row r="4208" spans="1:23" ht="22.5" hidden="1" x14ac:dyDescent="0.2">
      <c r="A4208" s="623">
        <v>103120</v>
      </c>
      <c r="B4208" s="616" t="s">
        <v>3171</v>
      </c>
      <c r="C4208" s="620" t="s">
        <v>6901</v>
      </c>
      <c r="D4208" s="612" t="s">
        <v>169</v>
      </c>
      <c r="E4208" s="621">
        <v>732.77</v>
      </c>
      <c r="F4208" s="614">
        <f t="shared" si="1177"/>
        <v>883.43</v>
      </c>
      <c r="G4208" s="510"/>
      <c r="H4208" s="423"/>
      <c r="I4208" s="422">
        <f t="shared" ref="I4208:I4239" si="1179">IF(ISBLANK(E4208),0,ROUND(F4208*G4208,2))</f>
        <v>0</v>
      </c>
      <c r="J4208" s="422">
        <f t="shared" ref="J4208:J4239" si="1180">IF(ISBLANK(G4208),0,ROUND(G4208*H4208,2))</f>
        <v>0</v>
      </c>
      <c r="K4208" s="419"/>
      <c r="L4208" s="423">
        <f t="shared" ref="L4208:L4239" si="1181">G4208</f>
        <v>0</v>
      </c>
      <c r="M4208" s="423">
        <f t="shared" ref="M4208:M4239" si="1182">H4208</f>
        <v>0</v>
      </c>
      <c r="N4208" s="424">
        <f t="shared" ref="N4208:N4239" si="1183">IF(ISBLANK(E4208),0,ROUND(F4208*L4208,2))</f>
        <v>0</v>
      </c>
      <c r="O4208" s="424">
        <f t="shared" ref="O4208:O4239" si="1184">IF(ISBLANK(L4208),0,ROUND(L4208*M4208,2))</f>
        <v>0</v>
      </c>
      <c r="P4208" s="420"/>
      <c r="Q4208" s="532"/>
      <c r="R4208" s="526" t="str">
        <f t="shared" si="1176"/>
        <v/>
      </c>
      <c r="S4208" s="526" t="str">
        <f t="shared" si="1178"/>
        <v/>
      </c>
      <c r="V4208" s="433">
        <f>VLOOKUP(A4208,[3]Cartilha!$A:$A,1,FALSE)</f>
        <v>103120</v>
      </c>
      <c r="W4208" s="367"/>
    </row>
    <row r="4209" spans="1:23" ht="22.5" hidden="1" x14ac:dyDescent="0.2">
      <c r="A4209" s="623">
        <v>103121</v>
      </c>
      <c r="B4209" s="616" t="s">
        <v>3171</v>
      </c>
      <c r="C4209" s="620" t="s">
        <v>6902</v>
      </c>
      <c r="D4209" s="612" t="s">
        <v>169</v>
      </c>
      <c r="E4209" s="621">
        <v>54.12</v>
      </c>
      <c r="F4209" s="614">
        <f t="shared" si="1177"/>
        <v>65.25</v>
      </c>
      <c r="G4209" s="510"/>
      <c r="H4209" s="423"/>
      <c r="I4209" s="422">
        <f t="shared" si="1179"/>
        <v>0</v>
      </c>
      <c r="J4209" s="422">
        <f t="shared" si="1180"/>
        <v>0</v>
      </c>
      <c r="K4209" s="419"/>
      <c r="L4209" s="423">
        <f t="shared" si="1181"/>
        <v>0</v>
      </c>
      <c r="M4209" s="423">
        <f t="shared" si="1182"/>
        <v>0</v>
      </c>
      <c r="N4209" s="424">
        <f t="shared" si="1183"/>
        <v>0</v>
      </c>
      <c r="O4209" s="424">
        <f t="shared" si="1184"/>
        <v>0</v>
      </c>
      <c r="P4209" s="420"/>
      <c r="Q4209" s="532"/>
      <c r="R4209" s="526" t="str">
        <f t="shared" si="1176"/>
        <v/>
      </c>
      <c r="S4209" s="526" t="str">
        <f t="shared" si="1178"/>
        <v/>
      </c>
      <c r="V4209" s="433">
        <f>VLOOKUP(A4209,[3]Cartilha!$A:$A,1,FALSE)</f>
        <v>103121</v>
      </c>
      <c r="W4209" s="367"/>
    </row>
    <row r="4210" spans="1:23" ht="22.5" hidden="1" x14ac:dyDescent="0.2">
      <c r="A4210" s="623">
        <v>103122</v>
      </c>
      <c r="B4210" s="616" t="s">
        <v>3171</v>
      </c>
      <c r="C4210" s="620" t="s">
        <v>6903</v>
      </c>
      <c r="D4210" s="612" t="s">
        <v>169</v>
      </c>
      <c r="E4210" s="621">
        <v>66.45</v>
      </c>
      <c r="F4210" s="614">
        <f t="shared" si="1177"/>
        <v>80.11</v>
      </c>
      <c r="G4210" s="510"/>
      <c r="H4210" s="423"/>
      <c r="I4210" s="422">
        <f t="shared" si="1179"/>
        <v>0</v>
      </c>
      <c r="J4210" s="422">
        <f t="shared" si="1180"/>
        <v>0</v>
      </c>
      <c r="K4210" s="419"/>
      <c r="L4210" s="423">
        <f t="shared" si="1181"/>
        <v>0</v>
      </c>
      <c r="M4210" s="423">
        <f t="shared" si="1182"/>
        <v>0</v>
      </c>
      <c r="N4210" s="424">
        <f t="shared" si="1183"/>
        <v>0</v>
      </c>
      <c r="O4210" s="424">
        <f t="shared" si="1184"/>
        <v>0</v>
      </c>
      <c r="P4210" s="420"/>
      <c r="Q4210" s="532"/>
      <c r="R4210" s="526" t="str">
        <f t="shared" si="1176"/>
        <v/>
      </c>
      <c r="S4210" s="526" t="str">
        <f t="shared" si="1178"/>
        <v/>
      </c>
      <c r="V4210" s="433">
        <f>VLOOKUP(A4210,[3]Cartilha!$A:$A,1,FALSE)</f>
        <v>103122</v>
      </c>
      <c r="W4210" s="367"/>
    </row>
    <row r="4211" spans="1:23" ht="22.5" hidden="1" x14ac:dyDescent="0.2">
      <c r="A4211" s="623">
        <v>103123</v>
      </c>
      <c r="B4211" s="616" t="s">
        <v>3171</v>
      </c>
      <c r="C4211" s="620" t="s">
        <v>6904</v>
      </c>
      <c r="D4211" s="612" t="s">
        <v>169</v>
      </c>
      <c r="E4211" s="621">
        <v>97.28</v>
      </c>
      <c r="F4211" s="614">
        <f t="shared" si="1177"/>
        <v>117.28</v>
      </c>
      <c r="G4211" s="510"/>
      <c r="H4211" s="423"/>
      <c r="I4211" s="422">
        <f t="shared" si="1179"/>
        <v>0</v>
      </c>
      <c r="J4211" s="422">
        <f t="shared" si="1180"/>
        <v>0</v>
      </c>
      <c r="K4211" s="419"/>
      <c r="L4211" s="423">
        <f t="shared" si="1181"/>
        <v>0</v>
      </c>
      <c r="M4211" s="423">
        <f t="shared" si="1182"/>
        <v>0</v>
      </c>
      <c r="N4211" s="424">
        <f t="shared" si="1183"/>
        <v>0</v>
      </c>
      <c r="O4211" s="424">
        <f t="shared" si="1184"/>
        <v>0</v>
      </c>
      <c r="P4211" s="420"/>
      <c r="Q4211" s="532"/>
      <c r="R4211" s="526" t="str">
        <f t="shared" si="1176"/>
        <v/>
      </c>
      <c r="S4211" s="526" t="str">
        <f t="shared" si="1178"/>
        <v/>
      </c>
      <c r="V4211" s="433">
        <f>VLOOKUP(A4211,[3]Cartilha!$A:$A,1,FALSE)</f>
        <v>103123</v>
      </c>
      <c r="W4211" s="367"/>
    </row>
    <row r="4212" spans="1:23" ht="22.5" hidden="1" x14ac:dyDescent="0.2">
      <c r="A4212" s="623">
        <v>103124</v>
      </c>
      <c r="B4212" s="616" t="s">
        <v>3171</v>
      </c>
      <c r="C4212" s="620" t="s">
        <v>6905</v>
      </c>
      <c r="D4212" s="612" t="s">
        <v>169</v>
      </c>
      <c r="E4212" s="621">
        <v>128.1</v>
      </c>
      <c r="F4212" s="614">
        <f t="shared" si="1177"/>
        <v>154.44</v>
      </c>
      <c r="G4212" s="510"/>
      <c r="H4212" s="423"/>
      <c r="I4212" s="422">
        <f t="shared" si="1179"/>
        <v>0</v>
      </c>
      <c r="J4212" s="422">
        <f t="shared" si="1180"/>
        <v>0</v>
      </c>
      <c r="K4212" s="419"/>
      <c r="L4212" s="423">
        <f t="shared" si="1181"/>
        <v>0</v>
      </c>
      <c r="M4212" s="423">
        <f t="shared" si="1182"/>
        <v>0</v>
      </c>
      <c r="N4212" s="424">
        <f t="shared" si="1183"/>
        <v>0</v>
      </c>
      <c r="O4212" s="424">
        <f t="shared" si="1184"/>
        <v>0</v>
      </c>
      <c r="P4212" s="420"/>
      <c r="Q4212" s="532"/>
      <c r="R4212" s="526" t="str">
        <f t="shared" si="1176"/>
        <v/>
      </c>
      <c r="S4212" s="526" t="str">
        <f t="shared" si="1178"/>
        <v/>
      </c>
      <c r="V4212" s="433">
        <f>VLOOKUP(A4212,[3]Cartilha!$A:$A,1,FALSE)</f>
        <v>103124</v>
      </c>
      <c r="W4212" s="367"/>
    </row>
    <row r="4213" spans="1:23" ht="22.5" hidden="1" x14ac:dyDescent="0.2">
      <c r="A4213" s="623">
        <v>103125</v>
      </c>
      <c r="B4213" s="616" t="s">
        <v>3171</v>
      </c>
      <c r="C4213" s="620" t="s">
        <v>6906</v>
      </c>
      <c r="D4213" s="612" t="s">
        <v>169</v>
      </c>
      <c r="E4213" s="621">
        <v>216.85</v>
      </c>
      <c r="F4213" s="614">
        <f t="shared" si="1177"/>
        <v>261.43</v>
      </c>
      <c r="G4213" s="510"/>
      <c r="H4213" s="423"/>
      <c r="I4213" s="422">
        <f t="shared" si="1179"/>
        <v>0</v>
      </c>
      <c r="J4213" s="422">
        <f t="shared" si="1180"/>
        <v>0</v>
      </c>
      <c r="K4213" s="419"/>
      <c r="L4213" s="423">
        <f t="shared" si="1181"/>
        <v>0</v>
      </c>
      <c r="M4213" s="423">
        <f t="shared" si="1182"/>
        <v>0</v>
      </c>
      <c r="N4213" s="424">
        <f t="shared" si="1183"/>
        <v>0</v>
      </c>
      <c r="O4213" s="424">
        <f t="shared" si="1184"/>
        <v>0</v>
      </c>
      <c r="P4213" s="420"/>
      <c r="Q4213" s="532"/>
      <c r="R4213" s="526" t="str">
        <f t="shared" si="1176"/>
        <v/>
      </c>
      <c r="S4213" s="526" t="str">
        <f t="shared" si="1178"/>
        <v/>
      </c>
      <c r="V4213" s="433">
        <f>VLOOKUP(A4213,[3]Cartilha!$A:$A,1,FALSE)</f>
        <v>103125</v>
      </c>
      <c r="W4213" s="367"/>
    </row>
    <row r="4214" spans="1:23" ht="22.5" hidden="1" x14ac:dyDescent="0.2">
      <c r="A4214" s="623">
        <v>103126</v>
      </c>
      <c r="B4214" s="616" t="s">
        <v>3171</v>
      </c>
      <c r="C4214" s="620" t="s">
        <v>6907</v>
      </c>
      <c r="D4214" s="612" t="s">
        <v>169</v>
      </c>
      <c r="E4214" s="621">
        <v>247.66</v>
      </c>
      <c r="F4214" s="614">
        <f t="shared" si="1177"/>
        <v>298.58</v>
      </c>
      <c r="G4214" s="510"/>
      <c r="H4214" s="423"/>
      <c r="I4214" s="422">
        <f t="shared" si="1179"/>
        <v>0</v>
      </c>
      <c r="J4214" s="422">
        <f t="shared" si="1180"/>
        <v>0</v>
      </c>
      <c r="K4214" s="419"/>
      <c r="L4214" s="423">
        <f t="shared" si="1181"/>
        <v>0</v>
      </c>
      <c r="M4214" s="423">
        <f t="shared" si="1182"/>
        <v>0</v>
      </c>
      <c r="N4214" s="424">
        <f t="shared" si="1183"/>
        <v>0</v>
      </c>
      <c r="O4214" s="424">
        <f t="shared" si="1184"/>
        <v>0</v>
      </c>
      <c r="P4214" s="420"/>
      <c r="Q4214" s="532"/>
      <c r="R4214" s="526" t="str">
        <f t="shared" si="1176"/>
        <v/>
      </c>
      <c r="S4214" s="526" t="str">
        <f t="shared" si="1178"/>
        <v/>
      </c>
      <c r="V4214" s="433">
        <f>VLOOKUP(A4214,[3]Cartilha!$A:$A,1,FALSE)</f>
        <v>103126</v>
      </c>
      <c r="W4214" s="367"/>
    </row>
    <row r="4215" spans="1:23" ht="22.5" hidden="1" x14ac:dyDescent="0.2">
      <c r="A4215" s="623">
        <v>103127</v>
      </c>
      <c r="B4215" s="616" t="s">
        <v>3171</v>
      </c>
      <c r="C4215" s="620" t="s">
        <v>6908</v>
      </c>
      <c r="D4215" s="612" t="s">
        <v>169</v>
      </c>
      <c r="E4215" s="621">
        <v>336.4</v>
      </c>
      <c r="F4215" s="614">
        <f t="shared" si="1177"/>
        <v>405.56</v>
      </c>
      <c r="G4215" s="510"/>
      <c r="H4215" s="423"/>
      <c r="I4215" s="422">
        <f t="shared" si="1179"/>
        <v>0</v>
      </c>
      <c r="J4215" s="422">
        <f t="shared" si="1180"/>
        <v>0</v>
      </c>
      <c r="K4215" s="419"/>
      <c r="L4215" s="423">
        <f t="shared" si="1181"/>
        <v>0</v>
      </c>
      <c r="M4215" s="423">
        <f t="shared" si="1182"/>
        <v>0</v>
      </c>
      <c r="N4215" s="424">
        <f t="shared" si="1183"/>
        <v>0</v>
      </c>
      <c r="O4215" s="424">
        <f t="shared" si="1184"/>
        <v>0</v>
      </c>
      <c r="P4215" s="420"/>
      <c r="Q4215" s="532"/>
      <c r="R4215" s="526" t="str">
        <f t="shared" si="1176"/>
        <v/>
      </c>
      <c r="S4215" s="526" t="str">
        <f t="shared" si="1178"/>
        <v/>
      </c>
      <c r="V4215" s="433">
        <f>VLOOKUP(A4215,[3]Cartilha!$A:$A,1,FALSE)</f>
        <v>103127</v>
      </c>
      <c r="W4215" s="367"/>
    </row>
    <row r="4216" spans="1:23" ht="22.5" hidden="1" x14ac:dyDescent="0.2">
      <c r="A4216" s="623">
        <v>103128</v>
      </c>
      <c r="B4216" s="616" t="s">
        <v>3171</v>
      </c>
      <c r="C4216" s="620" t="s">
        <v>6909</v>
      </c>
      <c r="D4216" s="612" t="s">
        <v>169</v>
      </c>
      <c r="E4216" s="621">
        <v>367.21</v>
      </c>
      <c r="F4216" s="614">
        <f t="shared" si="1177"/>
        <v>442.71</v>
      </c>
      <c r="G4216" s="510"/>
      <c r="H4216" s="423"/>
      <c r="I4216" s="422">
        <f t="shared" si="1179"/>
        <v>0</v>
      </c>
      <c r="J4216" s="422">
        <f t="shared" si="1180"/>
        <v>0</v>
      </c>
      <c r="K4216" s="419"/>
      <c r="L4216" s="423">
        <f t="shared" si="1181"/>
        <v>0</v>
      </c>
      <c r="M4216" s="423">
        <f t="shared" si="1182"/>
        <v>0</v>
      </c>
      <c r="N4216" s="424">
        <f t="shared" si="1183"/>
        <v>0</v>
      </c>
      <c r="O4216" s="424">
        <f t="shared" si="1184"/>
        <v>0</v>
      </c>
      <c r="P4216" s="420"/>
      <c r="Q4216" s="532"/>
      <c r="R4216" s="526" t="str">
        <f t="shared" si="1176"/>
        <v/>
      </c>
      <c r="S4216" s="526" t="str">
        <f t="shared" si="1178"/>
        <v/>
      </c>
      <c r="V4216" s="433">
        <f>VLOOKUP(A4216,[3]Cartilha!$A:$A,1,FALSE)</f>
        <v>103128</v>
      </c>
      <c r="W4216" s="367"/>
    </row>
    <row r="4217" spans="1:23" ht="22.5" hidden="1" x14ac:dyDescent="0.2">
      <c r="A4217" s="623">
        <v>103129</v>
      </c>
      <c r="B4217" s="616" t="s">
        <v>3171</v>
      </c>
      <c r="C4217" s="620" t="s">
        <v>6910</v>
      </c>
      <c r="D4217" s="612" t="s">
        <v>169</v>
      </c>
      <c r="E4217" s="621">
        <v>455.97</v>
      </c>
      <c r="F4217" s="614">
        <f t="shared" si="1177"/>
        <v>549.72</v>
      </c>
      <c r="G4217" s="510"/>
      <c r="H4217" s="423"/>
      <c r="I4217" s="422">
        <f t="shared" si="1179"/>
        <v>0</v>
      </c>
      <c r="J4217" s="422">
        <f t="shared" si="1180"/>
        <v>0</v>
      </c>
      <c r="K4217" s="419"/>
      <c r="L4217" s="423">
        <f t="shared" si="1181"/>
        <v>0</v>
      </c>
      <c r="M4217" s="423">
        <f t="shared" si="1182"/>
        <v>0</v>
      </c>
      <c r="N4217" s="424">
        <f t="shared" si="1183"/>
        <v>0</v>
      </c>
      <c r="O4217" s="424">
        <f t="shared" si="1184"/>
        <v>0</v>
      </c>
      <c r="P4217" s="420"/>
      <c r="Q4217" s="532"/>
      <c r="R4217" s="526" t="str">
        <f t="shared" si="1176"/>
        <v/>
      </c>
      <c r="S4217" s="526" t="str">
        <f t="shared" si="1178"/>
        <v/>
      </c>
      <c r="V4217" s="433">
        <f>VLOOKUP(A4217,[3]Cartilha!$A:$A,1,FALSE)</f>
        <v>103129</v>
      </c>
      <c r="W4217" s="367"/>
    </row>
    <row r="4218" spans="1:23" ht="22.5" hidden="1" x14ac:dyDescent="0.2">
      <c r="A4218" s="623">
        <v>103130</v>
      </c>
      <c r="B4218" s="616" t="s">
        <v>3171</v>
      </c>
      <c r="C4218" s="620" t="s">
        <v>6911</v>
      </c>
      <c r="D4218" s="612" t="s">
        <v>169</v>
      </c>
      <c r="E4218" s="621">
        <v>486.79</v>
      </c>
      <c r="F4218" s="614">
        <f t="shared" si="1177"/>
        <v>586.87</v>
      </c>
      <c r="G4218" s="510"/>
      <c r="H4218" s="423"/>
      <c r="I4218" s="422">
        <f t="shared" si="1179"/>
        <v>0</v>
      </c>
      <c r="J4218" s="422">
        <f t="shared" si="1180"/>
        <v>0</v>
      </c>
      <c r="K4218" s="419"/>
      <c r="L4218" s="423">
        <f t="shared" si="1181"/>
        <v>0</v>
      </c>
      <c r="M4218" s="423">
        <f t="shared" si="1182"/>
        <v>0</v>
      </c>
      <c r="N4218" s="424">
        <f t="shared" si="1183"/>
        <v>0</v>
      </c>
      <c r="O4218" s="424">
        <f t="shared" si="1184"/>
        <v>0</v>
      </c>
      <c r="P4218" s="420"/>
      <c r="Q4218" s="532"/>
      <c r="R4218" s="526" t="str">
        <f t="shared" si="1176"/>
        <v/>
      </c>
      <c r="S4218" s="526" t="str">
        <f t="shared" si="1178"/>
        <v/>
      </c>
      <c r="V4218" s="433">
        <f>VLOOKUP(A4218,[3]Cartilha!$A:$A,1,FALSE)</f>
        <v>103130</v>
      </c>
      <c r="W4218" s="367"/>
    </row>
    <row r="4219" spans="1:23" ht="22.5" hidden="1" x14ac:dyDescent="0.2">
      <c r="A4219" s="623">
        <v>103131</v>
      </c>
      <c r="B4219" s="616" t="s">
        <v>3171</v>
      </c>
      <c r="C4219" s="620" t="s">
        <v>6912</v>
      </c>
      <c r="D4219" s="612" t="s">
        <v>169</v>
      </c>
      <c r="E4219" s="621">
        <v>548.42999999999995</v>
      </c>
      <c r="F4219" s="614">
        <f t="shared" si="1177"/>
        <v>661.19</v>
      </c>
      <c r="G4219" s="510"/>
      <c r="H4219" s="423"/>
      <c r="I4219" s="422">
        <f t="shared" si="1179"/>
        <v>0</v>
      </c>
      <c r="J4219" s="422">
        <f t="shared" si="1180"/>
        <v>0</v>
      </c>
      <c r="K4219" s="419"/>
      <c r="L4219" s="423">
        <f t="shared" si="1181"/>
        <v>0</v>
      </c>
      <c r="M4219" s="423">
        <f t="shared" si="1182"/>
        <v>0</v>
      </c>
      <c r="N4219" s="424">
        <f t="shared" si="1183"/>
        <v>0</v>
      </c>
      <c r="O4219" s="424">
        <f t="shared" si="1184"/>
        <v>0</v>
      </c>
      <c r="P4219" s="420"/>
      <c r="Q4219" s="532"/>
      <c r="R4219" s="526" t="str">
        <f t="shared" si="1176"/>
        <v/>
      </c>
      <c r="S4219" s="526" t="str">
        <f t="shared" si="1178"/>
        <v/>
      </c>
      <c r="V4219" s="433">
        <f>VLOOKUP(A4219,[3]Cartilha!$A:$A,1,FALSE)</f>
        <v>103131</v>
      </c>
      <c r="W4219" s="367"/>
    </row>
    <row r="4220" spans="1:23" ht="22.5" hidden="1" x14ac:dyDescent="0.2">
      <c r="A4220" s="623">
        <v>103132</v>
      </c>
      <c r="B4220" s="616" t="s">
        <v>3171</v>
      </c>
      <c r="C4220" s="620" t="s">
        <v>6913</v>
      </c>
      <c r="D4220" s="612" t="s">
        <v>169</v>
      </c>
      <c r="E4220" s="621">
        <v>667.99</v>
      </c>
      <c r="F4220" s="614">
        <f t="shared" si="1177"/>
        <v>805.33</v>
      </c>
      <c r="G4220" s="510"/>
      <c r="H4220" s="423"/>
      <c r="I4220" s="422">
        <f t="shared" si="1179"/>
        <v>0</v>
      </c>
      <c r="J4220" s="422">
        <f t="shared" si="1180"/>
        <v>0</v>
      </c>
      <c r="K4220" s="419"/>
      <c r="L4220" s="423">
        <f t="shared" si="1181"/>
        <v>0</v>
      </c>
      <c r="M4220" s="423">
        <f t="shared" si="1182"/>
        <v>0</v>
      </c>
      <c r="N4220" s="424">
        <f t="shared" si="1183"/>
        <v>0</v>
      </c>
      <c r="O4220" s="424">
        <f t="shared" si="1184"/>
        <v>0</v>
      </c>
      <c r="P4220" s="420"/>
      <c r="Q4220" s="532"/>
      <c r="R4220" s="526" t="str">
        <f t="shared" si="1176"/>
        <v/>
      </c>
      <c r="S4220" s="526" t="str">
        <f t="shared" si="1178"/>
        <v/>
      </c>
      <c r="V4220" s="433">
        <f>VLOOKUP(A4220,[3]Cartilha!$A:$A,1,FALSE)</f>
        <v>103132</v>
      </c>
      <c r="W4220" s="367"/>
    </row>
    <row r="4221" spans="1:23" ht="22.5" hidden="1" x14ac:dyDescent="0.2">
      <c r="A4221" s="623">
        <v>103133</v>
      </c>
      <c r="B4221" s="616" t="s">
        <v>3171</v>
      </c>
      <c r="C4221" s="620" t="s">
        <v>6914</v>
      </c>
      <c r="D4221" s="612" t="s">
        <v>169</v>
      </c>
      <c r="E4221" s="621">
        <v>729.64</v>
      </c>
      <c r="F4221" s="614">
        <f t="shared" si="1177"/>
        <v>879.65</v>
      </c>
      <c r="G4221" s="510"/>
      <c r="H4221" s="423"/>
      <c r="I4221" s="422">
        <f t="shared" si="1179"/>
        <v>0</v>
      </c>
      <c r="J4221" s="422">
        <f t="shared" si="1180"/>
        <v>0</v>
      </c>
      <c r="K4221" s="419"/>
      <c r="L4221" s="423">
        <f t="shared" si="1181"/>
        <v>0</v>
      </c>
      <c r="M4221" s="423">
        <f t="shared" si="1182"/>
        <v>0</v>
      </c>
      <c r="N4221" s="424">
        <f t="shared" si="1183"/>
        <v>0</v>
      </c>
      <c r="O4221" s="424">
        <f t="shared" si="1184"/>
        <v>0</v>
      </c>
      <c r="P4221" s="420"/>
      <c r="Q4221" s="532"/>
      <c r="R4221" s="526" t="str">
        <f t="shared" si="1176"/>
        <v/>
      </c>
      <c r="S4221" s="526" t="str">
        <f t="shared" si="1178"/>
        <v/>
      </c>
      <c r="V4221" s="433">
        <f>VLOOKUP(A4221,[3]Cartilha!$A:$A,1,FALSE)</f>
        <v>103133</v>
      </c>
      <c r="W4221" s="367"/>
    </row>
    <row r="4222" spans="1:23" ht="22.5" hidden="1" x14ac:dyDescent="0.2">
      <c r="A4222" s="623">
        <v>103134</v>
      </c>
      <c r="B4222" s="616" t="s">
        <v>3171</v>
      </c>
      <c r="C4222" s="620" t="s">
        <v>6915</v>
      </c>
      <c r="D4222" s="612" t="s">
        <v>169</v>
      </c>
      <c r="E4222" s="621">
        <v>849.19</v>
      </c>
      <c r="F4222" s="614">
        <f t="shared" si="1177"/>
        <v>1023.78</v>
      </c>
      <c r="G4222" s="510"/>
      <c r="H4222" s="423"/>
      <c r="I4222" s="422">
        <f t="shared" si="1179"/>
        <v>0</v>
      </c>
      <c r="J4222" s="422">
        <f t="shared" si="1180"/>
        <v>0</v>
      </c>
      <c r="K4222" s="419"/>
      <c r="L4222" s="423">
        <f t="shared" si="1181"/>
        <v>0</v>
      </c>
      <c r="M4222" s="423">
        <f t="shared" si="1182"/>
        <v>0</v>
      </c>
      <c r="N4222" s="424">
        <f t="shared" si="1183"/>
        <v>0</v>
      </c>
      <c r="O4222" s="424">
        <f t="shared" si="1184"/>
        <v>0</v>
      </c>
      <c r="P4222" s="420"/>
      <c r="Q4222" s="532"/>
      <c r="R4222" s="526" t="str">
        <f t="shared" si="1176"/>
        <v/>
      </c>
      <c r="S4222" s="526" t="str">
        <f t="shared" si="1178"/>
        <v/>
      </c>
      <c r="V4222" s="433">
        <f>VLOOKUP(A4222,[3]Cartilha!$A:$A,1,FALSE)</f>
        <v>103134</v>
      </c>
      <c r="W4222" s="367"/>
    </row>
    <row r="4223" spans="1:23" ht="22.5" hidden="1" x14ac:dyDescent="0.2">
      <c r="A4223" s="623">
        <v>103135</v>
      </c>
      <c r="B4223" s="616" t="s">
        <v>3171</v>
      </c>
      <c r="C4223" s="620" t="s">
        <v>6916</v>
      </c>
      <c r="D4223" s="612" t="s">
        <v>169</v>
      </c>
      <c r="E4223" s="621">
        <v>910.84</v>
      </c>
      <c r="F4223" s="614">
        <f t="shared" si="1177"/>
        <v>1098.1099999999999</v>
      </c>
      <c r="G4223" s="510"/>
      <c r="H4223" s="423"/>
      <c r="I4223" s="422">
        <f t="shared" si="1179"/>
        <v>0</v>
      </c>
      <c r="J4223" s="422">
        <f t="shared" si="1180"/>
        <v>0</v>
      </c>
      <c r="K4223" s="419"/>
      <c r="L4223" s="423">
        <f t="shared" si="1181"/>
        <v>0</v>
      </c>
      <c r="M4223" s="423">
        <f t="shared" si="1182"/>
        <v>0</v>
      </c>
      <c r="N4223" s="424">
        <f t="shared" si="1183"/>
        <v>0</v>
      </c>
      <c r="O4223" s="424">
        <f t="shared" si="1184"/>
        <v>0</v>
      </c>
      <c r="P4223" s="420"/>
      <c r="Q4223" s="532"/>
      <c r="R4223" s="526" t="str">
        <f t="shared" si="1176"/>
        <v/>
      </c>
      <c r="S4223" s="526" t="str">
        <f t="shared" si="1178"/>
        <v/>
      </c>
      <c r="V4223" s="433">
        <f>VLOOKUP(A4223,[3]Cartilha!$A:$A,1,FALSE)</f>
        <v>103135</v>
      </c>
      <c r="W4223" s="367"/>
    </row>
    <row r="4224" spans="1:23" ht="22.5" hidden="1" x14ac:dyDescent="0.2">
      <c r="A4224" s="623">
        <v>103136</v>
      </c>
      <c r="B4224" s="616" t="s">
        <v>3171</v>
      </c>
      <c r="C4224" s="620" t="s">
        <v>6917</v>
      </c>
      <c r="D4224" s="612" t="s">
        <v>169</v>
      </c>
      <c r="E4224" s="621">
        <v>1092.05</v>
      </c>
      <c r="F4224" s="614">
        <f t="shared" si="1177"/>
        <v>1316.58</v>
      </c>
      <c r="G4224" s="510"/>
      <c r="H4224" s="423"/>
      <c r="I4224" s="422">
        <f t="shared" si="1179"/>
        <v>0</v>
      </c>
      <c r="J4224" s="422">
        <f t="shared" si="1180"/>
        <v>0</v>
      </c>
      <c r="K4224" s="419"/>
      <c r="L4224" s="423">
        <f t="shared" si="1181"/>
        <v>0</v>
      </c>
      <c r="M4224" s="423">
        <f t="shared" si="1182"/>
        <v>0</v>
      </c>
      <c r="N4224" s="424">
        <f t="shared" si="1183"/>
        <v>0</v>
      </c>
      <c r="O4224" s="424">
        <f t="shared" si="1184"/>
        <v>0</v>
      </c>
      <c r="P4224" s="420"/>
      <c r="Q4224" s="532"/>
      <c r="R4224" s="526" t="str">
        <f t="shared" si="1176"/>
        <v/>
      </c>
      <c r="S4224" s="526" t="str">
        <f t="shared" si="1178"/>
        <v/>
      </c>
      <c r="V4224" s="433">
        <f>VLOOKUP(A4224,[3]Cartilha!$A:$A,1,FALSE)</f>
        <v>103136</v>
      </c>
      <c r="W4224" s="367"/>
    </row>
    <row r="4225" spans="1:23" ht="22.5" hidden="1" x14ac:dyDescent="0.2">
      <c r="A4225" s="623">
        <v>103137</v>
      </c>
      <c r="B4225" s="616" t="s">
        <v>3171</v>
      </c>
      <c r="C4225" s="620" t="s">
        <v>6918</v>
      </c>
      <c r="D4225" s="612" t="s">
        <v>169</v>
      </c>
      <c r="E4225" s="621">
        <v>27.53</v>
      </c>
      <c r="F4225" s="614">
        <f t="shared" si="1177"/>
        <v>33.19</v>
      </c>
      <c r="G4225" s="510"/>
      <c r="H4225" s="423"/>
      <c r="I4225" s="422">
        <f t="shared" si="1179"/>
        <v>0</v>
      </c>
      <c r="J4225" s="422">
        <f t="shared" si="1180"/>
        <v>0</v>
      </c>
      <c r="K4225" s="419"/>
      <c r="L4225" s="423">
        <f t="shared" si="1181"/>
        <v>0</v>
      </c>
      <c r="M4225" s="423">
        <f t="shared" si="1182"/>
        <v>0</v>
      </c>
      <c r="N4225" s="424">
        <f t="shared" si="1183"/>
        <v>0</v>
      </c>
      <c r="O4225" s="424">
        <f t="shared" si="1184"/>
        <v>0</v>
      </c>
      <c r="P4225" s="420"/>
      <c r="Q4225" s="532"/>
      <c r="R4225" s="526" t="str">
        <f t="shared" si="1176"/>
        <v/>
      </c>
      <c r="S4225" s="526" t="str">
        <f t="shared" si="1178"/>
        <v/>
      </c>
      <c r="V4225" s="433">
        <f>VLOOKUP(A4225,[3]Cartilha!$A:$A,1,FALSE)</f>
        <v>103137</v>
      </c>
      <c r="W4225" s="367"/>
    </row>
    <row r="4226" spans="1:23" ht="22.5" hidden="1" x14ac:dyDescent="0.2">
      <c r="A4226" s="623">
        <v>103138</v>
      </c>
      <c r="B4226" s="616" t="s">
        <v>3171</v>
      </c>
      <c r="C4226" s="620" t="s">
        <v>6919</v>
      </c>
      <c r="D4226" s="612" t="s">
        <v>169</v>
      </c>
      <c r="E4226" s="621">
        <v>31.62</v>
      </c>
      <c r="F4226" s="614">
        <f t="shared" si="1177"/>
        <v>38.119999999999997</v>
      </c>
      <c r="G4226" s="510"/>
      <c r="H4226" s="423"/>
      <c r="I4226" s="422">
        <f t="shared" si="1179"/>
        <v>0</v>
      </c>
      <c r="J4226" s="422">
        <f t="shared" si="1180"/>
        <v>0</v>
      </c>
      <c r="K4226" s="419"/>
      <c r="L4226" s="423">
        <f t="shared" si="1181"/>
        <v>0</v>
      </c>
      <c r="M4226" s="423">
        <f t="shared" si="1182"/>
        <v>0</v>
      </c>
      <c r="N4226" s="424">
        <f t="shared" si="1183"/>
        <v>0</v>
      </c>
      <c r="O4226" s="424">
        <f t="shared" si="1184"/>
        <v>0</v>
      </c>
      <c r="P4226" s="420"/>
      <c r="Q4226" s="532"/>
      <c r="R4226" s="526" t="str">
        <f t="shared" si="1176"/>
        <v/>
      </c>
      <c r="S4226" s="526" t="str">
        <f t="shared" si="1178"/>
        <v/>
      </c>
      <c r="V4226" s="433">
        <f>VLOOKUP(A4226,[3]Cartilha!$A:$A,1,FALSE)</f>
        <v>103138</v>
      </c>
      <c r="W4226" s="367"/>
    </row>
    <row r="4227" spans="1:23" ht="22.5" hidden="1" x14ac:dyDescent="0.2">
      <c r="A4227" s="623">
        <v>103139</v>
      </c>
      <c r="B4227" s="616" t="s">
        <v>3171</v>
      </c>
      <c r="C4227" s="620" t="s">
        <v>6920</v>
      </c>
      <c r="D4227" s="612" t="s">
        <v>169</v>
      </c>
      <c r="E4227" s="621">
        <v>41.91</v>
      </c>
      <c r="F4227" s="614">
        <f t="shared" si="1177"/>
        <v>50.53</v>
      </c>
      <c r="G4227" s="510"/>
      <c r="H4227" s="423"/>
      <c r="I4227" s="422">
        <f t="shared" si="1179"/>
        <v>0</v>
      </c>
      <c r="J4227" s="422">
        <f t="shared" si="1180"/>
        <v>0</v>
      </c>
      <c r="K4227" s="419"/>
      <c r="L4227" s="423">
        <f t="shared" si="1181"/>
        <v>0</v>
      </c>
      <c r="M4227" s="423">
        <f t="shared" si="1182"/>
        <v>0</v>
      </c>
      <c r="N4227" s="424">
        <f t="shared" si="1183"/>
        <v>0</v>
      </c>
      <c r="O4227" s="424">
        <f t="shared" si="1184"/>
        <v>0</v>
      </c>
      <c r="P4227" s="420"/>
      <c r="Q4227" s="532"/>
      <c r="R4227" s="526" t="str">
        <f t="shared" si="1176"/>
        <v/>
      </c>
      <c r="S4227" s="526" t="str">
        <f t="shared" si="1178"/>
        <v/>
      </c>
      <c r="V4227" s="433">
        <f>VLOOKUP(A4227,[3]Cartilha!$A:$A,1,FALSE)</f>
        <v>103139</v>
      </c>
      <c r="W4227" s="367"/>
    </row>
    <row r="4228" spans="1:23" ht="22.5" hidden="1" x14ac:dyDescent="0.2">
      <c r="A4228" s="623">
        <v>103140</v>
      </c>
      <c r="B4228" s="616" t="s">
        <v>3171</v>
      </c>
      <c r="C4228" s="620" t="s">
        <v>6921</v>
      </c>
      <c r="D4228" s="612" t="s">
        <v>169</v>
      </c>
      <c r="E4228" s="621">
        <v>52.19</v>
      </c>
      <c r="F4228" s="614">
        <f t="shared" si="1177"/>
        <v>62.92</v>
      </c>
      <c r="G4228" s="510"/>
      <c r="H4228" s="423"/>
      <c r="I4228" s="422">
        <f t="shared" si="1179"/>
        <v>0</v>
      </c>
      <c r="J4228" s="422">
        <f t="shared" si="1180"/>
        <v>0</v>
      </c>
      <c r="K4228" s="419"/>
      <c r="L4228" s="423">
        <f t="shared" si="1181"/>
        <v>0</v>
      </c>
      <c r="M4228" s="423">
        <f t="shared" si="1182"/>
        <v>0</v>
      </c>
      <c r="N4228" s="424">
        <f t="shared" si="1183"/>
        <v>0</v>
      </c>
      <c r="O4228" s="424">
        <f t="shared" si="1184"/>
        <v>0</v>
      </c>
      <c r="P4228" s="420"/>
      <c r="Q4228" s="532"/>
      <c r="R4228" s="526" t="str">
        <f t="shared" si="1176"/>
        <v/>
      </c>
      <c r="S4228" s="526" t="str">
        <f t="shared" si="1178"/>
        <v/>
      </c>
      <c r="V4228" s="433">
        <f>VLOOKUP(A4228,[3]Cartilha!$A:$A,1,FALSE)</f>
        <v>103140</v>
      </c>
      <c r="W4228" s="367"/>
    </row>
    <row r="4229" spans="1:23" ht="22.5" hidden="1" x14ac:dyDescent="0.2">
      <c r="A4229" s="623">
        <v>103141</v>
      </c>
      <c r="B4229" s="616" t="s">
        <v>3171</v>
      </c>
      <c r="C4229" s="620" t="s">
        <v>6922</v>
      </c>
      <c r="D4229" s="612" t="s">
        <v>169</v>
      </c>
      <c r="E4229" s="621">
        <v>81.760000000000005</v>
      </c>
      <c r="F4229" s="614">
        <f t="shared" si="1177"/>
        <v>98.57</v>
      </c>
      <c r="G4229" s="510"/>
      <c r="H4229" s="423"/>
      <c r="I4229" s="422">
        <f t="shared" si="1179"/>
        <v>0</v>
      </c>
      <c r="J4229" s="422">
        <f t="shared" si="1180"/>
        <v>0</v>
      </c>
      <c r="K4229" s="419"/>
      <c r="L4229" s="423">
        <f t="shared" si="1181"/>
        <v>0</v>
      </c>
      <c r="M4229" s="423">
        <f t="shared" si="1182"/>
        <v>0</v>
      </c>
      <c r="N4229" s="424">
        <f t="shared" si="1183"/>
        <v>0</v>
      </c>
      <c r="O4229" s="424">
        <f t="shared" si="1184"/>
        <v>0</v>
      </c>
      <c r="P4229" s="420"/>
      <c r="Q4229" s="532"/>
      <c r="R4229" s="526" t="str">
        <f t="shared" si="1176"/>
        <v/>
      </c>
      <c r="S4229" s="526" t="str">
        <f t="shared" si="1178"/>
        <v/>
      </c>
      <c r="V4229" s="433">
        <f>VLOOKUP(A4229,[3]Cartilha!$A:$A,1,FALSE)</f>
        <v>103141</v>
      </c>
      <c r="W4229" s="367"/>
    </row>
    <row r="4230" spans="1:23" ht="22.5" hidden="1" x14ac:dyDescent="0.2">
      <c r="A4230" s="623">
        <v>103142</v>
      </c>
      <c r="B4230" s="616" t="s">
        <v>3171</v>
      </c>
      <c r="C4230" s="620" t="s">
        <v>6923</v>
      </c>
      <c r="D4230" s="612" t="s">
        <v>169</v>
      </c>
      <c r="E4230" s="621">
        <v>92.03</v>
      </c>
      <c r="F4230" s="614">
        <f t="shared" si="1177"/>
        <v>110.95</v>
      </c>
      <c r="G4230" s="510"/>
      <c r="H4230" s="423"/>
      <c r="I4230" s="422">
        <f t="shared" si="1179"/>
        <v>0</v>
      </c>
      <c r="J4230" s="422">
        <f t="shared" si="1180"/>
        <v>0</v>
      </c>
      <c r="K4230" s="419"/>
      <c r="L4230" s="423">
        <f t="shared" si="1181"/>
        <v>0</v>
      </c>
      <c r="M4230" s="423">
        <f t="shared" si="1182"/>
        <v>0</v>
      </c>
      <c r="N4230" s="424">
        <f t="shared" si="1183"/>
        <v>0</v>
      </c>
      <c r="O4230" s="424">
        <f t="shared" si="1184"/>
        <v>0</v>
      </c>
      <c r="P4230" s="420"/>
      <c r="Q4230" s="532"/>
      <c r="R4230" s="526" t="str">
        <f t="shared" si="1176"/>
        <v/>
      </c>
      <c r="S4230" s="526" t="str">
        <f t="shared" si="1178"/>
        <v/>
      </c>
      <c r="V4230" s="433">
        <f>VLOOKUP(A4230,[3]Cartilha!$A:$A,1,FALSE)</f>
        <v>103142</v>
      </c>
      <c r="W4230" s="367"/>
    </row>
    <row r="4231" spans="1:23" ht="22.5" hidden="1" x14ac:dyDescent="0.2">
      <c r="A4231" s="623">
        <v>103143</v>
      </c>
      <c r="B4231" s="616" t="s">
        <v>3171</v>
      </c>
      <c r="C4231" s="620" t="s">
        <v>6924</v>
      </c>
      <c r="D4231" s="612" t="s">
        <v>169</v>
      </c>
      <c r="E4231" s="621">
        <v>121.63</v>
      </c>
      <c r="F4231" s="614">
        <f t="shared" si="1177"/>
        <v>146.63999999999999</v>
      </c>
      <c r="G4231" s="510"/>
      <c r="H4231" s="423"/>
      <c r="I4231" s="422">
        <f t="shared" si="1179"/>
        <v>0</v>
      </c>
      <c r="J4231" s="422">
        <f t="shared" si="1180"/>
        <v>0</v>
      </c>
      <c r="K4231" s="419"/>
      <c r="L4231" s="423">
        <f t="shared" si="1181"/>
        <v>0</v>
      </c>
      <c r="M4231" s="423">
        <f t="shared" si="1182"/>
        <v>0</v>
      </c>
      <c r="N4231" s="424">
        <f t="shared" si="1183"/>
        <v>0</v>
      </c>
      <c r="O4231" s="424">
        <f t="shared" si="1184"/>
        <v>0</v>
      </c>
      <c r="P4231" s="420"/>
      <c r="Q4231" s="532"/>
      <c r="R4231" s="526" t="str">
        <f t="shared" si="1176"/>
        <v/>
      </c>
      <c r="S4231" s="526" t="str">
        <f t="shared" si="1178"/>
        <v/>
      </c>
      <c r="V4231" s="433">
        <f>VLOOKUP(A4231,[3]Cartilha!$A:$A,1,FALSE)</f>
        <v>103143</v>
      </c>
      <c r="W4231" s="367"/>
    </row>
    <row r="4232" spans="1:23" ht="22.5" hidden="1" x14ac:dyDescent="0.2">
      <c r="A4232" s="623">
        <v>103144</v>
      </c>
      <c r="B4232" s="616" t="s">
        <v>3171</v>
      </c>
      <c r="C4232" s="620" t="s">
        <v>6925</v>
      </c>
      <c r="D4232" s="612" t="s">
        <v>169</v>
      </c>
      <c r="E4232" s="621">
        <v>131.9</v>
      </c>
      <c r="F4232" s="614">
        <f t="shared" si="1177"/>
        <v>159.02000000000001</v>
      </c>
      <c r="G4232" s="510"/>
      <c r="H4232" s="423"/>
      <c r="I4232" s="422">
        <f t="shared" si="1179"/>
        <v>0</v>
      </c>
      <c r="J4232" s="422">
        <f t="shared" si="1180"/>
        <v>0</v>
      </c>
      <c r="K4232" s="419"/>
      <c r="L4232" s="423">
        <f t="shared" si="1181"/>
        <v>0</v>
      </c>
      <c r="M4232" s="423">
        <f t="shared" si="1182"/>
        <v>0</v>
      </c>
      <c r="N4232" s="424">
        <f t="shared" si="1183"/>
        <v>0</v>
      </c>
      <c r="O4232" s="424">
        <f t="shared" si="1184"/>
        <v>0</v>
      </c>
      <c r="P4232" s="420"/>
      <c r="Q4232" s="532"/>
      <c r="R4232" s="526" t="str">
        <f t="shared" si="1176"/>
        <v/>
      </c>
      <c r="S4232" s="526" t="str">
        <f t="shared" si="1178"/>
        <v/>
      </c>
      <c r="V4232" s="433">
        <f>VLOOKUP(A4232,[3]Cartilha!$A:$A,1,FALSE)</f>
        <v>103144</v>
      </c>
      <c r="W4232" s="367"/>
    </row>
    <row r="4233" spans="1:23" ht="22.5" hidden="1" x14ac:dyDescent="0.2">
      <c r="A4233" s="623">
        <v>103145</v>
      </c>
      <c r="B4233" s="616" t="s">
        <v>3171</v>
      </c>
      <c r="C4233" s="620" t="s">
        <v>6926</v>
      </c>
      <c r="D4233" s="612" t="s">
        <v>169</v>
      </c>
      <c r="E4233" s="621">
        <v>161.47</v>
      </c>
      <c r="F4233" s="614">
        <f t="shared" si="1177"/>
        <v>194.67</v>
      </c>
      <c r="G4233" s="510"/>
      <c r="H4233" s="423"/>
      <c r="I4233" s="422">
        <f t="shared" si="1179"/>
        <v>0</v>
      </c>
      <c r="J4233" s="422">
        <f t="shared" si="1180"/>
        <v>0</v>
      </c>
      <c r="K4233" s="419"/>
      <c r="L4233" s="423">
        <f t="shared" si="1181"/>
        <v>0</v>
      </c>
      <c r="M4233" s="423">
        <f t="shared" si="1182"/>
        <v>0</v>
      </c>
      <c r="N4233" s="424">
        <f t="shared" si="1183"/>
        <v>0</v>
      </c>
      <c r="O4233" s="424">
        <f t="shared" si="1184"/>
        <v>0</v>
      </c>
      <c r="P4233" s="420"/>
      <c r="Q4233" s="532"/>
      <c r="R4233" s="526" t="str">
        <f t="shared" si="1176"/>
        <v/>
      </c>
      <c r="S4233" s="526" t="str">
        <f t="shared" si="1178"/>
        <v/>
      </c>
      <c r="V4233" s="433">
        <f>VLOOKUP(A4233,[3]Cartilha!$A:$A,1,FALSE)</f>
        <v>103145</v>
      </c>
      <c r="W4233" s="367"/>
    </row>
    <row r="4234" spans="1:23" ht="22.5" hidden="1" x14ac:dyDescent="0.2">
      <c r="A4234" s="623">
        <v>103146</v>
      </c>
      <c r="B4234" s="616" t="s">
        <v>3171</v>
      </c>
      <c r="C4234" s="620" t="s">
        <v>6927</v>
      </c>
      <c r="D4234" s="612" t="s">
        <v>169</v>
      </c>
      <c r="E4234" s="621">
        <v>171.74</v>
      </c>
      <c r="F4234" s="614">
        <f t="shared" si="1177"/>
        <v>207.05</v>
      </c>
      <c r="G4234" s="510"/>
      <c r="H4234" s="423"/>
      <c r="I4234" s="422">
        <f t="shared" si="1179"/>
        <v>0</v>
      </c>
      <c r="J4234" s="422">
        <f t="shared" si="1180"/>
        <v>0</v>
      </c>
      <c r="K4234" s="419"/>
      <c r="L4234" s="423">
        <f t="shared" si="1181"/>
        <v>0</v>
      </c>
      <c r="M4234" s="423">
        <f t="shared" si="1182"/>
        <v>0</v>
      </c>
      <c r="N4234" s="424">
        <f t="shared" si="1183"/>
        <v>0</v>
      </c>
      <c r="O4234" s="424">
        <f t="shared" si="1184"/>
        <v>0</v>
      </c>
      <c r="P4234" s="420"/>
      <c r="Q4234" s="532"/>
      <c r="R4234" s="526" t="str">
        <f t="shared" si="1176"/>
        <v/>
      </c>
      <c r="S4234" s="526" t="str">
        <f t="shared" si="1178"/>
        <v/>
      </c>
      <c r="V4234" s="433">
        <f>VLOOKUP(A4234,[3]Cartilha!$A:$A,1,FALSE)</f>
        <v>103146</v>
      </c>
      <c r="W4234" s="367"/>
    </row>
    <row r="4235" spans="1:23" ht="22.5" hidden="1" x14ac:dyDescent="0.2">
      <c r="A4235" s="623">
        <v>103147</v>
      </c>
      <c r="B4235" s="616" t="s">
        <v>3171</v>
      </c>
      <c r="C4235" s="620" t="s">
        <v>6928</v>
      </c>
      <c r="D4235" s="612" t="s">
        <v>169</v>
      </c>
      <c r="E4235" s="621">
        <v>192.28</v>
      </c>
      <c r="F4235" s="614">
        <f t="shared" si="1177"/>
        <v>231.81</v>
      </c>
      <c r="G4235" s="510"/>
      <c r="H4235" s="423"/>
      <c r="I4235" s="422">
        <f t="shared" si="1179"/>
        <v>0</v>
      </c>
      <c r="J4235" s="422">
        <f t="shared" si="1180"/>
        <v>0</v>
      </c>
      <c r="K4235" s="419"/>
      <c r="L4235" s="423">
        <f t="shared" si="1181"/>
        <v>0</v>
      </c>
      <c r="M4235" s="423">
        <f t="shared" si="1182"/>
        <v>0</v>
      </c>
      <c r="N4235" s="424">
        <f t="shared" si="1183"/>
        <v>0</v>
      </c>
      <c r="O4235" s="424">
        <f t="shared" si="1184"/>
        <v>0</v>
      </c>
      <c r="P4235" s="420"/>
      <c r="Q4235" s="532"/>
      <c r="R4235" s="526" t="str">
        <f t="shared" si="1176"/>
        <v/>
      </c>
      <c r="S4235" s="526" t="str">
        <f t="shared" si="1178"/>
        <v/>
      </c>
      <c r="V4235" s="433">
        <f>VLOOKUP(A4235,[3]Cartilha!$A:$A,1,FALSE)</f>
        <v>103147</v>
      </c>
      <c r="W4235" s="367"/>
    </row>
    <row r="4236" spans="1:23" ht="22.5" hidden="1" x14ac:dyDescent="0.2">
      <c r="A4236" s="623">
        <v>103148</v>
      </c>
      <c r="B4236" s="616" t="s">
        <v>3171</v>
      </c>
      <c r="C4236" s="620" t="s">
        <v>6929</v>
      </c>
      <c r="D4236" s="612" t="s">
        <v>169</v>
      </c>
      <c r="E4236" s="621">
        <v>232.15</v>
      </c>
      <c r="F4236" s="614">
        <f t="shared" si="1177"/>
        <v>279.88</v>
      </c>
      <c r="G4236" s="510"/>
      <c r="H4236" s="423"/>
      <c r="I4236" s="422">
        <f t="shared" si="1179"/>
        <v>0</v>
      </c>
      <c r="J4236" s="422">
        <f t="shared" si="1180"/>
        <v>0</v>
      </c>
      <c r="K4236" s="419"/>
      <c r="L4236" s="423">
        <f t="shared" si="1181"/>
        <v>0</v>
      </c>
      <c r="M4236" s="423">
        <f t="shared" si="1182"/>
        <v>0</v>
      </c>
      <c r="N4236" s="424">
        <f t="shared" si="1183"/>
        <v>0</v>
      </c>
      <c r="O4236" s="424">
        <f t="shared" si="1184"/>
        <v>0</v>
      </c>
      <c r="P4236" s="420"/>
      <c r="Q4236" s="532"/>
      <c r="R4236" s="526" t="str">
        <f t="shared" si="1176"/>
        <v/>
      </c>
      <c r="S4236" s="526" t="str">
        <f t="shared" si="1178"/>
        <v/>
      </c>
      <c r="V4236" s="433">
        <f>VLOOKUP(A4236,[3]Cartilha!$A:$A,1,FALSE)</f>
        <v>103148</v>
      </c>
      <c r="W4236" s="367"/>
    </row>
    <row r="4237" spans="1:23" ht="22.5" hidden="1" x14ac:dyDescent="0.2">
      <c r="A4237" s="623">
        <v>103149</v>
      </c>
      <c r="B4237" s="616" t="s">
        <v>3171</v>
      </c>
      <c r="C4237" s="620" t="s">
        <v>6930</v>
      </c>
      <c r="D4237" s="612" t="s">
        <v>169</v>
      </c>
      <c r="E4237" s="621">
        <v>252.69</v>
      </c>
      <c r="F4237" s="614">
        <f t="shared" si="1177"/>
        <v>304.64</v>
      </c>
      <c r="G4237" s="510"/>
      <c r="H4237" s="423"/>
      <c r="I4237" s="422">
        <f t="shared" si="1179"/>
        <v>0</v>
      </c>
      <c r="J4237" s="422">
        <f t="shared" si="1180"/>
        <v>0</v>
      </c>
      <c r="K4237" s="419"/>
      <c r="L4237" s="423">
        <f t="shared" si="1181"/>
        <v>0</v>
      </c>
      <c r="M4237" s="423">
        <f t="shared" si="1182"/>
        <v>0</v>
      </c>
      <c r="N4237" s="424">
        <f t="shared" si="1183"/>
        <v>0</v>
      </c>
      <c r="O4237" s="424">
        <f t="shared" si="1184"/>
        <v>0</v>
      </c>
      <c r="P4237" s="420"/>
      <c r="Q4237" s="532"/>
      <c r="R4237" s="526" t="str">
        <f t="shared" si="1176"/>
        <v/>
      </c>
      <c r="S4237" s="526" t="str">
        <f t="shared" si="1178"/>
        <v/>
      </c>
      <c r="V4237" s="433">
        <f>VLOOKUP(A4237,[3]Cartilha!$A:$A,1,FALSE)</f>
        <v>103149</v>
      </c>
      <c r="W4237" s="367"/>
    </row>
    <row r="4238" spans="1:23" ht="22.5" hidden="1" x14ac:dyDescent="0.2">
      <c r="A4238" s="623">
        <v>103150</v>
      </c>
      <c r="B4238" s="616" t="s">
        <v>3171</v>
      </c>
      <c r="C4238" s="620" t="s">
        <v>6931</v>
      </c>
      <c r="D4238" s="612" t="s">
        <v>169</v>
      </c>
      <c r="E4238" s="621">
        <v>292.51</v>
      </c>
      <c r="F4238" s="614">
        <f t="shared" si="1177"/>
        <v>352.65</v>
      </c>
      <c r="G4238" s="510"/>
      <c r="H4238" s="423"/>
      <c r="I4238" s="422">
        <f t="shared" si="1179"/>
        <v>0</v>
      </c>
      <c r="J4238" s="422">
        <f t="shared" si="1180"/>
        <v>0</v>
      </c>
      <c r="K4238" s="419"/>
      <c r="L4238" s="423">
        <f t="shared" si="1181"/>
        <v>0</v>
      </c>
      <c r="M4238" s="423">
        <f t="shared" si="1182"/>
        <v>0</v>
      </c>
      <c r="N4238" s="424">
        <f t="shared" si="1183"/>
        <v>0</v>
      </c>
      <c r="O4238" s="424">
        <f t="shared" si="1184"/>
        <v>0</v>
      </c>
      <c r="P4238" s="420"/>
      <c r="Q4238" s="532"/>
      <c r="R4238" s="526" t="str">
        <f t="shared" si="1176"/>
        <v/>
      </c>
      <c r="S4238" s="526" t="str">
        <f t="shared" si="1178"/>
        <v/>
      </c>
      <c r="V4238" s="433">
        <f>VLOOKUP(A4238,[3]Cartilha!$A:$A,1,FALSE)</f>
        <v>103150</v>
      </c>
      <c r="W4238" s="367"/>
    </row>
    <row r="4239" spans="1:23" ht="22.5" hidden="1" x14ac:dyDescent="0.2">
      <c r="A4239" s="623">
        <v>103151</v>
      </c>
      <c r="B4239" s="616" t="s">
        <v>3171</v>
      </c>
      <c r="C4239" s="620" t="s">
        <v>6932</v>
      </c>
      <c r="D4239" s="612" t="s">
        <v>169</v>
      </c>
      <c r="E4239" s="621">
        <v>313.08999999999997</v>
      </c>
      <c r="F4239" s="614">
        <f t="shared" si="1177"/>
        <v>377.46</v>
      </c>
      <c r="G4239" s="510"/>
      <c r="H4239" s="423"/>
      <c r="I4239" s="422">
        <f t="shared" si="1179"/>
        <v>0</v>
      </c>
      <c r="J4239" s="422">
        <f t="shared" si="1180"/>
        <v>0</v>
      </c>
      <c r="K4239" s="419"/>
      <c r="L4239" s="423">
        <f t="shared" si="1181"/>
        <v>0</v>
      </c>
      <c r="M4239" s="423">
        <f t="shared" si="1182"/>
        <v>0</v>
      </c>
      <c r="N4239" s="424">
        <f t="shared" si="1183"/>
        <v>0</v>
      </c>
      <c r="O4239" s="424">
        <f t="shared" si="1184"/>
        <v>0</v>
      </c>
      <c r="P4239" s="420"/>
      <c r="Q4239" s="532"/>
      <c r="R4239" s="526" t="str">
        <f t="shared" si="1176"/>
        <v/>
      </c>
      <c r="S4239" s="526" t="str">
        <f t="shared" si="1178"/>
        <v/>
      </c>
      <c r="V4239" s="433">
        <f>VLOOKUP(A4239,[3]Cartilha!$A:$A,1,FALSE)</f>
        <v>103151</v>
      </c>
      <c r="W4239" s="367"/>
    </row>
    <row r="4240" spans="1:23" ht="22.5" hidden="1" x14ac:dyDescent="0.2">
      <c r="A4240" s="623">
        <v>103152</v>
      </c>
      <c r="B4240" s="616" t="s">
        <v>3171</v>
      </c>
      <c r="C4240" s="620" t="s">
        <v>6933</v>
      </c>
      <c r="D4240" s="612" t="s">
        <v>169</v>
      </c>
      <c r="E4240" s="621">
        <v>373.5</v>
      </c>
      <c r="F4240" s="614">
        <f t="shared" si="1177"/>
        <v>450.29</v>
      </c>
      <c r="G4240" s="510"/>
      <c r="H4240" s="423"/>
      <c r="I4240" s="422">
        <f t="shared" ref="I4240:I4271" si="1185">IF(ISBLANK(E4240),0,ROUND(F4240*G4240,2))</f>
        <v>0</v>
      </c>
      <c r="J4240" s="422">
        <f t="shared" ref="J4240:J4271" si="1186">IF(ISBLANK(G4240),0,ROUND(G4240*H4240,2))</f>
        <v>0</v>
      </c>
      <c r="K4240" s="419"/>
      <c r="L4240" s="423">
        <f t="shared" ref="L4240:L4271" si="1187">G4240</f>
        <v>0</v>
      </c>
      <c r="M4240" s="423">
        <f t="shared" ref="M4240:M4271" si="1188">H4240</f>
        <v>0</v>
      </c>
      <c r="N4240" s="424">
        <f t="shared" ref="N4240:N4271" si="1189">IF(ISBLANK(E4240),0,ROUND(F4240*L4240,2))</f>
        <v>0</v>
      </c>
      <c r="O4240" s="424">
        <f t="shared" ref="O4240:O4271" si="1190">IF(ISBLANK(L4240),0,ROUND(L4240*M4240,2))</f>
        <v>0</v>
      </c>
      <c r="P4240" s="420"/>
      <c r="Q4240" s="532"/>
      <c r="R4240" s="526" t="str">
        <f t="shared" si="1176"/>
        <v/>
      </c>
      <c r="S4240" s="526" t="str">
        <f t="shared" si="1178"/>
        <v/>
      </c>
      <c r="V4240" s="433">
        <f>VLOOKUP(A4240,[3]Cartilha!$A:$A,1,FALSE)</f>
        <v>103152</v>
      </c>
      <c r="W4240" s="367"/>
    </row>
    <row r="4241" spans="1:23" ht="22.5" hidden="1" x14ac:dyDescent="0.2">
      <c r="A4241" s="623">
        <v>97142</v>
      </c>
      <c r="B4241" s="616" t="s">
        <v>3171</v>
      </c>
      <c r="C4241" s="620" t="s">
        <v>2355</v>
      </c>
      <c r="D4241" s="612" t="s">
        <v>7029</v>
      </c>
      <c r="E4241" s="621">
        <v>9.3000000000000007</v>
      </c>
      <c r="F4241" s="614">
        <f t="shared" si="1177"/>
        <v>11.21</v>
      </c>
      <c r="G4241" s="510"/>
      <c r="H4241" s="423"/>
      <c r="I4241" s="422">
        <f t="shared" si="1185"/>
        <v>0</v>
      </c>
      <c r="J4241" s="422">
        <f t="shared" si="1186"/>
        <v>0</v>
      </c>
      <c r="K4241" s="419"/>
      <c r="L4241" s="423">
        <f t="shared" si="1187"/>
        <v>0</v>
      </c>
      <c r="M4241" s="423">
        <f t="shared" si="1188"/>
        <v>0</v>
      </c>
      <c r="N4241" s="424">
        <f t="shared" si="1189"/>
        <v>0</v>
      </c>
      <c r="O4241" s="424">
        <f t="shared" si="1190"/>
        <v>0</v>
      </c>
      <c r="P4241" s="420"/>
      <c r="Q4241" s="532"/>
      <c r="R4241" s="526" t="str">
        <f t="shared" si="1176"/>
        <v/>
      </c>
      <c r="S4241" s="526" t="str">
        <f t="shared" si="1178"/>
        <v/>
      </c>
      <c r="V4241" s="433">
        <f>VLOOKUP(A4241,[3]Cartilha!$A:$A,1,FALSE)</f>
        <v>97142</v>
      </c>
      <c r="W4241" s="367"/>
    </row>
    <row r="4242" spans="1:23" ht="22.5" hidden="1" x14ac:dyDescent="0.2">
      <c r="A4242" s="623">
        <v>97143</v>
      </c>
      <c r="B4242" s="616" t="s">
        <v>3171</v>
      </c>
      <c r="C4242" s="620" t="s">
        <v>2356</v>
      </c>
      <c r="D4242" s="612" t="s">
        <v>7029</v>
      </c>
      <c r="E4242" s="621">
        <v>11.72</v>
      </c>
      <c r="F4242" s="614">
        <f t="shared" si="1177"/>
        <v>14.13</v>
      </c>
      <c r="G4242" s="510"/>
      <c r="H4242" s="423"/>
      <c r="I4242" s="422">
        <f t="shared" si="1185"/>
        <v>0</v>
      </c>
      <c r="J4242" s="422">
        <f t="shared" si="1186"/>
        <v>0</v>
      </c>
      <c r="K4242" s="419"/>
      <c r="L4242" s="423">
        <f t="shared" si="1187"/>
        <v>0</v>
      </c>
      <c r="M4242" s="423">
        <f t="shared" si="1188"/>
        <v>0</v>
      </c>
      <c r="N4242" s="424">
        <f t="shared" si="1189"/>
        <v>0</v>
      </c>
      <c r="O4242" s="424">
        <f t="shared" si="1190"/>
        <v>0</v>
      </c>
      <c r="P4242" s="420"/>
      <c r="Q4242" s="532"/>
      <c r="R4242" s="526" t="str">
        <f t="shared" si="1176"/>
        <v/>
      </c>
      <c r="S4242" s="526" t="str">
        <f t="shared" si="1178"/>
        <v/>
      </c>
      <c r="V4242" s="433">
        <f>VLOOKUP(A4242,[3]Cartilha!$A:$A,1,FALSE)</f>
        <v>97143</v>
      </c>
      <c r="W4242" s="367"/>
    </row>
    <row r="4243" spans="1:23" ht="22.5" hidden="1" x14ac:dyDescent="0.2">
      <c r="A4243" s="623">
        <v>97144</v>
      </c>
      <c r="B4243" s="616" t="s">
        <v>3171</v>
      </c>
      <c r="C4243" s="620" t="s">
        <v>2357</v>
      </c>
      <c r="D4243" s="612" t="s">
        <v>7029</v>
      </c>
      <c r="E4243" s="621">
        <v>14.11</v>
      </c>
      <c r="F4243" s="614">
        <f t="shared" si="1177"/>
        <v>17.010000000000002</v>
      </c>
      <c r="G4243" s="510"/>
      <c r="H4243" s="423"/>
      <c r="I4243" s="422">
        <f t="shared" si="1185"/>
        <v>0</v>
      </c>
      <c r="J4243" s="422">
        <f t="shared" si="1186"/>
        <v>0</v>
      </c>
      <c r="K4243" s="419"/>
      <c r="L4243" s="423">
        <f t="shared" si="1187"/>
        <v>0</v>
      </c>
      <c r="M4243" s="423">
        <f t="shared" si="1188"/>
        <v>0</v>
      </c>
      <c r="N4243" s="424">
        <f t="shared" si="1189"/>
        <v>0</v>
      </c>
      <c r="O4243" s="424">
        <f t="shared" si="1190"/>
        <v>0</v>
      </c>
      <c r="P4243" s="420"/>
      <c r="Q4243" s="532"/>
      <c r="R4243" s="526" t="str">
        <f t="shared" si="1176"/>
        <v/>
      </c>
      <c r="S4243" s="526" t="str">
        <f t="shared" si="1178"/>
        <v/>
      </c>
      <c r="V4243" s="433">
        <f>VLOOKUP(A4243,[3]Cartilha!$A:$A,1,FALSE)</f>
        <v>97144</v>
      </c>
      <c r="W4243" s="367"/>
    </row>
    <row r="4244" spans="1:23" ht="22.5" hidden="1" x14ac:dyDescent="0.2">
      <c r="A4244" s="623">
        <v>97145</v>
      </c>
      <c r="B4244" s="616" t="s">
        <v>3171</v>
      </c>
      <c r="C4244" s="620" t="s">
        <v>2358</v>
      </c>
      <c r="D4244" s="612" t="s">
        <v>7029</v>
      </c>
      <c r="E4244" s="621">
        <v>16.55</v>
      </c>
      <c r="F4244" s="614">
        <f t="shared" si="1177"/>
        <v>19.95</v>
      </c>
      <c r="G4244" s="510"/>
      <c r="H4244" s="423"/>
      <c r="I4244" s="422">
        <f t="shared" si="1185"/>
        <v>0</v>
      </c>
      <c r="J4244" s="422">
        <f t="shared" si="1186"/>
        <v>0</v>
      </c>
      <c r="K4244" s="419"/>
      <c r="L4244" s="423">
        <f t="shared" si="1187"/>
        <v>0</v>
      </c>
      <c r="M4244" s="423">
        <f t="shared" si="1188"/>
        <v>0</v>
      </c>
      <c r="N4244" s="424">
        <f t="shared" si="1189"/>
        <v>0</v>
      </c>
      <c r="O4244" s="424">
        <f t="shared" si="1190"/>
        <v>0</v>
      </c>
      <c r="P4244" s="420"/>
      <c r="Q4244" s="532"/>
      <c r="R4244" s="526" t="str">
        <f t="shared" ref="R4244:R4307" si="1191">IF(Q4244="X","x",IF(Q4244="xx","x",IF(O4244&gt;0,"x","")))</f>
        <v/>
      </c>
      <c r="S4244" s="526" t="str">
        <f t="shared" si="1178"/>
        <v/>
      </c>
      <c r="V4244" s="433">
        <f>VLOOKUP(A4244,[3]Cartilha!$A:$A,1,FALSE)</f>
        <v>97145</v>
      </c>
      <c r="W4244" s="367"/>
    </row>
    <row r="4245" spans="1:23" ht="22.5" hidden="1" x14ac:dyDescent="0.2">
      <c r="A4245" s="623">
        <v>97146</v>
      </c>
      <c r="B4245" s="616" t="s">
        <v>3171</v>
      </c>
      <c r="C4245" s="620" t="s">
        <v>2359</v>
      </c>
      <c r="D4245" s="612" t="s">
        <v>7029</v>
      </c>
      <c r="E4245" s="621">
        <v>18.97</v>
      </c>
      <c r="F4245" s="614">
        <f t="shared" si="1177"/>
        <v>22.87</v>
      </c>
      <c r="G4245" s="510"/>
      <c r="H4245" s="423"/>
      <c r="I4245" s="422">
        <f t="shared" si="1185"/>
        <v>0</v>
      </c>
      <c r="J4245" s="422">
        <f t="shared" si="1186"/>
        <v>0</v>
      </c>
      <c r="K4245" s="419"/>
      <c r="L4245" s="423">
        <f t="shared" si="1187"/>
        <v>0</v>
      </c>
      <c r="M4245" s="423">
        <f t="shared" si="1188"/>
        <v>0</v>
      </c>
      <c r="N4245" s="424">
        <f t="shared" si="1189"/>
        <v>0</v>
      </c>
      <c r="O4245" s="424">
        <f t="shared" si="1190"/>
        <v>0</v>
      </c>
      <c r="P4245" s="420"/>
      <c r="Q4245" s="532"/>
      <c r="R4245" s="526" t="str">
        <f t="shared" si="1191"/>
        <v/>
      </c>
      <c r="S4245" s="526" t="str">
        <f t="shared" si="1178"/>
        <v/>
      </c>
      <c r="V4245" s="433">
        <f>VLOOKUP(A4245,[3]Cartilha!$A:$A,1,FALSE)</f>
        <v>97146</v>
      </c>
      <c r="W4245" s="367"/>
    </row>
    <row r="4246" spans="1:23" ht="22.5" hidden="1" x14ac:dyDescent="0.2">
      <c r="A4246" s="623">
        <v>97147</v>
      </c>
      <c r="B4246" s="616" t="s">
        <v>3171</v>
      </c>
      <c r="C4246" s="620" t="s">
        <v>2360</v>
      </c>
      <c r="D4246" s="612" t="s">
        <v>7029</v>
      </c>
      <c r="E4246" s="621">
        <v>21.41</v>
      </c>
      <c r="F4246" s="614">
        <f t="shared" si="1177"/>
        <v>25.81</v>
      </c>
      <c r="G4246" s="510"/>
      <c r="H4246" s="423"/>
      <c r="I4246" s="422">
        <f t="shared" si="1185"/>
        <v>0</v>
      </c>
      <c r="J4246" s="422">
        <f t="shared" si="1186"/>
        <v>0</v>
      </c>
      <c r="K4246" s="419"/>
      <c r="L4246" s="423">
        <f t="shared" si="1187"/>
        <v>0</v>
      </c>
      <c r="M4246" s="423">
        <f t="shared" si="1188"/>
        <v>0</v>
      </c>
      <c r="N4246" s="424">
        <f t="shared" si="1189"/>
        <v>0</v>
      </c>
      <c r="O4246" s="424">
        <f t="shared" si="1190"/>
        <v>0</v>
      </c>
      <c r="P4246" s="420"/>
      <c r="Q4246" s="532"/>
      <c r="R4246" s="526" t="str">
        <f t="shared" si="1191"/>
        <v/>
      </c>
      <c r="S4246" s="526" t="str">
        <f t="shared" si="1178"/>
        <v/>
      </c>
      <c r="V4246" s="433">
        <f>VLOOKUP(A4246,[3]Cartilha!$A:$A,1,FALSE)</f>
        <v>97147</v>
      </c>
      <c r="W4246" s="367"/>
    </row>
    <row r="4247" spans="1:23" ht="22.5" hidden="1" x14ac:dyDescent="0.2">
      <c r="A4247" s="623">
        <v>97148</v>
      </c>
      <c r="B4247" s="616" t="s">
        <v>3171</v>
      </c>
      <c r="C4247" s="620" t="s">
        <v>2361</v>
      </c>
      <c r="D4247" s="612" t="s">
        <v>7029</v>
      </c>
      <c r="E4247" s="621">
        <v>23.83</v>
      </c>
      <c r="F4247" s="614">
        <f t="shared" ref="F4247:F4310" si="1192">IF(E4247=0,0,ROUND(E4247*(1+E$13)*(1-E$14),2))</f>
        <v>28.73</v>
      </c>
      <c r="G4247" s="510"/>
      <c r="H4247" s="423"/>
      <c r="I4247" s="422">
        <f t="shared" si="1185"/>
        <v>0</v>
      </c>
      <c r="J4247" s="422">
        <f t="shared" si="1186"/>
        <v>0</v>
      </c>
      <c r="K4247" s="419"/>
      <c r="L4247" s="423">
        <f t="shared" si="1187"/>
        <v>0</v>
      </c>
      <c r="M4247" s="423">
        <f t="shared" si="1188"/>
        <v>0</v>
      </c>
      <c r="N4247" s="424">
        <f t="shared" si="1189"/>
        <v>0</v>
      </c>
      <c r="O4247" s="424">
        <f t="shared" si="1190"/>
        <v>0</v>
      </c>
      <c r="P4247" s="420"/>
      <c r="Q4247" s="532"/>
      <c r="R4247" s="526" t="str">
        <f t="shared" si="1191"/>
        <v/>
      </c>
      <c r="S4247" s="526" t="str">
        <f t="shared" si="1178"/>
        <v/>
      </c>
      <c r="V4247" s="433">
        <f>VLOOKUP(A4247,[3]Cartilha!$A:$A,1,FALSE)</f>
        <v>97148</v>
      </c>
      <c r="W4247" s="367"/>
    </row>
    <row r="4248" spans="1:23" ht="22.5" hidden="1" x14ac:dyDescent="0.2">
      <c r="A4248" s="623">
        <v>97149</v>
      </c>
      <c r="B4248" s="616" t="s">
        <v>3171</v>
      </c>
      <c r="C4248" s="620" t="s">
        <v>2362</v>
      </c>
      <c r="D4248" s="612" t="s">
        <v>7029</v>
      </c>
      <c r="E4248" s="621">
        <v>26.29</v>
      </c>
      <c r="F4248" s="614">
        <f t="shared" si="1192"/>
        <v>31.7</v>
      </c>
      <c r="G4248" s="510"/>
      <c r="H4248" s="423"/>
      <c r="I4248" s="422">
        <f t="shared" si="1185"/>
        <v>0</v>
      </c>
      <c r="J4248" s="422">
        <f t="shared" si="1186"/>
        <v>0</v>
      </c>
      <c r="K4248" s="419"/>
      <c r="L4248" s="423">
        <f t="shared" si="1187"/>
        <v>0</v>
      </c>
      <c r="M4248" s="423">
        <f t="shared" si="1188"/>
        <v>0</v>
      </c>
      <c r="N4248" s="424">
        <f t="shared" si="1189"/>
        <v>0</v>
      </c>
      <c r="O4248" s="424">
        <f t="shared" si="1190"/>
        <v>0</v>
      </c>
      <c r="P4248" s="420"/>
      <c r="Q4248" s="532"/>
      <c r="R4248" s="526" t="str">
        <f t="shared" si="1191"/>
        <v/>
      </c>
      <c r="S4248" s="526" t="str">
        <f t="shared" si="1178"/>
        <v/>
      </c>
      <c r="V4248" s="433">
        <f>VLOOKUP(A4248,[3]Cartilha!$A:$A,1,FALSE)</f>
        <v>97149</v>
      </c>
      <c r="W4248" s="367"/>
    </row>
    <row r="4249" spans="1:23" ht="22.5" hidden="1" x14ac:dyDescent="0.2">
      <c r="A4249" s="623">
        <v>97150</v>
      </c>
      <c r="B4249" s="616" t="s">
        <v>3171</v>
      </c>
      <c r="C4249" s="620" t="s">
        <v>2363</v>
      </c>
      <c r="D4249" s="612" t="s">
        <v>7029</v>
      </c>
      <c r="E4249" s="621">
        <v>34.03</v>
      </c>
      <c r="F4249" s="614">
        <f t="shared" si="1192"/>
        <v>41.03</v>
      </c>
      <c r="G4249" s="510"/>
      <c r="H4249" s="423"/>
      <c r="I4249" s="422">
        <f t="shared" si="1185"/>
        <v>0</v>
      </c>
      <c r="J4249" s="422">
        <f t="shared" si="1186"/>
        <v>0</v>
      </c>
      <c r="K4249" s="419"/>
      <c r="L4249" s="423">
        <f t="shared" si="1187"/>
        <v>0</v>
      </c>
      <c r="M4249" s="423">
        <f t="shared" si="1188"/>
        <v>0</v>
      </c>
      <c r="N4249" s="424">
        <f t="shared" si="1189"/>
        <v>0</v>
      </c>
      <c r="O4249" s="424">
        <f t="shared" si="1190"/>
        <v>0</v>
      </c>
      <c r="P4249" s="420"/>
      <c r="Q4249" s="532"/>
      <c r="R4249" s="526" t="str">
        <f t="shared" si="1191"/>
        <v/>
      </c>
      <c r="S4249" s="526" t="str">
        <f t="shared" si="1178"/>
        <v/>
      </c>
      <c r="V4249" s="433">
        <f>VLOOKUP(A4249,[3]Cartilha!$A:$A,1,FALSE)</f>
        <v>97150</v>
      </c>
      <c r="W4249" s="367"/>
    </row>
    <row r="4250" spans="1:23" ht="22.5" hidden="1" x14ac:dyDescent="0.2">
      <c r="A4250" s="623">
        <v>97151</v>
      </c>
      <c r="B4250" s="616" t="s">
        <v>3171</v>
      </c>
      <c r="C4250" s="620" t="s">
        <v>2364</v>
      </c>
      <c r="D4250" s="612" t="s">
        <v>7029</v>
      </c>
      <c r="E4250" s="621">
        <v>39.69</v>
      </c>
      <c r="F4250" s="614">
        <f t="shared" si="1192"/>
        <v>47.85</v>
      </c>
      <c r="G4250" s="510"/>
      <c r="H4250" s="423"/>
      <c r="I4250" s="422">
        <f t="shared" si="1185"/>
        <v>0</v>
      </c>
      <c r="J4250" s="422">
        <f t="shared" si="1186"/>
        <v>0</v>
      </c>
      <c r="K4250" s="419"/>
      <c r="L4250" s="423">
        <f t="shared" si="1187"/>
        <v>0</v>
      </c>
      <c r="M4250" s="423">
        <f t="shared" si="1188"/>
        <v>0</v>
      </c>
      <c r="N4250" s="424">
        <f t="shared" si="1189"/>
        <v>0</v>
      </c>
      <c r="O4250" s="424">
        <f t="shared" si="1190"/>
        <v>0</v>
      </c>
      <c r="P4250" s="420"/>
      <c r="Q4250" s="532"/>
      <c r="R4250" s="526" t="str">
        <f t="shared" si="1191"/>
        <v/>
      </c>
      <c r="S4250" s="526" t="str">
        <f t="shared" si="1178"/>
        <v/>
      </c>
      <c r="V4250" s="433">
        <f>VLOOKUP(A4250,[3]Cartilha!$A:$A,1,FALSE)</f>
        <v>97151</v>
      </c>
      <c r="W4250" s="367"/>
    </row>
    <row r="4251" spans="1:23" ht="22.5" hidden="1" x14ac:dyDescent="0.2">
      <c r="A4251" s="623">
        <v>97152</v>
      </c>
      <c r="B4251" s="616" t="s">
        <v>3171</v>
      </c>
      <c r="C4251" s="620" t="s">
        <v>2365</v>
      </c>
      <c r="D4251" s="612" t="s">
        <v>7029</v>
      </c>
      <c r="E4251" s="621">
        <v>45.09</v>
      </c>
      <c r="F4251" s="614">
        <f t="shared" si="1192"/>
        <v>54.36</v>
      </c>
      <c r="G4251" s="510"/>
      <c r="H4251" s="423"/>
      <c r="I4251" s="422">
        <f t="shared" si="1185"/>
        <v>0</v>
      </c>
      <c r="J4251" s="422">
        <f t="shared" si="1186"/>
        <v>0</v>
      </c>
      <c r="K4251" s="419"/>
      <c r="L4251" s="423">
        <f t="shared" si="1187"/>
        <v>0</v>
      </c>
      <c r="M4251" s="423">
        <f t="shared" si="1188"/>
        <v>0</v>
      </c>
      <c r="N4251" s="424">
        <f t="shared" si="1189"/>
        <v>0</v>
      </c>
      <c r="O4251" s="424">
        <f t="shared" si="1190"/>
        <v>0</v>
      </c>
      <c r="P4251" s="420"/>
      <c r="Q4251" s="532"/>
      <c r="R4251" s="526" t="str">
        <f t="shared" si="1191"/>
        <v/>
      </c>
      <c r="S4251" s="526" t="str">
        <f t="shared" si="1178"/>
        <v/>
      </c>
      <c r="V4251" s="433">
        <f>VLOOKUP(A4251,[3]Cartilha!$A:$A,1,FALSE)</f>
        <v>97152</v>
      </c>
      <c r="W4251" s="367"/>
    </row>
    <row r="4252" spans="1:23" ht="22.5" hidden="1" x14ac:dyDescent="0.2">
      <c r="A4252" s="623">
        <v>97153</v>
      </c>
      <c r="B4252" s="616" t="s">
        <v>3171</v>
      </c>
      <c r="C4252" s="620" t="s">
        <v>2366</v>
      </c>
      <c r="D4252" s="612" t="s">
        <v>7029</v>
      </c>
      <c r="E4252" s="621">
        <v>50.64</v>
      </c>
      <c r="F4252" s="614">
        <f t="shared" si="1192"/>
        <v>61.05</v>
      </c>
      <c r="G4252" s="510"/>
      <c r="H4252" s="423"/>
      <c r="I4252" s="422">
        <f t="shared" si="1185"/>
        <v>0</v>
      </c>
      <c r="J4252" s="422">
        <f t="shared" si="1186"/>
        <v>0</v>
      </c>
      <c r="K4252" s="419"/>
      <c r="L4252" s="423">
        <f t="shared" si="1187"/>
        <v>0</v>
      </c>
      <c r="M4252" s="423">
        <f t="shared" si="1188"/>
        <v>0</v>
      </c>
      <c r="N4252" s="424">
        <f t="shared" si="1189"/>
        <v>0</v>
      </c>
      <c r="O4252" s="424">
        <f t="shared" si="1190"/>
        <v>0</v>
      </c>
      <c r="P4252" s="420"/>
      <c r="Q4252" s="532"/>
      <c r="R4252" s="526" t="str">
        <f t="shared" si="1191"/>
        <v/>
      </c>
      <c r="S4252" s="526" t="str">
        <f t="shared" si="1178"/>
        <v/>
      </c>
      <c r="V4252" s="433">
        <f>VLOOKUP(A4252,[3]Cartilha!$A:$A,1,FALSE)</f>
        <v>97153</v>
      </c>
      <c r="W4252" s="367"/>
    </row>
    <row r="4253" spans="1:23" ht="22.5" hidden="1" x14ac:dyDescent="0.2">
      <c r="A4253" s="623">
        <v>97154</v>
      </c>
      <c r="B4253" s="616" t="s">
        <v>3171</v>
      </c>
      <c r="C4253" s="620" t="s">
        <v>2367</v>
      </c>
      <c r="D4253" s="612" t="s">
        <v>7029</v>
      </c>
      <c r="E4253" s="621">
        <v>56.24</v>
      </c>
      <c r="F4253" s="614">
        <f t="shared" si="1192"/>
        <v>67.8</v>
      </c>
      <c r="G4253" s="510"/>
      <c r="H4253" s="423"/>
      <c r="I4253" s="422">
        <f t="shared" si="1185"/>
        <v>0</v>
      </c>
      <c r="J4253" s="422">
        <f t="shared" si="1186"/>
        <v>0</v>
      </c>
      <c r="K4253" s="419"/>
      <c r="L4253" s="423">
        <f t="shared" si="1187"/>
        <v>0</v>
      </c>
      <c r="M4253" s="423">
        <f t="shared" si="1188"/>
        <v>0</v>
      </c>
      <c r="N4253" s="424">
        <f t="shared" si="1189"/>
        <v>0</v>
      </c>
      <c r="O4253" s="424">
        <f t="shared" si="1190"/>
        <v>0</v>
      </c>
      <c r="P4253" s="420"/>
      <c r="Q4253" s="532"/>
      <c r="R4253" s="526" t="str">
        <f t="shared" si="1191"/>
        <v/>
      </c>
      <c r="S4253" s="526" t="str">
        <f t="shared" si="1178"/>
        <v/>
      </c>
      <c r="V4253" s="433">
        <f>VLOOKUP(A4253,[3]Cartilha!$A:$A,1,FALSE)</f>
        <v>97154</v>
      </c>
      <c r="W4253" s="367"/>
    </row>
    <row r="4254" spans="1:23" ht="22.5" hidden="1" x14ac:dyDescent="0.2">
      <c r="A4254" s="623">
        <v>97155</v>
      </c>
      <c r="B4254" s="616" t="s">
        <v>3171</v>
      </c>
      <c r="C4254" s="620" t="s">
        <v>2368</v>
      </c>
      <c r="D4254" s="612" t="s">
        <v>7029</v>
      </c>
      <c r="E4254" s="621">
        <v>61.83</v>
      </c>
      <c r="F4254" s="614">
        <f t="shared" si="1192"/>
        <v>74.540000000000006</v>
      </c>
      <c r="G4254" s="510"/>
      <c r="H4254" s="423"/>
      <c r="I4254" s="422">
        <f t="shared" si="1185"/>
        <v>0</v>
      </c>
      <c r="J4254" s="422">
        <f t="shared" si="1186"/>
        <v>0</v>
      </c>
      <c r="K4254" s="419"/>
      <c r="L4254" s="423">
        <f t="shared" si="1187"/>
        <v>0</v>
      </c>
      <c r="M4254" s="423">
        <f t="shared" si="1188"/>
        <v>0</v>
      </c>
      <c r="N4254" s="424">
        <f t="shared" si="1189"/>
        <v>0</v>
      </c>
      <c r="O4254" s="424">
        <f t="shared" si="1190"/>
        <v>0</v>
      </c>
      <c r="P4254" s="420"/>
      <c r="Q4254" s="532"/>
      <c r="R4254" s="526" t="str">
        <f t="shared" si="1191"/>
        <v/>
      </c>
      <c r="S4254" s="526" t="str">
        <f t="shared" si="1178"/>
        <v/>
      </c>
      <c r="V4254" s="433">
        <f>VLOOKUP(A4254,[3]Cartilha!$A:$A,1,FALSE)</f>
        <v>97155</v>
      </c>
      <c r="W4254" s="367"/>
    </row>
    <row r="4255" spans="1:23" ht="22.5" hidden="1" x14ac:dyDescent="0.2">
      <c r="A4255" s="623">
        <v>97156</v>
      </c>
      <c r="B4255" s="616" t="s">
        <v>3171</v>
      </c>
      <c r="C4255" s="620" t="s">
        <v>2369</v>
      </c>
      <c r="D4255" s="612" t="s">
        <v>7029</v>
      </c>
      <c r="E4255" s="621">
        <v>73.45</v>
      </c>
      <c r="F4255" s="614">
        <f t="shared" si="1192"/>
        <v>88.55</v>
      </c>
      <c r="G4255" s="510"/>
      <c r="H4255" s="423"/>
      <c r="I4255" s="422">
        <f t="shared" si="1185"/>
        <v>0</v>
      </c>
      <c r="J4255" s="422">
        <f t="shared" si="1186"/>
        <v>0</v>
      </c>
      <c r="K4255" s="419"/>
      <c r="L4255" s="423">
        <f t="shared" si="1187"/>
        <v>0</v>
      </c>
      <c r="M4255" s="423">
        <f t="shared" si="1188"/>
        <v>0</v>
      </c>
      <c r="N4255" s="424">
        <f t="shared" si="1189"/>
        <v>0</v>
      </c>
      <c r="O4255" s="424">
        <f t="shared" si="1190"/>
        <v>0</v>
      </c>
      <c r="P4255" s="420"/>
      <c r="Q4255" s="532"/>
      <c r="R4255" s="526" t="str">
        <f t="shared" si="1191"/>
        <v/>
      </c>
      <c r="S4255" s="526" t="str">
        <f t="shared" si="1178"/>
        <v/>
      </c>
      <c r="V4255" s="433">
        <f>VLOOKUP(A4255,[3]Cartilha!$A:$A,1,FALSE)</f>
        <v>97156</v>
      </c>
      <c r="W4255" s="367"/>
    </row>
    <row r="4256" spans="1:23" ht="22.5" hidden="1" x14ac:dyDescent="0.2">
      <c r="A4256" s="623">
        <v>97157</v>
      </c>
      <c r="B4256" s="616" t="s">
        <v>3171</v>
      </c>
      <c r="C4256" s="620" t="s">
        <v>2370</v>
      </c>
      <c r="D4256" s="612" t="s">
        <v>7029</v>
      </c>
      <c r="E4256" s="621">
        <v>5.0599999999999996</v>
      </c>
      <c r="F4256" s="614">
        <f t="shared" si="1192"/>
        <v>6.1</v>
      </c>
      <c r="G4256" s="510"/>
      <c r="H4256" s="423"/>
      <c r="I4256" s="422">
        <f t="shared" si="1185"/>
        <v>0</v>
      </c>
      <c r="J4256" s="422">
        <f t="shared" si="1186"/>
        <v>0</v>
      </c>
      <c r="K4256" s="419"/>
      <c r="L4256" s="423">
        <f t="shared" si="1187"/>
        <v>0</v>
      </c>
      <c r="M4256" s="423">
        <f t="shared" si="1188"/>
        <v>0</v>
      </c>
      <c r="N4256" s="424">
        <f t="shared" si="1189"/>
        <v>0</v>
      </c>
      <c r="O4256" s="424">
        <f t="shared" si="1190"/>
        <v>0</v>
      </c>
      <c r="P4256" s="420"/>
      <c r="Q4256" s="532"/>
      <c r="R4256" s="526" t="str">
        <f t="shared" si="1191"/>
        <v/>
      </c>
      <c r="S4256" s="526" t="str">
        <f t="shared" si="1178"/>
        <v/>
      </c>
      <c r="V4256" s="433">
        <f>VLOOKUP(A4256,[3]Cartilha!$A:$A,1,FALSE)</f>
        <v>97157</v>
      </c>
      <c r="W4256" s="367"/>
    </row>
    <row r="4257" spans="1:23" ht="22.5" hidden="1" x14ac:dyDescent="0.2">
      <c r="A4257" s="623">
        <v>97158</v>
      </c>
      <c r="B4257" s="616" t="s">
        <v>3171</v>
      </c>
      <c r="C4257" s="620" t="s">
        <v>2371</v>
      </c>
      <c r="D4257" s="612" t="s">
        <v>7029</v>
      </c>
      <c r="E4257" s="621">
        <v>5.65</v>
      </c>
      <c r="F4257" s="614">
        <f t="shared" si="1192"/>
        <v>6.81</v>
      </c>
      <c r="G4257" s="510"/>
      <c r="H4257" s="423"/>
      <c r="I4257" s="422">
        <f t="shared" si="1185"/>
        <v>0</v>
      </c>
      <c r="J4257" s="422">
        <f t="shared" si="1186"/>
        <v>0</v>
      </c>
      <c r="K4257" s="419"/>
      <c r="L4257" s="423">
        <f t="shared" si="1187"/>
        <v>0</v>
      </c>
      <c r="M4257" s="423">
        <f t="shared" si="1188"/>
        <v>0</v>
      </c>
      <c r="N4257" s="424">
        <f t="shared" si="1189"/>
        <v>0</v>
      </c>
      <c r="O4257" s="424">
        <f t="shared" si="1190"/>
        <v>0</v>
      </c>
      <c r="P4257" s="420"/>
      <c r="Q4257" s="532"/>
      <c r="R4257" s="526" t="str">
        <f t="shared" si="1191"/>
        <v/>
      </c>
      <c r="S4257" s="526" t="str">
        <f t="shared" si="1178"/>
        <v/>
      </c>
      <c r="V4257" s="433">
        <f>VLOOKUP(A4257,[3]Cartilha!$A:$A,1,FALSE)</f>
        <v>97158</v>
      </c>
      <c r="W4257" s="367"/>
    </row>
    <row r="4258" spans="1:23" ht="22.5" hidden="1" x14ac:dyDescent="0.2">
      <c r="A4258" s="623">
        <v>97159</v>
      </c>
      <c r="B4258" s="616" t="s">
        <v>3171</v>
      </c>
      <c r="C4258" s="620" t="s">
        <v>2372</v>
      </c>
      <c r="D4258" s="612" t="s">
        <v>7029</v>
      </c>
      <c r="E4258" s="621">
        <v>7.13</v>
      </c>
      <c r="F4258" s="614">
        <f t="shared" si="1192"/>
        <v>8.6</v>
      </c>
      <c r="G4258" s="510"/>
      <c r="H4258" s="423"/>
      <c r="I4258" s="422">
        <f t="shared" si="1185"/>
        <v>0</v>
      </c>
      <c r="J4258" s="422">
        <f t="shared" si="1186"/>
        <v>0</v>
      </c>
      <c r="K4258" s="419"/>
      <c r="L4258" s="423">
        <f t="shared" si="1187"/>
        <v>0</v>
      </c>
      <c r="M4258" s="423">
        <f t="shared" si="1188"/>
        <v>0</v>
      </c>
      <c r="N4258" s="424">
        <f t="shared" si="1189"/>
        <v>0</v>
      </c>
      <c r="O4258" s="424">
        <f t="shared" si="1190"/>
        <v>0</v>
      </c>
      <c r="P4258" s="420"/>
      <c r="Q4258" s="532"/>
      <c r="R4258" s="526" t="str">
        <f t="shared" si="1191"/>
        <v/>
      </c>
      <c r="S4258" s="526" t="str">
        <f t="shared" ref="S4258:S4321" si="1193">IF(Q4258="X","x",IF(Q4258="xx","x",IF(OR(J4258&gt;0,O4258&gt;0),"x","")))</f>
        <v/>
      </c>
      <c r="V4258" s="433">
        <f>VLOOKUP(A4258,[3]Cartilha!$A:$A,1,FALSE)</f>
        <v>97159</v>
      </c>
      <c r="W4258" s="367"/>
    </row>
    <row r="4259" spans="1:23" ht="22.5" hidden="1" x14ac:dyDescent="0.2">
      <c r="A4259" s="623">
        <v>97160</v>
      </c>
      <c r="B4259" s="616" t="s">
        <v>3171</v>
      </c>
      <c r="C4259" s="620" t="s">
        <v>2373</v>
      </c>
      <c r="D4259" s="612" t="s">
        <v>7029</v>
      </c>
      <c r="E4259" s="621">
        <v>8.58</v>
      </c>
      <c r="F4259" s="614">
        <f t="shared" si="1192"/>
        <v>10.34</v>
      </c>
      <c r="G4259" s="510"/>
      <c r="H4259" s="423"/>
      <c r="I4259" s="422">
        <f t="shared" si="1185"/>
        <v>0</v>
      </c>
      <c r="J4259" s="422">
        <f t="shared" si="1186"/>
        <v>0</v>
      </c>
      <c r="K4259" s="419"/>
      <c r="L4259" s="423">
        <f t="shared" si="1187"/>
        <v>0</v>
      </c>
      <c r="M4259" s="423">
        <f t="shared" si="1188"/>
        <v>0</v>
      </c>
      <c r="N4259" s="424">
        <f t="shared" si="1189"/>
        <v>0</v>
      </c>
      <c r="O4259" s="424">
        <f t="shared" si="1190"/>
        <v>0</v>
      </c>
      <c r="P4259" s="420"/>
      <c r="Q4259" s="532"/>
      <c r="R4259" s="526" t="str">
        <f t="shared" si="1191"/>
        <v/>
      </c>
      <c r="S4259" s="526" t="str">
        <f t="shared" si="1193"/>
        <v/>
      </c>
      <c r="V4259" s="433">
        <f>VLOOKUP(A4259,[3]Cartilha!$A:$A,1,FALSE)</f>
        <v>97160</v>
      </c>
      <c r="W4259" s="367"/>
    </row>
    <row r="4260" spans="1:23" ht="22.5" hidden="1" x14ac:dyDescent="0.2">
      <c r="A4260" s="623">
        <v>97161</v>
      </c>
      <c r="B4260" s="616" t="s">
        <v>3171</v>
      </c>
      <c r="C4260" s="620" t="s">
        <v>2374</v>
      </c>
      <c r="D4260" s="612" t="s">
        <v>7029</v>
      </c>
      <c r="E4260" s="621">
        <v>10.08</v>
      </c>
      <c r="F4260" s="614">
        <f t="shared" si="1192"/>
        <v>12.15</v>
      </c>
      <c r="G4260" s="510"/>
      <c r="H4260" s="423"/>
      <c r="I4260" s="422">
        <f t="shared" si="1185"/>
        <v>0</v>
      </c>
      <c r="J4260" s="422">
        <f t="shared" si="1186"/>
        <v>0</v>
      </c>
      <c r="K4260" s="419"/>
      <c r="L4260" s="423">
        <f t="shared" si="1187"/>
        <v>0</v>
      </c>
      <c r="M4260" s="423">
        <f t="shared" si="1188"/>
        <v>0</v>
      </c>
      <c r="N4260" s="424">
        <f t="shared" si="1189"/>
        <v>0</v>
      </c>
      <c r="O4260" s="424">
        <f t="shared" si="1190"/>
        <v>0</v>
      </c>
      <c r="P4260" s="420"/>
      <c r="Q4260" s="532"/>
      <c r="R4260" s="526" t="str">
        <f t="shared" si="1191"/>
        <v/>
      </c>
      <c r="S4260" s="526" t="str">
        <f t="shared" si="1193"/>
        <v/>
      </c>
      <c r="V4260" s="433">
        <f>VLOOKUP(A4260,[3]Cartilha!$A:$A,1,FALSE)</f>
        <v>97161</v>
      </c>
      <c r="W4260" s="367"/>
    </row>
    <row r="4261" spans="1:23" ht="22.5" hidden="1" x14ac:dyDescent="0.2">
      <c r="A4261" s="623">
        <v>97162</v>
      </c>
      <c r="B4261" s="616" t="s">
        <v>3171</v>
      </c>
      <c r="C4261" s="620" t="s">
        <v>2375</v>
      </c>
      <c r="D4261" s="612" t="s">
        <v>7029</v>
      </c>
      <c r="E4261" s="621">
        <v>11.56</v>
      </c>
      <c r="F4261" s="614">
        <f t="shared" si="1192"/>
        <v>13.94</v>
      </c>
      <c r="G4261" s="510"/>
      <c r="H4261" s="423"/>
      <c r="I4261" s="422">
        <f t="shared" si="1185"/>
        <v>0</v>
      </c>
      <c r="J4261" s="422">
        <f t="shared" si="1186"/>
        <v>0</v>
      </c>
      <c r="K4261" s="419"/>
      <c r="L4261" s="423">
        <f t="shared" si="1187"/>
        <v>0</v>
      </c>
      <c r="M4261" s="423">
        <f t="shared" si="1188"/>
        <v>0</v>
      </c>
      <c r="N4261" s="424">
        <f t="shared" si="1189"/>
        <v>0</v>
      </c>
      <c r="O4261" s="424">
        <f t="shared" si="1190"/>
        <v>0</v>
      </c>
      <c r="P4261" s="420"/>
      <c r="Q4261" s="532"/>
      <c r="R4261" s="526" t="str">
        <f t="shared" si="1191"/>
        <v/>
      </c>
      <c r="S4261" s="526" t="str">
        <f t="shared" si="1193"/>
        <v/>
      </c>
      <c r="V4261" s="433">
        <f>VLOOKUP(A4261,[3]Cartilha!$A:$A,1,FALSE)</f>
        <v>97162</v>
      </c>
      <c r="W4261" s="367"/>
    </row>
    <row r="4262" spans="1:23" ht="22.5" hidden="1" x14ac:dyDescent="0.2">
      <c r="A4262" s="623">
        <v>97163</v>
      </c>
      <c r="B4262" s="616" t="s">
        <v>3171</v>
      </c>
      <c r="C4262" s="620" t="s">
        <v>2376</v>
      </c>
      <c r="D4262" s="612" t="s">
        <v>7029</v>
      </c>
      <c r="E4262" s="621">
        <v>13.07</v>
      </c>
      <c r="F4262" s="614">
        <f t="shared" si="1192"/>
        <v>15.76</v>
      </c>
      <c r="G4262" s="510"/>
      <c r="H4262" s="423"/>
      <c r="I4262" s="422">
        <f t="shared" si="1185"/>
        <v>0</v>
      </c>
      <c r="J4262" s="422">
        <f t="shared" si="1186"/>
        <v>0</v>
      </c>
      <c r="K4262" s="419"/>
      <c r="L4262" s="423">
        <f t="shared" si="1187"/>
        <v>0</v>
      </c>
      <c r="M4262" s="423">
        <f t="shared" si="1188"/>
        <v>0</v>
      </c>
      <c r="N4262" s="424">
        <f t="shared" si="1189"/>
        <v>0</v>
      </c>
      <c r="O4262" s="424">
        <f t="shared" si="1190"/>
        <v>0</v>
      </c>
      <c r="P4262" s="420"/>
      <c r="Q4262" s="532"/>
      <c r="R4262" s="526" t="str">
        <f t="shared" si="1191"/>
        <v/>
      </c>
      <c r="S4262" s="526" t="str">
        <f t="shared" si="1193"/>
        <v/>
      </c>
      <c r="V4262" s="433">
        <f>VLOOKUP(A4262,[3]Cartilha!$A:$A,1,FALSE)</f>
        <v>97163</v>
      </c>
      <c r="W4262" s="367"/>
    </row>
    <row r="4263" spans="1:23" ht="22.5" hidden="1" x14ac:dyDescent="0.2">
      <c r="A4263" s="623">
        <v>97164</v>
      </c>
      <c r="B4263" s="616" t="s">
        <v>3171</v>
      </c>
      <c r="C4263" s="620" t="s">
        <v>2377</v>
      </c>
      <c r="D4263" s="612" t="s">
        <v>7029</v>
      </c>
      <c r="E4263" s="621">
        <v>14.55</v>
      </c>
      <c r="F4263" s="614">
        <f t="shared" si="1192"/>
        <v>17.54</v>
      </c>
      <c r="G4263" s="510"/>
      <c r="H4263" s="423"/>
      <c r="I4263" s="422">
        <f t="shared" si="1185"/>
        <v>0</v>
      </c>
      <c r="J4263" s="422">
        <f t="shared" si="1186"/>
        <v>0</v>
      </c>
      <c r="K4263" s="419"/>
      <c r="L4263" s="423">
        <f t="shared" si="1187"/>
        <v>0</v>
      </c>
      <c r="M4263" s="423">
        <f t="shared" si="1188"/>
        <v>0</v>
      </c>
      <c r="N4263" s="424">
        <f t="shared" si="1189"/>
        <v>0</v>
      </c>
      <c r="O4263" s="424">
        <f t="shared" si="1190"/>
        <v>0</v>
      </c>
      <c r="P4263" s="420"/>
      <c r="Q4263" s="532"/>
      <c r="R4263" s="526" t="str">
        <f t="shared" si="1191"/>
        <v/>
      </c>
      <c r="S4263" s="526" t="str">
        <f t="shared" si="1193"/>
        <v/>
      </c>
      <c r="V4263" s="433">
        <f>VLOOKUP(A4263,[3]Cartilha!$A:$A,1,FALSE)</f>
        <v>97164</v>
      </c>
      <c r="W4263" s="367"/>
    </row>
    <row r="4264" spans="1:23" ht="22.5" hidden="1" x14ac:dyDescent="0.2">
      <c r="A4264" s="623">
        <v>97165</v>
      </c>
      <c r="B4264" s="616" t="s">
        <v>3171</v>
      </c>
      <c r="C4264" s="620" t="s">
        <v>2378</v>
      </c>
      <c r="D4264" s="612" t="s">
        <v>7029</v>
      </c>
      <c r="E4264" s="621">
        <v>16.07</v>
      </c>
      <c r="F4264" s="614">
        <f t="shared" si="1192"/>
        <v>19.37</v>
      </c>
      <c r="G4264" s="510"/>
      <c r="H4264" s="423"/>
      <c r="I4264" s="422">
        <f t="shared" si="1185"/>
        <v>0</v>
      </c>
      <c r="J4264" s="422">
        <f t="shared" si="1186"/>
        <v>0</v>
      </c>
      <c r="K4264" s="419"/>
      <c r="L4264" s="423">
        <f t="shared" si="1187"/>
        <v>0</v>
      </c>
      <c r="M4264" s="423">
        <f t="shared" si="1188"/>
        <v>0</v>
      </c>
      <c r="N4264" s="424">
        <f t="shared" si="1189"/>
        <v>0</v>
      </c>
      <c r="O4264" s="424">
        <f t="shared" si="1190"/>
        <v>0</v>
      </c>
      <c r="P4264" s="420"/>
      <c r="Q4264" s="532"/>
      <c r="R4264" s="526" t="str">
        <f t="shared" si="1191"/>
        <v/>
      </c>
      <c r="S4264" s="526" t="str">
        <f t="shared" si="1193"/>
        <v/>
      </c>
      <c r="V4264" s="433">
        <f>VLOOKUP(A4264,[3]Cartilha!$A:$A,1,FALSE)</f>
        <v>97165</v>
      </c>
      <c r="W4264" s="367"/>
    </row>
    <row r="4265" spans="1:23" ht="22.5" hidden="1" x14ac:dyDescent="0.2">
      <c r="A4265" s="623">
        <v>97166</v>
      </c>
      <c r="B4265" s="616" t="s">
        <v>3171</v>
      </c>
      <c r="C4265" s="620" t="s">
        <v>2379</v>
      </c>
      <c r="D4265" s="612" t="s">
        <v>7029</v>
      </c>
      <c r="E4265" s="621">
        <v>20.78</v>
      </c>
      <c r="F4265" s="614">
        <f t="shared" si="1192"/>
        <v>25.05</v>
      </c>
      <c r="G4265" s="510"/>
      <c r="H4265" s="423"/>
      <c r="I4265" s="422">
        <f t="shared" si="1185"/>
        <v>0</v>
      </c>
      <c r="J4265" s="422">
        <f t="shared" si="1186"/>
        <v>0</v>
      </c>
      <c r="K4265" s="419"/>
      <c r="L4265" s="423">
        <f t="shared" si="1187"/>
        <v>0</v>
      </c>
      <c r="M4265" s="423">
        <f t="shared" si="1188"/>
        <v>0</v>
      </c>
      <c r="N4265" s="424">
        <f t="shared" si="1189"/>
        <v>0</v>
      </c>
      <c r="O4265" s="424">
        <f t="shared" si="1190"/>
        <v>0</v>
      </c>
      <c r="P4265" s="420"/>
      <c r="Q4265" s="532"/>
      <c r="R4265" s="526" t="str">
        <f t="shared" si="1191"/>
        <v/>
      </c>
      <c r="S4265" s="526" t="str">
        <f t="shared" si="1193"/>
        <v/>
      </c>
      <c r="V4265" s="433">
        <f>VLOOKUP(A4265,[3]Cartilha!$A:$A,1,FALSE)</f>
        <v>97166</v>
      </c>
      <c r="W4265" s="367"/>
    </row>
    <row r="4266" spans="1:23" ht="22.5" hidden="1" x14ac:dyDescent="0.2">
      <c r="A4266" s="623">
        <v>97167</v>
      </c>
      <c r="B4266" s="616" t="s">
        <v>3171</v>
      </c>
      <c r="C4266" s="620" t="s">
        <v>2380</v>
      </c>
      <c r="D4266" s="612" t="s">
        <v>7029</v>
      </c>
      <c r="E4266" s="621">
        <v>24.26</v>
      </c>
      <c r="F4266" s="614">
        <f t="shared" si="1192"/>
        <v>29.25</v>
      </c>
      <c r="G4266" s="510"/>
      <c r="H4266" s="423"/>
      <c r="I4266" s="422">
        <f t="shared" si="1185"/>
        <v>0</v>
      </c>
      <c r="J4266" s="422">
        <f t="shared" si="1186"/>
        <v>0</v>
      </c>
      <c r="K4266" s="419"/>
      <c r="L4266" s="423">
        <f t="shared" si="1187"/>
        <v>0</v>
      </c>
      <c r="M4266" s="423">
        <f t="shared" si="1188"/>
        <v>0</v>
      </c>
      <c r="N4266" s="424">
        <f t="shared" si="1189"/>
        <v>0</v>
      </c>
      <c r="O4266" s="424">
        <f t="shared" si="1190"/>
        <v>0</v>
      </c>
      <c r="P4266" s="420"/>
      <c r="Q4266" s="532"/>
      <c r="R4266" s="526" t="str">
        <f t="shared" si="1191"/>
        <v/>
      </c>
      <c r="S4266" s="526" t="str">
        <f t="shared" si="1193"/>
        <v/>
      </c>
      <c r="V4266" s="433">
        <f>VLOOKUP(A4266,[3]Cartilha!$A:$A,1,FALSE)</f>
        <v>97167</v>
      </c>
      <c r="W4266" s="367"/>
    </row>
    <row r="4267" spans="1:23" ht="22.5" hidden="1" x14ac:dyDescent="0.2">
      <c r="A4267" s="623">
        <v>97168</v>
      </c>
      <c r="B4267" s="616" t="s">
        <v>3171</v>
      </c>
      <c r="C4267" s="620" t="s">
        <v>2381</v>
      </c>
      <c r="D4267" s="612" t="s">
        <v>7029</v>
      </c>
      <c r="E4267" s="621">
        <v>27.49</v>
      </c>
      <c r="F4267" s="614">
        <f t="shared" si="1192"/>
        <v>33.14</v>
      </c>
      <c r="G4267" s="510"/>
      <c r="H4267" s="423"/>
      <c r="I4267" s="422">
        <f t="shared" si="1185"/>
        <v>0</v>
      </c>
      <c r="J4267" s="422">
        <f t="shared" si="1186"/>
        <v>0</v>
      </c>
      <c r="K4267" s="419"/>
      <c r="L4267" s="423">
        <f t="shared" si="1187"/>
        <v>0</v>
      </c>
      <c r="M4267" s="423">
        <f t="shared" si="1188"/>
        <v>0</v>
      </c>
      <c r="N4267" s="424">
        <f t="shared" si="1189"/>
        <v>0</v>
      </c>
      <c r="O4267" s="424">
        <f t="shared" si="1190"/>
        <v>0</v>
      </c>
      <c r="P4267" s="420"/>
      <c r="Q4267" s="532"/>
      <c r="R4267" s="526" t="str">
        <f t="shared" si="1191"/>
        <v/>
      </c>
      <c r="S4267" s="526" t="str">
        <f t="shared" si="1193"/>
        <v/>
      </c>
      <c r="V4267" s="433">
        <f>VLOOKUP(A4267,[3]Cartilha!$A:$A,1,FALSE)</f>
        <v>97168</v>
      </c>
      <c r="W4267" s="367"/>
    </row>
    <row r="4268" spans="1:23" ht="22.5" hidden="1" x14ac:dyDescent="0.2">
      <c r="A4268" s="623">
        <v>97169</v>
      </c>
      <c r="B4268" s="616" t="s">
        <v>3171</v>
      </c>
      <c r="C4268" s="620" t="s">
        <v>2382</v>
      </c>
      <c r="D4268" s="612" t="s">
        <v>7029</v>
      </c>
      <c r="E4268" s="621">
        <v>30.87</v>
      </c>
      <c r="F4268" s="614">
        <f t="shared" si="1192"/>
        <v>37.22</v>
      </c>
      <c r="G4268" s="510"/>
      <c r="H4268" s="423"/>
      <c r="I4268" s="422">
        <f t="shared" si="1185"/>
        <v>0</v>
      </c>
      <c r="J4268" s="422">
        <f t="shared" si="1186"/>
        <v>0</v>
      </c>
      <c r="K4268" s="419"/>
      <c r="L4268" s="423">
        <f t="shared" si="1187"/>
        <v>0</v>
      </c>
      <c r="M4268" s="423">
        <f t="shared" si="1188"/>
        <v>0</v>
      </c>
      <c r="N4268" s="424">
        <f t="shared" si="1189"/>
        <v>0</v>
      </c>
      <c r="O4268" s="424">
        <f t="shared" si="1190"/>
        <v>0</v>
      </c>
      <c r="P4268" s="420"/>
      <c r="Q4268" s="532"/>
      <c r="R4268" s="526" t="str">
        <f t="shared" si="1191"/>
        <v/>
      </c>
      <c r="S4268" s="526" t="str">
        <f t="shared" si="1193"/>
        <v/>
      </c>
      <c r="V4268" s="433">
        <f>VLOOKUP(A4268,[3]Cartilha!$A:$A,1,FALSE)</f>
        <v>97169</v>
      </c>
      <c r="W4268" s="367"/>
    </row>
    <row r="4269" spans="1:23" ht="22.5" hidden="1" x14ac:dyDescent="0.2">
      <c r="A4269" s="623">
        <v>97170</v>
      </c>
      <c r="B4269" s="616" t="s">
        <v>3171</v>
      </c>
      <c r="C4269" s="620" t="s">
        <v>2383</v>
      </c>
      <c r="D4269" s="612" t="s">
        <v>7029</v>
      </c>
      <c r="E4269" s="621">
        <v>34.299999999999997</v>
      </c>
      <c r="F4269" s="614">
        <f t="shared" si="1192"/>
        <v>41.35</v>
      </c>
      <c r="G4269" s="510"/>
      <c r="H4269" s="423"/>
      <c r="I4269" s="422">
        <f t="shared" si="1185"/>
        <v>0</v>
      </c>
      <c r="J4269" s="422">
        <f t="shared" si="1186"/>
        <v>0</v>
      </c>
      <c r="K4269" s="419"/>
      <c r="L4269" s="423">
        <f t="shared" si="1187"/>
        <v>0</v>
      </c>
      <c r="M4269" s="423">
        <f t="shared" si="1188"/>
        <v>0</v>
      </c>
      <c r="N4269" s="424">
        <f t="shared" si="1189"/>
        <v>0</v>
      </c>
      <c r="O4269" s="424">
        <f t="shared" si="1190"/>
        <v>0</v>
      </c>
      <c r="P4269" s="420"/>
      <c r="Q4269" s="532"/>
      <c r="R4269" s="526" t="str">
        <f t="shared" si="1191"/>
        <v/>
      </c>
      <c r="S4269" s="526" t="str">
        <f t="shared" si="1193"/>
        <v/>
      </c>
      <c r="V4269" s="433">
        <f>VLOOKUP(A4269,[3]Cartilha!$A:$A,1,FALSE)</f>
        <v>97170</v>
      </c>
      <c r="W4269" s="367"/>
    </row>
    <row r="4270" spans="1:23" ht="22.5" hidden="1" x14ac:dyDescent="0.2">
      <c r="A4270" s="623">
        <v>97171</v>
      </c>
      <c r="B4270" s="616" t="s">
        <v>3171</v>
      </c>
      <c r="C4270" s="620" t="s">
        <v>2384</v>
      </c>
      <c r="D4270" s="612" t="s">
        <v>7029</v>
      </c>
      <c r="E4270" s="621">
        <v>37.74</v>
      </c>
      <c r="F4270" s="614">
        <f t="shared" si="1192"/>
        <v>45.5</v>
      </c>
      <c r="G4270" s="510"/>
      <c r="H4270" s="423"/>
      <c r="I4270" s="422">
        <f t="shared" si="1185"/>
        <v>0</v>
      </c>
      <c r="J4270" s="422">
        <f t="shared" si="1186"/>
        <v>0</v>
      </c>
      <c r="K4270" s="419"/>
      <c r="L4270" s="423">
        <f t="shared" si="1187"/>
        <v>0</v>
      </c>
      <c r="M4270" s="423">
        <f t="shared" si="1188"/>
        <v>0</v>
      </c>
      <c r="N4270" s="424">
        <f t="shared" si="1189"/>
        <v>0</v>
      </c>
      <c r="O4270" s="424">
        <f t="shared" si="1190"/>
        <v>0</v>
      </c>
      <c r="P4270" s="420"/>
      <c r="Q4270" s="532"/>
      <c r="R4270" s="526" t="str">
        <f t="shared" si="1191"/>
        <v/>
      </c>
      <c r="S4270" s="526" t="str">
        <f t="shared" si="1193"/>
        <v/>
      </c>
      <c r="V4270" s="433">
        <f>VLOOKUP(A4270,[3]Cartilha!$A:$A,1,FALSE)</f>
        <v>97171</v>
      </c>
      <c r="W4270" s="367"/>
    </row>
    <row r="4271" spans="1:23" ht="22.5" hidden="1" x14ac:dyDescent="0.2">
      <c r="A4271" s="623">
        <v>97172</v>
      </c>
      <c r="B4271" s="616" t="s">
        <v>3171</v>
      </c>
      <c r="C4271" s="620" t="s">
        <v>2385</v>
      </c>
      <c r="D4271" s="612" t="s">
        <v>7029</v>
      </c>
      <c r="E4271" s="621">
        <v>45</v>
      </c>
      <c r="F4271" s="614">
        <f t="shared" si="1192"/>
        <v>54.25</v>
      </c>
      <c r="G4271" s="510"/>
      <c r="H4271" s="423"/>
      <c r="I4271" s="422">
        <f t="shared" si="1185"/>
        <v>0</v>
      </c>
      <c r="J4271" s="422">
        <f t="shared" si="1186"/>
        <v>0</v>
      </c>
      <c r="K4271" s="419"/>
      <c r="L4271" s="423">
        <f t="shared" si="1187"/>
        <v>0</v>
      </c>
      <c r="M4271" s="423">
        <f t="shared" si="1188"/>
        <v>0</v>
      </c>
      <c r="N4271" s="424">
        <f t="shared" si="1189"/>
        <v>0</v>
      </c>
      <c r="O4271" s="424">
        <f t="shared" si="1190"/>
        <v>0</v>
      </c>
      <c r="P4271" s="420"/>
      <c r="Q4271" s="532"/>
      <c r="R4271" s="526" t="str">
        <f t="shared" si="1191"/>
        <v/>
      </c>
      <c r="S4271" s="526" t="str">
        <f t="shared" si="1193"/>
        <v/>
      </c>
      <c r="V4271" s="433">
        <f>VLOOKUP(A4271,[3]Cartilha!$A:$A,1,FALSE)</f>
        <v>97172</v>
      </c>
      <c r="W4271" s="367"/>
    </row>
    <row r="4272" spans="1:23" hidden="1" x14ac:dyDescent="0.2">
      <c r="A4272" s="623" t="s">
        <v>1991</v>
      </c>
      <c r="B4272" s="616"/>
      <c r="C4272" s="620" t="s">
        <v>484</v>
      </c>
      <c r="D4272" s="612">
        <v>0</v>
      </c>
      <c r="E4272" s="621"/>
      <c r="F4272" s="614">
        <f t="shared" si="1192"/>
        <v>0</v>
      </c>
      <c r="G4272" s="518"/>
      <c r="H4272" s="446"/>
      <c r="I4272" s="447"/>
      <c r="J4272" s="448"/>
      <c r="K4272" s="419"/>
      <c r="L4272" s="446"/>
      <c r="M4272" s="446"/>
      <c r="N4272" s="447"/>
      <c r="O4272" s="448"/>
      <c r="P4272" s="420"/>
      <c r="Q4272" s="525" t="str">
        <f>IF(OR(SUM(J4273:J4336)&gt;0,SUM(O4273:O4336)&gt;0),"xx","")</f>
        <v/>
      </c>
      <c r="R4272" s="526" t="str">
        <f t="shared" si="1191"/>
        <v/>
      </c>
      <c r="S4272" s="526" t="str">
        <f t="shared" si="1193"/>
        <v/>
      </c>
      <c r="V4272" s="433" t="str">
        <f>VLOOKUP(A4272,[3]Cartilha!$A:$A,1,FALSE)</f>
        <v>9.3.8</v>
      </c>
      <c r="W4272" s="367"/>
    </row>
    <row r="4273" spans="1:23" ht="22.5" hidden="1" x14ac:dyDescent="0.2">
      <c r="A4273" s="623">
        <v>97173</v>
      </c>
      <c r="B4273" s="616" t="s">
        <v>3171</v>
      </c>
      <c r="C4273" s="620" t="s">
        <v>2386</v>
      </c>
      <c r="D4273" s="612" t="s">
        <v>7029</v>
      </c>
      <c r="E4273" s="621">
        <v>39</v>
      </c>
      <c r="F4273" s="614">
        <f t="shared" si="1192"/>
        <v>47.02</v>
      </c>
      <c r="G4273" s="510"/>
      <c r="H4273" s="423"/>
      <c r="I4273" s="422">
        <f t="shared" ref="I4273:I4304" si="1194">IF(ISBLANK(E4273),0,ROUND(F4273*G4273,2))</f>
        <v>0</v>
      </c>
      <c r="J4273" s="422">
        <f t="shared" ref="J4273:J4304" si="1195">IF(ISBLANK(G4273),0,ROUND(G4273*H4273,2))</f>
        <v>0</v>
      </c>
      <c r="K4273" s="419"/>
      <c r="L4273" s="423">
        <f t="shared" ref="L4273:L4304" si="1196">G4273</f>
        <v>0</v>
      </c>
      <c r="M4273" s="423">
        <f t="shared" ref="M4273:M4304" si="1197">H4273</f>
        <v>0</v>
      </c>
      <c r="N4273" s="424">
        <f t="shared" ref="N4273:N4304" si="1198">IF(ISBLANK(E4273),0,ROUND(F4273*L4273,2))</f>
        <v>0</v>
      </c>
      <c r="O4273" s="424">
        <f t="shared" ref="O4273:O4304" si="1199">IF(ISBLANK(L4273),0,ROUND(L4273*M4273,2))</f>
        <v>0</v>
      </c>
      <c r="P4273" s="420"/>
      <c r="Q4273" s="532"/>
      <c r="R4273" s="526" t="str">
        <f t="shared" si="1191"/>
        <v/>
      </c>
      <c r="S4273" s="526" t="str">
        <f t="shared" si="1193"/>
        <v/>
      </c>
      <c r="V4273" s="433">
        <f>VLOOKUP(A4273,[3]Cartilha!$A:$A,1,FALSE)</f>
        <v>97173</v>
      </c>
      <c r="W4273" s="367"/>
    </row>
    <row r="4274" spans="1:23" ht="22.5" hidden="1" x14ac:dyDescent="0.2">
      <c r="A4274" s="623">
        <v>97174</v>
      </c>
      <c r="B4274" s="616" t="s">
        <v>3171</v>
      </c>
      <c r="C4274" s="620" t="s">
        <v>2387</v>
      </c>
      <c r="D4274" s="612" t="s">
        <v>7029</v>
      </c>
      <c r="E4274" s="621">
        <v>45.15</v>
      </c>
      <c r="F4274" s="614">
        <f t="shared" si="1192"/>
        <v>54.43</v>
      </c>
      <c r="G4274" s="510"/>
      <c r="H4274" s="423"/>
      <c r="I4274" s="422">
        <f t="shared" si="1194"/>
        <v>0</v>
      </c>
      <c r="J4274" s="422">
        <f t="shared" si="1195"/>
        <v>0</v>
      </c>
      <c r="K4274" s="419"/>
      <c r="L4274" s="423">
        <f t="shared" si="1196"/>
        <v>0</v>
      </c>
      <c r="M4274" s="423">
        <f t="shared" si="1197"/>
        <v>0</v>
      </c>
      <c r="N4274" s="424">
        <f t="shared" si="1198"/>
        <v>0</v>
      </c>
      <c r="O4274" s="424">
        <f t="shared" si="1199"/>
        <v>0</v>
      </c>
      <c r="P4274" s="420"/>
      <c r="Q4274" s="532"/>
      <c r="R4274" s="526" t="str">
        <f t="shared" si="1191"/>
        <v/>
      </c>
      <c r="S4274" s="526" t="str">
        <f t="shared" si="1193"/>
        <v/>
      </c>
      <c r="V4274" s="433">
        <f>VLOOKUP(A4274,[3]Cartilha!$A:$A,1,FALSE)</f>
        <v>97174</v>
      </c>
      <c r="W4274" s="367"/>
    </row>
    <row r="4275" spans="1:23" ht="22.5" hidden="1" x14ac:dyDescent="0.2">
      <c r="A4275" s="623">
        <v>97175</v>
      </c>
      <c r="B4275" s="616" t="s">
        <v>3171</v>
      </c>
      <c r="C4275" s="620" t="s">
        <v>2388</v>
      </c>
      <c r="D4275" s="612" t="s">
        <v>7029</v>
      </c>
      <c r="E4275" s="621">
        <v>51.28</v>
      </c>
      <c r="F4275" s="614">
        <f t="shared" si="1192"/>
        <v>61.82</v>
      </c>
      <c r="G4275" s="510"/>
      <c r="H4275" s="423"/>
      <c r="I4275" s="422">
        <f t="shared" si="1194"/>
        <v>0</v>
      </c>
      <c r="J4275" s="422">
        <f t="shared" si="1195"/>
        <v>0</v>
      </c>
      <c r="K4275" s="419"/>
      <c r="L4275" s="423">
        <f t="shared" si="1196"/>
        <v>0</v>
      </c>
      <c r="M4275" s="423">
        <f t="shared" si="1197"/>
        <v>0</v>
      </c>
      <c r="N4275" s="424">
        <f t="shared" si="1198"/>
        <v>0</v>
      </c>
      <c r="O4275" s="424">
        <f t="shared" si="1199"/>
        <v>0</v>
      </c>
      <c r="P4275" s="420"/>
      <c r="Q4275" s="532"/>
      <c r="R4275" s="526" t="str">
        <f t="shared" si="1191"/>
        <v/>
      </c>
      <c r="S4275" s="526" t="str">
        <f t="shared" si="1193"/>
        <v/>
      </c>
      <c r="V4275" s="433">
        <f>VLOOKUP(A4275,[3]Cartilha!$A:$A,1,FALSE)</f>
        <v>97175</v>
      </c>
      <c r="W4275" s="367"/>
    </row>
    <row r="4276" spans="1:23" ht="22.5" hidden="1" x14ac:dyDescent="0.2">
      <c r="A4276" s="623">
        <v>97176</v>
      </c>
      <c r="B4276" s="616" t="s">
        <v>3171</v>
      </c>
      <c r="C4276" s="620" t="s">
        <v>2389</v>
      </c>
      <c r="D4276" s="612" t="s">
        <v>7029</v>
      </c>
      <c r="E4276" s="621">
        <v>57.42</v>
      </c>
      <c r="F4276" s="614">
        <f t="shared" si="1192"/>
        <v>69.23</v>
      </c>
      <c r="G4276" s="510"/>
      <c r="H4276" s="423"/>
      <c r="I4276" s="422">
        <f t="shared" si="1194"/>
        <v>0</v>
      </c>
      <c r="J4276" s="422">
        <f t="shared" si="1195"/>
        <v>0</v>
      </c>
      <c r="K4276" s="419"/>
      <c r="L4276" s="423">
        <f t="shared" si="1196"/>
        <v>0</v>
      </c>
      <c r="M4276" s="423">
        <f t="shared" si="1197"/>
        <v>0</v>
      </c>
      <c r="N4276" s="424">
        <f t="shared" si="1198"/>
        <v>0</v>
      </c>
      <c r="O4276" s="424">
        <f t="shared" si="1199"/>
        <v>0</v>
      </c>
      <c r="P4276" s="420"/>
      <c r="Q4276" s="532"/>
      <c r="R4276" s="526" t="str">
        <f t="shared" si="1191"/>
        <v/>
      </c>
      <c r="S4276" s="526" t="str">
        <f t="shared" si="1193"/>
        <v/>
      </c>
      <c r="V4276" s="433">
        <f>VLOOKUP(A4276,[3]Cartilha!$A:$A,1,FALSE)</f>
        <v>97176</v>
      </c>
      <c r="W4276" s="367"/>
    </row>
    <row r="4277" spans="1:23" ht="22.5" hidden="1" x14ac:dyDescent="0.2">
      <c r="A4277" s="623">
        <v>97177</v>
      </c>
      <c r="B4277" s="616" t="s">
        <v>3171</v>
      </c>
      <c r="C4277" s="620" t="s">
        <v>2390</v>
      </c>
      <c r="D4277" s="612" t="s">
        <v>7029</v>
      </c>
      <c r="E4277" s="621">
        <v>69.7</v>
      </c>
      <c r="F4277" s="614">
        <f t="shared" si="1192"/>
        <v>84.03</v>
      </c>
      <c r="G4277" s="510"/>
      <c r="H4277" s="423"/>
      <c r="I4277" s="422">
        <f t="shared" si="1194"/>
        <v>0</v>
      </c>
      <c r="J4277" s="422">
        <f t="shared" si="1195"/>
        <v>0</v>
      </c>
      <c r="K4277" s="419"/>
      <c r="L4277" s="423">
        <f t="shared" si="1196"/>
        <v>0</v>
      </c>
      <c r="M4277" s="423">
        <f t="shared" si="1197"/>
        <v>0</v>
      </c>
      <c r="N4277" s="424">
        <f t="shared" si="1198"/>
        <v>0</v>
      </c>
      <c r="O4277" s="424">
        <f t="shared" si="1199"/>
        <v>0</v>
      </c>
      <c r="P4277" s="420"/>
      <c r="Q4277" s="532"/>
      <c r="R4277" s="526" t="str">
        <f t="shared" si="1191"/>
        <v/>
      </c>
      <c r="S4277" s="526" t="str">
        <f t="shared" si="1193"/>
        <v/>
      </c>
      <c r="V4277" s="433">
        <f>VLOOKUP(A4277,[3]Cartilha!$A:$A,1,FALSE)</f>
        <v>97177</v>
      </c>
      <c r="W4277" s="367"/>
    </row>
    <row r="4278" spans="1:23" ht="22.5" hidden="1" x14ac:dyDescent="0.2">
      <c r="A4278" s="623">
        <v>97178</v>
      </c>
      <c r="B4278" s="616" t="s">
        <v>3171</v>
      </c>
      <c r="C4278" s="620" t="s">
        <v>2391</v>
      </c>
      <c r="D4278" s="612" t="s">
        <v>7029</v>
      </c>
      <c r="E4278" s="621">
        <v>82</v>
      </c>
      <c r="F4278" s="614">
        <f t="shared" si="1192"/>
        <v>98.86</v>
      </c>
      <c r="G4278" s="510"/>
      <c r="H4278" s="423"/>
      <c r="I4278" s="422">
        <f t="shared" si="1194"/>
        <v>0</v>
      </c>
      <c r="J4278" s="422">
        <f t="shared" si="1195"/>
        <v>0</v>
      </c>
      <c r="K4278" s="419"/>
      <c r="L4278" s="423">
        <f t="shared" si="1196"/>
        <v>0</v>
      </c>
      <c r="M4278" s="423">
        <f t="shared" si="1197"/>
        <v>0</v>
      </c>
      <c r="N4278" s="424">
        <f t="shared" si="1198"/>
        <v>0</v>
      </c>
      <c r="O4278" s="424">
        <f t="shared" si="1199"/>
        <v>0</v>
      </c>
      <c r="P4278" s="420"/>
      <c r="Q4278" s="532"/>
      <c r="R4278" s="526" t="str">
        <f t="shared" si="1191"/>
        <v/>
      </c>
      <c r="S4278" s="526" t="str">
        <f t="shared" si="1193"/>
        <v/>
      </c>
      <c r="V4278" s="433">
        <f>VLOOKUP(A4278,[3]Cartilha!$A:$A,1,FALSE)</f>
        <v>97178</v>
      </c>
      <c r="W4278" s="367"/>
    </row>
    <row r="4279" spans="1:23" ht="22.5" hidden="1" x14ac:dyDescent="0.2">
      <c r="A4279" s="623">
        <v>97179</v>
      </c>
      <c r="B4279" s="616" t="s">
        <v>3171</v>
      </c>
      <c r="C4279" s="620" t="s">
        <v>2392</v>
      </c>
      <c r="D4279" s="612" t="s">
        <v>7029</v>
      </c>
      <c r="E4279" s="621">
        <v>94.27</v>
      </c>
      <c r="F4279" s="614">
        <f t="shared" si="1192"/>
        <v>113.65</v>
      </c>
      <c r="G4279" s="510"/>
      <c r="H4279" s="423"/>
      <c r="I4279" s="422">
        <f t="shared" si="1194"/>
        <v>0</v>
      </c>
      <c r="J4279" s="422">
        <f t="shared" si="1195"/>
        <v>0</v>
      </c>
      <c r="K4279" s="419"/>
      <c r="L4279" s="423">
        <f t="shared" si="1196"/>
        <v>0</v>
      </c>
      <c r="M4279" s="423">
        <f t="shared" si="1197"/>
        <v>0</v>
      </c>
      <c r="N4279" s="424">
        <f t="shared" si="1198"/>
        <v>0</v>
      </c>
      <c r="O4279" s="424">
        <f t="shared" si="1199"/>
        <v>0</v>
      </c>
      <c r="P4279" s="420"/>
      <c r="Q4279" s="532"/>
      <c r="R4279" s="526" t="str">
        <f t="shared" si="1191"/>
        <v/>
      </c>
      <c r="S4279" s="526" t="str">
        <f t="shared" si="1193"/>
        <v/>
      </c>
      <c r="V4279" s="433">
        <f>VLOOKUP(A4279,[3]Cartilha!$A:$A,1,FALSE)</f>
        <v>97179</v>
      </c>
      <c r="W4279" s="367"/>
    </row>
    <row r="4280" spans="1:23" ht="22.5" hidden="1" x14ac:dyDescent="0.2">
      <c r="A4280" s="623">
        <v>97180</v>
      </c>
      <c r="B4280" s="616" t="s">
        <v>3171</v>
      </c>
      <c r="C4280" s="620" t="s">
        <v>2393</v>
      </c>
      <c r="D4280" s="612" t="s">
        <v>7029</v>
      </c>
      <c r="E4280" s="621">
        <v>106.55</v>
      </c>
      <c r="F4280" s="614">
        <f t="shared" si="1192"/>
        <v>128.46</v>
      </c>
      <c r="G4280" s="510"/>
      <c r="H4280" s="423"/>
      <c r="I4280" s="422">
        <f t="shared" si="1194"/>
        <v>0</v>
      </c>
      <c r="J4280" s="422">
        <f t="shared" si="1195"/>
        <v>0</v>
      </c>
      <c r="K4280" s="419"/>
      <c r="L4280" s="423">
        <f t="shared" si="1196"/>
        <v>0</v>
      </c>
      <c r="M4280" s="423">
        <f t="shared" si="1197"/>
        <v>0</v>
      </c>
      <c r="N4280" s="424">
        <f t="shared" si="1198"/>
        <v>0</v>
      </c>
      <c r="O4280" s="424">
        <f t="shared" si="1199"/>
        <v>0</v>
      </c>
      <c r="P4280" s="420"/>
      <c r="Q4280" s="532"/>
      <c r="R4280" s="526" t="str">
        <f t="shared" si="1191"/>
        <v/>
      </c>
      <c r="S4280" s="526" t="str">
        <f t="shared" si="1193"/>
        <v/>
      </c>
      <c r="V4280" s="433">
        <f>VLOOKUP(A4280,[3]Cartilha!$A:$A,1,FALSE)</f>
        <v>97180</v>
      </c>
      <c r="W4280" s="367"/>
    </row>
    <row r="4281" spans="1:23" ht="22.5" hidden="1" x14ac:dyDescent="0.2">
      <c r="A4281" s="623">
        <v>97181</v>
      </c>
      <c r="B4281" s="616" t="s">
        <v>3171</v>
      </c>
      <c r="C4281" s="620" t="s">
        <v>2394</v>
      </c>
      <c r="D4281" s="612" t="s">
        <v>7029</v>
      </c>
      <c r="E4281" s="621">
        <v>123.31</v>
      </c>
      <c r="F4281" s="614">
        <f t="shared" si="1192"/>
        <v>148.66</v>
      </c>
      <c r="G4281" s="510"/>
      <c r="H4281" s="423"/>
      <c r="I4281" s="422">
        <f t="shared" si="1194"/>
        <v>0</v>
      </c>
      <c r="J4281" s="422">
        <f t="shared" si="1195"/>
        <v>0</v>
      </c>
      <c r="K4281" s="419"/>
      <c r="L4281" s="423">
        <f t="shared" si="1196"/>
        <v>0</v>
      </c>
      <c r="M4281" s="423">
        <f t="shared" si="1197"/>
        <v>0</v>
      </c>
      <c r="N4281" s="424">
        <f t="shared" si="1198"/>
        <v>0</v>
      </c>
      <c r="O4281" s="424">
        <f t="shared" si="1199"/>
        <v>0</v>
      </c>
      <c r="P4281" s="420"/>
      <c r="Q4281" s="532"/>
      <c r="R4281" s="526" t="str">
        <f t="shared" si="1191"/>
        <v/>
      </c>
      <c r="S4281" s="526" t="str">
        <f t="shared" si="1193"/>
        <v/>
      </c>
      <c r="V4281" s="433">
        <f>VLOOKUP(A4281,[3]Cartilha!$A:$A,1,FALSE)</f>
        <v>97181</v>
      </c>
      <c r="W4281" s="367"/>
    </row>
    <row r="4282" spans="1:23" ht="22.5" hidden="1" x14ac:dyDescent="0.2">
      <c r="A4282" s="623">
        <v>97182</v>
      </c>
      <c r="B4282" s="616" t="s">
        <v>3171</v>
      </c>
      <c r="C4282" s="620" t="s">
        <v>2395</v>
      </c>
      <c r="D4282" s="612" t="s">
        <v>7029</v>
      </c>
      <c r="E4282" s="621">
        <v>136.05000000000001</v>
      </c>
      <c r="F4282" s="614">
        <f t="shared" si="1192"/>
        <v>164.02</v>
      </c>
      <c r="G4282" s="510"/>
      <c r="H4282" s="423"/>
      <c r="I4282" s="422">
        <f t="shared" si="1194"/>
        <v>0</v>
      </c>
      <c r="J4282" s="422">
        <f t="shared" si="1195"/>
        <v>0</v>
      </c>
      <c r="K4282" s="419"/>
      <c r="L4282" s="423">
        <f t="shared" si="1196"/>
        <v>0</v>
      </c>
      <c r="M4282" s="423">
        <f t="shared" si="1197"/>
        <v>0</v>
      </c>
      <c r="N4282" s="424">
        <f t="shared" si="1198"/>
        <v>0</v>
      </c>
      <c r="O4282" s="424">
        <f t="shared" si="1199"/>
        <v>0</v>
      </c>
      <c r="P4282" s="420"/>
      <c r="Q4282" s="532"/>
      <c r="R4282" s="526" t="str">
        <f t="shared" si="1191"/>
        <v/>
      </c>
      <c r="S4282" s="526" t="str">
        <f t="shared" si="1193"/>
        <v/>
      </c>
      <c r="V4282" s="433">
        <f>VLOOKUP(A4282,[3]Cartilha!$A:$A,1,FALSE)</f>
        <v>97182</v>
      </c>
      <c r="W4282" s="367"/>
    </row>
    <row r="4283" spans="1:23" ht="22.5" hidden="1" x14ac:dyDescent="0.2">
      <c r="A4283" s="623">
        <v>97183</v>
      </c>
      <c r="B4283" s="616" t="s">
        <v>3171</v>
      </c>
      <c r="C4283" s="620" t="s">
        <v>2396</v>
      </c>
      <c r="D4283" s="612" t="s">
        <v>7029</v>
      </c>
      <c r="E4283" s="621">
        <v>31.81</v>
      </c>
      <c r="F4283" s="614">
        <f t="shared" si="1192"/>
        <v>38.35</v>
      </c>
      <c r="G4283" s="510"/>
      <c r="H4283" s="423"/>
      <c r="I4283" s="422">
        <f t="shared" si="1194"/>
        <v>0</v>
      </c>
      <c r="J4283" s="422">
        <f t="shared" si="1195"/>
        <v>0</v>
      </c>
      <c r="K4283" s="419"/>
      <c r="L4283" s="423">
        <f t="shared" si="1196"/>
        <v>0</v>
      </c>
      <c r="M4283" s="423">
        <f t="shared" si="1197"/>
        <v>0</v>
      </c>
      <c r="N4283" s="424">
        <f t="shared" si="1198"/>
        <v>0</v>
      </c>
      <c r="O4283" s="424">
        <f t="shared" si="1199"/>
        <v>0</v>
      </c>
      <c r="P4283" s="420"/>
      <c r="Q4283" s="532"/>
      <c r="R4283" s="526" t="str">
        <f t="shared" si="1191"/>
        <v/>
      </c>
      <c r="S4283" s="526" t="str">
        <f t="shared" si="1193"/>
        <v/>
      </c>
      <c r="V4283" s="433">
        <f>VLOOKUP(A4283,[3]Cartilha!$A:$A,1,FALSE)</f>
        <v>97183</v>
      </c>
      <c r="W4283" s="367"/>
    </row>
    <row r="4284" spans="1:23" ht="22.5" hidden="1" x14ac:dyDescent="0.2">
      <c r="A4284" s="623">
        <v>97184</v>
      </c>
      <c r="B4284" s="616" t="s">
        <v>3171</v>
      </c>
      <c r="C4284" s="620" t="s">
        <v>2397</v>
      </c>
      <c r="D4284" s="612" t="s">
        <v>7029</v>
      </c>
      <c r="E4284" s="621">
        <v>36.89</v>
      </c>
      <c r="F4284" s="614">
        <f t="shared" si="1192"/>
        <v>44.47</v>
      </c>
      <c r="G4284" s="510"/>
      <c r="H4284" s="423"/>
      <c r="I4284" s="422">
        <f t="shared" si="1194"/>
        <v>0</v>
      </c>
      <c r="J4284" s="422">
        <f t="shared" si="1195"/>
        <v>0</v>
      </c>
      <c r="K4284" s="419"/>
      <c r="L4284" s="423">
        <f t="shared" si="1196"/>
        <v>0</v>
      </c>
      <c r="M4284" s="423">
        <f t="shared" si="1197"/>
        <v>0</v>
      </c>
      <c r="N4284" s="424">
        <f t="shared" si="1198"/>
        <v>0</v>
      </c>
      <c r="O4284" s="424">
        <f t="shared" si="1199"/>
        <v>0</v>
      </c>
      <c r="P4284" s="420"/>
      <c r="Q4284" s="532"/>
      <c r="R4284" s="526" t="str">
        <f t="shared" si="1191"/>
        <v/>
      </c>
      <c r="S4284" s="526" t="str">
        <f t="shared" si="1193"/>
        <v/>
      </c>
      <c r="V4284" s="433">
        <f>VLOOKUP(A4284,[3]Cartilha!$A:$A,1,FALSE)</f>
        <v>97184</v>
      </c>
      <c r="W4284" s="367"/>
    </row>
    <row r="4285" spans="1:23" ht="22.5" hidden="1" x14ac:dyDescent="0.2">
      <c r="A4285" s="623">
        <v>97185</v>
      </c>
      <c r="B4285" s="616" t="s">
        <v>3171</v>
      </c>
      <c r="C4285" s="620" t="s">
        <v>2398</v>
      </c>
      <c r="D4285" s="612" t="s">
        <v>7029</v>
      </c>
      <c r="E4285" s="621">
        <v>41.97</v>
      </c>
      <c r="F4285" s="614">
        <f t="shared" si="1192"/>
        <v>50.6</v>
      </c>
      <c r="G4285" s="510"/>
      <c r="H4285" s="423"/>
      <c r="I4285" s="422">
        <f t="shared" si="1194"/>
        <v>0</v>
      </c>
      <c r="J4285" s="422">
        <f t="shared" si="1195"/>
        <v>0</v>
      </c>
      <c r="K4285" s="419"/>
      <c r="L4285" s="423">
        <f t="shared" si="1196"/>
        <v>0</v>
      </c>
      <c r="M4285" s="423">
        <f t="shared" si="1197"/>
        <v>0</v>
      </c>
      <c r="N4285" s="424">
        <f t="shared" si="1198"/>
        <v>0</v>
      </c>
      <c r="O4285" s="424">
        <f t="shared" si="1199"/>
        <v>0</v>
      </c>
      <c r="P4285" s="420"/>
      <c r="Q4285" s="532"/>
      <c r="R4285" s="526" t="str">
        <f t="shared" si="1191"/>
        <v/>
      </c>
      <c r="S4285" s="526" t="str">
        <f t="shared" si="1193"/>
        <v/>
      </c>
      <c r="V4285" s="433">
        <f>VLOOKUP(A4285,[3]Cartilha!$A:$A,1,FALSE)</f>
        <v>97185</v>
      </c>
      <c r="W4285" s="367"/>
    </row>
    <row r="4286" spans="1:23" ht="22.5" hidden="1" x14ac:dyDescent="0.2">
      <c r="A4286" s="623">
        <v>97186</v>
      </c>
      <c r="B4286" s="616" t="s">
        <v>3171</v>
      </c>
      <c r="C4286" s="620" t="s">
        <v>2399</v>
      </c>
      <c r="D4286" s="612" t="s">
        <v>7029</v>
      </c>
      <c r="E4286" s="621">
        <v>47.06</v>
      </c>
      <c r="F4286" s="614">
        <f t="shared" si="1192"/>
        <v>56.74</v>
      </c>
      <c r="G4286" s="510"/>
      <c r="H4286" s="423"/>
      <c r="I4286" s="422">
        <f t="shared" si="1194"/>
        <v>0</v>
      </c>
      <c r="J4286" s="422">
        <f t="shared" si="1195"/>
        <v>0</v>
      </c>
      <c r="K4286" s="419"/>
      <c r="L4286" s="423">
        <f t="shared" si="1196"/>
        <v>0</v>
      </c>
      <c r="M4286" s="423">
        <f t="shared" si="1197"/>
        <v>0</v>
      </c>
      <c r="N4286" s="424">
        <f t="shared" si="1198"/>
        <v>0</v>
      </c>
      <c r="O4286" s="424">
        <f t="shared" si="1199"/>
        <v>0</v>
      </c>
      <c r="P4286" s="420"/>
      <c r="Q4286" s="532"/>
      <c r="R4286" s="526" t="str">
        <f t="shared" si="1191"/>
        <v/>
      </c>
      <c r="S4286" s="526" t="str">
        <f t="shared" si="1193"/>
        <v/>
      </c>
      <c r="V4286" s="433">
        <f>VLOOKUP(A4286,[3]Cartilha!$A:$A,1,FALSE)</f>
        <v>97186</v>
      </c>
      <c r="W4286" s="367"/>
    </row>
    <row r="4287" spans="1:23" ht="22.5" hidden="1" x14ac:dyDescent="0.2">
      <c r="A4287" s="623">
        <v>97187</v>
      </c>
      <c r="B4287" s="616" t="s">
        <v>3171</v>
      </c>
      <c r="C4287" s="620" t="s">
        <v>2400</v>
      </c>
      <c r="D4287" s="612" t="s">
        <v>7029</v>
      </c>
      <c r="E4287" s="621">
        <v>57.23</v>
      </c>
      <c r="F4287" s="614">
        <f t="shared" si="1192"/>
        <v>69</v>
      </c>
      <c r="G4287" s="510"/>
      <c r="H4287" s="423"/>
      <c r="I4287" s="422">
        <f t="shared" si="1194"/>
        <v>0</v>
      </c>
      <c r="J4287" s="422">
        <f t="shared" si="1195"/>
        <v>0</v>
      </c>
      <c r="K4287" s="419"/>
      <c r="L4287" s="423">
        <f t="shared" si="1196"/>
        <v>0</v>
      </c>
      <c r="M4287" s="423">
        <f t="shared" si="1197"/>
        <v>0</v>
      </c>
      <c r="N4287" s="424">
        <f t="shared" si="1198"/>
        <v>0</v>
      </c>
      <c r="O4287" s="424">
        <f t="shared" si="1199"/>
        <v>0</v>
      </c>
      <c r="P4287" s="420"/>
      <c r="Q4287" s="532"/>
      <c r="R4287" s="526" t="str">
        <f t="shared" si="1191"/>
        <v/>
      </c>
      <c r="S4287" s="526" t="str">
        <f t="shared" si="1193"/>
        <v/>
      </c>
      <c r="V4287" s="433">
        <f>VLOOKUP(A4287,[3]Cartilha!$A:$A,1,FALSE)</f>
        <v>97187</v>
      </c>
      <c r="W4287" s="367"/>
    </row>
    <row r="4288" spans="1:23" ht="22.5" hidden="1" x14ac:dyDescent="0.2">
      <c r="A4288" s="623">
        <v>97188</v>
      </c>
      <c r="B4288" s="616" t="s">
        <v>3171</v>
      </c>
      <c r="C4288" s="620" t="s">
        <v>2401</v>
      </c>
      <c r="D4288" s="612" t="s">
        <v>7029</v>
      </c>
      <c r="E4288" s="621">
        <v>67.41</v>
      </c>
      <c r="F4288" s="614">
        <f t="shared" si="1192"/>
        <v>81.27</v>
      </c>
      <c r="G4288" s="510"/>
      <c r="H4288" s="423"/>
      <c r="I4288" s="422">
        <f t="shared" si="1194"/>
        <v>0</v>
      </c>
      <c r="J4288" s="422">
        <f t="shared" si="1195"/>
        <v>0</v>
      </c>
      <c r="K4288" s="419"/>
      <c r="L4288" s="423">
        <f t="shared" si="1196"/>
        <v>0</v>
      </c>
      <c r="M4288" s="423">
        <f t="shared" si="1197"/>
        <v>0</v>
      </c>
      <c r="N4288" s="424">
        <f t="shared" si="1198"/>
        <v>0</v>
      </c>
      <c r="O4288" s="424">
        <f t="shared" si="1199"/>
        <v>0</v>
      </c>
      <c r="P4288" s="420"/>
      <c r="Q4288" s="532"/>
      <c r="R4288" s="526" t="str">
        <f t="shared" si="1191"/>
        <v/>
      </c>
      <c r="S4288" s="526" t="str">
        <f t="shared" si="1193"/>
        <v/>
      </c>
      <c r="V4288" s="433">
        <f>VLOOKUP(A4288,[3]Cartilha!$A:$A,1,FALSE)</f>
        <v>97188</v>
      </c>
      <c r="W4288" s="367"/>
    </row>
    <row r="4289" spans="1:23" ht="22.5" hidden="1" x14ac:dyDescent="0.2">
      <c r="A4289" s="623">
        <v>97189</v>
      </c>
      <c r="B4289" s="616" t="s">
        <v>3171</v>
      </c>
      <c r="C4289" s="620" t="s">
        <v>2402</v>
      </c>
      <c r="D4289" s="612" t="s">
        <v>7029</v>
      </c>
      <c r="E4289" s="621">
        <v>77.569999999999993</v>
      </c>
      <c r="F4289" s="614">
        <f t="shared" si="1192"/>
        <v>93.52</v>
      </c>
      <c r="G4289" s="510"/>
      <c r="H4289" s="423"/>
      <c r="I4289" s="422">
        <f t="shared" si="1194"/>
        <v>0</v>
      </c>
      <c r="J4289" s="422">
        <f t="shared" si="1195"/>
        <v>0</v>
      </c>
      <c r="K4289" s="419"/>
      <c r="L4289" s="423">
        <f t="shared" si="1196"/>
        <v>0</v>
      </c>
      <c r="M4289" s="423">
        <f t="shared" si="1197"/>
        <v>0</v>
      </c>
      <c r="N4289" s="424">
        <f t="shared" si="1198"/>
        <v>0</v>
      </c>
      <c r="O4289" s="424">
        <f t="shared" si="1199"/>
        <v>0</v>
      </c>
      <c r="P4289" s="420"/>
      <c r="Q4289" s="532"/>
      <c r="R4289" s="526" t="str">
        <f t="shared" si="1191"/>
        <v/>
      </c>
      <c r="S4289" s="526" t="str">
        <f t="shared" si="1193"/>
        <v/>
      </c>
      <c r="V4289" s="433">
        <f>VLOOKUP(A4289,[3]Cartilha!$A:$A,1,FALSE)</f>
        <v>97189</v>
      </c>
      <c r="W4289" s="367"/>
    </row>
    <row r="4290" spans="1:23" ht="22.5" hidden="1" x14ac:dyDescent="0.2">
      <c r="A4290" s="623">
        <v>97190</v>
      </c>
      <c r="B4290" s="616" t="s">
        <v>3171</v>
      </c>
      <c r="C4290" s="620" t="s">
        <v>2403</v>
      </c>
      <c r="D4290" s="612" t="s">
        <v>7029</v>
      </c>
      <c r="E4290" s="621">
        <v>87.74</v>
      </c>
      <c r="F4290" s="614">
        <f t="shared" si="1192"/>
        <v>105.78</v>
      </c>
      <c r="G4290" s="510"/>
      <c r="H4290" s="423"/>
      <c r="I4290" s="422">
        <f t="shared" si="1194"/>
        <v>0</v>
      </c>
      <c r="J4290" s="422">
        <f t="shared" si="1195"/>
        <v>0</v>
      </c>
      <c r="K4290" s="419"/>
      <c r="L4290" s="423">
        <f t="shared" si="1196"/>
        <v>0</v>
      </c>
      <c r="M4290" s="423">
        <f t="shared" si="1197"/>
        <v>0</v>
      </c>
      <c r="N4290" s="424">
        <f t="shared" si="1198"/>
        <v>0</v>
      </c>
      <c r="O4290" s="424">
        <f t="shared" si="1199"/>
        <v>0</v>
      </c>
      <c r="P4290" s="420"/>
      <c r="Q4290" s="532"/>
      <c r="R4290" s="526" t="str">
        <f t="shared" si="1191"/>
        <v/>
      </c>
      <c r="S4290" s="526" t="str">
        <f t="shared" si="1193"/>
        <v/>
      </c>
      <c r="V4290" s="433">
        <f>VLOOKUP(A4290,[3]Cartilha!$A:$A,1,FALSE)</f>
        <v>97190</v>
      </c>
      <c r="W4290" s="367"/>
    </row>
    <row r="4291" spans="1:23" ht="22.5" hidden="1" x14ac:dyDescent="0.2">
      <c r="A4291" s="623">
        <v>97191</v>
      </c>
      <c r="B4291" s="616" t="s">
        <v>3171</v>
      </c>
      <c r="C4291" s="620" t="s">
        <v>2404</v>
      </c>
      <c r="D4291" s="612" t="s">
        <v>7029</v>
      </c>
      <c r="E4291" s="621">
        <v>101.13</v>
      </c>
      <c r="F4291" s="614">
        <f t="shared" si="1192"/>
        <v>121.92</v>
      </c>
      <c r="G4291" s="510"/>
      <c r="H4291" s="423"/>
      <c r="I4291" s="422">
        <f t="shared" si="1194"/>
        <v>0</v>
      </c>
      <c r="J4291" s="422">
        <f t="shared" si="1195"/>
        <v>0</v>
      </c>
      <c r="K4291" s="419"/>
      <c r="L4291" s="423">
        <f t="shared" si="1196"/>
        <v>0</v>
      </c>
      <c r="M4291" s="423">
        <f t="shared" si="1197"/>
        <v>0</v>
      </c>
      <c r="N4291" s="424">
        <f t="shared" si="1198"/>
        <v>0</v>
      </c>
      <c r="O4291" s="424">
        <f t="shared" si="1199"/>
        <v>0</v>
      </c>
      <c r="P4291" s="420"/>
      <c r="Q4291" s="532"/>
      <c r="R4291" s="526" t="str">
        <f t="shared" si="1191"/>
        <v/>
      </c>
      <c r="S4291" s="526" t="str">
        <f t="shared" si="1193"/>
        <v/>
      </c>
      <c r="V4291" s="433">
        <f>VLOOKUP(A4291,[3]Cartilha!$A:$A,1,FALSE)</f>
        <v>97191</v>
      </c>
      <c r="W4291" s="367"/>
    </row>
    <row r="4292" spans="1:23" ht="22.5" hidden="1" x14ac:dyDescent="0.2">
      <c r="A4292" s="623">
        <v>97192</v>
      </c>
      <c r="B4292" s="616" t="s">
        <v>3171</v>
      </c>
      <c r="C4292" s="620" t="s">
        <v>2405</v>
      </c>
      <c r="D4292" s="612" t="s">
        <v>7029</v>
      </c>
      <c r="E4292" s="621">
        <v>111.64</v>
      </c>
      <c r="F4292" s="614">
        <f t="shared" si="1192"/>
        <v>134.59</v>
      </c>
      <c r="G4292" s="510"/>
      <c r="H4292" s="423"/>
      <c r="I4292" s="422">
        <f t="shared" si="1194"/>
        <v>0</v>
      </c>
      <c r="J4292" s="422">
        <f t="shared" si="1195"/>
        <v>0</v>
      </c>
      <c r="K4292" s="419"/>
      <c r="L4292" s="423">
        <f t="shared" si="1196"/>
        <v>0</v>
      </c>
      <c r="M4292" s="423">
        <f t="shared" si="1197"/>
        <v>0</v>
      </c>
      <c r="N4292" s="424">
        <f t="shared" si="1198"/>
        <v>0</v>
      </c>
      <c r="O4292" s="424">
        <f t="shared" si="1199"/>
        <v>0</v>
      </c>
      <c r="P4292" s="420"/>
      <c r="Q4292" s="532"/>
      <c r="R4292" s="526" t="str">
        <f t="shared" si="1191"/>
        <v/>
      </c>
      <c r="S4292" s="526" t="str">
        <f t="shared" si="1193"/>
        <v/>
      </c>
      <c r="V4292" s="433">
        <f>VLOOKUP(A4292,[3]Cartilha!$A:$A,1,FALSE)</f>
        <v>97192</v>
      </c>
      <c r="W4292" s="367"/>
    </row>
    <row r="4293" spans="1:23" ht="22.5" hidden="1" x14ac:dyDescent="0.2">
      <c r="A4293" s="623">
        <v>101936</v>
      </c>
      <c r="B4293" s="616" t="s">
        <v>3171</v>
      </c>
      <c r="C4293" s="620" t="s">
        <v>5158</v>
      </c>
      <c r="D4293" s="612" t="s">
        <v>169</v>
      </c>
      <c r="E4293" s="621">
        <v>8074.4</v>
      </c>
      <c r="F4293" s="614">
        <f t="shared" si="1192"/>
        <v>9734.5</v>
      </c>
      <c r="G4293" s="510"/>
      <c r="H4293" s="423"/>
      <c r="I4293" s="422">
        <f t="shared" si="1194"/>
        <v>0</v>
      </c>
      <c r="J4293" s="422">
        <f t="shared" si="1195"/>
        <v>0</v>
      </c>
      <c r="K4293" s="419"/>
      <c r="L4293" s="423">
        <f t="shared" si="1196"/>
        <v>0</v>
      </c>
      <c r="M4293" s="423">
        <f t="shared" si="1197"/>
        <v>0</v>
      </c>
      <c r="N4293" s="424">
        <f t="shared" si="1198"/>
        <v>0</v>
      </c>
      <c r="O4293" s="424">
        <f t="shared" si="1199"/>
        <v>0</v>
      </c>
      <c r="P4293" s="420"/>
      <c r="Q4293" s="532"/>
      <c r="R4293" s="526" t="str">
        <f t="shared" si="1191"/>
        <v/>
      </c>
      <c r="S4293" s="526" t="str">
        <f t="shared" si="1193"/>
        <v/>
      </c>
      <c r="V4293" s="433">
        <f>VLOOKUP(A4293,[3]Cartilha!$A:$A,1,FALSE)</f>
        <v>101936</v>
      </c>
      <c r="W4293" s="367"/>
    </row>
    <row r="4294" spans="1:23" ht="22.5" hidden="1" x14ac:dyDescent="0.2">
      <c r="A4294" s="623">
        <v>101937</v>
      </c>
      <c r="B4294" s="616" t="s">
        <v>3171</v>
      </c>
      <c r="C4294" s="620" t="s">
        <v>5159</v>
      </c>
      <c r="D4294" s="612" t="s">
        <v>169</v>
      </c>
      <c r="E4294" s="621">
        <v>14690.26</v>
      </c>
      <c r="F4294" s="614">
        <f t="shared" si="1192"/>
        <v>17710.580000000002</v>
      </c>
      <c r="G4294" s="510"/>
      <c r="H4294" s="423"/>
      <c r="I4294" s="422">
        <f t="shared" si="1194"/>
        <v>0</v>
      </c>
      <c r="J4294" s="422">
        <f t="shared" si="1195"/>
        <v>0</v>
      </c>
      <c r="K4294" s="419"/>
      <c r="L4294" s="423">
        <f t="shared" si="1196"/>
        <v>0</v>
      </c>
      <c r="M4294" s="423">
        <f t="shared" si="1197"/>
        <v>0</v>
      </c>
      <c r="N4294" s="424">
        <f t="shared" si="1198"/>
        <v>0</v>
      </c>
      <c r="O4294" s="424">
        <f t="shared" si="1199"/>
        <v>0</v>
      </c>
      <c r="P4294" s="420"/>
      <c r="Q4294" s="532"/>
      <c r="R4294" s="526" t="str">
        <f t="shared" si="1191"/>
        <v/>
      </c>
      <c r="S4294" s="526" t="str">
        <f t="shared" si="1193"/>
        <v/>
      </c>
      <c r="V4294" s="433">
        <f>VLOOKUP(A4294,[3]Cartilha!$A:$A,1,FALSE)</f>
        <v>101937</v>
      </c>
      <c r="W4294" s="367"/>
    </row>
    <row r="4295" spans="1:23" ht="22.5" hidden="1" x14ac:dyDescent="0.2">
      <c r="A4295" s="623">
        <v>92359</v>
      </c>
      <c r="B4295" s="616" t="s">
        <v>3171</v>
      </c>
      <c r="C4295" s="620" t="s">
        <v>5160</v>
      </c>
      <c r="D4295" s="612" t="s">
        <v>7029</v>
      </c>
      <c r="E4295" s="621">
        <v>56.85</v>
      </c>
      <c r="F4295" s="614">
        <f t="shared" si="1192"/>
        <v>68.540000000000006</v>
      </c>
      <c r="G4295" s="510"/>
      <c r="H4295" s="423"/>
      <c r="I4295" s="422">
        <f t="shared" si="1194"/>
        <v>0</v>
      </c>
      <c r="J4295" s="422">
        <f t="shared" si="1195"/>
        <v>0</v>
      </c>
      <c r="K4295" s="419"/>
      <c r="L4295" s="423">
        <f t="shared" si="1196"/>
        <v>0</v>
      </c>
      <c r="M4295" s="423">
        <f t="shared" si="1197"/>
        <v>0</v>
      </c>
      <c r="N4295" s="424">
        <f t="shared" si="1198"/>
        <v>0</v>
      </c>
      <c r="O4295" s="424">
        <f t="shared" si="1199"/>
        <v>0</v>
      </c>
      <c r="P4295" s="420"/>
      <c r="Q4295" s="532"/>
      <c r="R4295" s="526" t="str">
        <f t="shared" si="1191"/>
        <v/>
      </c>
      <c r="S4295" s="526" t="str">
        <f t="shared" si="1193"/>
        <v/>
      </c>
      <c r="V4295" s="433">
        <f>VLOOKUP(A4295,[3]Cartilha!$A:$A,1,FALSE)</f>
        <v>92359</v>
      </c>
      <c r="W4295" s="367"/>
    </row>
    <row r="4296" spans="1:23" ht="22.5" hidden="1" x14ac:dyDescent="0.2">
      <c r="A4296" s="623">
        <v>92360</v>
      </c>
      <c r="B4296" s="616" t="s">
        <v>3171</v>
      </c>
      <c r="C4296" s="620" t="s">
        <v>5161</v>
      </c>
      <c r="D4296" s="612" t="s">
        <v>7029</v>
      </c>
      <c r="E4296" s="621">
        <v>75.94</v>
      </c>
      <c r="F4296" s="614">
        <f t="shared" si="1192"/>
        <v>91.55</v>
      </c>
      <c r="G4296" s="510"/>
      <c r="H4296" s="423"/>
      <c r="I4296" s="422">
        <f t="shared" si="1194"/>
        <v>0</v>
      </c>
      <c r="J4296" s="422">
        <f t="shared" si="1195"/>
        <v>0</v>
      </c>
      <c r="K4296" s="419"/>
      <c r="L4296" s="423">
        <f t="shared" si="1196"/>
        <v>0</v>
      </c>
      <c r="M4296" s="423">
        <f t="shared" si="1197"/>
        <v>0</v>
      </c>
      <c r="N4296" s="424">
        <f t="shared" si="1198"/>
        <v>0</v>
      </c>
      <c r="O4296" s="424">
        <f t="shared" si="1199"/>
        <v>0</v>
      </c>
      <c r="P4296" s="420"/>
      <c r="Q4296" s="532"/>
      <c r="R4296" s="526" t="str">
        <f t="shared" si="1191"/>
        <v/>
      </c>
      <c r="S4296" s="526" t="str">
        <f t="shared" si="1193"/>
        <v/>
      </c>
      <c r="V4296" s="433">
        <f>VLOOKUP(A4296,[3]Cartilha!$A:$A,1,FALSE)</f>
        <v>92360</v>
      </c>
      <c r="W4296" s="367"/>
    </row>
    <row r="4297" spans="1:23" ht="22.5" hidden="1" x14ac:dyDescent="0.2">
      <c r="A4297" s="623">
        <v>92645</v>
      </c>
      <c r="B4297" s="616" t="s">
        <v>3171</v>
      </c>
      <c r="C4297" s="620" t="s">
        <v>5162</v>
      </c>
      <c r="D4297" s="612" t="s">
        <v>7029</v>
      </c>
      <c r="E4297" s="621">
        <v>60.85</v>
      </c>
      <c r="F4297" s="614">
        <f t="shared" si="1192"/>
        <v>73.36</v>
      </c>
      <c r="G4297" s="510"/>
      <c r="H4297" s="423"/>
      <c r="I4297" s="422">
        <f t="shared" si="1194"/>
        <v>0</v>
      </c>
      <c r="J4297" s="422">
        <f t="shared" si="1195"/>
        <v>0</v>
      </c>
      <c r="K4297" s="419"/>
      <c r="L4297" s="423">
        <f t="shared" si="1196"/>
        <v>0</v>
      </c>
      <c r="M4297" s="423">
        <f t="shared" si="1197"/>
        <v>0</v>
      </c>
      <c r="N4297" s="424">
        <f t="shared" si="1198"/>
        <v>0</v>
      </c>
      <c r="O4297" s="424">
        <f t="shared" si="1199"/>
        <v>0</v>
      </c>
      <c r="P4297" s="420"/>
      <c r="Q4297" s="532"/>
      <c r="R4297" s="526" t="str">
        <f t="shared" si="1191"/>
        <v/>
      </c>
      <c r="S4297" s="526" t="str">
        <f t="shared" si="1193"/>
        <v/>
      </c>
      <c r="V4297" s="433">
        <f>VLOOKUP(A4297,[3]Cartilha!$A:$A,1,FALSE)</f>
        <v>92645</v>
      </c>
      <c r="W4297" s="367"/>
    </row>
    <row r="4298" spans="1:23" ht="22.5" hidden="1" x14ac:dyDescent="0.2">
      <c r="A4298" s="623">
        <v>92646</v>
      </c>
      <c r="B4298" s="616" t="s">
        <v>3171</v>
      </c>
      <c r="C4298" s="620" t="s">
        <v>5163</v>
      </c>
      <c r="D4298" s="612" t="s">
        <v>7029</v>
      </c>
      <c r="E4298" s="621">
        <v>79.94</v>
      </c>
      <c r="F4298" s="614">
        <f t="shared" si="1192"/>
        <v>96.38</v>
      </c>
      <c r="G4298" s="510"/>
      <c r="H4298" s="423"/>
      <c r="I4298" s="422">
        <f t="shared" si="1194"/>
        <v>0</v>
      </c>
      <c r="J4298" s="422">
        <f t="shared" si="1195"/>
        <v>0</v>
      </c>
      <c r="K4298" s="419"/>
      <c r="L4298" s="423">
        <f t="shared" si="1196"/>
        <v>0</v>
      </c>
      <c r="M4298" s="423">
        <f t="shared" si="1197"/>
        <v>0</v>
      </c>
      <c r="N4298" s="424">
        <f t="shared" si="1198"/>
        <v>0</v>
      </c>
      <c r="O4298" s="424">
        <f t="shared" si="1199"/>
        <v>0</v>
      </c>
      <c r="P4298" s="420"/>
      <c r="Q4298" s="532"/>
      <c r="R4298" s="526" t="str">
        <f t="shared" si="1191"/>
        <v/>
      </c>
      <c r="S4298" s="526" t="str">
        <f t="shared" si="1193"/>
        <v/>
      </c>
      <c r="V4298" s="433">
        <f>VLOOKUP(A4298,[3]Cartilha!$A:$A,1,FALSE)</f>
        <v>92646</v>
      </c>
      <c r="W4298" s="367"/>
    </row>
    <row r="4299" spans="1:23" ht="22.5" hidden="1" x14ac:dyDescent="0.2">
      <c r="A4299" s="623">
        <v>92691</v>
      </c>
      <c r="B4299" s="616" t="s">
        <v>3171</v>
      </c>
      <c r="C4299" s="620" t="s">
        <v>5726</v>
      </c>
      <c r="D4299" s="612" t="s">
        <v>7029</v>
      </c>
      <c r="E4299" s="621">
        <v>83.43</v>
      </c>
      <c r="F4299" s="614">
        <f t="shared" si="1192"/>
        <v>100.58</v>
      </c>
      <c r="G4299" s="510"/>
      <c r="H4299" s="423"/>
      <c r="I4299" s="422">
        <f t="shared" si="1194"/>
        <v>0</v>
      </c>
      <c r="J4299" s="422">
        <f t="shared" si="1195"/>
        <v>0</v>
      </c>
      <c r="K4299" s="419"/>
      <c r="L4299" s="423">
        <f t="shared" si="1196"/>
        <v>0</v>
      </c>
      <c r="M4299" s="423">
        <f t="shared" si="1197"/>
        <v>0</v>
      </c>
      <c r="N4299" s="424">
        <f t="shared" si="1198"/>
        <v>0</v>
      </c>
      <c r="O4299" s="424">
        <f t="shared" si="1199"/>
        <v>0</v>
      </c>
      <c r="P4299" s="420"/>
      <c r="Q4299" s="532"/>
      <c r="R4299" s="526" t="str">
        <f t="shared" si="1191"/>
        <v/>
      </c>
      <c r="S4299" s="526" t="str">
        <f t="shared" si="1193"/>
        <v/>
      </c>
      <c r="V4299" s="433">
        <f>VLOOKUP(A4299,[3]Cartilha!$A:$A,1,FALSE)</f>
        <v>92691</v>
      </c>
      <c r="W4299" s="367"/>
    </row>
    <row r="4300" spans="1:23" ht="22.5" hidden="1" x14ac:dyDescent="0.2">
      <c r="A4300" s="623">
        <v>101918</v>
      </c>
      <c r="B4300" s="616" t="s">
        <v>3171</v>
      </c>
      <c r="C4300" s="620" t="s">
        <v>5164</v>
      </c>
      <c r="D4300" s="612" t="s">
        <v>7029</v>
      </c>
      <c r="E4300" s="621">
        <v>261.05</v>
      </c>
      <c r="F4300" s="614">
        <f t="shared" si="1192"/>
        <v>314.72000000000003</v>
      </c>
      <c r="G4300" s="510"/>
      <c r="H4300" s="423"/>
      <c r="I4300" s="422">
        <f t="shared" si="1194"/>
        <v>0</v>
      </c>
      <c r="J4300" s="422">
        <f t="shared" si="1195"/>
        <v>0</v>
      </c>
      <c r="K4300" s="419"/>
      <c r="L4300" s="423">
        <f t="shared" si="1196"/>
        <v>0</v>
      </c>
      <c r="M4300" s="423">
        <f t="shared" si="1197"/>
        <v>0</v>
      </c>
      <c r="N4300" s="424">
        <f t="shared" si="1198"/>
        <v>0</v>
      </c>
      <c r="O4300" s="424">
        <f t="shared" si="1199"/>
        <v>0</v>
      </c>
      <c r="P4300" s="420"/>
      <c r="Q4300" s="532"/>
      <c r="R4300" s="526" t="str">
        <f t="shared" si="1191"/>
        <v/>
      </c>
      <c r="S4300" s="526" t="str">
        <f t="shared" si="1193"/>
        <v/>
      </c>
      <c r="V4300" s="433">
        <f>VLOOKUP(A4300,[3]Cartilha!$A:$A,1,FALSE)</f>
        <v>101918</v>
      </c>
      <c r="W4300" s="367"/>
    </row>
    <row r="4301" spans="1:23" ht="22.5" hidden="1" x14ac:dyDescent="0.2">
      <c r="A4301" s="623">
        <v>101919</v>
      </c>
      <c r="B4301" s="616" t="s">
        <v>3171</v>
      </c>
      <c r="C4301" s="620" t="s">
        <v>5165</v>
      </c>
      <c r="D4301" s="612" t="s">
        <v>169</v>
      </c>
      <c r="E4301" s="621">
        <v>374.91</v>
      </c>
      <c r="F4301" s="614">
        <f t="shared" si="1192"/>
        <v>451.99</v>
      </c>
      <c r="G4301" s="510"/>
      <c r="H4301" s="423"/>
      <c r="I4301" s="422">
        <f t="shared" si="1194"/>
        <v>0</v>
      </c>
      <c r="J4301" s="422">
        <f t="shared" si="1195"/>
        <v>0</v>
      </c>
      <c r="K4301" s="419"/>
      <c r="L4301" s="423">
        <f t="shared" si="1196"/>
        <v>0</v>
      </c>
      <c r="M4301" s="423">
        <f t="shared" si="1197"/>
        <v>0</v>
      </c>
      <c r="N4301" s="424">
        <f t="shared" si="1198"/>
        <v>0</v>
      </c>
      <c r="O4301" s="424">
        <f t="shared" si="1199"/>
        <v>0</v>
      </c>
      <c r="P4301" s="420"/>
      <c r="Q4301" s="532"/>
      <c r="R4301" s="526" t="str">
        <f t="shared" si="1191"/>
        <v/>
      </c>
      <c r="S4301" s="526" t="str">
        <f t="shared" si="1193"/>
        <v/>
      </c>
      <c r="V4301" s="433">
        <f>VLOOKUP(A4301,[3]Cartilha!$A:$A,1,FALSE)</f>
        <v>101919</v>
      </c>
      <c r="W4301" s="367"/>
    </row>
    <row r="4302" spans="1:23" ht="22.5" hidden="1" x14ac:dyDescent="0.2">
      <c r="A4302" s="623">
        <v>101920</v>
      </c>
      <c r="B4302" s="616" t="s">
        <v>3171</v>
      </c>
      <c r="C4302" s="620" t="s">
        <v>5166</v>
      </c>
      <c r="D4302" s="612" t="s">
        <v>169</v>
      </c>
      <c r="E4302" s="621">
        <v>181.29</v>
      </c>
      <c r="F4302" s="614">
        <f t="shared" si="1192"/>
        <v>218.56</v>
      </c>
      <c r="G4302" s="510"/>
      <c r="H4302" s="423"/>
      <c r="I4302" s="422">
        <f t="shared" si="1194"/>
        <v>0</v>
      </c>
      <c r="J4302" s="422">
        <f t="shared" si="1195"/>
        <v>0</v>
      </c>
      <c r="K4302" s="419"/>
      <c r="L4302" s="423">
        <f t="shared" si="1196"/>
        <v>0</v>
      </c>
      <c r="M4302" s="423">
        <f t="shared" si="1197"/>
        <v>0</v>
      </c>
      <c r="N4302" s="424">
        <f t="shared" si="1198"/>
        <v>0</v>
      </c>
      <c r="O4302" s="424">
        <f t="shared" si="1199"/>
        <v>0</v>
      </c>
      <c r="P4302" s="420"/>
      <c r="Q4302" s="532"/>
      <c r="R4302" s="526" t="str">
        <f t="shared" si="1191"/>
        <v/>
      </c>
      <c r="S4302" s="526" t="str">
        <f t="shared" si="1193"/>
        <v/>
      </c>
      <c r="V4302" s="433">
        <f>VLOOKUP(A4302,[3]Cartilha!$A:$A,1,FALSE)</f>
        <v>101920</v>
      </c>
      <c r="W4302" s="367"/>
    </row>
    <row r="4303" spans="1:23" ht="22.5" hidden="1" x14ac:dyDescent="0.2">
      <c r="A4303" s="623">
        <v>101921</v>
      </c>
      <c r="B4303" s="616" t="s">
        <v>3171</v>
      </c>
      <c r="C4303" s="620" t="s">
        <v>5167</v>
      </c>
      <c r="D4303" s="612" t="s">
        <v>169</v>
      </c>
      <c r="E4303" s="621">
        <v>206.22</v>
      </c>
      <c r="F4303" s="614">
        <f t="shared" si="1192"/>
        <v>248.62</v>
      </c>
      <c r="G4303" s="510"/>
      <c r="H4303" s="423"/>
      <c r="I4303" s="422">
        <f t="shared" si="1194"/>
        <v>0</v>
      </c>
      <c r="J4303" s="422">
        <f t="shared" si="1195"/>
        <v>0</v>
      </c>
      <c r="K4303" s="419"/>
      <c r="L4303" s="423">
        <f t="shared" si="1196"/>
        <v>0</v>
      </c>
      <c r="M4303" s="423">
        <f t="shared" si="1197"/>
        <v>0</v>
      </c>
      <c r="N4303" s="424">
        <f t="shared" si="1198"/>
        <v>0</v>
      </c>
      <c r="O4303" s="424">
        <f t="shared" si="1199"/>
        <v>0</v>
      </c>
      <c r="P4303" s="420"/>
      <c r="Q4303" s="532"/>
      <c r="R4303" s="526" t="str">
        <f t="shared" si="1191"/>
        <v/>
      </c>
      <c r="S4303" s="526" t="str">
        <f t="shared" si="1193"/>
        <v/>
      </c>
      <c r="V4303" s="433">
        <f>VLOOKUP(A4303,[3]Cartilha!$A:$A,1,FALSE)</f>
        <v>101921</v>
      </c>
      <c r="W4303" s="367"/>
    </row>
    <row r="4304" spans="1:23" ht="22.5" hidden="1" x14ac:dyDescent="0.2">
      <c r="A4304" s="623">
        <v>101922</v>
      </c>
      <c r="B4304" s="616" t="s">
        <v>3171</v>
      </c>
      <c r="C4304" s="620" t="s">
        <v>5168</v>
      </c>
      <c r="D4304" s="612" t="s">
        <v>169</v>
      </c>
      <c r="E4304" s="621">
        <v>206.22</v>
      </c>
      <c r="F4304" s="614">
        <f t="shared" si="1192"/>
        <v>248.62</v>
      </c>
      <c r="G4304" s="510"/>
      <c r="H4304" s="423"/>
      <c r="I4304" s="422">
        <f t="shared" si="1194"/>
        <v>0</v>
      </c>
      <c r="J4304" s="422">
        <f t="shared" si="1195"/>
        <v>0</v>
      </c>
      <c r="K4304" s="419"/>
      <c r="L4304" s="423">
        <f t="shared" si="1196"/>
        <v>0</v>
      </c>
      <c r="M4304" s="423">
        <f t="shared" si="1197"/>
        <v>0</v>
      </c>
      <c r="N4304" s="424">
        <f t="shared" si="1198"/>
        <v>0</v>
      </c>
      <c r="O4304" s="424">
        <f t="shared" si="1199"/>
        <v>0</v>
      </c>
      <c r="P4304" s="420"/>
      <c r="Q4304" s="532"/>
      <c r="R4304" s="526" t="str">
        <f t="shared" si="1191"/>
        <v/>
      </c>
      <c r="S4304" s="526" t="str">
        <f t="shared" si="1193"/>
        <v/>
      </c>
      <c r="V4304" s="433">
        <f>VLOOKUP(A4304,[3]Cartilha!$A:$A,1,FALSE)</f>
        <v>101922</v>
      </c>
      <c r="W4304" s="367"/>
    </row>
    <row r="4305" spans="1:23" ht="22.5" hidden="1" x14ac:dyDescent="0.2">
      <c r="A4305" s="623">
        <v>101923</v>
      </c>
      <c r="B4305" s="616" t="s">
        <v>3171</v>
      </c>
      <c r="C4305" s="620" t="s">
        <v>5169</v>
      </c>
      <c r="D4305" s="612" t="s">
        <v>169</v>
      </c>
      <c r="E4305" s="621">
        <v>206.22</v>
      </c>
      <c r="F4305" s="614">
        <f t="shared" si="1192"/>
        <v>248.62</v>
      </c>
      <c r="G4305" s="510"/>
      <c r="H4305" s="423"/>
      <c r="I4305" s="422">
        <f t="shared" ref="I4305:I4336" si="1200">IF(ISBLANK(E4305),0,ROUND(F4305*G4305,2))</f>
        <v>0</v>
      </c>
      <c r="J4305" s="422">
        <f t="shared" ref="J4305:J4336" si="1201">IF(ISBLANK(G4305),0,ROUND(G4305*H4305,2))</f>
        <v>0</v>
      </c>
      <c r="K4305" s="419"/>
      <c r="L4305" s="423">
        <f t="shared" ref="L4305:L4336" si="1202">G4305</f>
        <v>0</v>
      </c>
      <c r="M4305" s="423">
        <f t="shared" ref="M4305:M4336" si="1203">H4305</f>
        <v>0</v>
      </c>
      <c r="N4305" s="424">
        <f t="shared" ref="N4305:N4336" si="1204">IF(ISBLANK(E4305),0,ROUND(F4305*L4305,2))</f>
        <v>0</v>
      </c>
      <c r="O4305" s="424">
        <f t="shared" ref="O4305:O4336" si="1205">IF(ISBLANK(L4305),0,ROUND(L4305*M4305,2))</f>
        <v>0</v>
      </c>
      <c r="P4305" s="420"/>
      <c r="Q4305" s="532"/>
      <c r="R4305" s="526" t="str">
        <f t="shared" si="1191"/>
        <v/>
      </c>
      <c r="S4305" s="526" t="str">
        <f t="shared" si="1193"/>
        <v/>
      </c>
      <c r="V4305" s="433">
        <f>VLOOKUP(A4305,[3]Cartilha!$A:$A,1,FALSE)</f>
        <v>101923</v>
      </c>
      <c r="W4305" s="367"/>
    </row>
    <row r="4306" spans="1:23" ht="22.5" hidden="1" x14ac:dyDescent="0.2">
      <c r="A4306" s="623">
        <v>101924</v>
      </c>
      <c r="B4306" s="616" t="s">
        <v>3171</v>
      </c>
      <c r="C4306" s="620" t="s">
        <v>5170</v>
      </c>
      <c r="D4306" s="612" t="s">
        <v>169</v>
      </c>
      <c r="E4306" s="621">
        <v>170.86</v>
      </c>
      <c r="F4306" s="614">
        <f t="shared" si="1192"/>
        <v>205.99</v>
      </c>
      <c r="G4306" s="510"/>
      <c r="H4306" s="423"/>
      <c r="I4306" s="422">
        <f t="shared" si="1200"/>
        <v>0</v>
      </c>
      <c r="J4306" s="422">
        <f t="shared" si="1201"/>
        <v>0</v>
      </c>
      <c r="K4306" s="419"/>
      <c r="L4306" s="423">
        <f t="shared" si="1202"/>
        <v>0</v>
      </c>
      <c r="M4306" s="423">
        <f t="shared" si="1203"/>
        <v>0</v>
      </c>
      <c r="N4306" s="424">
        <f t="shared" si="1204"/>
        <v>0</v>
      </c>
      <c r="O4306" s="424">
        <f t="shared" si="1205"/>
        <v>0</v>
      </c>
      <c r="P4306" s="420"/>
      <c r="Q4306" s="532"/>
      <c r="R4306" s="526" t="str">
        <f t="shared" si="1191"/>
        <v/>
      </c>
      <c r="S4306" s="526" t="str">
        <f t="shared" si="1193"/>
        <v/>
      </c>
      <c r="V4306" s="433">
        <f>VLOOKUP(A4306,[3]Cartilha!$A:$A,1,FALSE)</f>
        <v>101924</v>
      </c>
      <c r="W4306" s="367"/>
    </row>
    <row r="4307" spans="1:23" ht="22.5" hidden="1" x14ac:dyDescent="0.2">
      <c r="A4307" s="623">
        <v>101925</v>
      </c>
      <c r="B4307" s="616" t="s">
        <v>3171</v>
      </c>
      <c r="C4307" s="620" t="s">
        <v>5171</v>
      </c>
      <c r="D4307" s="612" t="s">
        <v>169</v>
      </c>
      <c r="E4307" s="621">
        <v>284.87</v>
      </c>
      <c r="F4307" s="614">
        <f t="shared" si="1192"/>
        <v>343.44</v>
      </c>
      <c r="G4307" s="510"/>
      <c r="H4307" s="423"/>
      <c r="I4307" s="422">
        <f t="shared" si="1200"/>
        <v>0</v>
      </c>
      <c r="J4307" s="422">
        <f t="shared" si="1201"/>
        <v>0</v>
      </c>
      <c r="K4307" s="419"/>
      <c r="L4307" s="423">
        <f t="shared" si="1202"/>
        <v>0</v>
      </c>
      <c r="M4307" s="423">
        <f t="shared" si="1203"/>
        <v>0</v>
      </c>
      <c r="N4307" s="424">
        <f t="shared" si="1204"/>
        <v>0</v>
      </c>
      <c r="O4307" s="424">
        <f t="shared" si="1205"/>
        <v>0</v>
      </c>
      <c r="P4307" s="420"/>
      <c r="Q4307" s="532"/>
      <c r="R4307" s="526" t="str">
        <f t="shared" si="1191"/>
        <v/>
      </c>
      <c r="S4307" s="526" t="str">
        <f t="shared" si="1193"/>
        <v/>
      </c>
      <c r="V4307" s="433">
        <f>VLOOKUP(A4307,[3]Cartilha!$A:$A,1,FALSE)</f>
        <v>101925</v>
      </c>
      <c r="W4307" s="367"/>
    </row>
    <row r="4308" spans="1:23" ht="22.5" hidden="1" x14ac:dyDescent="0.2">
      <c r="A4308" s="623">
        <v>101926</v>
      </c>
      <c r="B4308" s="616" t="s">
        <v>3171</v>
      </c>
      <c r="C4308" s="620" t="s">
        <v>5172</v>
      </c>
      <c r="D4308" s="612" t="s">
        <v>169</v>
      </c>
      <c r="E4308" s="621">
        <v>367.6</v>
      </c>
      <c r="F4308" s="614">
        <f t="shared" si="1192"/>
        <v>443.18</v>
      </c>
      <c r="G4308" s="510"/>
      <c r="H4308" s="423"/>
      <c r="I4308" s="422">
        <f t="shared" si="1200"/>
        <v>0</v>
      </c>
      <c r="J4308" s="422">
        <f t="shared" si="1201"/>
        <v>0</v>
      </c>
      <c r="K4308" s="419"/>
      <c r="L4308" s="423">
        <f t="shared" si="1202"/>
        <v>0</v>
      </c>
      <c r="M4308" s="423">
        <f t="shared" si="1203"/>
        <v>0</v>
      </c>
      <c r="N4308" s="424">
        <f t="shared" si="1204"/>
        <v>0</v>
      </c>
      <c r="O4308" s="424">
        <f t="shared" si="1205"/>
        <v>0</v>
      </c>
      <c r="P4308" s="420"/>
      <c r="Q4308" s="532"/>
      <c r="R4308" s="526" t="str">
        <f t="shared" ref="R4308:R4371" si="1206">IF(Q4308="X","x",IF(Q4308="xx","x",IF(O4308&gt;0,"x","")))</f>
        <v/>
      </c>
      <c r="S4308" s="526" t="str">
        <f t="shared" si="1193"/>
        <v/>
      </c>
      <c r="V4308" s="433">
        <f>VLOOKUP(A4308,[3]Cartilha!$A:$A,1,FALSE)</f>
        <v>101926</v>
      </c>
      <c r="W4308" s="367"/>
    </row>
    <row r="4309" spans="1:23" ht="22.5" hidden="1" x14ac:dyDescent="0.2">
      <c r="A4309" s="623">
        <v>101927</v>
      </c>
      <c r="B4309" s="616" t="s">
        <v>3171</v>
      </c>
      <c r="C4309" s="620" t="s">
        <v>5173</v>
      </c>
      <c r="D4309" s="612" t="s">
        <v>7029</v>
      </c>
      <c r="E4309" s="621">
        <v>245.8</v>
      </c>
      <c r="F4309" s="614">
        <f t="shared" si="1192"/>
        <v>296.33999999999997</v>
      </c>
      <c r="G4309" s="510"/>
      <c r="H4309" s="423"/>
      <c r="I4309" s="422">
        <f t="shared" si="1200"/>
        <v>0</v>
      </c>
      <c r="J4309" s="422">
        <f t="shared" si="1201"/>
        <v>0</v>
      </c>
      <c r="K4309" s="419"/>
      <c r="L4309" s="423">
        <f t="shared" si="1202"/>
        <v>0</v>
      </c>
      <c r="M4309" s="423">
        <f t="shared" si="1203"/>
        <v>0</v>
      </c>
      <c r="N4309" s="424">
        <f t="shared" si="1204"/>
        <v>0</v>
      </c>
      <c r="O4309" s="424">
        <f t="shared" si="1205"/>
        <v>0</v>
      </c>
      <c r="P4309" s="420"/>
      <c r="Q4309" s="532"/>
      <c r="R4309" s="526" t="str">
        <f t="shared" si="1206"/>
        <v/>
      </c>
      <c r="S4309" s="526" t="str">
        <f t="shared" si="1193"/>
        <v/>
      </c>
      <c r="V4309" s="433">
        <f>VLOOKUP(A4309,[3]Cartilha!$A:$A,1,FALSE)</f>
        <v>101927</v>
      </c>
      <c r="W4309" s="367"/>
    </row>
    <row r="4310" spans="1:23" ht="22.5" hidden="1" x14ac:dyDescent="0.2">
      <c r="A4310" s="623">
        <v>101928</v>
      </c>
      <c r="B4310" s="616" t="s">
        <v>3171</v>
      </c>
      <c r="C4310" s="620" t="s">
        <v>5174</v>
      </c>
      <c r="D4310" s="612" t="s">
        <v>169</v>
      </c>
      <c r="E4310" s="621">
        <v>380.74</v>
      </c>
      <c r="F4310" s="614">
        <f t="shared" si="1192"/>
        <v>459.02</v>
      </c>
      <c r="G4310" s="510"/>
      <c r="H4310" s="423"/>
      <c r="I4310" s="422">
        <f t="shared" si="1200"/>
        <v>0</v>
      </c>
      <c r="J4310" s="422">
        <f t="shared" si="1201"/>
        <v>0</v>
      </c>
      <c r="K4310" s="419"/>
      <c r="L4310" s="423">
        <f t="shared" si="1202"/>
        <v>0</v>
      </c>
      <c r="M4310" s="423">
        <f t="shared" si="1203"/>
        <v>0</v>
      </c>
      <c r="N4310" s="424">
        <f t="shared" si="1204"/>
        <v>0</v>
      </c>
      <c r="O4310" s="424">
        <f t="shared" si="1205"/>
        <v>0</v>
      </c>
      <c r="P4310" s="420"/>
      <c r="Q4310" s="532"/>
      <c r="R4310" s="526" t="str">
        <f t="shared" si="1206"/>
        <v/>
      </c>
      <c r="S4310" s="526" t="str">
        <f t="shared" si="1193"/>
        <v/>
      </c>
      <c r="V4310" s="433">
        <f>VLOOKUP(A4310,[3]Cartilha!$A:$A,1,FALSE)</f>
        <v>101928</v>
      </c>
      <c r="W4310" s="367"/>
    </row>
    <row r="4311" spans="1:23" ht="22.5" hidden="1" x14ac:dyDescent="0.2">
      <c r="A4311" s="623">
        <v>101929</v>
      </c>
      <c r="B4311" s="616" t="s">
        <v>3171</v>
      </c>
      <c r="C4311" s="620" t="s">
        <v>5175</v>
      </c>
      <c r="D4311" s="612" t="s">
        <v>169</v>
      </c>
      <c r="E4311" s="621">
        <v>187.12</v>
      </c>
      <c r="F4311" s="614">
        <f t="shared" ref="F4311:F4374" si="1207">IF(E4311=0,0,ROUND(E4311*(1+E$13)*(1-E$14),2))</f>
        <v>225.59</v>
      </c>
      <c r="G4311" s="510"/>
      <c r="H4311" s="423"/>
      <c r="I4311" s="422">
        <f t="shared" si="1200"/>
        <v>0</v>
      </c>
      <c r="J4311" s="422">
        <f t="shared" si="1201"/>
        <v>0</v>
      </c>
      <c r="K4311" s="419"/>
      <c r="L4311" s="423">
        <f t="shared" si="1202"/>
        <v>0</v>
      </c>
      <c r="M4311" s="423">
        <f t="shared" si="1203"/>
        <v>0</v>
      </c>
      <c r="N4311" s="424">
        <f t="shared" si="1204"/>
        <v>0</v>
      </c>
      <c r="O4311" s="424">
        <f t="shared" si="1205"/>
        <v>0</v>
      </c>
      <c r="P4311" s="420"/>
      <c r="Q4311" s="532"/>
      <c r="R4311" s="526" t="str">
        <f t="shared" si="1206"/>
        <v/>
      </c>
      <c r="S4311" s="526" t="str">
        <f t="shared" si="1193"/>
        <v/>
      </c>
      <c r="V4311" s="433">
        <f>VLOOKUP(A4311,[3]Cartilha!$A:$A,1,FALSE)</f>
        <v>101929</v>
      </c>
      <c r="W4311" s="367"/>
    </row>
    <row r="4312" spans="1:23" ht="22.5" hidden="1" x14ac:dyDescent="0.2">
      <c r="A4312" s="623">
        <v>101930</v>
      </c>
      <c r="B4312" s="616" t="s">
        <v>3171</v>
      </c>
      <c r="C4312" s="620" t="s">
        <v>5176</v>
      </c>
      <c r="D4312" s="612" t="s">
        <v>169</v>
      </c>
      <c r="E4312" s="621">
        <v>212.05</v>
      </c>
      <c r="F4312" s="614">
        <f t="shared" si="1207"/>
        <v>255.65</v>
      </c>
      <c r="G4312" s="510"/>
      <c r="H4312" s="423"/>
      <c r="I4312" s="422">
        <f t="shared" si="1200"/>
        <v>0</v>
      </c>
      <c r="J4312" s="422">
        <f t="shared" si="1201"/>
        <v>0</v>
      </c>
      <c r="K4312" s="419"/>
      <c r="L4312" s="423">
        <f t="shared" si="1202"/>
        <v>0</v>
      </c>
      <c r="M4312" s="423">
        <f t="shared" si="1203"/>
        <v>0</v>
      </c>
      <c r="N4312" s="424">
        <f t="shared" si="1204"/>
        <v>0</v>
      </c>
      <c r="O4312" s="424">
        <f t="shared" si="1205"/>
        <v>0</v>
      </c>
      <c r="P4312" s="420"/>
      <c r="Q4312" s="532"/>
      <c r="R4312" s="526" t="str">
        <f t="shared" si="1206"/>
        <v/>
      </c>
      <c r="S4312" s="526" t="str">
        <f t="shared" si="1193"/>
        <v/>
      </c>
      <c r="V4312" s="433">
        <f>VLOOKUP(A4312,[3]Cartilha!$A:$A,1,FALSE)</f>
        <v>101930</v>
      </c>
      <c r="W4312" s="367"/>
    </row>
    <row r="4313" spans="1:23" ht="22.5" hidden="1" x14ac:dyDescent="0.2">
      <c r="A4313" s="623">
        <v>101931</v>
      </c>
      <c r="B4313" s="616" t="s">
        <v>3171</v>
      </c>
      <c r="C4313" s="620" t="s">
        <v>5177</v>
      </c>
      <c r="D4313" s="612" t="s">
        <v>169</v>
      </c>
      <c r="E4313" s="621">
        <v>212.05</v>
      </c>
      <c r="F4313" s="614">
        <f t="shared" si="1207"/>
        <v>255.65</v>
      </c>
      <c r="G4313" s="510"/>
      <c r="H4313" s="423"/>
      <c r="I4313" s="422">
        <f t="shared" si="1200"/>
        <v>0</v>
      </c>
      <c r="J4313" s="422">
        <f t="shared" si="1201"/>
        <v>0</v>
      </c>
      <c r="K4313" s="419"/>
      <c r="L4313" s="423">
        <f t="shared" si="1202"/>
        <v>0</v>
      </c>
      <c r="M4313" s="423">
        <f t="shared" si="1203"/>
        <v>0</v>
      </c>
      <c r="N4313" s="424">
        <f t="shared" si="1204"/>
        <v>0</v>
      </c>
      <c r="O4313" s="424">
        <f t="shared" si="1205"/>
        <v>0</v>
      </c>
      <c r="P4313" s="420"/>
      <c r="Q4313" s="532"/>
      <c r="R4313" s="526" t="str">
        <f t="shared" si="1206"/>
        <v/>
      </c>
      <c r="S4313" s="526" t="str">
        <f t="shared" si="1193"/>
        <v/>
      </c>
      <c r="V4313" s="433">
        <f>VLOOKUP(A4313,[3]Cartilha!$A:$A,1,FALSE)</f>
        <v>101931</v>
      </c>
      <c r="W4313" s="367"/>
    </row>
    <row r="4314" spans="1:23" ht="22.5" hidden="1" x14ac:dyDescent="0.2">
      <c r="A4314" s="623">
        <v>101932</v>
      </c>
      <c r="B4314" s="616" t="s">
        <v>3171</v>
      </c>
      <c r="C4314" s="620" t="s">
        <v>5178</v>
      </c>
      <c r="D4314" s="612" t="s">
        <v>169</v>
      </c>
      <c r="E4314" s="621">
        <v>212.05</v>
      </c>
      <c r="F4314" s="614">
        <f t="shared" si="1207"/>
        <v>255.65</v>
      </c>
      <c r="G4314" s="510"/>
      <c r="H4314" s="423"/>
      <c r="I4314" s="422">
        <f t="shared" si="1200"/>
        <v>0</v>
      </c>
      <c r="J4314" s="422">
        <f t="shared" si="1201"/>
        <v>0</v>
      </c>
      <c r="K4314" s="419"/>
      <c r="L4314" s="423">
        <f t="shared" si="1202"/>
        <v>0</v>
      </c>
      <c r="M4314" s="423">
        <f t="shared" si="1203"/>
        <v>0</v>
      </c>
      <c r="N4314" s="424">
        <f t="shared" si="1204"/>
        <v>0</v>
      </c>
      <c r="O4314" s="424">
        <f t="shared" si="1205"/>
        <v>0</v>
      </c>
      <c r="P4314" s="420"/>
      <c r="Q4314" s="532"/>
      <c r="R4314" s="526" t="str">
        <f t="shared" si="1206"/>
        <v/>
      </c>
      <c r="S4314" s="526" t="str">
        <f t="shared" si="1193"/>
        <v/>
      </c>
      <c r="V4314" s="433">
        <f>VLOOKUP(A4314,[3]Cartilha!$A:$A,1,FALSE)</f>
        <v>101932</v>
      </c>
      <c r="W4314" s="367"/>
    </row>
    <row r="4315" spans="1:23" ht="22.5" hidden="1" x14ac:dyDescent="0.2">
      <c r="A4315" s="623">
        <v>101933</v>
      </c>
      <c r="B4315" s="616" t="s">
        <v>3171</v>
      </c>
      <c r="C4315" s="620" t="s">
        <v>5179</v>
      </c>
      <c r="D4315" s="612" t="s">
        <v>169</v>
      </c>
      <c r="E4315" s="621">
        <v>176.69</v>
      </c>
      <c r="F4315" s="614">
        <f t="shared" si="1207"/>
        <v>213.02</v>
      </c>
      <c r="G4315" s="510"/>
      <c r="H4315" s="423"/>
      <c r="I4315" s="422">
        <f t="shared" si="1200"/>
        <v>0</v>
      </c>
      <c r="J4315" s="422">
        <f t="shared" si="1201"/>
        <v>0</v>
      </c>
      <c r="K4315" s="419"/>
      <c r="L4315" s="423">
        <f t="shared" si="1202"/>
        <v>0</v>
      </c>
      <c r="M4315" s="423">
        <f t="shared" si="1203"/>
        <v>0</v>
      </c>
      <c r="N4315" s="424">
        <f t="shared" si="1204"/>
        <v>0</v>
      </c>
      <c r="O4315" s="424">
        <f t="shared" si="1205"/>
        <v>0</v>
      </c>
      <c r="P4315" s="420"/>
      <c r="Q4315" s="532"/>
      <c r="R4315" s="526" t="str">
        <f t="shared" si="1206"/>
        <v/>
      </c>
      <c r="S4315" s="526" t="str">
        <f t="shared" si="1193"/>
        <v/>
      </c>
      <c r="V4315" s="433">
        <f>VLOOKUP(A4315,[3]Cartilha!$A:$A,1,FALSE)</f>
        <v>101933</v>
      </c>
      <c r="W4315" s="367"/>
    </row>
    <row r="4316" spans="1:23" ht="22.5" hidden="1" x14ac:dyDescent="0.2">
      <c r="A4316" s="623">
        <v>101934</v>
      </c>
      <c r="B4316" s="616" t="s">
        <v>3171</v>
      </c>
      <c r="C4316" s="620" t="s">
        <v>5180</v>
      </c>
      <c r="D4316" s="612" t="s">
        <v>169</v>
      </c>
      <c r="E4316" s="621">
        <v>293.63</v>
      </c>
      <c r="F4316" s="614">
        <f t="shared" si="1207"/>
        <v>354</v>
      </c>
      <c r="G4316" s="510"/>
      <c r="H4316" s="423"/>
      <c r="I4316" s="422">
        <f t="shared" si="1200"/>
        <v>0</v>
      </c>
      <c r="J4316" s="422">
        <f t="shared" si="1201"/>
        <v>0</v>
      </c>
      <c r="K4316" s="419"/>
      <c r="L4316" s="423">
        <f t="shared" si="1202"/>
        <v>0</v>
      </c>
      <c r="M4316" s="423">
        <f t="shared" si="1203"/>
        <v>0</v>
      </c>
      <c r="N4316" s="424">
        <f t="shared" si="1204"/>
        <v>0</v>
      </c>
      <c r="O4316" s="424">
        <f t="shared" si="1205"/>
        <v>0</v>
      </c>
      <c r="P4316" s="420"/>
      <c r="Q4316" s="532"/>
      <c r="R4316" s="526" t="str">
        <f t="shared" si="1206"/>
        <v/>
      </c>
      <c r="S4316" s="526" t="str">
        <f t="shared" si="1193"/>
        <v/>
      </c>
      <c r="V4316" s="433">
        <f>VLOOKUP(A4316,[3]Cartilha!$A:$A,1,FALSE)</f>
        <v>101934</v>
      </c>
      <c r="W4316" s="367"/>
    </row>
    <row r="4317" spans="1:23" ht="22.5" hidden="1" x14ac:dyDescent="0.2">
      <c r="A4317" s="623">
        <v>101935</v>
      </c>
      <c r="B4317" s="616" t="s">
        <v>3171</v>
      </c>
      <c r="C4317" s="620" t="s">
        <v>5181</v>
      </c>
      <c r="D4317" s="612" t="s">
        <v>169</v>
      </c>
      <c r="E4317" s="621">
        <v>379.28</v>
      </c>
      <c r="F4317" s="614">
        <f t="shared" si="1207"/>
        <v>457.26</v>
      </c>
      <c r="G4317" s="510"/>
      <c r="H4317" s="423"/>
      <c r="I4317" s="422">
        <f t="shared" si="1200"/>
        <v>0</v>
      </c>
      <c r="J4317" s="422">
        <f t="shared" si="1201"/>
        <v>0</v>
      </c>
      <c r="K4317" s="419"/>
      <c r="L4317" s="423">
        <f t="shared" si="1202"/>
        <v>0</v>
      </c>
      <c r="M4317" s="423">
        <f t="shared" si="1203"/>
        <v>0</v>
      </c>
      <c r="N4317" s="424">
        <f t="shared" si="1204"/>
        <v>0</v>
      </c>
      <c r="O4317" s="424">
        <f t="shared" si="1205"/>
        <v>0</v>
      </c>
      <c r="P4317" s="420"/>
      <c r="Q4317" s="532"/>
      <c r="R4317" s="526" t="str">
        <f t="shared" si="1206"/>
        <v/>
      </c>
      <c r="S4317" s="526" t="str">
        <f t="shared" si="1193"/>
        <v/>
      </c>
      <c r="V4317" s="433">
        <f>VLOOKUP(A4317,[3]Cartilha!$A:$A,1,FALSE)</f>
        <v>101935</v>
      </c>
      <c r="W4317" s="367"/>
    </row>
    <row r="4318" spans="1:23" ht="22.5" hidden="1" x14ac:dyDescent="0.2">
      <c r="A4318" s="623">
        <v>97498</v>
      </c>
      <c r="B4318" s="616" t="s">
        <v>3171</v>
      </c>
      <c r="C4318" s="620" t="s">
        <v>4838</v>
      </c>
      <c r="D4318" s="612" t="s">
        <v>7029</v>
      </c>
      <c r="E4318" s="621">
        <v>55.49</v>
      </c>
      <c r="F4318" s="614">
        <f t="shared" si="1207"/>
        <v>66.900000000000006</v>
      </c>
      <c r="G4318" s="510"/>
      <c r="H4318" s="423"/>
      <c r="I4318" s="422">
        <f t="shared" si="1200"/>
        <v>0</v>
      </c>
      <c r="J4318" s="422">
        <f t="shared" si="1201"/>
        <v>0</v>
      </c>
      <c r="K4318" s="419"/>
      <c r="L4318" s="423">
        <f t="shared" si="1202"/>
        <v>0</v>
      </c>
      <c r="M4318" s="423">
        <f t="shared" si="1203"/>
        <v>0</v>
      </c>
      <c r="N4318" s="424">
        <f t="shared" si="1204"/>
        <v>0</v>
      </c>
      <c r="O4318" s="424">
        <f t="shared" si="1205"/>
        <v>0</v>
      </c>
      <c r="P4318" s="420"/>
      <c r="Q4318" s="532"/>
      <c r="R4318" s="526" t="str">
        <f t="shared" si="1206"/>
        <v/>
      </c>
      <c r="S4318" s="526" t="str">
        <f t="shared" si="1193"/>
        <v/>
      </c>
      <c r="V4318" s="433">
        <f>VLOOKUP(A4318,[3]Cartilha!$A:$A,1,FALSE)</f>
        <v>97498</v>
      </c>
      <c r="W4318" s="367"/>
    </row>
    <row r="4319" spans="1:23" ht="22.5" hidden="1" x14ac:dyDescent="0.2">
      <c r="A4319" s="623">
        <v>97535</v>
      </c>
      <c r="B4319" s="616" t="s">
        <v>3171</v>
      </c>
      <c r="C4319" s="620" t="s">
        <v>4839</v>
      </c>
      <c r="D4319" s="612" t="s">
        <v>7029</v>
      </c>
      <c r="E4319" s="621">
        <v>60.38</v>
      </c>
      <c r="F4319" s="614">
        <f t="shared" si="1207"/>
        <v>72.790000000000006</v>
      </c>
      <c r="G4319" s="510"/>
      <c r="H4319" s="423"/>
      <c r="I4319" s="422">
        <f t="shared" si="1200"/>
        <v>0</v>
      </c>
      <c r="J4319" s="422">
        <f t="shared" si="1201"/>
        <v>0</v>
      </c>
      <c r="K4319" s="419"/>
      <c r="L4319" s="423">
        <f t="shared" si="1202"/>
        <v>0</v>
      </c>
      <c r="M4319" s="423">
        <f t="shared" si="1203"/>
        <v>0</v>
      </c>
      <c r="N4319" s="424">
        <f t="shared" si="1204"/>
        <v>0</v>
      </c>
      <c r="O4319" s="424">
        <f t="shared" si="1205"/>
        <v>0</v>
      </c>
      <c r="P4319" s="420"/>
      <c r="Q4319" s="532"/>
      <c r="R4319" s="526" t="str">
        <f t="shared" si="1206"/>
        <v/>
      </c>
      <c r="S4319" s="526" t="str">
        <f t="shared" si="1193"/>
        <v/>
      </c>
      <c r="V4319" s="433">
        <f>VLOOKUP(A4319,[3]Cartilha!$A:$A,1,FALSE)</f>
        <v>97535</v>
      </c>
      <c r="W4319" s="367"/>
    </row>
    <row r="4320" spans="1:23" ht="22.5" hidden="1" x14ac:dyDescent="0.2">
      <c r="A4320" s="623">
        <v>97536</v>
      </c>
      <c r="B4320" s="616" t="s">
        <v>3171</v>
      </c>
      <c r="C4320" s="620" t="s">
        <v>4840</v>
      </c>
      <c r="D4320" s="612" t="s">
        <v>7029</v>
      </c>
      <c r="E4320" s="621">
        <v>71.62</v>
      </c>
      <c r="F4320" s="614">
        <f t="shared" si="1207"/>
        <v>86.35</v>
      </c>
      <c r="G4320" s="510"/>
      <c r="H4320" s="423"/>
      <c r="I4320" s="422">
        <f t="shared" si="1200"/>
        <v>0</v>
      </c>
      <c r="J4320" s="422">
        <f t="shared" si="1201"/>
        <v>0</v>
      </c>
      <c r="K4320" s="419"/>
      <c r="L4320" s="423">
        <f t="shared" si="1202"/>
        <v>0</v>
      </c>
      <c r="M4320" s="423">
        <f t="shared" si="1203"/>
        <v>0</v>
      </c>
      <c r="N4320" s="424">
        <f t="shared" si="1204"/>
        <v>0</v>
      </c>
      <c r="O4320" s="424">
        <f t="shared" si="1205"/>
        <v>0</v>
      </c>
      <c r="P4320" s="420"/>
      <c r="Q4320" s="532"/>
      <c r="R4320" s="526" t="str">
        <f t="shared" si="1206"/>
        <v/>
      </c>
      <c r="S4320" s="526" t="str">
        <f t="shared" si="1193"/>
        <v/>
      </c>
      <c r="V4320" s="433">
        <f>VLOOKUP(A4320,[3]Cartilha!$A:$A,1,FALSE)</f>
        <v>97536</v>
      </c>
      <c r="W4320" s="367"/>
    </row>
    <row r="4321" spans="1:23" ht="22.5" hidden="1" x14ac:dyDescent="0.2">
      <c r="A4321" s="623">
        <v>100791</v>
      </c>
      <c r="B4321" s="616" t="s">
        <v>3171</v>
      </c>
      <c r="C4321" s="620" t="s">
        <v>4332</v>
      </c>
      <c r="D4321" s="612" t="s">
        <v>7029</v>
      </c>
      <c r="E4321" s="621">
        <v>19.850000000000001</v>
      </c>
      <c r="F4321" s="614">
        <f t="shared" si="1207"/>
        <v>23.93</v>
      </c>
      <c r="G4321" s="510"/>
      <c r="H4321" s="423"/>
      <c r="I4321" s="422">
        <f t="shared" si="1200"/>
        <v>0</v>
      </c>
      <c r="J4321" s="422">
        <f t="shared" si="1201"/>
        <v>0</v>
      </c>
      <c r="K4321" s="419"/>
      <c r="L4321" s="423">
        <f t="shared" si="1202"/>
        <v>0</v>
      </c>
      <c r="M4321" s="423">
        <f t="shared" si="1203"/>
        <v>0</v>
      </c>
      <c r="N4321" s="424">
        <f t="shared" si="1204"/>
        <v>0</v>
      </c>
      <c r="O4321" s="424">
        <f t="shared" si="1205"/>
        <v>0</v>
      </c>
      <c r="P4321" s="420"/>
      <c r="Q4321" s="532"/>
      <c r="R4321" s="526" t="str">
        <f t="shared" si="1206"/>
        <v/>
      </c>
      <c r="S4321" s="526" t="str">
        <f t="shared" si="1193"/>
        <v/>
      </c>
      <c r="V4321" s="433">
        <f>VLOOKUP(A4321,[3]Cartilha!$A:$A,1,FALSE)</f>
        <v>100791</v>
      </c>
      <c r="W4321" s="367"/>
    </row>
    <row r="4322" spans="1:23" ht="22.5" hidden="1" x14ac:dyDescent="0.2">
      <c r="A4322" s="623">
        <v>100792</v>
      </c>
      <c r="B4322" s="616" t="s">
        <v>3171</v>
      </c>
      <c r="C4322" s="620" t="s">
        <v>4333</v>
      </c>
      <c r="D4322" s="612" t="s">
        <v>7029</v>
      </c>
      <c r="E4322" s="621">
        <v>28.96</v>
      </c>
      <c r="F4322" s="614">
        <f t="shared" si="1207"/>
        <v>34.909999999999997</v>
      </c>
      <c r="G4322" s="510"/>
      <c r="H4322" s="423"/>
      <c r="I4322" s="422">
        <f t="shared" si="1200"/>
        <v>0</v>
      </c>
      <c r="J4322" s="422">
        <f t="shared" si="1201"/>
        <v>0</v>
      </c>
      <c r="K4322" s="419"/>
      <c r="L4322" s="423">
        <f t="shared" si="1202"/>
        <v>0</v>
      </c>
      <c r="M4322" s="423">
        <f t="shared" si="1203"/>
        <v>0</v>
      </c>
      <c r="N4322" s="424">
        <f t="shared" si="1204"/>
        <v>0</v>
      </c>
      <c r="O4322" s="424">
        <f t="shared" si="1205"/>
        <v>0</v>
      </c>
      <c r="P4322" s="420"/>
      <c r="Q4322" s="532"/>
      <c r="R4322" s="526" t="str">
        <f t="shared" si="1206"/>
        <v/>
      </c>
      <c r="S4322" s="526" t="str">
        <f t="shared" ref="S4322:S4385" si="1208">IF(Q4322="X","x",IF(Q4322="xx","x",IF(OR(J4322&gt;0,O4322&gt;0),"x","")))</f>
        <v/>
      </c>
      <c r="V4322" s="433">
        <f>VLOOKUP(A4322,[3]Cartilha!$A:$A,1,FALSE)</f>
        <v>100792</v>
      </c>
      <c r="W4322" s="367"/>
    </row>
    <row r="4323" spans="1:23" ht="22.5" hidden="1" x14ac:dyDescent="0.2">
      <c r="A4323" s="623">
        <v>100793</v>
      </c>
      <c r="B4323" s="616" t="s">
        <v>3171</v>
      </c>
      <c r="C4323" s="620" t="s">
        <v>4334</v>
      </c>
      <c r="D4323" s="612" t="s">
        <v>7029</v>
      </c>
      <c r="E4323" s="621">
        <v>38.340000000000003</v>
      </c>
      <c r="F4323" s="614">
        <f t="shared" si="1207"/>
        <v>46.22</v>
      </c>
      <c r="G4323" s="510"/>
      <c r="H4323" s="423"/>
      <c r="I4323" s="422">
        <f t="shared" si="1200"/>
        <v>0</v>
      </c>
      <c r="J4323" s="422">
        <f t="shared" si="1201"/>
        <v>0</v>
      </c>
      <c r="K4323" s="419"/>
      <c r="L4323" s="423">
        <f t="shared" si="1202"/>
        <v>0</v>
      </c>
      <c r="M4323" s="423">
        <f t="shared" si="1203"/>
        <v>0</v>
      </c>
      <c r="N4323" s="424">
        <f t="shared" si="1204"/>
        <v>0</v>
      </c>
      <c r="O4323" s="424">
        <f t="shared" si="1205"/>
        <v>0</v>
      </c>
      <c r="P4323" s="420"/>
      <c r="Q4323" s="532"/>
      <c r="R4323" s="526" t="str">
        <f t="shared" si="1206"/>
        <v/>
      </c>
      <c r="S4323" s="526" t="str">
        <f t="shared" si="1208"/>
        <v/>
      </c>
      <c r="V4323" s="433">
        <f>VLOOKUP(A4323,[3]Cartilha!$A:$A,1,FALSE)</f>
        <v>100793</v>
      </c>
      <c r="W4323" s="367"/>
    </row>
    <row r="4324" spans="1:23" ht="22.5" hidden="1" x14ac:dyDescent="0.2">
      <c r="A4324" s="623">
        <v>100794</v>
      </c>
      <c r="B4324" s="616" t="s">
        <v>3171</v>
      </c>
      <c r="C4324" s="620" t="s">
        <v>4335</v>
      </c>
      <c r="D4324" s="612" t="s">
        <v>7029</v>
      </c>
      <c r="E4324" s="621">
        <v>51.64</v>
      </c>
      <c r="F4324" s="614">
        <f t="shared" si="1207"/>
        <v>62.26</v>
      </c>
      <c r="G4324" s="510"/>
      <c r="H4324" s="423"/>
      <c r="I4324" s="422">
        <f t="shared" si="1200"/>
        <v>0</v>
      </c>
      <c r="J4324" s="422">
        <f t="shared" si="1201"/>
        <v>0</v>
      </c>
      <c r="K4324" s="419"/>
      <c r="L4324" s="423">
        <f t="shared" si="1202"/>
        <v>0</v>
      </c>
      <c r="M4324" s="423">
        <f t="shared" si="1203"/>
        <v>0</v>
      </c>
      <c r="N4324" s="424">
        <f t="shared" si="1204"/>
        <v>0</v>
      </c>
      <c r="O4324" s="424">
        <f t="shared" si="1205"/>
        <v>0</v>
      </c>
      <c r="P4324" s="420"/>
      <c r="Q4324" s="532"/>
      <c r="R4324" s="526" t="str">
        <f t="shared" si="1206"/>
        <v/>
      </c>
      <c r="S4324" s="526" t="str">
        <f t="shared" si="1208"/>
        <v/>
      </c>
      <c r="V4324" s="433">
        <f>VLOOKUP(A4324,[3]Cartilha!$A:$A,1,FALSE)</f>
        <v>100794</v>
      </c>
      <c r="W4324" s="367"/>
    </row>
    <row r="4325" spans="1:23" ht="22.5" hidden="1" x14ac:dyDescent="0.2">
      <c r="A4325" s="623">
        <v>100799</v>
      </c>
      <c r="B4325" s="616" t="s">
        <v>3171</v>
      </c>
      <c r="C4325" s="620" t="s">
        <v>6262</v>
      </c>
      <c r="D4325" s="612" t="s">
        <v>7029</v>
      </c>
      <c r="E4325" s="621">
        <v>20.350000000000001</v>
      </c>
      <c r="F4325" s="614">
        <f t="shared" si="1207"/>
        <v>24.53</v>
      </c>
      <c r="G4325" s="510"/>
      <c r="H4325" s="423"/>
      <c r="I4325" s="422">
        <f t="shared" si="1200"/>
        <v>0</v>
      </c>
      <c r="J4325" s="422">
        <f t="shared" si="1201"/>
        <v>0</v>
      </c>
      <c r="K4325" s="419"/>
      <c r="L4325" s="423">
        <f t="shared" si="1202"/>
        <v>0</v>
      </c>
      <c r="M4325" s="423">
        <f t="shared" si="1203"/>
        <v>0</v>
      </c>
      <c r="N4325" s="424">
        <f t="shared" si="1204"/>
        <v>0</v>
      </c>
      <c r="O4325" s="424">
        <f t="shared" si="1205"/>
        <v>0</v>
      </c>
      <c r="P4325" s="420"/>
      <c r="Q4325" s="532"/>
      <c r="R4325" s="526" t="str">
        <f t="shared" si="1206"/>
        <v/>
      </c>
      <c r="S4325" s="526" t="str">
        <f t="shared" si="1208"/>
        <v/>
      </c>
      <c r="V4325" s="433">
        <f>VLOOKUP(A4325,[3]Cartilha!$A:$A,1,FALSE)</f>
        <v>100799</v>
      </c>
      <c r="W4325" s="367"/>
    </row>
    <row r="4326" spans="1:23" ht="22.5" hidden="1" x14ac:dyDescent="0.2">
      <c r="A4326" s="623">
        <v>100800</v>
      </c>
      <c r="B4326" s="616" t="s">
        <v>3171</v>
      </c>
      <c r="C4326" s="620" t="s">
        <v>6263</v>
      </c>
      <c r="D4326" s="612" t="s">
        <v>7029</v>
      </c>
      <c r="E4326" s="621">
        <v>29.46</v>
      </c>
      <c r="F4326" s="614">
        <f t="shared" si="1207"/>
        <v>35.520000000000003</v>
      </c>
      <c r="G4326" s="510"/>
      <c r="H4326" s="423"/>
      <c r="I4326" s="422">
        <f t="shared" si="1200"/>
        <v>0</v>
      </c>
      <c r="J4326" s="422">
        <f t="shared" si="1201"/>
        <v>0</v>
      </c>
      <c r="K4326" s="419"/>
      <c r="L4326" s="423">
        <f t="shared" si="1202"/>
        <v>0</v>
      </c>
      <c r="M4326" s="423">
        <f t="shared" si="1203"/>
        <v>0</v>
      </c>
      <c r="N4326" s="424">
        <f t="shared" si="1204"/>
        <v>0</v>
      </c>
      <c r="O4326" s="424">
        <f t="shared" si="1205"/>
        <v>0</v>
      </c>
      <c r="P4326" s="420"/>
      <c r="Q4326" s="532"/>
      <c r="R4326" s="526" t="str">
        <f t="shared" si="1206"/>
        <v/>
      </c>
      <c r="S4326" s="526" t="str">
        <f t="shared" si="1208"/>
        <v/>
      </c>
      <c r="V4326" s="433">
        <f>VLOOKUP(A4326,[3]Cartilha!$A:$A,1,FALSE)</f>
        <v>100800</v>
      </c>
      <c r="W4326" s="367"/>
    </row>
    <row r="4327" spans="1:23" ht="22.5" hidden="1" x14ac:dyDescent="0.2">
      <c r="A4327" s="623">
        <v>100801</v>
      </c>
      <c r="B4327" s="616" t="s">
        <v>3171</v>
      </c>
      <c r="C4327" s="620" t="s">
        <v>6264</v>
      </c>
      <c r="D4327" s="612" t="s">
        <v>7029</v>
      </c>
      <c r="E4327" s="621">
        <v>38.840000000000003</v>
      </c>
      <c r="F4327" s="614">
        <f t="shared" si="1207"/>
        <v>46.83</v>
      </c>
      <c r="G4327" s="510"/>
      <c r="H4327" s="423"/>
      <c r="I4327" s="422">
        <f t="shared" si="1200"/>
        <v>0</v>
      </c>
      <c r="J4327" s="422">
        <f t="shared" si="1201"/>
        <v>0</v>
      </c>
      <c r="K4327" s="419"/>
      <c r="L4327" s="423">
        <f t="shared" si="1202"/>
        <v>0</v>
      </c>
      <c r="M4327" s="423">
        <f t="shared" si="1203"/>
        <v>0</v>
      </c>
      <c r="N4327" s="424">
        <f t="shared" si="1204"/>
        <v>0</v>
      </c>
      <c r="O4327" s="424">
        <f t="shared" si="1205"/>
        <v>0</v>
      </c>
      <c r="P4327" s="420"/>
      <c r="Q4327" s="532"/>
      <c r="R4327" s="526" t="str">
        <f t="shared" si="1206"/>
        <v/>
      </c>
      <c r="S4327" s="526" t="str">
        <f t="shared" si="1208"/>
        <v/>
      </c>
      <c r="V4327" s="433">
        <f>VLOOKUP(A4327,[3]Cartilha!$A:$A,1,FALSE)</f>
        <v>100801</v>
      </c>
      <c r="W4327" s="367"/>
    </row>
    <row r="4328" spans="1:23" ht="22.5" hidden="1" x14ac:dyDescent="0.2">
      <c r="A4328" s="623">
        <v>100802</v>
      </c>
      <c r="B4328" s="616" t="s">
        <v>3171</v>
      </c>
      <c r="C4328" s="620" t="s">
        <v>6265</v>
      </c>
      <c r="D4328" s="612" t="s">
        <v>7029</v>
      </c>
      <c r="E4328" s="621">
        <v>52.14</v>
      </c>
      <c r="F4328" s="614">
        <f t="shared" si="1207"/>
        <v>62.86</v>
      </c>
      <c r="G4328" s="510"/>
      <c r="H4328" s="423"/>
      <c r="I4328" s="422">
        <f t="shared" si="1200"/>
        <v>0</v>
      </c>
      <c r="J4328" s="422">
        <f t="shared" si="1201"/>
        <v>0</v>
      </c>
      <c r="K4328" s="419"/>
      <c r="L4328" s="423">
        <f t="shared" si="1202"/>
        <v>0</v>
      </c>
      <c r="M4328" s="423">
        <f t="shared" si="1203"/>
        <v>0</v>
      </c>
      <c r="N4328" s="424">
        <f t="shared" si="1204"/>
        <v>0</v>
      </c>
      <c r="O4328" s="424">
        <f t="shared" si="1205"/>
        <v>0</v>
      </c>
      <c r="P4328" s="420"/>
      <c r="Q4328" s="532"/>
      <c r="R4328" s="526" t="str">
        <f t="shared" si="1206"/>
        <v/>
      </c>
      <c r="S4328" s="526" t="str">
        <f t="shared" si="1208"/>
        <v/>
      </c>
      <c r="V4328" s="433">
        <f>VLOOKUP(A4328,[3]Cartilha!$A:$A,1,FALSE)</f>
        <v>100802</v>
      </c>
      <c r="W4328" s="367"/>
    </row>
    <row r="4329" spans="1:23" ht="22.5" hidden="1" x14ac:dyDescent="0.2">
      <c r="A4329" s="623">
        <v>100803</v>
      </c>
      <c r="B4329" s="616" t="s">
        <v>3171</v>
      </c>
      <c r="C4329" s="620" t="s">
        <v>4336</v>
      </c>
      <c r="D4329" s="612" t="s">
        <v>7029</v>
      </c>
      <c r="E4329" s="621">
        <v>18.82</v>
      </c>
      <c r="F4329" s="614">
        <f t="shared" si="1207"/>
        <v>22.69</v>
      </c>
      <c r="G4329" s="510"/>
      <c r="H4329" s="423"/>
      <c r="I4329" s="422">
        <f t="shared" si="1200"/>
        <v>0</v>
      </c>
      <c r="J4329" s="422">
        <f t="shared" si="1201"/>
        <v>0</v>
      </c>
      <c r="K4329" s="419"/>
      <c r="L4329" s="423">
        <f t="shared" si="1202"/>
        <v>0</v>
      </c>
      <c r="M4329" s="423">
        <f t="shared" si="1203"/>
        <v>0</v>
      </c>
      <c r="N4329" s="424">
        <f t="shared" si="1204"/>
        <v>0</v>
      </c>
      <c r="O4329" s="424">
        <f t="shared" si="1205"/>
        <v>0</v>
      </c>
      <c r="P4329" s="420"/>
      <c r="Q4329" s="532"/>
      <c r="R4329" s="526" t="str">
        <f t="shared" si="1206"/>
        <v/>
      </c>
      <c r="S4329" s="526" t="str">
        <f t="shared" si="1208"/>
        <v/>
      </c>
      <c r="V4329" s="433">
        <f>VLOOKUP(A4329,[3]Cartilha!$A:$A,1,FALSE)</f>
        <v>100803</v>
      </c>
      <c r="W4329" s="367"/>
    </row>
    <row r="4330" spans="1:23" ht="22.5" hidden="1" x14ac:dyDescent="0.2">
      <c r="A4330" s="623">
        <v>100804</v>
      </c>
      <c r="B4330" s="616" t="s">
        <v>3171</v>
      </c>
      <c r="C4330" s="620" t="s">
        <v>4337</v>
      </c>
      <c r="D4330" s="612" t="s">
        <v>7029</v>
      </c>
      <c r="E4330" s="621">
        <v>27.75</v>
      </c>
      <c r="F4330" s="614">
        <f t="shared" si="1207"/>
        <v>33.46</v>
      </c>
      <c r="G4330" s="510"/>
      <c r="H4330" s="423"/>
      <c r="I4330" s="422">
        <f t="shared" si="1200"/>
        <v>0</v>
      </c>
      <c r="J4330" s="422">
        <f t="shared" si="1201"/>
        <v>0</v>
      </c>
      <c r="K4330" s="419"/>
      <c r="L4330" s="423">
        <f t="shared" si="1202"/>
        <v>0</v>
      </c>
      <c r="M4330" s="423">
        <f t="shared" si="1203"/>
        <v>0</v>
      </c>
      <c r="N4330" s="424">
        <f t="shared" si="1204"/>
        <v>0</v>
      </c>
      <c r="O4330" s="424">
        <f t="shared" si="1205"/>
        <v>0</v>
      </c>
      <c r="P4330" s="420"/>
      <c r="Q4330" s="532"/>
      <c r="R4330" s="526" t="str">
        <f t="shared" si="1206"/>
        <v/>
      </c>
      <c r="S4330" s="526" t="str">
        <f t="shared" si="1208"/>
        <v/>
      </c>
      <c r="V4330" s="433">
        <f>VLOOKUP(A4330,[3]Cartilha!$A:$A,1,FALSE)</f>
        <v>100804</v>
      </c>
      <c r="W4330" s="367"/>
    </row>
    <row r="4331" spans="1:23" ht="22.5" hidden="1" x14ac:dyDescent="0.2">
      <c r="A4331" s="623">
        <v>100805</v>
      </c>
      <c r="B4331" s="616" t="s">
        <v>3171</v>
      </c>
      <c r="C4331" s="620" t="s">
        <v>4338</v>
      </c>
      <c r="D4331" s="612" t="s">
        <v>7029</v>
      </c>
      <c r="E4331" s="621">
        <v>36.9</v>
      </c>
      <c r="F4331" s="614">
        <f t="shared" si="1207"/>
        <v>44.49</v>
      </c>
      <c r="G4331" s="510"/>
      <c r="H4331" s="423"/>
      <c r="I4331" s="422">
        <f t="shared" si="1200"/>
        <v>0</v>
      </c>
      <c r="J4331" s="422">
        <f t="shared" si="1201"/>
        <v>0</v>
      </c>
      <c r="K4331" s="419"/>
      <c r="L4331" s="423">
        <f t="shared" si="1202"/>
        <v>0</v>
      </c>
      <c r="M4331" s="423">
        <f t="shared" si="1203"/>
        <v>0</v>
      </c>
      <c r="N4331" s="424">
        <f t="shared" si="1204"/>
        <v>0</v>
      </c>
      <c r="O4331" s="424">
        <f t="shared" si="1205"/>
        <v>0</v>
      </c>
      <c r="P4331" s="420"/>
      <c r="Q4331" s="532"/>
      <c r="R4331" s="526" t="str">
        <f t="shared" si="1206"/>
        <v/>
      </c>
      <c r="S4331" s="526" t="str">
        <f t="shared" si="1208"/>
        <v/>
      </c>
      <c r="V4331" s="433">
        <f>VLOOKUP(A4331,[3]Cartilha!$A:$A,1,FALSE)</f>
        <v>100805</v>
      </c>
      <c r="W4331" s="367"/>
    </row>
    <row r="4332" spans="1:23" ht="22.5" hidden="1" x14ac:dyDescent="0.2">
      <c r="A4332" s="623">
        <v>100806</v>
      </c>
      <c r="B4332" s="616" t="s">
        <v>3171</v>
      </c>
      <c r="C4332" s="620" t="s">
        <v>4339</v>
      </c>
      <c r="D4332" s="612" t="s">
        <v>7029</v>
      </c>
      <c r="E4332" s="621">
        <v>49.86</v>
      </c>
      <c r="F4332" s="614">
        <f t="shared" si="1207"/>
        <v>60.11</v>
      </c>
      <c r="G4332" s="510"/>
      <c r="H4332" s="423"/>
      <c r="I4332" s="422">
        <f t="shared" si="1200"/>
        <v>0</v>
      </c>
      <c r="J4332" s="422">
        <f t="shared" si="1201"/>
        <v>0</v>
      </c>
      <c r="K4332" s="419"/>
      <c r="L4332" s="423">
        <f t="shared" si="1202"/>
        <v>0</v>
      </c>
      <c r="M4332" s="423">
        <f t="shared" si="1203"/>
        <v>0</v>
      </c>
      <c r="N4332" s="424">
        <f t="shared" si="1204"/>
        <v>0</v>
      </c>
      <c r="O4332" s="424">
        <f t="shared" si="1205"/>
        <v>0</v>
      </c>
      <c r="P4332" s="420"/>
      <c r="Q4332" s="532"/>
      <c r="R4332" s="526" t="str">
        <f t="shared" si="1206"/>
        <v/>
      </c>
      <c r="S4332" s="526" t="str">
        <f t="shared" si="1208"/>
        <v/>
      </c>
      <c r="V4332" s="433">
        <f>VLOOKUP(A4332,[3]Cartilha!$A:$A,1,FALSE)</f>
        <v>100806</v>
      </c>
      <c r="W4332" s="367"/>
    </row>
    <row r="4333" spans="1:23" ht="22.5" hidden="1" x14ac:dyDescent="0.2">
      <c r="A4333" s="623">
        <v>100807</v>
      </c>
      <c r="B4333" s="616" t="s">
        <v>3171</v>
      </c>
      <c r="C4333" s="620" t="s">
        <v>6266</v>
      </c>
      <c r="D4333" s="612" t="s">
        <v>7029</v>
      </c>
      <c r="E4333" s="621">
        <v>26.18</v>
      </c>
      <c r="F4333" s="614">
        <f t="shared" si="1207"/>
        <v>31.56</v>
      </c>
      <c r="G4333" s="510"/>
      <c r="H4333" s="423"/>
      <c r="I4333" s="422">
        <f t="shared" si="1200"/>
        <v>0</v>
      </c>
      <c r="J4333" s="422">
        <f t="shared" si="1201"/>
        <v>0</v>
      </c>
      <c r="K4333" s="419"/>
      <c r="L4333" s="423">
        <f t="shared" si="1202"/>
        <v>0</v>
      </c>
      <c r="M4333" s="423">
        <f t="shared" si="1203"/>
        <v>0</v>
      </c>
      <c r="N4333" s="424">
        <f t="shared" si="1204"/>
        <v>0</v>
      </c>
      <c r="O4333" s="424">
        <f t="shared" si="1205"/>
        <v>0</v>
      </c>
      <c r="P4333" s="420"/>
      <c r="Q4333" s="532"/>
      <c r="R4333" s="526" t="str">
        <f t="shared" si="1206"/>
        <v/>
      </c>
      <c r="S4333" s="526" t="str">
        <f t="shared" si="1208"/>
        <v/>
      </c>
      <c r="V4333" s="433">
        <f>VLOOKUP(A4333,[3]Cartilha!$A:$A,1,FALSE)</f>
        <v>100807</v>
      </c>
      <c r="W4333" s="367"/>
    </row>
    <row r="4334" spans="1:23" ht="22.5" hidden="1" x14ac:dyDescent="0.2">
      <c r="A4334" s="623">
        <v>100808</v>
      </c>
      <c r="B4334" s="616" t="s">
        <v>3171</v>
      </c>
      <c r="C4334" s="620" t="s">
        <v>6267</v>
      </c>
      <c r="D4334" s="612" t="s">
        <v>7029</v>
      </c>
      <c r="E4334" s="621">
        <v>36.380000000000003</v>
      </c>
      <c r="F4334" s="614">
        <f t="shared" si="1207"/>
        <v>43.86</v>
      </c>
      <c r="G4334" s="510"/>
      <c r="H4334" s="423"/>
      <c r="I4334" s="422">
        <f t="shared" si="1200"/>
        <v>0</v>
      </c>
      <c r="J4334" s="422">
        <f t="shared" si="1201"/>
        <v>0</v>
      </c>
      <c r="K4334" s="419"/>
      <c r="L4334" s="423">
        <f t="shared" si="1202"/>
        <v>0</v>
      </c>
      <c r="M4334" s="423">
        <f t="shared" si="1203"/>
        <v>0</v>
      </c>
      <c r="N4334" s="424">
        <f t="shared" si="1204"/>
        <v>0</v>
      </c>
      <c r="O4334" s="424">
        <f t="shared" si="1205"/>
        <v>0</v>
      </c>
      <c r="P4334" s="420"/>
      <c r="Q4334" s="532"/>
      <c r="R4334" s="526" t="str">
        <f t="shared" si="1206"/>
        <v/>
      </c>
      <c r="S4334" s="526" t="str">
        <f t="shared" si="1208"/>
        <v/>
      </c>
      <c r="V4334" s="433">
        <f>VLOOKUP(A4334,[3]Cartilha!$A:$A,1,FALSE)</f>
        <v>100808</v>
      </c>
      <c r="W4334" s="367"/>
    </row>
    <row r="4335" spans="1:23" ht="22.5" hidden="1" x14ac:dyDescent="0.2">
      <c r="A4335" s="623">
        <v>100809</v>
      </c>
      <c r="B4335" s="616" t="s">
        <v>3171</v>
      </c>
      <c r="C4335" s="620" t="s">
        <v>6268</v>
      </c>
      <c r="D4335" s="612" t="s">
        <v>7029</v>
      </c>
      <c r="E4335" s="621">
        <v>47.13</v>
      </c>
      <c r="F4335" s="614">
        <f t="shared" si="1207"/>
        <v>56.82</v>
      </c>
      <c r="G4335" s="510"/>
      <c r="H4335" s="423"/>
      <c r="I4335" s="422">
        <f t="shared" si="1200"/>
        <v>0</v>
      </c>
      <c r="J4335" s="422">
        <f t="shared" si="1201"/>
        <v>0</v>
      </c>
      <c r="K4335" s="419"/>
      <c r="L4335" s="423">
        <f t="shared" si="1202"/>
        <v>0</v>
      </c>
      <c r="M4335" s="423">
        <f t="shared" si="1203"/>
        <v>0</v>
      </c>
      <c r="N4335" s="424">
        <f t="shared" si="1204"/>
        <v>0</v>
      </c>
      <c r="O4335" s="424">
        <f t="shared" si="1205"/>
        <v>0</v>
      </c>
      <c r="P4335" s="420"/>
      <c r="Q4335" s="532"/>
      <c r="R4335" s="526" t="str">
        <f t="shared" si="1206"/>
        <v/>
      </c>
      <c r="S4335" s="526" t="str">
        <f t="shared" si="1208"/>
        <v/>
      </c>
      <c r="V4335" s="433">
        <f>VLOOKUP(A4335,[3]Cartilha!$A:$A,1,FALSE)</f>
        <v>100809</v>
      </c>
      <c r="W4335" s="367"/>
    </row>
    <row r="4336" spans="1:23" ht="22.5" hidden="1" x14ac:dyDescent="0.2">
      <c r="A4336" s="623">
        <v>100810</v>
      </c>
      <c r="B4336" s="616" t="s">
        <v>3171</v>
      </c>
      <c r="C4336" s="620" t="s">
        <v>6269</v>
      </c>
      <c r="D4336" s="612" t="s">
        <v>7029</v>
      </c>
      <c r="E4336" s="621">
        <v>62.32</v>
      </c>
      <c r="F4336" s="614">
        <f t="shared" si="1207"/>
        <v>75.13</v>
      </c>
      <c r="G4336" s="510"/>
      <c r="H4336" s="423"/>
      <c r="I4336" s="422">
        <f t="shared" si="1200"/>
        <v>0</v>
      </c>
      <c r="J4336" s="422">
        <f t="shared" si="1201"/>
        <v>0</v>
      </c>
      <c r="K4336" s="419"/>
      <c r="L4336" s="423">
        <f t="shared" si="1202"/>
        <v>0</v>
      </c>
      <c r="M4336" s="423">
        <f t="shared" si="1203"/>
        <v>0</v>
      </c>
      <c r="N4336" s="424">
        <f t="shared" si="1204"/>
        <v>0</v>
      </c>
      <c r="O4336" s="424">
        <f t="shared" si="1205"/>
        <v>0</v>
      </c>
      <c r="P4336" s="420"/>
      <c r="Q4336" s="532"/>
      <c r="R4336" s="526" t="str">
        <f t="shared" si="1206"/>
        <v/>
      </c>
      <c r="S4336" s="526" t="str">
        <f t="shared" si="1208"/>
        <v/>
      </c>
      <c r="V4336" s="433">
        <f>VLOOKUP(A4336,[3]Cartilha!$A:$A,1,FALSE)</f>
        <v>100810</v>
      </c>
      <c r="W4336" s="367"/>
    </row>
    <row r="4337" spans="1:23" hidden="1" x14ac:dyDescent="0.2">
      <c r="A4337" s="623" t="s">
        <v>6270</v>
      </c>
      <c r="B4337" s="616"/>
      <c r="C4337" s="620" t="s">
        <v>6271</v>
      </c>
      <c r="D4337" s="612">
        <v>0</v>
      </c>
      <c r="E4337" s="621"/>
      <c r="F4337" s="614">
        <f t="shared" si="1207"/>
        <v>0</v>
      </c>
      <c r="G4337" s="518"/>
      <c r="H4337" s="446"/>
      <c r="I4337" s="447"/>
      <c r="J4337" s="448"/>
      <c r="K4337" s="419"/>
      <c r="L4337" s="446"/>
      <c r="M4337" s="446"/>
      <c r="N4337" s="447"/>
      <c r="O4337" s="448"/>
      <c r="P4337" s="420"/>
      <c r="Q4337" s="525" t="str">
        <f>IF(OR(SUM(J4337:J4337)&gt;0,SUM(O4337:O4337)&gt;0),"xx","")</f>
        <v/>
      </c>
      <c r="R4337" s="526" t="str">
        <f t="shared" si="1206"/>
        <v/>
      </c>
      <c r="S4337" s="526" t="str">
        <f t="shared" si="1208"/>
        <v/>
      </c>
      <c r="V4337" s="433" t="str">
        <f>VLOOKUP(A4337,[3]Cartilha!$A:$A,1,FALSE)</f>
        <v>9.3.9</v>
      </c>
      <c r="W4337" s="367"/>
    </row>
    <row r="4338" spans="1:23" hidden="1" x14ac:dyDescent="0.2">
      <c r="A4338" s="623" t="s">
        <v>6272</v>
      </c>
      <c r="B4338" s="616"/>
      <c r="C4338" s="620" t="s">
        <v>6273</v>
      </c>
      <c r="D4338" s="612">
        <v>0</v>
      </c>
      <c r="E4338" s="621"/>
      <c r="F4338" s="614">
        <f t="shared" si="1207"/>
        <v>0</v>
      </c>
      <c r="G4338" s="518"/>
      <c r="H4338" s="446"/>
      <c r="I4338" s="447"/>
      <c r="J4338" s="448"/>
      <c r="K4338" s="419"/>
      <c r="L4338" s="446"/>
      <c r="M4338" s="446"/>
      <c r="N4338" s="447"/>
      <c r="O4338" s="448"/>
      <c r="P4338" s="420"/>
      <c r="Q4338" s="525" t="str">
        <f>IF(OR(SUM(J4338:J4338)&gt;0,SUM(O4338:O4338)&gt;0),"xx","")</f>
        <v/>
      </c>
      <c r="R4338" s="526" t="str">
        <f t="shared" si="1206"/>
        <v/>
      </c>
      <c r="S4338" s="526" t="str">
        <f t="shared" si="1208"/>
        <v/>
      </c>
      <c r="V4338" s="433" t="str">
        <f>VLOOKUP(A4338,[3]Cartilha!$A:$A,1,FALSE)</f>
        <v>9.3.10</v>
      </c>
      <c r="W4338" s="367"/>
    </row>
    <row r="4339" spans="1:23" hidden="1" x14ac:dyDescent="0.2">
      <c r="A4339" s="623" t="s">
        <v>6274</v>
      </c>
      <c r="B4339" s="616"/>
      <c r="C4339" s="620" t="s">
        <v>6275</v>
      </c>
      <c r="D4339" s="612">
        <v>0</v>
      </c>
      <c r="E4339" s="621"/>
      <c r="F4339" s="614">
        <f t="shared" si="1207"/>
        <v>0</v>
      </c>
      <c r="G4339" s="518"/>
      <c r="H4339" s="446"/>
      <c r="I4339" s="447"/>
      <c r="J4339" s="448"/>
      <c r="K4339" s="419"/>
      <c r="L4339" s="446"/>
      <c r="M4339" s="446"/>
      <c r="N4339" s="447"/>
      <c r="O4339" s="448"/>
      <c r="P4339" s="420"/>
      <c r="Q4339" s="525" t="str">
        <f>IF(OR(SUM(J4339:J4339)&gt;0,SUM(O4339:O4339)&gt;0),"xx","")</f>
        <v/>
      </c>
      <c r="R4339" s="526" t="str">
        <f t="shared" si="1206"/>
        <v/>
      </c>
      <c r="S4339" s="526" t="str">
        <f t="shared" si="1208"/>
        <v/>
      </c>
      <c r="V4339" s="433" t="str">
        <f>VLOOKUP(A4339,[3]Cartilha!$A:$A,1,FALSE)</f>
        <v>9.3.11</v>
      </c>
      <c r="W4339" s="367"/>
    </row>
    <row r="4340" spans="1:23" x14ac:dyDescent="0.2">
      <c r="A4340" s="623" t="s">
        <v>1992</v>
      </c>
      <c r="B4340" s="616"/>
      <c r="C4340" s="620" t="s">
        <v>95</v>
      </c>
      <c r="D4340" s="612">
        <v>0</v>
      </c>
      <c r="E4340" s="621"/>
      <c r="F4340" s="614">
        <f t="shared" si="1207"/>
        <v>0</v>
      </c>
      <c r="G4340" s="518"/>
      <c r="H4340" s="446"/>
      <c r="I4340" s="447"/>
      <c r="J4340" s="448"/>
      <c r="K4340" s="419"/>
      <c r="L4340" s="446"/>
      <c r="M4340" s="446"/>
      <c r="N4340" s="447"/>
      <c r="O4340" s="448"/>
      <c r="P4340" s="420"/>
      <c r="Q4340" s="525" t="str">
        <f>IF(OR(SUM(J4341:J4358)&gt;0,SUM(O4341:O4358)&gt;0),"xx","")</f>
        <v>xx</v>
      </c>
      <c r="R4340" s="526" t="str">
        <f t="shared" si="1206"/>
        <v>x</v>
      </c>
      <c r="S4340" s="526" t="str">
        <f t="shared" si="1208"/>
        <v>x</v>
      </c>
      <c r="V4340" s="433" t="str">
        <f>VLOOKUP(A4340,[3]Cartilha!$A:$A,1,FALSE)</f>
        <v>9.3.12</v>
      </c>
      <c r="W4340" s="367"/>
    </row>
    <row r="4341" spans="1:23" ht="22.5" hidden="1" x14ac:dyDescent="0.2">
      <c r="A4341" s="623">
        <v>95634</v>
      </c>
      <c r="B4341" s="616" t="s">
        <v>3171</v>
      </c>
      <c r="C4341" s="620" t="s">
        <v>3347</v>
      </c>
      <c r="D4341" s="612" t="s">
        <v>169</v>
      </c>
      <c r="E4341" s="621">
        <v>184.33</v>
      </c>
      <c r="F4341" s="614">
        <f t="shared" si="1207"/>
        <v>222.23</v>
      </c>
      <c r="G4341" s="510"/>
      <c r="H4341" s="423"/>
      <c r="I4341" s="422">
        <f t="shared" ref="I4341:I4358" si="1209">IF(ISBLANK(E4341),0,ROUND(F4341*G4341,2))</f>
        <v>0</v>
      </c>
      <c r="J4341" s="422">
        <f t="shared" ref="J4341:J4358" si="1210">IF(ISBLANK(G4341),0,ROUND(G4341*H4341,2))</f>
        <v>0</v>
      </c>
      <c r="K4341" s="419"/>
      <c r="L4341" s="423">
        <f t="shared" ref="L4341:L4358" si="1211">G4341</f>
        <v>0</v>
      </c>
      <c r="M4341" s="423">
        <f t="shared" ref="M4341:M4358" si="1212">H4341</f>
        <v>0</v>
      </c>
      <c r="N4341" s="424">
        <f t="shared" ref="N4341:N4358" si="1213">IF(ISBLANK(E4341),0,ROUND(F4341*L4341,2))</f>
        <v>0</v>
      </c>
      <c r="O4341" s="424">
        <f t="shared" ref="O4341:O4358" si="1214">IF(ISBLANK(L4341),0,ROUND(L4341*M4341,2))</f>
        <v>0</v>
      </c>
      <c r="P4341" s="420"/>
      <c r="Q4341" s="532"/>
      <c r="R4341" s="526" t="str">
        <f t="shared" si="1206"/>
        <v/>
      </c>
      <c r="S4341" s="526" t="str">
        <f t="shared" si="1208"/>
        <v/>
      </c>
      <c r="V4341" s="433">
        <f>VLOOKUP(A4341,[3]Cartilha!$A:$A,1,FALSE)</f>
        <v>95634</v>
      </c>
      <c r="W4341" s="367"/>
    </row>
    <row r="4342" spans="1:23" ht="22.5" x14ac:dyDescent="0.2">
      <c r="A4342" s="623">
        <v>95635</v>
      </c>
      <c r="B4342" s="616" t="s">
        <v>3171</v>
      </c>
      <c r="C4342" s="620" t="s">
        <v>3125</v>
      </c>
      <c r="D4342" s="612" t="s">
        <v>169</v>
      </c>
      <c r="E4342" s="621">
        <v>198.4</v>
      </c>
      <c r="F4342" s="614">
        <f t="shared" si="1207"/>
        <v>239.19</v>
      </c>
      <c r="G4342" s="510">
        <v>1</v>
      </c>
      <c r="H4342" s="423">
        <f>F4342</f>
        <v>239.19</v>
      </c>
      <c r="I4342" s="422">
        <f t="shared" si="1209"/>
        <v>239.19</v>
      </c>
      <c r="J4342" s="422">
        <f t="shared" si="1210"/>
        <v>239.19</v>
      </c>
      <c r="K4342" s="419"/>
      <c r="L4342" s="423">
        <f t="shared" si="1211"/>
        <v>1</v>
      </c>
      <c r="M4342" s="423">
        <f t="shared" si="1212"/>
        <v>239.19</v>
      </c>
      <c r="N4342" s="424">
        <f t="shared" si="1213"/>
        <v>239.19</v>
      </c>
      <c r="O4342" s="424">
        <f t="shared" si="1214"/>
        <v>239.19</v>
      </c>
      <c r="P4342" s="420"/>
      <c r="Q4342" s="532"/>
      <c r="R4342" s="526" t="str">
        <f t="shared" si="1206"/>
        <v>x</v>
      </c>
      <c r="S4342" s="526" t="str">
        <f t="shared" si="1208"/>
        <v>x</v>
      </c>
      <c r="V4342" s="433">
        <f>VLOOKUP(A4342,[3]Cartilha!$A:$A,1,FALSE)</f>
        <v>95635</v>
      </c>
      <c r="W4342" s="367"/>
    </row>
    <row r="4343" spans="1:23" ht="22.5" hidden="1" x14ac:dyDescent="0.2">
      <c r="A4343" s="623">
        <v>95636</v>
      </c>
      <c r="B4343" s="616" t="s">
        <v>3171</v>
      </c>
      <c r="C4343" s="620" t="s">
        <v>6276</v>
      </c>
      <c r="D4343" s="612" t="s">
        <v>169</v>
      </c>
      <c r="E4343" s="621">
        <v>367.67</v>
      </c>
      <c r="F4343" s="614">
        <f t="shared" si="1207"/>
        <v>443.26</v>
      </c>
      <c r="G4343" s="510"/>
      <c r="H4343" s="423"/>
      <c r="I4343" s="422">
        <f t="shared" si="1209"/>
        <v>0</v>
      </c>
      <c r="J4343" s="422">
        <f t="shared" si="1210"/>
        <v>0</v>
      </c>
      <c r="K4343" s="419"/>
      <c r="L4343" s="423">
        <f t="shared" si="1211"/>
        <v>0</v>
      </c>
      <c r="M4343" s="423">
        <f t="shared" si="1212"/>
        <v>0</v>
      </c>
      <c r="N4343" s="424">
        <f t="shared" si="1213"/>
        <v>0</v>
      </c>
      <c r="O4343" s="424">
        <f t="shared" si="1214"/>
        <v>0</v>
      </c>
      <c r="P4343" s="420"/>
      <c r="Q4343" s="532"/>
      <c r="R4343" s="526" t="str">
        <f t="shared" si="1206"/>
        <v/>
      </c>
      <c r="S4343" s="526" t="str">
        <f t="shared" si="1208"/>
        <v/>
      </c>
      <c r="V4343" s="433">
        <f>VLOOKUP(A4343,[3]Cartilha!$A:$A,1,FALSE)</f>
        <v>95636</v>
      </c>
      <c r="W4343" s="367"/>
    </row>
    <row r="4344" spans="1:23" ht="22.5" hidden="1" x14ac:dyDescent="0.2">
      <c r="A4344" s="623">
        <v>95641</v>
      </c>
      <c r="B4344" s="616" t="s">
        <v>3171</v>
      </c>
      <c r="C4344" s="620" t="s">
        <v>982</v>
      </c>
      <c r="D4344" s="612" t="s">
        <v>169</v>
      </c>
      <c r="E4344" s="621">
        <v>319.56</v>
      </c>
      <c r="F4344" s="614">
        <f t="shared" si="1207"/>
        <v>385.26</v>
      </c>
      <c r="G4344" s="510"/>
      <c r="H4344" s="423"/>
      <c r="I4344" s="422">
        <f t="shared" si="1209"/>
        <v>0</v>
      </c>
      <c r="J4344" s="422">
        <f t="shared" si="1210"/>
        <v>0</v>
      </c>
      <c r="K4344" s="419"/>
      <c r="L4344" s="423">
        <f t="shared" si="1211"/>
        <v>0</v>
      </c>
      <c r="M4344" s="423">
        <f t="shared" si="1212"/>
        <v>0</v>
      </c>
      <c r="N4344" s="424">
        <f t="shared" si="1213"/>
        <v>0</v>
      </c>
      <c r="O4344" s="424">
        <f t="shared" si="1214"/>
        <v>0</v>
      </c>
      <c r="P4344" s="420"/>
      <c r="Q4344" s="532"/>
      <c r="R4344" s="526" t="str">
        <f t="shared" si="1206"/>
        <v/>
      </c>
      <c r="S4344" s="526" t="str">
        <f t="shared" si="1208"/>
        <v/>
      </c>
      <c r="V4344" s="433">
        <f>VLOOKUP(A4344,[3]Cartilha!$A:$A,1,FALSE)</f>
        <v>95641</v>
      </c>
      <c r="W4344" s="367"/>
    </row>
    <row r="4345" spans="1:23" ht="22.5" hidden="1" x14ac:dyDescent="0.2">
      <c r="A4345" s="623">
        <v>95642</v>
      </c>
      <c r="B4345" s="616" t="s">
        <v>3171</v>
      </c>
      <c r="C4345" s="620" t="s">
        <v>983</v>
      </c>
      <c r="D4345" s="612" t="s">
        <v>169</v>
      </c>
      <c r="E4345" s="621">
        <v>472.16</v>
      </c>
      <c r="F4345" s="614">
        <f t="shared" si="1207"/>
        <v>569.24</v>
      </c>
      <c r="G4345" s="510"/>
      <c r="H4345" s="423"/>
      <c r="I4345" s="422">
        <f t="shared" si="1209"/>
        <v>0</v>
      </c>
      <c r="J4345" s="422">
        <f t="shared" si="1210"/>
        <v>0</v>
      </c>
      <c r="K4345" s="419"/>
      <c r="L4345" s="423">
        <f t="shared" si="1211"/>
        <v>0</v>
      </c>
      <c r="M4345" s="423">
        <f t="shared" si="1212"/>
        <v>0</v>
      </c>
      <c r="N4345" s="424">
        <f t="shared" si="1213"/>
        <v>0</v>
      </c>
      <c r="O4345" s="424">
        <f t="shared" si="1214"/>
        <v>0</v>
      </c>
      <c r="P4345" s="420"/>
      <c r="Q4345" s="532"/>
      <c r="R4345" s="526" t="str">
        <f t="shared" si="1206"/>
        <v/>
      </c>
      <c r="S4345" s="526" t="str">
        <f t="shared" si="1208"/>
        <v/>
      </c>
      <c r="V4345" s="433">
        <f>VLOOKUP(A4345,[3]Cartilha!$A:$A,1,FALSE)</f>
        <v>95642</v>
      </c>
      <c r="W4345" s="367"/>
    </row>
    <row r="4346" spans="1:23" ht="22.5" hidden="1" x14ac:dyDescent="0.2">
      <c r="A4346" s="623">
        <v>95643</v>
      </c>
      <c r="B4346" s="616" t="s">
        <v>3171</v>
      </c>
      <c r="C4346" s="620" t="s">
        <v>984</v>
      </c>
      <c r="D4346" s="612" t="s">
        <v>169</v>
      </c>
      <c r="E4346" s="621">
        <v>617.6</v>
      </c>
      <c r="F4346" s="614">
        <f t="shared" si="1207"/>
        <v>744.58</v>
      </c>
      <c r="G4346" s="510"/>
      <c r="H4346" s="423"/>
      <c r="I4346" s="422">
        <f t="shared" si="1209"/>
        <v>0</v>
      </c>
      <c r="J4346" s="422">
        <f t="shared" si="1210"/>
        <v>0</v>
      </c>
      <c r="K4346" s="419"/>
      <c r="L4346" s="423">
        <f t="shared" si="1211"/>
        <v>0</v>
      </c>
      <c r="M4346" s="423">
        <f t="shared" si="1212"/>
        <v>0</v>
      </c>
      <c r="N4346" s="424">
        <f t="shared" si="1213"/>
        <v>0</v>
      </c>
      <c r="O4346" s="424">
        <f t="shared" si="1214"/>
        <v>0</v>
      </c>
      <c r="P4346" s="420"/>
      <c r="Q4346" s="532"/>
      <c r="R4346" s="526" t="str">
        <f t="shared" si="1206"/>
        <v/>
      </c>
      <c r="S4346" s="526" t="str">
        <f t="shared" si="1208"/>
        <v/>
      </c>
      <c r="V4346" s="433">
        <f>VLOOKUP(A4346,[3]Cartilha!$A:$A,1,FALSE)</f>
        <v>95643</v>
      </c>
      <c r="W4346" s="367"/>
    </row>
    <row r="4347" spans="1:23" ht="22.5" hidden="1" x14ac:dyDescent="0.2">
      <c r="A4347" s="623">
        <v>95644</v>
      </c>
      <c r="B4347" s="616" t="s">
        <v>3171</v>
      </c>
      <c r="C4347" s="620" t="s">
        <v>985</v>
      </c>
      <c r="D4347" s="612" t="s">
        <v>169</v>
      </c>
      <c r="E4347" s="621">
        <v>234.24</v>
      </c>
      <c r="F4347" s="614">
        <f t="shared" si="1207"/>
        <v>282.39999999999998</v>
      </c>
      <c r="G4347" s="510"/>
      <c r="H4347" s="423"/>
      <c r="I4347" s="422">
        <f t="shared" si="1209"/>
        <v>0</v>
      </c>
      <c r="J4347" s="422">
        <f t="shared" si="1210"/>
        <v>0</v>
      </c>
      <c r="K4347" s="419"/>
      <c r="L4347" s="423">
        <f t="shared" si="1211"/>
        <v>0</v>
      </c>
      <c r="M4347" s="423">
        <f t="shared" si="1212"/>
        <v>0</v>
      </c>
      <c r="N4347" s="424">
        <f t="shared" si="1213"/>
        <v>0</v>
      </c>
      <c r="O4347" s="424">
        <f t="shared" si="1214"/>
        <v>0</v>
      </c>
      <c r="P4347" s="420"/>
      <c r="Q4347" s="532"/>
      <c r="R4347" s="526" t="str">
        <f t="shared" si="1206"/>
        <v/>
      </c>
      <c r="S4347" s="526" t="str">
        <f t="shared" si="1208"/>
        <v/>
      </c>
      <c r="V4347" s="433">
        <f>VLOOKUP(A4347,[3]Cartilha!$A:$A,1,FALSE)</f>
        <v>95644</v>
      </c>
      <c r="W4347" s="367"/>
    </row>
    <row r="4348" spans="1:23" ht="22.5" hidden="1" x14ac:dyDescent="0.2">
      <c r="A4348" s="623">
        <v>95645</v>
      </c>
      <c r="B4348" s="616" t="s">
        <v>3171</v>
      </c>
      <c r="C4348" s="620" t="s">
        <v>986</v>
      </c>
      <c r="D4348" s="612" t="s">
        <v>169</v>
      </c>
      <c r="E4348" s="621">
        <v>428.27</v>
      </c>
      <c r="F4348" s="614">
        <f t="shared" si="1207"/>
        <v>516.32000000000005</v>
      </c>
      <c r="G4348" s="510"/>
      <c r="H4348" s="423"/>
      <c r="I4348" s="422">
        <f t="shared" si="1209"/>
        <v>0</v>
      </c>
      <c r="J4348" s="422">
        <f t="shared" si="1210"/>
        <v>0</v>
      </c>
      <c r="K4348" s="419"/>
      <c r="L4348" s="423">
        <f t="shared" si="1211"/>
        <v>0</v>
      </c>
      <c r="M4348" s="423">
        <f t="shared" si="1212"/>
        <v>0</v>
      </c>
      <c r="N4348" s="424">
        <f t="shared" si="1213"/>
        <v>0</v>
      </c>
      <c r="O4348" s="424">
        <f t="shared" si="1214"/>
        <v>0</v>
      </c>
      <c r="P4348" s="420"/>
      <c r="Q4348" s="532"/>
      <c r="R4348" s="526" t="str">
        <f t="shared" si="1206"/>
        <v/>
      </c>
      <c r="S4348" s="526" t="str">
        <f t="shared" si="1208"/>
        <v/>
      </c>
      <c r="V4348" s="433">
        <f>VLOOKUP(A4348,[3]Cartilha!$A:$A,1,FALSE)</f>
        <v>95645</v>
      </c>
      <c r="W4348" s="367"/>
    </row>
    <row r="4349" spans="1:23" ht="22.5" hidden="1" x14ac:dyDescent="0.2">
      <c r="A4349" s="623">
        <v>95646</v>
      </c>
      <c r="B4349" s="616" t="s">
        <v>3171</v>
      </c>
      <c r="C4349" s="620" t="s">
        <v>987</v>
      </c>
      <c r="D4349" s="612" t="s">
        <v>169</v>
      </c>
      <c r="E4349" s="621">
        <v>638.14</v>
      </c>
      <c r="F4349" s="614">
        <f t="shared" si="1207"/>
        <v>769.34</v>
      </c>
      <c r="G4349" s="510"/>
      <c r="H4349" s="423"/>
      <c r="I4349" s="422">
        <f t="shared" si="1209"/>
        <v>0</v>
      </c>
      <c r="J4349" s="422">
        <f t="shared" si="1210"/>
        <v>0</v>
      </c>
      <c r="K4349" s="419"/>
      <c r="L4349" s="423">
        <f t="shared" si="1211"/>
        <v>0</v>
      </c>
      <c r="M4349" s="423">
        <f t="shared" si="1212"/>
        <v>0</v>
      </c>
      <c r="N4349" s="424">
        <f t="shared" si="1213"/>
        <v>0</v>
      </c>
      <c r="O4349" s="424">
        <f t="shared" si="1214"/>
        <v>0</v>
      </c>
      <c r="P4349" s="420"/>
      <c r="Q4349" s="532"/>
      <c r="R4349" s="526" t="str">
        <f t="shared" si="1206"/>
        <v/>
      </c>
      <c r="S4349" s="526" t="str">
        <f t="shared" si="1208"/>
        <v/>
      </c>
      <c r="V4349" s="433">
        <f>VLOOKUP(A4349,[3]Cartilha!$A:$A,1,FALSE)</f>
        <v>95646</v>
      </c>
      <c r="W4349" s="367"/>
    </row>
    <row r="4350" spans="1:23" ht="22.5" hidden="1" x14ac:dyDescent="0.2">
      <c r="A4350" s="623">
        <v>95647</v>
      </c>
      <c r="B4350" s="616" t="s">
        <v>3171</v>
      </c>
      <c r="C4350" s="620" t="s">
        <v>988</v>
      </c>
      <c r="D4350" s="612" t="s">
        <v>169</v>
      </c>
      <c r="E4350" s="621">
        <v>836.58</v>
      </c>
      <c r="F4350" s="614">
        <f t="shared" si="1207"/>
        <v>1008.58</v>
      </c>
      <c r="G4350" s="510"/>
      <c r="H4350" s="423"/>
      <c r="I4350" s="422">
        <f t="shared" si="1209"/>
        <v>0</v>
      </c>
      <c r="J4350" s="422">
        <f t="shared" si="1210"/>
        <v>0</v>
      </c>
      <c r="K4350" s="419"/>
      <c r="L4350" s="423">
        <f t="shared" si="1211"/>
        <v>0</v>
      </c>
      <c r="M4350" s="423">
        <f t="shared" si="1212"/>
        <v>0</v>
      </c>
      <c r="N4350" s="424">
        <f t="shared" si="1213"/>
        <v>0</v>
      </c>
      <c r="O4350" s="424">
        <f t="shared" si="1214"/>
        <v>0</v>
      </c>
      <c r="P4350" s="420"/>
      <c r="Q4350" s="532"/>
      <c r="R4350" s="526" t="str">
        <f t="shared" si="1206"/>
        <v/>
      </c>
      <c r="S4350" s="526" t="str">
        <f t="shared" si="1208"/>
        <v/>
      </c>
      <c r="V4350" s="433">
        <f>VLOOKUP(A4350,[3]Cartilha!$A:$A,1,FALSE)</f>
        <v>95647</v>
      </c>
      <c r="W4350" s="367"/>
    </row>
    <row r="4351" spans="1:23" ht="22.5" hidden="1" x14ac:dyDescent="0.2">
      <c r="A4351" s="623">
        <v>95637</v>
      </c>
      <c r="B4351" s="616" t="s">
        <v>3171</v>
      </c>
      <c r="C4351" s="620" t="s">
        <v>989</v>
      </c>
      <c r="D4351" s="612" t="s">
        <v>169</v>
      </c>
      <c r="E4351" s="621">
        <v>570.33000000000004</v>
      </c>
      <c r="F4351" s="614">
        <f t="shared" si="1207"/>
        <v>687.59</v>
      </c>
      <c r="G4351" s="510"/>
      <c r="H4351" s="423"/>
      <c r="I4351" s="422">
        <f t="shared" si="1209"/>
        <v>0</v>
      </c>
      <c r="J4351" s="422">
        <f t="shared" si="1210"/>
        <v>0</v>
      </c>
      <c r="K4351" s="419"/>
      <c r="L4351" s="423">
        <f t="shared" si="1211"/>
        <v>0</v>
      </c>
      <c r="M4351" s="423">
        <f t="shared" si="1212"/>
        <v>0</v>
      </c>
      <c r="N4351" s="424">
        <f t="shared" si="1213"/>
        <v>0</v>
      </c>
      <c r="O4351" s="424">
        <f t="shared" si="1214"/>
        <v>0</v>
      </c>
      <c r="P4351" s="420"/>
      <c r="Q4351" s="532"/>
      <c r="R4351" s="526" t="str">
        <f t="shared" si="1206"/>
        <v/>
      </c>
      <c r="S4351" s="526" t="str">
        <f t="shared" si="1208"/>
        <v/>
      </c>
      <c r="V4351" s="433">
        <f>VLOOKUP(A4351,[3]Cartilha!$A:$A,1,FALSE)</f>
        <v>95637</v>
      </c>
      <c r="W4351" s="367"/>
    </row>
    <row r="4352" spans="1:23" ht="22.5" hidden="1" x14ac:dyDescent="0.2">
      <c r="A4352" s="623">
        <v>95638</v>
      </c>
      <c r="B4352" s="616" t="s">
        <v>3171</v>
      </c>
      <c r="C4352" s="620" t="s">
        <v>990</v>
      </c>
      <c r="D4352" s="612" t="s">
        <v>169</v>
      </c>
      <c r="E4352" s="621">
        <v>690.24</v>
      </c>
      <c r="F4352" s="614">
        <f t="shared" si="1207"/>
        <v>832.15</v>
      </c>
      <c r="G4352" s="510"/>
      <c r="H4352" s="423"/>
      <c r="I4352" s="422">
        <f t="shared" si="1209"/>
        <v>0</v>
      </c>
      <c r="J4352" s="422">
        <f t="shared" si="1210"/>
        <v>0</v>
      </c>
      <c r="K4352" s="419"/>
      <c r="L4352" s="423">
        <f t="shared" si="1211"/>
        <v>0</v>
      </c>
      <c r="M4352" s="423">
        <f t="shared" si="1212"/>
        <v>0</v>
      </c>
      <c r="N4352" s="424">
        <f t="shared" si="1213"/>
        <v>0</v>
      </c>
      <c r="O4352" s="424">
        <f t="shared" si="1214"/>
        <v>0</v>
      </c>
      <c r="P4352" s="420"/>
      <c r="Q4352" s="532"/>
      <c r="R4352" s="526" t="str">
        <f t="shared" si="1206"/>
        <v/>
      </c>
      <c r="S4352" s="526" t="str">
        <f t="shared" si="1208"/>
        <v/>
      </c>
      <c r="V4352" s="433">
        <f>VLOOKUP(A4352,[3]Cartilha!$A:$A,1,FALSE)</f>
        <v>95638</v>
      </c>
      <c r="W4352" s="367"/>
    </row>
    <row r="4353" spans="1:23" ht="22.5" hidden="1" x14ac:dyDescent="0.2">
      <c r="A4353" s="623">
        <v>95639</v>
      </c>
      <c r="B4353" s="616" t="s">
        <v>3171</v>
      </c>
      <c r="C4353" s="620" t="s">
        <v>991</v>
      </c>
      <c r="D4353" s="612" t="s">
        <v>169</v>
      </c>
      <c r="E4353" s="621">
        <v>876.41</v>
      </c>
      <c r="F4353" s="614">
        <f t="shared" si="1207"/>
        <v>1056.5999999999999</v>
      </c>
      <c r="G4353" s="510"/>
      <c r="H4353" s="423"/>
      <c r="I4353" s="422">
        <f t="shared" si="1209"/>
        <v>0</v>
      </c>
      <c r="J4353" s="422">
        <f t="shared" si="1210"/>
        <v>0</v>
      </c>
      <c r="K4353" s="419"/>
      <c r="L4353" s="423">
        <f t="shared" si="1211"/>
        <v>0</v>
      </c>
      <c r="M4353" s="423">
        <f t="shared" si="1212"/>
        <v>0</v>
      </c>
      <c r="N4353" s="424">
        <f t="shared" si="1213"/>
        <v>0</v>
      </c>
      <c r="O4353" s="424">
        <f t="shared" si="1214"/>
        <v>0</v>
      </c>
      <c r="P4353" s="420"/>
      <c r="Q4353" s="532"/>
      <c r="R4353" s="526" t="str">
        <f t="shared" si="1206"/>
        <v/>
      </c>
      <c r="S4353" s="526" t="str">
        <f t="shared" si="1208"/>
        <v/>
      </c>
      <c r="V4353" s="433">
        <f>VLOOKUP(A4353,[3]Cartilha!$A:$A,1,FALSE)</f>
        <v>95639</v>
      </c>
      <c r="W4353" s="367"/>
    </row>
    <row r="4354" spans="1:23" ht="22.5" hidden="1" x14ac:dyDescent="0.2">
      <c r="A4354" s="623">
        <v>97741</v>
      </c>
      <c r="B4354" s="616" t="s">
        <v>3171</v>
      </c>
      <c r="C4354" s="620" t="s">
        <v>2764</v>
      </c>
      <c r="D4354" s="612" t="s">
        <v>169</v>
      </c>
      <c r="E4354" s="621">
        <v>179.3</v>
      </c>
      <c r="F4354" s="614">
        <f t="shared" si="1207"/>
        <v>216.16</v>
      </c>
      <c r="G4354" s="510"/>
      <c r="H4354" s="423"/>
      <c r="I4354" s="422">
        <f t="shared" si="1209"/>
        <v>0</v>
      </c>
      <c r="J4354" s="422">
        <f t="shared" si="1210"/>
        <v>0</v>
      </c>
      <c r="K4354" s="419"/>
      <c r="L4354" s="423">
        <f t="shared" si="1211"/>
        <v>0</v>
      </c>
      <c r="M4354" s="423">
        <f t="shared" si="1212"/>
        <v>0</v>
      </c>
      <c r="N4354" s="424">
        <f t="shared" si="1213"/>
        <v>0</v>
      </c>
      <c r="O4354" s="424">
        <f t="shared" si="1214"/>
        <v>0</v>
      </c>
      <c r="P4354" s="420"/>
      <c r="Q4354" s="532"/>
      <c r="R4354" s="526" t="str">
        <f t="shared" si="1206"/>
        <v/>
      </c>
      <c r="S4354" s="526" t="str">
        <f t="shared" si="1208"/>
        <v/>
      </c>
      <c r="V4354" s="433">
        <f>VLOOKUP(A4354,[3]Cartilha!$A:$A,1,FALSE)</f>
        <v>97741</v>
      </c>
      <c r="W4354" s="367"/>
    </row>
    <row r="4355" spans="1:23" hidden="1" x14ac:dyDescent="0.2">
      <c r="A4355" s="623">
        <v>95673</v>
      </c>
      <c r="B4355" s="616" t="s">
        <v>3171</v>
      </c>
      <c r="C4355" s="620" t="s">
        <v>992</v>
      </c>
      <c r="D4355" s="612" t="s">
        <v>169</v>
      </c>
      <c r="E4355" s="621">
        <v>123.09</v>
      </c>
      <c r="F4355" s="614">
        <f t="shared" si="1207"/>
        <v>148.4</v>
      </c>
      <c r="G4355" s="510"/>
      <c r="H4355" s="423"/>
      <c r="I4355" s="422">
        <f t="shared" si="1209"/>
        <v>0</v>
      </c>
      <c r="J4355" s="422">
        <f t="shared" si="1210"/>
        <v>0</v>
      </c>
      <c r="K4355" s="419"/>
      <c r="L4355" s="423">
        <f t="shared" si="1211"/>
        <v>0</v>
      </c>
      <c r="M4355" s="423">
        <f t="shared" si="1212"/>
        <v>0</v>
      </c>
      <c r="N4355" s="424">
        <f t="shared" si="1213"/>
        <v>0</v>
      </c>
      <c r="O4355" s="424">
        <f t="shared" si="1214"/>
        <v>0</v>
      </c>
      <c r="P4355" s="420"/>
      <c r="Q4355" s="532"/>
      <c r="R4355" s="526" t="str">
        <f t="shared" si="1206"/>
        <v/>
      </c>
      <c r="S4355" s="526" t="str">
        <f t="shared" si="1208"/>
        <v/>
      </c>
      <c r="V4355" s="433">
        <f>VLOOKUP(A4355,[3]Cartilha!$A:$A,1,FALSE)</f>
        <v>95673</v>
      </c>
      <c r="W4355" s="367"/>
    </row>
    <row r="4356" spans="1:23" hidden="1" x14ac:dyDescent="0.2">
      <c r="A4356" s="623">
        <v>95674</v>
      </c>
      <c r="B4356" s="616" t="s">
        <v>3171</v>
      </c>
      <c r="C4356" s="620" t="s">
        <v>993</v>
      </c>
      <c r="D4356" s="612" t="s">
        <v>169</v>
      </c>
      <c r="E4356" s="621">
        <v>130.43</v>
      </c>
      <c r="F4356" s="614">
        <f t="shared" si="1207"/>
        <v>157.25</v>
      </c>
      <c r="G4356" s="510"/>
      <c r="H4356" s="423"/>
      <c r="I4356" s="422">
        <f t="shared" si="1209"/>
        <v>0</v>
      </c>
      <c r="J4356" s="422">
        <f t="shared" si="1210"/>
        <v>0</v>
      </c>
      <c r="K4356" s="419"/>
      <c r="L4356" s="423">
        <f t="shared" si="1211"/>
        <v>0</v>
      </c>
      <c r="M4356" s="423">
        <f t="shared" si="1212"/>
        <v>0</v>
      </c>
      <c r="N4356" s="424">
        <f t="shared" si="1213"/>
        <v>0</v>
      </c>
      <c r="O4356" s="424">
        <f t="shared" si="1214"/>
        <v>0</v>
      </c>
      <c r="P4356" s="420"/>
      <c r="Q4356" s="532"/>
      <c r="R4356" s="526" t="str">
        <f t="shared" si="1206"/>
        <v/>
      </c>
      <c r="S4356" s="526" t="str">
        <f t="shared" si="1208"/>
        <v/>
      </c>
      <c r="V4356" s="433">
        <f>VLOOKUP(A4356,[3]Cartilha!$A:$A,1,FALSE)</f>
        <v>95674</v>
      </c>
      <c r="W4356" s="367"/>
    </row>
    <row r="4357" spans="1:23" hidden="1" x14ac:dyDescent="0.2">
      <c r="A4357" s="623">
        <v>95675</v>
      </c>
      <c r="B4357" s="616" t="s">
        <v>3171</v>
      </c>
      <c r="C4357" s="620" t="s">
        <v>994</v>
      </c>
      <c r="D4357" s="612" t="s">
        <v>169</v>
      </c>
      <c r="E4357" s="621">
        <v>159.07</v>
      </c>
      <c r="F4357" s="614">
        <f t="shared" si="1207"/>
        <v>191.77</v>
      </c>
      <c r="G4357" s="510"/>
      <c r="H4357" s="423"/>
      <c r="I4357" s="422">
        <f t="shared" si="1209"/>
        <v>0</v>
      </c>
      <c r="J4357" s="422">
        <f t="shared" si="1210"/>
        <v>0</v>
      </c>
      <c r="K4357" s="419"/>
      <c r="L4357" s="423">
        <f t="shared" si="1211"/>
        <v>0</v>
      </c>
      <c r="M4357" s="423">
        <f t="shared" si="1212"/>
        <v>0</v>
      </c>
      <c r="N4357" s="424">
        <f t="shared" si="1213"/>
        <v>0</v>
      </c>
      <c r="O4357" s="424">
        <f t="shared" si="1214"/>
        <v>0</v>
      </c>
      <c r="P4357" s="420"/>
      <c r="Q4357" s="532"/>
      <c r="R4357" s="526" t="str">
        <f t="shared" si="1206"/>
        <v/>
      </c>
      <c r="S4357" s="526" t="str">
        <f t="shared" si="1208"/>
        <v/>
      </c>
      <c r="V4357" s="433">
        <f>VLOOKUP(A4357,[3]Cartilha!$A:$A,1,FALSE)</f>
        <v>95675</v>
      </c>
      <c r="W4357" s="367"/>
    </row>
    <row r="4358" spans="1:23" ht="22.5" hidden="1" x14ac:dyDescent="0.2">
      <c r="A4358" s="623">
        <v>95676</v>
      </c>
      <c r="B4358" s="616" t="s">
        <v>3171</v>
      </c>
      <c r="C4358" s="620" t="s">
        <v>995</v>
      </c>
      <c r="D4358" s="612" t="s">
        <v>169</v>
      </c>
      <c r="E4358" s="621">
        <v>77.05</v>
      </c>
      <c r="F4358" s="614">
        <f t="shared" si="1207"/>
        <v>92.89</v>
      </c>
      <c r="G4358" s="510"/>
      <c r="H4358" s="423"/>
      <c r="I4358" s="422">
        <f t="shared" si="1209"/>
        <v>0</v>
      </c>
      <c r="J4358" s="422">
        <f t="shared" si="1210"/>
        <v>0</v>
      </c>
      <c r="K4358" s="419"/>
      <c r="L4358" s="423">
        <f t="shared" si="1211"/>
        <v>0</v>
      </c>
      <c r="M4358" s="423">
        <f t="shared" si="1212"/>
        <v>0</v>
      </c>
      <c r="N4358" s="424">
        <f t="shared" si="1213"/>
        <v>0</v>
      </c>
      <c r="O4358" s="424">
        <f t="shared" si="1214"/>
        <v>0</v>
      </c>
      <c r="P4358" s="420"/>
      <c r="Q4358" s="532"/>
      <c r="R4358" s="526" t="str">
        <f t="shared" si="1206"/>
        <v/>
      </c>
      <c r="S4358" s="526" t="str">
        <f t="shared" si="1208"/>
        <v/>
      </c>
      <c r="V4358" s="433">
        <f>VLOOKUP(A4358,[3]Cartilha!$A:$A,1,FALSE)</f>
        <v>95676</v>
      </c>
      <c r="W4358" s="367"/>
    </row>
    <row r="4359" spans="1:23" hidden="1" x14ac:dyDescent="0.2">
      <c r="A4359" s="623" t="s">
        <v>6277</v>
      </c>
      <c r="B4359" s="616"/>
      <c r="C4359" s="620" t="s">
        <v>6278</v>
      </c>
      <c r="D4359" s="612">
        <v>0</v>
      </c>
      <c r="E4359" s="621"/>
      <c r="F4359" s="614">
        <f t="shared" si="1207"/>
        <v>0</v>
      </c>
      <c r="G4359" s="518"/>
      <c r="H4359" s="446"/>
      <c r="I4359" s="447"/>
      <c r="J4359" s="448"/>
      <c r="K4359" s="419"/>
      <c r="L4359" s="446"/>
      <c r="M4359" s="446"/>
      <c r="N4359" s="447"/>
      <c r="O4359" s="448"/>
      <c r="P4359" s="420"/>
      <c r="Q4359" s="525" t="str">
        <f>IF(OR(SUM(J4359:J4359)&gt;0,SUM(O4359:O4359)&gt;0),"xx","")</f>
        <v/>
      </c>
      <c r="R4359" s="526" t="str">
        <f t="shared" si="1206"/>
        <v/>
      </c>
      <c r="S4359" s="526" t="str">
        <f t="shared" si="1208"/>
        <v/>
      </c>
      <c r="V4359" s="433" t="str">
        <f>VLOOKUP(A4359,[3]Cartilha!$A:$A,1,FALSE)</f>
        <v>9.3.13</v>
      </c>
      <c r="W4359" s="367"/>
    </row>
    <row r="4360" spans="1:23" hidden="1" x14ac:dyDescent="0.2">
      <c r="A4360" s="623" t="s">
        <v>1993</v>
      </c>
      <c r="B4360" s="616"/>
      <c r="C4360" s="620" t="s">
        <v>96</v>
      </c>
      <c r="D4360" s="612">
        <v>0</v>
      </c>
      <c r="E4360" s="621"/>
      <c r="F4360" s="614">
        <f t="shared" si="1207"/>
        <v>0</v>
      </c>
      <c r="G4360" s="518"/>
      <c r="H4360" s="446"/>
      <c r="I4360" s="447"/>
      <c r="J4360" s="448"/>
      <c r="K4360" s="419"/>
      <c r="L4360" s="446"/>
      <c r="M4360" s="446"/>
      <c r="N4360" s="447"/>
      <c r="O4360" s="448"/>
      <c r="P4360" s="420"/>
      <c r="Q4360" s="525" t="str">
        <f>IF(OR(SUM(J4361:J4397)&gt;0,SUM(O4361:O4397)&gt;0),"xx","")</f>
        <v/>
      </c>
      <c r="R4360" s="526" t="str">
        <f t="shared" si="1206"/>
        <v/>
      </c>
      <c r="S4360" s="526" t="str">
        <f t="shared" si="1208"/>
        <v/>
      </c>
      <c r="V4360" s="433" t="str">
        <f>VLOOKUP(A4360,[3]Cartilha!$A:$A,1,FALSE)</f>
        <v>9.3.14</v>
      </c>
      <c r="W4360" s="367"/>
    </row>
    <row r="4361" spans="1:23" hidden="1" x14ac:dyDescent="0.2">
      <c r="A4361" s="623">
        <v>102587</v>
      </c>
      <c r="B4361" s="616" t="s">
        <v>3171</v>
      </c>
      <c r="C4361" s="620" t="s">
        <v>6279</v>
      </c>
      <c r="D4361" s="612" t="s">
        <v>169</v>
      </c>
      <c r="E4361" s="621">
        <v>3.52</v>
      </c>
      <c r="F4361" s="614">
        <f t="shared" si="1207"/>
        <v>4.24</v>
      </c>
      <c r="G4361" s="510"/>
      <c r="H4361" s="423"/>
      <c r="I4361" s="422">
        <f t="shared" ref="I4361:I4397" si="1215">IF(ISBLANK(E4361),0,ROUND(F4361*G4361,2))</f>
        <v>0</v>
      </c>
      <c r="J4361" s="422">
        <f t="shared" ref="J4361:J4397" si="1216">IF(ISBLANK(G4361),0,ROUND(G4361*H4361,2))</f>
        <v>0</v>
      </c>
      <c r="K4361" s="419"/>
      <c r="L4361" s="423">
        <f t="shared" ref="L4361:L4397" si="1217">G4361</f>
        <v>0</v>
      </c>
      <c r="M4361" s="423">
        <f t="shared" ref="M4361:M4397" si="1218">H4361</f>
        <v>0</v>
      </c>
      <c r="N4361" s="424">
        <f t="shared" ref="N4361:N4397" si="1219">IF(ISBLANK(E4361),0,ROUND(F4361*L4361,2))</f>
        <v>0</v>
      </c>
      <c r="O4361" s="424">
        <f t="shared" ref="O4361:O4397" si="1220">IF(ISBLANK(L4361),0,ROUND(L4361*M4361,2))</f>
        <v>0</v>
      </c>
      <c r="P4361" s="420"/>
      <c r="Q4361" s="532"/>
      <c r="R4361" s="526" t="str">
        <f t="shared" si="1206"/>
        <v/>
      </c>
      <c r="S4361" s="526" t="str">
        <f t="shared" si="1208"/>
        <v/>
      </c>
      <c r="V4361" s="433">
        <f>VLOOKUP(A4361,[3]Cartilha!$A:$A,1,FALSE)</f>
        <v>102587</v>
      </c>
      <c r="W4361" s="367"/>
    </row>
    <row r="4362" spans="1:23" hidden="1" x14ac:dyDescent="0.2">
      <c r="A4362" s="623">
        <v>102588</v>
      </c>
      <c r="B4362" s="616" t="s">
        <v>3171</v>
      </c>
      <c r="C4362" s="620" t="s">
        <v>6280</v>
      </c>
      <c r="D4362" s="612" t="s">
        <v>169</v>
      </c>
      <c r="E4362" s="621">
        <v>5.09</v>
      </c>
      <c r="F4362" s="614">
        <f t="shared" si="1207"/>
        <v>6.14</v>
      </c>
      <c r="G4362" s="510"/>
      <c r="H4362" s="423"/>
      <c r="I4362" s="422">
        <f t="shared" si="1215"/>
        <v>0</v>
      </c>
      <c r="J4362" s="422">
        <f t="shared" si="1216"/>
        <v>0</v>
      </c>
      <c r="K4362" s="419"/>
      <c r="L4362" s="423">
        <f t="shared" si="1217"/>
        <v>0</v>
      </c>
      <c r="M4362" s="423">
        <f t="shared" si="1218"/>
        <v>0</v>
      </c>
      <c r="N4362" s="424">
        <f t="shared" si="1219"/>
        <v>0</v>
      </c>
      <c r="O4362" s="424">
        <f t="shared" si="1220"/>
        <v>0</v>
      </c>
      <c r="P4362" s="420"/>
      <c r="Q4362" s="532"/>
      <c r="R4362" s="526" t="str">
        <f t="shared" si="1206"/>
        <v/>
      </c>
      <c r="S4362" s="526" t="str">
        <f t="shared" si="1208"/>
        <v/>
      </c>
      <c r="V4362" s="433">
        <f>VLOOKUP(A4362,[3]Cartilha!$A:$A,1,FALSE)</f>
        <v>102588</v>
      </c>
      <c r="W4362" s="367"/>
    </row>
    <row r="4363" spans="1:23" hidden="1" x14ac:dyDescent="0.2">
      <c r="A4363" s="623">
        <v>102589</v>
      </c>
      <c r="B4363" s="616" t="s">
        <v>3171</v>
      </c>
      <c r="C4363" s="620" t="s">
        <v>6281</v>
      </c>
      <c r="D4363" s="612" t="s">
        <v>169</v>
      </c>
      <c r="E4363" s="621">
        <v>3.91</v>
      </c>
      <c r="F4363" s="614">
        <f t="shared" si="1207"/>
        <v>4.71</v>
      </c>
      <c r="G4363" s="510"/>
      <c r="H4363" s="423"/>
      <c r="I4363" s="422">
        <f t="shared" si="1215"/>
        <v>0</v>
      </c>
      <c r="J4363" s="422">
        <f t="shared" si="1216"/>
        <v>0</v>
      </c>
      <c r="K4363" s="419"/>
      <c r="L4363" s="423">
        <f t="shared" si="1217"/>
        <v>0</v>
      </c>
      <c r="M4363" s="423">
        <f t="shared" si="1218"/>
        <v>0</v>
      </c>
      <c r="N4363" s="424">
        <f t="shared" si="1219"/>
        <v>0</v>
      </c>
      <c r="O4363" s="424">
        <f t="shared" si="1220"/>
        <v>0</v>
      </c>
      <c r="P4363" s="420"/>
      <c r="Q4363" s="532"/>
      <c r="R4363" s="526" t="str">
        <f t="shared" si="1206"/>
        <v/>
      </c>
      <c r="S4363" s="526" t="str">
        <f t="shared" si="1208"/>
        <v/>
      </c>
      <c r="V4363" s="433">
        <f>VLOOKUP(A4363,[3]Cartilha!$A:$A,1,FALSE)</f>
        <v>102589</v>
      </c>
      <c r="W4363" s="367"/>
    </row>
    <row r="4364" spans="1:23" hidden="1" x14ac:dyDescent="0.2">
      <c r="A4364" s="623">
        <v>102590</v>
      </c>
      <c r="B4364" s="616" t="s">
        <v>3171</v>
      </c>
      <c r="C4364" s="620" t="s">
        <v>6282</v>
      </c>
      <c r="D4364" s="612" t="s">
        <v>169</v>
      </c>
      <c r="E4364" s="621">
        <v>5.49</v>
      </c>
      <c r="F4364" s="614">
        <f t="shared" si="1207"/>
        <v>6.62</v>
      </c>
      <c r="G4364" s="510"/>
      <c r="H4364" s="423"/>
      <c r="I4364" s="422">
        <f t="shared" si="1215"/>
        <v>0</v>
      </c>
      <c r="J4364" s="422">
        <f t="shared" si="1216"/>
        <v>0</v>
      </c>
      <c r="K4364" s="419"/>
      <c r="L4364" s="423">
        <f t="shared" si="1217"/>
        <v>0</v>
      </c>
      <c r="M4364" s="423">
        <f t="shared" si="1218"/>
        <v>0</v>
      </c>
      <c r="N4364" s="424">
        <f t="shared" si="1219"/>
        <v>0</v>
      </c>
      <c r="O4364" s="424">
        <f t="shared" si="1220"/>
        <v>0</v>
      </c>
      <c r="P4364" s="420"/>
      <c r="Q4364" s="532"/>
      <c r="R4364" s="526" t="str">
        <f t="shared" si="1206"/>
        <v/>
      </c>
      <c r="S4364" s="526" t="str">
        <f t="shared" si="1208"/>
        <v/>
      </c>
      <c r="V4364" s="433">
        <f>VLOOKUP(A4364,[3]Cartilha!$A:$A,1,FALSE)</f>
        <v>102590</v>
      </c>
      <c r="W4364" s="367"/>
    </row>
    <row r="4365" spans="1:23" hidden="1" x14ac:dyDescent="0.2">
      <c r="A4365" s="623">
        <v>102591</v>
      </c>
      <c r="B4365" s="616" t="s">
        <v>3171</v>
      </c>
      <c r="C4365" s="620" t="s">
        <v>6283</v>
      </c>
      <c r="D4365" s="612" t="s">
        <v>169</v>
      </c>
      <c r="E4365" s="621">
        <v>4.3099999999999996</v>
      </c>
      <c r="F4365" s="614">
        <f t="shared" si="1207"/>
        <v>5.2</v>
      </c>
      <c r="G4365" s="510"/>
      <c r="H4365" s="423"/>
      <c r="I4365" s="422">
        <f t="shared" si="1215"/>
        <v>0</v>
      </c>
      <c r="J4365" s="422">
        <f t="shared" si="1216"/>
        <v>0</v>
      </c>
      <c r="K4365" s="419"/>
      <c r="L4365" s="423">
        <f t="shared" si="1217"/>
        <v>0</v>
      </c>
      <c r="M4365" s="423">
        <f t="shared" si="1218"/>
        <v>0</v>
      </c>
      <c r="N4365" s="424">
        <f t="shared" si="1219"/>
        <v>0</v>
      </c>
      <c r="O4365" s="424">
        <f t="shared" si="1220"/>
        <v>0</v>
      </c>
      <c r="P4365" s="420"/>
      <c r="Q4365" s="532"/>
      <c r="R4365" s="526" t="str">
        <f t="shared" si="1206"/>
        <v/>
      </c>
      <c r="S4365" s="526" t="str">
        <f t="shared" si="1208"/>
        <v/>
      </c>
      <c r="V4365" s="433">
        <f>VLOOKUP(A4365,[3]Cartilha!$A:$A,1,FALSE)</f>
        <v>102591</v>
      </c>
      <c r="W4365" s="367"/>
    </row>
    <row r="4366" spans="1:23" hidden="1" x14ac:dyDescent="0.2">
      <c r="A4366" s="623">
        <v>102592</v>
      </c>
      <c r="B4366" s="616" t="s">
        <v>3171</v>
      </c>
      <c r="C4366" s="620" t="s">
        <v>6284</v>
      </c>
      <c r="D4366" s="612" t="s">
        <v>169</v>
      </c>
      <c r="E4366" s="621">
        <v>5.88</v>
      </c>
      <c r="F4366" s="614">
        <f t="shared" si="1207"/>
        <v>7.09</v>
      </c>
      <c r="G4366" s="510"/>
      <c r="H4366" s="423"/>
      <c r="I4366" s="422">
        <f t="shared" si="1215"/>
        <v>0</v>
      </c>
      <c r="J4366" s="422">
        <f t="shared" si="1216"/>
        <v>0</v>
      </c>
      <c r="K4366" s="419"/>
      <c r="L4366" s="423">
        <f t="shared" si="1217"/>
        <v>0</v>
      </c>
      <c r="M4366" s="423">
        <f t="shared" si="1218"/>
        <v>0</v>
      </c>
      <c r="N4366" s="424">
        <f t="shared" si="1219"/>
        <v>0</v>
      </c>
      <c r="O4366" s="424">
        <f t="shared" si="1220"/>
        <v>0</v>
      </c>
      <c r="P4366" s="420"/>
      <c r="Q4366" s="532"/>
      <c r="R4366" s="526" t="str">
        <f t="shared" si="1206"/>
        <v/>
      </c>
      <c r="S4366" s="526" t="str">
        <f t="shared" si="1208"/>
        <v/>
      </c>
      <c r="V4366" s="433">
        <f>VLOOKUP(A4366,[3]Cartilha!$A:$A,1,FALSE)</f>
        <v>102592</v>
      </c>
      <c r="W4366" s="367"/>
    </row>
    <row r="4367" spans="1:23" hidden="1" x14ac:dyDescent="0.2">
      <c r="A4367" s="623">
        <v>102593</v>
      </c>
      <c r="B4367" s="616" t="s">
        <v>3171</v>
      </c>
      <c r="C4367" s="620" t="s">
        <v>6285</v>
      </c>
      <c r="D4367" s="612" t="s">
        <v>169</v>
      </c>
      <c r="E4367" s="621">
        <v>4.87</v>
      </c>
      <c r="F4367" s="614">
        <f t="shared" si="1207"/>
        <v>5.87</v>
      </c>
      <c r="G4367" s="510"/>
      <c r="H4367" s="423"/>
      <c r="I4367" s="422">
        <f t="shared" si="1215"/>
        <v>0</v>
      </c>
      <c r="J4367" s="422">
        <f t="shared" si="1216"/>
        <v>0</v>
      </c>
      <c r="K4367" s="419"/>
      <c r="L4367" s="423">
        <f t="shared" si="1217"/>
        <v>0</v>
      </c>
      <c r="M4367" s="423">
        <f t="shared" si="1218"/>
        <v>0</v>
      </c>
      <c r="N4367" s="424">
        <f t="shared" si="1219"/>
        <v>0</v>
      </c>
      <c r="O4367" s="424">
        <f t="shared" si="1220"/>
        <v>0</v>
      </c>
      <c r="P4367" s="420"/>
      <c r="Q4367" s="532"/>
      <c r="R4367" s="526" t="str">
        <f t="shared" si="1206"/>
        <v/>
      </c>
      <c r="S4367" s="526" t="str">
        <f t="shared" si="1208"/>
        <v/>
      </c>
      <c r="V4367" s="433">
        <f>VLOOKUP(A4367,[3]Cartilha!$A:$A,1,FALSE)</f>
        <v>102593</v>
      </c>
      <c r="W4367" s="367"/>
    </row>
    <row r="4368" spans="1:23" hidden="1" x14ac:dyDescent="0.2">
      <c r="A4368" s="623">
        <v>102594</v>
      </c>
      <c r="B4368" s="616" t="s">
        <v>3171</v>
      </c>
      <c r="C4368" s="620" t="s">
        <v>6286</v>
      </c>
      <c r="D4368" s="612" t="s">
        <v>169</v>
      </c>
      <c r="E4368" s="621">
        <v>6.45</v>
      </c>
      <c r="F4368" s="614">
        <f t="shared" si="1207"/>
        <v>7.78</v>
      </c>
      <c r="G4368" s="510"/>
      <c r="H4368" s="423"/>
      <c r="I4368" s="422">
        <f t="shared" si="1215"/>
        <v>0</v>
      </c>
      <c r="J4368" s="422">
        <f t="shared" si="1216"/>
        <v>0</v>
      </c>
      <c r="K4368" s="419"/>
      <c r="L4368" s="423">
        <f t="shared" si="1217"/>
        <v>0</v>
      </c>
      <c r="M4368" s="423">
        <f t="shared" si="1218"/>
        <v>0</v>
      </c>
      <c r="N4368" s="424">
        <f t="shared" si="1219"/>
        <v>0</v>
      </c>
      <c r="O4368" s="424">
        <f t="shared" si="1220"/>
        <v>0</v>
      </c>
      <c r="P4368" s="420"/>
      <c r="Q4368" s="532"/>
      <c r="R4368" s="526" t="str">
        <f t="shared" si="1206"/>
        <v/>
      </c>
      <c r="S4368" s="526" t="str">
        <f t="shared" si="1208"/>
        <v/>
      </c>
      <c r="V4368" s="433">
        <f>VLOOKUP(A4368,[3]Cartilha!$A:$A,1,FALSE)</f>
        <v>102594</v>
      </c>
      <c r="W4368" s="367"/>
    </row>
    <row r="4369" spans="1:23" hidden="1" x14ac:dyDescent="0.2">
      <c r="A4369" s="623">
        <v>102595</v>
      </c>
      <c r="B4369" s="616" t="s">
        <v>3171</v>
      </c>
      <c r="C4369" s="620" t="s">
        <v>6287</v>
      </c>
      <c r="D4369" s="612" t="s">
        <v>169</v>
      </c>
      <c r="E4369" s="621">
        <v>5.5</v>
      </c>
      <c r="F4369" s="614">
        <f t="shared" si="1207"/>
        <v>6.63</v>
      </c>
      <c r="G4369" s="510"/>
      <c r="H4369" s="423"/>
      <c r="I4369" s="422">
        <f t="shared" si="1215"/>
        <v>0</v>
      </c>
      <c r="J4369" s="422">
        <f t="shared" si="1216"/>
        <v>0</v>
      </c>
      <c r="K4369" s="419"/>
      <c r="L4369" s="423">
        <f t="shared" si="1217"/>
        <v>0</v>
      </c>
      <c r="M4369" s="423">
        <f t="shared" si="1218"/>
        <v>0</v>
      </c>
      <c r="N4369" s="424">
        <f t="shared" si="1219"/>
        <v>0</v>
      </c>
      <c r="O4369" s="424">
        <f t="shared" si="1220"/>
        <v>0</v>
      </c>
      <c r="P4369" s="420"/>
      <c r="Q4369" s="532"/>
      <c r="R4369" s="526" t="str">
        <f t="shared" si="1206"/>
        <v/>
      </c>
      <c r="S4369" s="526" t="str">
        <f t="shared" si="1208"/>
        <v/>
      </c>
      <c r="V4369" s="433">
        <f>VLOOKUP(A4369,[3]Cartilha!$A:$A,1,FALSE)</f>
        <v>102595</v>
      </c>
      <c r="W4369" s="367"/>
    </row>
    <row r="4370" spans="1:23" hidden="1" x14ac:dyDescent="0.2">
      <c r="A4370" s="623">
        <v>102596</v>
      </c>
      <c r="B4370" s="616" t="s">
        <v>3171</v>
      </c>
      <c r="C4370" s="620" t="s">
        <v>6288</v>
      </c>
      <c r="D4370" s="612" t="s">
        <v>169</v>
      </c>
      <c r="E4370" s="621">
        <v>7.08</v>
      </c>
      <c r="F4370" s="614">
        <f t="shared" si="1207"/>
        <v>8.5399999999999991</v>
      </c>
      <c r="G4370" s="510"/>
      <c r="H4370" s="423"/>
      <c r="I4370" s="422">
        <f t="shared" si="1215"/>
        <v>0</v>
      </c>
      <c r="J4370" s="422">
        <f t="shared" si="1216"/>
        <v>0</v>
      </c>
      <c r="K4370" s="419"/>
      <c r="L4370" s="423">
        <f t="shared" si="1217"/>
        <v>0</v>
      </c>
      <c r="M4370" s="423">
        <f t="shared" si="1218"/>
        <v>0</v>
      </c>
      <c r="N4370" s="424">
        <f t="shared" si="1219"/>
        <v>0</v>
      </c>
      <c r="O4370" s="424">
        <f t="shared" si="1220"/>
        <v>0</v>
      </c>
      <c r="P4370" s="420"/>
      <c r="Q4370" s="532"/>
      <c r="R4370" s="526" t="str">
        <f t="shared" si="1206"/>
        <v/>
      </c>
      <c r="S4370" s="526" t="str">
        <f t="shared" si="1208"/>
        <v/>
      </c>
      <c r="V4370" s="433">
        <f>VLOOKUP(A4370,[3]Cartilha!$A:$A,1,FALSE)</f>
        <v>102596</v>
      </c>
      <c r="W4370" s="367"/>
    </row>
    <row r="4371" spans="1:23" hidden="1" x14ac:dyDescent="0.2">
      <c r="A4371" s="623">
        <v>102597</v>
      </c>
      <c r="B4371" s="616" t="s">
        <v>3171</v>
      </c>
      <c r="C4371" s="620" t="s">
        <v>6289</v>
      </c>
      <c r="D4371" s="612" t="s">
        <v>169</v>
      </c>
      <c r="E4371" s="621">
        <v>6.3</v>
      </c>
      <c r="F4371" s="614">
        <f t="shared" si="1207"/>
        <v>7.6</v>
      </c>
      <c r="G4371" s="510"/>
      <c r="H4371" s="423"/>
      <c r="I4371" s="422">
        <f t="shared" si="1215"/>
        <v>0</v>
      </c>
      <c r="J4371" s="422">
        <f t="shared" si="1216"/>
        <v>0</v>
      </c>
      <c r="K4371" s="419"/>
      <c r="L4371" s="423">
        <f t="shared" si="1217"/>
        <v>0</v>
      </c>
      <c r="M4371" s="423">
        <f t="shared" si="1218"/>
        <v>0</v>
      </c>
      <c r="N4371" s="424">
        <f t="shared" si="1219"/>
        <v>0</v>
      </c>
      <c r="O4371" s="424">
        <f t="shared" si="1220"/>
        <v>0</v>
      </c>
      <c r="P4371" s="420"/>
      <c r="Q4371" s="532"/>
      <c r="R4371" s="526" t="str">
        <f t="shared" si="1206"/>
        <v/>
      </c>
      <c r="S4371" s="526" t="str">
        <f t="shared" si="1208"/>
        <v/>
      </c>
      <c r="V4371" s="433">
        <f>VLOOKUP(A4371,[3]Cartilha!$A:$A,1,FALSE)</f>
        <v>102597</v>
      </c>
      <c r="W4371" s="367"/>
    </row>
    <row r="4372" spans="1:23" hidden="1" x14ac:dyDescent="0.2">
      <c r="A4372" s="623">
        <v>102598</v>
      </c>
      <c r="B4372" s="616" t="s">
        <v>3171</v>
      </c>
      <c r="C4372" s="620" t="s">
        <v>6290</v>
      </c>
      <c r="D4372" s="612" t="s">
        <v>169</v>
      </c>
      <c r="E4372" s="621">
        <v>7.87</v>
      </c>
      <c r="F4372" s="614">
        <f t="shared" si="1207"/>
        <v>9.49</v>
      </c>
      <c r="G4372" s="510"/>
      <c r="H4372" s="423"/>
      <c r="I4372" s="422">
        <f t="shared" si="1215"/>
        <v>0</v>
      </c>
      <c r="J4372" s="422">
        <f t="shared" si="1216"/>
        <v>0</v>
      </c>
      <c r="K4372" s="419"/>
      <c r="L4372" s="423">
        <f t="shared" si="1217"/>
        <v>0</v>
      </c>
      <c r="M4372" s="423">
        <f t="shared" si="1218"/>
        <v>0</v>
      </c>
      <c r="N4372" s="424">
        <f t="shared" si="1219"/>
        <v>0</v>
      </c>
      <c r="O4372" s="424">
        <f t="shared" si="1220"/>
        <v>0</v>
      </c>
      <c r="P4372" s="420"/>
      <c r="Q4372" s="532"/>
      <c r="R4372" s="526" t="str">
        <f t="shared" ref="R4372:R4435" si="1221">IF(Q4372="X","x",IF(Q4372="xx","x",IF(O4372&gt;0,"x","")))</f>
        <v/>
      </c>
      <c r="S4372" s="526" t="str">
        <f t="shared" si="1208"/>
        <v/>
      </c>
      <c r="V4372" s="433">
        <f>VLOOKUP(A4372,[3]Cartilha!$A:$A,1,FALSE)</f>
        <v>102598</v>
      </c>
      <c r="W4372" s="367"/>
    </row>
    <row r="4373" spans="1:23" hidden="1" x14ac:dyDescent="0.2">
      <c r="A4373" s="623">
        <v>102599</v>
      </c>
      <c r="B4373" s="616" t="s">
        <v>3171</v>
      </c>
      <c r="C4373" s="620" t="s">
        <v>6291</v>
      </c>
      <c r="D4373" s="612" t="s">
        <v>169</v>
      </c>
      <c r="E4373" s="621">
        <v>7.09</v>
      </c>
      <c r="F4373" s="614">
        <f t="shared" si="1207"/>
        <v>8.5500000000000007</v>
      </c>
      <c r="G4373" s="510"/>
      <c r="H4373" s="423"/>
      <c r="I4373" s="422">
        <f t="shared" si="1215"/>
        <v>0</v>
      </c>
      <c r="J4373" s="422">
        <f t="shared" si="1216"/>
        <v>0</v>
      </c>
      <c r="K4373" s="419"/>
      <c r="L4373" s="423">
        <f t="shared" si="1217"/>
        <v>0</v>
      </c>
      <c r="M4373" s="423">
        <f t="shared" si="1218"/>
        <v>0</v>
      </c>
      <c r="N4373" s="424">
        <f t="shared" si="1219"/>
        <v>0</v>
      </c>
      <c r="O4373" s="424">
        <f t="shared" si="1220"/>
        <v>0</v>
      </c>
      <c r="P4373" s="420"/>
      <c r="Q4373" s="532"/>
      <c r="R4373" s="526" t="str">
        <f t="shared" si="1221"/>
        <v/>
      </c>
      <c r="S4373" s="526" t="str">
        <f t="shared" si="1208"/>
        <v/>
      </c>
      <c r="V4373" s="433">
        <f>VLOOKUP(A4373,[3]Cartilha!$A:$A,1,FALSE)</f>
        <v>102599</v>
      </c>
      <c r="W4373" s="367"/>
    </row>
    <row r="4374" spans="1:23" hidden="1" x14ac:dyDescent="0.2">
      <c r="A4374" s="623">
        <v>102600</v>
      </c>
      <c r="B4374" s="616" t="s">
        <v>3171</v>
      </c>
      <c r="C4374" s="620" t="s">
        <v>6292</v>
      </c>
      <c r="D4374" s="612" t="s">
        <v>169</v>
      </c>
      <c r="E4374" s="621">
        <v>8.66</v>
      </c>
      <c r="F4374" s="614">
        <f t="shared" si="1207"/>
        <v>10.44</v>
      </c>
      <c r="G4374" s="510"/>
      <c r="H4374" s="423"/>
      <c r="I4374" s="422">
        <f t="shared" si="1215"/>
        <v>0</v>
      </c>
      <c r="J4374" s="422">
        <f t="shared" si="1216"/>
        <v>0</v>
      </c>
      <c r="K4374" s="419"/>
      <c r="L4374" s="423">
        <f t="shared" si="1217"/>
        <v>0</v>
      </c>
      <c r="M4374" s="423">
        <f t="shared" si="1218"/>
        <v>0</v>
      </c>
      <c r="N4374" s="424">
        <f t="shared" si="1219"/>
        <v>0</v>
      </c>
      <c r="O4374" s="424">
        <f t="shared" si="1220"/>
        <v>0</v>
      </c>
      <c r="P4374" s="420"/>
      <c r="Q4374" s="532"/>
      <c r="R4374" s="526" t="str">
        <f t="shared" si="1221"/>
        <v/>
      </c>
      <c r="S4374" s="526" t="str">
        <f t="shared" si="1208"/>
        <v/>
      </c>
      <c r="V4374" s="433">
        <f>VLOOKUP(A4374,[3]Cartilha!$A:$A,1,FALSE)</f>
        <v>102600</v>
      </c>
      <c r="W4374" s="367"/>
    </row>
    <row r="4375" spans="1:23" hidden="1" x14ac:dyDescent="0.2">
      <c r="A4375" s="623">
        <v>102601</v>
      </c>
      <c r="B4375" s="616" t="s">
        <v>3171</v>
      </c>
      <c r="C4375" s="620" t="s">
        <v>6293</v>
      </c>
      <c r="D4375" s="612" t="s">
        <v>169</v>
      </c>
      <c r="E4375" s="621">
        <v>8.2799999999999994</v>
      </c>
      <c r="F4375" s="614">
        <f t="shared" ref="F4375:F4438" si="1222">IF(E4375=0,0,ROUND(E4375*(1+E$13)*(1-E$14),2))</f>
        <v>9.98</v>
      </c>
      <c r="G4375" s="510"/>
      <c r="H4375" s="423"/>
      <c r="I4375" s="422">
        <f t="shared" si="1215"/>
        <v>0</v>
      </c>
      <c r="J4375" s="422">
        <f t="shared" si="1216"/>
        <v>0</v>
      </c>
      <c r="K4375" s="419"/>
      <c r="L4375" s="423">
        <f t="shared" si="1217"/>
        <v>0</v>
      </c>
      <c r="M4375" s="423">
        <f t="shared" si="1218"/>
        <v>0</v>
      </c>
      <c r="N4375" s="424">
        <f t="shared" si="1219"/>
        <v>0</v>
      </c>
      <c r="O4375" s="424">
        <f t="shared" si="1220"/>
        <v>0</v>
      </c>
      <c r="P4375" s="420"/>
      <c r="Q4375" s="532"/>
      <c r="R4375" s="526" t="str">
        <f t="shared" si="1221"/>
        <v/>
      </c>
      <c r="S4375" s="526" t="str">
        <f t="shared" si="1208"/>
        <v/>
      </c>
      <c r="V4375" s="433">
        <f>VLOOKUP(A4375,[3]Cartilha!$A:$A,1,FALSE)</f>
        <v>102601</v>
      </c>
      <c r="W4375" s="367"/>
    </row>
    <row r="4376" spans="1:23" hidden="1" x14ac:dyDescent="0.2">
      <c r="A4376" s="623">
        <v>102602</v>
      </c>
      <c r="B4376" s="616" t="s">
        <v>3171</v>
      </c>
      <c r="C4376" s="620" t="s">
        <v>6294</v>
      </c>
      <c r="D4376" s="612" t="s">
        <v>169</v>
      </c>
      <c r="E4376" s="621">
        <v>9.86</v>
      </c>
      <c r="F4376" s="614">
        <f t="shared" si="1222"/>
        <v>11.89</v>
      </c>
      <c r="G4376" s="510"/>
      <c r="H4376" s="423"/>
      <c r="I4376" s="422">
        <f t="shared" si="1215"/>
        <v>0</v>
      </c>
      <c r="J4376" s="422">
        <f t="shared" si="1216"/>
        <v>0</v>
      </c>
      <c r="K4376" s="419"/>
      <c r="L4376" s="423">
        <f t="shared" si="1217"/>
        <v>0</v>
      </c>
      <c r="M4376" s="423">
        <f t="shared" si="1218"/>
        <v>0</v>
      </c>
      <c r="N4376" s="424">
        <f t="shared" si="1219"/>
        <v>0</v>
      </c>
      <c r="O4376" s="424">
        <f t="shared" si="1220"/>
        <v>0</v>
      </c>
      <c r="P4376" s="420"/>
      <c r="Q4376" s="532"/>
      <c r="R4376" s="526" t="str">
        <f t="shared" si="1221"/>
        <v/>
      </c>
      <c r="S4376" s="526" t="str">
        <f t="shared" si="1208"/>
        <v/>
      </c>
      <c r="V4376" s="433">
        <f>VLOOKUP(A4376,[3]Cartilha!$A:$A,1,FALSE)</f>
        <v>102602</v>
      </c>
      <c r="W4376" s="367"/>
    </row>
    <row r="4377" spans="1:23" hidden="1" x14ac:dyDescent="0.2">
      <c r="A4377" s="623">
        <v>102603</v>
      </c>
      <c r="B4377" s="616" t="s">
        <v>3171</v>
      </c>
      <c r="C4377" s="620" t="s">
        <v>6295</v>
      </c>
      <c r="D4377" s="612" t="s">
        <v>169</v>
      </c>
      <c r="E4377" s="621">
        <v>10.28</v>
      </c>
      <c r="F4377" s="614">
        <f t="shared" si="1222"/>
        <v>12.39</v>
      </c>
      <c r="G4377" s="510"/>
      <c r="H4377" s="423"/>
      <c r="I4377" s="422">
        <f t="shared" si="1215"/>
        <v>0</v>
      </c>
      <c r="J4377" s="422">
        <f t="shared" si="1216"/>
        <v>0</v>
      </c>
      <c r="K4377" s="419"/>
      <c r="L4377" s="423">
        <f t="shared" si="1217"/>
        <v>0</v>
      </c>
      <c r="M4377" s="423">
        <f t="shared" si="1218"/>
        <v>0</v>
      </c>
      <c r="N4377" s="424">
        <f t="shared" si="1219"/>
        <v>0</v>
      </c>
      <c r="O4377" s="424">
        <f t="shared" si="1220"/>
        <v>0</v>
      </c>
      <c r="P4377" s="420"/>
      <c r="Q4377" s="532"/>
      <c r="R4377" s="526" t="str">
        <f t="shared" si="1221"/>
        <v/>
      </c>
      <c r="S4377" s="526" t="str">
        <f t="shared" si="1208"/>
        <v/>
      </c>
      <c r="V4377" s="433">
        <f>VLOOKUP(A4377,[3]Cartilha!$A:$A,1,FALSE)</f>
        <v>102603</v>
      </c>
      <c r="W4377" s="367"/>
    </row>
    <row r="4378" spans="1:23" hidden="1" x14ac:dyDescent="0.2">
      <c r="A4378" s="623">
        <v>102605</v>
      </c>
      <c r="B4378" s="616" t="s">
        <v>3171</v>
      </c>
      <c r="C4378" s="620" t="s">
        <v>6296</v>
      </c>
      <c r="D4378" s="612" t="s">
        <v>169</v>
      </c>
      <c r="E4378" s="621">
        <v>278.02</v>
      </c>
      <c r="F4378" s="614">
        <f t="shared" si="1222"/>
        <v>335.18</v>
      </c>
      <c r="G4378" s="510"/>
      <c r="H4378" s="423"/>
      <c r="I4378" s="422">
        <f t="shared" si="1215"/>
        <v>0</v>
      </c>
      <c r="J4378" s="422">
        <f t="shared" si="1216"/>
        <v>0</v>
      </c>
      <c r="K4378" s="419"/>
      <c r="L4378" s="423">
        <f t="shared" si="1217"/>
        <v>0</v>
      </c>
      <c r="M4378" s="423">
        <f t="shared" si="1218"/>
        <v>0</v>
      </c>
      <c r="N4378" s="424">
        <f t="shared" si="1219"/>
        <v>0</v>
      </c>
      <c r="O4378" s="424">
        <f t="shared" si="1220"/>
        <v>0</v>
      </c>
      <c r="P4378" s="420"/>
      <c r="Q4378" s="532"/>
      <c r="R4378" s="526" t="str">
        <f t="shared" si="1221"/>
        <v/>
      </c>
      <c r="S4378" s="526" t="str">
        <f t="shared" si="1208"/>
        <v/>
      </c>
      <c r="V4378" s="433">
        <f>VLOOKUP(A4378,[3]Cartilha!$A:$A,1,FALSE)</f>
        <v>102605</v>
      </c>
      <c r="W4378" s="367"/>
    </row>
    <row r="4379" spans="1:23" hidden="1" x14ac:dyDescent="0.2">
      <c r="A4379" s="623">
        <v>102606</v>
      </c>
      <c r="B4379" s="616" t="s">
        <v>3171</v>
      </c>
      <c r="C4379" s="620" t="s">
        <v>6297</v>
      </c>
      <c r="D4379" s="612" t="s">
        <v>169</v>
      </c>
      <c r="E4379" s="621">
        <v>474.21</v>
      </c>
      <c r="F4379" s="614">
        <f t="shared" si="1222"/>
        <v>571.71</v>
      </c>
      <c r="G4379" s="510"/>
      <c r="H4379" s="423"/>
      <c r="I4379" s="422">
        <f t="shared" si="1215"/>
        <v>0</v>
      </c>
      <c r="J4379" s="422">
        <f t="shared" si="1216"/>
        <v>0</v>
      </c>
      <c r="K4379" s="419"/>
      <c r="L4379" s="423">
        <f t="shared" si="1217"/>
        <v>0</v>
      </c>
      <c r="M4379" s="423">
        <f t="shared" si="1218"/>
        <v>0</v>
      </c>
      <c r="N4379" s="424">
        <f t="shared" si="1219"/>
        <v>0</v>
      </c>
      <c r="O4379" s="424">
        <f t="shared" si="1220"/>
        <v>0</v>
      </c>
      <c r="P4379" s="420"/>
      <c r="Q4379" s="532"/>
      <c r="R4379" s="526" t="str">
        <f t="shared" si="1221"/>
        <v/>
      </c>
      <c r="S4379" s="526" t="str">
        <f t="shared" si="1208"/>
        <v/>
      </c>
      <c r="V4379" s="433">
        <f>VLOOKUP(A4379,[3]Cartilha!$A:$A,1,FALSE)</f>
        <v>102606</v>
      </c>
      <c r="W4379" s="367"/>
    </row>
    <row r="4380" spans="1:23" hidden="1" x14ac:dyDescent="0.2">
      <c r="A4380" s="623">
        <v>102607</v>
      </c>
      <c r="B4380" s="616" t="s">
        <v>3171</v>
      </c>
      <c r="C4380" s="620" t="s">
        <v>6298</v>
      </c>
      <c r="D4380" s="612" t="s">
        <v>169</v>
      </c>
      <c r="E4380" s="621">
        <v>482.61</v>
      </c>
      <c r="F4380" s="614">
        <f t="shared" si="1222"/>
        <v>581.83000000000004</v>
      </c>
      <c r="G4380" s="510"/>
      <c r="H4380" s="423"/>
      <c r="I4380" s="422">
        <f t="shared" si="1215"/>
        <v>0</v>
      </c>
      <c r="J4380" s="422">
        <f t="shared" si="1216"/>
        <v>0</v>
      </c>
      <c r="K4380" s="419"/>
      <c r="L4380" s="423">
        <f t="shared" si="1217"/>
        <v>0</v>
      </c>
      <c r="M4380" s="423">
        <f t="shared" si="1218"/>
        <v>0</v>
      </c>
      <c r="N4380" s="424">
        <f t="shared" si="1219"/>
        <v>0</v>
      </c>
      <c r="O4380" s="424">
        <f t="shared" si="1220"/>
        <v>0</v>
      </c>
      <c r="P4380" s="420"/>
      <c r="Q4380" s="532"/>
      <c r="R4380" s="526" t="str">
        <f t="shared" si="1221"/>
        <v/>
      </c>
      <c r="S4380" s="526" t="str">
        <f t="shared" si="1208"/>
        <v/>
      </c>
      <c r="V4380" s="433">
        <f>VLOOKUP(A4380,[3]Cartilha!$A:$A,1,FALSE)</f>
        <v>102607</v>
      </c>
      <c r="W4380" s="367"/>
    </row>
    <row r="4381" spans="1:23" hidden="1" x14ac:dyDescent="0.2">
      <c r="A4381" s="623">
        <v>102608</v>
      </c>
      <c r="B4381" s="616" t="s">
        <v>3171</v>
      </c>
      <c r="C4381" s="620" t="s">
        <v>6299</v>
      </c>
      <c r="D4381" s="612" t="s">
        <v>169</v>
      </c>
      <c r="E4381" s="621">
        <v>974.84</v>
      </c>
      <c r="F4381" s="614">
        <f t="shared" si="1222"/>
        <v>1175.27</v>
      </c>
      <c r="G4381" s="510"/>
      <c r="H4381" s="423"/>
      <c r="I4381" s="422">
        <f t="shared" si="1215"/>
        <v>0</v>
      </c>
      <c r="J4381" s="422">
        <f t="shared" si="1216"/>
        <v>0</v>
      </c>
      <c r="K4381" s="419"/>
      <c r="L4381" s="423">
        <f t="shared" si="1217"/>
        <v>0</v>
      </c>
      <c r="M4381" s="423">
        <f t="shared" si="1218"/>
        <v>0</v>
      </c>
      <c r="N4381" s="424">
        <f t="shared" si="1219"/>
        <v>0</v>
      </c>
      <c r="O4381" s="424">
        <f t="shared" si="1220"/>
        <v>0</v>
      </c>
      <c r="P4381" s="420"/>
      <c r="Q4381" s="532"/>
      <c r="R4381" s="526" t="str">
        <f t="shared" si="1221"/>
        <v/>
      </c>
      <c r="S4381" s="526" t="str">
        <f t="shared" si="1208"/>
        <v/>
      </c>
      <c r="V4381" s="433">
        <f>VLOOKUP(A4381,[3]Cartilha!$A:$A,1,FALSE)</f>
        <v>102608</v>
      </c>
      <c r="W4381" s="367"/>
    </row>
    <row r="4382" spans="1:23" hidden="1" x14ac:dyDescent="0.2">
      <c r="A4382" s="623">
        <v>102609</v>
      </c>
      <c r="B4382" s="616" t="s">
        <v>3171</v>
      </c>
      <c r="C4382" s="620" t="s">
        <v>6300</v>
      </c>
      <c r="D4382" s="612" t="s">
        <v>169</v>
      </c>
      <c r="E4382" s="621">
        <v>1097.1600000000001</v>
      </c>
      <c r="F4382" s="614">
        <f t="shared" si="1222"/>
        <v>1322.74</v>
      </c>
      <c r="G4382" s="510"/>
      <c r="H4382" s="423"/>
      <c r="I4382" s="422">
        <f t="shared" si="1215"/>
        <v>0</v>
      </c>
      <c r="J4382" s="422">
        <f t="shared" si="1216"/>
        <v>0</v>
      </c>
      <c r="K4382" s="419"/>
      <c r="L4382" s="423">
        <f t="shared" si="1217"/>
        <v>0</v>
      </c>
      <c r="M4382" s="423">
        <f t="shared" si="1218"/>
        <v>0</v>
      </c>
      <c r="N4382" s="424">
        <f t="shared" si="1219"/>
        <v>0</v>
      </c>
      <c r="O4382" s="424">
        <f t="shared" si="1220"/>
        <v>0</v>
      </c>
      <c r="P4382" s="420"/>
      <c r="Q4382" s="532"/>
      <c r="R4382" s="526" t="str">
        <f t="shared" si="1221"/>
        <v/>
      </c>
      <c r="S4382" s="526" t="str">
        <f t="shared" si="1208"/>
        <v/>
      </c>
      <c r="V4382" s="433">
        <f>VLOOKUP(A4382,[3]Cartilha!$A:$A,1,FALSE)</f>
        <v>102609</v>
      </c>
      <c r="W4382" s="367"/>
    </row>
    <row r="4383" spans="1:23" hidden="1" x14ac:dyDescent="0.2">
      <c r="A4383" s="623">
        <v>102604</v>
      </c>
      <c r="B4383" s="616" t="s">
        <v>3171</v>
      </c>
      <c r="C4383" s="620" t="s">
        <v>6301</v>
      </c>
      <c r="D4383" s="612" t="s">
        <v>169</v>
      </c>
      <c r="E4383" s="621">
        <v>11.84</v>
      </c>
      <c r="F4383" s="614">
        <f t="shared" si="1222"/>
        <v>14.27</v>
      </c>
      <c r="G4383" s="510"/>
      <c r="H4383" s="423"/>
      <c r="I4383" s="422">
        <f t="shared" si="1215"/>
        <v>0</v>
      </c>
      <c r="J4383" s="422">
        <f t="shared" si="1216"/>
        <v>0</v>
      </c>
      <c r="K4383" s="419"/>
      <c r="L4383" s="423">
        <f t="shared" si="1217"/>
        <v>0</v>
      </c>
      <c r="M4383" s="423">
        <f t="shared" si="1218"/>
        <v>0</v>
      </c>
      <c r="N4383" s="424">
        <f t="shared" si="1219"/>
        <v>0</v>
      </c>
      <c r="O4383" s="424">
        <f t="shared" si="1220"/>
        <v>0</v>
      </c>
      <c r="P4383" s="420"/>
      <c r="Q4383" s="532"/>
      <c r="R4383" s="526" t="str">
        <f t="shared" si="1221"/>
        <v/>
      </c>
      <c r="S4383" s="526" t="str">
        <f t="shared" si="1208"/>
        <v/>
      </c>
      <c r="V4383" s="433">
        <f>VLOOKUP(A4383,[3]Cartilha!$A:$A,1,FALSE)</f>
        <v>102604</v>
      </c>
      <c r="W4383" s="367"/>
    </row>
    <row r="4384" spans="1:23" ht="22.5" hidden="1" x14ac:dyDescent="0.2">
      <c r="A4384" s="623">
        <v>102622</v>
      </c>
      <c r="B4384" s="616" t="s">
        <v>3171</v>
      </c>
      <c r="C4384" s="620" t="s">
        <v>6302</v>
      </c>
      <c r="D4384" s="612" t="s">
        <v>169</v>
      </c>
      <c r="E4384" s="621">
        <v>640.92999999999995</v>
      </c>
      <c r="F4384" s="614">
        <f t="shared" si="1222"/>
        <v>772.71</v>
      </c>
      <c r="G4384" s="510"/>
      <c r="H4384" s="423"/>
      <c r="I4384" s="422">
        <f t="shared" si="1215"/>
        <v>0</v>
      </c>
      <c r="J4384" s="422">
        <f t="shared" si="1216"/>
        <v>0</v>
      </c>
      <c r="K4384" s="419"/>
      <c r="L4384" s="423">
        <f t="shared" si="1217"/>
        <v>0</v>
      </c>
      <c r="M4384" s="423">
        <f t="shared" si="1218"/>
        <v>0</v>
      </c>
      <c r="N4384" s="424">
        <f t="shared" si="1219"/>
        <v>0</v>
      </c>
      <c r="O4384" s="424">
        <f t="shared" si="1220"/>
        <v>0</v>
      </c>
      <c r="P4384" s="420"/>
      <c r="Q4384" s="532"/>
      <c r="R4384" s="526" t="str">
        <f t="shared" si="1221"/>
        <v/>
      </c>
      <c r="S4384" s="526" t="str">
        <f t="shared" si="1208"/>
        <v/>
      </c>
      <c r="V4384" s="433">
        <f>VLOOKUP(A4384,[3]Cartilha!$A:$A,1,FALSE)</f>
        <v>102622</v>
      </c>
      <c r="W4384" s="367"/>
    </row>
    <row r="4385" spans="1:23" ht="22.5" hidden="1" x14ac:dyDescent="0.2">
      <c r="A4385" s="623">
        <v>102623</v>
      </c>
      <c r="B4385" s="616" t="s">
        <v>3171</v>
      </c>
      <c r="C4385" s="620" t="s">
        <v>6303</v>
      </c>
      <c r="D4385" s="612" t="s">
        <v>169</v>
      </c>
      <c r="E4385" s="621">
        <v>903.35</v>
      </c>
      <c r="F4385" s="614">
        <f t="shared" si="1222"/>
        <v>1089.08</v>
      </c>
      <c r="G4385" s="510"/>
      <c r="H4385" s="423"/>
      <c r="I4385" s="422">
        <f t="shared" si="1215"/>
        <v>0</v>
      </c>
      <c r="J4385" s="422">
        <f t="shared" si="1216"/>
        <v>0</v>
      </c>
      <c r="K4385" s="419"/>
      <c r="L4385" s="423">
        <f t="shared" si="1217"/>
        <v>0</v>
      </c>
      <c r="M4385" s="423">
        <f t="shared" si="1218"/>
        <v>0</v>
      </c>
      <c r="N4385" s="424">
        <f t="shared" si="1219"/>
        <v>0</v>
      </c>
      <c r="O4385" s="424">
        <f t="shared" si="1220"/>
        <v>0</v>
      </c>
      <c r="P4385" s="420"/>
      <c r="Q4385" s="532"/>
      <c r="R4385" s="526" t="str">
        <f t="shared" si="1221"/>
        <v/>
      </c>
      <c r="S4385" s="526" t="str">
        <f t="shared" si="1208"/>
        <v/>
      </c>
      <c r="V4385" s="433">
        <f>VLOOKUP(A4385,[3]Cartilha!$A:$A,1,FALSE)</f>
        <v>102623</v>
      </c>
      <c r="W4385" s="367"/>
    </row>
    <row r="4386" spans="1:23" hidden="1" x14ac:dyDescent="0.2">
      <c r="A4386" s="623">
        <v>102611</v>
      </c>
      <c r="B4386" s="616" t="s">
        <v>3171</v>
      </c>
      <c r="C4386" s="620" t="s">
        <v>6304</v>
      </c>
      <c r="D4386" s="612" t="s">
        <v>169</v>
      </c>
      <c r="E4386" s="621">
        <v>315.69</v>
      </c>
      <c r="F4386" s="614">
        <f t="shared" si="1222"/>
        <v>380.6</v>
      </c>
      <c r="G4386" s="510"/>
      <c r="H4386" s="423"/>
      <c r="I4386" s="422">
        <f t="shared" si="1215"/>
        <v>0</v>
      </c>
      <c r="J4386" s="422">
        <f t="shared" si="1216"/>
        <v>0</v>
      </c>
      <c r="K4386" s="419"/>
      <c r="L4386" s="423">
        <f t="shared" si="1217"/>
        <v>0</v>
      </c>
      <c r="M4386" s="423">
        <f t="shared" si="1218"/>
        <v>0</v>
      </c>
      <c r="N4386" s="424">
        <f t="shared" si="1219"/>
        <v>0</v>
      </c>
      <c r="O4386" s="424">
        <f t="shared" si="1220"/>
        <v>0</v>
      </c>
      <c r="P4386" s="420"/>
      <c r="Q4386" s="532"/>
      <c r="R4386" s="526" t="str">
        <f t="shared" si="1221"/>
        <v/>
      </c>
      <c r="S4386" s="526" t="str">
        <f t="shared" ref="S4386:S4449" si="1223">IF(Q4386="X","x",IF(Q4386="xx","x",IF(OR(J4386&gt;0,O4386&gt;0),"x","")))</f>
        <v/>
      </c>
      <c r="V4386" s="433">
        <f>VLOOKUP(A4386,[3]Cartilha!$A:$A,1,FALSE)</f>
        <v>102611</v>
      </c>
      <c r="W4386" s="367"/>
    </row>
    <row r="4387" spans="1:23" hidden="1" x14ac:dyDescent="0.2">
      <c r="A4387" s="623">
        <v>102613</v>
      </c>
      <c r="B4387" s="616" t="s">
        <v>3171</v>
      </c>
      <c r="C4387" s="620" t="s">
        <v>6305</v>
      </c>
      <c r="D4387" s="612" t="s">
        <v>169</v>
      </c>
      <c r="E4387" s="621">
        <v>433.65</v>
      </c>
      <c r="F4387" s="614">
        <f t="shared" si="1222"/>
        <v>522.80999999999995</v>
      </c>
      <c r="G4387" s="510"/>
      <c r="H4387" s="423"/>
      <c r="I4387" s="422">
        <f t="shared" si="1215"/>
        <v>0</v>
      </c>
      <c r="J4387" s="422">
        <f t="shared" si="1216"/>
        <v>0</v>
      </c>
      <c r="K4387" s="419"/>
      <c r="L4387" s="423">
        <f t="shared" si="1217"/>
        <v>0</v>
      </c>
      <c r="M4387" s="423">
        <f t="shared" si="1218"/>
        <v>0</v>
      </c>
      <c r="N4387" s="424">
        <f t="shared" si="1219"/>
        <v>0</v>
      </c>
      <c r="O4387" s="424">
        <f t="shared" si="1220"/>
        <v>0</v>
      </c>
      <c r="P4387" s="420"/>
      <c r="Q4387" s="532"/>
      <c r="R4387" s="526" t="str">
        <f t="shared" si="1221"/>
        <v/>
      </c>
      <c r="S4387" s="526" t="str">
        <f t="shared" si="1223"/>
        <v/>
      </c>
      <c r="V4387" s="433">
        <f>VLOOKUP(A4387,[3]Cartilha!$A:$A,1,FALSE)</f>
        <v>102613</v>
      </c>
      <c r="W4387" s="367"/>
    </row>
    <row r="4388" spans="1:23" hidden="1" x14ac:dyDescent="0.2">
      <c r="A4388" s="623">
        <v>102614</v>
      </c>
      <c r="B4388" s="616" t="s">
        <v>3171</v>
      </c>
      <c r="C4388" s="620" t="s">
        <v>6306</v>
      </c>
      <c r="D4388" s="612" t="s">
        <v>169</v>
      </c>
      <c r="E4388" s="621">
        <v>700.99</v>
      </c>
      <c r="F4388" s="614">
        <f t="shared" si="1222"/>
        <v>845.11</v>
      </c>
      <c r="G4388" s="510"/>
      <c r="H4388" s="423"/>
      <c r="I4388" s="422">
        <f t="shared" si="1215"/>
        <v>0</v>
      </c>
      <c r="J4388" s="422">
        <f t="shared" si="1216"/>
        <v>0</v>
      </c>
      <c r="K4388" s="419"/>
      <c r="L4388" s="423">
        <f t="shared" si="1217"/>
        <v>0</v>
      </c>
      <c r="M4388" s="423">
        <f t="shared" si="1218"/>
        <v>0</v>
      </c>
      <c r="N4388" s="424">
        <f t="shared" si="1219"/>
        <v>0</v>
      </c>
      <c r="O4388" s="424">
        <f t="shared" si="1220"/>
        <v>0</v>
      </c>
      <c r="P4388" s="420"/>
      <c r="Q4388" s="532"/>
      <c r="R4388" s="526" t="str">
        <f t="shared" si="1221"/>
        <v/>
      </c>
      <c r="S4388" s="526" t="str">
        <f t="shared" si="1223"/>
        <v/>
      </c>
      <c r="V4388" s="433">
        <f>VLOOKUP(A4388,[3]Cartilha!$A:$A,1,FALSE)</f>
        <v>102614</v>
      </c>
      <c r="W4388" s="367"/>
    </row>
    <row r="4389" spans="1:23" hidden="1" x14ac:dyDescent="0.2">
      <c r="A4389" s="623">
        <v>102615</v>
      </c>
      <c r="B4389" s="616" t="s">
        <v>3171</v>
      </c>
      <c r="C4389" s="620" t="s">
        <v>6307</v>
      </c>
      <c r="D4389" s="612" t="s">
        <v>169</v>
      </c>
      <c r="E4389" s="621">
        <v>903.25</v>
      </c>
      <c r="F4389" s="614">
        <f t="shared" si="1222"/>
        <v>1088.96</v>
      </c>
      <c r="G4389" s="510"/>
      <c r="H4389" s="423"/>
      <c r="I4389" s="422">
        <f t="shared" si="1215"/>
        <v>0</v>
      </c>
      <c r="J4389" s="422">
        <f t="shared" si="1216"/>
        <v>0</v>
      </c>
      <c r="K4389" s="419"/>
      <c r="L4389" s="423">
        <f t="shared" si="1217"/>
        <v>0</v>
      </c>
      <c r="M4389" s="423">
        <f t="shared" si="1218"/>
        <v>0</v>
      </c>
      <c r="N4389" s="424">
        <f t="shared" si="1219"/>
        <v>0</v>
      </c>
      <c r="O4389" s="424">
        <f t="shared" si="1220"/>
        <v>0</v>
      </c>
      <c r="P4389" s="420"/>
      <c r="Q4389" s="532"/>
      <c r="R4389" s="526" t="str">
        <f t="shared" si="1221"/>
        <v/>
      </c>
      <c r="S4389" s="526" t="str">
        <f t="shared" si="1223"/>
        <v/>
      </c>
      <c r="V4389" s="433">
        <f>VLOOKUP(A4389,[3]Cartilha!$A:$A,1,FALSE)</f>
        <v>102615</v>
      </c>
      <c r="W4389" s="367"/>
    </row>
    <row r="4390" spans="1:23" hidden="1" x14ac:dyDescent="0.2">
      <c r="A4390" s="623">
        <v>102617</v>
      </c>
      <c r="B4390" s="616" t="s">
        <v>3171</v>
      </c>
      <c r="C4390" s="620" t="s">
        <v>6308</v>
      </c>
      <c r="D4390" s="612" t="s">
        <v>169</v>
      </c>
      <c r="E4390" s="621">
        <v>2549.92</v>
      </c>
      <c r="F4390" s="614">
        <f t="shared" si="1222"/>
        <v>3074.18</v>
      </c>
      <c r="G4390" s="510"/>
      <c r="H4390" s="423"/>
      <c r="I4390" s="422">
        <f t="shared" si="1215"/>
        <v>0</v>
      </c>
      <c r="J4390" s="422">
        <f t="shared" si="1216"/>
        <v>0</v>
      </c>
      <c r="K4390" s="419"/>
      <c r="L4390" s="423">
        <f t="shared" si="1217"/>
        <v>0</v>
      </c>
      <c r="M4390" s="423">
        <f t="shared" si="1218"/>
        <v>0</v>
      </c>
      <c r="N4390" s="424">
        <f t="shared" si="1219"/>
        <v>0</v>
      </c>
      <c r="O4390" s="424">
        <f t="shared" si="1220"/>
        <v>0</v>
      </c>
      <c r="P4390" s="420"/>
      <c r="Q4390" s="532"/>
      <c r="R4390" s="526" t="str">
        <f t="shared" si="1221"/>
        <v/>
      </c>
      <c r="S4390" s="526" t="str">
        <f t="shared" si="1223"/>
        <v/>
      </c>
      <c r="V4390" s="433">
        <f>VLOOKUP(A4390,[3]Cartilha!$A:$A,1,FALSE)</f>
        <v>102617</v>
      </c>
      <c r="W4390" s="367"/>
    </row>
    <row r="4391" spans="1:23" hidden="1" x14ac:dyDescent="0.2">
      <c r="A4391" s="623">
        <v>102619</v>
      </c>
      <c r="B4391" s="616" t="s">
        <v>3171</v>
      </c>
      <c r="C4391" s="620" t="s">
        <v>6309</v>
      </c>
      <c r="D4391" s="612" t="s">
        <v>169</v>
      </c>
      <c r="E4391" s="621">
        <v>4679.8500000000004</v>
      </c>
      <c r="F4391" s="614">
        <f t="shared" si="1222"/>
        <v>5642.03</v>
      </c>
      <c r="G4391" s="510"/>
      <c r="H4391" s="423"/>
      <c r="I4391" s="422">
        <f t="shared" si="1215"/>
        <v>0</v>
      </c>
      <c r="J4391" s="422">
        <f t="shared" si="1216"/>
        <v>0</v>
      </c>
      <c r="K4391" s="419"/>
      <c r="L4391" s="423">
        <f t="shared" si="1217"/>
        <v>0</v>
      </c>
      <c r="M4391" s="423">
        <f t="shared" si="1218"/>
        <v>0</v>
      </c>
      <c r="N4391" s="424">
        <f t="shared" si="1219"/>
        <v>0</v>
      </c>
      <c r="O4391" s="424">
        <f t="shared" si="1220"/>
        <v>0</v>
      </c>
      <c r="P4391" s="420"/>
      <c r="Q4391" s="532"/>
      <c r="R4391" s="526" t="str">
        <f t="shared" si="1221"/>
        <v/>
      </c>
      <c r="S4391" s="526" t="str">
        <f t="shared" si="1223"/>
        <v/>
      </c>
      <c r="V4391" s="433">
        <f>VLOOKUP(A4391,[3]Cartilha!$A:$A,1,FALSE)</f>
        <v>102619</v>
      </c>
      <c r="W4391" s="367"/>
    </row>
    <row r="4392" spans="1:23" hidden="1" x14ac:dyDescent="0.2">
      <c r="A4392" s="623">
        <v>94795</v>
      </c>
      <c r="B4392" s="616" t="s">
        <v>3171</v>
      </c>
      <c r="C4392" s="620" t="s">
        <v>3348</v>
      </c>
      <c r="D4392" s="612" t="s">
        <v>169</v>
      </c>
      <c r="E4392" s="621">
        <v>35.840000000000003</v>
      </c>
      <c r="F4392" s="614">
        <f t="shared" si="1222"/>
        <v>43.21</v>
      </c>
      <c r="G4392" s="510"/>
      <c r="H4392" s="423"/>
      <c r="I4392" s="422">
        <f t="shared" si="1215"/>
        <v>0</v>
      </c>
      <c r="J4392" s="422">
        <f t="shared" si="1216"/>
        <v>0</v>
      </c>
      <c r="K4392" s="419"/>
      <c r="L4392" s="423">
        <f t="shared" si="1217"/>
        <v>0</v>
      </c>
      <c r="M4392" s="423">
        <f t="shared" si="1218"/>
        <v>0</v>
      </c>
      <c r="N4392" s="424">
        <f t="shared" si="1219"/>
        <v>0</v>
      </c>
      <c r="O4392" s="424">
        <f t="shared" si="1220"/>
        <v>0</v>
      </c>
      <c r="P4392" s="420"/>
      <c r="Q4392" s="532"/>
      <c r="R4392" s="526" t="str">
        <f t="shared" si="1221"/>
        <v/>
      </c>
      <c r="S4392" s="526" t="str">
        <f t="shared" si="1223"/>
        <v/>
      </c>
      <c r="V4392" s="433">
        <f>VLOOKUP(A4392,[3]Cartilha!$A:$A,1,FALSE)</f>
        <v>94795</v>
      </c>
      <c r="W4392" s="367"/>
    </row>
    <row r="4393" spans="1:23" hidden="1" x14ac:dyDescent="0.2">
      <c r="A4393" s="623">
        <v>94796</v>
      </c>
      <c r="B4393" s="616" t="s">
        <v>3171</v>
      </c>
      <c r="C4393" s="620" t="s">
        <v>3349</v>
      </c>
      <c r="D4393" s="612" t="s">
        <v>169</v>
      </c>
      <c r="E4393" s="621">
        <v>41.56</v>
      </c>
      <c r="F4393" s="614">
        <f t="shared" si="1222"/>
        <v>50.1</v>
      </c>
      <c r="G4393" s="510"/>
      <c r="H4393" s="423"/>
      <c r="I4393" s="422">
        <f t="shared" si="1215"/>
        <v>0</v>
      </c>
      <c r="J4393" s="422">
        <f t="shared" si="1216"/>
        <v>0</v>
      </c>
      <c r="K4393" s="419"/>
      <c r="L4393" s="423">
        <f t="shared" si="1217"/>
        <v>0</v>
      </c>
      <c r="M4393" s="423">
        <f t="shared" si="1218"/>
        <v>0</v>
      </c>
      <c r="N4393" s="424">
        <f t="shared" si="1219"/>
        <v>0</v>
      </c>
      <c r="O4393" s="424">
        <f t="shared" si="1220"/>
        <v>0</v>
      </c>
      <c r="P4393" s="420"/>
      <c r="Q4393" s="532"/>
      <c r="R4393" s="526" t="str">
        <f t="shared" si="1221"/>
        <v/>
      </c>
      <c r="S4393" s="526" t="str">
        <f t="shared" si="1223"/>
        <v/>
      </c>
      <c r="V4393" s="433">
        <f>VLOOKUP(A4393,[3]Cartilha!$A:$A,1,FALSE)</f>
        <v>94796</v>
      </c>
      <c r="W4393" s="367"/>
    </row>
    <row r="4394" spans="1:23" hidden="1" x14ac:dyDescent="0.2">
      <c r="A4394" s="623">
        <v>94797</v>
      </c>
      <c r="B4394" s="616" t="s">
        <v>3171</v>
      </c>
      <c r="C4394" s="620" t="s">
        <v>3350</v>
      </c>
      <c r="D4394" s="612" t="s">
        <v>169</v>
      </c>
      <c r="E4394" s="621">
        <v>84.76</v>
      </c>
      <c r="F4394" s="614">
        <f t="shared" si="1222"/>
        <v>102.19</v>
      </c>
      <c r="G4394" s="510"/>
      <c r="H4394" s="423"/>
      <c r="I4394" s="422">
        <f t="shared" si="1215"/>
        <v>0</v>
      </c>
      <c r="J4394" s="422">
        <f t="shared" si="1216"/>
        <v>0</v>
      </c>
      <c r="K4394" s="419"/>
      <c r="L4394" s="423">
        <f t="shared" si="1217"/>
        <v>0</v>
      </c>
      <c r="M4394" s="423">
        <f t="shared" si="1218"/>
        <v>0</v>
      </c>
      <c r="N4394" s="424">
        <f t="shared" si="1219"/>
        <v>0</v>
      </c>
      <c r="O4394" s="424">
        <f t="shared" si="1220"/>
        <v>0</v>
      </c>
      <c r="P4394" s="420"/>
      <c r="Q4394" s="532"/>
      <c r="R4394" s="526" t="str">
        <f t="shared" si="1221"/>
        <v/>
      </c>
      <c r="S4394" s="526" t="str">
        <f t="shared" si="1223"/>
        <v/>
      </c>
      <c r="V4394" s="433">
        <f>VLOOKUP(A4394,[3]Cartilha!$A:$A,1,FALSE)</f>
        <v>94797</v>
      </c>
      <c r="W4394" s="367"/>
    </row>
    <row r="4395" spans="1:23" hidden="1" x14ac:dyDescent="0.2">
      <c r="A4395" s="623">
        <v>94798</v>
      </c>
      <c r="B4395" s="616" t="s">
        <v>3171</v>
      </c>
      <c r="C4395" s="620" t="s">
        <v>3351</v>
      </c>
      <c r="D4395" s="612" t="s">
        <v>169</v>
      </c>
      <c r="E4395" s="621">
        <v>139.87</v>
      </c>
      <c r="F4395" s="614">
        <f t="shared" si="1222"/>
        <v>168.63</v>
      </c>
      <c r="G4395" s="510"/>
      <c r="H4395" s="423"/>
      <c r="I4395" s="422">
        <f t="shared" si="1215"/>
        <v>0</v>
      </c>
      <c r="J4395" s="422">
        <f t="shared" si="1216"/>
        <v>0</v>
      </c>
      <c r="K4395" s="419"/>
      <c r="L4395" s="423">
        <f t="shared" si="1217"/>
        <v>0</v>
      </c>
      <c r="M4395" s="423">
        <f t="shared" si="1218"/>
        <v>0</v>
      </c>
      <c r="N4395" s="424">
        <f t="shared" si="1219"/>
        <v>0</v>
      </c>
      <c r="O4395" s="424">
        <f t="shared" si="1220"/>
        <v>0</v>
      </c>
      <c r="P4395" s="420"/>
      <c r="Q4395" s="532"/>
      <c r="R4395" s="526" t="str">
        <f t="shared" si="1221"/>
        <v/>
      </c>
      <c r="S4395" s="526" t="str">
        <f t="shared" si="1223"/>
        <v/>
      </c>
      <c r="V4395" s="433">
        <f>VLOOKUP(A4395,[3]Cartilha!$A:$A,1,FALSE)</f>
        <v>94798</v>
      </c>
      <c r="W4395" s="367"/>
    </row>
    <row r="4396" spans="1:23" hidden="1" x14ac:dyDescent="0.2">
      <c r="A4396" s="623">
        <v>94799</v>
      </c>
      <c r="B4396" s="616" t="s">
        <v>3171</v>
      </c>
      <c r="C4396" s="620" t="s">
        <v>3352</v>
      </c>
      <c r="D4396" s="612" t="s">
        <v>169</v>
      </c>
      <c r="E4396" s="621">
        <v>171.97</v>
      </c>
      <c r="F4396" s="614">
        <f t="shared" si="1222"/>
        <v>207.33</v>
      </c>
      <c r="G4396" s="510"/>
      <c r="H4396" s="423"/>
      <c r="I4396" s="422">
        <f t="shared" si="1215"/>
        <v>0</v>
      </c>
      <c r="J4396" s="422">
        <f t="shared" si="1216"/>
        <v>0</v>
      </c>
      <c r="K4396" s="419"/>
      <c r="L4396" s="423">
        <f t="shared" si="1217"/>
        <v>0</v>
      </c>
      <c r="M4396" s="423">
        <f t="shared" si="1218"/>
        <v>0</v>
      </c>
      <c r="N4396" s="424">
        <f t="shared" si="1219"/>
        <v>0</v>
      </c>
      <c r="O4396" s="424">
        <f t="shared" si="1220"/>
        <v>0</v>
      </c>
      <c r="P4396" s="420"/>
      <c r="Q4396" s="532"/>
      <c r="R4396" s="526" t="str">
        <f t="shared" si="1221"/>
        <v/>
      </c>
      <c r="S4396" s="526" t="str">
        <f t="shared" si="1223"/>
        <v/>
      </c>
      <c r="V4396" s="433">
        <f>VLOOKUP(A4396,[3]Cartilha!$A:$A,1,FALSE)</f>
        <v>94799</v>
      </c>
      <c r="W4396" s="367"/>
    </row>
    <row r="4397" spans="1:23" hidden="1" x14ac:dyDescent="0.2">
      <c r="A4397" s="623">
        <v>94800</v>
      </c>
      <c r="B4397" s="616" t="s">
        <v>3171</v>
      </c>
      <c r="C4397" s="620" t="s">
        <v>3353</v>
      </c>
      <c r="D4397" s="612" t="s">
        <v>169</v>
      </c>
      <c r="E4397" s="621">
        <v>220.82</v>
      </c>
      <c r="F4397" s="614">
        <f t="shared" si="1222"/>
        <v>266.22000000000003</v>
      </c>
      <c r="G4397" s="510"/>
      <c r="H4397" s="423"/>
      <c r="I4397" s="422">
        <f t="shared" si="1215"/>
        <v>0</v>
      </c>
      <c r="J4397" s="422">
        <f t="shared" si="1216"/>
        <v>0</v>
      </c>
      <c r="K4397" s="419"/>
      <c r="L4397" s="423">
        <f t="shared" si="1217"/>
        <v>0</v>
      </c>
      <c r="M4397" s="423">
        <f t="shared" si="1218"/>
        <v>0</v>
      </c>
      <c r="N4397" s="424">
        <f t="shared" si="1219"/>
        <v>0</v>
      </c>
      <c r="O4397" s="424">
        <f t="shared" si="1220"/>
        <v>0</v>
      </c>
      <c r="P4397" s="420"/>
      <c r="Q4397" s="532"/>
      <c r="R4397" s="526" t="str">
        <f t="shared" si="1221"/>
        <v/>
      </c>
      <c r="S4397" s="526" t="str">
        <f t="shared" si="1223"/>
        <v/>
      </c>
      <c r="V4397" s="433">
        <f>VLOOKUP(A4397,[3]Cartilha!$A:$A,1,FALSE)</f>
        <v>94800</v>
      </c>
      <c r="W4397" s="367"/>
    </row>
    <row r="4398" spans="1:23" hidden="1" x14ac:dyDescent="0.2">
      <c r="A4398" s="623" t="s">
        <v>1994</v>
      </c>
      <c r="B4398" s="616"/>
      <c r="C4398" s="620" t="s">
        <v>996</v>
      </c>
      <c r="D4398" s="612">
        <v>0</v>
      </c>
      <c r="E4398" s="621"/>
      <c r="F4398" s="614">
        <f t="shared" si="1222"/>
        <v>0</v>
      </c>
      <c r="G4398" s="518"/>
      <c r="H4398" s="446"/>
      <c r="I4398" s="447"/>
      <c r="J4398" s="448"/>
      <c r="K4398" s="419"/>
      <c r="L4398" s="446"/>
      <c r="M4398" s="446"/>
      <c r="N4398" s="447"/>
      <c r="O4398" s="448"/>
      <c r="P4398" s="420"/>
      <c r="Q4398" s="525" t="str">
        <f>IF(OR(SUM(J4399:J4501)&gt;0,SUM(O4399:O4501)&gt;0),"xx","")</f>
        <v/>
      </c>
      <c r="R4398" s="526" t="str">
        <f t="shared" si="1221"/>
        <v/>
      </c>
      <c r="S4398" s="526" t="str">
        <f t="shared" si="1223"/>
        <v/>
      </c>
      <c r="V4398" s="433" t="str">
        <f>VLOOKUP(A4398,[3]Cartilha!$A:$A,1,FALSE)</f>
        <v>9.3.15</v>
      </c>
      <c r="W4398" s="367"/>
    </row>
    <row r="4399" spans="1:23" ht="22.5" hidden="1" x14ac:dyDescent="0.2">
      <c r="A4399" s="623">
        <v>94602</v>
      </c>
      <c r="B4399" s="616" t="s">
        <v>3171</v>
      </c>
      <c r="C4399" s="620" t="s">
        <v>3126</v>
      </c>
      <c r="D4399" s="612" t="s">
        <v>7029</v>
      </c>
      <c r="E4399" s="621">
        <v>243.15</v>
      </c>
      <c r="F4399" s="614">
        <f t="shared" si="1222"/>
        <v>293.14</v>
      </c>
      <c r="G4399" s="510"/>
      <c r="H4399" s="423"/>
      <c r="I4399" s="422">
        <f t="shared" ref="I4399:I4430" si="1224">IF(ISBLANK(E4399),0,ROUND(F4399*G4399,2))</f>
        <v>0</v>
      </c>
      <c r="J4399" s="422">
        <f t="shared" ref="J4399:J4430" si="1225">IF(ISBLANK(G4399),0,ROUND(G4399*H4399,2))</f>
        <v>0</v>
      </c>
      <c r="K4399" s="419"/>
      <c r="L4399" s="423">
        <f t="shared" ref="L4399:L4430" si="1226">G4399</f>
        <v>0</v>
      </c>
      <c r="M4399" s="423">
        <f t="shared" ref="M4399:M4430" si="1227">H4399</f>
        <v>0</v>
      </c>
      <c r="N4399" s="424">
        <f t="shared" ref="N4399:N4430" si="1228">IF(ISBLANK(E4399),0,ROUND(F4399*L4399,2))</f>
        <v>0</v>
      </c>
      <c r="O4399" s="424">
        <f t="shared" ref="O4399:O4430" si="1229">IF(ISBLANK(L4399),0,ROUND(L4399*M4399,2))</f>
        <v>0</v>
      </c>
      <c r="P4399" s="420"/>
      <c r="Q4399" s="532"/>
      <c r="R4399" s="526" t="str">
        <f t="shared" si="1221"/>
        <v/>
      </c>
      <c r="S4399" s="526" t="str">
        <f t="shared" si="1223"/>
        <v/>
      </c>
      <c r="V4399" s="433">
        <f>VLOOKUP(A4399,[3]Cartilha!$A:$A,1,FALSE)</f>
        <v>94602</v>
      </c>
      <c r="W4399" s="367"/>
    </row>
    <row r="4400" spans="1:23" ht="22.5" hidden="1" x14ac:dyDescent="0.2">
      <c r="A4400" s="623">
        <v>94603</v>
      </c>
      <c r="B4400" s="616" t="s">
        <v>3171</v>
      </c>
      <c r="C4400" s="620" t="s">
        <v>3127</v>
      </c>
      <c r="D4400" s="612" t="s">
        <v>7029</v>
      </c>
      <c r="E4400" s="621">
        <v>328.5</v>
      </c>
      <c r="F4400" s="614">
        <f t="shared" si="1222"/>
        <v>396.04</v>
      </c>
      <c r="G4400" s="510"/>
      <c r="H4400" s="423"/>
      <c r="I4400" s="422">
        <f t="shared" si="1224"/>
        <v>0</v>
      </c>
      <c r="J4400" s="422">
        <f t="shared" si="1225"/>
        <v>0</v>
      </c>
      <c r="K4400" s="419"/>
      <c r="L4400" s="423">
        <f t="shared" si="1226"/>
        <v>0</v>
      </c>
      <c r="M4400" s="423">
        <f t="shared" si="1227"/>
        <v>0</v>
      </c>
      <c r="N4400" s="424">
        <f t="shared" si="1228"/>
        <v>0</v>
      </c>
      <c r="O4400" s="424">
        <f t="shared" si="1229"/>
        <v>0</v>
      </c>
      <c r="P4400" s="420"/>
      <c r="Q4400" s="532"/>
      <c r="R4400" s="526" t="str">
        <f t="shared" si="1221"/>
        <v/>
      </c>
      <c r="S4400" s="526" t="str">
        <f t="shared" si="1223"/>
        <v/>
      </c>
      <c r="V4400" s="433">
        <f>VLOOKUP(A4400,[3]Cartilha!$A:$A,1,FALSE)</f>
        <v>94603</v>
      </c>
      <c r="W4400" s="367"/>
    </row>
    <row r="4401" spans="1:23" ht="22.5" hidden="1" x14ac:dyDescent="0.2">
      <c r="A4401" s="623">
        <v>94604</v>
      </c>
      <c r="B4401" s="616" t="s">
        <v>3171</v>
      </c>
      <c r="C4401" s="620" t="s">
        <v>3128</v>
      </c>
      <c r="D4401" s="612" t="s">
        <v>7029</v>
      </c>
      <c r="E4401" s="621">
        <v>450.23</v>
      </c>
      <c r="F4401" s="614">
        <f t="shared" si="1222"/>
        <v>542.79999999999995</v>
      </c>
      <c r="G4401" s="510"/>
      <c r="H4401" s="423"/>
      <c r="I4401" s="422">
        <f t="shared" si="1224"/>
        <v>0</v>
      </c>
      <c r="J4401" s="422">
        <f t="shared" si="1225"/>
        <v>0</v>
      </c>
      <c r="K4401" s="419"/>
      <c r="L4401" s="423">
        <f t="shared" si="1226"/>
        <v>0</v>
      </c>
      <c r="M4401" s="423">
        <f t="shared" si="1227"/>
        <v>0</v>
      </c>
      <c r="N4401" s="424">
        <f t="shared" si="1228"/>
        <v>0</v>
      </c>
      <c r="O4401" s="424">
        <f t="shared" si="1229"/>
        <v>0</v>
      </c>
      <c r="P4401" s="420"/>
      <c r="Q4401" s="532"/>
      <c r="R4401" s="526" t="str">
        <f t="shared" si="1221"/>
        <v/>
      </c>
      <c r="S4401" s="526" t="str">
        <f t="shared" si="1223"/>
        <v/>
      </c>
      <c r="V4401" s="433">
        <f>VLOOKUP(A4401,[3]Cartilha!$A:$A,1,FALSE)</f>
        <v>94604</v>
      </c>
      <c r="W4401" s="367"/>
    </row>
    <row r="4402" spans="1:23" ht="22.5" hidden="1" x14ac:dyDescent="0.2">
      <c r="A4402" s="623">
        <v>94605</v>
      </c>
      <c r="B4402" s="616" t="s">
        <v>3171</v>
      </c>
      <c r="C4402" s="620" t="s">
        <v>3129</v>
      </c>
      <c r="D4402" s="612" t="s">
        <v>7029</v>
      </c>
      <c r="E4402" s="621">
        <v>646.13</v>
      </c>
      <c r="F4402" s="614">
        <f t="shared" si="1222"/>
        <v>778.97</v>
      </c>
      <c r="G4402" s="510"/>
      <c r="H4402" s="423"/>
      <c r="I4402" s="422">
        <f t="shared" si="1224"/>
        <v>0</v>
      </c>
      <c r="J4402" s="422">
        <f t="shared" si="1225"/>
        <v>0</v>
      </c>
      <c r="K4402" s="419"/>
      <c r="L4402" s="423">
        <f t="shared" si="1226"/>
        <v>0</v>
      </c>
      <c r="M4402" s="423">
        <f t="shared" si="1227"/>
        <v>0</v>
      </c>
      <c r="N4402" s="424">
        <f t="shared" si="1228"/>
        <v>0</v>
      </c>
      <c r="O4402" s="424">
        <f t="shared" si="1229"/>
        <v>0</v>
      </c>
      <c r="P4402" s="420"/>
      <c r="Q4402" s="532"/>
      <c r="R4402" s="526" t="str">
        <f t="shared" si="1221"/>
        <v/>
      </c>
      <c r="S4402" s="526" t="str">
        <f t="shared" si="1223"/>
        <v/>
      </c>
      <c r="V4402" s="433">
        <f>VLOOKUP(A4402,[3]Cartilha!$A:$A,1,FALSE)</f>
        <v>94605</v>
      </c>
      <c r="W4402" s="367"/>
    </row>
    <row r="4403" spans="1:23" ht="22.5" hidden="1" x14ac:dyDescent="0.2">
      <c r="A4403" s="623">
        <v>94465</v>
      </c>
      <c r="B4403" s="616" t="s">
        <v>3171</v>
      </c>
      <c r="C4403" s="620" t="s">
        <v>997</v>
      </c>
      <c r="D4403" s="612" t="s">
        <v>169</v>
      </c>
      <c r="E4403" s="621">
        <v>49.87</v>
      </c>
      <c r="F4403" s="614">
        <f t="shared" si="1222"/>
        <v>60.12</v>
      </c>
      <c r="G4403" s="510"/>
      <c r="H4403" s="423"/>
      <c r="I4403" s="422">
        <f t="shared" si="1224"/>
        <v>0</v>
      </c>
      <c r="J4403" s="422">
        <f t="shared" si="1225"/>
        <v>0</v>
      </c>
      <c r="K4403" s="419"/>
      <c r="L4403" s="423">
        <f t="shared" si="1226"/>
        <v>0</v>
      </c>
      <c r="M4403" s="423">
        <f t="shared" si="1227"/>
        <v>0</v>
      </c>
      <c r="N4403" s="424">
        <f t="shared" si="1228"/>
        <v>0</v>
      </c>
      <c r="O4403" s="424">
        <f t="shared" si="1229"/>
        <v>0</v>
      </c>
      <c r="P4403" s="420"/>
      <c r="Q4403" s="532"/>
      <c r="R4403" s="526" t="str">
        <f t="shared" si="1221"/>
        <v/>
      </c>
      <c r="S4403" s="526" t="str">
        <f t="shared" si="1223"/>
        <v/>
      </c>
      <c r="V4403" s="433">
        <f>VLOOKUP(A4403,[3]Cartilha!$A:$A,1,FALSE)</f>
        <v>94465</v>
      </c>
      <c r="W4403" s="367"/>
    </row>
    <row r="4404" spans="1:23" ht="22.5" hidden="1" x14ac:dyDescent="0.2">
      <c r="A4404" s="623">
        <v>94466</v>
      </c>
      <c r="B4404" s="616" t="s">
        <v>3171</v>
      </c>
      <c r="C4404" s="620" t="s">
        <v>998</v>
      </c>
      <c r="D4404" s="612" t="s">
        <v>169</v>
      </c>
      <c r="E4404" s="621">
        <v>49.89</v>
      </c>
      <c r="F4404" s="614">
        <f t="shared" si="1222"/>
        <v>60.15</v>
      </c>
      <c r="G4404" s="510"/>
      <c r="H4404" s="423"/>
      <c r="I4404" s="422">
        <f t="shared" si="1224"/>
        <v>0</v>
      </c>
      <c r="J4404" s="422">
        <f t="shared" si="1225"/>
        <v>0</v>
      </c>
      <c r="K4404" s="419"/>
      <c r="L4404" s="423">
        <f t="shared" si="1226"/>
        <v>0</v>
      </c>
      <c r="M4404" s="423">
        <f t="shared" si="1227"/>
        <v>0</v>
      </c>
      <c r="N4404" s="424">
        <f t="shared" si="1228"/>
        <v>0</v>
      </c>
      <c r="O4404" s="424">
        <f t="shared" si="1229"/>
        <v>0</v>
      </c>
      <c r="P4404" s="420"/>
      <c r="Q4404" s="532"/>
      <c r="R4404" s="526" t="str">
        <f t="shared" si="1221"/>
        <v/>
      </c>
      <c r="S4404" s="526" t="str">
        <f t="shared" si="1223"/>
        <v/>
      </c>
      <c r="V4404" s="433">
        <f>VLOOKUP(A4404,[3]Cartilha!$A:$A,1,FALSE)</f>
        <v>94466</v>
      </c>
      <c r="W4404" s="367"/>
    </row>
    <row r="4405" spans="1:23" ht="22.5" hidden="1" x14ac:dyDescent="0.2">
      <c r="A4405" s="623">
        <v>94467</v>
      </c>
      <c r="B4405" s="616" t="s">
        <v>3171</v>
      </c>
      <c r="C4405" s="620" t="s">
        <v>999</v>
      </c>
      <c r="D4405" s="612" t="s">
        <v>169</v>
      </c>
      <c r="E4405" s="621">
        <v>76.05</v>
      </c>
      <c r="F4405" s="614">
        <f t="shared" si="1222"/>
        <v>91.69</v>
      </c>
      <c r="G4405" s="510"/>
      <c r="H4405" s="423"/>
      <c r="I4405" s="422">
        <f t="shared" si="1224"/>
        <v>0</v>
      </c>
      <c r="J4405" s="422">
        <f t="shared" si="1225"/>
        <v>0</v>
      </c>
      <c r="K4405" s="419"/>
      <c r="L4405" s="423">
        <f t="shared" si="1226"/>
        <v>0</v>
      </c>
      <c r="M4405" s="423">
        <f t="shared" si="1227"/>
        <v>0</v>
      </c>
      <c r="N4405" s="424">
        <f t="shared" si="1228"/>
        <v>0</v>
      </c>
      <c r="O4405" s="424">
        <f t="shared" si="1229"/>
        <v>0</v>
      </c>
      <c r="P4405" s="420"/>
      <c r="Q4405" s="532"/>
      <c r="R4405" s="526" t="str">
        <f t="shared" si="1221"/>
        <v/>
      </c>
      <c r="S4405" s="526" t="str">
        <f t="shared" si="1223"/>
        <v/>
      </c>
      <c r="V4405" s="433">
        <f>VLOOKUP(A4405,[3]Cartilha!$A:$A,1,FALSE)</f>
        <v>94467</v>
      </c>
      <c r="W4405" s="367"/>
    </row>
    <row r="4406" spans="1:23" ht="22.5" hidden="1" x14ac:dyDescent="0.2">
      <c r="A4406" s="623">
        <v>94468</v>
      </c>
      <c r="B4406" s="616" t="s">
        <v>3171</v>
      </c>
      <c r="C4406" s="620" t="s">
        <v>1000</v>
      </c>
      <c r="D4406" s="612" t="s">
        <v>169</v>
      </c>
      <c r="E4406" s="621">
        <v>66.760000000000005</v>
      </c>
      <c r="F4406" s="614">
        <f t="shared" si="1222"/>
        <v>80.489999999999995</v>
      </c>
      <c r="G4406" s="510"/>
      <c r="H4406" s="423"/>
      <c r="I4406" s="422">
        <f t="shared" si="1224"/>
        <v>0</v>
      </c>
      <c r="J4406" s="422">
        <f t="shared" si="1225"/>
        <v>0</v>
      </c>
      <c r="K4406" s="419"/>
      <c r="L4406" s="423">
        <f t="shared" si="1226"/>
        <v>0</v>
      </c>
      <c r="M4406" s="423">
        <f t="shared" si="1227"/>
        <v>0</v>
      </c>
      <c r="N4406" s="424">
        <f t="shared" si="1228"/>
        <v>0</v>
      </c>
      <c r="O4406" s="424">
        <f t="shared" si="1229"/>
        <v>0</v>
      </c>
      <c r="P4406" s="420"/>
      <c r="Q4406" s="532"/>
      <c r="R4406" s="526" t="str">
        <f t="shared" si="1221"/>
        <v/>
      </c>
      <c r="S4406" s="526" t="str">
        <f t="shared" si="1223"/>
        <v/>
      </c>
      <c r="V4406" s="433">
        <f>VLOOKUP(A4406,[3]Cartilha!$A:$A,1,FALSE)</f>
        <v>94468</v>
      </c>
      <c r="W4406" s="367"/>
    </row>
    <row r="4407" spans="1:23" ht="22.5" hidden="1" x14ac:dyDescent="0.2">
      <c r="A4407" s="623">
        <v>94469</v>
      </c>
      <c r="B4407" s="616" t="s">
        <v>3171</v>
      </c>
      <c r="C4407" s="620" t="s">
        <v>1001</v>
      </c>
      <c r="D4407" s="612" t="s">
        <v>169</v>
      </c>
      <c r="E4407" s="621">
        <v>110.1</v>
      </c>
      <c r="F4407" s="614">
        <f t="shared" si="1222"/>
        <v>132.74</v>
      </c>
      <c r="G4407" s="510"/>
      <c r="H4407" s="423"/>
      <c r="I4407" s="422">
        <f t="shared" si="1224"/>
        <v>0</v>
      </c>
      <c r="J4407" s="422">
        <f t="shared" si="1225"/>
        <v>0</v>
      </c>
      <c r="K4407" s="419"/>
      <c r="L4407" s="423">
        <f t="shared" si="1226"/>
        <v>0</v>
      </c>
      <c r="M4407" s="423">
        <f t="shared" si="1227"/>
        <v>0</v>
      </c>
      <c r="N4407" s="424">
        <f t="shared" si="1228"/>
        <v>0</v>
      </c>
      <c r="O4407" s="424">
        <f t="shared" si="1229"/>
        <v>0</v>
      </c>
      <c r="P4407" s="420"/>
      <c r="Q4407" s="532"/>
      <c r="R4407" s="526" t="str">
        <f t="shared" si="1221"/>
        <v/>
      </c>
      <c r="S4407" s="526" t="str">
        <f t="shared" si="1223"/>
        <v/>
      </c>
      <c r="V4407" s="433">
        <f>VLOOKUP(A4407,[3]Cartilha!$A:$A,1,FALSE)</f>
        <v>94469</v>
      </c>
      <c r="W4407" s="367"/>
    </row>
    <row r="4408" spans="1:23" ht="22.5" hidden="1" x14ac:dyDescent="0.2">
      <c r="A4408" s="623">
        <v>94470</v>
      </c>
      <c r="B4408" s="616" t="s">
        <v>3171</v>
      </c>
      <c r="C4408" s="620" t="s">
        <v>1002</v>
      </c>
      <c r="D4408" s="612" t="s">
        <v>169</v>
      </c>
      <c r="E4408" s="621">
        <v>101.83</v>
      </c>
      <c r="F4408" s="614">
        <f t="shared" si="1222"/>
        <v>122.77</v>
      </c>
      <c r="G4408" s="510"/>
      <c r="H4408" s="423"/>
      <c r="I4408" s="422">
        <f t="shared" si="1224"/>
        <v>0</v>
      </c>
      <c r="J4408" s="422">
        <f t="shared" si="1225"/>
        <v>0</v>
      </c>
      <c r="K4408" s="419"/>
      <c r="L4408" s="423">
        <f t="shared" si="1226"/>
        <v>0</v>
      </c>
      <c r="M4408" s="423">
        <f t="shared" si="1227"/>
        <v>0</v>
      </c>
      <c r="N4408" s="424">
        <f t="shared" si="1228"/>
        <v>0</v>
      </c>
      <c r="O4408" s="424">
        <f t="shared" si="1229"/>
        <v>0</v>
      </c>
      <c r="P4408" s="420"/>
      <c r="Q4408" s="532"/>
      <c r="R4408" s="526" t="str">
        <f t="shared" si="1221"/>
        <v/>
      </c>
      <c r="S4408" s="526" t="str">
        <f t="shared" si="1223"/>
        <v/>
      </c>
      <c r="V4408" s="433">
        <f>VLOOKUP(A4408,[3]Cartilha!$A:$A,1,FALSE)</f>
        <v>94470</v>
      </c>
      <c r="W4408" s="367"/>
    </row>
    <row r="4409" spans="1:23" ht="22.5" hidden="1" x14ac:dyDescent="0.2">
      <c r="A4409" s="623">
        <v>94471</v>
      </c>
      <c r="B4409" s="616" t="s">
        <v>3171</v>
      </c>
      <c r="C4409" s="620" t="s">
        <v>1003</v>
      </c>
      <c r="D4409" s="612" t="s">
        <v>169</v>
      </c>
      <c r="E4409" s="621">
        <v>72</v>
      </c>
      <c r="F4409" s="614">
        <f t="shared" si="1222"/>
        <v>86.8</v>
      </c>
      <c r="G4409" s="510"/>
      <c r="H4409" s="423"/>
      <c r="I4409" s="422">
        <f t="shared" si="1224"/>
        <v>0</v>
      </c>
      <c r="J4409" s="422">
        <f t="shared" si="1225"/>
        <v>0</v>
      </c>
      <c r="K4409" s="419"/>
      <c r="L4409" s="423">
        <f t="shared" si="1226"/>
        <v>0</v>
      </c>
      <c r="M4409" s="423">
        <f t="shared" si="1227"/>
        <v>0</v>
      </c>
      <c r="N4409" s="424">
        <f t="shared" si="1228"/>
        <v>0</v>
      </c>
      <c r="O4409" s="424">
        <f t="shared" si="1229"/>
        <v>0</v>
      </c>
      <c r="P4409" s="420"/>
      <c r="Q4409" s="532"/>
      <c r="R4409" s="526" t="str">
        <f t="shared" si="1221"/>
        <v/>
      </c>
      <c r="S4409" s="526" t="str">
        <f t="shared" si="1223"/>
        <v/>
      </c>
      <c r="V4409" s="433">
        <f>VLOOKUP(A4409,[3]Cartilha!$A:$A,1,FALSE)</f>
        <v>94471</v>
      </c>
      <c r="W4409" s="367"/>
    </row>
    <row r="4410" spans="1:23" ht="22.5" hidden="1" x14ac:dyDescent="0.2">
      <c r="A4410" s="623">
        <v>94472</v>
      </c>
      <c r="B4410" s="616" t="s">
        <v>3171</v>
      </c>
      <c r="C4410" s="620" t="s">
        <v>1004</v>
      </c>
      <c r="D4410" s="612" t="s">
        <v>169</v>
      </c>
      <c r="E4410" s="621">
        <v>74.069999999999993</v>
      </c>
      <c r="F4410" s="614">
        <f t="shared" si="1222"/>
        <v>89.3</v>
      </c>
      <c r="G4410" s="510"/>
      <c r="H4410" s="423"/>
      <c r="I4410" s="422">
        <f t="shared" si="1224"/>
        <v>0</v>
      </c>
      <c r="J4410" s="422">
        <f t="shared" si="1225"/>
        <v>0</v>
      </c>
      <c r="K4410" s="419"/>
      <c r="L4410" s="423">
        <f t="shared" si="1226"/>
        <v>0</v>
      </c>
      <c r="M4410" s="423">
        <f t="shared" si="1227"/>
        <v>0</v>
      </c>
      <c r="N4410" s="424">
        <f t="shared" si="1228"/>
        <v>0</v>
      </c>
      <c r="O4410" s="424">
        <f t="shared" si="1229"/>
        <v>0</v>
      </c>
      <c r="P4410" s="420"/>
      <c r="Q4410" s="532"/>
      <c r="R4410" s="526" t="str">
        <f t="shared" si="1221"/>
        <v/>
      </c>
      <c r="S4410" s="526" t="str">
        <f t="shared" si="1223"/>
        <v/>
      </c>
      <c r="V4410" s="433">
        <f>VLOOKUP(A4410,[3]Cartilha!$A:$A,1,FALSE)</f>
        <v>94472</v>
      </c>
      <c r="W4410" s="367"/>
    </row>
    <row r="4411" spans="1:23" ht="22.5" hidden="1" x14ac:dyDescent="0.2">
      <c r="A4411" s="623">
        <v>94473</v>
      </c>
      <c r="B4411" s="616" t="s">
        <v>3171</v>
      </c>
      <c r="C4411" s="620" t="s">
        <v>1005</v>
      </c>
      <c r="D4411" s="612" t="s">
        <v>169</v>
      </c>
      <c r="E4411" s="621">
        <v>109</v>
      </c>
      <c r="F4411" s="614">
        <f t="shared" si="1222"/>
        <v>131.41</v>
      </c>
      <c r="G4411" s="510"/>
      <c r="H4411" s="423"/>
      <c r="I4411" s="422">
        <f t="shared" si="1224"/>
        <v>0</v>
      </c>
      <c r="J4411" s="422">
        <f t="shared" si="1225"/>
        <v>0</v>
      </c>
      <c r="K4411" s="419"/>
      <c r="L4411" s="423">
        <f t="shared" si="1226"/>
        <v>0</v>
      </c>
      <c r="M4411" s="423">
        <f t="shared" si="1227"/>
        <v>0</v>
      </c>
      <c r="N4411" s="424">
        <f t="shared" si="1228"/>
        <v>0</v>
      </c>
      <c r="O4411" s="424">
        <f t="shared" si="1229"/>
        <v>0</v>
      </c>
      <c r="P4411" s="420"/>
      <c r="Q4411" s="532"/>
      <c r="R4411" s="526" t="str">
        <f t="shared" si="1221"/>
        <v/>
      </c>
      <c r="S4411" s="526" t="str">
        <f t="shared" si="1223"/>
        <v/>
      </c>
      <c r="V4411" s="433">
        <f>VLOOKUP(A4411,[3]Cartilha!$A:$A,1,FALSE)</f>
        <v>94473</v>
      </c>
      <c r="W4411" s="367"/>
    </row>
    <row r="4412" spans="1:23" ht="22.5" hidden="1" x14ac:dyDescent="0.2">
      <c r="A4412" s="623">
        <v>94474</v>
      </c>
      <c r="B4412" s="616" t="s">
        <v>3171</v>
      </c>
      <c r="C4412" s="620" t="s">
        <v>1006</v>
      </c>
      <c r="D4412" s="612" t="s">
        <v>169</v>
      </c>
      <c r="E4412" s="621">
        <v>118.1</v>
      </c>
      <c r="F4412" s="614">
        <f t="shared" si="1222"/>
        <v>142.38</v>
      </c>
      <c r="G4412" s="510"/>
      <c r="H4412" s="423"/>
      <c r="I4412" s="422">
        <f t="shared" si="1224"/>
        <v>0</v>
      </c>
      <c r="J4412" s="422">
        <f t="shared" si="1225"/>
        <v>0</v>
      </c>
      <c r="K4412" s="419"/>
      <c r="L4412" s="423">
        <f t="shared" si="1226"/>
        <v>0</v>
      </c>
      <c r="M4412" s="423">
        <f t="shared" si="1227"/>
        <v>0</v>
      </c>
      <c r="N4412" s="424">
        <f t="shared" si="1228"/>
        <v>0</v>
      </c>
      <c r="O4412" s="424">
        <f t="shared" si="1229"/>
        <v>0</v>
      </c>
      <c r="P4412" s="420"/>
      <c r="Q4412" s="532"/>
      <c r="R4412" s="526" t="str">
        <f t="shared" si="1221"/>
        <v/>
      </c>
      <c r="S4412" s="526" t="str">
        <f t="shared" si="1223"/>
        <v/>
      </c>
      <c r="V4412" s="433">
        <f>VLOOKUP(A4412,[3]Cartilha!$A:$A,1,FALSE)</f>
        <v>94474</v>
      </c>
      <c r="W4412" s="367"/>
    </row>
    <row r="4413" spans="1:23" ht="22.5" hidden="1" x14ac:dyDescent="0.2">
      <c r="A4413" s="623">
        <v>94475</v>
      </c>
      <c r="B4413" s="616" t="s">
        <v>3171</v>
      </c>
      <c r="C4413" s="620" t="s">
        <v>1007</v>
      </c>
      <c r="D4413" s="612" t="s">
        <v>169</v>
      </c>
      <c r="E4413" s="621">
        <v>149.44999999999999</v>
      </c>
      <c r="F4413" s="614">
        <f t="shared" si="1222"/>
        <v>180.18</v>
      </c>
      <c r="G4413" s="510"/>
      <c r="H4413" s="423"/>
      <c r="I4413" s="422">
        <f t="shared" si="1224"/>
        <v>0</v>
      </c>
      <c r="J4413" s="422">
        <f t="shared" si="1225"/>
        <v>0</v>
      </c>
      <c r="K4413" s="419"/>
      <c r="L4413" s="423">
        <f t="shared" si="1226"/>
        <v>0</v>
      </c>
      <c r="M4413" s="423">
        <f t="shared" si="1227"/>
        <v>0</v>
      </c>
      <c r="N4413" s="424">
        <f t="shared" si="1228"/>
        <v>0</v>
      </c>
      <c r="O4413" s="424">
        <f t="shared" si="1229"/>
        <v>0</v>
      </c>
      <c r="P4413" s="420"/>
      <c r="Q4413" s="532"/>
      <c r="R4413" s="526" t="str">
        <f t="shared" si="1221"/>
        <v/>
      </c>
      <c r="S4413" s="526" t="str">
        <f t="shared" si="1223"/>
        <v/>
      </c>
      <c r="V4413" s="433">
        <f>VLOOKUP(A4413,[3]Cartilha!$A:$A,1,FALSE)</f>
        <v>94475</v>
      </c>
      <c r="W4413" s="367"/>
    </row>
    <row r="4414" spans="1:23" ht="22.5" hidden="1" x14ac:dyDescent="0.2">
      <c r="A4414" s="623">
        <v>94476</v>
      </c>
      <c r="B4414" s="616" t="s">
        <v>3171</v>
      </c>
      <c r="C4414" s="620" t="s">
        <v>1008</v>
      </c>
      <c r="D4414" s="612" t="s">
        <v>169</v>
      </c>
      <c r="E4414" s="621">
        <v>166.99</v>
      </c>
      <c r="F4414" s="614">
        <f t="shared" si="1222"/>
        <v>201.32</v>
      </c>
      <c r="G4414" s="510"/>
      <c r="H4414" s="423"/>
      <c r="I4414" s="422">
        <f t="shared" si="1224"/>
        <v>0</v>
      </c>
      <c r="J4414" s="422">
        <f t="shared" si="1225"/>
        <v>0</v>
      </c>
      <c r="K4414" s="419"/>
      <c r="L4414" s="423">
        <f t="shared" si="1226"/>
        <v>0</v>
      </c>
      <c r="M4414" s="423">
        <f t="shared" si="1227"/>
        <v>0</v>
      </c>
      <c r="N4414" s="424">
        <f t="shared" si="1228"/>
        <v>0</v>
      </c>
      <c r="O4414" s="424">
        <f t="shared" si="1229"/>
        <v>0</v>
      </c>
      <c r="P4414" s="420"/>
      <c r="Q4414" s="532"/>
      <c r="R4414" s="526" t="str">
        <f t="shared" si="1221"/>
        <v/>
      </c>
      <c r="S4414" s="526" t="str">
        <f t="shared" si="1223"/>
        <v/>
      </c>
      <c r="V4414" s="433">
        <f>VLOOKUP(A4414,[3]Cartilha!$A:$A,1,FALSE)</f>
        <v>94476</v>
      </c>
      <c r="W4414" s="367"/>
    </row>
    <row r="4415" spans="1:23" ht="22.5" hidden="1" x14ac:dyDescent="0.2">
      <c r="A4415" s="623">
        <v>94477</v>
      </c>
      <c r="B4415" s="616" t="s">
        <v>3171</v>
      </c>
      <c r="C4415" s="620" t="s">
        <v>1009</v>
      </c>
      <c r="D4415" s="612" t="s">
        <v>169</v>
      </c>
      <c r="E4415" s="621">
        <v>95.84</v>
      </c>
      <c r="F4415" s="614">
        <f t="shared" si="1222"/>
        <v>115.54</v>
      </c>
      <c r="G4415" s="510"/>
      <c r="H4415" s="423"/>
      <c r="I4415" s="422">
        <f t="shared" si="1224"/>
        <v>0</v>
      </c>
      <c r="J4415" s="422">
        <f t="shared" si="1225"/>
        <v>0</v>
      </c>
      <c r="K4415" s="419"/>
      <c r="L4415" s="423">
        <f t="shared" si="1226"/>
        <v>0</v>
      </c>
      <c r="M4415" s="423">
        <f t="shared" si="1227"/>
        <v>0</v>
      </c>
      <c r="N4415" s="424">
        <f t="shared" si="1228"/>
        <v>0</v>
      </c>
      <c r="O4415" s="424">
        <f t="shared" si="1229"/>
        <v>0</v>
      </c>
      <c r="P4415" s="420"/>
      <c r="Q4415" s="532"/>
      <c r="R4415" s="526" t="str">
        <f t="shared" si="1221"/>
        <v/>
      </c>
      <c r="S4415" s="526" t="str">
        <f t="shared" si="1223"/>
        <v/>
      </c>
      <c r="V4415" s="433">
        <f>VLOOKUP(A4415,[3]Cartilha!$A:$A,1,FALSE)</f>
        <v>94477</v>
      </c>
      <c r="W4415" s="367"/>
    </row>
    <row r="4416" spans="1:23" ht="22.5" hidden="1" x14ac:dyDescent="0.2">
      <c r="A4416" s="623">
        <v>94478</v>
      </c>
      <c r="B4416" s="616" t="s">
        <v>3171</v>
      </c>
      <c r="C4416" s="620" t="s">
        <v>1010</v>
      </c>
      <c r="D4416" s="612" t="s">
        <v>169</v>
      </c>
      <c r="E4416" s="621">
        <v>149.77000000000001</v>
      </c>
      <c r="F4416" s="614">
        <f t="shared" si="1222"/>
        <v>180.56</v>
      </c>
      <c r="G4416" s="510"/>
      <c r="H4416" s="423"/>
      <c r="I4416" s="422">
        <f t="shared" si="1224"/>
        <v>0</v>
      </c>
      <c r="J4416" s="422">
        <f t="shared" si="1225"/>
        <v>0</v>
      </c>
      <c r="K4416" s="419"/>
      <c r="L4416" s="423">
        <f t="shared" si="1226"/>
        <v>0</v>
      </c>
      <c r="M4416" s="423">
        <f t="shared" si="1227"/>
        <v>0</v>
      </c>
      <c r="N4416" s="424">
        <f t="shared" si="1228"/>
        <v>0</v>
      </c>
      <c r="O4416" s="424">
        <f t="shared" si="1229"/>
        <v>0</v>
      </c>
      <c r="P4416" s="420"/>
      <c r="Q4416" s="532"/>
      <c r="R4416" s="526" t="str">
        <f t="shared" si="1221"/>
        <v/>
      </c>
      <c r="S4416" s="526" t="str">
        <f t="shared" si="1223"/>
        <v/>
      </c>
      <c r="V4416" s="433">
        <f>VLOOKUP(A4416,[3]Cartilha!$A:$A,1,FALSE)</f>
        <v>94478</v>
      </c>
      <c r="W4416" s="367"/>
    </row>
    <row r="4417" spans="1:23" ht="22.5" hidden="1" x14ac:dyDescent="0.2">
      <c r="A4417" s="623">
        <v>94479</v>
      </c>
      <c r="B4417" s="616" t="s">
        <v>3171</v>
      </c>
      <c r="C4417" s="620" t="s">
        <v>1011</v>
      </c>
      <c r="D4417" s="612" t="s">
        <v>169</v>
      </c>
      <c r="E4417" s="621">
        <v>197.47</v>
      </c>
      <c r="F4417" s="614">
        <f t="shared" si="1222"/>
        <v>238.07</v>
      </c>
      <c r="G4417" s="510"/>
      <c r="H4417" s="423"/>
      <c r="I4417" s="422">
        <f t="shared" si="1224"/>
        <v>0</v>
      </c>
      <c r="J4417" s="422">
        <f t="shared" si="1225"/>
        <v>0</v>
      </c>
      <c r="K4417" s="419"/>
      <c r="L4417" s="423">
        <f t="shared" si="1226"/>
        <v>0</v>
      </c>
      <c r="M4417" s="423">
        <f t="shared" si="1227"/>
        <v>0</v>
      </c>
      <c r="N4417" s="424">
        <f t="shared" si="1228"/>
        <v>0</v>
      </c>
      <c r="O4417" s="424">
        <f t="shared" si="1229"/>
        <v>0</v>
      </c>
      <c r="P4417" s="420"/>
      <c r="Q4417" s="532"/>
      <c r="R4417" s="526" t="str">
        <f t="shared" si="1221"/>
        <v/>
      </c>
      <c r="S4417" s="526" t="str">
        <f t="shared" si="1223"/>
        <v/>
      </c>
      <c r="V4417" s="433">
        <f>VLOOKUP(A4417,[3]Cartilha!$A:$A,1,FALSE)</f>
        <v>94479</v>
      </c>
      <c r="W4417" s="367"/>
    </row>
    <row r="4418" spans="1:23" ht="22.5" hidden="1" x14ac:dyDescent="0.2">
      <c r="A4418" s="623">
        <v>94606</v>
      </c>
      <c r="B4418" s="616" t="s">
        <v>3171</v>
      </c>
      <c r="C4418" s="620" t="s">
        <v>3130</v>
      </c>
      <c r="D4418" s="612" t="s">
        <v>169</v>
      </c>
      <c r="E4418" s="621">
        <v>89.89</v>
      </c>
      <c r="F4418" s="614">
        <f t="shared" si="1222"/>
        <v>108.37</v>
      </c>
      <c r="G4418" s="510"/>
      <c r="H4418" s="423"/>
      <c r="I4418" s="422">
        <f t="shared" si="1224"/>
        <v>0</v>
      </c>
      <c r="J4418" s="422">
        <f t="shared" si="1225"/>
        <v>0</v>
      </c>
      <c r="K4418" s="419"/>
      <c r="L4418" s="423">
        <f t="shared" si="1226"/>
        <v>0</v>
      </c>
      <c r="M4418" s="423">
        <f t="shared" si="1227"/>
        <v>0</v>
      </c>
      <c r="N4418" s="424">
        <f t="shared" si="1228"/>
        <v>0</v>
      </c>
      <c r="O4418" s="424">
        <f t="shared" si="1229"/>
        <v>0</v>
      </c>
      <c r="P4418" s="420"/>
      <c r="Q4418" s="532"/>
      <c r="R4418" s="526" t="str">
        <f t="shared" si="1221"/>
        <v/>
      </c>
      <c r="S4418" s="526" t="str">
        <f t="shared" si="1223"/>
        <v/>
      </c>
      <c r="V4418" s="433">
        <f>VLOOKUP(A4418,[3]Cartilha!$A:$A,1,FALSE)</f>
        <v>94606</v>
      </c>
      <c r="W4418" s="367"/>
    </row>
    <row r="4419" spans="1:23" ht="22.5" hidden="1" x14ac:dyDescent="0.2">
      <c r="A4419" s="623">
        <v>94608</v>
      </c>
      <c r="B4419" s="616" t="s">
        <v>3171</v>
      </c>
      <c r="C4419" s="620" t="s">
        <v>3131</v>
      </c>
      <c r="D4419" s="612" t="s">
        <v>169</v>
      </c>
      <c r="E4419" s="621">
        <v>222.39</v>
      </c>
      <c r="F4419" s="614">
        <f t="shared" si="1222"/>
        <v>268.11</v>
      </c>
      <c r="G4419" s="510"/>
      <c r="H4419" s="423"/>
      <c r="I4419" s="422">
        <f t="shared" si="1224"/>
        <v>0</v>
      </c>
      <c r="J4419" s="422">
        <f t="shared" si="1225"/>
        <v>0</v>
      </c>
      <c r="K4419" s="419"/>
      <c r="L4419" s="423">
        <f t="shared" si="1226"/>
        <v>0</v>
      </c>
      <c r="M4419" s="423">
        <f t="shared" si="1227"/>
        <v>0</v>
      </c>
      <c r="N4419" s="424">
        <f t="shared" si="1228"/>
        <v>0</v>
      </c>
      <c r="O4419" s="424">
        <f t="shared" si="1229"/>
        <v>0</v>
      </c>
      <c r="P4419" s="420"/>
      <c r="Q4419" s="532"/>
      <c r="R4419" s="526" t="str">
        <f t="shared" si="1221"/>
        <v/>
      </c>
      <c r="S4419" s="526" t="str">
        <f t="shared" si="1223"/>
        <v/>
      </c>
      <c r="V4419" s="433">
        <f>VLOOKUP(A4419,[3]Cartilha!$A:$A,1,FALSE)</f>
        <v>94608</v>
      </c>
      <c r="W4419" s="367"/>
    </row>
    <row r="4420" spans="1:23" ht="22.5" hidden="1" x14ac:dyDescent="0.2">
      <c r="A4420" s="623">
        <v>94610</v>
      </c>
      <c r="B4420" s="616" t="s">
        <v>3171</v>
      </c>
      <c r="C4420" s="620" t="s">
        <v>3132</v>
      </c>
      <c r="D4420" s="612" t="s">
        <v>169</v>
      </c>
      <c r="E4420" s="621">
        <v>330.76</v>
      </c>
      <c r="F4420" s="614">
        <f t="shared" si="1222"/>
        <v>398.76</v>
      </c>
      <c r="G4420" s="510"/>
      <c r="H4420" s="423"/>
      <c r="I4420" s="422">
        <f t="shared" si="1224"/>
        <v>0</v>
      </c>
      <c r="J4420" s="422">
        <f t="shared" si="1225"/>
        <v>0</v>
      </c>
      <c r="K4420" s="419"/>
      <c r="L4420" s="423">
        <f t="shared" si="1226"/>
        <v>0</v>
      </c>
      <c r="M4420" s="423">
        <f t="shared" si="1227"/>
        <v>0</v>
      </c>
      <c r="N4420" s="424">
        <f t="shared" si="1228"/>
        <v>0</v>
      </c>
      <c r="O4420" s="424">
        <f t="shared" si="1229"/>
        <v>0</v>
      </c>
      <c r="P4420" s="420"/>
      <c r="Q4420" s="532"/>
      <c r="R4420" s="526" t="str">
        <f t="shared" si="1221"/>
        <v/>
      </c>
      <c r="S4420" s="526" t="str">
        <f t="shared" si="1223"/>
        <v/>
      </c>
      <c r="V4420" s="433">
        <f>VLOOKUP(A4420,[3]Cartilha!$A:$A,1,FALSE)</f>
        <v>94610</v>
      </c>
      <c r="W4420" s="367"/>
    </row>
    <row r="4421" spans="1:23" ht="22.5" hidden="1" x14ac:dyDescent="0.2">
      <c r="A4421" s="623">
        <v>94612</v>
      </c>
      <c r="B4421" s="616" t="s">
        <v>3171</v>
      </c>
      <c r="C4421" s="620" t="s">
        <v>3133</v>
      </c>
      <c r="D4421" s="612" t="s">
        <v>169</v>
      </c>
      <c r="E4421" s="621">
        <v>464.52</v>
      </c>
      <c r="F4421" s="614">
        <f t="shared" si="1222"/>
        <v>560.03</v>
      </c>
      <c r="G4421" s="510"/>
      <c r="H4421" s="423"/>
      <c r="I4421" s="422">
        <f t="shared" si="1224"/>
        <v>0</v>
      </c>
      <c r="J4421" s="422">
        <f t="shared" si="1225"/>
        <v>0</v>
      </c>
      <c r="K4421" s="419"/>
      <c r="L4421" s="423">
        <f t="shared" si="1226"/>
        <v>0</v>
      </c>
      <c r="M4421" s="423">
        <f t="shared" si="1227"/>
        <v>0</v>
      </c>
      <c r="N4421" s="424">
        <f t="shared" si="1228"/>
        <v>0</v>
      </c>
      <c r="O4421" s="424">
        <f t="shared" si="1229"/>
        <v>0</v>
      </c>
      <c r="P4421" s="420"/>
      <c r="Q4421" s="532"/>
      <c r="R4421" s="526" t="str">
        <f t="shared" si="1221"/>
        <v/>
      </c>
      <c r="S4421" s="526" t="str">
        <f t="shared" si="1223"/>
        <v/>
      </c>
      <c r="V4421" s="433">
        <f>VLOOKUP(A4421,[3]Cartilha!$A:$A,1,FALSE)</f>
        <v>94612</v>
      </c>
      <c r="W4421" s="367"/>
    </row>
    <row r="4422" spans="1:23" ht="22.5" hidden="1" x14ac:dyDescent="0.2">
      <c r="A4422" s="623">
        <v>94614</v>
      </c>
      <c r="B4422" s="616" t="s">
        <v>3171</v>
      </c>
      <c r="C4422" s="620" t="s">
        <v>3354</v>
      </c>
      <c r="D4422" s="612" t="s">
        <v>169</v>
      </c>
      <c r="E4422" s="621">
        <v>152.22999999999999</v>
      </c>
      <c r="F4422" s="614">
        <f t="shared" si="1222"/>
        <v>183.53</v>
      </c>
      <c r="G4422" s="510"/>
      <c r="H4422" s="423"/>
      <c r="I4422" s="422">
        <f t="shared" si="1224"/>
        <v>0</v>
      </c>
      <c r="J4422" s="422">
        <f t="shared" si="1225"/>
        <v>0</v>
      </c>
      <c r="K4422" s="419"/>
      <c r="L4422" s="423">
        <f t="shared" si="1226"/>
        <v>0</v>
      </c>
      <c r="M4422" s="423">
        <f t="shared" si="1227"/>
        <v>0</v>
      </c>
      <c r="N4422" s="424">
        <f t="shared" si="1228"/>
        <v>0</v>
      </c>
      <c r="O4422" s="424">
        <f t="shared" si="1229"/>
        <v>0</v>
      </c>
      <c r="P4422" s="420"/>
      <c r="Q4422" s="532"/>
      <c r="R4422" s="526" t="str">
        <f t="shared" si="1221"/>
        <v/>
      </c>
      <c r="S4422" s="526" t="str">
        <f t="shared" si="1223"/>
        <v/>
      </c>
      <c r="V4422" s="433">
        <f>VLOOKUP(A4422,[3]Cartilha!$A:$A,1,FALSE)</f>
        <v>94614</v>
      </c>
      <c r="W4422" s="367"/>
    </row>
    <row r="4423" spans="1:23" ht="22.5" hidden="1" x14ac:dyDescent="0.2">
      <c r="A4423" s="623">
        <v>94615</v>
      </c>
      <c r="B4423" s="616" t="s">
        <v>3171</v>
      </c>
      <c r="C4423" s="620" t="s">
        <v>3134</v>
      </c>
      <c r="D4423" s="612" t="s">
        <v>169</v>
      </c>
      <c r="E4423" s="621">
        <v>173.03</v>
      </c>
      <c r="F4423" s="614">
        <f t="shared" si="1222"/>
        <v>208.6</v>
      </c>
      <c r="G4423" s="510"/>
      <c r="H4423" s="423"/>
      <c r="I4423" s="422">
        <f t="shared" si="1224"/>
        <v>0</v>
      </c>
      <c r="J4423" s="422">
        <f t="shared" si="1225"/>
        <v>0</v>
      </c>
      <c r="K4423" s="419"/>
      <c r="L4423" s="423">
        <f t="shared" si="1226"/>
        <v>0</v>
      </c>
      <c r="M4423" s="423">
        <f t="shared" si="1227"/>
        <v>0</v>
      </c>
      <c r="N4423" s="424">
        <f t="shared" si="1228"/>
        <v>0</v>
      </c>
      <c r="O4423" s="424">
        <f t="shared" si="1229"/>
        <v>0</v>
      </c>
      <c r="P4423" s="420"/>
      <c r="Q4423" s="532"/>
      <c r="R4423" s="526" t="str">
        <f t="shared" si="1221"/>
        <v/>
      </c>
      <c r="S4423" s="526" t="str">
        <f t="shared" si="1223"/>
        <v/>
      </c>
      <c r="V4423" s="433">
        <f>VLOOKUP(A4423,[3]Cartilha!$A:$A,1,FALSE)</f>
        <v>94615</v>
      </c>
      <c r="W4423" s="367"/>
    </row>
    <row r="4424" spans="1:23" ht="22.5" hidden="1" x14ac:dyDescent="0.2">
      <c r="A4424" s="623">
        <v>94616</v>
      </c>
      <c r="B4424" s="616" t="s">
        <v>3171</v>
      </c>
      <c r="C4424" s="620" t="s">
        <v>3135</v>
      </c>
      <c r="D4424" s="612" t="s">
        <v>169</v>
      </c>
      <c r="E4424" s="621">
        <v>425.6</v>
      </c>
      <c r="F4424" s="614">
        <f t="shared" si="1222"/>
        <v>513.1</v>
      </c>
      <c r="G4424" s="510"/>
      <c r="H4424" s="423"/>
      <c r="I4424" s="422">
        <f t="shared" si="1224"/>
        <v>0</v>
      </c>
      <c r="J4424" s="422">
        <f t="shared" si="1225"/>
        <v>0</v>
      </c>
      <c r="K4424" s="419"/>
      <c r="L4424" s="423">
        <f t="shared" si="1226"/>
        <v>0</v>
      </c>
      <c r="M4424" s="423">
        <f t="shared" si="1227"/>
        <v>0</v>
      </c>
      <c r="N4424" s="424">
        <f t="shared" si="1228"/>
        <v>0</v>
      </c>
      <c r="O4424" s="424">
        <f t="shared" si="1229"/>
        <v>0</v>
      </c>
      <c r="P4424" s="420"/>
      <c r="Q4424" s="532"/>
      <c r="R4424" s="526" t="str">
        <f t="shared" si="1221"/>
        <v/>
      </c>
      <c r="S4424" s="526" t="str">
        <f t="shared" si="1223"/>
        <v/>
      </c>
      <c r="V4424" s="433">
        <f>VLOOKUP(A4424,[3]Cartilha!$A:$A,1,FALSE)</f>
        <v>94616</v>
      </c>
      <c r="W4424" s="367"/>
    </row>
    <row r="4425" spans="1:23" ht="22.5" hidden="1" x14ac:dyDescent="0.2">
      <c r="A4425" s="623">
        <v>94617</v>
      </c>
      <c r="B4425" s="616" t="s">
        <v>3171</v>
      </c>
      <c r="C4425" s="620" t="s">
        <v>3136</v>
      </c>
      <c r="D4425" s="612" t="s">
        <v>169</v>
      </c>
      <c r="E4425" s="621">
        <v>353.28</v>
      </c>
      <c r="F4425" s="614">
        <f t="shared" si="1222"/>
        <v>425.91</v>
      </c>
      <c r="G4425" s="510"/>
      <c r="H4425" s="423"/>
      <c r="I4425" s="422">
        <f t="shared" si="1224"/>
        <v>0</v>
      </c>
      <c r="J4425" s="422">
        <f t="shared" si="1225"/>
        <v>0</v>
      </c>
      <c r="K4425" s="419"/>
      <c r="L4425" s="423">
        <f t="shared" si="1226"/>
        <v>0</v>
      </c>
      <c r="M4425" s="423">
        <f t="shared" si="1227"/>
        <v>0</v>
      </c>
      <c r="N4425" s="424">
        <f t="shared" si="1228"/>
        <v>0</v>
      </c>
      <c r="O4425" s="424">
        <f t="shared" si="1229"/>
        <v>0</v>
      </c>
      <c r="P4425" s="420"/>
      <c r="Q4425" s="532"/>
      <c r="R4425" s="526" t="str">
        <f t="shared" si="1221"/>
        <v/>
      </c>
      <c r="S4425" s="526" t="str">
        <f t="shared" si="1223"/>
        <v/>
      </c>
      <c r="V4425" s="433">
        <f>VLOOKUP(A4425,[3]Cartilha!$A:$A,1,FALSE)</f>
        <v>94617</v>
      </c>
      <c r="W4425" s="367"/>
    </row>
    <row r="4426" spans="1:23" ht="22.5" hidden="1" x14ac:dyDescent="0.2">
      <c r="A4426" s="623">
        <v>94618</v>
      </c>
      <c r="B4426" s="616" t="s">
        <v>3171</v>
      </c>
      <c r="C4426" s="620" t="s">
        <v>3137</v>
      </c>
      <c r="D4426" s="612" t="s">
        <v>169</v>
      </c>
      <c r="E4426" s="621">
        <v>417.81</v>
      </c>
      <c r="F4426" s="614">
        <f t="shared" si="1222"/>
        <v>503.71</v>
      </c>
      <c r="G4426" s="510"/>
      <c r="H4426" s="423"/>
      <c r="I4426" s="422">
        <f t="shared" si="1224"/>
        <v>0</v>
      </c>
      <c r="J4426" s="422">
        <f t="shared" si="1225"/>
        <v>0</v>
      </c>
      <c r="K4426" s="419"/>
      <c r="L4426" s="423">
        <f t="shared" si="1226"/>
        <v>0</v>
      </c>
      <c r="M4426" s="423">
        <f t="shared" si="1227"/>
        <v>0</v>
      </c>
      <c r="N4426" s="424">
        <f t="shared" si="1228"/>
        <v>0</v>
      </c>
      <c r="O4426" s="424">
        <f t="shared" si="1229"/>
        <v>0</v>
      </c>
      <c r="P4426" s="420"/>
      <c r="Q4426" s="532"/>
      <c r="R4426" s="526" t="str">
        <f t="shared" si="1221"/>
        <v/>
      </c>
      <c r="S4426" s="526" t="str">
        <f t="shared" si="1223"/>
        <v/>
      </c>
      <c r="V4426" s="433">
        <f>VLOOKUP(A4426,[3]Cartilha!$A:$A,1,FALSE)</f>
        <v>94618</v>
      </c>
      <c r="W4426" s="367"/>
    </row>
    <row r="4427" spans="1:23" ht="22.5" hidden="1" x14ac:dyDescent="0.2">
      <c r="A4427" s="623">
        <v>94620</v>
      </c>
      <c r="B4427" s="616" t="s">
        <v>3171</v>
      </c>
      <c r="C4427" s="620" t="s">
        <v>3138</v>
      </c>
      <c r="D4427" s="612" t="s">
        <v>169</v>
      </c>
      <c r="E4427" s="621">
        <v>958.78</v>
      </c>
      <c r="F4427" s="614">
        <f t="shared" si="1222"/>
        <v>1155.9100000000001</v>
      </c>
      <c r="G4427" s="510"/>
      <c r="H4427" s="423"/>
      <c r="I4427" s="422">
        <f t="shared" si="1224"/>
        <v>0</v>
      </c>
      <c r="J4427" s="422">
        <f t="shared" si="1225"/>
        <v>0</v>
      </c>
      <c r="K4427" s="419"/>
      <c r="L4427" s="423">
        <f t="shared" si="1226"/>
        <v>0</v>
      </c>
      <c r="M4427" s="423">
        <f t="shared" si="1227"/>
        <v>0</v>
      </c>
      <c r="N4427" s="424">
        <f t="shared" si="1228"/>
        <v>0</v>
      </c>
      <c r="O4427" s="424">
        <f t="shared" si="1229"/>
        <v>0</v>
      </c>
      <c r="P4427" s="420"/>
      <c r="Q4427" s="532"/>
      <c r="R4427" s="526" t="str">
        <f t="shared" si="1221"/>
        <v/>
      </c>
      <c r="S4427" s="526" t="str">
        <f t="shared" si="1223"/>
        <v/>
      </c>
      <c r="V4427" s="433">
        <f>VLOOKUP(A4427,[3]Cartilha!$A:$A,1,FALSE)</f>
        <v>94620</v>
      </c>
      <c r="W4427" s="367"/>
    </row>
    <row r="4428" spans="1:23" ht="22.5" hidden="1" x14ac:dyDescent="0.2">
      <c r="A4428" s="623">
        <v>94622</v>
      </c>
      <c r="B4428" s="616" t="s">
        <v>3171</v>
      </c>
      <c r="C4428" s="620" t="s">
        <v>3139</v>
      </c>
      <c r="D4428" s="612" t="s">
        <v>169</v>
      </c>
      <c r="E4428" s="621">
        <v>222.88</v>
      </c>
      <c r="F4428" s="614">
        <f t="shared" si="1222"/>
        <v>268.7</v>
      </c>
      <c r="G4428" s="510"/>
      <c r="H4428" s="423"/>
      <c r="I4428" s="422">
        <f t="shared" si="1224"/>
        <v>0</v>
      </c>
      <c r="J4428" s="422">
        <f t="shared" si="1225"/>
        <v>0</v>
      </c>
      <c r="K4428" s="419"/>
      <c r="L4428" s="423">
        <f t="shared" si="1226"/>
        <v>0</v>
      </c>
      <c r="M4428" s="423">
        <f t="shared" si="1227"/>
        <v>0</v>
      </c>
      <c r="N4428" s="424">
        <f t="shared" si="1228"/>
        <v>0</v>
      </c>
      <c r="O4428" s="424">
        <f t="shared" si="1229"/>
        <v>0</v>
      </c>
      <c r="P4428" s="420"/>
      <c r="Q4428" s="532"/>
      <c r="R4428" s="526" t="str">
        <f t="shared" si="1221"/>
        <v/>
      </c>
      <c r="S4428" s="526" t="str">
        <f t="shared" si="1223"/>
        <v/>
      </c>
      <c r="V4428" s="433">
        <f>VLOOKUP(A4428,[3]Cartilha!$A:$A,1,FALSE)</f>
        <v>94622</v>
      </c>
      <c r="W4428" s="367"/>
    </row>
    <row r="4429" spans="1:23" ht="22.5" hidden="1" x14ac:dyDescent="0.2">
      <c r="A4429" s="623">
        <v>94623</v>
      </c>
      <c r="B4429" s="616" t="s">
        <v>3171</v>
      </c>
      <c r="C4429" s="620" t="s">
        <v>3140</v>
      </c>
      <c r="D4429" s="612" t="s">
        <v>169</v>
      </c>
      <c r="E4429" s="621">
        <v>526.95000000000005</v>
      </c>
      <c r="F4429" s="614">
        <f t="shared" si="1222"/>
        <v>635.29</v>
      </c>
      <c r="G4429" s="510"/>
      <c r="H4429" s="423"/>
      <c r="I4429" s="422">
        <f t="shared" si="1224"/>
        <v>0</v>
      </c>
      <c r="J4429" s="422">
        <f t="shared" si="1225"/>
        <v>0</v>
      </c>
      <c r="K4429" s="419"/>
      <c r="L4429" s="423">
        <f t="shared" si="1226"/>
        <v>0</v>
      </c>
      <c r="M4429" s="423">
        <f t="shared" si="1227"/>
        <v>0</v>
      </c>
      <c r="N4429" s="424">
        <f t="shared" si="1228"/>
        <v>0</v>
      </c>
      <c r="O4429" s="424">
        <f t="shared" si="1229"/>
        <v>0</v>
      </c>
      <c r="P4429" s="420"/>
      <c r="Q4429" s="532"/>
      <c r="R4429" s="526" t="str">
        <f t="shared" si="1221"/>
        <v/>
      </c>
      <c r="S4429" s="526" t="str">
        <f t="shared" si="1223"/>
        <v/>
      </c>
      <c r="V4429" s="433">
        <f>VLOOKUP(A4429,[3]Cartilha!$A:$A,1,FALSE)</f>
        <v>94623</v>
      </c>
      <c r="W4429" s="367"/>
    </row>
    <row r="4430" spans="1:23" ht="22.5" hidden="1" x14ac:dyDescent="0.2">
      <c r="A4430" s="623">
        <v>94624</v>
      </c>
      <c r="B4430" s="616" t="s">
        <v>3171</v>
      </c>
      <c r="C4430" s="620" t="s">
        <v>3141</v>
      </c>
      <c r="D4430" s="612" t="s">
        <v>169</v>
      </c>
      <c r="E4430" s="621">
        <v>802.76</v>
      </c>
      <c r="F4430" s="614">
        <f t="shared" si="1222"/>
        <v>967.81</v>
      </c>
      <c r="G4430" s="510"/>
      <c r="H4430" s="423"/>
      <c r="I4430" s="422">
        <f t="shared" si="1224"/>
        <v>0</v>
      </c>
      <c r="J4430" s="422">
        <f t="shared" si="1225"/>
        <v>0</v>
      </c>
      <c r="K4430" s="419"/>
      <c r="L4430" s="423">
        <f t="shared" si="1226"/>
        <v>0</v>
      </c>
      <c r="M4430" s="423">
        <f t="shared" si="1227"/>
        <v>0</v>
      </c>
      <c r="N4430" s="424">
        <f t="shared" si="1228"/>
        <v>0</v>
      </c>
      <c r="O4430" s="424">
        <f t="shared" si="1229"/>
        <v>0</v>
      </c>
      <c r="P4430" s="420"/>
      <c r="Q4430" s="532"/>
      <c r="R4430" s="526" t="str">
        <f t="shared" si="1221"/>
        <v/>
      </c>
      <c r="S4430" s="526" t="str">
        <f t="shared" si="1223"/>
        <v/>
      </c>
      <c r="V4430" s="433">
        <f>VLOOKUP(A4430,[3]Cartilha!$A:$A,1,FALSE)</f>
        <v>94624</v>
      </c>
      <c r="W4430" s="367"/>
    </row>
    <row r="4431" spans="1:23" ht="22.5" hidden="1" x14ac:dyDescent="0.2">
      <c r="A4431" s="623">
        <v>94625</v>
      </c>
      <c r="B4431" s="616" t="s">
        <v>3171</v>
      </c>
      <c r="C4431" s="620" t="s">
        <v>3142</v>
      </c>
      <c r="D4431" s="612" t="s">
        <v>169</v>
      </c>
      <c r="E4431" s="621">
        <v>1672.87</v>
      </c>
      <c r="F4431" s="614">
        <f t="shared" si="1222"/>
        <v>2016.81</v>
      </c>
      <c r="G4431" s="510"/>
      <c r="H4431" s="423"/>
      <c r="I4431" s="422">
        <f t="shared" ref="I4431:I4462" si="1230">IF(ISBLANK(E4431),0,ROUND(F4431*G4431,2))</f>
        <v>0</v>
      </c>
      <c r="J4431" s="422">
        <f t="shared" ref="J4431:J4462" si="1231">IF(ISBLANK(G4431),0,ROUND(G4431*H4431,2))</f>
        <v>0</v>
      </c>
      <c r="K4431" s="419"/>
      <c r="L4431" s="423">
        <f t="shared" ref="L4431:L4462" si="1232">G4431</f>
        <v>0</v>
      </c>
      <c r="M4431" s="423">
        <f t="shared" ref="M4431:M4462" si="1233">H4431</f>
        <v>0</v>
      </c>
      <c r="N4431" s="424">
        <f t="shared" ref="N4431:N4462" si="1234">IF(ISBLANK(E4431),0,ROUND(F4431*L4431,2))</f>
        <v>0</v>
      </c>
      <c r="O4431" s="424">
        <f t="shared" ref="O4431:O4462" si="1235">IF(ISBLANK(L4431),0,ROUND(L4431*M4431,2))</f>
        <v>0</v>
      </c>
      <c r="P4431" s="420"/>
      <c r="Q4431" s="532"/>
      <c r="R4431" s="526" t="str">
        <f t="shared" si="1221"/>
        <v/>
      </c>
      <c r="S4431" s="526" t="str">
        <f t="shared" si="1223"/>
        <v/>
      </c>
      <c r="V4431" s="433">
        <f>VLOOKUP(A4431,[3]Cartilha!$A:$A,1,FALSE)</f>
        <v>94625</v>
      </c>
      <c r="W4431" s="367"/>
    </row>
    <row r="4432" spans="1:23" ht="22.5" hidden="1" x14ac:dyDescent="0.2">
      <c r="A4432" s="623">
        <v>94656</v>
      </c>
      <c r="B4432" s="616" t="s">
        <v>3171</v>
      </c>
      <c r="C4432" s="620" t="s">
        <v>1012</v>
      </c>
      <c r="D4432" s="612" t="s">
        <v>169</v>
      </c>
      <c r="E4432" s="621">
        <v>6.78</v>
      </c>
      <c r="F4432" s="614">
        <f t="shared" si="1222"/>
        <v>8.17</v>
      </c>
      <c r="G4432" s="510"/>
      <c r="H4432" s="423"/>
      <c r="I4432" s="422">
        <f t="shared" si="1230"/>
        <v>0</v>
      </c>
      <c r="J4432" s="422">
        <f t="shared" si="1231"/>
        <v>0</v>
      </c>
      <c r="K4432" s="419"/>
      <c r="L4432" s="423">
        <f t="shared" si="1232"/>
        <v>0</v>
      </c>
      <c r="M4432" s="423">
        <f t="shared" si="1233"/>
        <v>0</v>
      </c>
      <c r="N4432" s="424">
        <f t="shared" si="1234"/>
        <v>0</v>
      </c>
      <c r="O4432" s="424">
        <f t="shared" si="1235"/>
        <v>0</v>
      </c>
      <c r="P4432" s="420"/>
      <c r="Q4432" s="532"/>
      <c r="R4432" s="526" t="str">
        <f t="shared" si="1221"/>
        <v/>
      </c>
      <c r="S4432" s="526" t="str">
        <f t="shared" si="1223"/>
        <v/>
      </c>
      <c r="V4432" s="433">
        <f>VLOOKUP(A4432,[3]Cartilha!$A:$A,1,FALSE)</f>
        <v>94656</v>
      </c>
      <c r="W4432" s="367"/>
    </row>
    <row r="4433" spans="1:23" ht="22.5" hidden="1" x14ac:dyDescent="0.2">
      <c r="A4433" s="623">
        <v>94657</v>
      </c>
      <c r="B4433" s="616" t="s">
        <v>3171</v>
      </c>
      <c r="C4433" s="620" t="s">
        <v>1013</v>
      </c>
      <c r="D4433" s="612" t="s">
        <v>169</v>
      </c>
      <c r="E4433" s="621">
        <v>6.66</v>
      </c>
      <c r="F4433" s="614">
        <f t="shared" si="1222"/>
        <v>8.0299999999999994</v>
      </c>
      <c r="G4433" s="510"/>
      <c r="H4433" s="423"/>
      <c r="I4433" s="422">
        <f t="shared" si="1230"/>
        <v>0</v>
      </c>
      <c r="J4433" s="422">
        <f t="shared" si="1231"/>
        <v>0</v>
      </c>
      <c r="K4433" s="419"/>
      <c r="L4433" s="423">
        <f t="shared" si="1232"/>
        <v>0</v>
      </c>
      <c r="M4433" s="423">
        <f t="shared" si="1233"/>
        <v>0</v>
      </c>
      <c r="N4433" s="424">
        <f t="shared" si="1234"/>
        <v>0</v>
      </c>
      <c r="O4433" s="424">
        <f t="shared" si="1235"/>
        <v>0</v>
      </c>
      <c r="P4433" s="420"/>
      <c r="Q4433" s="532"/>
      <c r="R4433" s="526" t="str">
        <f t="shared" si="1221"/>
        <v/>
      </c>
      <c r="S4433" s="526" t="str">
        <f t="shared" si="1223"/>
        <v/>
      </c>
      <c r="V4433" s="433">
        <f>VLOOKUP(A4433,[3]Cartilha!$A:$A,1,FALSE)</f>
        <v>94657</v>
      </c>
      <c r="W4433" s="367"/>
    </row>
    <row r="4434" spans="1:23" ht="22.5" hidden="1" x14ac:dyDescent="0.2">
      <c r="A4434" s="623">
        <v>94658</v>
      </c>
      <c r="B4434" s="616" t="s">
        <v>3171</v>
      </c>
      <c r="C4434" s="620" t="s">
        <v>1014</v>
      </c>
      <c r="D4434" s="612" t="s">
        <v>169</v>
      </c>
      <c r="E4434" s="621">
        <v>7.99</v>
      </c>
      <c r="F4434" s="614">
        <f t="shared" si="1222"/>
        <v>9.6300000000000008</v>
      </c>
      <c r="G4434" s="510"/>
      <c r="H4434" s="423"/>
      <c r="I4434" s="422">
        <f t="shared" si="1230"/>
        <v>0</v>
      </c>
      <c r="J4434" s="422">
        <f t="shared" si="1231"/>
        <v>0</v>
      </c>
      <c r="K4434" s="419"/>
      <c r="L4434" s="423">
        <f t="shared" si="1232"/>
        <v>0</v>
      </c>
      <c r="M4434" s="423">
        <f t="shared" si="1233"/>
        <v>0</v>
      </c>
      <c r="N4434" s="424">
        <f t="shared" si="1234"/>
        <v>0</v>
      </c>
      <c r="O4434" s="424">
        <f t="shared" si="1235"/>
        <v>0</v>
      </c>
      <c r="P4434" s="420"/>
      <c r="Q4434" s="532"/>
      <c r="R4434" s="526" t="str">
        <f t="shared" si="1221"/>
        <v/>
      </c>
      <c r="S4434" s="526" t="str">
        <f t="shared" si="1223"/>
        <v/>
      </c>
      <c r="V4434" s="433">
        <f>VLOOKUP(A4434,[3]Cartilha!$A:$A,1,FALSE)</f>
        <v>94658</v>
      </c>
      <c r="W4434" s="367"/>
    </row>
    <row r="4435" spans="1:23" ht="22.5" hidden="1" x14ac:dyDescent="0.2">
      <c r="A4435" s="623">
        <v>94659</v>
      </c>
      <c r="B4435" s="616" t="s">
        <v>3171</v>
      </c>
      <c r="C4435" s="620" t="s">
        <v>1015</v>
      </c>
      <c r="D4435" s="612" t="s">
        <v>169</v>
      </c>
      <c r="E4435" s="621">
        <v>8.1300000000000008</v>
      </c>
      <c r="F4435" s="614">
        <f t="shared" si="1222"/>
        <v>9.8000000000000007</v>
      </c>
      <c r="G4435" s="510"/>
      <c r="H4435" s="423"/>
      <c r="I4435" s="422">
        <f t="shared" si="1230"/>
        <v>0</v>
      </c>
      <c r="J4435" s="422">
        <f t="shared" si="1231"/>
        <v>0</v>
      </c>
      <c r="K4435" s="419"/>
      <c r="L4435" s="423">
        <f t="shared" si="1232"/>
        <v>0</v>
      </c>
      <c r="M4435" s="423">
        <f t="shared" si="1233"/>
        <v>0</v>
      </c>
      <c r="N4435" s="424">
        <f t="shared" si="1234"/>
        <v>0</v>
      </c>
      <c r="O4435" s="424">
        <f t="shared" si="1235"/>
        <v>0</v>
      </c>
      <c r="P4435" s="420"/>
      <c r="Q4435" s="532"/>
      <c r="R4435" s="526" t="str">
        <f t="shared" si="1221"/>
        <v/>
      </c>
      <c r="S4435" s="526" t="str">
        <f t="shared" si="1223"/>
        <v/>
      </c>
      <c r="V4435" s="433">
        <f>VLOOKUP(A4435,[3]Cartilha!$A:$A,1,FALSE)</f>
        <v>94659</v>
      </c>
      <c r="W4435" s="367"/>
    </row>
    <row r="4436" spans="1:23" ht="22.5" hidden="1" x14ac:dyDescent="0.2">
      <c r="A4436" s="623">
        <v>94660</v>
      </c>
      <c r="B4436" s="616" t="s">
        <v>3171</v>
      </c>
      <c r="C4436" s="620" t="s">
        <v>1016</v>
      </c>
      <c r="D4436" s="612" t="s">
        <v>169</v>
      </c>
      <c r="E4436" s="621">
        <v>13.11</v>
      </c>
      <c r="F4436" s="614">
        <f t="shared" si="1222"/>
        <v>15.81</v>
      </c>
      <c r="G4436" s="510"/>
      <c r="H4436" s="423"/>
      <c r="I4436" s="422">
        <f t="shared" si="1230"/>
        <v>0</v>
      </c>
      <c r="J4436" s="422">
        <f t="shared" si="1231"/>
        <v>0</v>
      </c>
      <c r="K4436" s="419"/>
      <c r="L4436" s="423">
        <f t="shared" si="1232"/>
        <v>0</v>
      </c>
      <c r="M4436" s="423">
        <f t="shared" si="1233"/>
        <v>0</v>
      </c>
      <c r="N4436" s="424">
        <f t="shared" si="1234"/>
        <v>0</v>
      </c>
      <c r="O4436" s="424">
        <f t="shared" si="1235"/>
        <v>0</v>
      </c>
      <c r="P4436" s="420"/>
      <c r="Q4436" s="532"/>
      <c r="R4436" s="526" t="str">
        <f t="shared" ref="R4436:R4499" si="1236">IF(Q4436="X","x",IF(Q4436="xx","x",IF(O4436&gt;0,"x","")))</f>
        <v/>
      </c>
      <c r="S4436" s="526" t="str">
        <f t="shared" si="1223"/>
        <v/>
      </c>
      <c r="V4436" s="433">
        <f>VLOOKUP(A4436,[3]Cartilha!$A:$A,1,FALSE)</f>
        <v>94660</v>
      </c>
      <c r="W4436" s="367"/>
    </row>
    <row r="4437" spans="1:23" ht="22.5" hidden="1" x14ac:dyDescent="0.2">
      <c r="A4437" s="623">
        <v>94661</v>
      </c>
      <c r="B4437" s="616" t="s">
        <v>3171</v>
      </c>
      <c r="C4437" s="620" t="s">
        <v>1017</v>
      </c>
      <c r="D4437" s="612" t="s">
        <v>169</v>
      </c>
      <c r="E4437" s="621">
        <v>13.68</v>
      </c>
      <c r="F4437" s="614">
        <f t="shared" si="1222"/>
        <v>16.489999999999998</v>
      </c>
      <c r="G4437" s="510"/>
      <c r="H4437" s="423"/>
      <c r="I4437" s="422">
        <f t="shared" si="1230"/>
        <v>0</v>
      </c>
      <c r="J4437" s="422">
        <f t="shared" si="1231"/>
        <v>0</v>
      </c>
      <c r="K4437" s="419"/>
      <c r="L4437" s="423">
        <f t="shared" si="1232"/>
        <v>0</v>
      </c>
      <c r="M4437" s="423">
        <f t="shared" si="1233"/>
        <v>0</v>
      </c>
      <c r="N4437" s="424">
        <f t="shared" si="1234"/>
        <v>0</v>
      </c>
      <c r="O4437" s="424">
        <f t="shared" si="1235"/>
        <v>0</v>
      </c>
      <c r="P4437" s="420"/>
      <c r="Q4437" s="532"/>
      <c r="R4437" s="526" t="str">
        <f t="shared" si="1236"/>
        <v/>
      </c>
      <c r="S4437" s="526" t="str">
        <f t="shared" si="1223"/>
        <v/>
      </c>
      <c r="V4437" s="433">
        <f>VLOOKUP(A4437,[3]Cartilha!$A:$A,1,FALSE)</f>
        <v>94661</v>
      </c>
      <c r="W4437" s="367"/>
    </row>
    <row r="4438" spans="1:23" ht="22.5" hidden="1" x14ac:dyDescent="0.2">
      <c r="A4438" s="623">
        <v>94662</v>
      </c>
      <c r="B4438" s="616" t="s">
        <v>3171</v>
      </c>
      <c r="C4438" s="620" t="s">
        <v>1018</v>
      </c>
      <c r="D4438" s="612" t="s">
        <v>169</v>
      </c>
      <c r="E4438" s="621">
        <v>14.32</v>
      </c>
      <c r="F4438" s="614">
        <f t="shared" si="1222"/>
        <v>17.260000000000002</v>
      </c>
      <c r="G4438" s="510"/>
      <c r="H4438" s="423"/>
      <c r="I4438" s="422">
        <f t="shared" si="1230"/>
        <v>0</v>
      </c>
      <c r="J4438" s="422">
        <f t="shared" si="1231"/>
        <v>0</v>
      </c>
      <c r="K4438" s="419"/>
      <c r="L4438" s="423">
        <f t="shared" si="1232"/>
        <v>0</v>
      </c>
      <c r="M4438" s="423">
        <f t="shared" si="1233"/>
        <v>0</v>
      </c>
      <c r="N4438" s="424">
        <f t="shared" si="1234"/>
        <v>0</v>
      </c>
      <c r="O4438" s="424">
        <f t="shared" si="1235"/>
        <v>0</v>
      </c>
      <c r="P4438" s="420"/>
      <c r="Q4438" s="532"/>
      <c r="R4438" s="526" t="str">
        <f t="shared" si="1236"/>
        <v/>
      </c>
      <c r="S4438" s="526" t="str">
        <f t="shared" si="1223"/>
        <v/>
      </c>
      <c r="V4438" s="433">
        <f>VLOOKUP(A4438,[3]Cartilha!$A:$A,1,FALSE)</f>
        <v>94662</v>
      </c>
      <c r="W4438" s="367"/>
    </row>
    <row r="4439" spans="1:23" ht="22.5" hidden="1" x14ac:dyDescent="0.2">
      <c r="A4439" s="623">
        <v>94663</v>
      </c>
      <c r="B4439" s="616" t="s">
        <v>3171</v>
      </c>
      <c r="C4439" s="620" t="s">
        <v>1019</v>
      </c>
      <c r="D4439" s="612" t="s">
        <v>169</v>
      </c>
      <c r="E4439" s="621">
        <v>14.56</v>
      </c>
      <c r="F4439" s="614">
        <f t="shared" ref="F4439:F4502" si="1237">IF(E4439=0,0,ROUND(E4439*(1+E$13)*(1-E$14),2))</f>
        <v>17.55</v>
      </c>
      <c r="G4439" s="510"/>
      <c r="H4439" s="423"/>
      <c r="I4439" s="422">
        <f t="shared" si="1230"/>
        <v>0</v>
      </c>
      <c r="J4439" s="422">
        <f t="shared" si="1231"/>
        <v>0</v>
      </c>
      <c r="K4439" s="419"/>
      <c r="L4439" s="423">
        <f t="shared" si="1232"/>
        <v>0</v>
      </c>
      <c r="M4439" s="423">
        <f t="shared" si="1233"/>
        <v>0</v>
      </c>
      <c r="N4439" s="424">
        <f t="shared" si="1234"/>
        <v>0</v>
      </c>
      <c r="O4439" s="424">
        <f t="shared" si="1235"/>
        <v>0</v>
      </c>
      <c r="P4439" s="420"/>
      <c r="Q4439" s="532"/>
      <c r="R4439" s="526" t="str">
        <f t="shared" si="1236"/>
        <v/>
      </c>
      <c r="S4439" s="526" t="str">
        <f t="shared" si="1223"/>
        <v/>
      </c>
      <c r="V4439" s="433">
        <f>VLOOKUP(A4439,[3]Cartilha!$A:$A,1,FALSE)</f>
        <v>94663</v>
      </c>
      <c r="W4439" s="367"/>
    </row>
    <row r="4440" spans="1:23" ht="22.5" hidden="1" x14ac:dyDescent="0.2">
      <c r="A4440" s="623">
        <v>94664</v>
      </c>
      <c r="B4440" s="616" t="s">
        <v>3171</v>
      </c>
      <c r="C4440" s="620" t="s">
        <v>1020</v>
      </c>
      <c r="D4440" s="612" t="s">
        <v>169</v>
      </c>
      <c r="E4440" s="621">
        <v>31.12</v>
      </c>
      <c r="F4440" s="614">
        <f t="shared" si="1237"/>
        <v>37.520000000000003</v>
      </c>
      <c r="G4440" s="510"/>
      <c r="H4440" s="423"/>
      <c r="I4440" s="422">
        <f t="shared" si="1230"/>
        <v>0</v>
      </c>
      <c r="J4440" s="422">
        <f t="shared" si="1231"/>
        <v>0</v>
      </c>
      <c r="K4440" s="419"/>
      <c r="L4440" s="423">
        <f t="shared" si="1232"/>
        <v>0</v>
      </c>
      <c r="M4440" s="423">
        <f t="shared" si="1233"/>
        <v>0</v>
      </c>
      <c r="N4440" s="424">
        <f t="shared" si="1234"/>
        <v>0</v>
      </c>
      <c r="O4440" s="424">
        <f t="shared" si="1235"/>
        <v>0</v>
      </c>
      <c r="P4440" s="420"/>
      <c r="Q4440" s="532"/>
      <c r="R4440" s="526" t="str">
        <f t="shared" si="1236"/>
        <v/>
      </c>
      <c r="S4440" s="526" t="str">
        <f t="shared" si="1223"/>
        <v/>
      </c>
      <c r="V4440" s="433">
        <f>VLOOKUP(A4440,[3]Cartilha!$A:$A,1,FALSE)</f>
        <v>94664</v>
      </c>
      <c r="W4440" s="367"/>
    </row>
    <row r="4441" spans="1:23" ht="22.5" hidden="1" x14ac:dyDescent="0.2">
      <c r="A4441" s="623">
        <v>94665</v>
      </c>
      <c r="B4441" s="616" t="s">
        <v>3171</v>
      </c>
      <c r="C4441" s="620" t="s">
        <v>1021</v>
      </c>
      <c r="D4441" s="612" t="s">
        <v>169</v>
      </c>
      <c r="E4441" s="621">
        <v>31.1</v>
      </c>
      <c r="F4441" s="614">
        <f t="shared" si="1237"/>
        <v>37.49</v>
      </c>
      <c r="G4441" s="510"/>
      <c r="H4441" s="423"/>
      <c r="I4441" s="422">
        <f t="shared" si="1230"/>
        <v>0</v>
      </c>
      <c r="J4441" s="422">
        <f t="shared" si="1231"/>
        <v>0</v>
      </c>
      <c r="K4441" s="419"/>
      <c r="L4441" s="423">
        <f t="shared" si="1232"/>
        <v>0</v>
      </c>
      <c r="M4441" s="423">
        <f t="shared" si="1233"/>
        <v>0</v>
      </c>
      <c r="N4441" s="424">
        <f t="shared" si="1234"/>
        <v>0</v>
      </c>
      <c r="O4441" s="424">
        <f t="shared" si="1235"/>
        <v>0</v>
      </c>
      <c r="P4441" s="420"/>
      <c r="Q4441" s="532"/>
      <c r="R4441" s="526" t="str">
        <f t="shared" si="1236"/>
        <v/>
      </c>
      <c r="S4441" s="526" t="str">
        <f t="shared" si="1223"/>
        <v/>
      </c>
      <c r="V4441" s="433">
        <f>VLOOKUP(A4441,[3]Cartilha!$A:$A,1,FALSE)</f>
        <v>94665</v>
      </c>
      <c r="W4441" s="367"/>
    </row>
    <row r="4442" spans="1:23" ht="22.5" hidden="1" x14ac:dyDescent="0.2">
      <c r="A4442" s="623">
        <v>94666</v>
      </c>
      <c r="B4442" s="616" t="s">
        <v>3171</v>
      </c>
      <c r="C4442" s="620" t="s">
        <v>1022</v>
      </c>
      <c r="D4442" s="612" t="s">
        <v>169</v>
      </c>
      <c r="E4442" s="621">
        <v>38.130000000000003</v>
      </c>
      <c r="F4442" s="614">
        <f t="shared" si="1237"/>
        <v>45.97</v>
      </c>
      <c r="G4442" s="510"/>
      <c r="H4442" s="423"/>
      <c r="I4442" s="422">
        <f t="shared" si="1230"/>
        <v>0</v>
      </c>
      <c r="J4442" s="422">
        <f t="shared" si="1231"/>
        <v>0</v>
      </c>
      <c r="K4442" s="419"/>
      <c r="L4442" s="423">
        <f t="shared" si="1232"/>
        <v>0</v>
      </c>
      <c r="M4442" s="423">
        <f t="shared" si="1233"/>
        <v>0</v>
      </c>
      <c r="N4442" s="424">
        <f t="shared" si="1234"/>
        <v>0</v>
      </c>
      <c r="O4442" s="424">
        <f t="shared" si="1235"/>
        <v>0</v>
      </c>
      <c r="P4442" s="420"/>
      <c r="Q4442" s="532"/>
      <c r="R4442" s="526" t="str">
        <f t="shared" si="1236"/>
        <v/>
      </c>
      <c r="S4442" s="526" t="str">
        <f t="shared" si="1223"/>
        <v/>
      </c>
      <c r="V4442" s="433">
        <f>VLOOKUP(A4442,[3]Cartilha!$A:$A,1,FALSE)</f>
        <v>94666</v>
      </c>
      <c r="W4442" s="367"/>
    </row>
    <row r="4443" spans="1:23" ht="22.5" hidden="1" x14ac:dyDescent="0.2">
      <c r="A4443" s="623">
        <v>94667</v>
      </c>
      <c r="B4443" s="616" t="s">
        <v>3171</v>
      </c>
      <c r="C4443" s="620" t="s">
        <v>1023</v>
      </c>
      <c r="D4443" s="612" t="s">
        <v>169</v>
      </c>
      <c r="E4443" s="621">
        <v>42.5</v>
      </c>
      <c r="F4443" s="614">
        <f t="shared" si="1237"/>
        <v>51.24</v>
      </c>
      <c r="G4443" s="510"/>
      <c r="H4443" s="423"/>
      <c r="I4443" s="422">
        <f t="shared" si="1230"/>
        <v>0</v>
      </c>
      <c r="J4443" s="422">
        <f t="shared" si="1231"/>
        <v>0</v>
      </c>
      <c r="K4443" s="419"/>
      <c r="L4443" s="423">
        <f t="shared" si="1232"/>
        <v>0</v>
      </c>
      <c r="M4443" s="423">
        <f t="shared" si="1233"/>
        <v>0</v>
      </c>
      <c r="N4443" s="424">
        <f t="shared" si="1234"/>
        <v>0</v>
      </c>
      <c r="O4443" s="424">
        <f t="shared" si="1235"/>
        <v>0</v>
      </c>
      <c r="P4443" s="420"/>
      <c r="Q4443" s="532"/>
      <c r="R4443" s="526" t="str">
        <f t="shared" si="1236"/>
        <v/>
      </c>
      <c r="S4443" s="526" t="str">
        <f t="shared" si="1223"/>
        <v/>
      </c>
      <c r="V4443" s="433">
        <f>VLOOKUP(A4443,[3]Cartilha!$A:$A,1,FALSE)</f>
        <v>94667</v>
      </c>
      <c r="W4443" s="367"/>
    </row>
    <row r="4444" spans="1:23" ht="22.5" hidden="1" x14ac:dyDescent="0.2">
      <c r="A4444" s="623">
        <v>94668</v>
      </c>
      <c r="B4444" s="616" t="s">
        <v>3171</v>
      </c>
      <c r="C4444" s="620" t="s">
        <v>1024</v>
      </c>
      <c r="D4444" s="612" t="s">
        <v>169</v>
      </c>
      <c r="E4444" s="621">
        <v>65.13</v>
      </c>
      <c r="F4444" s="614">
        <f t="shared" si="1237"/>
        <v>78.52</v>
      </c>
      <c r="G4444" s="510"/>
      <c r="H4444" s="423"/>
      <c r="I4444" s="422">
        <f t="shared" si="1230"/>
        <v>0</v>
      </c>
      <c r="J4444" s="422">
        <f t="shared" si="1231"/>
        <v>0</v>
      </c>
      <c r="K4444" s="419"/>
      <c r="L4444" s="423">
        <f t="shared" si="1232"/>
        <v>0</v>
      </c>
      <c r="M4444" s="423">
        <f t="shared" si="1233"/>
        <v>0</v>
      </c>
      <c r="N4444" s="424">
        <f t="shared" si="1234"/>
        <v>0</v>
      </c>
      <c r="O4444" s="424">
        <f t="shared" si="1235"/>
        <v>0</v>
      </c>
      <c r="P4444" s="420"/>
      <c r="Q4444" s="532"/>
      <c r="R4444" s="526" t="str">
        <f t="shared" si="1236"/>
        <v/>
      </c>
      <c r="S4444" s="526" t="str">
        <f t="shared" si="1223"/>
        <v/>
      </c>
      <c r="V4444" s="433">
        <f>VLOOKUP(A4444,[3]Cartilha!$A:$A,1,FALSE)</f>
        <v>94668</v>
      </c>
      <c r="W4444" s="367"/>
    </row>
    <row r="4445" spans="1:23" ht="22.5" hidden="1" x14ac:dyDescent="0.2">
      <c r="A4445" s="623">
        <v>94669</v>
      </c>
      <c r="B4445" s="616" t="s">
        <v>3171</v>
      </c>
      <c r="C4445" s="620" t="s">
        <v>1025</v>
      </c>
      <c r="D4445" s="612" t="s">
        <v>169</v>
      </c>
      <c r="E4445" s="621">
        <v>89.65</v>
      </c>
      <c r="F4445" s="614">
        <f t="shared" si="1237"/>
        <v>108.08</v>
      </c>
      <c r="G4445" s="510"/>
      <c r="H4445" s="423"/>
      <c r="I4445" s="422">
        <f t="shared" si="1230"/>
        <v>0</v>
      </c>
      <c r="J4445" s="422">
        <f t="shared" si="1231"/>
        <v>0</v>
      </c>
      <c r="K4445" s="419"/>
      <c r="L4445" s="423">
        <f t="shared" si="1232"/>
        <v>0</v>
      </c>
      <c r="M4445" s="423">
        <f t="shared" si="1233"/>
        <v>0</v>
      </c>
      <c r="N4445" s="424">
        <f t="shared" si="1234"/>
        <v>0</v>
      </c>
      <c r="O4445" s="424">
        <f t="shared" si="1235"/>
        <v>0</v>
      </c>
      <c r="P4445" s="420"/>
      <c r="Q4445" s="532"/>
      <c r="R4445" s="526" t="str">
        <f t="shared" si="1236"/>
        <v/>
      </c>
      <c r="S4445" s="526" t="str">
        <f t="shared" si="1223"/>
        <v/>
      </c>
      <c r="V4445" s="433">
        <f>VLOOKUP(A4445,[3]Cartilha!$A:$A,1,FALSE)</f>
        <v>94669</v>
      </c>
      <c r="W4445" s="367"/>
    </row>
    <row r="4446" spans="1:23" ht="22.5" hidden="1" x14ac:dyDescent="0.2">
      <c r="A4446" s="623">
        <v>94670</v>
      </c>
      <c r="B4446" s="616" t="s">
        <v>3171</v>
      </c>
      <c r="C4446" s="620" t="s">
        <v>1026</v>
      </c>
      <c r="D4446" s="612" t="s">
        <v>169</v>
      </c>
      <c r="E4446" s="621">
        <v>86.96</v>
      </c>
      <c r="F4446" s="614">
        <f t="shared" si="1237"/>
        <v>104.84</v>
      </c>
      <c r="G4446" s="510"/>
      <c r="H4446" s="423"/>
      <c r="I4446" s="422">
        <f t="shared" si="1230"/>
        <v>0</v>
      </c>
      <c r="J4446" s="422">
        <f t="shared" si="1231"/>
        <v>0</v>
      </c>
      <c r="K4446" s="419"/>
      <c r="L4446" s="423">
        <f t="shared" si="1232"/>
        <v>0</v>
      </c>
      <c r="M4446" s="423">
        <f t="shared" si="1233"/>
        <v>0</v>
      </c>
      <c r="N4446" s="424">
        <f t="shared" si="1234"/>
        <v>0</v>
      </c>
      <c r="O4446" s="424">
        <f t="shared" si="1235"/>
        <v>0</v>
      </c>
      <c r="P4446" s="420"/>
      <c r="Q4446" s="532"/>
      <c r="R4446" s="526" t="str">
        <f t="shared" si="1236"/>
        <v/>
      </c>
      <c r="S4446" s="526" t="str">
        <f t="shared" si="1223"/>
        <v/>
      </c>
      <c r="V4446" s="433">
        <f>VLOOKUP(A4446,[3]Cartilha!$A:$A,1,FALSE)</f>
        <v>94670</v>
      </c>
      <c r="W4446" s="367"/>
    </row>
    <row r="4447" spans="1:23" ht="22.5" hidden="1" x14ac:dyDescent="0.2">
      <c r="A4447" s="623">
        <v>94671</v>
      </c>
      <c r="B4447" s="616" t="s">
        <v>3171</v>
      </c>
      <c r="C4447" s="620" t="s">
        <v>1027</v>
      </c>
      <c r="D4447" s="612" t="s">
        <v>169</v>
      </c>
      <c r="E4447" s="621">
        <v>127.84</v>
      </c>
      <c r="F4447" s="614">
        <f t="shared" si="1237"/>
        <v>154.12</v>
      </c>
      <c r="G4447" s="510"/>
      <c r="H4447" s="423"/>
      <c r="I4447" s="422">
        <f t="shared" si="1230"/>
        <v>0</v>
      </c>
      <c r="J4447" s="422">
        <f t="shared" si="1231"/>
        <v>0</v>
      </c>
      <c r="K4447" s="419"/>
      <c r="L4447" s="423">
        <f t="shared" si="1232"/>
        <v>0</v>
      </c>
      <c r="M4447" s="423">
        <f t="shared" si="1233"/>
        <v>0</v>
      </c>
      <c r="N4447" s="424">
        <f t="shared" si="1234"/>
        <v>0</v>
      </c>
      <c r="O4447" s="424">
        <f t="shared" si="1235"/>
        <v>0</v>
      </c>
      <c r="P4447" s="420"/>
      <c r="Q4447" s="532"/>
      <c r="R4447" s="526" t="str">
        <f t="shared" si="1236"/>
        <v/>
      </c>
      <c r="S4447" s="526" t="str">
        <f t="shared" si="1223"/>
        <v/>
      </c>
      <c r="V4447" s="433">
        <f>VLOOKUP(A4447,[3]Cartilha!$A:$A,1,FALSE)</f>
        <v>94671</v>
      </c>
      <c r="W4447" s="367"/>
    </row>
    <row r="4448" spans="1:23" ht="22.5" hidden="1" x14ac:dyDescent="0.2">
      <c r="A4448" s="623">
        <v>94672</v>
      </c>
      <c r="B4448" s="616" t="s">
        <v>3171</v>
      </c>
      <c r="C4448" s="620" t="s">
        <v>1028</v>
      </c>
      <c r="D4448" s="612" t="s">
        <v>169</v>
      </c>
      <c r="E4448" s="621">
        <v>11.96</v>
      </c>
      <c r="F4448" s="614">
        <f t="shared" si="1237"/>
        <v>14.42</v>
      </c>
      <c r="G4448" s="510"/>
      <c r="H4448" s="423"/>
      <c r="I4448" s="422">
        <f t="shared" si="1230"/>
        <v>0</v>
      </c>
      <c r="J4448" s="422">
        <f t="shared" si="1231"/>
        <v>0</v>
      </c>
      <c r="K4448" s="419"/>
      <c r="L4448" s="423">
        <f t="shared" si="1232"/>
        <v>0</v>
      </c>
      <c r="M4448" s="423">
        <f t="shared" si="1233"/>
        <v>0</v>
      </c>
      <c r="N4448" s="424">
        <f t="shared" si="1234"/>
        <v>0</v>
      </c>
      <c r="O4448" s="424">
        <f t="shared" si="1235"/>
        <v>0</v>
      </c>
      <c r="P4448" s="420"/>
      <c r="Q4448" s="532"/>
      <c r="R4448" s="526" t="str">
        <f t="shared" si="1236"/>
        <v/>
      </c>
      <c r="S4448" s="526" t="str">
        <f t="shared" si="1223"/>
        <v/>
      </c>
      <c r="V4448" s="433">
        <f>VLOOKUP(A4448,[3]Cartilha!$A:$A,1,FALSE)</f>
        <v>94672</v>
      </c>
      <c r="W4448" s="367"/>
    </row>
    <row r="4449" spans="1:23" ht="22.5" hidden="1" x14ac:dyDescent="0.2">
      <c r="A4449" s="623">
        <v>94673</v>
      </c>
      <c r="B4449" s="616" t="s">
        <v>3171</v>
      </c>
      <c r="C4449" s="620" t="s">
        <v>1029</v>
      </c>
      <c r="D4449" s="612" t="s">
        <v>169</v>
      </c>
      <c r="E4449" s="621">
        <v>11.63</v>
      </c>
      <c r="F4449" s="614">
        <f t="shared" si="1237"/>
        <v>14.02</v>
      </c>
      <c r="G4449" s="510"/>
      <c r="H4449" s="423"/>
      <c r="I4449" s="422">
        <f t="shared" si="1230"/>
        <v>0</v>
      </c>
      <c r="J4449" s="422">
        <f t="shared" si="1231"/>
        <v>0</v>
      </c>
      <c r="K4449" s="419"/>
      <c r="L4449" s="423">
        <f t="shared" si="1232"/>
        <v>0</v>
      </c>
      <c r="M4449" s="423">
        <f t="shared" si="1233"/>
        <v>0</v>
      </c>
      <c r="N4449" s="424">
        <f t="shared" si="1234"/>
        <v>0</v>
      </c>
      <c r="O4449" s="424">
        <f t="shared" si="1235"/>
        <v>0</v>
      </c>
      <c r="P4449" s="420"/>
      <c r="Q4449" s="532"/>
      <c r="R4449" s="526" t="str">
        <f t="shared" si="1236"/>
        <v/>
      </c>
      <c r="S4449" s="526" t="str">
        <f t="shared" si="1223"/>
        <v/>
      </c>
      <c r="V4449" s="433">
        <f>VLOOKUP(A4449,[3]Cartilha!$A:$A,1,FALSE)</f>
        <v>94673</v>
      </c>
      <c r="W4449" s="367"/>
    </row>
    <row r="4450" spans="1:23" ht="22.5" hidden="1" x14ac:dyDescent="0.2">
      <c r="A4450" s="623">
        <v>94674</v>
      </c>
      <c r="B4450" s="616" t="s">
        <v>3171</v>
      </c>
      <c r="C4450" s="620" t="s">
        <v>1030</v>
      </c>
      <c r="D4450" s="612" t="s">
        <v>169</v>
      </c>
      <c r="E4450" s="621">
        <v>10.48</v>
      </c>
      <c r="F4450" s="614">
        <f t="shared" si="1237"/>
        <v>12.63</v>
      </c>
      <c r="G4450" s="510"/>
      <c r="H4450" s="423"/>
      <c r="I4450" s="422">
        <f t="shared" si="1230"/>
        <v>0</v>
      </c>
      <c r="J4450" s="422">
        <f t="shared" si="1231"/>
        <v>0</v>
      </c>
      <c r="K4450" s="419"/>
      <c r="L4450" s="423">
        <f t="shared" si="1232"/>
        <v>0</v>
      </c>
      <c r="M4450" s="423">
        <f t="shared" si="1233"/>
        <v>0</v>
      </c>
      <c r="N4450" s="424">
        <f t="shared" si="1234"/>
        <v>0</v>
      </c>
      <c r="O4450" s="424">
        <f t="shared" si="1235"/>
        <v>0</v>
      </c>
      <c r="P4450" s="420"/>
      <c r="Q4450" s="532"/>
      <c r="R4450" s="526" t="str">
        <f t="shared" si="1236"/>
        <v/>
      </c>
      <c r="S4450" s="526" t="str">
        <f t="shared" ref="S4450:S4513" si="1238">IF(Q4450="X","x",IF(Q4450="xx","x",IF(OR(J4450&gt;0,O4450&gt;0),"x","")))</f>
        <v/>
      </c>
      <c r="V4450" s="433">
        <f>VLOOKUP(A4450,[3]Cartilha!$A:$A,1,FALSE)</f>
        <v>94674</v>
      </c>
      <c r="W4450" s="367"/>
    </row>
    <row r="4451" spans="1:23" ht="22.5" hidden="1" x14ac:dyDescent="0.2">
      <c r="A4451" s="623">
        <v>94675</v>
      </c>
      <c r="B4451" s="616" t="s">
        <v>3171</v>
      </c>
      <c r="C4451" s="620" t="s">
        <v>1031</v>
      </c>
      <c r="D4451" s="612" t="s">
        <v>169</v>
      </c>
      <c r="E4451" s="621">
        <v>16.66</v>
      </c>
      <c r="F4451" s="614">
        <f t="shared" si="1237"/>
        <v>20.09</v>
      </c>
      <c r="G4451" s="510"/>
      <c r="H4451" s="423"/>
      <c r="I4451" s="422">
        <f t="shared" si="1230"/>
        <v>0</v>
      </c>
      <c r="J4451" s="422">
        <f t="shared" si="1231"/>
        <v>0</v>
      </c>
      <c r="K4451" s="419"/>
      <c r="L4451" s="423">
        <f t="shared" si="1232"/>
        <v>0</v>
      </c>
      <c r="M4451" s="423">
        <f t="shared" si="1233"/>
        <v>0</v>
      </c>
      <c r="N4451" s="424">
        <f t="shared" si="1234"/>
        <v>0</v>
      </c>
      <c r="O4451" s="424">
        <f t="shared" si="1235"/>
        <v>0</v>
      </c>
      <c r="P4451" s="420"/>
      <c r="Q4451" s="532"/>
      <c r="R4451" s="526" t="str">
        <f t="shared" si="1236"/>
        <v/>
      </c>
      <c r="S4451" s="526" t="str">
        <f t="shared" si="1238"/>
        <v/>
      </c>
      <c r="V4451" s="433">
        <f>VLOOKUP(A4451,[3]Cartilha!$A:$A,1,FALSE)</f>
        <v>94675</v>
      </c>
      <c r="W4451" s="367"/>
    </row>
    <row r="4452" spans="1:23" ht="22.5" hidden="1" x14ac:dyDescent="0.2">
      <c r="A4452" s="623">
        <v>94676</v>
      </c>
      <c r="B4452" s="616" t="s">
        <v>3171</v>
      </c>
      <c r="C4452" s="620" t="s">
        <v>1032</v>
      </c>
      <c r="D4452" s="612" t="s">
        <v>169</v>
      </c>
      <c r="E4452" s="621">
        <v>18.190000000000001</v>
      </c>
      <c r="F4452" s="614">
        <f t="shared" si="1237"/>
        <v>21.93</v>
      </c>
      <c r="G4452" s="510"/>
      <c r="H4452" s="423"/>
      <c r="I4452" s="422">
        <f t="shared" si="1230"/>
        <v>0</v>
      </c>
      <c r="J4452" s="422">
        <f t="shared" si="1231"/>
        <v>0</v>
      </c>
      <c r="K4452" s="419"/>
      <c r="L4452" s="423">
        <f t="shared" si="1232"/>
        <v>0</v>
      </c>
      <c r="M4452" s="423">
        <f t="shared" si="1233"/>
        <v>0</v>
      </c>
      <c r="N4452" s="424">
        <f t="shared" si="1234"/>
        <v>0</v>
      </c>
      <c r="O4452" s="424">
        <f t="shared" si="1235"/>
        <v>0</v>
      </c>
      <c r="P4452" s="420"/>
      <c r="Q4452" s="532"/>
      <c r="R4452" s="526" t="str">
        <f t="shared" si="1236"/>
        <v/>
      </c>
      <c r="S4452" s="526" t="str">
        <f t="shared" si="1238"/>
        <v/>
      </c>
      <c r="V4452" s="433">
        <f>VLOOKUP(A4452,[3]Cartilha!$A:$A,1,FALSE)</f>
        <v>94676</v>
      </c>
      <c r="W4452" s="367"/>
    </row>
    <row r="4453" spans="1:23" ht="22.5" hidden="1" x14ac:dyDescent="0.2">
      <c r="A4453" s="623">
        <v>94677</v>
      </c>
      <c r="B4453" s="616" t="s">
        <v>3171</v>
      </c>
      <c r="C4453" s="620" t="s">
        <v>1033</v>
      </c>
      <c r="D4453" s="612" t="s">
        <v>169</v>
      </c>
      <c r="E4453" s="621">
        <v>27.49</v>
      </c>
      <c r="F4453" s="614">
        <f t="shared" si="1237"/>
        <v>33.14</v>
      </c>
      <c r="G4453" s="510"/>
      <c r="H4453" s="423"/>
      <c r="I4453" s="422">
        <f t="shared" si="1230"/>
        <v>0</v>
      </c>
      <c r="J4453" s="422">
        <f t="shared" si="1231"/>
        <v>0</v>
      </c>
      <c r="K4453" s="419"/>
      <c r="L4453" s="423">
        <f t="shared" si="1232"/>
        <v>0</v>
      </c>
      <c r="M4453" s="423">
        <f t="shared" si="1233"/>
        <v>0</v>
      </c>
      <c r="N4453" s="424">
        <f t="shared" si="1234"/>
        <v>0</v>
      </c>
      <c r="O4453" s="424">
        <f t="shared" si="1235"/>
        <v>0</v>
      </c>
      <c r="P4453" s="420"/>
      <c r="Q4453" s="532"/>
      <c r="R4453" s="526" t="str">
        <f t="shared" si="1236"/>
        <v/>
      </c>
      <c r="S4453" s="526" t="str">
        <f t="shared" si="1238"/>
        <v/>
      </c>
      <c r="V4453" s="433">
        <f>VLOOKUP(A4453,[3]Cartilha!$A:$A,1,FALSE)</f>
        <v>94677</v>
      </c>
      <c r="W4453" s="367"/>
    </row>
    <row r="4454" spans="1:23" ht="22.5" hidden="1" x14ac:dyDescent="0.2">
      <c r="A4454" s="623">
        <v>94678</v>
      </c>
      <c r="B4454" s="616" t="s">
        <v>3171</v>
      </c>
      <c r="C4454" s="620" t="s">
        <v>1034</v>
      </c>
      <c r="D4454" s="612" t="s">
        <v>169</v>
      </c>
      <c r="E4454" s="621">
        <v>18.739999999999998</v>
      </c>
      <c r="F4454" s="614">
        <f t="shared" si="1237"/>
        <v>22.59</v>
      </c>
      <c r="G4454" s="510"/>
      <c r="H4454" s="423"/>
      <c r="I4454" s="422">
        <f t="shared" si="1230"/>
        <v>0</v>
      </c>
      <c r="J4454" s="422">
        <f t="shared" si="1231"/>
        <v>0</v>
      </c>
      <c r="K4454" s="419"/>
      <c r="L4454" s="423">
        <f t="shared" si="1232"/>
        <v>0</v>
      </c>
      <c r="M4454" s="423">
        <f t="shared" si="1233"/>
        <v>0</v>
      </c>
      <c r="N4454" s="424">
        <f t="shared" si="1234"/>
        <v>0</v>
      </c>
      <c r="O4454" s="424">
        <f t="shared" si="1235"/>
        <v>0</v>
      </c>
      <c r="P4454" s="420"/>
      <c r="Q4454" s="532"/>
      <c r="R4454" s="526" t="str">
        <f t="shared" si="1236"/>
        <v/>
      </c>
      <c r="S4454" s="526" t="str">
        <f t="shared" si="1238"/>
        <v/>
      </c>
      <c r="V4454" s="433">
        <f>VLOOKUP(A4454,[3]Cartilha!$A:$A,1,FALSE)</f>
        <v>94678</v>
      </c>
      <c r="W4454" s="367"/>
    </row>
    <row r="4455" spans="1:23" ht="22.5" hidden="1" x14ac:dyDescent="0.2">
      <c r="A4455" s="623">
        <v>94679</v>
      </c>
      <c r="B4455" s="616" t="s">
        <v>3171</v>
      </c>
      <c r="C4455" s="620" t="s">
        <v>1035</v>
      </c>
      <c r="D4455" s="612" t="s">
        <v>169</v>
      </c>
      <c r="E4455" s="621">
        <v>30.99</v>
      </c>
      <c r="F4455" s="614">
        <f t="shared" si="1237"/>
        <v>37.36</v>
      </c>
      <c r="G4455" s="510"/>
      <c r="H4455" s="423"/>
      <c r="I4455" s="422">
        <f t="shared" si="1230"/>
        <v>0</v>
      </c>
      <c r="J4455" s="422">
        <f t="shared" si="1231"/>
        <v>0</v>
      </c>
      <c r="K4455" s="419"/>
      <c r="L4455" s="423">
        <f t="shared" si="1232"/>
        <v>0</v>
      </c>
      <c r="M4455" s="423">
        <f t="shared" si="1233"/>
        <v>0</v>
      </c>
      <c r="N4455" s="424">
        <f t="shared" si="1234"/>
        <v>0</v>
      </c>
      <c r="O4455" s="424">
        <f t="shared" si="1235"/>
        <v>0</v>
      </c>
      <c r="P4455" s="420"/>
      <c r="Q4455" s="532"/>
      <c r="R4455" s="526" t="str">
        <f t="shared" si="1236"/>
        <v/>
      </c>
      <c r="S4455" s="526" t="str">
        <f t="shared" si="1238"/>
        <v/>
      </c>
      <c r="V4455" s="433">
        <f>VLOOKUP(A4455,[3]Cartilha!$A:$A,1,FALSE)</f>
        <v>94679</v>
      </c>
      <c r="W4455" s="367"/>
    </row>
    <row r="4456" spans="1:23" ht="22.5" hidden="1" x14ac:dyDescent="0.2">
      <c r="A4456" s="623">
        <v>94680</v>
      </c>
      <c r="B4456" s="616" t="s">
        <v>3171</v>
      </c>
      <c r="C4456" s="620" t="s">
        <v>1036</v>
      </c>
      <c r="D4456" s="612" t="s">
        <v>169</v>
      </c>
      <c r="E4456" s="621">
        <v>51.7</v>
      </c>
      <c r="F4456" s="614">
        <f t="shared" si="1237"/>
        <v>62.33</v>
      </c>
      <c r="G4456" s="510"/>
      <c r="H4456" s="423"/>
      <c r="I4456" s="422">
        <f t="shared" si="1230"/>
        <v>0</v>
      </c>
      <c r="J4456" s="422">
        <f t="shared" si="1231"/>
        <v>0</v>
      </c>
      <c r="K4456" s="419"/>
      <c r="L4456" s="423">
        <f t="shared" si="1232"/>
        <v>0</v>
      </c>
      <c r="M4456" s="423">
        <f t="shared" si="1233"/>
        <v>0</v>
      </c>
      <c r="N4456" s="424">
        <f t="shared" si="1234"/>
        <v>0</v>
      </c>
      <c r="O4456" s="424">
        <f t="shared" si="1235"/>
        <v>0</v>
      </c>
      <c r="P4456" s="420"/>
      <c r="Q4456" s="532"/>
      <c r="R4456" s="526" t="str">
        <f t="shared" si="1236"/>
        <v/>
      </c>
      <c r="S4456" s="526" t="str">
        <f t="shared" si="1238"/>
        <v/>
      </c>
      <c r="V4456" s="433">
        <f>VLOOKUP(A4456,[3]Cartilha!$A:$A,1,FALSE)</f>
        <v>94680</v>
      </c>
      <c r="W4456" s="367"/>
    </row>
    <row r="4457" spans="1:23" ht="22.5" hidden="1" x14ac:dyDescent="0.2">
      <c r="A4457" s="623">
        <v>94681</v>
      </c>
      <c r="B4457" s="616" t="s">
        <v>3171</v>
      </c>
      <c r="C4457" s="620" t="s">
        <v>1037</v>
      </c>
      <c r="D4457" s="612" t="s">
        <v>169</v>
      </c>
      <c r="E4457" s="621">
        <v>68.48</v>
      </c>
      <c r="F4457" s="614">
        <f t="shared" si="1237"/>
        <v>82.56</v>
      </c>
      <c r="G4457" s="510"/>
      <c r="H4457" s="423"/>
      <c r="I4457" s="422">
        <f t="shared" si="1230"/>
        <v>0</v>
      </c>
      <c r="J4457" s="422">
        <f t="shared" si="1231"/>
        <v>0</v>
      </c>
      <c r="K4457" s="419"/>
      <c r="L4457" s="423">
        <f t="shared" si="1232"/>
        <v>0</v>
      </c>
      <c r="M4457" s="423">
        <f t="shared" si="1233"/>
        <v>0</v>
      </c>
      <c r="N4457" s="424">
        <f t="shared" si="1234"/>
        <v>0</v>
      </c>
      <c r="O4457" s="424">
        <f t="shared" si="1235"/>
        <v>0</v>
      </c>
      <c r="P4457" s="420"/>
      <c r="Q4457" s="532"/>
      <c r="R4457" s="526" t="str">
        <f t="shared" si="1236"/>
        <v/>
      </c>
      <c r="S4457" s="526" t="str">
        <f t="shared" si="1238"/>
        <v/>
      </c>
      <c r="V4457" s="433">
        <f>VLOOKUP(A4457,[3]Cartilha!$A:$A,1,FALSE)</f>
        <v>94681</v>
      </c>
      <c r="W4457" s="367"/>
    </row>
    <row r="4458" spans="1:23" ht="22.5" hidden="1" x14ac:dyDescent="0.2">
      <c r="A4458" s="623">
        <v>94682</v>
      </c>
      <c r="B4458" s="616" t="s">
        <v>3171</v>
      </c>
      <c r="C4458" s="620" t="s">
        <v>1038</v>
      </c>
      <c r="D4458" s="612" t="s">
        <v>169</v>
      </c>
      <c r="E4458" s="621">
        <v>138.04</v>
      </c>
      <c r="F4458" s="614">
        <f t="shared" si="1237"/>
        <v>166.42</v>
      </c>
      <c r="G4458" s="510"/>
      <c r="H4458" s="423"/>
      <c r="I4458" s="422">
        <f t="shared" si="1230"/>
        <v>0</v>
      </c>
      <c r="J4458" s="422">
        <f t="shared" si="1231"/>
        <v>0</v>
      </c>
      <c r="K4458" s="419"/>
      <c r="L4458" s="423">
        <f t="shared" si="1232"/>
        <v>0</v>
      </c>
      <c r="M4458" s="423">
        <f t="shared" si="1233"/>
        <v>0</v>
      </c>
      <c r="N4458" s="424">
        <f t="shared" si="1234"/>
        <v>0</v>
      </c>
      <c r="O4458" s="424">
        <f t="shared" si="1235"/>
        <v>0</v>
      </c>
      <c r="P4458" s="420"/>
      <c r="Q4458" s="532"/>
      <c r="R4458" s="526" t="str">
        <f t="shared" si="1236"/>
        <v/>
      </c>
      <c r="S4458" s="526" t="str">
        <f t="shared" si="1238"/>
        <v/>
      </c>
      <c r="V4458" s="433">
        <f>VLOOKUP(A4458,[3]Cartilha!$A:$A,1,FALSE)</f>
        <v>94682</v>
      </c>
      <c r="W4458" s="367"/>
    </row>
    <row r="4459" spans="1:23" ht="22.5" hidden="1" x14ac:dyDescent="0.2">
      <c r="A4459" s="623">
        <v>94683</v>
      </c>
      <c r="B4459" s="616" t="s">
        <v>3171</v>
      </c>
      <c r="C4459" s="620" t="s">
        <v>1039</v>
      </c>
      <c r="D4459" s="612" t="s">
        <v>169</v>
      </c>
      <c r="E4459" s="621">
        <v>88.77</v>
      </c>
      <c r="F4459" s="614">
        <f t="shared" si="1237"/>
        <v>107.02</v>
      </c>
      <c r="G4459" s="510"/>
      <c r="H4459" s="423"/>
      <c r="I4459" s="422">
        <f t="shared" si="1230"/>
        <v>0</v>
      </c>
      <c r="J4459" s="422">
        <f t="shared" si="1231"/>
        <v>0</v>
      </c>
      <c r="K4459" s="419"/>
      <c r="L4459" s="423">
        <f t="shared" si="1232"/>
        <v>0</v>
      </c>
      <c r="M4459" s="423">
        <f t="shared" si="1233"/>
        <v>0</v>
      </c>
      <c r="N4459" s="424">
        <f t="shared" si="1234"/>
        <v>0</v>
      </c>
      <c r="O4459" s="424">
        <f t="shared" si="1235"/>
        <v>0</v>
      </c>
      <c r="P4459" s="420"/>
      <c r="Q4459" s="532"/>
      <c r="R4459" s="526" t="str">
        <f t="shared" si="1236"/>
        <v/>
      </c>
      <c r="S4459" s="526" t="str">
        <f t="shared" si="1238"/>
        <v/>
      </c>
      <c r="V4459" s="433">
        <f>VLOOKUP(A4459,[3]Cartilha!$A:$A,1,FALSE)</f>
        <v>94683</v>
      </c>
      <c r="W4459" s="367"/>
    </row>
    <row r="4460" spans="1:23" ht="22.5" hidden="1" x14ac:dyDescent="0.2">
      <c r="A4460" s="623">
        <v>94684</v>
      </c>
      <c r="B4460" s="616" t="s">
        <v>3171</v>
      </c>
      <c r="C4460" s="620" t="s">
        <v>1040</v>
      </c>
      <c r="D4460" s="612" t="s">
        <v>169</v>
      </c>
      <c r="E4460" s="621">
        <v>175.81</v>
      </c>
      <c r="F4460" s="614">
        <f t="shared" si="1237"/>
        <v>211.96</v>
      </c>
      <c r="G4460" s="510"/>
      <c r="H4460" s="423"/>
      <c r="I4460" s="422">
        <f t="shared" si="1230"/>
        <v>0</v>
      </c>
      <c r="J4460" s="422">
        <f t="shared" si="1231"/>
        <v>0</v>
      </c>
      <c r="K4460" s="419"/>
      <c r="L4460" s="423">
        <f t="shared" si="1232"/>
        <v>0</v>
      </c>
      <c r="M4460" s="423">
        <f t="shared" si="1233"/>
        <v>0</v>
      </c>
      <c r="N4460" s="424">
        <f t="shared" si="1234"/>
        <v>0</v>
      </c>
      <c r="O4460" s="424">
        <f t="shared" si="1235"/>
        <v>0</v>
      </c>
      <c r="P4460" s="420"/>
      <c r="Q4460" s="532"/>
      <c r="R4460" s="526" t="str">
        <f t="shared" si="1236"/>
        <v/>
      </c>
      <c r="S4460" s="526" t="str">
        <f t="shared" si="1238"/>
        <v/>
      </c>
      <c r="V4460" s="433">
        <f>VLOOKUP(A4460,[3]Cartilha!$A:$A,1,FALSE)</f>
        <v>94684</v>
      </c>
      <c r="W4460" s="367"/>
    </row>
    <row r="4461" spans="1:23" ht="22.5" hidden="1" x14ac:dyDescent="0.2">
      <c r="A4461" s="623">
        <v>94685</v>
      </c>
      <c r="B4461" s="616" t="s">
        <v>3171</v>
      </c>
      <c r="C4461" s="620" t="s">
        <v>1041</v>
      </c>
      <c r="D4461" s="612" t="s">
        <v>169</v>
      </c>
      <c r="E4461" s="621">
        <v>134.80000000000001</v>
      </c>
      <c r="F4461" s="614">
        <f t="shared" si="1237"/>
        <v>162.51</v>
      </c>
      <c r="G4461" s="510"/>
      <c r="H4461" s="423"/>
      <c r="I4461" s="422">
        <f t="shared" si="1230"/>
        <v>0</v>
      </c>
      <c r="J4461" s="422">
        <f t="shared" si="1231"/>
        <v>0</v>
      </c>
      <c r="K4461" s="419"/>
      <c r="L4461" s="423">
        <f t="shared" si="1232"/>
        <v>0</v>
      </c>
      <c r="M4461" s="423">
        <f t="shared" si="1233"/>
        <v>0</v>
      </c>
      <c r="N4461" s="424">
        <f t="shared" si="1234"/>
        <v>0</v>
      </c>
      <c r="O4461" s="424">
        <f t="shared" si="1235"/>
        <v>0</v>
      </c>
      <c r="P4461" s="420"/>
      <c r="Q4461" s="532"/>
      <c r="R4461" s="526" t="str">
        <f t="shared" si="1236"/>
        <v/>
      </c>
      <c r="S4461" s="526" t="str">
        <f t="shared" si="1238"/>
        <v/>
      </c>
      <c r="V4461" s="433">
        <f>VLOOKUP(A4461,[3]Cartilha!$A:$A,1,FALSE)</f>
        <v>94685</v>
      </c>
      <c r="W4461" s="367"/>
    </row>
    <row r="4462" spans="1:23" ht="22.5" hidden="1" x14ac:dyDescent="0.2">
      <c r="A4462" s="623">
        <v>94686</v>
      </c>
      <c r="B4462" s="616" t="s">
        <v>3171</v>
      </c>
      <c r="C4462" s="620" t="s">
        <v>1042</v>
      </c>
      <c r="D4462" s="612" t="s">
        <v>169</v>
      </c>
      <c r="E4462" s="621">
        <v>330.39</v>
      </c>
      <c r="F4462" s="614">
        <f t="shared" si="1237"/>
        <v>398.32</v>
      </c>
      <c r="G4462" s="510"/>
      <c r="H4462" s="423"/>
      <c r="I4462" s="422">
        <f t="shared" si="1230"/>
        <v>0</v>
      </c>
      <c r="J4462" s="422">
        <f t="shared" si="1231"/>
        <v>0</v>
      </c>
      <c r="K4462" s="419"/>
      <c r="L4462" s="423">
        <f t="shared" si="1232"/>
        <v>0</v>
      </c>
      <c r="M4462" s="423">
        <f t="shared" si="1233"/>
        <v>0</v>
      </c>
      <c r="N4462" s="424">
        <f t="shared" si="1234"/>
        <v>0</v>
      </c>
      <c r="O4462" s="424">
        <f t="shared" si="1235"/>
        <v>0</v>
      </c>
      <c r="P4462" s="420"/>
      <c r="Q4462" s="532"/>
      <c r="R4462" s="526" t="str">
        <f t="shared" si="1236"/>
        <v/>
      </c>
      <c r="S4462" s="526" t="str">
        <f t="shared" si="1238"/>
        <v/>
      </c>
      <c r="V4462" s="433">
        <f>VLOOKUP(A4462,[3]Cartilha!$A:$A,1,FALSE)</f>
        <v>94686</v>
      </c>
      <c r="W4462" s="367"/>
    </row>
    <row r="4463" spans="1:23" ht="22.5" hidden="1" x14ac:dyDescent="0.2">
      <c r="A4463" s="623">
        <v>94687</v>
      </c>
      <c r="B4463" s="616" t="s">
        <v>3171</v>
      </c>
      <c r="C4463" s="620" t="s">
        <v>1043</v>
      </c>
      <c r="D4463" s="612" t="s">
        <v>169</v>
      </c>
      <c r="E4463" s="621">
        <v>268.58</v>
      </c>
      <c r="F4463" s="614">
        <f t="shared" si="1237"/>
        <v>323.8</v>
      </c>
      <c r="G4463" s="510"/>
      <c r="H4463" s="423"/>
      <c r="I4463" s="422">
        <f t="shared" ref="I4463:I4494" si="1239">IF(ISBLANK(E4463),0,ROUND(F4463*G4463,2))</f>
        <v>0</v>
      </c>
      <c r="J4463" s="422">
        <f t="shared" ref="J4463:J4494" si="1240">IF(ISBLANK(G4463),0,ROUND(G4463*H4463,2))</f>
        <v>0</v>
      </c>
      <c r="K4463" s="419"/>
      <c r="L4463" s="423">
        <f t="shared" ref="L4463:L4494" si="1241">G4463</f>
        <v>0</v>
      </c>
      <c r="M4463" s="423">
        <f t="shared" ref="M4463:M4494" si="1242">H4463</f>
        <v>0</v>
      </c>
      <c r="N4463" s="424">
        <f t="shared" ref="N4463:N4494" si="1243">IF(ISBLANK(E4463),0,ROUND(F4463*L4463,2))</f>
        <v>0</v>
      </c>
      <c r="O4463" s="424">
        <f t="shared" ref="O4463:O4494" si="1244">IF(ISBLANK(L4463),0,ROUND(L4463*M4463,2))</f>
        <v>0</v>
      </c>
      <c r="P4463" s="420"/>
      <c r="Q4463" s="532"/>
      <c r="R4463" s="526" t="str">
        <f t="shared" si="1236"/>
        <v/>
      </c>
      <c r="S4463" s="526" t="str">
        <f t="shared" si="1238"/>
        <v/>
      </c>
      <c r="V4463" s="433">
        <f>VLOOKUP(A4463,[3]Cartilha!$A:$A,1,FALSE)</f>
        <v>94687</v>
      </c>
      <c r="W4463" s="367"/>
    </row>
    <row r="4464" spans="1:23" ht="22.5" hidden="1" x14ac:dyDescent="0.2">
      <c r="A4464" s="623">
        <v>89683</v>
      </c>
      <c r="B4464" s="616" t="s">
        <v>3171</v>
      </c>
      <c r="C4464" s="620" t="s">
        <v>6310</v>
      </c>
      <c r="D4464" s="612" t="s">
        <v>169</v>
      </c>
      <c r="E4464" s="621">
        <v>333.46</v>
      </c>
      <c r="F4464" s="614">
        <f t="shared" si="1237"/>
        <v>402.02</v>
      </c>
      <c r="G4464" s="510"/>
      <c r="H4464" s="423"/>
      <c r="I4464" s="422">
        <f t="shared" si="1239"/>
        <v>0</v>
      </c>
      <c r="J4464" s="422">
        <f t="shared" si="1240"/>
        <v>0</v>
      </c>
      <c r="K4464" s="419"/>
      <c r="L4464" s="423">
        <f t="shared" si="1241"/>
        <v>0</v>
      </c>
      <c r="M4464" s="423">
        <f t="shared" si="1242"/>
        <v>0</v>
      </c>
      <c r="N4464" s="424">
        <f t="shared" si="1243"/>
        <v>0</v>
      </c>
      <c r="O4464" s="424">
        <f t="shared" si="1244"/>
        <v>0</v>
      </c>
      <c r="P4464" s="420"/>
      <c r="Q4464" s="532"/>
      <c r="R4464" s="526" t="str">
        <f t="shared" si="1236"/>
        <v/>
      </c>
      <c r="S4464" s="526" t="str">
        <f t="shared" si="1238"/>
        <v/>
      </c>
      <c r="V4464" s="433">
        <f>VLOOKUP(A4464,[3]Cartilha!$A:$A,1,FALSE)</f>
        <v>89683</v>
      </c>
      <c r="W4464" s="367"/>
    </row>
    <row r="4465" spans="1:23" ht="22.5" hidden="1" x14ac:dyDescent="0.2">
      <c r="A4465" s="623">
        <v>94688</v>
      </c>
      <c r="B4465" s="616" t="s">
        <v>3171</v>
      </c>
      <c r="C4465" s="620" t="s">
        <v>1044</v>
      </c>
      <c r="D4465" s="612" t="s">
        <v>169</v>
      </c>
      <c r="E4465" s="621">
        <v>11.99</v>
      </c>
      <c r="F4465" s="614">
        <f t="shared" si="1237"/>
        <v>14.46</v>
      </c>
      <c r="G4465" s="510"/>
      <c r="H4465" s="423"/>
      <c r="I4465" s="422">
        <f t="shared" si="1239"/>
        <v>0</v>
      </c>
      <c r="J4465" s="422">
        <f t="shared" si="1240"/>
        <v>0</v>
      </c>
      <c r="K4465" s="419"/>
      <c r="L4465" s="423">
        <f t="shared" si="1241"/>
        <v>0</v>
      </c>
      <c r="M4465" s="423">
        <f t="shared" si="1242"/>
        <v>0</v>
      </c>
      <c r="N4465" s="424">
        <f t="shared" si="1243"/>
        <v>0</v>
      </c>
      <c r="O4465" s="424">
        <f t="shared" si="1244"/>
        <v>0</v>
      </c>
      <c r="P4465" s="420"/>
      <c r="Q4465" s="532"/>
      <c r="R4465" s="526" t="str">
        <f t="shared" si="1236"/>
        <v/>
      </c>
      <c r="S4465" s="526" t="str">
        <f t="shared" si="1238"/>
        <v/>
      </c>
      <c r="V4465" s="433">
        <f>VLOOKUP(A4465,[3]Cartilha!$A:$A,1,FALSE)</f>
        <v>94688</v>
      </c>
      <c r="W4465" s="367"/>
    </row>
    <row r="4466" spans="1:23" ht="22.5" hidden="1" x14ac:dyDescent="0.2">
      <c r="A4466" s="623">
        <v>94689</v>
      </c>
      <c r="B4466" s="616" t="s">
        <v>3171</v>
      </c>
      <c r="C4466" s="620" t="s">
        <v>1045</v>
      </c>
      <c r="D4466" s="612" t="s">
        <v>169</v>
      </c>
      <c r="E4466" s="621">
        <v>16.43</v>
      </c>
      <c r="F4466" s="614">
        <f t="shared" si="1237"/>
        <v>19.809999999999999</v>
      </c>
      <c r="G4466" s="510"/>
      <c r="H4466" s="423"/>
      <c r="I4466" s="422">
        <f t="shared" si="1239"/>
        <v>0</v>
      </c>
      <c r="J4466" s="422">
        <f t="shared" si="1240"/>
        <v>0</v>
      </c>
      <c r="K4466" s="419"/>
      <c r="L4466" s="423">
        <f t="shared" si="1241"/>
        <v>0</v>
      </c>
      <c r="M4466" s="423">
        <f t="shared" si="1242"/>
        <v>0</v>
      </c>
      <c r="N4466" s="424">
        <f t="shared" si="1243"/>
        <v>0</v>
      </c>
      <c r="O4466" s="424">
        <f t="shared" si="1244"/>
        <v>0</v>
      </c>
      <c r="P4466" s="420"/>
      <c r="Q4466" s="532"/>
      <c r="R4466" s="526" t="str">
        <f t="shared" si="1236"/>
        <v/>
      </c>
      <c r="S4466" s="526" t="str">
        <f t="shared" si="1238"/>
        <v/>
      </c>
      <c r="V4466" s="433">
        <f>VLOOKUP(A4466,[3]Cartilha!$A:$A,1,FALSE)</f>
        <v>94689</v>
      </c>
      <c r="W4466" s="367"/>
    </row>
    <row r="4467" spans="1:23" ht="22.5" hidden="1" x14ac:dyDescent="0.2">
      <c r="A4467" s="623">
        <v>94690</v>
      </c>
      <c r="B4467" s="616" t="s">
        <v>3171</v>
      </c>
      <c r="C4467" s="620" t="s">
        <v>1046</v>
      </c>
      <c r="D4467" s="612" t="s">
        <v>169</v>
      </c>
      <c r="E4467" s="621">
        <v>15.71</v>
      </c>
      <c r="F4467" s="614">
        <f t="shared" si="1237"/>
        <v>18.940000000000001</v>
      </c>
      <c r="G4467" s="510"/>
      <c r="H4467" s="423"/>
      <c r="I4467" s="422">
        <f t="shared" si="1239"/>
        <v>0</v>
      </c>
      <c r="J4467" s="422">
        <f t="shared" si="1240"/>
        <v>0</v>
      </c>
      <c r="K4467" s="419"/>
      <c r="L4467" s="423">
        <f t="shared" si="1241"/>
        <v>0</v>
      </c>
      <c r="M4467" s="423">
        <f t="shared" si="1242"/>
        <v>0</v>
      </c>
      <c r="N4467" s="424">
        <f t="shared" si="1243"/>
        <v>0</v>
      </c>
      <c r="O4467" s="424">
        <f t="shared" si="1244"/>
        <v>0</v>
      </c>
      <c r="P4467" s="420"/>
      <c r="Q4467" s="532"/>
      <c r="R4467" s="526" t="str">
        <f t="shared" si="1236"/>
        <v/>
      </c>
      <c r="S4467" s="526" t="str">
        <f t="shared" si="1238"/>
        <v/>
      </c>
      <c r="V4467" s="433">
        <f>VLOOKUP(A4467,[3]Cartilha!$A:$A,1,FALSE)</f>
        <v>94690</v>
      </c>
      <c r="W4467" s="367"/>
    </row>
    <row r="4468" spans="1:23" ht="22.5" hidden="1" x14ac:dyDescent="0.2">
      <c r="A4468" s="623">
        <v>94691</v>
      </c>
      <c r="B4468" s="616" t="s">
        <v>3171</v>
      </c>
      <c r="C4468" s="620" t="s">
        <v>1047</v>
      </c>
      <c r="D4468" s="612" t="s">
        <v>169</v>
      </c>
      <c r="E4468" s="621">
        <v>18.28</v>
      </c>
      <c r="F4468" s="614">
        <f t="shared" si="1237"/>
        <v>22.04</v>
      </c>
      <c r="G4468" s="510"/>
      <c r="H4468" s="423"/>
      <c r="I4468" s="422">
        <f t="shared" si="1239"/>
        <v>0</v>
      </c>
      <c r="J4468" s="422">
        <f t="shared" si="1240"/>
        <v>0</v>
      </c>
      <c r="K4468" s="419"/>
      <c r="L4468" s="423">
        <f t="shared" si="1241"/>
        <v>0</v>
      </c>
      <c r="M4468" s="423">
        <f t="shared" si="1242"/>
        <v>0</v>
      </c>
      <c r="N4468" s="424">
        <f t="shared" si="1243"/>
        <v>0</v>
      </c>
      <c r="O4468" s="424">
        <f t="shared" si="1244"/>
        <v>0</v>
      </c>
      <c r="P4468" s="420"/>
      <c r="Q4468" s="532"/>
      <c r="R4468" s="526" t="str">
        <f t="shared" si="1236"/>
        <v/>
      </c>
      <c r="S4468" s="526" t="str">
        <f t="shared" si="1238"/>
        <v/>
      </c>
      <c r="V4468" s="433">
        <f>VLOOKUP(A4468,[3]Cartilha!$A:$A,1,FALSE)</f>
        <v>94691</v>
      </c>
      <c r="W4468" s="367"/>
    </row>
    <row r="4469" spans="1:23" ht="22.5" hidden="1" x14ac:dyDescent="0.2">
      <c r="A4469" s="623">
        <v>94692</v>
      </c>
      <c r="B4469" s="616" t="s">
        <v>3171</v>
      </c>
      <c r="C4469" s="620" t="s">
        <v>1048</v>
      </c>
      <c r="D4469" s="612" t="s">
        <v>169</v>
      </c>
      <c r="E4469" s="621">
        <v>27.46</v>
      </c>
      <c r="F4469" s="614">
        <f t="shared" si="1237"/>
        <v>33.11</v>
      </c>
      <c r="G4469" s="510"/>
      <c r="H4469" s="423"/>
      <c r="I4469" s="422">
        <f t="shared" si="1239"/>
        <v>0</v>
      </c>
      <c r="J4469" s="422">
        <f t="shared" si="1240"/>
        <v>0</v>
      </c>
      <c r="K4469" s="419"/>
      <c r="L4469" s="423">
        <f t="shared" si="1241"/>
        <v>0</v>
      </c>
      <c r="M4469" s="423">
        <f t="shared" si="1242"/>
        <v>0</v>
      </c>
      <c r="N4469" s="424">
        <f t="shared" si="1243"/>
        <v>0</v>
      </c>
      <c r="O4469" s="424">
        <f t="shared" si="1244"/>
        <v>0</v>
      </c>
      <c r="P4469" s="420"/>
      <c r="Q4469" s="532"/>
      <c r="R4469" s="526" t="str">
        <f t="shared" si="1236"/>
        <v/>
      </c>
      <c r="S4469" s="526" t="str">
        <f t="shared" si="1238"/>
        <v/>
      </c>
      <c r="V4469" s="433">
        <f>VLOOKUP(A4469,[3]Cartilha!$A:$A,1,FALSE)</f>
        <v>94692</v>
      </c>
      <c r="W4469" s="367"/>
    </row>
    <row r="4470" spans="1:23" ht="22.5" hidden="1" x14ac:dyDescent="0.2">
      <c r="A4470" s="623">
        <v>94693</v>
      </c>
      <c r="B4470" s="616" t="s">
        <v>3171</v>
      </c>
      <c r="C4470" s="620" t="s">
        <v>1049</v>
      </c>
      <c r="D4470" s="612" t="s">
        <v>169</v>
      </c>
      <c r="E4470" s="621">
        <v>28.76</v>
      </c>
      <c r="F4470" s="614">
        <f t="shared" si="1237"/>
        <v>34.67</v>
      </c>
      <c r="G4470" s="510"/>
      <c r="H4470" s="423"/>
      <c r="I4470" s="422">
        <f t="shared" si="1239"/>
        <v>0</v>
      </c>
      <c r="J4470" s="422">
        <f t="shared" si="1240"/>
        <v>0</v>
      </c>
      <c r="K4470" s="419"/>
      <c r="L4470" s="423">
        <f t="shared" si="1241"/>
        <v>0</v>
      </c>
      <c r="M4470" s="423">
        <f t="shared" si="1242"/>
        <v>0</v>
      </c>
      <c r="N4470" s="424">
        <f t="shared" si="1243"/>
        <v>0</v>
      </c>
      <c r="O4470" s="424">
        <f t="shared" si="1244"/>
        <v>0</v>
      </c>
      <c r="P4470" s="420"/>
      <c r="Q4470" s="532"/>
      <c r="R4470" s="526" t="str">
        <f t="shared" si="1236"/>
        <v/>
      </c>
      <c r="S4470" s="526" t="str">
        <f t="shared" si="1238"/>
        <v/>
      </c>
      <c r="V4470" s="433">
        <f>VLOOKUP(A4470,[3]Cartilha!$A:$A,1,FALSE)</f>
        <v>94693</v>
      </c>
      <c r="W4470" s="367"/>
    </row>
    <row r="4471" spans="1:23" ht="22.5" hidden="1" x14ac:dyDescent="0.2">
      <c r="A4471" s="623">
        <v>94694</v>
      </c>
      <c r="B4471" s="616" t="s">
        <v>3171</v>
      </c>
      <c r="C4471" s="620" t="s">
        <v>1050</v>
      </c>
      <c r="D4471" s="612" t="s">
        <v>169</v>
      </c>
      <c r="E4471" s="621">
        <v>28.83</v>
      </c>
      <c r="F4471" s="614">
        <f t="shared" si="1237"/>
        <v>34.76</v>
      </c>
      <c r="G4471" s="510"/>
      <c r="H4471" s="423"/>
      <c r="I4471" s="422">
        <f t="shared" si="1239"/>
        <v>0</v>
      </c>
      <c r="J4471" s="422">
        <f t="shared" si="1240"/>
        <v>0</v>
      </c>
      <c r="K4471" s="419"/>
      <c r="L4471" s="423">
        <f t="shared" si="1241"/>
        <v>0</v>
      </c>
      <c r="M4471" s="423">
        <f t="shared" si="1242"/>
        <v>0</v>
      </c>
      <c r="N4471" s="424">
        <f t="shared" si="1243"/>
        <v>0</v>
      </c>
      <c r="O4471" s="424">
        <f t="shared" si="1244"/>
        <v>0</v>
      </c>
      <c r="P4471" s="420"/>
      <c r="Q4471" s="532"/>
      <c r="R4471" s="526" t="str">
        <f t="shared" si="1236"/>
        <v/>
      </c>
      <c r="S4471" s="526" t="str">
        <f t="shared" si="1238"/>
        <v/>
      </c>
      <c r="V4471" s="433">
        <f>VLOOKUP(A4471,[3]Cartilha!$A:$A,1,FALSE)</f>
        <v>94694</v>
      </c>
      <c r="W4471" s="367"/>
    </row>
    <row r="4472" spans="1:23" ht="22.5" hidden="1" x14ac:dyDescent="0.2">
      <c r="A4472" s="623">
        <v>94695</v>
      </c>
      <c r="B4472" s="616" t="s">
        <v>3171</v>
      </c>
      <c r="C4472" s="620" t="s">
        <v>1051</v>
      </c>
      <c r="D4472" s="612" t="s">
        <v>169</v>
      </c>
      <c r="E4472" s="621">
        <v>38.840000000000003</v>
      </c>
      <c r="F4472" s="614">
        <f t="shared" si="1237"/>
        <v>46.83</v>
      </c>
      <c r="G4472" s="510"/>
      <c r="H4472" s="423"/>
      <c r="I4472" s="422">
        <f t="shared" si="1239"/>
        <v>0</v>
      </c>
      <c r="J4472" s="422">
        <f t="shared" si="1240"/>
        <v>0</v>
      </c>
      <c r="K4472" s="419"/>
      <c r="L4472" s="423">
        <f t="shared" si="1241"/>
        <v>0</v>
      </c>
      <c r="M4472" s="423">
        <f t="shared" si="1242"/>
        <v>0</v>
      </c>
      <c r="N4472" s="424">
        <f t="shared" si="1243"/>
        <v>0</v>
      </c>
      <c r="O4472" s="424">
        <f t="shared" si="1244"/>
        <v>0</v>
      </c>
      <c r="P4472" s="420"/>
      <c r="Q4472" s="532"/>
      <c r="R4472" s="526" t="str">
        <f t="shared" si="1236"/>
        <v/>
      </c>
      <c r="S4472" s="526" t="str">
        <f t="shared" si="1238"/>
        <v/>
      </c>
      <c r="V4472" s="433">
        <f>VLOOKUP(A4472,[3]Cartilha!$A:$A,1,FALSE)</f>
        <v>94695</v>
      </c>
      <c r="W4472" s="367"/>
    </row>
    <row r="4473" spans="1:23" ht="22.5" hidden="1" x14ac:dyDescent="0.2">
      <c r="A4473" s="623">
        <v>94696</v>
      </c>
      <c r="B4473" s="616" t="s">
        <v>3171</v>
      </c>
      <c r="C4473" s="620" t="s">
        <v>1052</v>
      </c>
      <c r="D4473" s="612" t="s">
        <v>169</v>
      </c>
      <c r="E4473" s="621">
        <v>67.040000000000006</v>
      </c>
      <c r="F4473" s="614">
        <f t="shared" si="1237"/>
        <v>80.819999999999993</v>
      </c>
      <c r="G4473" s="510"/>
      <c r="H4473" s="423"/>
      <c r="I4473" s="422">
        <f t="shared" si="1239"/>
        <v>0</v>
      </c>
      <c r="J4473" s="422">
        <f t="shared" si="1240"/>
        <v>0</v>
      </c>
      <c r="K4473" s="419"/>
      <c r="L4473" s="423">
        <f t="shared" si="1241"/>
        <v>0</v>
      </c>
      <c r="M4473" s="423">
        <f t="shared" si="1242"/>
        <v>0</v>
      </c>
      <c r="N4473" s="424">
        <f t="shared" si="1243"/>
        <v>0</v>
      </c>
      <c r="O4473" s="424">
        <f t="shared" si="1244"/>
        <v>0</v>
      </c>
      <c r="P4473" s="420"/>
      <c r="Q4473" s="532"/>
      <c r="R4473" s="526" t="str">
        <f t="shared" si="1236"/>
        <v/>
      </c>
      <c r="S4473" s="526" t="str">
        <f t="shared" si="1238"/>
        <v/>
      </c>
      <c r="V4473" s="433">
        <f>VLOOKUP(A4473,[3]Cartilha!$A:$A,1,FALSE)</f>
        <v>94696</v>
      </c>
      <c r="W4473" s="367"/>
    </row>
    <row r="4474" spans="1:23" ht="22.5" hidden="1" x14ac:dyDescent="0.2">
      <c r="A4474" s="623">
        <v>94697</v>
      </c>
      <c r="B4474" s="616" t="s">
        <v>3171</v>
      </c>
      <c r="C4474" s="620" t="s">
        <v>1053</v>
      </c>
      <c r="D4474" s="612" t="s">
        <v>169</v>
      </c>
      <c r="E4474" s="621">
        <v>105.81</v>
      </c>
      <c r="F4474" s="614">
        <f t="shared" si="1237"/>
        <v>127.56</v>
      </c>
      <c r="G4474" s="510"/>
      <c r="H4474" s="423"/>
      <c r="I4474" s="422">
        <f t="shared" si="1239"/>
        <v>0</v>
      </c>
      <c r="J4474" s="422">
        <f t="shared" si="1240"/>
        <v>0</v>
      </c>
      <c r="K4474" s="419"/>
      <c r="L4474" s="423">
        <f t="shared" si="1241"/>
        <v>0</v>
      </c>
      <c r="M4474" s="423">
        <f t="shared" si="1242"/>
        <v>0</v>
      </c>
      <c r="N4474" s="424">
        <f t="shared" si="1243"/>
        <v>0</v>
      </c>
      <c r="O4474" s="424">
        <f t="shared" si="1244"/>
        <v>0</v>
      </c>
      <c r="P4474" s="420"/>
      <c r="Q4474" s="532"/>
      <c r="R4474" s="526" t="str">
        <f t="shared" si="1236"/>
        <v/>
      </c>
      <c r="S4474" s="526" t="str">
        <f t="shared" si="1238"/>
        <v/>
      </c>
      <c r="V4474" s="433">
        <f>VLOOKUP(A4474,[3]Cartilha!$A:$A,1,FALSE)</f>
        <v>94697</v>
      </c>
      <c r="W4474" s="367"/>
    </row>
    <row r="4475" spans="1:23" ht="22.5" hidden="1" x14ac:dyDescent="0.2">
      <c r="A4475" s="623">
        <v>94698</v>
      </c>
      <c r="B4475" s="616" t="s">
        <v>3171</v>
      </c>
      <c r="C4475" s="620" t="s">
        <v>1054</v>
      </c>
      <c r="D4475" s="612" t="s">
        <v>169</v>
      </c>
      <c r="E4475" s="621">
        <v>92.18</v>
      </c>
      <c r="F4475" s="614">
        <f t="shared" si="1237"/>
        <v>111.13</v>
      </c>
      <c r="G4475" s="510"/>
      <c r="H4475" s="423"/>
      <c r="I4475" s="422">
        <f t="shared" si="1239"/>
        <v>0</v>
      </c>
      <c r="J4475" s="422">
        <f t="shared" si="1240"/>
        <v>0</v>
      </c>
      <c r="K4475" s="419"/>
      <c r="L4475" s="423">
        <f t="shared" si="1241"/>
        <v>0</v>
      </c>
      <c r="M4475" s="423">
        <f t="shared" si="1242"/>
        <v>0</v>
      </c>
      <c r="N4475" s="424">
        <f t="shared" si="1243"/>
        <v>0</v>
      </c>
      <c r="O4475" s="424">
        <f t="shared" si="1244"/>
        <v>0</v>
      </c>
      <c r="P4475" s="420"/>
      <c r="Q4475" s="532"/>
      <c r="R4475" s="526" t="str">
        <f t="shared" si="1236"/>
        <v/>
      </c>
      <c r="S4475" s="526" t="str">
        <f t="shared" si="1238"/>
        <v/>
      </c>
      <c r="V4475" s="433">
        <f>VLOOKUP(A4475,[3]Cartilha!$A:$A,1,FALSE)</f>
        <v>94698</v>
      </c>
      <c r="W4475" s="367"/>
    </row>
    <row r="4476" spans="1:23" ht="22.5" hidden="1" x14ac:dyDescent="0.2">
      <c r="A4476" s="623">
        <v>94699</v>
      </c>
      <c r="B4476" s="616" t="s">
        <v>3171</v>
      </c>
      <c r="C4476" s="620" t="s">
        <v>1055</v>
      </c>
      <c r="D4476" s="612" t="s">
        <v>169</v>
      </c>
      <c r="E4476" s="621">
        <v>177.8</v>
      </c>
      <c r="F4476" s="614">
        <f t="shared" si="1237"/>
        <v>214.36</v>
      </c>
      <c r="G4476" s="510"/>
      <c r="H4476" s="423"/>
      <c r="I4476" s="422">
        <f t="shared" si="1239"/>
        <v>0</v>
      </c>
      <c r="J4476" s="422">
        <f t="shared" si="1240"/>
        <v>0</v>
      </c>
      <c r="K4476" s="419"/>
      <c r="L4476" s="423">
        <f t="shared" si="1241"/>
        <v>0</v>
      </c>
      <c r="M4476" s="423">
        <f t="shared" si="1242"/>
        <v>0</v>
      </c>
      <c r="N4476" s="424">
        <f t="shared" si="1243"/>
        <v>0</v>
      </c>
      <c r="O4476" s="424">
        <f t="shared" si="1244"/>
        <v>0</v>
      </c>
      <c r="P4476" s="420"/>
      <c r="Q4476" s="532"/>
      <c r="R4476" s="526" t="str">
        <f t="shared" si="1236"/>
        <v/>
      </c>
      <c r="S4476" s="526" t="str">
        <f t="shared" si="1238"/>
        <v/>
      </c>
      <c r="V4476" s="433">
        <f>VLOOKUP(A4476,[3]Cartilha!$A:$A,1,FALSE)</f>
        <v>94699</v>
      </c>
      <c r="W4476" s="367"/>
    </row>
    <row r="4477" spans="1:23" ht="22.5" hidden="1" x14ac:dyDescent="0.2">
      <c r="A4477" s="623">
        <v>94700</v>
      </c>
      <c r="B4477" s="616" t="s">
        <v>3171</v>
      </c>
      <c r="C4477" s="620" t="s">
        <v>1056</v>
      </c>
      <c r="D4477" s="612" t="s">
        <v>169</v>
      </c>
      <c r="E4477" s="621">
        <v>149.9</v>
      </c>
      <c r="F4477" s="614">
        <f t="shared" si="1237"/>
        <v>180.72</v>
      </c>
      <c r="G4477" s="510"/>
      <c r="H4477" s="423"/>
      <c r="I4477" s="422">
        <f t="shared" si="1239"/>
        <v>0</v>
      </c>
      <c r="J4477" s="422">
        <f t="shared" si="1240"/>
        <v>0</v>
      </c>
      <c r="K4477" s="419"/>
      <c r="L4477" s="423">
        <f t="shared" si="1241"/>
        <v>0</v>
      </c>
      <c r="M4477" s="423">
        <f t="shared" si="1242"/>
        <v>0</v>
      </c>
      <c r="N4477" s="424">
        <f t="shared" si="1243"/>
        <v>0</v>
      </c>
      <c r="O4477" s="424">
        <f t="shared" si="1244"/>
        <v>0</v>
      </c>
      <c r="P4477" s="420"/>
      <c r="Q4477" s="532"/>
      <c r="R4477" s="526" t="str">
        <f t="shared" si="1236"/>
        <v/>
      </c>
      <c r="S4477" s="526" t="str">
        <f t="shared" si="1238"/>
        <v/>
      </c>
      <c r="V4477" s="433">
        <f>VLOOKUP(A4477,[3]Cartilha!$A:$A,1,FALSE)</f>
        <v>94700</v>
      </c>
      <c r="W4477" s="367"/>
    </row>
    <row r="4478" spans="1:23" ht="22.5" hidden="1" x14ac:dyDescent="0.2">
      <c r="A4478" s="623">
        <v>94701</v>
      </c>
      <c r="B4478" s="616" t="s">
        <v>3171</v>
      </c>
      <c r="C4478" s="620" t="s">
        <v>1057</v>
      </c>
      <c r="D4478" s="612" t="s">
        <v>169</v>
      </c>
      <c r="E4478" s="621">
        <v>266.29000000000002</v>
      </c>
      <c r="F4478" s="614">
        <f t="shared" si="1237"/>
        <v>321.04000000000002</v>
      </c>
      <c r="G4478" s="510"/>
      <c r="H4478" s="423"/>
      <c r="I4478" s="422">
        <f t="shared" si="1239"/>
        <v>0</v>
      </c>
      <c r="J4478" s="422">
        <f t="shared" si="1240"/>
        <v>0</v>
      </c>
      <c r="K4478" s="419"/>
      <c r="L4478" s="423">
        <f t="shared" si="1241"/>
        <v>0</v>
      </c>
      <c r="M4478" s="423">
        <f t="shared" si="1242"/>
        <v>0</v>
      </c>
      <c r="N4478" s="424">
        <f t="shared" si="1243"/>
        <v>0</v>
      </c>
      <c r="O4478" s="424">
        <f t="shared" si="1244"/>
        <v>0</v>
      </c>
      <c r="P4478" s="420"/>
      <c r="Q4478" s="532"/>
      <c r="R4478" s="526" t="str">
        <f t="shared" si="1236"/>
        <v/>
      </c>
      <c r="S4478" s="526" t="str">
        <f t="shared" si="1238"/>
        <v/>
      </c>
      <c r="V4478" s="433">
        <f>VLOOKUP(A4478,[3]Cartilha!$A:$A,1,FALSE)</f>
        <v>94701</v>
      </c>
      <c r="W4478" s="367"/>
    </row>
    <row r="4479" spans="1:23" ht="22.5" hidden="1" x14ac:dyDescent="0.2">
      <c r="A4479" s="623">
        <v>94702</v>
      </c>
      <c r="B4479" s="616" t="s">
        <v>3171</v>
      </c>
      <c r="C4479" s="620" t="s">
        <v>1058</v>
      </c>
      <c r="D4479" s="612" t="s">
        <v>169</v>
      </c>
      <c r="E4479" s="621">
        <v>252.02</v>
      </c>
      <c r="F4479" s="614">
        <f t="shared" si="1237"/>
        <v>303.83999999999997</v>
      </c>
      <c r="G4479" s="510"/>
      <c r="H4479" s="423"/>
      <c r="I4479" s="422">
        <f t="shared" si="1239"/>
        <v>0</v>
      </c>
      <c r="J4479" s="422">
        <f t="shared" si="1240"/>
        <v>0</v>
      </c>
      <c r="K4479" s="419"/>
      <c r="L4479" s="423">
        <f t="shared" si="1241"/>
        <v>0</v>
      </c>
      <c r="M4479" s="423">
        <f t="shared" si="1242"/>
        <v>0</v>
      </c>
      <c r="N4479" s="424">
        <f t="shared" si="1243"/>
        <v>0</v>
      </c>
      <c r="O4479" s="424">
        <f t="shared" si="1244"/>
        <v>0</v>
      </c>
      <c r="P4479" s="420"/>
      <c r="Q4479" s="532"/>
      <c r="R4479" s="526" t="str">
        <f t="shared" si="1236"/>
        <v/>
      </c>
      <c r="S4479" s="526" t="str">
        <f t="shared" si="1238"/>
        <v/>
      </c>
      <c r="V4479" s="433">
        <f>VLOOKUP(A4479,[3]Cartilha!$A:$A,1,FALSE)</f>
        <v>94702</v>
      </c>
      <c r="W4479" s="367"/>
    </row>
    <row r="4480" spans="1:23" ht="22.5" hidden="1" x14ac:dyDescent="0.2">
      <c r="A4480" s="623">
        <v>94703</v>
      </c>
      <c r="B4480" s="616" t="s">
        <v>3171</v>
      </c>
      <c r="C4480" s="620" t="s">
        <v>1059</v>
      </c>
      <c r="D4480" s="612" t="s">
        <v>169</v>
      </c>
      <c r="E4480" s="621">
        <v>23.03</v>
      </c>
      <c r="F4480" s="614">
        <f t="shared" si="1237"/>
        <v>27.76</v>
      </c>
      <c r="G4480" s="510"/>
      <c r="H4480" s="423"/>
      <c r="I4480" s="422">
        <f t="shared" si="1239"/>
        <v>0</v>
      </c>
      <c r="J4480" s="422">
        <f t="shared" si="1240"/>
        <v>0</v>
      </c>
      <c r="K4480" s="419"/>
      <c r="L4480" s="423">
        <f t="shared" si="1241"/>
        <v>0</v>
      </c>
      <c r="M4480" s="423">
        <f t="shared" si="1242"/>
        <v>0</v>
      </c>
      <c r="N4480" s="424">
        <f t="shared" si="1243"/>
        <v>0</v>
      </c>
      <c r="O4480" s="424">
        <f t="shared" si="1244"/>
        <v>0</v>
      </c>
      <c r="P4480" s="420"/>
      <c r="Q4480" s="532"/>
      <c r="R4480" s="526" t="str">
        <f t="shared" si="1236"/>
        <v/>
      </c>
      <c r="S4480" s="526" t="str">
        <f t="shared" si="1238"/>
        <v/>
      </c>
      <c r="V4480" s="433">
        <f>VLOOKUP(A4480,[3]Cartilha!$A:$A,1,FALSE)</f>
        <v>94703</v>
      </c>
      <c r="W4480" s="367"/>
    </row>
    <row r="4481" spans="1:23" ht="22.5" hidden="1" x14ac:dyDescent="0.2">
      <c r="A4481" s="623">
        <v>94704</v>
      </c>
      <c r="B4481" s="616" t="s">
        <v>3171</v>
      </c>
      <c r="C4481" s="620" t="s">
        <v>1060</v>
      </c>
      <c r="D4481" s="612" t="s">
        <v>169</v>
      </c>
      <c r="E4481" s="621">
        <v>27.31</v>
      </c>
      <c r="F4481" s="614">
        <f t="shared" si="1237"/>
        <v>32.92</v>
      </c>
      <c r="G4481" s="510"/>
      <c r="H4481" s="423"/>
      <c r="I4481" s="422">
        <f t="shared" si="1239"/>
        <v>0</v>
      </c>
      <c r="J4481" s="422">
        <f t="shared" si="1240"/>
        <v>0</v>
      </c>
      <c r="K4481" s="419"/>
      <c r="L4481" s="423">
        <f t="shared" si="1241"/>
        <v>0</v>
      </c>
      <c r="M4481" s="423">
        <f t="shared" si="1242"/>
        <v>0</v>
      </c>
      <c r="N4481" s="424">
        <f t="shared" si="1243"/>
        <v>0</v>
      </c>
      <c r="O4481" s="424">
        <f t="shared" si="1244"/>
        <v>0</v>
      </c>
      <c r="P4481" s="420"/>
      <c r="Q4481" s="532"/>
      <c r="R4481" s="526" t="str">
        <f t="shared" si="1236"/>
        <v/>
      </c>
      <c r="S4481" s="526" t="str">
        <f t="shared" si="1238"/>
        <v/>
      </c>
      <c r="V4481" s="433">
        <f>VLOOKUP(A4481,[3]Cartilha!$A:$A,1,FALSE)</f>
        <v>94704</v>
      </c>
      <c r="W4481" s="367"/>
    </row>
    <row r="4482" spans="1:23" ht="22.5" hidden="1" x14ac:dyDescent="0.2">
      <c r="A4482" s="623">
        <v>94705</v>
      </c>
      <c r="B4482" s="616" t="s">
        <v>3171</v>
      </c>
      <c r="C4482" s="620" t="s">
        <v>1061</v>
      </c>
      <c r="D4482" s="612" t="s">
        <v>169</v>
      </c>
      <c r="E4482" s="621">
        <v>33.79</v>
      </c>
      <c r="F4482" s="614">
        <f t="shared" si="1237"/>
        <v>40.74</v>
      </c>
      <c r="G4482" s="510"/>
      <c r="H4482" s="423"/>
      <c r="I4482" s="422">
        <f t="shared" si="1239"/>
        <v>0</v>
      </c>
      <c r="J4482" s="422">
        <f t="shared" si="1240"/>
        <v>0</v>
      </c>
      <c r="K4482" s="419"/>
      <c r="L4482" s="423">
        <f t="shared" si="1241"/>
        <v>0</v>
      </c>
      <c r="M4482" s="423">
        <f t="shared" si="1242"/>
        <v>0</v>
      </c>
      <c r="N4482" s="424">
        <f t="shared" si="1243"/>
        <v>0</v>
      </c>
      <c r="O4482" s="424">
        <f t="shared" si="1244"/>
        <v>0</v>
      </c>
      <c r="P4482" s="420"/>
      <c r="Q4482" s="532"/>
      <c r="R4482" s="526" t="str">
        <f t="shared" si="1236"/>
        <v/>
      </c>
      <c r="S4482" s="526" t="str">
        <f t="shared" si="1238"/>
        <v/>
      </c>
      <c r="V4482" s="433">
        <f>VLOOKUP(A4482,[3]Cartilha!$A:$A,1,FALSE)</f>
        <v>94705</v>
      </c>
      <c r="W4482" s="367"/>
    </row>
    <row r="4483" spans="1:23" ht="22.5" hidden="1" x14ac:dyDescent="0.2">
      <c r="A4483" s="623">
        <v>94706</v>
      </c>
      <c r="B4483" s="616" t="s">
        <v>3171</v>
      </c>
      <c r="C4483" s="620" t="s">
        <v>1062</v>
      </c>
      <c r="D4483" s="612" t="s">
        <v>169</v>
      </c>
      <c r="E4483" s="621">
        <v>47.7</v>
      </c>
      <c r="F4483" s="614">
        <f t="shared" si="1237"/>
        <v>57.51</v>
      </c>
      <c r="G4483" s="510"/>
      <c r="H4483" s="423"/>
      <c r="I4483" s="422">
        <f t="shared" si="1239"/>
        <v>0</v>
      </c>
      <c r="J4483" s="422">
        <f t="shared" si="1240"/>
        <v>0</v>
      </c>
      <c r="K4483" s="419"/>
      <c r="L4483" s="423">
        <f t="shared" si="1241"/>
        <v>0</v>
      </c>
      <c r="M4483" s="423">
        <f t="shared" si="1242"/>
        <v>0</v>
      </c>
      <c r="N4483" s="424">
        <f t="shared" si="1243"/>
        <v>0</v>
      </c>
      <c r="O4483" s="424">
        <f t="shared" si="1244"/>
        <v>0</v>
      </c>
      <c r="P4483" s="420"/>
      <c r="Q4483" s="532"/>
      <c r="R4483" s="526" t="str">
        <f t="shared" si="1236"/>
        <v/>
      </c>
      <c r="S4483" s="526" t="str">
        <f t="shared" si="1238"/>
        <v/>
      </c>
      <c r="V4483" s="433">
        <f>VLOOKUP(A4483,[3]Cartilha!$A:$A,1,FALSE)</f>
        <v>94706</v>
      </c>
      <c r="W4483" s="367"/>
    </row>
    <row r="4484" spans="1:23" ht="22.5" hidden="1" x14ac:dyDescent="0.2">
      <c r="A4484" s="623">
        <v>94707</v>
      </c>
      <c r="B4484" s="616" t="s">
        <v>3171</v>
      </c>
      <c r="C4484" s="620" t="s">
        <v>1063</v>
      </c>
      <c r="D4484" s="612" t="s">
        <v>169</v>
      </c>
      <c r="E4484" s="621">
        <v>59.73</v>
      </c>
      <c r="F4484" s="614">
        <f t="shared" si="1237"/>
        <v>72.010000000000005</v>
      </c>
      <c r="G4484" s="510"/>
      <c r="H4484" s="423"/>
      <c r="I4484" s="422">
        <f t="shared" si="1239"/>
        <v>0</v>
      </c>
      <c r="J4484" s="422">
        <f t="shared" si="1240"/>
        <v>0</v>
      </c>
      <c r="K4484" s="419"/>
      <c r="L4484" s="423">
        <f t="shared" si="1241"/>
        <v>0</v>
      </c>
      <c r="M4484" s="423">
        <f t="shared" si="1242"/>
        <v>0</v>
      </c>
      <c r="N4484" s="424">
        <f t="shared" si="1243"/>
        <v>0</v>
      </c>
      <c r="O4484" s="424">
        <f t="shared" si="1244"/>
        <v>0</v>
      </c>
      <c r="P4484" s="420"/>
      <c r="Q4484" s="532"/>
      <c r="R4484" s="526" t="str">
        <f t="shared" si="1236"/>
        <v/>
      </c>
      <c r="S4484" s="526" t="str">
        <f t="shared" si="1238"/>
        <v/>
      </c>
      <c r="V4484" s="433">
        <f>VLOOKUP(A4484,[3]Cartilha!$A:$A,1,FALSE)</f>
        <v>94707</v>
      </c>
      <c r="W4484" s="367"/>
    </row>
    <row r="4485" spans="1:23" ht="22.5" hidden="1" x14ac:dyDescent="0.2">
      <c r="A4485" s="623">
        <v>94708</v>
      </c>
      <c r="B4485" s="616" t="s">
        <v>3171</v>
      </c>
      <c r="C4485" s="620" t="s">
        <v>1064</v>
      </c>
      <c r="D4485" s="612" t="s">
        <v>169</v>
      </c>
      <c r="E4485" s="621">
        <v>29.63</v>
      </c>
      <c r="F4485" s="614">
        <f t="shared" si="1237"/>
        <v>35.72</v>
      </c>
      <c r="G4485" s="510"/>
      <c r="H4485" s="423"/>
      <c r="I4485" s="422">
        <f t="shared" si="1239"/>
        <v>0</v>
      </c>
      <c r="J4485" s="422">
        <f t="shared" si="1240"/>
        <v>0</v>
      </c>
      <c r="K4485" s="419"/>
      <c r="L4485" s="423">
        <f t="shared" si="1241"/>
        <v>0</v>
      </c>
      <c r="M4485" s="423">
        <f t="shared" si="1242"/>
        <v>0</v>
      </c>
      <c r="N4485" s="424">
        <f t="shared" si="1243"/>
        <v>0</v>
      </c>
      <c r="O4485" s="424">
        <f t="shared" si="1244"/>
        <v>0</v>
      </c>
      <c r="P4485" s="420"/>
      <c r="Q4485" s="532"/>
      <c r="R4485" s="526" t="str">
        <f t="shared" si="1236"/>
        <v/>
      </c>
      <c r="S4485" s="526" t="str">
        <f t="shared" si="1238"/>
        <v/>
      </c>
      <c r="V4485" s="433">
        <f>VLOOKUP(A4485,[3]Cartilha!$A:$A,1,FALSE)</f>
        <v>94708</v>
      </c>
      <c r="W4485" s="367"/>
    </row>
    <row r="4486" spans="1:23" ht="22.5" hidden="1" x14ac:dyDescent="0.2">
      <c r="A4486" s="623">
        <v>94709</v>
      </c>
      <c r="B4486" s="616" t="s">
        <v>3171</v>
      </c>
      <c r="C4486" s="620" t="s">
        <v>1065</v>
      </c>
      <c r="D4486" s="612" t="s">
        <v>169</v>
      </c>
      <c r="E4486" s="621">
        <v>38.17</v>
      </c>
      <c r="F4486" s="614">
        <f t="shared" si="1237"/>
        <v>46.02</v>
      </c>
      <c r="G4486" s="510"/>
      <c r="H4486" s="423"/>
      <c r="I4486" s="422">
        <f t="shared" si="1239"/>
        <v>0</v>
      </c>
      <c r="J4486" s="422">
        <f t="shared" si="1240"/>
        <v>0</v>
      </c>
      <c r="K4486" s="419"/>
      <c r="L4486" s="423">
        <f t="shared" si="1241"/>
        <v>0</v>
      </c>
      <c r="M4486" s="423">
        <f t="shared" si="1242"/>
        <v>0</v>
      </c>
      <c r="N4486" s="424">
        <f t="shared" si="1243"/>
        <v>0</v>
      </c>
      <c r="O4486" s="424">
        <f t="shared" si="1244"/>
        <v>0</v>
      </c>
      <c r="P4486" s="420"/>
      <c r="Q4486" s="532"/>
      <c r="R4486" s="526" t="str">
        <f t="shared" si="1236"/>
        <v/>
      </c>
      <c r="S4486" s="526" t="str">
        <f t="shared" si="1238"/>
        <v/>
      </c>
      <c r="V4486" s="433">
        <f>VLOOKUP(A4486,[3]Cartilha!$A:$A,1,FALSE)</f>
        <v>94709</v>
      </c>
      <c r="W4486" s="367"/>
    </row>
    <row r="4487" spans="1:23" ht="22.5" hidden="1" x14ac:dyDescent="0.2">
      <c r="A4487" s="623">
        <v>94710</v>
      </c>
      <c r="B4487" s="616" t="s">
        <v>3171</v>
      </c>
      <c r="C4487" s="620" t="s">
        <v>1066</v>
      </c>
      <c r="D4487" s="612" t="s">
        <v>169</v>
      </c>
      <c r="E4487" s="621">
        <v>59.36</v>
      </c>
      <c r="F4487" s="614">
        <f t="shared" si="1237"/>
        <v>71.56</v>
      </c>
      <c r="G4487" s="510"/>
      <c r="H4487" s="423"/>
      <c r="I4487" s="422">
        <f t="shared" si="1239"/>
        <v>0</v>
      </c>
      <c r="J4487" s="422">
        <f t="shared" si="1240"/>
        <v>0</v>
      </c>
      <c r="K4487" s="419"/>
      <c r="L4487" s="423">
        <f t="shared" si="1241"/>
        <v>0</v>
      </c>
      <c r="M4487" s="423">
        <f t="shared" si="1242"/>
        <v>0</v>
      </c>
      <c r="N4487" s="424">
        <f t="shared" si="1243"/>
        <v>0</v>
      </c>
      <c r="O4487" s="424">
        <f t="shared" si="1244"/>
        <v>0</v>
      </c>
      <c r="P4487" s="420"/>
      <c r="Q4487" s="532"/>
      <c r="R4487" s="526" t="str">
        <f t="shared" si="1236"/>
        <v/>
      </c>
      <c r="S4487" s="526" t="str">
        <f t="shared" si="1238"/>
        <v/>
      </c>
      <c r="V4487" s="433">
        <f>VLOOKUP(A4487,[3]Cartilha!$A:$A,1,FALSE)</f>
        <v>94710</v>
      </c>
      <c r="W4487" s="367"/>
    </row>
    <row r="4488" spans="1:23" ht="22.5" hidden="1" x14ac:dyDescent="0.2">
      <c r="A4488" s="623">
        <v>94711</v>
      </c>
      <c r="B4488" s="616" t="s">
        <v>3171</v>
      </c>
      <c r="C4488" s="620" t="s">
        <v>1067</v>
      </c>
      <c r="D4488" s="612" t="s">
        <v>169</v>
      </c>
      <c r="E4488" s="621">
        <v>69.7</v>
      </c>
      <c r="F4488" s="614">
        <f t="shared" si="1237"/>
        <v>84.03</v>
      </c>
      <c r="G4488" s="510"/>
      <c r="H4488" s="423"/>
      <c r="I4488" s="422">
        <f t="shared" si="1239"/>
        <v>0</v>
      </c>
      <c r="J4488" s="422">
        <f t="shared" si="1240"/>
        <v>0</v>
      </c>
      <c r="K4488" s="419"/>
      <c r="L4488" s="423">
        <f t="shared" si="1241"/>
        <v>0</v>
      </c>
      <c r="M4488" s="423">
        <f t="shared" si="1242"/>
        <v>0</v>
      </c>
      <c r="N4488" s="424">
        <f t="shared" si="1243"/>
        <v>0</v>
      </c>
      <c r="O4488" s="424">
        <f t="shared" si="1244"/>
        <v>0</v>
      </c>
      <c r="P4488" s="420"/>
      <c r="Q4488" s="532"/>
      <c r="R4488" s="526" t="str">
        <f t="shared" si="1236"/>
        <v/>
      </c>
      <c r="S4488" s="526" t="str">
        <f t="shared" si="1238"/>
        <v/>
      </c>
      <c r="V4488" s="433">
        <f>VLOOKUP(A4488,[3]Cartilha!$A:$A,1,FALSE)</f>
        <v>94711</v>
      </c>
      <c r="W4488" s="367"/>
    </row>
    <row r="4489" spans="1:23" ht="22.5" hidden="1" x14ac:dyDescent="0.2">
      <c r="A4489" s="623">
        <v>94712</v>
      </c>
      <c r="B4489" s="616" t="s">
        <v>3171</v>
      </c>
      <c r="C4489" s="620" t="s">
        <v>1068</v>
      </c>
      <c r="D4489" s="612" t="s">
        <v>169</v>
      </c>
      <c r="E4489" s="621">
        <v>94.03</v>
      </c>
      <c r="F4489" s="614">
        <f t="shared" si="1237"/>
        <v>113.36</v>
      </c>
      <c r="G4489" s="510"/>
      <c r="H4489" s="423"/>
      <c r="I4489" s="422">
        <f t="shared" si="1239"/>
        <v>0</v>
      </c>
      <c r="J4489" s="422">
        <f t="shared" si="1240"/>
        <v>0</v>
      </c>
      <c r="K4489" s="419"/>
      <c r="L4489" s="423">
        <f t="shared" si="1241"/>
        <v>0</v>
      </c>
      <c r="M4489" s="423">
        <f t="shared" si="1242"/>
        <v>0</v>
      </c>
      <c r="N4489" s="424">
        <f t="shared" si="1243"/>
        <v>0</v>
      </c>
      <c r="O4489" s="424">
        <f t="shared" si="1244"/>
        <v>0</v>
      </c>
      <c r="P4489" s="420"/>
      <c r="Q4489" s="532"/>
      <c r="R4489" s="526" t="str">
        <f t="shared" si="1236"/>
        <v/>
      </c>
      <c r="S4489" s="526" t="str">
        <f t="shared" si="1238"/>
        <v/>
      </c>
      <c r="V4489" s="433">
        <f>VLOOKUP(A4489,[3]Cartilha!$A:$A,1,FALSE)</f>
        <v>94712</v>
      </c>
      <c r="W4489" s="367"/>
    </row>
    <row r="4490" spans="1:23" ht="22.5" hidden="1" x14ac:dyDescent="0.2">
      <c r="A4490" s="623">
        <v>94713</v>
      </c>
      <c r="B4490" s="616" t="s">
        <v>3171</v>
      </c>
      <c r="C4490" s="620" t="s">
        <v>1069</v>
      </c>
      <c r="D4490" s="612" t="s">
        <v>169</v>
      </c>
      <c r="E4490" s="621">
        <v>248.41</v>
      </c>
      <c r="F4490" s="614">
        <f t="shared" si="1237"/>
        <v>299.48</v>
      </c>
      <c r="G4490" s="510"/>
      <c r="H4490" s="423"/>
      <c r="I4490" s="422">
        <f t="shared" si="1239"/>
        <v>0</v>
      </c>
      <c r="J4490" s="422">
        <f t="shared" si="1240"/>
        <v>0</v>
      </c>
      <c r="K4490" s="419"/>
      <c r="L4490" s="423">
        <f t="shared" si="1241"/>
        <v>0</v>
      </c>
      <c r="M4490" s="423">
        <f t="shared" si="1242"/>
        <v>0</v>
      </c>
      <c r="N4490" s="424">
        <f t="shared" si="1243"/>
        <v>0</v>
      </c>
      <c r="O4490" s="424">
        <f t="shared" si="1244"/>
        <v>0</v>
      </c>
      <c r="P4490" s="420"/>
      <c r="Q4490" s="532"/>
      <c r="R4490" s="526" t="str">
        <f t="shared" si="1236"/>
        <v/>
      </c>
      <c r="S4490" s="526" t="str">
        <f t="shared" si="1238"/>
        <v/>
      </c>
      <c r="V4490" s="433">
        <f>VLOOKUP(A4490,[3]Cartilha!$A:$A,1,FALSE)</f>
        <v>94713</v>
      </c>
      <c r="W4490" s="367"/>
    </row>
    <row r="4491" spans="1:23" ht="22.5" hidden="1" x14ac:dyDescent="0.2">
      <c r="A4491" s="623">
        <v>94714</v>
      </c>
      <c r="B4491" s="616" t="s">
        <v>3171</v>
      </c>
      <c r="C4491" s="620" t="s">
        <v>1070</v>
      </c>
      <c r="D4491" s="612" t="s">
        <v>169</v>
      </c>
      <c r="E4491" s="621">
        <v>337.42</v>
      </c>
      <c r="F4491" s="614">
        <f t="shared" si="1237"/>
        <v>406.79</v>
      </c>
      <c r="G4491" s="510"/>
      <c r="H4491" s="423"/>
      <c r="I4491" s="422">
        <f t="shared" si="1239"/>
        <v>0</v>
      </c>
      <c r="J4491" s="422">
        <f t="shared" si="1240"/>
        <v>0</v>
      </c>
      <c r="K4491" s="419"/>
      <c r="L4491" s="423">
        <f t="shared" si="1241"/>
        <v>0</v>
      </c>
      <c r="M4491" s="423">
        <f t="shared" si="1242"/>
        <v>0</v>
      </c>
      <c r="N4491" s="424">
        <f t="shared" si="1243"/>
        <v>0</v>
      </c>
      <c r="O4491" s="424">
        <f t="shared" si="1244"/>
        <v>0</v>
      </c>
      <c r="P4491" s="420"/>
      <c r="Q4491" s="532"/>
      <c r="R4491" s="526" t="str">
        <f t="shared" si="1236"/>
        <v/>
      </c>
      <c r="S4491" s="526" t="str">
        <f t="shared" si="1238"/>
        <v/>
      </c>
      <c r="V4491" s="433">
        <f>VLOOKUP(A4491,[3]Cartilha!$A:$A,1,FALSE)</f>
        <v>94714</v>
      </c>
      <c r="W4491" s="367"/>
    </row>
    <row r="4492" spans="1:23" ht="22.5" hidden="1" x14ac:dyDescent="0.2">
      <c r="A4492" s="623">
        <v>94715</v>
      </c>
      <c r="B4492" s="616" t="s">
        <v>3171</v>
      </c>
      <c r="C4492" s="620" t="s">
        <v>1071</v>
      </c>
      <c r="D4492" s="612" t="s">
        <v>169</v>
      </c>
      <c r="E4492" s="621">
        <v>466.51</v>
      </c>
      <c r="F4492" s="614">
        <f t="shared" si="1237"/>
        <v>562.41999999999996</v>
      </c>
      <c r="G4492" s="510"/>
      <c r="H4492" s="423"/>
      <c r="I4492" s="422">
        <f t="shared" si="1239"/>
        <v>0</v>
      </c>
      <c r="J4492" s="422">
        <f t="shared" si="1240"/>
        <v>0</v>
      </c>
      <c r="K4492" s="419"/>
      <c r="L4492" s="423">
        <f t="shared" si="1241"/>
        <v>0</v>
      </c>
      <c r="M4492" s="423">
        <f t="shared" si="1242"/>
        <v>0</v>
      </c>
      <c r="N4492" s="424">
        <f t="shared" si="1243"/>
        <v>0</v>
      </c>
      <c r="O4492" s="424">
        <f t="shared" si="1244"/>
        <v>0</v>
      </c>
      <c r="P4492" s="420"/>
      <c r="Q4492" s="532"/>
      <c r="R4492" s="526" t="str">
        <f t="shared" si="1236"/>
        <v/>
      </c>
      <c r="S4492" s="526" t="str">
        <f t="shared" si="1238"/>
        <v/>
      </c>
      <c r="V4492" s="433">
        <f>VLOOKUP(A4492,[3]Cartilha!$A:$A,1,FALSE)</f>
        <v>94715</v>
      </c>
      <c r="W4492" s="367"/>
    </row>
    <row r="4493" spans="1:23" ht="22.5" hidden="1" x14ac:dyDescent="0.2">
      <c r="A4493" s="623">
        <v>94783</v>
      </c>
      <c r="B4493" s="616" t="s">
        <v>3171</v>
      </c>
      <c r="C4493" s="620" t="s">
        <v>1072</v>
      </c>
      <c r="D4493" s="612" t="s">
        <v>169</v>
      </c>
      <c r="E4493" s="621">
        <v>21.16</v>
      </c>
      <c r="F4493" s="614">
        <f t="shared" si="1237"/>
        <v>25.51</v>
      </c>
      <c r="G4493" s="510"/>
      <c r="H4493" s="423"/>
      <c r="I4493" s="422">
        <f t="shared" si="1239"/>
        <v>0</v>
      </c>
      <c r="J4493" s="422">
        <f t="shared" si="1240"/>
        <v>0</v>
      </c>
      <c r="K4493" s="419"/>
      <c r="L4493" s="423">
        <f t="shared" si="1241"/>
        <v>0</v>
      </c>
      <c r="M4493" s="423">
        <f t="shared" si="1242"/>
        <v>0</v>
      </c>
      <c r="N4493" s="424">
        <f t="shared" si="1243"/>
        <v>0</v>
      </c>
      <c r="O4493" s="424">
        <f t="shared" si="1244"/>
        <v>0</v>
      </c>
      <c r="P4493" s="420"/>
      <c r="Q4493" s="532"/>
      <c r="R4493" s="526" t="str">
        <f t="shared" si="1236"/>
        <v/>
      </c>
      <c r="S4493" s="526" t="str">
        <f t="shared" si="1238"/>
        <v/>
      </c>
      <c r="V4493" s="433">
        <f>VLOOKUP(A4493,[3]Cartilha!$A:$A,1,FALSE)</f>
        <v>94783</v>
      </c>
      <c r="W4493" s="367"/>
    </row>
    <row r="4494" spans="1:23" ht="22.5" hidden="1" x14ac:dyDescent="0.2">
      <c r="A4494" s="623">
        <v>94785</v>
      </c>
      <c r="B4494" s="616" t="s">
        <v>3171</v>
      </c>
      <c r="C4494" s="620" t="s">
        <v>1073</v>
      </c>
      <c r="D4494" s="612" t="s">
        <v>169</v>
      </c>
      <c r="E4494" s="621">
        <v>38.770000000000003</v>
      </c>
      <c r="F4494" s="614">
        <f t="shared" si="1237"/>
        <v>46.74</v>
      </c>
      <c r="G4494" s="510"/>
      <c r="H4494" s="423"/>
      <c r="I4494" s="422">
        <f t="shared" si="1239"/>
        <v>0</v>
      </c>
      <c r="J4494" s="422">
        <f t="shared" si="1240"/>
        <v>0</v>
      </c>
      <c r="K4494" s="419"/>
      <c r="L4494" s="423">
        <f t="shared" si="1241"/>
        <v>0</v>
      </c>
      <c r="M4494" s="423">
        <f t="shared" si="1242"/>
        <v>0</v>
      </c>
      <c r="N4494" s="424">
        <f t="shared" si="1243"/>
        <v>0</v>
      </c>
      <c r="O4494" s="424">
        <f t="shared" si="1244"/>
        <v>0</v>
      </c>
      <c r="P4494" s="420"/>
      <c r="Q4494" s="532"/>
      <c r="R4494" s="526" t="str">
        <f t="shared" si="1236"/>
        <v/>
      </c>
      <c r="S4494" s="526" t="str">
        <f t="shared" si="1238"/>
        <v/>
      </c>
      <c r="V4494" s="433">
        <f>VLOOKUP(A4494,[3]Cartilha!$A:$A,1,FALSE)</f>
        <v>94785</v>
      </c>
      <c r="W4494" s="367"/>
    </row>
    <row r="4495" spans="1:23" ht="22.5" hidden="1" x14ac:dyDescent="0.2">
      <c r="A4495" s="623">
        <v>94786</v>
      </c>
      <c r="B4495" s="616" t="s">
        <v>3171</v>
      </c>
      <c r="C4495" s="620" t="s">
        <v>1074</v>
      </c>
      <c r="D4495" s="612" t="s">
        <v>169</v>
      </c>
      <c r="E4495" s="621">
        <v>50.88</v>
      </c>
      <c r="F4495" s="614">
        <f t="shared" si="1237"/>
        <v>61.34</v>
      </c>
      <c r="G4495" s="510"/>
      <c r="H4495" s="423"/>
      <c r="I4495" s="422">
        <f t="shared" ref="I4495:I4501" si="1245">IF(ISBLANK(E4495),0,ROUND(F4495*G4495,2))</f>
        <v>0</v>
      </c>
      <c r="J4495" s="422">
        <f t="shared" ref="J4495:J4501" si="1246">IF(ISBLANK(G4495),0,ROUND(G4495*H4495,2))</f>
        <v>0</v>
      </c>
      <c r="K4495" s="419"/>
      <c r="L4495" s="423">
        <f t="shared" ref="L4495:L4501" si="1247">G4495</f>
        <v>0</v>
      </c>
      <c r="M4495" s="423">
        <f t="shared" ref="M4495:M4501" si="1248">H4495</f>
        <v>0</v>
      </c>
      <c r="N4495" s="424">
        <f t="shared" ref="N4495:N4501" si="1249">IF(ISBLANK(E4495),0,ROUND(F4495*L4495,2))</f>
        <v>0</v>
      </c>
      <c r="O4495" s="424">
        <f t="shared" ref="O4495:O4501" si="1250">IF(ISBLANK(L4495),0,ROUND(L4495*M4495,2))</f>
        <v>0</v>
      </c>
      <c r="P4495" s="420"/>
      <c r="Q4495" s="532"/>
      <c r="R4495" s="526" t="str">
        <f t="shared" si="1236"/>
        <v/>
      </c>
      <c r="S4495" s="526" t="str">
        <f t="shared" si="1238"/>
        <v/>
      </c>
      <c r="V4495" s="433">
        <f>VLOOKUP(A4495,[3]Cartilha!$A:$A,1,FALSE)</f>
        <v>94786</v>
      </c>
      <c r="W4495" s="367"/>
    </row>
    <row r="4496" spans="1:23" ht="22.5" hidden="1" x14ac:dyDescent="0.2">
      <c r="A4496" s="623">
        <v>94787</v>
      </c>
      <c r="B4496" s="616" t="s">
        <v>3171</v>
      </c>
      <c r="C4496" s="620" t="s">
        <v>1075</v>
      </c>
      <c r="D4496" s="612" t="s">
        <v>169</v>
      </c>
      <c r="E4496" s="621">
        <v>66.489999999999995</v>
      </c>
      <c r="F4496" s="614">
        <f t="shared" si="1237"/>
        <v>80.16</v>
      </c>
      <c r="G4496" s="510"/>
      <c r="H4496" s="423"/>
      <c r="I4496" s="422">
        <f t="shared" si="1245"/>
        <v>0</v>
      </c>
      <c r="J4496" s="422">
        <f t="shared" si="1246"/>
        <v>0</v>
      </c>
      <c r="K4496" s="419"/>
      <c r="L4496" s="423">
        <f t="shared" si="1247"/>
        <v>0</v>
      </c>
      <c r="M4496" s="423">
        <f t="shared" si="1248"/>
        <v>0</v>
      </c>
      <c r="N4496" s="424">
        <f t="shared" si="1249"/>
        <v>0</v>
      </c>
      <c r="O4496" s="424">
        <f t="shared" si="1250"/>
        <v>0</v>
      </c>
      <c r="P4496" s="420"/>
      <c r="Q4496" s="532"/>
      <c r="R4496" s="526" t="str">
        <f t="shared" si="1236"/>
        <v/>
      </c>
      <c r="S4496" s="526" t="str">
        <f t="shared" si="1238"/>
        <v/>
      </c>
      <c r="V4496" s="433">
        <f>VLOOKUP(A4496,[3]Cartilha!$A:$A,1,FALSE)</f>
        <v>94787</v>
      </c>
      <c r="W4496" s="367"/>
    </row>
    <row r="4497" spans="1:23" ht="22.5" hidden="1" x14ac:dyDescent="0.2">
      <c r="A4497" s="623">
        <v>94788</v>
      </c>
      <c r="B4497" s="616" t="s">
        <v>3171</v>
      </c>
      <c r="C4497" s="620" t="s">
        <v>1076</v>
      </c>
      <c r="D4497" s="612" t="s">
        <v>169</v>
      </c>
      <c r="E4497" s="621">
        <v>96.92</v>
      </c>
      <c r="F4497" s="614">
        <f t="shared" si="1237"/>
        <v>116.85</v>
      </c>
      <c r="G4497" s="510"/>
      <c r="H4497" s="423"/>
      <c r="I4497" s="422">
        <f t="shared" si="1245"/>
        <v>0</v>
      </c>
      <c r="J4497" s="422">
        <f t="shared" si="1246"/>
        <v>0</v>
      </c>
      <c r="K4497" s="419"/>
      <c r="L4497" s="423">
        <f t="shared" si="1247"/>
        <v>0</v>
      </c>
      <c r="M4497" s="423">
        <f t="shared" si="1248"/>
        <v>0</v>
      </c>
      <c r="N4497" s="424">
        <f t="shared" si="1249"/>
        <v>0</v>
      </c>
      <c r="O4497" s="424">
        <f t="shared" si="1250"/>
        <v>0</v>
      </c>
      <c r="P4497" s="420"/>
      <c r="Q4497" s="532"/>
      <c r="R4497" s="526" t="str">
        <f t="shared" si="1236"/>
        <v/>
      </c>
      <c r="S4497" s="526" t="str">
        <f t="shared" si="1238"/>
        <v/>
      </c>
      <c r="V4497" s="433">
        <f>VLOOKUP(A4497,[3]Cartilha!$A:$A,1,FALSE)</f>
        <v>94788</v>
      </c>
      <c r="W4497" s="367"/>
    </row>
    <row r="4498" spans="1:23" ht="22.5" hidden="1" x14ac:dyDescent="0.2">
      <c r="A4498" s="623">
        <v>94789</v>
      </c>
      <c r="B4498" s="616" t="s">
        <v>3171</v>
      </c>
      <c r="C4498" s="620" t="s">
        <v>1077</v>
      </c>
      <c r="D4498" s="612" t="s">
        <v>169</v>
      </c>
      <c r="E4498" s="621">
        <v>308.07</v>
      </c>
      <c r="F4498" s="614">
        <f t="shared" si="1237"/>
        <v>371.41</v>
      </c>
      <c r="G4498" s="510"/>
      <c r="H4498" s="423"/>
      <c r="I4498" s="422">
        <f t="shared" si="1245"/>
        <v>0</v>
      </c>
      <c r="J4498" s="422">
        <f t="shared" si="1246"/>
        <v>0</v>
      </c>
      <c r="K4498" s="419"/>
      <c r="L4498" s="423">
        <f t="shared" si="1247"/>
        <v>0</v>
      </c>
      <c r="M4498" s="423">
        <f t="shared" si="1248"/>
        <v>0</v>
      </c>
      <c r="N4498" s="424">
        <f t="shared" si="1249"/>
        <v>0</v>
      </c>
      <c r="O4498" s="424">
        <f t="shared" si="1250"/>
        <v>0</v>
      </c>
      <c r="P4498" s="420"/>
      <c r="Q4498" s="532"/>
      <c r="R4498" s="526" t="str">
        <f t="shared" si="1236"/>
        <v/>
      </c>
      <c r="S4498" s="526" t="str">
        <f t="shared" si="1238"/>
        <v/>
      </c>
      <c r="V4498" s="433">
        <f>VLOOKUP(A4498,[3]Cartilha!$A:$A,1,FALSE)</f>
        <v>94789</v>
      </c>
      <c r="W4498" s="367"/>
    </row>
    <row r="4499" spans="1:23" ht="22.5" hidden="1" x14ac:dyDescent="0.2">
      <c r="A4499" s="623">
        <v>94790</v>
      </c>
      <c r="B4499" s="616" t="s">
        <v>3171</v>
      </c>
      <c r="C4499" s="620" t="s">
        <v>1078</v>
      </c>
      <c r="D4499" s="612" t="s">
        <v>169</v>
      </c>
      <c r="E4499" s="621">
        <v>356.63</v>
      </c>
      <c r="F4499" s="614">
        <f t="shared" si="1237"/>
        <v>429.95</v>
      </c>
      <c r="G4499" s="510"/>
      <c r="H4499" s="423"/>
      <c r="I4499" s="422">
        <f t="shared" si="1245"/>
        <v>0</v>
      </c>
      <c r="J4499" s="422">
        <f t="shared" si="1246"/>
        <v>0</v>
      </c>
      <c r="K4499" s="419"/>
      <c r="L4499" s="423">
        <f t="shared" si="1247"/>
        <v>0</v>
      </c>
      <c r="M4499" s="423">
        <f t="shared" si="1248"/>
        <v>0</v>
      </c>
      <c r="N4499" s="424">
        <f t="shared" si="1249"/>
        <v>0</v>
      </c>
      <c r="O4499" s="424">
        <f t="shared" si="1250"/>
        <v>0</v>
      </c>
      <c r="P4499" s="420"/>
      <c r="Q4499" s="532"/>
      <c r="R4499" s="526" t="str">
        <f t="shared" si="1236"/>
        <v/>
      </c>
      <c r="S4499" s="526" t="str">
        <f t="shared" si="1238"/>
        <v/>
      </c>
      <c r="V4499" s="433">
        <f>VLOOKUP(A4499,[3]Cartilha!$A:$A,1,FALSE)</f>
        <v>94790</v>
      </c>
      <c r="W4499" s="367"/>
    </row>
    <row r="4500" spans="1:23" ht="22.5" hidden="1" x14ac:dyDescent="0.2">
      <c r="A4500" s="623">
        <v>94791</v>
      </c>
      <c r="B4500" s="616" t="s">
        <v>3171</v>
      </c>
      <c r="C4500" s="620" t="s">
        <v>1079</v>
      </c>
      <c r="D4500" s="612" t="s">
        <v>169</v>
      </c>
      <c r="E4500" s="621">
        <v>500.32</v>
      </c>
      <c r="F4500" s="614">
        <f t="shared" si="1237"/>
        <v>603.19000000000005</v>
      </c>
      <c r="G4500" s="510"/>
      <c r="H4500" s="423"/>
      <c r="I4500" s="422">
        <f t="shared" si="1245"/>
        <v>0</v>
      </c>
      <c r="J4500" s="422">
        <f t="shared" si="1246"/>
        <v>0</v>
      </c>
      <c r="K4500" s="419"/>
      <c r="L4500" s="423">
        <f t="shared" si="1247"/>
        <v>0</v>
      </c>
      <c r="M4500" s="423">
        <f t="shared" si="1248"/>
        <v>0</v>
      </c>
      <c r="N4500" s="424">
        <f t="shared" si="1249"/>
        <v>0</v>
      </c>
      <c r="O4500" s="424">
        <f t="shared" si="1250"/>
        <v>0</v>
      </c>
      <c r="P4500" s="420"/>
      <c r="Q4500" s="532"/>
      <c r="R4500" s="526" t="str">
        <f t="shared" ref="R4500:R4563" si="1251">IF(Q4500="X","x",IF(Q4500="xx","x",IF(O4500&gt;0,"x","")))</f>
        <v/>
      </c>
      <c r="S4500" s="526" t="str">
        <f t="shared" si="1238"/>
        <v/>
      </c>
      <c r="V4500" s="433">
        <f>VLOOKUP(A4500,[3]Cartilha!$A:$A,1,FALSE)</f>
        <v>94791</v>
      </c>
      <c r="W4500" s="367"/>
    </row>
    <row r="4501" spans="1:23" ht="22.5" hidden="1" x14ac:dyDescent="0.2">
      <c r="A4501" s="623">
        <v>95141</v>
      </c>
      <c r="B4501" s="616" t="s">
        <v>3171</v>
      </c>
      <c r="C4501" s="620" t="s">
        <v>1080</v>
      </c>
      <c r="D4501" s="612" t="s">
        <v>169</v>
      </c>
      <c r="E4501" s="621">
        <v>36.15</v>
      </c>
      <c r="F4501" s="614">
        <f t="shared" si="1237"/>
        <v>43.58</v>
      </c>
      <c r="G4501" s="510"/>
      <c r="H4501" s="423"/>
      <c r="I4501" s="422">
        <f t="shared" si="1245"/>
        <v>0</v>
      </c>
      <c r="J4501" s="422">
        <f t="shared" si="1246"/>
        <v>0</v>
      </c>
      <c r="K4501" s="419"/>
      <c r="L4501" s="423">
        <f t="shared" si="1247"/>
        <v>0</v>
      </c>
      <c r="M4501" s="423">
        <f t="shared" si="1248"/>
        <v>0</v>
      </c>
      <c r="N4501" s="424">
        <f t="shared" si="1249"/>
        <v>0</v>
      </c>
      <c r="O4501" s="424">
        <f t="shared" si="1250"/>
        <v>0</v>
      </c>
      <c r="P4501" s="420"/>
      <c r="Q4501" s="532"/>
      <c r="R4501" s="526" t="str">
        <f t="shared" si="1251"/>
        <v/>
      </c>
      <c r="S4501" s="526" t="str">
        <f t="shared" si="1238"/>
        <v/>
      </c>
      <c r="V4501" s="433">
        <f>VLOOKUP(A4501,[3]Cartilha!$A:$A,1,FALSE)</f>
        <v>95141</v>
      </c>
      <c r="W4501" s="367"/>
    </row>
    <row r="4502" spans="1:23" x14ac:dyDescent="0.2">
      <c r="A4502" s="623" t="s">
        <v>1995</v>
      </c>
      <c r="B4502" s="616"/>
      <c r="C4502" s="620" t="s">
        <v>97</v>
      </c>
      <c r="D4502" s="612">
        <v>0</v>
      </c>
      <c r="E4502" s="621"/>
      <c r="F4502" s="614">
        <f t="shared" si="1237"/>
        <v>0</v>
      </c>
      <c r="G4502" s="518"/>
      <c r="H4502" s="446"/>
      <c r="I4502" s="447"/>
      <c r="J4502" s="448"/>
      <c r="K4502" s="419"/>
      <c r="L4502" s="446"/>
      <c r="M4502" s="446"/>
      <c r="N4502" s="447"/>
      <c r="O4502" s="448"/>
      <c r="P4502" s="420"/>
      <c r="Q4502" s="525" t="str">
        <f>IF(OR(SUM(J4504:J4545)&gt;0,SUM(O4504:O4545)&gt;0),"xx","")</f>
        <v>xx</v>
      </c>
      <c r="R4502" s="526" t="str">
        <f t="shared" si="1251"/>
        <v>x</v>
      </c>
      <c r="S4502" s="526" t="str">
        <f t="shared" si="1238"/>
        <v>x</v>
      </c>
      <c r="V4502" s="433" t="str">
        <f>VLOOKUP(A4502,[3]Cartilha!$A:$A,1,FALSE)</f>
        <v>9.3.16</v>
      </c>
      <c r="W4502" s="367"/>
    </row>
    <row r="4503" spans="1:23" x14ac:dyDescent="0.2">
      <c r="A4503" s="623" t="s">
        <v>1996</v>
      </c>
      <c r="B4503" s="616"/>
      <c r="C4503" s="620" t="s">
        <v>485</v>
      </c>
      <c r="D4503" s="612">
        <v>0</v>
      </c>
      <c r="E4503" s="621"/>
      <c r="F4503" s="614">
        <f t="shared" ref="F4503:F4566" si="1252">IF(E4503=0,0,ROUND(E4503*(1+E$13)*(1-E$14),2))</f>
        <v>0</v>
      </c>
      <c r="G4503" s="518"/>
      <c r="H4503" s="446"/>
      <c r="I4503" s="447"/>
      <c r="J4503" s="448"/>
      <c r="K4503" s="419"/>
      <c r="L4503" s="446"/>
      <c r="M4503" s="446"/>
      <c r="N4503" s="447"/>
      <c r="O4503" s="448"/>
      <c r="P4503" s="420"/>
      <c r="Q4503" s="525" t="str">
        <f>IF(OR(SUM(J4504:J4509)&gt;0,SUM(O4504:O4509)&gt;0),"xx","")</f>
        <v>xx</v>
      </c>
      <c r="R4503" s="526" t="str">
        <f t="shared" si="1251"/>
        <v>x</v>
      </c>
      <c r="S4503" s="526" t="str">
        <f t="shared" si="1238"/>
        <v>x</v>
      </c>
      <c r="V4503" s="433" t="str">
        <f>VLOOKUP(A4503,[3]Cartilha!$A:$A,1,FALSE)</f>
        <v>9.3.16.1</v>
      </c>
      <c r="W4503" s="367"/>
    </row>
    <row r="4504" spans="1:23" ht="33.75" hidden="1" x14ac:dyDescent="0.2">
      <c r="A4504" s="623">
        <v>91784</v>
      </c>
      <c r="B4504" s="616" t="s">
        <v>3171</v>
      </c>
      <c r="C4504" s="620" t="s">
        <v>1081</v>
      </c>
      <c r="D4504" s="612" t="s">
        <v>7029</v>
      </c>
      <c r="E4504" s="621">
        <v>47.69</v>
      </c>
      <c r="F4504" s="614">
        <f t="shared" si="1252"/>
        <v>57.5</v>
      </c>
      <c r="G4504" s="510"/>
      <c r="H4504" s="423"/>
      <c r="I4504" s="422">
        <f t="shared" ref="I4504:I4509" si="1253">IF(ISBLANK(E4504),0,ROUND(F4504*G4504,2))</f>
        <v>0</v>
      </c>
      <c r="J4504" s="422">
        <f t="shared" ref="J4504:J4509" si="1254">IF(ISBLANK(G4504),0,ROUND(G4504*H4504,2))</f>
        <v>0</v>
      </c>
      <c r="K4504" s="419"/>
      <c r="L4504" s="423">
        <f t="shared" ref="L4504:M4509" si="1255">G4504</f>
        <v>0</v>
      </c>
      <c r="M4504" s="423">
        <f t="shared" si="1255"/>
        <v>0</v>
      </c>
      <c r="N4504" s="424">
        <f t="shared" ref="N4504:N4509" si="1256">IF(ISBLANK(E4504),0,ROUND(F4504*L4504,2))</f>
        <v>0</v>
      </c>
      <c r="O4504" s="424">
        <f t="shared" ref="O4504:O4509" si="1257">IF(ISBLANK(L4504),0,ROUND(L4504*M4504,2))</f>
        <v>0</v>
      </c>
      <c r="P4504" s="420"/>
      <c r="Q4504" s="532"/>
      <c r="R4504" s="526" t="str">
        <f t="shared" si="1251"/>
        <v/>
      </c>
      <c r="S4504" s="526" t="str">
        <f t="shared" si="1238"/>
        <v/>
      </c>
      <c r="V4504" s="433">
        <f>VLOOKUP(A4504,[3]Cartilha!$A:$A,1,FALSE)</f>
        <v>91784</v>
      </c>
      <c r="W4504" s="367"/>
    </row>
    <row r="4505" spans="1:23" ht="33.75" x14ac:dyDescent="0.2">
      <c r="A4505" s="623">
        <v>91785</v>
      </c>
      <c r="B4505" s="616" t="s">
        <v>3171</v>
      </c>
      <c r="C4505" s="620" t="s">
        <v>1082</v>
      </c>
      <c r="D4505" s="612" t="s">
        <v>7029</v>
      </c>
      <c r="E4505" s="621">
        <v>47.3</v>
      </c>
      <c r="F4505" s="614">
        <f t="shared" si="1252"/>
        <v>57.02</v>
      </c>
      <c r="G4505" s="510">
        <v>140</v>
      </c>
      <c r="H4505" s="423">
        <f>F4505</f>
        <v>57.02</v>
      </c>
      <c r="I4505" s="422">
        <f t="shared" si="1253"/>
        <v>7982.8</v>
      </c>
      <c r="J4505" s="422">
        <f t="shared" si="1254"/>
        <v>7982.8</v>
      </c>
      <c r="K4505" s="419"/>
      <c r="L4505" s="423">
        <f t="shared" si="1255"/>
        <v>140</v>
      </c>
      <c r="M4505" s="423">
        <f t="shared" si="1255"/>
        <v>57.02</v>
      </c>
      <c r="N4505" s="424">
        <f t="shared" si="1256"/>
        <v>7982.8</v>
      </c>
      <c r="O4505" s="424">
        <f t="shared" si="1257"/>
        <v>7982.8</v>
      </c>
      <c r="P4505" s="420"/>
      <c r="Q4505" s="532"/>
      <c r="R4505" s="526" t="str">
        <f t="shared" si="1251"/>
        <v>x</v>
      </c>
      <c r="S4505" s="526" t="str">
        <f t="shared" si="1238"/>
        <v>x</v>
      </c>
      <c r="V4505" s="433">
        <f>VLOOKUP(A4505,[3]Cartilha!$A:$A,1,FALSE)</f>
        <v>91785</v>
      </c>
      <c r="W4505" s="367"/>
    </row>
    <row r="4506" spans="1:23" ht="33.75" hidden="1" x14ac:dyDescent="0.2">
      <c r="A4506" s="623">
        <v>91786</v>
      </c>
      <c r="B4506" s="616" t="s">
        <v>3171</v>
      </c>
      <c r="C4506" s="620" t="s">
        <v>1083</v>
      </c>
      <c r="D4506" s="612" t="s">
        <v>7029</v>
      </c>
      <c r="E4506" s="621">
        <v>33</v>
      </c>
      <c r="F4506" s="614">
        <f t="shared" si="1252"/>
        <v>39.78</v>
      </c>
      <c r="G4506" s="510"/>
      <c r="H4506" s="423"/>
      <c r="I4506" s="422">
        <f t="shared" si="1253"/>
        <v>0</v>
      </c>
      <c r="J4506" s="422">
        <f t="shared" si="1254"/>
        <v>0</v>
      </c>
      <c r="K4506" s="419"/>
      <c r="L4506" s="423">
        <f t="shared" si="1255"/>
        <v>0</v>
      </c>
      <c r="M4506" s="423">
        <f t="shared" si="1255"/>
        <v>0</v>
      </c>
      <c r="N4506" s="424">
        <f t="shared" si="1256"/>
        <v>0</v>
      </c>
      <c r="O4506" s="424">
        <f t="shared" si="1257"/>
        <v>0</v>
      </c>
      <c r="P4506" s="420"/>
      <c r="Q4506" s="532"/>
      <c r="R4506" s="526" t="str">
        <f t="shared" si="1251"/>
        <v/>
      </c>
      <c r="S4506" s="526" t="str">
        <f t="shared" si="1238"/>
        <v/>
      </c>
      <c r="V4506" s="433">
        <f>VLOOKUP(A4506,[3]Cartilha!$A:$A,1,FALSE)</f>
        <v>91786</v>
      </c>
      <c r="W4506" s="367"/>
    </row>
    <row r="4507" spans="1:23" ht="22.5" hidden="1" x14ac:dyDescent="0.2">
      <c r="A4507" s="623">
        <v>89355</v>
      </c>
      <c r="B4507" s="616" t="s">
        <v>3171</v>
      </c>
      <c r="C4507" s="620" t="s">
        <v>1084</v>
      </c>
      <c r="D4507" s="612" t="s">
        <v>7029</v>
      </c>
      <c r="E4507" s="621">
        <v>20.22</v>
      </c>
      <c r="F4507" s="614">
        <f t="shared" si="1252"/>
        <v>24.38</v>
      </c>
      <c r="G4507" s="510"/>
      <c r="H4507" s="423"/>
      <c r="I4507" s="422">
        <f t="shared" si="1253"/>
        <v>0</v>
      </c>
      <c r="J4507" s="422">
        <f t="shared" si="1254"/>
        <v>0</v>
      </c>
      <c r="K4507" s="419"/>
      <c r="L4507" s="423">
        <f t="shared" si="1255"/>
        <v>0</v>
      </c>
      <c r="M4507" s="423">
        <f t="shared" si="1255"/>
        <v>0</v>
      </c>
      <c r="N4507" s="424">
        <f t="shared" si="1256"/>
        <v>0</v>
      </c>
      <c r="O4507" s="424">
        <f t="shared" si="1257"/>
        <v>0</v>
      </c>
      <c r="P4507" s="420"/>
      <c r="Q4507" s="532"/>
      <c r="R4507" s="526" t="str">
        <f t="shared" si="1251"/>
        <v/>
      </c>
      <c r="S4507" s="526" t="str">
        <f t="shared" si="1238"/>
        <v/>
      </c>
      <c r="V4507" s="433">
        <f>VLOOKUP(A4507,[3]Cartilha!$A:$A,1,FALSE)</f>
        <v>89355</v>
      </c>
      <c r="W4507" s="367"/>
    </row>
    <row r="4508" spans="1:23" ht="22.5" hidden="1" x14ac:dyDescent="0.2">
      <c r="A4508" s="623">
        <v>89356</v>
      </c>
      <c r="B4508" s="616" t="s">
        <v>3171</v>
      </c>
      <c r="C4508" s="620" t="s">
        <v>1085</v>
      </c>
      <c r="D4508" s="612" t="s">
        <v>7029</v>
      </c>
      <c r="E4508" s="621">
        <v>23.9</v>
      </c>
      <c r="F4508" s="614">
        <f t="shared" si="1252"/>
        <v>28.81</v>
      </c>
      <c r="G4508" s="510"/>
      <c r="H4508" s="423"/>
      <c r="I4508" s="422">
        <f t="shared" si="1253"/>
        <v>0</v>
      </c>
      <c r="J4508" s="422">
        <f t="shared" si="1254"/>
        <v>0</v>
      </c>
      <c r="K4508" s="419"/>
      <c r="L4508" s="423">
        <f t="shared" si="1255"/>
        <v>0</v>
      </c>
      <c r="M4508" s="423">
        <f t="shared" si="1255"/>
        <v>0</v>
      </c>
      <c r="N4508" s="424">
        <f t="shared" si="1256"/>
        <v>0</v>
      </c>
      <c r="O4508" s="424">
        <f t="shared" si="1257"/>
        <v>0</v>
      </c>
      <c r="P4508" s="420"/>
      <c r="Q4508" s="532"/>
      <c r="R4508" s="526" t="str">
        <f t="shared" si="1251"/>
        <v/>
      </c>
      <c r="S4508" s="526" t="str">
        <f t="shared" si="1238"/>
        <v/>
      </c>
      <c r="V4508" s="433">
        <f>VLOOKUP(A4508,[3]Cartilha!$A:$A,1,FALSE)</f>
        <v>89356</v>
      </c>
      <c r="W4508" s="367"/>
    </row>
    <row r="4509" spans="1:23" ht="22.5" hidden="1" x14ac:dyDescent="0.2">
      <c r="A4509" s="623">
        <v>89357</v>
      </c>
      <c r="B4509" s="616" t="s">
        <v>3171</v>
      </c>
      <c r="C4509" s="620" t="s">
        <v>1086</v>
      </c>
      <c r="D4509" s="612" t="s">
        <v>7029</v>
      </c>
      <c r="E4509" s="621">
        <v>33.840000000000003</v>
      </c>
      <c r="F4509" s="614">
        <f t="shared" si="1252"/>
        <v>40.799999999999997</v>
      </c>
      <c r="G4509" s="510"/>
      <c r="H4509" s="423"/>
      <c r="I4509" s="422">
        <f t="shared" si="1253"/>
        <v>0</v>
      </c>
      <c r="J4509" s="422">
        <f t="shared" si="1254"/>
        <v>0</v>
      </c>
      <c r="K4509" s="419"/>
      <c r="L4509" s="423">
        <f t="shared" si="1255"/>
        <v>0</v>
      </c>
      <c r="M4509" s="423">
        <f t="shared" si="1255"/>
        <v>0</v>
      </c>
      <c r="N4509" s="424">
        <f t="shared" si="1256"/>
        <v>0</v>
      </c>
      <c r="O4509" s="424">
        <f t="shared" si="1257"/>
        <v>0</v>
      </c>
      <c r="P4509" s="420"/>
      <c r="Q4509" s="532"/>
      <c r="R4509" s="526" t="str">
        <f t="shared" si="1251"/>
        <v/>
      </c>
      <c r="S4509" s="526" t="str">
        <f t="shared" si="1238"/>
        <v/>
      </c>
      <c r="V4509" s="433">
        <f>VLOOKUP(A4509,[3]Cartilha!$A:$A,1,FALSE)</f>
        <v>89357</v>
      </c>
      <c r="W4509" s="367"/>
    </row>
    <row r="4510" spans="1:23" hidden="1" x14ac:dyDescent="0.2">
      <c r="A4510" s="623" t="s">
        <v>1997</v>
      </c>
      <c r="B4510" s="616"/>
      <c r="C4510" s="620" t="s">
        <v>486</v>
      </c>
      <c r="D4510" s="612">
        <v>0</v>
      </c>
      <c r="E4510" s="621"/>
      <c r="F4510" s="614">
        <f t="shared" si="1252"/>
        <v>0</v>
      </c>
      <c r="G4510" s="518"/>
      <c r="H4510" s="446"/>
      <c r="I4510" s="447"/>
      <c r="J4510" s="448"/>
      <c r="K4510" s="419"/>
      <c r="L4510" s="446"/>
      <c r="M4510" s="446"/>
      <c r="N4510" s="447"/>
      <c r="O4510" s="448"/>
      <c r="P4510" s="420"/>
      <c r="Q4510" s="525" t="str">
        <f>IF(OR(SUM(J4511:J4513)&gt;0,SUM(O4511:O4513)&gt;0),"xx","")</f>
        <v/>
      </c>
      <c r="R4510" s="526" t="str">
        <f t="shared" si="1251"/>
        <v/>
      </c>
      <c r="S4510" s="526" t="str">
        <f t="shared" si="1238"/>
        <v/>
      </c>
      <c r="V4510" s="433" t="str">
        <f>VLOOKUP(A4510,[3]Cartilha!$A:$A,1,FALSE)</f>
        <v>9.3.16.2</v>
      </c>
      <c r="W4510" s="367"/>
    </row>
    <row r="4511" spans="1:23" ht="22.5" hidden="1" x14ac:dyDescent="0.2">
      <c r="A4511" s="623">
        <v>89401</v>
      </c>
      <c r="B4511" s="616" t="s">
        <v>3171</v>
      </c>
      <c r="C4511" s="620" t="s">
        <v>1087</v>
      </c>
      <c r="D4511" s="612" t="s">
        <v>7029</v>
      </c>
      <c r="E4511" s="621">
        <v>8.89</v>
      </c>
      <c r="F4511" s="614">
        <f t="shared" si="1252"/>
        <v>10.72</v>
      </c>
      <c r="G4511" s="510"/>
      <c r="H4511" s="423"/>
      <c r="I4511" s="422">
        <f>IF(ISBLANK(E4511),0,ROUND(F4511*G4511,2))</f>
        <v>0</v>
      </c>
      <c r="J4511" s="422">
        <f>IF(ISBLANK(G4511),0,ROUND(G4511*H4511,2))</f>
        <v>0</v>
      </c>
      <c r="K4511" s="419"/>
      <c r="L4511" s="423">
        <f t="shared" ref="L4511:M4513" si="1258">G4511</f>
        <v>0</v>
      </c>
      <c r="M4511" s="423">
        <f t="shared" si="1258"/>
        <v>0</v>
      </c>
      <c r="N4511" s="424">
        <f>IF(ISBLANK(E4511),0,ROUND(F4511*L4511,2))</f>
        <v>0</v>
      </c>
      <c r="O4511" s="424">
        <f>IF(ISBLANK(L4511),0,ROUND(L4511*M4511,2))</f>
        <v>0</v>
      </c>
      <c r="P4511" s="420"/>
      <c r="Q4511" s="532"/>
      <c r="R4511" s="526" t="str">
        <f t="shared" si="1251"/>
        <v/>
      </c>
      <c r="S4511" s="526" t="str">
        <f t="shared" si="1238"/>
        <v/>
      </c>
      <c r="V4511" s="433">
        <f>VLOOKUP(A4511,[3]Cartilha!$A:$A,1,FALSE)</f>
        <v>89401</v>
      </c>
      <c r="W4511" s="367"/>
    </row>
    <row r="4512" spans="1:23" ht="22.5" hidden="1" x14ac:dyDescent="0.2">
      <c r="A4512" s="623">
        <v>89402</v>
      </c>
      <c r="B4512" s="616" t="s">
        <v>3171</v>
      </c>
      <c r="C4512" s="620" t="s">
        <v>1088</v>
      </c>
      <c r="D4512" s="612" t="s">
        <v>7029</v>
      </c>
      <c r="E4512" s="621">
        <v>10.83</v>
      </c>
      <c r="F4512" s="614">
        <f t="shared" si="1252"/>
        <v>13.06</v>
      </c>
      <c r="G4512" s="510"/>
      <c r="H4512" s="423"/>
      <c r="I4512" s="422">
        <f>IF(ISBLANK(E4512),0,ROUND(F4512*G4512,2))</f>
        <v>0</v>
      </c>
      <c r="J4512" s="422">
        <f>IF(ISBLANK(G4512),0,ROUND(G4512*H4512,2))</f>
        <v>0</v>
      </c>
      <c r="K4512" s="419"/>
      <c r="L4512" s="423">
        <f t="shared" si="1258"/>
        <v>0</v>
      </c>
      <c r="M4512" s="423">
        <f t="shared" si="1258"/>
        <v>0</v>
      </c>
      <c r="N4512" s="424">
        <f>IF(ISBLANK(E4512),0,ROUND(F4512*L4512,2))</f>
        <v>0</v>
      </c>
      <c r="O4512" s="424">
        <f>IF(ISBLANK(L4512),0,ROUND(L4512*M4512,2))</f>
        <v>0</v>
      </c>
      <c r="P4512" s="420"/>
      <c r="Q4512" s="532"/>
      <c r="R4512" s="526" t="str">
        <f t="shared" si="1251"/>
        <v/>
      </c>
      <c r="S4512" s="526" t="str">
        <f t="shared" si="1238"/>
        <v/>
      </c>
      <c r="V4512" s="433">
        <f>VLOOKUP(A4512,[3]Cartilha!$A:$A,1,FALSE)</f>
        <v>89402</v>
      </c>
      <c r="W4512" s="367"/>
    </row>
    <row r="4513" spans="1:23" ht="22.5" hidden="1" x14ac:dyDescent="0.2">
      <c r="A4513" s="623">
        <v>89403</v>
      </c>
      <c r="B4513" s="616" t="s">
        <v>3171</v>
      </c>
      <c r="C4513" s="620" t="s">
        <v>1089</v>
      </c>
      <c r="D4513" s="612" t="s">
        <v>7029</v>
      </c>
      <c r="E4513" s="621">
        <v>18.2</v>
      </c>
      <c r="F4513" s="614">
        <f t="shared" si="1252"/>
        <v>21.94</v>
      </c>
      <c r="G4513" s="510"/>
      <c r="H4513" s="423"/>
      <c r="I4513" s="422">
        <f>IF(ISBLANK(E4513),0,ROUND(F4513*G4513,2))</f>
        <v>0</v>
      </c>
      <c r="J4513" s="422">
        <f>IF(ISBLANK(G4513),0,ROUND(G4513*H4513,2))</f>
        <v>0</v>
      </c>
      <c r="K4513" s="419"/>
      <c r="L4513" s="423">
        <f t="shared" si="1258"/>
        <v>0</v>
      </c>
      <c r="M4513" s="423">
        <f t="shared" si="1258"/>
        <v>0</v>
      </c>
      <c r="N4513" s="424">
        <f>IF(ISBLANK(E4513),0,ROUND(F4513*L4513,2))</f>
        <v>0</v>
      </c>
      <c r="O4513" s="424">
        <f>IF(ISBLANK(L4513),0,ROUND(L4513*M4513,2))</f>
        <v>0</v>
      </c>
      <c r="P4513" s="420"/>
      <c r="Q4513" s="532"/>
      <c r="R4513" s="526" t="str">
        <f t="shared" si="1251"/>
        <v/>
      </c>
      <c r="S4513" s="526" t="str">
        <f t="shared" si="1238"/>
        <v/>
      </c>
      <c r="V4513" s="433">
        <f>VLOOKUP(A4513,[3]Cartilha!$A:$A,1,FALSE)</f>
        <v>89403</v>
      </c>
      <c r="W4513" s="367"/>
    </row>
    <row r="4514" spans="1:23" hidden="1" x14ac:dyDescent="0.2">
      <c r="A4514" s="623" t="s">
        <v>1998</v>
      </c>
      <c r="B4514" s="616"/>
      <c r="C4514" s="620" t="s">
        <v>487</v>
      </c>
      <c r="D4514" s="612">
        <v>0</v>
      </c>
      <c r="E4514" s="621"/>
      <c r="F4514" s="614">
        <f t="shared" si="1252"/>
        <v>0</v>
      </c>
      <c r="G4514" s="518"/>
      <c r="H4514" s="446"/>
      <c r="I4514" s="447"/>
      <c r="J4514" s="448"/>
      <c r="K4514" s="419"/>
      <c r="L4514" s="446"/>
      <c r="M4514" s="446"/>
      <c r="N4514" s="447"/>
      <c r="O4514" s="448"/>
      <c r="P4514" s="420"/>
      <c r="Q4514" s="525" t="str">
        <f>IF(OR(SUM(J4515:J4523)&gt;0,SUM(O4515:O4523)&gt;0),"xx","")</f>
        <v/>
      </c>
      <c r="R4514" s="526" t="str">
        <f t="shared" si="1251"/>
        <v/>
      </c>
      <c r="S4514" s="526" t="str">
        <f t="shared" ref="S4514:S4577" si="1259">IF(Q4514="X","x",IF(Q4514="xx","x",IF(OR(J4514&gt;0,O4514&gt;0),"x","")))</f>
        <v/>
      </c>
      <c r="V4514" s="433" t="str">
        <f>VLOOKUP(A4514,[3]Cartilha!$A:$A,1,FALSE)</f>
        <v>9.3.16.3</v>
      </c>
      <c r="W4514" s="367"/>
    </row>
    <row r="4515" spans="1:23" hidden="1" x14ac:dyDescent="0.2">
      <c r="A4515" s="623">
        <v>89446</v>
      </c>
      <c r="B4515" s="616" t="s">
        <v>3171</v>
      </c>
      <c r="C4515" s="620" t="s">
        <v>1090</v>
      </c>
      <c r="D4515" s="612" t="s">
        <v>7029</v>
      </c>
      <c r="E4515" s="621">
        <v>5.87</v>
      </c>
      <c r="F4515" s="614">
        <f t="shared" si="1252"/>
        <v>7.08</v>
      </c>
      <c r="G4515" s="510"/>
      <c r="H4515" s="423"/>
      <c r="I4515" s="422">
        <f t="shared" ref="I4515:I4523" si="1260">IF(ISBLANK(E4515),0,ROUND(F4515*G4515,2))</f>
        <v>0</v>
      </c>
      <c r="J4515" s="422">
        <f t="shared" ref="J4515:J4523" si="1261">IF(ISBLANK(G4515),0,ROUND(G4515*H4515,2))</f>
        <v>0</v>
      </c>
      <c r="K4515" s="419"/>
      <c r="L4515" s="423">
        <f t="shared" ref="L4515:L4523" si="1262">G4515</f>
        <v>0</v>
      </c>
      <c r="M4515" s="423">
        <f t="shared" ref="M4515:M4523" si="1263">H4515</f>
        <v>0</v>
      </c>
      <c r="N4515" s="424">
        <f t="shared" ref="N4515:N4523" si="1264">IF(ISBLANK(E4515),0,ROUND(F4515*L4515,2))</f>
        <v>0</v>
      </c>
      <c r="O4515" s="424">
        <f t="shared" ref="O4515:O4523" si="1265">IF(ISBLANK(L4515),0,ROUND(L4515*M4515,2))</f>
        <v>0</v>
      </c>
      <c r="P4515" s="420"/>
      <c r="Q4515" s="532"/>
      <c r="R4515" s="526" t="str">
        <f t="shared" si="1251"/>
        <v/>
      </c>
      <c r="S4515" s="526" t="str">
        <f t="shared" si="1259"/>
        <v/>
      </c>
      <c r="V4515" s="433">
        <f>VLOOKUP(A4515,[3]Cartilha!$A:$A,1,FALSE)</f>
        <v>89446</v>
      </c>
      <c r="W4515" s="367"/>
    </row>
    <row r="4516" spans="1:23" hidden="1" x14ac:dyDescent="0.2">
      <c r="A4516" s="623">
        <v>89447</v>
      </c>
      <c r="B4516" s="616" t="s">
        <v>3171</v>
      </c>
      <c r="C4516" s="620" t="s">
        <v>1091</v>
      </c>
      <c r="D4516" s="612" t="s">
        <v>7029</v>
      </c>
      <c r="E4516" s="621">
        <v>12.38</v>
      </c>
      <c r="F4516" s="614">
        <f t="shared" si="1252"/>
        <v>14.93</v>
      </c>
      <c r="G4516" s="510"/>
      <c r="H4516" s="423"/>
      <c r="I4516" s="422">
        <f t="shared" si="1260"/>
        <v>0</v>
      </c>
      <c r="J4516" s="422">
        <f t="shared" si="1261"/>
        <v>0</v>
      </c>
      <c r="K4516" s="419"/>
      <c r="L4516" s="423">
        <f t="shared" si="1262"/>
        <v>0</v>
      </c>
      <c r="M4516" s="423">
        <f t="shared" si="1263"/>
        <v>0</v>
      </c>
      <c r="N4516" s="424">
        <f t="shared" si="1264"/>
        <v>0</v>
      </c>
      <c r="O4516" s="424">
        <f t="shared" si="1265"/>
        <v>0</v>
      </c>
      <c r="P4516" s="420"/>
      <c r="Q4516" s="532"/>
      <c r="R4516" s="526" t="str">
        <f t="shared" si="1251"/>
        <v/>
      </c>
      <c r="S4516" s="526" t="str">
        <f t="shared" si="1259"/>
        <v/>
      </c>
      <c r="V4516" s="433">
        <f>VLOOKUP(A4516,[3]Cartilha!$A:$A,1,FALSE)</f>
        <v>89447</v>
      </c>
      <c r="W4516" s="367"/>
    </row>
    <row r="4517" spans="1:23" ht="22.5" hidden="1" x14ac:dyDescent="0.2">
      <c r="A4517" s="623">
        <v>91787</v>
      </c>
      <c r="B4517" s="616" t="s">
        <v>3171</v>
      </c>
      <c r="C4517" s="620" t="s">
        <v>1092</v>
      </c>
      <c r="D4517" s="612" t="s">
        <v>7029</v>
      </c>
      <c r="E4517" s="621">
        <v>37.43</v>
      </c>
      <c r="F4517" s="614">
        <f t="shared" si="1252"/>
        <v>45.13</v>
      </c>
      <c r="G4517" s="510"/>
      <c r="H4517" s="423"/>
      <c r="I4517" s="422">
        <f t="shared" si="1260"/>
        <v>0</v>
      </c>
      <c r="J4517" s="422">
        <f t="shared" si="1261"/>
        <v>0</v>
      </c>
      <c r="K4517" s="419"/>
      <c r="L4517" s="423">
        <f t="shared" si="1262"/>
        <v>0</v>
      </c>
      <c r="M4517" s="423">
        <f t="shared" si="1263"/>
        <v>0</v>
      </c>
      <c r="N4517" s="424">
        <f t="shared" si="1264"/>
        <v>0</v>
      </c>
      <c r="O4517" s="424">
        <f t="shared" si="1265"/>
        <v>0</v>
      </c>
      <c r="P4517" s="420"/>
      <c r="Q4517" s="532"/>
      <c r="R4517" s="526" t="str">
        <f t="shared" si="1251"/>
        <v/>
      </c>
      <c r="S4517" s="526" t="str">
        <f t="shared" si="1259"/>
        <v/>
      </c>
      <c r="V4517" s="433">
        <f>VLOOKUP(A4517,[3]Cartilha!$A:$A,1,FALSE)</f>
        <v>91787</v>
      </c>
      <c r="W4517" s="367"/>
    </row>
    <row r="4518" spans="1:23" ht="22.5" hidden="1" x14ac:dyDescent="0.2">
      <c r="A4518" s="623">
        <v>91788</v>
      </c>
      <c r="B4518" s="616" t="s">
        <v>3171</v>
      </c>
      <c r="C4518" s="620" t="s">
        <v>1093</v>
      </c>
      <c r="D4518" s="612" t="s">
        <v>7029</v>
      </c>
      <c r="E4518" s="621">
        <v>47.64</v>
      </c>
      <c r="F4518" s="614">
        <f t="shared" si="1252"/>
        <v>57.43</v>
      </c>
      <c r="G4518" s="510"/>
      <c r="H4518" s="423"/>
      <c r="I4518" s="422">
        <f t="shared" si="1260"/>
        <v>0</v>
      </c>
      <c r="J4518" s="422">
        <f t="shared" si="1261"/>
        <v>0</v>
      </c>
      <c r="K4518" s="419"/>
      <c r="L4518" s="423">
        <f t="shared" si="1262"/>
        <v>0</v>
      </c>
      <c r="M4518" s="423">
        <f t="shared" si="1263"/>
        <v>0</v>
      </c>
      <c r="N4518" s="424">
        <f t="shared" si="1264"/>
        <v>0</v>
      </c>
      <c r="O4518" s="424">
        <f t="shared" si="1265"/>
        <v>0</v>
      </c>
      <c r="P4518" s="420"/>
      <c r="Q4518" s="532"/>
      <c r="R4518" s="526" t="str">
        <f t="shared" si="1251"/>
        <v/>
      </c>
      <c r="S4518" s="526" t="str">
        <f t="shared" si="1259"/>
        <v/>
      </c>
      <c r="V4518" s="433">
        <f>VLOOKUP(A4518,[3]Cartilha!$A:$A,1,FALSE)</f>
        <v>91788</v>
      </c>
      <c r="W4518" s="367"/>
    </row>
    <row r="4519" spans="1:23" hidden="1" x14ac:dyDescent="0.2">
      <c r="A4519" s="623">
        <v>89448</v>
      </c>
      <c r="B4519" s="616" t="s">
        <v>3171</v>
      </c>
      <c r="C4519" s="620" t="s">
        <v>1094</v>
      </c>
      <c r="D4519" s="612" t="s">
        <v>7029</v>
      </c>
      <c r="E4519" s="621">
        <v>17.79</v>
      </c>
      <c r="F4519" s="614">
        <f t="shared" si="1252"/>
        <v>21.45</v>
      </c>
      <c r="G4519" s="510"/>
      <c r="H4519" s="423"/>
      <c r="I4519" s="422">
        <f t="shared" si="1260"/>
        <v>0</v>
      </c>
      <c r="J4519" s="422">
        <f t="shared" si="1261"/>
        <v>0</v>
      </c>
      <c r="K4519" s="419"/>
      <c r="L4519" s="423">
        <f t="shared" si="1262"/>
        <v>0</v>
      </c>
      <c r="M4519" s="423">
        <f t="shared" si="1263"/>
        <v>0</v>
      </c>
      <c r="N4519" s="424">
        <f t="shared" si="1264"/>
        <v>0</v>
      </c>
      <c r="O4519" s="424">
        <f t="shared" si="1265"/>
        <v>0</v>
      </c>
      <c r="P4519" s="420"/>
      <c r="Q4519" s="532"/>
      <c r="R4519" s="526" t="str">
        <f t="shared" si="1251"/>
        <v/>
      </c>
      <c r="S4519" s="526" t="str">
        <f t="shared" si="1259"/>
        <v/>
      </c>
      <c r="V4519" s="433">
        <f>VLOOKUP(A4519,[3]Cartilha!$A:$A,1,FALSE)</f>
        <v>89448</v>
      </c>
      <c r="W4519" s="367"/>
    </row>
    <row r="4520" spans="1:23" hidden="1" x14ac:dyDescent="0.2">
      <c r="A4520" s="623">
        <v>89449</v>
      </c>
      <c r="B4520" s="616" t="s">
        <v>3171</v>
      </c>
      <c r="C4520" s="620" t="s">
        <v>1095</v>
      </c>
      <c r="D4520" s="612" t="s">
        <v>7029</v>
      </c>
      <c r="E4520" s="621">
        <v>20.45</v>
      </c>
      <c r="F4520" s="614">
        <f t="shared" si="1252"/>
        <v>24.65</v>
      </c>
      <c r="G4520" s="510"/>
      <c r="H4520" s="423"/>
      <c r="I4520" s="422">
        <f t="shared" si="1260"/>
        <v>0</v>
      </c>
      <c r="J4520" s="422">
        <f t="shared" si="1261"/>
        <v>0</v>
      </c>
      <c r="K4520" s="419"/>
      <c r="L4520" s="423">
        <f t="shared" si="1262"/>
        <v>0</v>
      </c>
      <c r="M4520" s="423">
        <f t="shared" si="1263"/>
        <v>0</v>
      </c>
      <c r="N4520" s="424">
        <f t="shared" si="1264"/>
        <v>0</v>
      </c>
      <c r="O4520" s="424">
        <f t="shared" si="1265"/>
        <v>0</v>
      </c>
      <c r="P4520" s="420"/>
      <c r="Q4520" s="532"/>
      <c r="R4520" s="526" t="str">
        <f t="shared" si="1251"/>
        <v/>
      </c>
      <c r="S4520" s="526" t="str">
        <f t="shared" si="1259"/>
        <v/>
      </c>
      <c r="V4520" s="433">
        <f>VLOOKUP(A4520,[3]Cartilha!$A:$A,1,FALSE)</f>
        <v>89449</v>
      </c>
      <c r="W4520" s="367"/>
    </row>
    <row r="4521" spans="1:23" hidden="1" x14ac:dyDescent="0.2">
      <c r="A4521" s="623">
        <v>89450</v>
      </c>
      <c r="B4521" s="616" t="s">
        <v>3171</v>
      </c>
      <c r="C4521" s="620" t="s">
        <v>1096</v>
      </c>
      <c r="D4521" s="612" t="s">
        <v>7029</v>
      </c>
      <c r="E4521" s="621">
        <v>33.770000000000003</v>
      </c>
      <c r="F4521" s="614">
        <f t="shared" si="1252"/>
        <v>40.71</v>
      </c>
      <c r="G4521" s="510"/>
      <c r="H4521" s="423"/>
      <c r="I4521" s="422">
        <f t="shared" si="1260"/>
        <v>0</v>
      </c>
      <c r="J4521" s="422">
        <f t="shared" si="1261"/>
        <v>0</v>
      </c>
      <c r="K4521" s="419"/>
      <c r="L4521" s="423">
        <f t="shared" si="1262"/>
        <v>0</v>
      </c>
      <c r="M4521" s="423">
        <f t="shared" si="1263"/>
        <v>0</v>
      </c>
      <c r="N4521" s="424">
        <f t="shared" si="1264"/>
        <v>0</v>
      </c>
      <c r="O4521" s="424">
        <f t="shared" si="1265"/>
        <v>0</v>
      </c>
      <c r="P4521" s="420"/>
      <c r="Q4521" s="532"/>
      <c r="R4521" s="526" t="str">
        <f t="shared" si="1251"/>
        <v/>
      </c>
      <c r="S4521" s="526" t="str">
        <f t="shared" si="1259"/>
        <v/>
      </c>
      <c r="V4521" s="433">
        <f>VLOOKUP(A4521,[3]Cartilha!$A:$A,1,FALSE)</f>
        <v>89450</v>
      </c>
      <c r="W4521" s="367"/>
    </row>
    <row r="4522" spans="1:23" hidden="1" x14ac:dyDescent="0.2">
      <c r="A4522" s="623">
        <v>89451</v>
      </c>
      <c r="B4522" s="616" t="s">
        <v>3171</v>
      </c>
      <c r="C4522" s="620" t="s">
        <v>1097</v>
      </c>
      <c r="D4522" s="612" t="s">
        <v>7029</v>
      </c>
      <c r="E4522" s="621">
        <v>55.8</v>
      </c>
      <c r="F4522" s="614">
        <f t="shared" si="1252"/>
        <v>67.27</v>
      </c>
      <c r="G4522" s="510"/>
      <c r="H4522" s="423"/>
      <c r="I4522" s="422">
        <f t="shared" si="1260"/>
        <v>0</v>
      </c>
      <c r="J4522" s="422">
        <f t="shared" si="1261"/>
        <v>0</v>
      </c>
      <c r="K4522" s="419"/>
      <c r="L4522" s="423">
        <f t="shared" si="1262"/>
        <v>0</v>
      </c>
      <c r="M4522" s="423">
        <f t="shared" si="1263"/>
        <v>0</v>
      </c>
      <c r="N4522" s="424">
        <f t="shared" si="1264"/>
        <v>0</v>
      </c>
      <c r="O4522" s="424">
        <f t="shared" si="1265"/>
        <v>0</v>
      </c>
      <c r="P4522" s="420"/>
      <c r="Q4522" s="532"/>
      <c r="R4522" s="526" t="str">
        <f t="shared" si="1251"/>
        <v/>
      </c>
      <c r="S4522" s="526" t="str">
        <f t="shared" si="1259"/>
        <v/>
      </c>
      <c r="V4522" s="433">
        <f>VLOOKUP(A4522,[3]Cartilha!$A:$A,1,FALSE)</f>
        <v>89451</v>
      </c>
      <c r="W4522" s="367"/>
    </row>
    <row r="4523" spans="1:23" hidden="1" x14ac:dyDescent="0.2">
      <c r="A4523" s="623">
        <v>89452</v>
      </c>
      <c r="B4523" s="616" t="s">
        <v>3171</v>
      </c>
      <c r="C4523" s="620" t="s">
        <v>1098</v>
      </c>
      <c r="D4523" s="612" t="s">
        <v>7029</v>
      </c>
      <c r="E4523" s="621">
        <v>69.45</v>
      </c>
      <c r="F4523" s="614">
        <f t="shared" si="1252"/>
        <v>83.73</v>
      </c>
      <c r="G4523" s="510"/>
      <c r="H4523" s="423"/>
      <c r="I4523" s="422">
        <f t="shared" si="1260"/>
        <v>0</v>
      </c>
      <c r="J4523" s="422">
        <f t="shared" si="1261"/>
        <v>0</v>
      </c>
      <c r="K4523" s="419"/>
      <c r="L4523" s="423">
        <f t="shared" si="1262"/>
        <v>0</v>
      </c>
      <c r="M4523" s="423">
        <f t="shared" si="1263"/>
        <v>0</v>
      </c>
      <c r="N4523" s="424">
        <f t="shared" si="1264"/>
        <v>0</v>
      </c>
      <c r="O4523" s="424">
        <f t="shared" si="1265"/>
        <v>0</v>
      </c>
      <c r="P4523" s="420"/>
      <c r="Q4523" s="532"/>
      <c r="R4523" s="526" t="str">
        <f t="shared" si="1251"/>
        <v/>
      </c>
      <c r="S4523" s="526" t="str">
        <f t="shared" si="1259"/>
        <v/>
      </c>
      <c r="V4523" s="433">
        <f>VLOOKUP(A4523,[3]Cartilha!$A:$A,1,FALSE)</f>
        <v>89452</v>
      </c>
      <c r="W4523" s="367"/>
    </row>
    <row r="4524" spans="1:23" hidden="1" x14ac:dyDescent="0.2">
      <c r="A4524" s="623" t="s">
        <v>2406</v>
      </c>
      <c r="B4524" s="616"/>
      <c r="C4524" s="620" t="s">
        <v>2407</v>
      </c>
      <c r="D4524" s="612">
        <v>0</v>
      </c>
      <c r="E4524" s="621"/>
      <c r="F4524" s="614">
        <f t="shared" si="1252"/>
        <v>0</v>
      </c>
      <c r="G4524" s="518"/>
      <c r="H4524" s="446"/>
      <c r="I4524" s="447"/>
      <c r="J4524" s="448"/>
      <c r="K4524" s="419"/>
      <c r="L4524" s="446"/>
      <c r="M4524" s="446"/>
      <c r="N4524" s="447"/>
      <c r="O4524" s="448"/>
      <c r="P4524" s="420"/>
      <c r="Q4524" s="525" t="str">
        <f>IF(OR(SUM(J4525:J4530)&gt;0,SUM(O4525:O4530)&gt;0),"xx","")</f>
        <v/>
      </c>
      <c r="R4524" s="526" t="str">
        <f t="shared" si="1251"/>
        <v/>
      </c>
      <c r="S4524" s="526" t="str">
        <f t="shared" si="1259"/>
        <v/>
      </c>
      <c r="V4524" s="433" t="str">
        <f>VLOOKUP(A4524,[3]Cartilha!$A:$A,1,FALSE)</f>
        <v>9.3.16.4</v>
      </c>
      <c r="W4524" s="367"/>
    </row>
    <row r="4525" spans="1:23" ht="22.5" hidden="1" x14ac:dyDescent="0.2">
      <c r="A4525" s="623">
        <v>97121</v>
      </c>
      <c r="B4525" s="616" t="s">
        <v>3171</v>
      </c>
      <c r="C4525" s="620" t="s">
        <v>2408</v>
      </c>
      <c r="D4525" s="612" t="s">
        <v>7029</v>
      </c>
      <c r="E4525" s="621">
        <v>2.12</v>
      </c>
      <c r="F4525" s="614">
        <f t="shared" si="1252"/>
        <v>2.56</v>
      </c>
      <c r="G4525" s="510"/>
      <c r="H4525" s="423"/>
      <c r="I4525" s="422">
        <f t="shared" ref="I4525:I4530" si="1266">IF(ISBLANK(E4525),0,ROUND(F4525*G4525,2))</f>
        <v>0</v>
      </c>
      <c r="J4525" s="422">
        <f t="shared" ref="J4525:J4530" si="1267">IF(ISBLANK(G4525),0,ROUND(G4525*H4525,2))</f>
        <v>0</v>
      </c>
      <c r="K4525" s="419"/>
      <c r="L4525" s="423">
        <f t="shared" ref="L4525:M4530" si="1268">G4525</f>
        <v>0</v>
      </c>
      <c r="M4525" s="423">
        <f t="shared" si="1268"/>
        <v>0</v>
      </c>
      <c r="N4525" s="424">
        <f t="shared" ref="N4525:N4530" si="1269">IF(ISBLANK(E4525),0,ROUND(F4525*L4525,2))</f>
        <v>0</v>
      </c>
      <c r="O4525" s="424">
        <f t="shared" ref="O4525:O4530" si="1270">IF(ISBLANK(L4525),0,ROUND(L4525*M4525,2))</f>
        <v>0</v>
      </c>
      <c r="P4525" s="420"/>
      <c r="Q4525" s="532"/>
      <c r="R4525" s="526" t="str">
        <f t="shared" si="1251"/>
        <v/>
      </c>
      <c r="S4525" s="526" t="str">
        <f t="shared" si="1259"/>
        <v/>
      </c>
      <c r="V4525" s="433">
        <f>VLOOKUP(A4525,[3]Cartilha!$A:$A,1,FALSE)</f>
        <v>97121</v>
      </c>
      <c r="W4525" s="367"/>
    </row>
    <row r="4526" spans="1:23" ht="22.5" hidden="1" x14ac:dyDescent="0.2">
      <c r="A4526" s="623">
        <v>97122</v>
      </c>
      <c r="B4526" s="616" t="s">
        <v>3171</v>
      </c>
      <c r="C4526" s="620" t="s">
        <v>2409</v>
      </c>
      <c r="D4526" s="612" t="s">
        <v>7029</v>
      </c>
      <c r="E4526" s="621">
        <v>2.95</v>
      </c>
      <c r="F4526" s="614">
        <f t="shared" si="1252"/>
        <v>3.56</v>
      </c>
      <c r="G4526" s="510"/>
      <c r="H4526" s="423"/>
      <c r="I4526" s="422">
        <f t="shared" si="1266"/>
        <v>0</v>
      </c>
      <c r="J4526" s="422">
        <f t="shared" si="1267"/>
        <v>0</v>
      </c>
      <c r="K4526" s="419"/>
      <c r="L4526" s="423">
        <f t="shared" si="1268"/>
        <v>0</v>
      </c>
      <c r="M4526" s="423">
        <f t="shared" si="1268"/>
        <v>0</v>
      </c>
      <c r="N4526" s="424">
        <f t="shared" si="1269"/>
        <v>0</v>
      </c>
      <c r="O4526" s="424">
        <f t="shared" si="1270"/>
        <v>0</v>
      </c>
      <c r="P4526" s="420"/>
      <c r="Q4526" s="532"/>
      <c r="R4526" s="526" t="str">
        <f t="shared" si="1251"/>
        <v/>
      </c>
      <c r="S4526" s="526" t="str">
        <f t="shared" si="1259"/>
        <v/>
      </c>
      <c r="V4526" s="433">
        <f>VLOOKUP(A4526,[3]Cartilha!$A:$A,1,FALSE)</f>
        <v>97122</v>
      </c>
      <c r="W4526" s="367"/>
    </row>
    <row r="4527" spans="1:23" ht="22.5" hidden="1" x14ac:dyDescent="0.2">
      <c r="A4527" s="623">
        <v>97123</v>
      </c>
      <c r="B4527" s="616" t="s">
        <v>3171</v>
      </c>
      <c r="C4527" s="620" t="s">
        <v>2410</v>
      </c>
      <c r="D4527" s="612" t="s">
        <v>7029</v>
      </c>
      <c r="E4527" s="621">
        <v>3.75</v>
      </c>
      <c r="F4527" s="614">
        <f t="shared" si="1252"/>
        <v>4.5199999999999996</v>
      </c>
      <c r="G4527" s="510"/>
      <c r="H4527" s="423"/>
      <c r="I4527" s="422">
        <f t="shared" si="1266"/>
        <v>0</v>
      </c>
      <c r="J4527" s="422">
        <f t="shared" si="1267"/>
        <v>0</v>
      </c>
      <c r="K4527" s="419"/>
      <c r="L4527" s="423">
        <f t="shared" si="1268"/>
        <v>0</v>
      </c>
      <c r="M4527" s="423">
        <f t="shared" si="1268"/>
        <v>0</v>
      </c>
      <c r="N4527" s="424">
        <f t="shared" si="1269"/>
        <v>0</v>
      </c>
      <c r="O4527" s="424">
        <f t="shared" si="1270"/>
        <v>0</v>
      </c>
      <c r="P4527" s="420"/>
      <c r="Q4527" s="532"/>
      <c r="R4527" s="526" t="str">
        <f t="shared" si="1251"/>
        <v/>
      </c>
      <c r="S4527" s="526" t="str">
        <f t="shared" si="1259"/>
        <v/>
      </c>
      <c r="V4527" s="433">
        <f>VLOOKUP(A4527,[3]Cartilha!$A:$A,1,FALSE)</f>
        <v>97123</v>
      </c>
      <c r="W4527" s="367"/>
    </row>
    <row r="4528" spans="1:23" ht="22.5" hidden="1" x14ac:dyDescent="0.2">
      <c r="A4528" s="623">
        <v>97124</v>
      </c>
      <c r="B4528" s="616" t="s">
        <v>3171</v>
      </c>
      <c r="C4528" s="620" t="s">
        <v>2411</v>
      </c>
      <c r="D4528" s="612" t="s">
        <v>7029</v>
      </c>
      <c r="E4528" s="621">
        <v>0.94</v>
      </c>
      <c r="F4528" s="614">
        <f t="shared" si="1252"/>
        <v>1.1299999999999999</v>
      </c>
      <c r="G4528" s="510"/>
      <c r="H4528" s="423"/>
      <c r="I4528" s="422">
        <f t="shared" si="1266"/>
        <v>0</v>
      </c>
      <c r="J4528" s="422">
        <f t="shared" si="1267"/>
        <v>0</v>
      </c>
      <c r="K4528" s="419"/>
      <c r="L4528" s="423">
        <f t="shared" si="1268"/>
        <v>0</v>
      </c>
      <c r="M4528" s="423">
        <f t="shared" si="1268"/>
        <v>0</v>
      </c>
      <c r="N4528" s="424">
        <f t="shared" si="1269"/>
        <v>0</v>
      </c>
      <c r="O4528" s="424">
        <f t="shared" si="1270"/>
        <v>0</v>
      </c>
      <c r="P4528" s="420"/>
      <c r="Q4528" s="532"/>
      <c r="R4528" s="526" t="str">
        <f t="shared" si="1251"/>
        <v/>
      </c>
      <c r="S4528" s="526" t="str">
        <f t="shared" si="1259"/>
        <v/>
      </c>
      <c r="V4528" s="433">
        <f>VLOOKUP(A4528,[3]Cartilha!$A:$A,1,FALSE)</f>
        <v>97124</v>
      </c>
      <c r="W4528" s="367"/>
    </row>
    <row r="4529" spans="1:23" ht="22.5" hidden="1" x14ac:dyDescent="0.2">
      <c r="A4529" s="623">
        <v>97125</v>
      </c>
      <c r="B4529" s="616" t="s">
        <v>3171</v>
      </c>
      <c r="C4529" s="620" t="s">
        <v>2412</v>
      </c>
      <c r="D4529" s="612" t="s">
        <v>7029</v>
      </c>
      <c r="E4529" s="621">
        <v>1.33</v>
      </c>
      <c r="F4529" s="614">
        <f t="shared" si="1252"/>
        <v>1.6</v>
      </c>
      <c r="G4529" s="510"/>
      <c r="H4529" s="423"/>
      <c r="I4529" s="422">
        <f t="shared" si="1266"/>
        <v>0</v>
      </c>
      <c r="J4529" s="422">
        <f t="shared" si="1267"/>
        <v>0</v>
      </c>
      <c r="K4529" s="419"/>
      <c r="L4529" s="423">
        <f t="shared" si="1268"/>
        <v>0</v>
      </c>
      <c r="M4529" s="423">
        <f t="shared" si="1268"/>
        <v>0</v>
      </c>
      <c r="N4529" s="424">
        <f t="shared" si="1269"/>
        <v>0</v>
      </c>
      <c r="O4529" s="424">
        <f t="shared" si="1270"/>
        <v>0</v>
      </c>
      <c r="P4529" s="420"/>
      <c r="Q4529" s="532"/>
      <c r="R4529" s="526" t="str">
        <f t="shared" si="1251"/>
        <v/>
      </c>
      <c r="S4529" s="526" t="str">
        <f t="shared" si="1259"/>
        <v/>
      </c>
      <c r="V4529" s="433">
        <f>VLOOKUP(A4529,[3]Cartilha!$A:$A,1,FALSE)</f>
        <v>97125</v>
      </c>
      <c r="W4529" s="367"/>
    </row>
    <row r="4530" spans="1:23" ht="22.5" hidden="1" x14ac:dyDescent="0.2">
      <c r="A4530" s="623">
        <v>97126</v>
      </c>
      <c r="B4530" s="616" t="s">
        <v>3171</v>
      </c>
      <c r="C4530" s="620" t="s">
        <v>2413</v>
      </c>
      <c r="D4530" s="612" t="s">
        <v>7029</v>
      </c>
      <c r="E4530" s="621">
        <v>1.69</v>
      </c>
      <c r="F4530" s="614">
        <f t="shared" si="1252"/>
        <v>2.04</v>
      </c>
      <c r="G4530" s="510"/>
      <c r="H4530" s="423"/>
      <c r="I4530" s="422">
        <f t="shared" si="1266"/>
        <v>0</v>
      </c>
      <c r="J4530" s="422">
        <f t="shared" si="1267"/>
        <v>0</v>
      </c>
      <c r="K4530" s="419"/>
      <c r="L4530" s="423">
        <f t="shared" si="1268"/>
        <v>0</v>
      </c>
      <c r="M4530" s="423">
        <f t="shared" si="1268"/>
        <v>0</v>
      </c>
      <c r="N4530" s="424">
        <f t="shared" si="1269"/>
        <v>0</v>
      </c>
      <c r="O4530" s="424">
        <f t="shared" si="1270"/>
        <v>0</v>
      </c>
      <c r="P4530" s="420"/>
      <c r="Q4530" s="532"/>
      <c r="R4530" s="526" t="str">
        <f t="shared" si="1251"/>
        <v/>
      </c>
      <c r="S4530" s="526" t="str">
        <f t="shared" si="1259"/>
        <v/>
      </c>
      <c r="V4530" s="433">
        <f>VLOOKUP(A4530,[3]Cartilha!$A:$A,1,FALSE)</f>
        <v>97126</v>
      </c>
      <c r="W4530" s="367"/>
    </row>
    <row r="4531" spans="1:23" hidden="1" x14ac:dyDescent="0.2">
      <c r="A4531" s="623" t="s">
        <v>2414</v>
      </c>
      <c r="B4531" s="616"/>
      <c r="C4531" s="620" t="s">
        <v>2415</v>
      </c>
      <c r="D4531" s="612">
        <v>0</v>
      </c>
      <c r="E4531" s="621"/>
      <c r="F4531" s="614">
        <f t="shared" si="1252"/>
        <v>0</v>
      </c>
      <c r="G4531" s="518"/>
      <c r="H4531" s="446"/>
      <c r="I4531" s="447"/>
      <c r="J4531" s="448"/>
      <c r="K4531" s="419"/>
      <c r="L4531" s="446"/>
      <c r="M4531" s="446"/>
      <c r="N4531" s="447"/>
      <c r="O4531" s="448"/>
      <c r="P4531" s="420"/>
      <c r="Q4531" s="525" t="str">
        <f>IF(OR(SUM(J4532:J4545)&gt;0,SUM(O4532:O4545)&gt;0),"xx","")</f>
        <v/>
      </c>
      <c r="R4531" s="526" t="str">
        <f t="shared" si="1251"/>
        <v/>
      </c>
      <c r="S4531" s="526" t="str">
        <f t="shared" si="1259"/>
        <v/>
      </c>
      <c r="V4531" s="433" t="str">
        <f>VLOOKUP(A4531,[3]Cartilha!$A:$A,1,FALSE)</f>
        <v>9.3.16.5</v>
      </c>
      <c r="W4531" s="367"/>
    </row>
    <row r="4532" spans="1:23" ht="22.5" hidden="1" x14ac:dyDescent="0.2">
      <c r="A4532" s="623">
        <v>97127</v>
      </c>
      <c r="B4532" s="616" t="s">
        <v>3171</v>
      </c>
      <c r="C4532" s="620" t="s">
        <v>2416</v>
      </c>
      <c r="D4532" s="612" t="s">
        <v>7029</v>
      </c>
      <c r="E4532" s="621">
        <v>5.37</v>
      </c>
      <c r="F4532" s="614">
        <f t="shared" si="1252"/>
        <v>6.47</v>
      </c>
      <c r="G4532" s="510"/>
      <c r="H4532" s="423"/>
      <c r="I4532" s="422">
        <f t="shared" ref="I4532:I4545" si="1271">IF(ISBLANK(E4532),0,ROUND(F4532*G4532,2))</f>
        <v>0</v>
      </c>
      <c r="J4532" s="422">
        <f t="shared" ref="J4532:J4545" si="1272">IF(ISBLANK(G4532),0,ROUND(G4532*H4532,2))</f>
        <v>0</v>
      </c>
      <c r="K4532" s="419"/>
      <c r="L4532" s="423">
        <f t="shared" ref="L4532:L4545" si="1273">G4532</f>
        <v>0</v>
      </c>
      <c r="M4532" s="423">
        <f t="shared" ref="M4532:M4545" si="1274">H4532</f>
        <v>0</v>
      </c>
      <c r="N4532" s="424">
        <f t="shared" ref="N4532:N4545" si="1275">IF(ISBLANK(E4532),0,ROUND(F4532*L4532,2))</f>
        <v>0</v>
      </c>
      <c r="O4532" s="424">
        <f t="shared" ref="O4532:O4545" si="1276">IF(ISBLANK(L4532),0,ROUND(L4532*M4532,2))</f>
        <v>0</v>
      </c>
      <c r="P4532" s="420"/>
      <c r="Q4532" s="532"/>
      <c r="R4532" s="526" t="str">
        <f t="shared" si="1251"/>
        <v/>
      </c>
      <c r="S4532" s="526" t="str">
        <f t="shared" si="1259"/>
        <v/>
      </c>
      <c r="V4532" s="433">
        <f>VLOOKUP(A4532,[3]Cartilha!$A:$A,1,FALSE)</f>
        <v>97127</v>
      </c>
      <c r="W4532" s="367"/>
    </row>
    <row r="4533" spans="1:23" ht="22.5" hidden="1" x14ac:dyDescent="0.2">
      <c r="A4533" s="623">
        <v>97128</v>
      </c>
      <c r="B4533" s="616" t="s">
        <v>3171</v>
      </c>
      <c r="C4533" s="620" t="s">
        <v>2417</v>
      </c>
      <c r="D4533" s="612" t="s">
        <v>7029</v>
      </c>
      <c r="E4533" s="621">
        <v>10.39</v>
      </c>
      <c r="F4533" s="614">
        <f t="shared" si="1252"/>
        <v>12.53</v>
      </c>
      <c r="G4533" s="510"/>
      <c r="H4533" s="423"/>
      <c r="I4533" s="422">
        <f t="shared" si="1271"/>
        <v>0</v>
      </c>
      <c r="J4533" s="422">
        <f t="shared" si="1272"/>
        <v>0</v>
      </c>
      <c r="K4533" s="419"/>
      <c r="L4533" s="423">
        <f t="shared" si="1273"/>
        <v>0</v>
      </c>
      <c r="M4533" s="423">
        <f t="shared" si="1274"/>
        <v>0</v>
      </c>
      <c r="N4533" s="424">
        <f t="shared" si="1275"/>
        <v>0</v>
      </c>
      <c r="O4533" s="424">
        <f t="shared" si="1276"/>
        <v>0</v>
      </c>
      <c r="P4533" s="420"/>
      <c r="Q4533" s="532"/>
      <c r="R4533" s="526" t="str">
        <f t="shared" si="1251"/>
        <v/>
      </c>
      <c r="S4533" s="526" t="str">
        <f t="shared" si="1259"/>
        <v/>
      </c>
      <c r="V4533" s="433">
        <f>VLOOKUP(A4533,[3]Cartilha!$A:$A,1,FALSE)</f>
        <v>97128</v>
      </c>
      <c r="W4533" s="367"/>
    </row>
    <row r="4534" spans="1:23" ht="22.5" hidden="1" x14ac:dyDescent="0.2">
      <c r="A4534" s="623">
        <v>97129</v>
      </c>
      <c r="B4534" s="616" t="s">
        <v>3171</v>
      </c>
      <c r="C4534" s="620" t="s">
        <v>2418</v>
      </c>
      <c r="D4534" s="612" t="s">
        <v>7029</v>
      </c>
      <c r="E4534" s="621">
        <v>12.78</v>
      </c>
      <c r="F4534" s="614">
        <f t="shared" si="1252"/>
        <v>15.41</v>
      </c>
      <c r="G4534" s="510"/>
      <c r="H4534" s="423"/>
      <c r="I4534" s="422">
        <f t="shared" si="1271"/>
        <v>0</v>
      </c>
      <c r="J4534" s="422">
        <f t="shared" si="1272"/>
        <v>0</v>
      </c>
      <c r="K4534" s="419"/>
      <c r="L4534" s="423">
        <f t="shared" si="1273"/>
        <v>0</v>
      </c>
      <c r="M4534" s="423">
        <f t="shared" si="1274"/>
        <v>0</v>
      </c>
      <c r="N4534" s="424">
        <f t="shared" si="1275"/>
        <v>0</v>
      </c>
      <c r="O4534" s="424">
        <f t="shared" si="1276"/>
        <v>0</v>
      </c>
      <c r="P4534" s="420"/>
      <c r="Q4534" s="532"/>
      <c r="R4534" s="526" t="str">
        <f t="shared" si="1251"/>
        <v/>
      </c>
      <c r="S4534" s="526" t="str">
        <f t="shared" si="1259"/>
        <v/>
      </c>
      <c r="V4534" s="433">
        <f>VLOOKUP(A4534,[3]Cartilha!$A:$A,1,FALSE)</f>
        <v>97129</v>
      </c>
      <c r="W4534" s="367"/>
    </row>
    <row r="4535" spans="1:23" ht="22.5" hidden="1" x14ac:dyDescent="0.2">
      <c r="A4535" s="623">
        <v>97130</v>
      </c>
      <c r="B4535" s="616" t="s">
        <v>3171</v>
      </c>
      <c r="C4535" s="620" t="s">
        <v>2419</v>
      </c>
      <c r="D4535" s="612" t="s">
        <v>7029</v>
      </c>
      <c r="E4535" s="621">
        <v>15.15</v>
      </c>
      <c r="F4535" s="614">
        <f t="shared" si="1252"/>
        <v>18.260000000000002</v>
      </c>
      <c r="G4535" s="510"/>
      <c r="H4535" s="423"/>
      <c r="I4535" s="422">
        <f t="shared" si="1271"/>
        <v>0</v>
      </c>
      <c r="J4535" s="422">
        <f t="shared" si="1272"/>
        <v>0</v>
      </c>
      <c r="K4535" s="419"/>
      <c r="L4535" s="423">
        <f t="shared" si="1273"/>
        <v>0</v>
      </c>
      <c r="M4535" s="423">
        <f t="shared" si="1274"/>
        <v>0</v>
      </c>
      <c r="N4535" s="424">
        <f t="shared" si="1275"/>
        <v>0</v>
      </c>
      <c r="O4535" s="424">
        <f t="shared" si="1276"/>
        <v>0</v>
      </c>
      <c r="P4535" s="420"/>
      <c r="Q4535" s="532"/>
      <c r="R4535" s="526" t="str">
        <f t="shared" si="1251"/>
        <v/>
      </c>
      <c r="S4535" s="526" t="str">
        <f t="shared" si="1259"/>
        <v/>
      </c>
      <c r="V4535" s="433">
        <f>VLOOKUP(A4535,[3]Cartilha!$A:$A,1,FALSE)</f>
        <v>97130</v>
      </c>
      <c r="W4535" s="367"/>
    </row>
    <row r="4536" spans="1:23" ht="22.5" hidden="1" x14ac:dyDescent="0.2">
      <c r="A4536" s="623">
        <v>97131</v>
      </c>
      <c r="B4536" s="616" t="s">
        <v>3171</v>
      </c>
      <c r="C4536" s="620" t="s">
        <v>2420</v>
      </c>
      <c r="D4536" s="612" t="s">
        <v>7029</v>
      </c>
      <c r="E4536" s="621">
        <v>17.53</v>
      </c>
      <c r="F4536" s="614">
        <f t="shared" si="1252"/>
        <v>21.13</v>
      </c>
      <c r="G4536" s="510"/>
      <c r="H4536" s="423"/>
      <c r="I4536" s="422">
        <f t="shared" si="1271"/>
        <v>0</v>
      </c>
      <c r="J4536" s="422">
        <f t="shared" si="1272"/>
        <v>0</v>
      </c>
      <c r="K4536" s="419"/>
      <c r="L4536" s="423">
        <f t="shared" si="1273"/>
        <v>0</v>
      </c>
      <c r="M4536" s="423">
        <f t="shared" si="1274"/>
        <v>0</v>
      </c>
      <c r="N4536" s="424">
        <f t="shared" si="1275"/>
        <v>0</v>
      </c>
      <c r="O4536" s="424">
        <f t="shared" si="1276"/>
        <v>0</v>
      </c>
      <c r="P4536" s="420"/>
      <c r="Q4536" s="532"/>
      <c r="R4536" s="526" t="str">
        <f t="shared" si="1251"/>
        <v/>
      </c>
      <c r="S4536" s="526" t="str">
        <f t="shared" si="1259"/>
        <v/>
      </c>
      <c r="V4536" s="433">
        <f>VLOOKUP(A4536,[3]Cartilha!$A:$A,1,FALSE)</f>
        <v>97131</v>
      </c>
      <c r="W4536" s="367"/>
    </row>
    <row r="4537" spans="1:23" ht="22.5" hidden="1" x14ac:dyDescent="0.2">
      <c r="A4537" s="623">
        <v>97132</v>
      </c>
      <c r="B4537" s="616" t="s">
        <v>3171</v>
      </c>
      <c r="C4537" s="620" t="s">
        <v>2421</v>
      </c>
      <c r="D4537" s="612" t="s">
        <v>7029</v>
      </c>
      <c r="E4537" s="621">
        <v>19.91</v>
      </c>
      <c r="F4537" s="614">
        <f t="shared" si="1252"/>
        <v>24</v>
      </c>
      <c r="G4537" s="510"/>
      <c r="H4537" s="423"/>
      <c r="I4537" s="422">
        <f t="shared" si="1271"/>
        <v>0</v>
      </c>
      <c r="J4537" s="422">
        <f t="shared" si="1272"/>
        <v>0</v>
      </c>
      <c r="K4537" s="419"/>
      <c r="L4537" s="423">
        <f t="shared" si="1273"/>
        <v>0</v>
      </c>
      <c r="M4537" s="423">
        <f t="shared" si="1274"/>
        <v>0</v>
      </c>
      <c r="N4537" s="424">
        <f t="shared" si="1275"/>
        <v>0</v>
      </c>
      <c r="O4537" s="424">
        <f t="shared" si="1276"/>
        <v>0</v>
      </c>
      <c r="P4537" s="420"/>
      <c r="Q4537" s="532"/>
      <c r="R4537" s="526" t="str">
        <f t="shared" si="1251"/>
        <v/>
      </c>
      <c r="S4537" s="526" t="str">
        <f t="shared" si="1259"/>
        <v/>
      </c>
      <c r="V4537" s="433">
        <f>VLOOKUP(A4537,[3]Cartilha!$A:$A,1,FALSE)</f>
        <v>97132</v>
      </c>
      <c r="W4537" s="367"/>
    </row>
    <row r="4538" spans="1:23" ht="22.5" hidden="1" x14ac:dyDescent="0.2">
      <c r="A4538" s="623">
        <v>97133</v>
      </c>
      <c r="B4538" s="616" t="s">
        <v>3171</v>
      </c>
      <c r="C4538" s="620" t="s">
        <v>2422</v>
      </c>
      <c r="D4538" s="612" t="s">
        <v>7029</v>
      </c>
      <c r="E4538" s="621">
        <v>24.68</v>
      </c>
      <c r="F4538" s="614">
        <f t="shared" si="1252"/>
        <v>29.75</v>
      </c>
      <c r="G4538" s="510"/>
      <c r="H4538" s="423"/>
      <c r="I4538" s="422">
        <f t="shared" si="1271"/>
        <v>0</v>
      </c>
      <c r="J4538" s="422">
        <f t="shared" si="1272"/>
        <v>0</v>
      </c>
      <c r="K4538" s="419"/>
      <c r="L4538" s="423">
        <f t="shared" si="1273"/>
        <v>0</v>
      </c>
      <c r="M4538" s="423">
        <f t="shared" si="1274"/>
        <v>0</v>
      </c>
      <c r="N4538" s="424">
        <f t="shared" si="1275"/>
        <v>0</v>
      </c>
      <c r="O4538" s="424">
        <f t="shared" si="1276"/>
        <v>0</v>
      </c>
      <c r="P4538" s="420"/>
      <c r="Q4538" s="532"/>
      <c r="R4538" s="526" t="str">
        <f t="shared" si="1251"/>
        <v/>
      </c>
      <c r="S4538" s="526" t="str">
        <f t="shared" si="1259"/>
        <v/>
      </c>
      <c r="V4538" s="433">
        <f>VLOOKUP(A4538,[3]Cartilha!$A:$A,1,FALSE)</f>
        <v>97133</v>
      </c>
      <c r="W4538" s="367"/>
    </row>
    <row r="4539" spans="1:23" ht="22.5" hidden="1" x14ac:dyDescent="0.2">
      <c r="A4539" s="623">
        <v>97134</v>
      </c>
      <c r="B4539" s="616" t="s">
        <v>3171</v>
      </c>
      <c r="C4539" s="620" t="s">
        <v>2423</v>
      </c>
      <c r="D4539" s="612" t="s">
        <v>7029</v>
      </c>
      <c r="E4539" s="621">
        <v>2.4500000000000002</v>
      </c>
      <c r="F4539" s="614">
        <f t="shared" si="1252"/>
        <v>2.95</v>
      </c>
      <c r="G4539" s="510"/>
      <c r="H4539" s="423"/>
      <c r="I4539" s="422">
        <f t="shared" si="1271"/>
        <v>0</v>
      </c>
      <c r="J4539" s="422">
        <f t="shared" si="1272"/>
        <v>0</v>
      </c>
      <c r="K4539" s="419"/>
      <c r="L4539" s="423">
        <f t="shared" si="1273"/>
        <v>0</v>
      </c>
      <c r="M4539" s="423">
        <f t="shared" si="1274"/>
        <v>0</v>
      </c>
      <c r="N4539" s="424">
        <f t="shared" si="1275"/>
        <v>0</v>
      </c>
      <c r="O4539" s="424">
        <f t="shared" si="1276"/>
        <v>0</v>
      </c>
      <c r="P4539" s="420"/>
      <c r="Q4539" s="532"/>
      <c r="R4539" s="526" t="str">
        <f t="shared" si="1251"/>
        <v/>
      </c>
      <c r="S4539" s="526" t="str">
        <f t="shared" si="1259"/>
        <v/>
      </c>
      <c r="V4539" s="433">
        <f>VLOOKUP(A4539,[3]Cartilha!$A:$A,1,FALSE)</f>
        <v>97134</v>
      </c>
      <c r="W4539" s="367"/>
    </row>
    <row r="4540" spans="1:23" ht="22.5" hidden="1" x14ac:dyDescent="0.2">
      <c r="A4540" s="623">
        <v>97135</v>
      </c>
      <c r="B4540" s="616" t="s">
        <v>3171</v>
      </c>
      <c r="C4540" s="620" t="s">
        <v>2424</v>
      </c>
      <c r="D4540" s="612" t="s">
        <v>7029</v>
      </c>
      <c r="E4540" s="621">
        <v>5.22</v>
      </c>
      <c r="F4540" s="614">
        <f t="shared" si="1252"/>
        <v>6.29</v>
      </c>
      <c r="G4540" s="510"/>
      <c r="H4540" s="423"/>
      <c r="I4540" s="422">
        <f t="shared" si="1271"/>
        <v>0</v>
      </c>
      <c r="J4540" s="422">
        <f t="shared" si="1272"/>
        <v>0</v>
      </c>
      <c r="K4540" s="419"/>
      <c r="L4540" s="423">
        <f t="shared" si="1273"/>
        <v>0</v>
      </c>
      <c r="M4540" s="423">
        <f t="shared" si="1274"/>
        <v>0</v>
      </c>
      <c r="N4540" s="424">
        <f t="shared" si="1275"/>
        <v>0</v>
      </c>
      <c r="O4540" s="424">
        <f t="shared" si="1276"/>
        <v>0</v>
      </c>
      <c r="P4540" s="420"/>
      <c r="Q4540" s="532"/>
      <c r="R4540" s="526" t="str">
        <f t="shared" si="1251"/>
        <v/>
      </c>
      <c r="S4540" s="526" t="str">
        <f t="shared" si="1259"/>
        <v/>
      </c>
      <c r="V4540" s="433">
        <f>VLOOKUP(A4540,[3]Cartilha!$A:$A,1,FALSE)</f>
        <v>97135</v>
      </c>
      <c r="W4540" s="367"/>
    </row>
    <row r="4541" spans="1:23" ht="22.5" hidden="1" x14ac:dyDescent="0.2">
      <c r="A4541" s="623">
        <v>97136</v>
      </c>
      <c r="B4541" s="616" t="s">
        <v>3171</v>
      </c>
      <c r="C4541" s="620" t="s">
        <v>2425</v>
      </c>
      <c r="D4541" s="612" t="s">
        <v>7029</v>
      </c>
      <c r="E4541" s="621">
        <v>6.42</v>
      </c>
      <c r="F4541" s="614">
        <f t="shared" si="1252"/>
        <v>7.74</v>
      </c>
      <c r="G4541" s="510"/>
      <c r="H4541" s="423"/>
      <c r="I4541" s="422">
        <f t="shared" si="1271"/>
        <v>0</v>
      </c>
      <c r="J4541" s="422">
        <f t="shared" si="1272"/>
        <v>0</v>
      </c>
      <c r="K4541" s="419"/>
      <c r="L4541" s="423">
        <f t="shared" si="1273"/>
        <v>0</v>
      </c>
      <c r="M4541" s="423">
        <f t="shared" si="1274"/>
        <v>0</v>
      </c>
      <c r="N4541" s="424">
        <f t="shared" si="1275"/>
        <v>0</v>
      </c>
      <c r="O4541" s="424">
        <f t="shared" si="1276"/>
        <v>0</v>
      </c>
      <c r="P4541" s="420"/>
      <c r="Q4541" s="532"/>
      <c r="R4541" s="526" t="str">
        <f t="shared" si="1251"/>
        <v/>
      </c>
      <c r="S4541" s="526" t="str">
        <f t="shared" si="1259"/>
        <v/>
      </c>
      <c r="V4541" s="433">
        <f>VLOOKUP(A4541,[3]Cartilha!$A:$A,1,FALSE)</f>
        <v>97136</v>
      </c>
      <c r="W4541" s="367"/>
    </row>
    <row r="4542" spans="1:23" ht="22.5" hidden="1" x14ac:dyDescent="0.2">
      <c r="A4542" s="623">
        <v>97137</v>
      </c>
      <c r="B4542" s="616" t="s">
        <v>3171</v>
      </c>
      <c r="C4542" s="620" t="s">
        <v>2426</v>
      </c>
      <c r="D4542" s="612" t="s">
        <v>7029</v>
      </c>
      <c r="E4542" s="621">
        <v>7.63</v>
      </c>
      <c r="F4542" s="614">
        <f t="shared" si="1252"/>
        <v>9.1999999999999993</v>
      </c>
      <c r="G4542" s="510"/>
      <c r="H4542" s="423"/>
      <c r="I4542" s="422">
        <f t="shared" si="1271"/>
        <v>0</v>
      </c>
      <c r="J4542" s="422">
        <f t="shared" si="1272"/>
        <v>0</v>
      </c>
      <c r="K4542" s="419"/>
      <c r="L4542" s="423">
        <f t="shared" si="1273"/>
        <v>0</v>
      </c>
      <c r="M4542" s="423">
        <f t="shared" si="1274"/>
        <v>0</v>
      </c>
      <c r="N4542" s="424">
        <f t="shared" si="1275"/>
        <v>0</v>
      </c>
      <c r="O4542" s="424">
        <f t="shared" si="1276"/>
        <v>0</v>
      </c>
      <c r="P4542" s="420"/>
      <c r="Q4542" s="532"/>
      <c r="R4542" s="526" t="str">
        <f t="shared" si="1251"/>
        <v/>
      </c>
      <c r="S4542" s="526" t="str">
        <f t="shared" si="1259"/>
        <v/>
      </c>
      <c r="V4542" s="433">
        <f>VLOOKUP(A4542,[3]Cartilha!$A:$A,1,FALSE)</f>
        <v>97137</v>
      </c>
      <c r="W4542" s="367"/>
    </row>
    <row r="4543" spans="1:23" ht="22.5" hidden="1" x14ac:dyDescent="0.2">
      <c r="A4543" s="623">
        <v>97138</v>
      </c>
      <c r="B4543" s="616" t="s">
        <v>3171</v>
      </c>
      <c r="C4543" s="620" t="s">
        <v>2427</v>
      </c>
      <c r="D4543" s="612" t="s">
        <v>7029</v>
      </c>
      <c r="E4543" s="621">
        <v>8.84</v>
      </c>
      <c r="F4543" s="614">
        <f t="shared" si="1252"/>
        <v>10.66</v>
      </c>
      <c r="G4543" s="510"/>
      <c r="H4543" s="423"/>
      <c r="I4543" s="422">
        <f t="shared" si="1271"/>
        <v>0</v>
      </c>
      <c r="J4543" s="422">
        <f t="shared" si="1272"/>
        <v>0</v>
      </c>
      <c r="K4543" s="419"/>
      <c r="L4543" s="423">
        <f t="shared" si="1273"/>
        <v>0</v>
      </c>
      <c r="M4543" s="423">
        <f t="shared" si="1274"/>
        <v>0</v>
      </c>
      <c r="N4543" s="424">
        <f t="shared" si="1275"/>
        <v>0</v>
      </c>
      <c r="O4543" s="424">
        <f t="shared" si="1276"/>
        <v>0</v>
      </c>
      <c r="P4543" s="420"/>
      <c r="Q4543" s="532"/>
      <c r="R4543" s="526" t="str">
        <f t="shared" si="1251"/>
        <v/>
      </c>
      <c r="S4543" s="526" t="str">
        <f t="shared" si="1259"/>
        <v/>
      </c>
      <c r="V4543" s="433">
        <f>VLOOKUP(A4543,[3]Cartilha!$A:$A,1,FALSE)</f>
        <v>97138</v>
      </c>
      <c r="W4543" s="367"/>
    </row>
    <row r="4544" spans="1:23" ht="22.5" hidden="1" x14ac:dyDescent="0.2">
      <c r="A4544" s="623">
        <v>97139</v>
      </c>
      <c r="B4544" s="616" t="s">
        <v>3171</v>
      </c>
      <c r="C4544" s="620" t="s">
        <v>2428</v>
      </c>
      <c r="D4544" s="612" t="s">
        <v>7029</v>
      </c>
      <c r="E4544" s="621">
        <v>10.029999999999999</v>
      </c>
      <c r="F4544" s="614">
        <f t="shared" si="1252"/>
        <v>12.09</v>
      </c>
      <c r="G4544" s="510"/>
      <c r="H4544" s="423"/>
      <c r="I4544" s="422">
        <f t="shared" si="1271"/>
        <v>0</v>
      </c>
      <c r="J4544" s="422">
        <f t="shared" si="1272"/>
        <v>0</v>
      </c>
      <c r="K4544" s="419"/>
      <c r="L4544" s="423">
        <f t="shared" si="1273"/>
        <v>0</v>
      </c>
      <c r="M4544" s="423">
        <f t="shared" si="1274"/>
        <v>0</v>
      </c>
      <c r="N4544" s="424">
        <f t="shared" si="1275"/>
        <v>0</v>
      </c>
      <c r="O4544" s="424">
        <f t="shared" si="1276"/>
        <v>0</v>
      </c>
      <c r="P4544" s="420"/>
      <c r="Q4544" s="532"/>
      <c r="R4544" s="526" t="str">
        <f t="shared" si="1251"/>
        <v/>
      </c>
      <c r="S4544" s="526" t="str">
        <f t="shared" si="1259"/>
        <v/>
      </c>
      <c r="V4544" s="433">
        <f>VLOOKUP(A4544,[3]Cartilha!$A:$A,1,FALSE)</f>
        <v>97139</v>
      </c>
      <c r="W4544" s="367"/>
    </row>
    <row r="4545" spans="1:23" ht="22.5" hidden="1" x14ac:dyDescent="0.2">
      <c r="A4545" s="623">
        <v>97140</v>
      </c>
      <c r="B4545" s="616" t="s">
        <v>3171</v>
      </c>
      <c r="C4545" s="620" t="s">
        <v>2429</v>
      </c>
      <c r="D4545" s="612" t="s">
        <v>7029</v>
      </c>
      <c r="E4545" s="621">
        <v>12.43</v>
      </c>
      <c r="F4545" s="614">
        <f t="shared" si="1252"/>
        <v>14.99</v>
      </c>
      <c r="G4545" s="510"/>
      <c r="H4545" s="423"/>
      <c r="I4545" s="422">
        <f t="shared" si="1271"/>
        <v>0</v>
      </c>
      <c r="J4545" s="422">
        <f t="shared" si="1272"/>
        <v>0</v>
      </c>
      <c r="K4545" s="419"/>
      <c r="L4545" s="423">
        <f t="shared" si="1273"/>
        <v>0</v>
      </c>
      <c r="M4545" s="423">
        <f t="shared" si="1274"/>
        <v>0</v>
      </c>
      <c r="N4545" s="424">
        <f t="shared" si="1275"/>
        <v>0</v>
      </c>
      <c r="O4545" s="424">
        <f t="shared" si="1276"/>
        <v>0</v>
      </c>
      <c r="P4545" s="420"/>
      <c r="Q4545" s="532"/>
      <c r="R4545" s="526" t="str">
        <f t="shared" si="1251"/>
        <v/>
      </c>
      <c r="S4545" s="526" t="str">
        <f t="shared" si="1259"/>
        <v/>
      </c>
      <c r="V4545" s="433">
        <f>VLOOKUP(A4545,[3]Cartilha!$A:$A,1,FALSE)</f>
        <v>97140</v>
      </c>
      <c r="W4545" s="367"/>
    </row>
    <row r="4546" spans="1:23" hidden="1" x14ac:dyDescent="0.2">
      <c r="A4546" s="623" t="s">
        <v>1999</v>
      </c>
      <c r="B4546" s="616"/>
      <c r="C4546" s="620" t="s">
        <v>98</v>
      </c>
      <c r="D4546" s="612">
        <v>0</v>
      </c>
      <c r="E4546" s="621"/>
      <c r="F4546" s="614">
        <f t="shared" si="1252"/>
        <v>0</v>
      </c>
      <c r="G4546" s="518"/>
      <c r="H4546" s="446"/>
      <c r="I4546" s="447"/>
      <c r="J4546" s="448"/>
      <c r="K4546" s="419"/>
      <c r="L4546" s="446"/>
      <c r="M4546" s="446"/>
      <c r="N4546" s="447"/>
      <c r="O4546" s="448"/>
      <c r="P4546" s="420"/>
      <c r="Q4546" s="525" t="str">
        <f>IF(OR(SUM(J4547:J4557)&gt;0,SUM(O4547:O4557)&gt;0),"xx","")</f>
        <v/>
      </c>
      <c r="R4546" s="526" t="str">
        <f t="shared" si="1251"/>
        <v/>
      </c>
      <c r="S4546" s="526" t="str">
        <f t="shared" si="1259"/>
        <v/>
      </c>
      <c r="V4546" s="433" t="str">
        <f>VLOOKUP(A4546,[3]Cartilha!$A:$A,1,FALSE)</f>
        <v>9.3.17</v>
      </c>
      <c r="W4546" s="367"/>
    </row>
    <row r="4547" spans="1:23" ht="22.5" hidden="1" x14ac:dyDescent="0.2">
      <c r="A4547" s="623">
        <v>93054</v>
      </c>
      <c r="B4547" s="616" t="s">
        <v>3171</v>
      </c>
      <c r="C4547" s="620" t="s">
        <v>3143</v>
      </c>
      <c r="D4547" s="612" t="s">
        <v>169</v>
      </c>
      <c r="E4547" s="621">
        <v>25.35</v>
      </c>
      <c r="F4547" s="614">
        <f t="shared" si="1252"/>
        <v>30.56</v>
      </c>
      <c r="G4547" s="510"/>
      <c r="H4547" s="423"/>
      <c r="I4547" s="422">
        <f t="shared" ref="I4547:I4557" si="1277">IF(ISBLANK(E4547),0,ROUND(F4547*G4547,2))</f>
        <v>0</v>
      </c>
      <c r="J4547" s="422">
        <f t="shared" ref="J4547:J4557" si="1278">IF(ISBLANK(G4547),0,ROUND(G4547*H4547,2))</f>
        <v>0</v>
      </c>
      <c r="K4547" s="419"/>
      <c r="L4547" s="423">
        <f t="shared" ref="L4547:L4557" si="1279">G4547</f>
        <v>0</v>
      </c>
      <c r="M4547" s="423">
        <f t="shared" ref="M4547:M4557" si="1280">H4547</f>
        <v>0</v>
      </c>
      <c r="N4547" s="424">
        <f t="shared" ref="N4547:N4557" si="1281">IF(ISBLANK(E4547),0,ROUND(F4547*L4547,2))</f>
        <v>0</v>
      </c>
      <c r="O4547" s="424">
        <f t="shared" ref="O4547:O4557" si="1282">IF(ISBLANK(L4547),0,ROUND(L4547*M4547,2))</f>
        <v>0</v>
      </c>
      <c r="P4547" s="420"/>
      <c r="Q4547" s="532"/>
      <c r="R4547" s="526" t="str">
        <f t="shared" si="1251"/>
        <v/>
      </c>
      <c r="S4547" s="526" t="str">
        <f t="shared" si="1259"/>
        <v/>
      </c>
      <c r="V4547" s="433">
        <f>VLOOKUP(A4547,[3]Cartilha!$A:$A,1,FALSE)</f>
        <v>93054</v>
      </c>
      <c r="W4547" s="367"/>
    </row>
    <row r="4548" spans="1:23" ht="22.5" hidden="1" x14ac:dyDescent="0.2">
      <c r="A4548" s="623">
        <v>93055</v>
      </c>
      <c r="B4548" s="616" t="s">
        <v>3171</v>
      </c>
      <c r="C4548" s="620" t="s">
        <v>3144</v>
      </c>
      <c r="D4548" s="612" t="s">
        <v>169</v>
      </c>
      <c r="E4548" s="621">
        <v>51.92</v>
      </c>
      <c r="F4548" s="614">
        <f t="shared" si="1252"/>
        <v>62.59</v>
      </c>
      <c r="G4548" s="510"/>
      <c r="H4548" s="423"/>
      <c r="I4548" s="422">
        <f t="shared" si="1277"/>
        <v>0</v>
      </c>
      <c r="J4548" s="422">
        <f t="shared" si="1278"/>
        <v>0</v>
      </c>
      <c r="K4548" s="419"/>
      <c r="L4548" s="423">
        <f t="shared" si="1279"/>
        <v>0</v>
      </c>
      <c r="M4548" s="423">
        <f t="shared" si="1280"/>
        <v>0</v>
      </c>
      <c r="N4548" s="424">
        <f t="shared" si="1281"/>
        <v>0</v>
      </c>
      <c r="O4548" s="424">
        <f t="shared" si="1282"/>
        <v>0</v>
      </c>
      <c r="P4548" s="420"/>
      <c r="Q4548" s="532"/>
      <c r="R4548" s="526" t="str">
        <f t="shared" si="1251"/>
        <v/>
      </c>
      <c r="S4548" s="526" t="str">
        <f t="shared" si="1259"/>
        <v/>
      </c>
      <c r="V4548" s="433">
        <f>VLOOKUP(A4548,[3]Cartilha!$A:$A,1,FALSE)</f>
        <v>93055</v>
      </c>
      <c r="W4548" s="367"/>
    </row>
    <row r="4549" spans="1:23" ht="22.5" hidden="1" x14ac:dyDescent="0.2">
      <c r="A4549" s="623">
        <v>93059</v>
      </c>
      <c r="B4549" s="616" t="s">
        <v>3171</v>
      </c>
      <c r="C4549" s="620" t="s">
        <v>3145</v>
      </c>
      <c r="D4549" s="612" t="s">
        <v>169</v>
      </c>
      <c r="E4549" s="621">
        <v>34.83</v>
      </c>
      <c r="F4549" s="614">
        <f t="shared" si="1252"/>
        <v>41.99</v>
      </c>
      <c r="G4549" s="510"/>
      <c r="H4549" s="423"/>
      <c r="I4549" s="422">
        <f t="shared" si="1277"/>
        <v>0</v>
      </c>
      <c r="J4549" s="422">
        <f t="shared" si="1278"/>
        <v>0</v>
      </c>
      <c r="K4549" s="419"/>
      <c r="L4549" s="423">
        <f t="shared" si="1279"/>
        <v>0</v>
      </c>
      <c r="M4549" s="423">
        <f t="shared" si="1280"/>
        <v>0</v>
      </c>
      <c r="N4549" s="424">
        <f t="shared" si="1281"/>
        <v>0</v>
      </c>
      <c r="O4549" s="424">
        <f t="shared" si="1282"/>
        <v>0</v>
      </c>
      <c r="P4549" s="420"/>
      <c r="Q4549" s="532"/>
      <c r="R4549" s="526" t="str">
        <f t="shared" si="1251"/>
        <v/>
      </c>
      <c r="S4549" s="526" t="str">
        <f t="shared" si="1259"/>
        <v/>
      </c>
      <c r="V4549" s="433">
        <f>VLOOKUP(A4549,[3]Cartilha!$A:$A,1,FALSE)</f>
        <v>93059</v>
      </c>
      <c r="W4549" s="367"/>
    </row>
    <row r="4550" spans="1:23" ht="22.5" hidden="1" x14ac:dyDescent="0.2">
      <c r="A4550" s="623">
        <v>93060</v>
      </c>
      <c r="B4550" s="616" t="s">
        <v>3171</v>
      </c>
      <c r="C4550" s="620" t="s">
        <v>3146</v>
      </c>
      <c r="D4550" s="612" t="s">
        <v>169</v>
      </c>
      <c r="E4550" s="621">
        <v>90.56</v>
      </c>
      <c r="F4550" s="614">
        <f t="shared" si="1252"/>
        <v>109.18</v>
      </c>
      <c r="G4550" s="510"/>
      <c r="H4550" s="423"/>
      <c r="I4550" s="422">
        <f t="shared" si="1277"/>
        <v>0</v>
      </c>
      <c r="J4550" s="422">
        <f t="shared" si="1278"/>
        <v>0</v>
      </c>
      <c r="K4550" s="419"/>
      <c r="L4550" s="423">
        <f t="shared" si="1279"/>
        <v>0</v>
      </c>
      <c r="M4550" s="423">
        <f t="shared" si="1280"/>
        <v>0</v>
      </c>
      <c r="N4550" s="424">
        <f t="shared" si="1281"/>
        <v>0</v>
      </c>
      <c r="O4550" s="424">
        <f t="shared" si="1282"/>
        <v>0</v>
      </c>
      <c r="P4550" s="420"/>
      <c r="Q4550" s="532"/>
      <c r="R4550" s="526" t="str">
        <f t="shared" si="1251"/>
        <v/>
      </c>
      <c r="S4550" s="526" t="str">
        <f t="shared" si="1259"/>
        <v/>
      </c>
      <c r="V4550" s="433">
        <f>VLOOKUP(A4550,[3]Cartilha!$A:$A,1,FALSE)</f>
        <v>93060</v>
      </c>
      <c r="W4550" s="367"/>
    </row>
    <row r="4551" spans="1:23" ht="22.5" hidden="1" x14ac:dyDescent="0.2">
      <c r="A4551" s="623">
        <v>93063</v>
      </c>
      <c r="B4551" s="616" t="s">
        <v>3171</v>
      </c>
      <c r="C4551" s="620" t="s">
        <v>3147</v>
      </c>
      <c r="D4551" s="612" t="s">
        <v>169</v>
      </c>
      <c r="E4551" s="621">
        <v>753.98</v>
      </c>
      <c r="F4551" s="614">
        <f t="shared" si="1252"/>
        <v>909</v>
      </c>
      <c r="G4551" s="510"/>
      <c r="H4551" s="423"/>
      <c r="I4551" s="422">
        <f t="shared" si="1277"/>
        <v>0</v>
      </c>
      <c r="J4551" s="422">
        <f t="shared" si="1278"/>
        <v>0</v>
      </c>
      <c r="K4551" s="419"/>
      <c r="L4551" s="423">
        <f t="shared" si="1279"/>
        <v>0</v>
      </c>
      <c r="M4551" s="423">
        <f t="shared" si="1280"/>
        <v>0</v>
      </c>
      <c r="N4551" s="424">
        <f t="shared" si="1281"/>
        <v>0</v>
      </c>
      <c r="O4551" s="424">
        <f t="shared" si="1282"/>
        <v>0</v>
      </c>
      <c r="P4551" s="420"/>
      <c r="Q4551" s="532"/>
      <c r="R4551" s="526" t="str">
        <f t="shared" si="1251"/>
        <v/>
      </c>
      <c r="S4551" s="526" t="str">
        <f t="shared" si="1259"/>
        <v/>
      </c>
      <c r="V4551" s="433">
        <f>VLOOKUP(A4551,[3]Cartilha!$A:$A,1,FALSE)</f>
        <v>93063</v>
      </c>
      <c r="W4551" s="367"/>
    </row>
    <row r="4552" spans="1:23" ht="22.5" hidden="1" x14ac:dyDescent="0.2">
      <c r="A4552" s="623">
        <v>93066</v>
      </c>
      <c r="B4552" s="616" t="s">
        <v>3171</v>
      </c>
      <c r="C4552" s="620" t="s">
        <v>3148</v>
      </c>
      <c r="D4552" s="612" t="s">
        <v>169</v>
      </c>
      <c r="E4552" s="621">
        <v>946.48</v>
      </c>
      <c r="F4552" s="614">
        <f t="shared" si="1252"/>
        <v>1141.08</v>
      </c>
      <c r="G4552" s="510"/>
      <c r="H4552" s="423"/>
      <c r="I4552" s="422">
        <f t="shared" si="1277"/>
        <v>0</v>
      </c>
      <c r="J4552" s="422">
        <f t="shared" si="1278"/>
        <v>0</v>
      </c>
      <c r="K4552" s="419"/>
      <c r="L4552" s="423">
        <f t="shared" si="1279"/>
        <v>0</v>
      </c>
      <c r="M4552" s="423">
        <f t="shared" si="1280"/>
        <v>0</v>
      </c>
      <c r="N4552" s="424">
        <f t="shared" si="1281"/>
        <v>0</v>
      </c>
      <c r="O4552" s="424">
        <f t="shared" si="1282"/>
        <v>0</v>
      </c>
      <c r="P4552" s="420"/>
      <c r="Q4552" s="532"/>
      <c r="R4552" s="526" t="str">
        <f t="shared" si="1251"/>
        <v/>
      </c>
      <c r="S4552" s="526" t="str">
        <f t="shared" si="1259"/>
        <v/>
      </c>
      <c r="V4552" s="433">
        <f>VLOOKUP(A4552,[3]Cartilha!$A:$A,1,FALSE)</f>
        <v>93066</v>
      </c>
      <c r="W4552" s="367"/>
    </row>
    <row r="4553" spans="1:23" ht="22.5" hidden="1" x14ac:dyDescent="0.2">
      <c r="A4553" s="623">
        <v>93069</v>
      </c>
      <c r="B4553" s="616" t="s">
        <v>3171</v>
      </c>
      <c r="C4553" s="620" t="s">
        <v>3149</v>
      </c>
      <c r="D4553" s="612" t="s">
        <v>169</v>
      </c>
      <c r="E4553" s="621">
        <v>1311.75</v>
      </c>
      <c r="F4553" s="614">
        <f t="shared" si="1252"/>
        <v>1581.45</v>
      </c>
      <c r="G4553" s="510"/>
      <c r="H4553" s="423"/>
      <c r="I4553" s="422">
        <f t="shared" si="1277"/>
        <v>0</v>
      </c>
      <c r="J4553" s="422">
        <f t="shared" si="1278"/>
        <v>0</v>
      </c>
      <c r="K4553" s="419"/>
      <c r="L4553" s="423">
        <f t="shared" si="1279"/>
        <v>0</v>
      </c>
      <c r="M4553" s="423">
        <f t="shared" si="1280"/>
        <v>0</v>
      </c>
      <c r="N4553" s="424">
        <f t="shared" si="1281"/>
        <v>0</v>
      </c>
      <c r="O4553" s="424">
        <f t="shared" si="1282"/>
        <v>0</v>
      </c>
      <c r="P4553" s="420"/>
      <c r="Q4553" s="532"/>
      <c r="R4553" s="526" t="str">
        <f t="shared" si="1251"/>
        <v/>
      </c>
      <c r="S4553" s="526" t="str">
        <f t="shared" si="1259"/>
        <v/>
      </c>
      <c r="V4553" s="433">
        <f>VLOOKUP(A4553,[3]Cartilha!$A:$A,1,FALSE)</f>
        <v>93069</v>
      </c>
      <c r="W4553" s="367"/>
    </row>
    <row r="4554" spans="1:23" ht="22.5" hidden="1" x14ac:dyDescent="0.2">
      <c r="A4554" s="623">
        <v>93072</v>
      </c>
      <c r="B4554" s="616" t="s">
        <v>3171</v>
      </c>
      <c r="C4554" s="620" t="s">
        <v>3150</v>
      </c>
      <c r="D4554" s="612" t="s">
        <v>169</v>
      </c>
      <c r="E4554" s="621">
        <v>1730.77</v>
      </c>
      <c r="F4554" s="614">
        <f t="shared" si="1252"/>
        <v>2086.62</v>
      </c>
      <c r="G4554" s="510"/>
      <c r="H4554" s="423"/>
      <c r="I4554" s="422">
        <f t="shared" si="1277"/>
        <v>0</v>
      </c>
      <c r="J4554" s="422">
        <f t="shared" si="1278"/>
        <v>0</v>
      </c>
      <c r="K4554" s="419"/>
      <c r="L4554" s="423">
        <f t="shared" si="1279"/>
        <v>0</v>
      </c>
      <c r="M4554" s="423">
        <f t="shared" si="1280"/>
        <v>0</v>
      </c>
      <c r="N4554" s="424">
        <f t="shared" si="1281"/>
        <v>0</v>
      </c>
      <c r="O4554" s="424">
        <f t="shared" si="1282"/>
        <v>0</v>
      </c>
      <c r="P4554" s="420"/>
      <c r="Q4554" s="532"/>
      <c r="R4554" s="526" t="str">
        <f t="shared" si="1251"/>
        <v/>
      </c>
      <c r="S4554" s="526" t="str">
        <f t="shared" si="1259"/>
        <v/>
      </c>
      <c r="V4554" s="433">
        <f>VLOOKUP(A4554,[3]Cartilha!$A:$A,1,FALSE)</f>
        <v>93072</v>
      </c>
      <c r="W4554" s="367"/>
    </row>
    <row r="4555" spans="1:23" ht="22.5" hidden="1" x14ac:dyDescent="0.2">
      <c r="A4555" s="623">
        <v>93073</v>
      </c>
      <c r="B4555" s="616" t="s">
        <v>3171</v>
      </c>
      <c r="C4555" s="620" t="s">
        <v>3151</v>
      </c>
      <c r="D4555" s="612" t="s">
        <v>169</v>
      </c>
      <c r="E4555" s="621">
        <v>94.91</v>
      </c>
      <c r="F4555" s="614">
        <f t="shared" si="1252"/>
        <v>114.42</v>
      </c>
      <c r="G4555" s="510"/>
      <c r="H4555" s="423"/>
      <c r="I4555" s="422">
        <f t="shared" si="1277"/>
        <v>0</v>
      </c>
      <c r="J4555" s="422">
        <f t="shared" si="1278"/>
        <v>0</v>
      </c>
      <c r="K4555" s="419"/>
      <c r="L4555" s="423">
        <f t="shared" si="1279"/>
        <v>0</v>
      </c>
      <c r="M4555" s="423">
        <f t="shared" si="1280"/>
        <v>0</v>
      </c>
      <c r="N4555" s="424">
        <f t="shared" si="1281"/>
        <v>0</v>
      </c>
      <c r="O4555" s="424">
        <f t="shared" si="1282"/>
        <v>0</v>
      </c>
      <c r="P4555" s="420"/>
      <c r="Q4555" s="532"/>
      <c r="R4555" s="526" t="str">
        <f t="shared" si="1251"/>
        <v/>
      </c>
      <c r="S4555" s="526" t="str">
        <f t="shared" si="1259"/>
        <v/>
      </c>
      <c r="V4555" s="433">
        <f>VLOOKUP(A4555,[3]Cartilha!$A:$A,1,FALSE)</f>
        <v>93073</v>
      </c>
      <c r="W4555" s="367"/>
    </row>
    <row r="4556" spans="1:23" ht="22.5" hidden="1" x14ac:dyDescent="0.2">
      <c r="A4556" s="623">
        <v>93120</v>
      </c>
      <c r="B4556" s="616" t="s">
        <v>3171</v>
      </c>
      <c r="C4556" s="620" t="s">
        <v>3355</v>
      </c>
      <c r="D4556" s="612" t="s">
        <v>169</v>
      </c>
      <c r="E4556" s="621">
        <v>31.11</v>
      </c>
      <c r="F4556" s="614">
        <f t="shared" si="1252"/>
        <v>37.51</v>
      </c>
      <c r="G4556" s="510"/>
      <c r="H4556" s="423"/>
      <c r="I4556" s="422">
        <f t="shared" si="1277"/>
        <v>0</v>
      </c>
      <c r="J4556" s="422">
        <f t="shared" si="1278"/>
        <v>0</v>
      </c>
      <c r="K4556" s="419"/>
      <c r="L4556" s="423">
        <f t="shared" si="1279"/>
        <v>0</v>
      </c>
      <c r="M4556" s="423">
        <f t="shared" si="1280"/>
        <v>0</v>
      </c>
      <c r="N4556" s="424">
        <f t="shared" si="1281"/>
        <v>0</v>
      </c>
      <c r="O4556" s="424">
        <f t="shared" si="1282"/>
        <v>0</v>
      </c>
      <c r="P4556" s="420"/>
      <c r="Q4556" s="532"/>
      <c r="R4556" s="526" t="str">
        <f t="shared" si="1251"/>
        <v/>
      </c>
      <c r="S4556" s="526" t="str">
        <f t="shared" si="1259"/>
        <v/>
      </c>
      <c r="V4556" s="433">
        <f>VLOOKUP(A4556,[3]Cartilha!$A:$A,1,FALSE)</f>
        <v>93120</v>
      </c>
      <c r="W4556" s="367"/>
    </row>
    <row r="4557" spans="1:23" ht="22.5" hidden="1" x14ac:dyDescent="0.2">
      <c r="A4557" s="623">
        <v>93121</v>
      </c>
      <c r="B4557" s="616" t="s">
        <v>3171</v>
      </c>
      <c r="C4557" s="620" t="s">
        <v>3356</v>
      </c>
      <c r="D4557" s="612" t="s">
        <v>169</v>
      </c>
      <c r="E4557" s="621">
        <v>34.049999999999997</v>
      </c>
      <c r="F4557" s="614">
        <f t="shared" si="1252"/>
        <v>41.05</v>
      </c>
      <c r="G4557" s="510"/>
      <c r="H4557" s="423"/>
      <c r="I4557" s="422">
        <f t="shared" si="1277"/>
        <v>0</v>
      </c>
      <c r="J4557" s="422">
        <f t="shared" si="1278"/>
        <v>0</v>
      </c>
      <c r="K4557" s="419"/>
      <c r="L4557" s="423">
        <f t="shared" si="1279"/>
        <v>0</v>
      </c>
      <c r="M4557" s="423">
        <f t="shared" si="1280"/>
        <v>0</v>
      </c>
      <c r="N4557" s="424">
        <f t="shared" si="1281"/>
        <v>0</v>
      </c>
      <c r="O4557" s="424">
        <f t="shared" si="1282"/>
        <v>0</v>
      </c>
      <c r="P4557" s="420"/>
      <c r="Q4557" s="532"/>
      <c r="R4557" s="526" t="str">
        <f t="shared" si="1251"/>
        <v/>
      </c>
      <c r="S4557" s="526" t="str">
        <f t="shared" si="1259"/>
        <v/>
      </c>
      <c r="V4557" s="433">
        <f>VLOOKUP(A4557,[3]Cartilha!$A:$A,1,FALSE)</f>
        <v>93121</v>
      </c>
      <c r="W4557" s="367"/>
    </row>
    <row r="4558" spans="1:23" hidden="1" x14ac:dyDescent="0.2">
      <c r="A4558" s="623" t="s">
        <v>2000</v>
      </c>
      <c r="B4558" s="616"/>
      <c r="C4558" s="620" t="s">
        <v>488</v>
      </c>
      <c r="D4558" s="612">
        <v>0</v>
      </c>
      <c r="E4558" s="621"/>
      <c r="F4558" s="614">
        <f t="shared" si="1252"/>
        <v>0</v>
      </c>
      <c r="G4558" s="518"/>
      <c r="H4558" s="446"/>
      <c r="I4558" s="447"/>
      <c r="J4558" s="448"/>
      <c r="K4558" s="419"/>
      <c r="L4558" s="446"/>
      <c r="M4558" s="446"/>
      <c r="N4558" s="447"/>
      <c r="O4558" s="448"/>
      <c r="P4558" s="420"/>
      <c r="Q4558" s="525" t="str">
        <f>IF(OR(SUM(J4559:J4629)&gt;0,SUM(O4559:O4629)&gt;0),"xx","")</f>
        <v/>
      </c>
      <c r="R4558" s="526" t="str">
        <f t="shared" si="1251"/>
        <v/>
      </c>
      <c r="S4558" s="526" t="str">
        <f t="shared" si="1259"/>
        <v/>
      </c>
      <c r="V4558" s="433" t="str">
        <f>VLOOKUP(A4558,[3]Cartilha!$A:$A,1,FALSE)</f>
        <v>9.3.18</v>
      </c>
      <c r="W4558" s="367"/>
    </row>
    <row r="4559" spans="1:23" ht="22.5" hidden="1" x14ac:dyDescent="0.2">
      <c r="A4559" s="623">
        <v>89376</v>
      </c>
      <c r="B4559" s="616" t="s">
        <v>3171</v>
      </c>
      <c r="C4559" s="620" t="s">
        <v>1099</v>
      </c>
      <c r="D4559" s="612" t="s">
        <v>169</v>
      </c>
      <c r="E4559" s="621">
        <v>6.16</v>
      </c>
      <c r="F4559" s="614">
        <f t="shared" si="1252"/>
        <v>7.43</v>
      </c>
      <c r="G4559" s="510"/>
      <c r="H4559" s="423"/>
      <c r="I4559" s="422">
        <f t="shared" ref="I4559:I4590" si="1283">IF(ISBLANK(E4559),0,ROUND(F4559*G4559,2))</f>
        <v>0</v>
      </c>
      <c r="J4559" s="422">
        <f t="shared" ref="J4559:J4590" si="1284">IF(ISBLANK(G4559),0,ROUND(G4559*H4559,2))</f>
        <v>0</v>
      </c>
      <c r="K4559" s="419"/>
      <c r="L4559" s="423">
        <f t="shared" ref="L4559:L4590" si="1285">G4559</f>
        <v>0</v>
      </c>
      <c r="M4559" s="423">
        <f t="shared" ref="M4559:M4590" si="1286">H4559</f>
        <v>0</v>
      </c>
      <c r="N4559" s="424">
        <f t="shared" ref="N4559:N4590" si="1287">IF(ISBLANK(E4559),0,ROUND(F4559*L4559,2))</f>
        <v>0</v>
      </c>
      <c r="O4559" s="424">
        <f t="shared" ref="O4559:O4590" si="1288">IF(ISBLANK(L4559),0,ROUND(L4559*M4559,2))</f>
        <v>0</v>
      </c>
      <c r="P4559" s="420"/>
      <c r="Q4559" s="532"/>
      <c r="R4559" s="526" t="str">
        <f t="shared" si="1251"/>
        <v/>
      </c>
      <c r="S4559" s="526" t="str">
        <f t="shared" si="1259"/>
        <v/>
      </c>
      <c r="V4559" s="433">
        <f>VLOOKUP(A4559,[3]Cartilha!$A:$A,1,FALSE)</f>
        <v>89376</v>
      </c>
      <c r="W4559" s="367"/>
    </row>
    <row r="4560" spans="1:23" ht="22.5" hidden="1" x14ac:dyDescent="0.2">
      <c r="A4560" s="623">
        <v>89383</v>
      </c>
      <c r="B4560" s="616" t="s">
        <v>3171</v>
      </c>
      <c r="C4560" s="620" t="s">
        <v>1100</v>
      </c>
      <c r="D4560" s="612" t="s">
        <v>169</v>
      </c>
      <c r="E4560" s="621">
        <v>7.31</v>
      </c>
      <c r="F4560" s="614">
        <f t="shared" si="1252"/>
        <v>8.81</v>
      </c>
      <c r="G4560" s="510"/>
      <c r="H4560" s="423"/>
      <c r="I4560" s="422">
        <f t="shared" si="1283"/>
        <v>0</v>
      </c>
      <c r="J4560" s="422">
        <f t="shared" si="1284"/>
        <v>0</v>
      </c>
      <c r="K4560" s="419"/>
      <c r="L4560" s="423">
        <f t="shared" si="1285"/>
        <v>0</v>
      </c>
      <c r="M4560" s="423">
        <f t="shared" si="1286"/>
        <v>0</v>
      </c>
      <c r="N4560" s="424">
        <f t="shared" si="1287"/>
        <v>0</v>
      </c>
      <c r="O4560" s="424">
        <f t="shared" si="1288"/>
        <v>0</v>
      </c>
      <c r="P4560" s="420"/>
      <c r="Q4560" s="525"/>
      <c r="R4560" s="526" t="str">
        <f t="shared" si="1251"/>
        <v/>
      </c>
      <c r="S4560" s="526" t="str">
        <f t="shared" si="1259"/>
        <v/>
      </c>
      <c r="V4560" s="433">
        <f>VLOOKUP(A4560,[3]Cartilha!$A:$A,1,FALSE)</f>
        <v>89383</v>
      </c>
      <c r="W4560" s="367"/>
    </row>
    <row r="4561" spans="1:23" ht="22.5" hidden="1" x14ac:dyDescent="0.2">
      <c r="A4561" s="623">
        <v>89391</v>
      </c>
      <c r="B4561" s="616" t="s">
        <v>3171</v>
      </c>
      <c r="C4561" s="620" t="s">
        <v>1101</v>
      </c>
      <c r="D4561" s="612" t="s">
        <v>169</v>
      </c>
      <c r="E4561" s="621">
        <v>9.85</v>
      </c>
      <c r="F4561" s="614">
        <f t="shared" si="1252"/>
        <v>11.88</v>
      </c>
      <c r="G4561" s="510"/>
      <c r="H4561" s="423"/>
      <c r="I4561" s="422">
        <f t="shared" si="1283"/>
        <v>0</v>
      </c>
      <c r="J4561" s="422">
        <f t="shared" si="1284"/>
        <v>0</v>
      </c>
      <c r="K4561" s="419"/>
      <c r="L4561" s="423">
        <f t="shared" si="1285"/>
        <v>0</v>
      </c>
      <c r="M4561" s="423">
        <f t="shared" si="1286"/>
        <v>0</v>
      </c>
      <c r="N4561" s="424">
        <f t="shared" si="1287"/>
        <v>0</v>
      </c>
      <c r="O4561" s="424">
        <f t="shared" si="1288"/>
        <v>0</v>
      </c>
      <c r="P4561" s="420"/>
      <c r="Q4561" s="525"/>
      <c r="R4561" s="526" t="str">
        <f t="shared" si="1251"/>
        <v/>
      </c>
      <c r="S4561" s="526" t="str">
        <f t="shared" si="1259"/>
        <v/>
      </c>
      <c r="V4561" s="433">
        <f>VLOOKUP(A4561,[3]Cartilha!$A:$A,1,FALSE)</f>
        <v>89391</v>
      </c>
      <c r="W4561" s="367"/>
    </row>
    <row r="4562" spans="1:23" ht="22.5" hidden="1" x14ac:dyDescent="0.2">
      <c r="A4562" s="623">
        <v>89359</v>
      </c>
      <c r="B4562" s="616" t="s">
        <v>3171</v>
      </c>
      <c r="C4562" s="620" t="s">
        <v>1102</v>
      </c>
      <c r="D4562" s="612" t="s">
        <v>169</v>
      </c>
      <c r="E4562" s="621">
        <v>8.56</v>
      </c>
      <c r="F4562" s="614">
        <f t="shared" si="1252"/>
        <v>10.32</v>
      </c>
      <c r="G4562" s="510"/>
      <c r="H4562" s="423"/>
      <c r="I4562" s="422">
        <f t="shared" si="1283"/>
        <v>0</v>
      </c>
      <c r="J4562" s="422">
        <f t="shared" si="1284"/>
        <v>0</v>
      </c>
      <c r="K4562" s="419"/>
      <c r="L4562" s="423">
        <f t="shared" si="1285"/>
        <v>0</v>
      </c>
      <c r="M4562" s="423">
        <f t="shared" si="1286"/>
        <v>0</v>
      </c>
      <c r="N4562" s="424">
        <f t="shared" si="1287"/>
        <v>0</v>
      </c>
      <c r="O4562" s="424">
        <f t="shared" si="1288"/>
        <v>0</v>
      </c>
      <c r="P4562" s="420"/>
      <c r="Q4562" s="525"/>
      <c r="R4562" s="526" t="str">
        <f t="shared" si="1251"/>
        <v/>
      </c>
      <c r="S4562" s="526" t="str">
        <f t="shared" si="1259"/>
        <v/>
      </c>
      <c r="V4562" s="433">
        <f>VLOOKUP(A4562,[3]Cartilha!$A:$A,1,FALSE)</f>
        <v>89359</v>
      </c>
      <c r="W4562" s="367"/>
    </row>
    <row r="4563" spans="1:23" ht="22.5" hidden="1" x14ac:dyDescent="0.2">
      <c r="A4563" s="623">
        <v>89363</v>
      </c>
      <c r="B4563" s="616" t="s">
        <v>3171</v>
      </c>
      <c r="C4563" s="620" t="s">
        <v>1103</v>
      </c>
      <c r="D4563" s="612" t="s">
        <v>169</v>
      </c>
      <c r="E4563" s="621">
        <v>10.63</v>
      </c>
      <c r="F4563" s="614">
        <f t="shared" si="1252"/>
        <v>12.82</v>
      </c>
      <c r="G4563" s="510"/>
      <c r="H4563" s="423"/>
      <c r="I4563" s="422">
        <f t="shared" si="1283"/>
        <v>0</v>
      </c>
      <c r="J4563" s="422">
        <f t="shared" si="1284"/>
        <v>0</v>
      </c>
      <c r="K4563" s="419"/>
      <c r="L4563" s="423">
        <f t="shared" si="1285"/>
        <v>0</v>
      </c>
      <c r="M4563" s="423">
        <f t="shared" si="1286"/>
        <v>0</v>
      </c>
      <c r="N4563" s="424">
        <f t="shared" si="1287"/>
        <v>0</v>
      </c>
      <c r="O4563" s="424">
        <f t="shared" si="1288"/>
        <v>0</v>
      </c>
      <c r="P4563" s="420"/>
      <c r="Q4563" s="525"/>
      <c r="R4563" s="526" t="str">
        <f t="shared" si="1251"/>
        <v/>
      </c>
      <c r="S4563" s="526" t="str">
        <f t="shared" si="1259"/>
        <v/>
      </c>
      <c r="V4563" s="433">
        <f>VLOOKUP(A4563,[3]Cartilha!$A:$A,1,FALSE)</f>
        <v>89363</v>
      </c>
      <c r="W4563" s="367"/>
    </row>
    <row r="4564" spans="1:23" ht="22.5" hidden="1" x14ac:dyDescent="0.2">
      <c r="A4564" s="623">
        <v>89368</v>
      </c>
      <c r="B4564" s="616" t="s">
        <v>3171</v>
      </c>
      <c r="C4564" s="620" t="s">
        <v>1104</v>
      </c>
      <c r="D4564" s="612" t="s">
        <v>169</v>
      </c>
      <c r="E4564" s="621">
        <v>16.100000000000001</v>
      </c>
      <c r="F4564" s="614">
        <f t="shared" si="1252"/>
        <v>19.41</v>
      </c>
      <c r="G4564" s="510"/>
      <c r="H4564" s="423"/>
      <c r="I4564" s="422">
        <f t="shared" si="1283"/>
        <v>0</v>
      </c>
      <c r="J4564" s="422">
        <f t="shared" si="1284"/>
        <v>0</v>
      </c>
      <c r="K4564" s="419"/>
      <c r="L4564" s="423">
        <f t="shared" si="1285"/>
        <v>0</v>
      </c>
      <c r="M4564" s="423">
        <f t="shared" si="1286"/>
        <v>0</v>
      </c>
      <c r="N4564" s="424">
        <f t="shared" si="1287"/>
        <v>0</v>
      </c>
      <c r="O4564" s="424">
        <f t="shared" si="1288"/>
        <v>0</v>
      </c>
      <c r="P4564" s="420"/>
      <c r="Q4564" s="525"/>
      <c r="R4564" s="526" t="str">
        <f t="shared" ref="R4564:R4627" si="1289">IF(Q4564="X","x",IF(Q4564="xx","x",IF(O4564&gt;0,"x","")))</f>
        <v/>
      </c>
      <c r="S4564" s="526" t="str">
        <f t="shared" si="1259"/>
        <v/>
      </c>
      <c r="V4564" s="433">
        <f>VLOOKUP(A4564,[3]Cartilha!$A:$A,1,FALSE)</f>
        <v>89368</v>
      </c>
      <c r="W4564" s="367"/>
    </row>
    <row r="4565" spans="1:23" ht="22.5" hidden="1" x14ac:dyDescent="0.2">
      <c r="A4565" s="623">
        <v>89358</v>
      </c>
      <c r="B4565" s="616" t="s">
        <v>3171</v>
      </c>
      <c r="C4565" s="620" t="s">
        <v>1105</v>
      </c>
      <c r="D4565" s="612" t="s">
        <v>169</v>
      </c>
      <c r="E4565" s="621">
        <v>8.1</v>
      </c>
      <c r="F4565" s="614">
        <f t="shared" si="1252"/>
        <v>9.77</v>
      </c>
      <c r="G4565" s="510"/>
      <c r="H4565" s="423"/>
      <c r="I4565" s="422">
        <f t="shared" si="1283"/>
        <v>0</v>
      </c>
      <c r="J4565" s="422">
        <f t="shared" si="1284"/>
        <v>0</v>
      </c>
      <c r="K4565" s="419"/>
      <c r="L4565" s="423">
        <f t="shared" si="1285"/>
        <v>0</v>
      </c>
      <c r="M4565" s="423">
        <f t="shared" si="1286"/>
        <v>0</v>
      </c>
      <c r="N4565" s="424">
        <f t="shared" si="1287"/>
        <v>0</v>
      </c>
      <c r="O4565" s="424">
        <f t="shared" si="1288"/>
        <v>0</v>
      </c>
      <c r="P4565" s="420"/>
      <c r="Q4565" s="525"/>
      <c r="R4565" s="526" t="str">
        <f t="shared" si="1289"/>
        <v/>
      </c>
      <c r="S4565" s="526" t="str">
        <f t="shared" si="1259"/>
        <v/>
      </c>
      <c r="V4565" s="433">
        <f>VLOOKUP(A4565,[3]Cartilha!$A:$A,1,FALSE)</f>
        <v>89358</v>
      </c>
      <c r="W4565" s="367"/>
    </row>
    <row r="4566" spans="1:23" ht="22.5" hidden="1" x14ac:dyDescent="0.2">
      <c r="A4566" s="623">
        <v>89362</v>
      </c>
      <c r="B4566" s="616" t="s">
        <v>3171</v>
      </c>
      <c r="C4566" s="620" t="s">
        <v>1106</v>
      </c>
      <c r="D4566" s="612" t="s">
        <v>169</v>
      </c>
      <c r="E4566" s="621">
        <v>9.64</v>
      </c>
      <c r="F4566" s="614">
        <f t="shared" si="1252"/>
        <v>11.62</v>
      </c>
      <c r="G4566" s="510"/>
      <c r="H4566" s="423"/>
      <c r="I4566" s="422">
        <f t="shared" si="1283"/>
        <v>0</v>
      </c>
      <c r="J4566" s="422">
        <f t="shared" si="1284"/>
        <v>0</v>
      </c>
      <c r="K4566" s="419"/>
      <c r="L4566" s="423">
        <f t="shared" si="1285"/>
        <v>0</v>
      </c>
      <c r="M4566" s="423">
        <f t="shared" si="1286"/>
        <v>0</v>
      </c>
      <c r="N4566" s="424">
        <f t="shared" si="1287"/>
        <v>0</v>
      </c>
      <c r="O4566" s="424">
        <f t="shared" si="1288"/>
        <v>0</v>
      </c>
      <c r="P4566" s="420"/>
      <c r="Q4566" s="525"/>
      <c r="R4566" s="526" t="str">
        <f t="shared" si="1289"/>
        <v/>
      </c>
      <c r="S4566" s="526" t="str">
        <f t="shared" si="1259"/>
        <v/>
      </c>
      <c r="V4566" s="433">
        <f>VLOOKUP(A4566,[3]Cartilha!$A:$A,1,FALSE)</f>
        <v>89362</v>
      </c>
      <c r="W4566" s="367"/>
    </row>
    <row r="4567" spans="1:23" ht="22.5" hidden="1" x14ac:dyDescent="0.2">
      <c r="A4567" s="623">
        <v>89367</v>
      </c>
      <c r="B4567" s="616" t="s">
        <v>3171</v>
      </c>
      <c r="C4567" s="620" t="s">
        <v>1107</v>
      </c>
      <c r="D4567" s="612" t="s">
        <v>169</v>
      </c>
      <c r="E4567" s="621">
        <v>13.34</v>
      </c>
      <c r="F4567" s="614">
        <f t="shared" ref="F4567:F4630" si="1290">IF(E4567=0,0,ROUND(E4567*(1+E$13)*(1-E$14),2))</f>
        <v>16.079999999999998</v>
      </c>
      <c r="G4567" s="510"/>
      <c r="H4567" s="423"/>
      <c r="I4567" s="422">
        <f t="shared" si="1283"/>
        <v>0</v>
      </c>
      <c r="J4567" s="422">
        <f t="shared" si="1284"/>
        <v>0</v>
      </c>
      <c r="K4567" s="419"/>
      <c r="L4567" s="423">
        <f t="shared" si="1285"/>
        <v>0</v>
      </c>
      <c r="M4567" s="423">
        <f t="shared" si="1286"/>
        <v>0</v>
      </c>
      <c r="N4567" s="424">
        <f t="shared" si="1287"/>
        <v>0</v>
      </c>
      <c r="O4567" s="424">
        <f t="shared" si="1288"/>
        <v>0</v>
      </c>
      <c r="P4567" s="420"/>
      <c r="Q4567" s="525"/>
      <c r="R4567" s="526" t="str">
        <f t="shared" si="1289"/>
        <v/>
      </c>
      <c r="S4567" s="526" t="str">
        <f t="shared" si="1259"/>
        <v/>
      </c>
      <c r="V4567" s="433">
        <f>VLOOKUP(A4567,[3]Cartilha!$A:$A,1,FALSE)</f>
        <v>89367</v>
      </c>
      <c r="W4567" s="367"/>
    </row>
    <row r="4568" spans="1:23" ht="22.5" hidden="1" x14ac:dyDescent="0.2">
      <c r="A4568" s="623">
        <v>89366</v>
      </c>
      <c r="B4568" s="616" t="s">
        <v>3171</v>
      </c>
      <c r="C4568" s="620" t="s">
        <v>1108</v>
      </c>
      <c r="D4568" s="612" t="s">
        <v>169</v>
      </c>
      <c r="E4568" s="621">
        <v>18.03</v>
      </c>
      <c r="F4568" s="614">
        <f t="shared" si="1290"/>
        <v>21.74</v>
      </c>
      <c r="G4568" s="510"/>
      <c r="H4568" s="423"/>
      <c r="I4568" s="422">
        <f t="shared" si="1283"/>
        <v>0</v>
      </c>
      <c r="J4568" s="422">
        <f t="shared" si="1284"/>
        <v>0</v>
      </c>
      <c r="K4568" s="419"/>
      <c r="L4568" s="423">
        <f t="shared" si="1285"/>
        <v>0</v>
      </c>
      <c r="M4568" s="423">
        <f t="shared" si="1286"/>
        <v>0</v>
      </c>
      <c r="N4568" s="424">
        <f t="shared" si="1287"/>
        <v>0</v>
      </c>
      <c r="O4568" s="424">
        <f t="shared" si="1288"/>
        <v>0</v>
      </c>
      <c r="P4568" s="420"/>
      <c r="Q4568" s="525"/>
      <c r="R4568" s="526" t="str">
        <f t="shared" si="1289"/>
        <v/>
      </c>
      <c r="S4568" s="526" t="str">
        <f t="shared" si="1259"/>
        <v/>
      </c>
      <c r="V4568" s="433">
        <f>VLOOKUP(A4568,[3]Cartilha!$A:$A,1,FALSE)</f>
        <v>89366</v>
      </c>
      <c r="W4568" s="367"/>
    </row>
    <row r="4569" spans="1:23" ht="22.5" hidden="1" x14ac:dyDescent="0.2">
      <c r="A4569" s="623">
        <v>90373</v>
      </c>
      <c r="B4569" s="616" t="s">
        <v>3171</v>
      </c>
      <c r="C4569" s="620" t="s">
        <v>1109</v>
      </c>
      <c r="D4569" s="612" t="s">
        <v>169</v>
      </c>
      <c r="E4569" s="621">
        <v>16.57</v>
      </c>
      <c r="F4569" s="614">
        <f t="shared" si="1290"/>
        <v>19.98</v>
      </c>
      <c r="G4569" s="510"/>
      <c r="H4569" s="423"/>
      <c r="I4569" s="422">
        <f t="shared" si="1283"/>
        <v>0</v>
      </c>
      <c r="J4569" s="422">
        <f t="shared" si="1284"/>
        <v>0</v>
      </c>
      <c r="K4569" s="419"/>
      <c r="L4569" s="423">
        <f t="shared" si="1285"/>
        <v>0</v>
      </c>
      <c r="M4569" s="423">
        <f t="shared" si="1286"/>
        <v>0</v>
      </c>
      <c r="N4569" s="424">
        <f t="shared" si="1287"/>
        <v>0</v>
      </c>
      <c r="O4569" s="424">
        <f t="shared" si="1288"/>
        <v>0</v>
      </c>
      <c r="P4569" s="420"/>
      <c r="Q4569" s="525"/>
      <c r="R4569" s="526" t="str">
        <f t="shared" si="1289"/>
        <v/>
      </c>
      <c r="S4569" s="526" t="str">
        <f t="shared" si="1259"/>
        <v/>
      </c>
      <c r="V4569" s="433">
        <f>VLOOKUP(A4569,[3]Cartilha!$A:$A,1,FALSE)</f>
        <v>90373</v>
      </c>
      <c r="W4569" s="367"/>
    </row>
    <row r="4570" spans="1:23" ht="22.5" hidden="1" x14ac:dyDescent="0.2">
      <c r="A4570" s="623">
        <v>89360</v>
      </c>
      <c r="B4570" s="616" t="s">
        <v>3171</v>
      </c>
      <c r="C4570" s="620" t="s">
        <v>1110</v>
      </c>
      <c r="D4570" s="612" t="s">
        <v>169</v>
      </c>
      <c r="E4570" s="621">
        <v>10.49</v>
      </c>
      <c r="F4570" s="614">
        <f t="shared" si="1290"/>
        <v>12.65</v>
      </c>
      <c r="G4570" s="510"/>
      <c r="H4570" s="423"/>
      <c r="I4570" s="422">
        <f t="shared" si="1283"/>
        <v>0</v>
      </c>
      <c r="J4570" s="422">
        <f t="shared" si="1284"/>
        <v>0</v>
      </c>
      <c r="K4570" s="419"/>
      <c r="L4570" s="423">
        <f t="shared" si="1285"/>
        <v>0</v>
      </c>
      <c r="M4570" s="423">
        <f t="shared" si="1286"/>
        <v>0</v>
      </c>
      <c r="N4570" s="424">
        <f t="shared" si="1287"/>
        <v>0</v>
      </c>
      <c r="O4570" s="424">
        <f t="shared" si="1288"/>
        <v>0</v>
      </c>
      <c r="P4570" s="420"/>
      <c r="Q4570" s="525"/>
      <c r="R4570" s="526" t="str">
        <f t="shared" si="1289"/>
        <v/>
      </c>
      <c r="S4570" s="526" t="str">
        <f t="shared" si="1259"/>
        <v/>
      </c>
      <c r="V4570" s="433">
        <f>VLOOKUP(A4570,[3]Cartilha!$A:$A,1,FALSE)</f>
        <v>89360</v>
      </c>
      <c r="W4570" s="367"/>
    </row>
    <row r="4571" spans="1:23" ht="22.5" hidden="1" x14ac:dyDescent="0.2">
      <c r="A4571" s="623">
        <v>89364</v>
      </c>
      <c r="B4571" s="616" t="s">
        <v>3171</v>
      </c>
      <c r="C4571" s="620" t="s">
        <v>1111</v>
      </c>
      <c r="D4571" s="612" t="s">
        <v>169</v>
      </c>
      <c r="E4571" s="621">
        <v>12.66</v>
      </c>
      <c r="F4571" s="614">
        <f t="shared" si="1290"/>
        <v>15.26</v>
      </c>
      <c r="G4571" s="510"/>
      <c r="H4571" s="423"/>
      <c r="I4571" s="422">
        <f t="shared" si="1283"/>
        <v>0</v>
      </c>
      <c r="J4571" s="422">
        <f t="shared" si="1284"/>
        <v>0</v>
      </c>
      <c r="K4571" s="419"/>
      <c r="L4571" s="423">
        <f t="shared" si="1285"/>
        <v>0</v>
      </c>
      <c r="M4571" s="423">
        <f t="shared" si="1286"/>
        <v>0</v>
      </c>
      <c r="N4571" s="424">
        <f t="shared" si="1287"/>
        <v>0</v>
      </c>
      <c r="O4571" s="424">
        <f t="shared" si="1288"/>
        <v>0</v>
      </c>
      <c r="P4571" s="420"/>
      <c r="Q4571" s="525"/>
      <c r="R4571" s="526" t="str">
        <f t="shared" si="1289"/>
        <v/>
      </c>
      <c r="S4571" s="526" t="str">
        <f t="shared" si="1259"/>
        <v/>
      </c>
      <c r="V4571" s="433">
        <f>VLOOKUP(A4571,[3]Cartilha!$A:$A,1,FALSE)</f>
        <v>89364</v>
      </c>
      <c r="W4571" s="367"/>
    </row>
    <row r="4572" spans="1:23" ht="22.5" hidden="1" x14ac:dyDescent="0.2">
      <c r="A4572" s="623">
        <v>89369</v>
      </c>
      <c r="B4572" s="616" t="s">
        <v>3171</v>
      </c>
      <c r="C4572" s="620" t="s">
        <v>1112</v>
      </c>
      <c r="D4572" s="612" t="s">
        <v>169</v>
      </c>
      <c r="E4572" s="621">
        <v>19.52</v>
      </c>
      <c r="F4572" s="614">
        <f t="shared" si="1290"/>
        <v>23.53</v>
      </c>
      <c r="G4572" s="510"/>
      <c r="H4572" s="423"/>
      <c r="I4572" s="422">
        <f t="shared" si="1283"/>
        <v>0</v>
      </c>
      <c r="J4572" s="422">
        <f t="shared" si="1284"/>
        <v>0</v>
      </c>
      <c r="K4572" s="419"/>
      <c r="L4572" s="423">
        <f t="shared" si="1285"/>
        <v>0</v>
      </c>
      <c r="M4572" s="423">
        <f t="shared" si="1286"/>
        <v>0</v>
      </c>
      <c r="N4572" s="424">
        <f t="shared" si="1287"/>
        <v>0</v>
      </c>
      <c r="O4572" s="424">
        <f t="shared" si="1288"/>
        <v>0</v>
      </c>
      <c r="P4572" s="420"/>
      <c r="Q4572" s="525"/>
      <c r="R4572" s="526" t="str">
        <f t="shared" si="1289"/>
        <v/>
      </c>
      <c r="S4572" s="526" t="str">
        <f t="shared" si="1259"/>
        <v/>
      </c>
      <c r="V4572" s="433">
        <f>VLOOKUP(A4572,[3]Cartilha!$A:$A,1,FALSE)</f>
        <v>89369</v>
      </c>
      <c r="W4572" s="367"/>
    </row>
    <row r="4573" spans="1:23" ht="22.5" hidden="1" x14ac:dyDescent="0.2">
      <c r="A4573" s="623">
        <v>89361</v>
      </c>
      <c r="B4573" s="616" t="s">
        <v>3171</v>
      </c>
      <c r="C4573" s="620" t="s">
        <v>1113</v>
      </c>
      <c r="D4573" s="612" t="s">
        <v>169</v>
      </c>
      <c r="E4573" s="621">
        <v>9.73</v>
      </c>
      <c r="F4573" s="614">
        <f t="shared" si="1290"/>
        <v>11.73</v>
      </c>
      <c r="G4573" s="510"/>
      <c r="H4573" s="423"/>
      <c r="I4573" s="422">
        <f t="shared" si="1283"/>
        <v>0</v>
      </c>
      <c r="J4573" s="422">
        <f t="shared" si="1284"/>
        <v>0</v>
      </c>
      <c r="K4573" s="419"/>
      <c r="L4573" s="423">
        <f t="shared" si="1285"/>
        <v>0</v>
      </c>
      <c r="M4573" s="423">
        <f t="shared" si="1286"/>
        <v>0</v>
      </c>
      <c r="N4573" s="424">
        <f t="shared" si="1287"/>
        <v>0</v>
      </c>
      <c r="O4573" s="424">
        <f t="shared" si="1288"/>
        <v>0</v>
      </c>
      <c r="P4573" s="420"/>
      <c r="Q4573" s="525"/>
      <c r="R4573" s="526" t="str">
        <f t="shared" si="1289"/>
        <v/>
      </c>
      <c r="S4573" s="526" t="str">
        <f t="shared" si="1259"/>
        <v/>
      </c>
      <c r="V4573" s="433">
        <f>VLOOKUP(A4573,[3]Cartilha!$A:$A,1,FALSE)</f>
        <v>89361</v>
      </c>
      <c r="W4573" s="367"/>
    </row>
    <row r="4574" spans="1:23" ht="22.5" hidden="1" x14ac:dyDescent="0.2">
      <c r="A4574" s="623">
        <v>89365</v>
      </c>
      <c r="B4574" s="616" t="s">
        <v>3171</v>
      </c>
      <c r="C4574" s="620" t="s">
        <v>1114</v>
      </c>
      <c r="D4574" s="612" t="s">
        <v>169</v>
      </c>
      <c r="E4574" s="621">
        <v>11.75</v>
      </c>
      <c r="F4574" s="614">
        <f t="shared" si="1290"/>
        <v>14.17</v>
      </c>
      <c r="G4574" s="510"/>
      <c r="H4574" s="423"/>
      <c r="I4574" s="422">
        <f t="shared" si="1283"/>
        <v>0</v>
      </c>
      <c r="J4574" s="422">
        <f t="shared" si="1284"/>
        <v>0</v>
      </c>
      <c r="K4574" s="419"/>
      <c r="L4574" s="423">
        <f t="shared" si="1285"/>
        <v>0</v>
      </c>
      <c r="M4574" s="423">
        <f t="shared" si="1286"/>
        <v>0</v>
      </c>
      <c r="N4574" s="424">
        <f t="shared" si="1287"/>
        <v>0</v>
      </c>
      <c r="O4574" s="424">
        <f t="shared" si="1288"/>
        <v>0</v>
      </c>
      <c r="P4574" s="420"/>
      <c r="Q4574" s="525"/>
      <c r="R4574" s="526" t="str">
        <f t="shared" si="1289"/>
        <v/>
      </c>
      <c r="S4574" s="526" t="str">
        <f t="shared" si="1259"/>
        <v/>
      </c>
      <c r="V4574" s="433">
        <f>VLOOKUP(A4574,[3]Cartilha!$A:$A,1,FALSE)</f>
        <v>89365</v>
      </c>
      <c r="W4574" s="367"/>
    </row>
    <row r="4575" spans="1:23" ht="22.5" hidden="1" x14ac:dyDescent="0.2">
      <c r="A4575" s="623">
        <v>89370</v>
      </c>
      <c r="B4575" s="616" t="s">
        <v>3171</v>
      </c>
      <c r="C4575" s="620" t="s">
        <v>1115</v>
      </c>
      <c r="D4575" s="612" t="s">
        <v>169</v>
      </c>
      <c r="E4575" s="621">
        <v>15.52</v>
      </c>
      <c r="F4575" s="614">
        <f t="shared" si="1290"/>
        <v>18.71</v>
      </c>
      <c r="G4575" s="510"/>
      <c r="H4575" s="423"/>
      <c r="I4575" s="422">
        <f t="shared" si="1283"/>
        <v>0</v>
      </c>
      <c r="J4575" s="422">
        <f t="shared" si="1284"/>
        <v>0</v>
      </c>
      <c r="K4575" s="419"/>
      <c r="L4575" s="423">
        <f t="shared" si="1285"/>
        <v>0</v>
      </c>
      <c r="M4575" s="423">
        <f t="shared" si="1286"/>
        <v>0</v>
      </c>
      <c r="N4575" s="424">
        <f t="shared" si="1287"/>
        <v>0</v>
      </c>
      <c r="O4575" s="424">
        <f t="shared" si="1288"/>
        <v>0</v>
      </c>
      <c r="P4575" s="420"/>
      <c r="Q4575" s="525"/>
      <c r="R4575" s="526" t="str">
        <f t="shared" si="1289"/>
        <v/>
      </c>
      <c r="S4575" s="526" t="str">
        <f t="shared" si="1259"/>
        <v/>
      </c>
      <c r="V4575" s="433">
        <f>VLOOKUP(A4575,[3]Cartilha!$A:$A,1,FALSE)</f>
        <v>89370</v>
      </c>
      <c r="W4575" s="367"/>
    </row>
    <row r="4576" spans="1:23" ht="22.5" hidden="1" x14ac:dyDescent="0.2">
      <c r="A4576" s="623">
        <v>89377</v>
      </c>
      <c r="B4576" s="616" t="s">
        <v>3171</v>
      </c>
      <c r="C4576" s="620" t="s">
        <v>1116</v>
      </c>
      <c r="D4576" s="612" t="s">
        <v>169</v>
      </c>
      <c r="E4576" s="621">
        <v>10.56</v>
      </c>
      <c r="F4576" s="614">
        <f t="shared" si="1290"/>
        <v>12.73</v>
      </c>
      <c r="G4576" s="510"/>
      <c r="H4576" s="423"/>
      <c r="I4576" s="422">
        <f t="shared" si="1283"/>
        <v>0</v>
      </c>
      <c r="J4576" s="422">
        <f t="shared" si="1284"/>
        <v>0</v>
      </c>
      <c r="K4576" s="419"/>
      <c r="L4576" s="423">
        <f t="shared" si="1285"/>
        <v>0</v>
      </c>
      <c r="M4576" s="423">
        <f t="shared" si="1286"/>
        <v>0</v>
      </c>
      <c r="N4576" s="424">
        <f t="shared" si="1287"/>
        <v>0</v>
      </c>
      <c r="O4576" s="424">
        <f t="shared" si="1288"/>
        <v>0</v>
      </c>
      <c r="P4576" s="420"/>
      <c r="Q4576" s="525"/>
      <c r="R4576" s="526" t="str">
        <f t="shared" si="1289"/>
        <v/>
      </c>
      <c r="S4576" s="526" t="str">
        <f t="shared" si="1259"/>
        <v/>
      </c>
      <c r="V4576" s="433">
        <f>VLOOKUP(A4576,[3]Cartilha!$A:$A,1,FALSE)</f>
        <v>89377</v>
      </c>
      <c r="W4576" s="367"/>
    </row>
    <row r="4577" spans="1:23" ht="22.5" hidden="1" x14ac:dyDescent="0.2">
      <c r="A4577" s="623">
        <v>89384</v>
      </c>
      <c r="B4577" s="616" t="s">
        <v>3171</v>
      </c>
      <c r="C4577" s="620" t="s">
        <v>1117</v>
      </c>
      <c r="D4577" s="612" t="s">
        <v>169</v>
      </c>
      <c r="E4577" s="621">
        <v>15.07</v>
      </c>
      <c r="F4577" s="614">
        <f t="shared" si="1290"/>
        <v>18.170000000000002</v>
      </c>
      <c r="G4577" s="510"/>
      <c r="H4577" s="423"/>
      <c r="I4577" s="422">
        <f t="shared" si="1283"/>
        <v>0</v>
      </c>
      <c r="J4577" s="422">
        <f t="shared" si="1284"/>
        <v>0</v>
      </c>
      <c r="K4577" s="419"/>
      <c r="L4577" s="423">
        <f t="shared" si="1285"/>
        <v>0</v>
      </c>
      <c r="M4577" s="423">
        <f t="shared" si="1286"/>
        <v>0</v>
      </c>
      <c r="N4577" s="424">
        <f t="shared" si="1287"/>
        <v>0</v>
      </c>
      <c r="O4577" s="424">
        <f t="shared" si="1288"/>
        <v>0</v>
      </c>
      <c r="P4577" s="420"/>
      <c r="Q4577" s="525"/>
      <c r="R4577" s="526" t="str">
        <f t="shared" si="1289"/>
        <v/>
      </c>
      <c r="S4577" s="526" t="str">
        <f t="shared" si="1259"/>
        <v/>
      </c>
      <c r="V4577" s="433">
        <f>VLOOKUP(A4577,[3]Cartilha!$A:$A,1,FALSE)</f>
        <v>89384</v>
      </c>
      <c r="W4577" s="367"/>
    </row>
    <row r="4578" spans="1:23" ht="22.5" hidden="1" x14ac:dyDescent="0.2">
      <c r="A4578" s="623">
        <v>89392</v>
      </c>
      <c r="B4578" s="616" t="s">
        <v>3171</v>
      </c>
      <c r="C4578" s="620" t="s">
        <v>1118</v>
      </c>
      <c r="D4578" s="612" t="s">
        <v>169</v>
      </c>
      <c r="E4578" s="621">
        <v>31.31</v>
      </c>
      <c r="F4578" s="614">
        <f t="shared" si="1290"/>
        <v>37.75</v>
      </c>
      <c r="G4578" s="510"/>
      <c r="H4578" s="423"/>
      <c r="I4578" s="422">
        <f t="shared" si="1283"/>
        <v>0</v>
      </c>
      <c r="J4578" s="422">
        <f t="shared" si="1284"/>
        <v>0</v>
      </c>
      <c r="K4578" s="419"/>
      <c r="L4578" s="423">
        <f t="shared" si="1285"/>
        <v>0</v>
      </c>
      <c r="M4578" s="423">
        <f t="shared" si="1286"/>
        <v>0</v>
      </c>
      <c r="N4578" s="424">
        <f t="shared" si="1287"/>
        <v>0</v>
      </c>
      <c r="O4578" s="424">
        <f t="shared" si="1288"/>
        <v>0</v>
      </c>
      <c r="P4578" s="420"/>
      <c r="Q4578" s="525"/>
      <c r="R4578" s="526" t="str">
        <f t="shared" si="1289"/>
        <v/>
      </c>
      <c r="S4578" s="526" t="str">
        <f t="shared" ref="S4578:S4641" si="1291">IF(Q4578="X","x",IF(Q4578="xx","x",IF(OR(J4578&gt;0,O4578&gt;0),"x","")))</f>
        <v/>
      </c>
      <c r="V4578" s="433">
        <f>VLOOKUP(A4578,[3]Cartilha!$A:$A,1,FALSE)</f>
        <v>89392</v>
      </c>
      <c r="W4578" s="367"/>
    </row>
    <row r="4579" spans="1:23" ht="22.5" hidden="1" x14ac:dyDescent="0.2">
      <c r="A4579" s="623">
        <v>89371</v>
      </c>
      <c r="B4579" s="616" t="s">
        <v>3171</v>
      </c>
      <c r="C4579" s="620" t="s">
        <v>1119</v>
      </c>
      <c r="D4579" s="612" t="s">
        <v>169</v>
      </c>
      <c r="E4579" s="621">
        <v>6.07</v>
      </c>
      <c r="F4579" s="614">
        <f t="shared" si="1290"/>
        <v>7.32</v>
      </c>
      <c r="G4579" s="510"/>
      <c r="H4579" s="423"/>
      <c r="I4579" s="422">
        <f t="shared" si="1283"/>
        <v>0</v>
      </c>
      <c r="J4579" s="422">
        <f t="shared" si="1284"/>
        <v>0</v>
      </c>
      <c r="K4579" s="419"/>
      <c r="L4579" s="423">
        <f t="shared" si="1285"/>
        <v>0</v>
      </c>
      <c r="M4579" s="423">
        <f t="shared" si="1286"/>
        <v>0</v>
      </c>
      <c r="N4579" s="424">
        <f t="shared" si="1287"/>
        <v>0</v>
      </c>
      <c r="O4579" s="424">
        <f t="shared" si="1288"/>
        <v>0</v>
      </c>
      <c r="P4579" s="420"/>
      <c r="Q4579" s="525"/>
      <c r="R4579" s="526" t="str">
        <f t="shared" si="1289"/>
        <v/>
      </c>
      <c r="S4579" s="526" t="str">
        <f t="shared" si="1291"/>
        <v/>
      </c>
      <c r="V4579" s="433">
        <f>VLOOKUP(A4579,[3]Cartilha!$A:$A,1,FALSE)</f>
        <v>89371</v>
      </c>
      <c r="W4579" s="367"/>
    </row>
    <row r="4580" spans="1:23" ht="22.5" hidden="1" x14ac:dyDescent="0.2">
      <c r="A4580" s="623">
        <v>89378</v>
      </c>
      <c r="B4580" s="616" t="s">
        <v>3171</v>
      </c>
      <c r="C4580" s="620" t="s">
        <v>1120</v>
      </c>
      <c r="D4580" s="612" t="s">
        <v>169</v>
      </c>
      <c r="E4580" s="621">
        <v>7.19</v>
      </c>
      <c r="F4580" s="614">
        <f t="shared" si="1290"/>
        <v>8.67</v>
      </c>
      <c r="G4580" s="510"/>
      <c r="H4580" s="423"/>
      <c r="I4580" s="422">
        <f t="shared" si="1283"/>
        <v>0</v>
      </c>
      <c r="J4580" s="422">
        <f t="shared" si="1284"/>
        <v>0</v>
      </c>
      <c r="K4580" s="419"/>
      <c r="L4580" s="423">
        <f t="shared" si="1285"/>
        <v>0</v>
      </c>
      <c r="M4580" s="423">
        <f t="shared" si="1286"/>
        <v>0</v>
      </c>
      <c r="N4580" s="424">
        <f t="shared" si="1287"/>
        <v>0</v>
      </c>
      <c r="O4580" s="424">
        <f t="shared" si="1288"/>
        <v>0</v>
      </c>
      <c r="P4580" s="420"/>
      <c r="Q4580" s="525"/>
      <c r="R4580" s="526" t="str">
        <f t="shared" si="1289"/>
        <v/>
      </c>
      <c r="S4580" s="526" t="str">
        <f t="shared" si="1291"/>
        <v/>
      </c>
      <c r="V4580" s="433">
        <f>VLOOKUP(A4580,[3]Cartilha!$A:$A,1,FALSE)</f>
        <v>89378</v>
      </c>
      <c r="W4580" s="367"/>
    </row>
    <row r="4581" spans="1:23" ht="22.5" hidden="1" x14ac:dyDescent="0.2">
      <c r="A4581" s="623">
        <v>89386</v>
      </c>
      <c r="B4581" s="616" t="s">
        <v>3171</v>
      </c>
      <c r="C4581" s="620" t="s">
        <v>1121</v>
      </c>
      <c r="D4581" s="612" t="s">
        <v>169</v>
      </c>
      <c r="E4581" s="621">
        <v>9.99</v>
      </c>
      <c r="F4581" s="614">
        <f t="shared" si="1290"/>
        <v>12.04</v>
      </c>
      <c r="G4581" s="510"/>
      <c r="H4581" s="423"/>
      <c r="I4581" s="422">
        <f t="shared" si="1283"/>
        <v>0</v>
      </c>
      <c r="J4581" s="422">
        <f t="shared" si="1284"/>
        <v>0</v>
      </c>
      <c r="K4581" s="419"/>
      <c r="L4581" s="423">
        <f t="shared" si="1285"/>
        <v>0</v>
      </c>
      <c r="M4581" s="423">
        <f t="shared" si="1286"/>
        <v>0</v>
      </c>
      <c r="N4581" s="424">
        <f t="shared" si="1287"/>
        <v>0</v>
      </c>
      <c r="O4581" s="424">
        <f t="shared" si="1288"/>
        <v>0</v>
      </c>
      <c r="P4581" s="420"/>
      <c r="Q4581" s="525"/>
      <c r="R4581" s="526" t="str">
        <f t="shared" si="1289"/>
        <v/>
      </c>
      <c r="S4581" s="526" t="str">
        <f t="shared" si="1291"/>
        <v/>
      </c>
      <c r="V4581" s="433">
        <f>VLOOKUP(A4581,[3]Cartilha!$A:$A,1,FALSE)</f>
        <v>89386</v>
      </c>
      <c r="W4581" s="367"/>
    </row>
    <row r="4582" spans="1:23" ht="22.5" hidden="1" x14ac:dyDescent="0.2">
      <c r="A4582" s="623">
        <v>89372</v>
      </c>
      <c r="B4582" s="616" t="s">
        <v>3171</v>
      </c>
      <c r="C4582" s="620" t="s">
        <v>1122</v>
      </c>
      <c r="D4582" s="612" t="s">
        <v>169</v>
      </c>
      <c r="E4582" s="621">
        <v>15.17</v>
      </c>
      <c r="F4582" s="614">
        <f t="shared" si="1290"/>
        <v>18.29</v>
      </c>
      <c r="G4582" s="510"/>
      <c r="H4582" s="423"/>
      <c r="I4582" s="422">
        <f t="shared" si="1283"/>
        <v>0</v>
      </c>
      <c r="J4582" s="422">
        <f t="shared" si="1284"/>
        <v>0</v>
      </c>
      <c r="K4582" s="419"/>
      <c r="L4582" s="423">
        <f t="shared" si="1285"/>
        <v>0</v>
      </c>
      <c r="M4582" s="423">
        <f t="shared" si="1286"/>
        <v>0</v>
      </c>
      <c r="N4582" s="424">
        <f t="shared" si="1287"/>
        <v>0</v>
      </c>
      <c r="O4582" s="424">
        <f t="shared" si="1288"/>
        <v>0</v>
      </c>
      <c r="P4582" s="420"/>
      <c r="Q4582" s="525"/>
      <c r="R4582" s="526" t="str">
        <f t="shared" si="1289"/>
        <v/>
      </c>
      <c r="S4582" s="526" t="str">
        <f t="shared" si="1291"/>
        <v/>
      </c>
      <c r="V4582" s="433">
        <f>VLOOKUP(A4582,[3]Cartilha!$A:$A,1,FALSE)</f>
        <v>89372</v>
      </c>
      <c r="W4582" s="367"/>
    </row>
    <row r="4583" spans="1:23" ht="22.5" hidden="1" x14ac:dyDescent="0.2">
      <c r="A4583" s="623">
        <v>89379</v>
      </c>
      <c r="B4583" s="616" t="s">
        <v>3171</v>
      </c>
      <c r="C4583" s="620" t="s">
        <v>1123</v>
      </c>
      <c r="D4583" s="612" t="s">
        <v>169</v>
      </c>
      <c r="E4583" s="621">
        <v>19.329999999999998</v>
      </c>
      <c r="F4583" s="614">
        <f t="shared" si="1290"/>
        <v>23.3</v>
      </c>
      <c r="G4583" s="510"/>
      <c r="H4583" s="423"/>
      <c r="I4583" s="422">
        <f t="shared" si="1283"/>
        <v>0</v>
      </c>
      <c r="J4583" s="422">
        <f t="shared" si="1284"/>
        <v>0</v>
      </c>
      <c r="K4583" s="419"/>
      <c r="L4583" s="423">
        <f t="shared" si="1285"/>
        <v>0</v>
      </c>
      <c r="M4583" s="423">
        <f t="shared" si="1286"/>
        <v>0</v>
      </c>
      <c r="N4583" s="424">
        <f t="shared" si="1287"/>
        <v>0</v>
      </c>
      <c r="O4583" s="424">
        <f t="shared" si="1288"/>
        <v>0</v>
      </c>
      <c r="P4583" s="420"/>
      <c r="Q4583" s="525"/>
      <c r="R4583" s="526" t="str">
        <f t="shared" si="1289"/>
        <v/>
      </c>
      <c r="S4583" s="526" t="str">
        <f t="shared" si="1291"/>
        <v/>
      </c>
      <c r="V4583" s="433">
        <f>VLOOKUP(A4583,[3]Cartilha!$A:$A,1,FALSE)</f>
        <v>89379</v>
      </c>
      <c r="W4583" s="367"/>
    </row>
    <row r="4584" spans="1:23" ht="22.5" hidden="1" x14ac:dyDescent="0.2">
      <c r="A4584" s="623">
        <v>89387</v>
      </c>
      <c r="B4584" s="616" t="s">
        <v>3171</v>
      </c>
      <c r="C4584" s="620" t="s">
        <v>1124</v>
      </c>
      <c r="D4584" s="612" t="s">
        <v>169</v>
      </c>
      <c r="E4584" s="621">
        <v>38.950000000000003</v>
      </c>
      <c r="F4584" s="614">
        <f t="shared" si="1290"/>
        <v>46.96</v>
      </c>
      <c r="G4584" s="510"/>
      <c r="H4584" s="423"/>
      <c r="I4584" s="422">
        <f t="shared" si="1283"/>
        <v>0</v>
      </c>
      <c r="J4584" s="422">
        <f t="shared" si="1284"/>
        <v>0</v>
      </c>
      <c r="K4584" s="419"/>
      <c r="L4584" s="423">
        <f t="shared" si="1285"/>
        <v>0</v>
      </c>
      <c r="M4584" s="423">
        <f t="shared" si="1286"/>
        <v>0</v>
      </c>
      <c r="N4584" s="424">
        <f t="shared" si="1287"/>
        <v>0</v>
      </c>
      <c r="O4584" s="424">
        <f t="shared" si="1288"/>
        <v>0</v>
      </c>
      <c r="P4584" s="420"/>
      <c r="Q4584" s="525"/>
      <c r="R4584" s="526" t="str">
        <f t="shared" si="1289"/>
        <v/>
      </c>
      <c r="S4584" s="526" t="str">
        <f t="shared" si="1291"/>
        <v/>
      </c>
      <c r="V4584" s="433">
        <f>VLOOKUP(A4584,[3]Cartilha!$A:$A,1,FALSE)</f>
        <v>89387</v>
      </c>
      <c r="W4584" s="367"/>
    </row>
    <row r="4585" spans="1:23" ht="22.5" hidden="1" x14ac:dyDescent="0.2">
      <c r="A4585" s="623">
        <v>89979</v>
      </c>
      <c r="B4585" s="616" t="s">
        <v>3171</v>
      </c>
      <c r="C4585" s="620" t="s">
        <v>1125</v>
      </c>
      <c r="D4585" s="612" t="s">
        <v>169</v>
      </c>
      <c r="E4585" s="621">
        <v>31.15</v>
      </c>
      <c r="F4585" s="614">
        <f t="shared" si="1290"/>
        <v>37.549999999999997</v>
      </c>
      <c r="G4585" s="510"/>
      <c r="H4585" s="423"/>
      <c r="I4585" s="422">
        <f t="shared" si="1283"/>
        <v>0</v>
      </c>
      <c r="J4585" s="422">
        <f t="shared" si="1284"/>
        <v>0</v>
      </c>
      <c r="K4585" s="419"/>
      <c r="L4585" s="423">
        <f t="shared" si="1285"/>
        <v>0</v>
      </c>
      <c r="M4585" s="423">
        <f t="shared" si="1286"/>
        <v>0</v>
      </c>
      <c r="N4585" s="424">
        <f t="shared" si="1287"/>
        <v>0</v>
      </c>
      <c r="O4585" s="424">
        <f t="shared" si="1288"/>
        <v>0</v>
      </c>
      <c r="P4585" s="420"/>
      <c r="Q4585" s="525"/>
      <c r="R4585" s="526" t="str">
        <f t="shared" si="1289"/>
        <v/>
      </c>
      <c r="S4585" s="526" t="str">
        <f t="shared" si="1291"/>
        <v/>
      </c>
      <c r="V4585" s="433">
        <f>VLOOKUP(A4585,[3]Cartilha!$A:$A,1,FALSE)</f>
        <v>89979</v>
      </c>
      <c r="W4585" s="367"/>
    </row>
    <row r="4586" spans="1:23" ht="22.5" hidden="1" x14ac:dyDescent="0.2">
      <c r="A4586" s="623">
        <v>89373</v>
      </c>
      <c r="B4586" s="616" t="s">
        <v>3171</v>
      </c>
      <c r="C4586" s="620" t="s">
        <v>1126</v>
      </c>
      <c r="D4586" s="612" t="s">
        <v>169</v>
      </c>
      <c r="E4586" s="621">
        <v>6.89</v>
      </c>
      <c r="F4586" s="614">
        <f t="shared" si="1290"/>
        <v>8.31</v>
      </c>
      <c r="G4586" s="510"/>
      <c r="H4586" s="423"/>
      <c r="I4586" s="422">
        <f t="shared" si="1283"/>
        <v>0</v>
      </c>
      <c r="J4586" s="422">
        <f t="shared" si="1284"/>
        <v>0</v>
      </c>
      <c r="K4586" s="419"/>
      <c r="L4586" s="423">
        <f t="shared" si="1285"/>
        <v>0</v>
      </c>
      <c r="M4586" s="423">
        <f t="shared" si="1286"/>
        <v>0</v>
      </c>
      <c r="N4586" s="424">
        <f t="shared" si="1287"/>
        <v>0</v>
      </c>
      <c r="O4586" s="424">
        <f t="shared" si="1288"/>
        <v>0</v>
      </c>
      <c r="P4586" s="420"/>
      <c r="Q4586" s="525"/>
      <c r="R4586" s="526" t="str">
        <f t="shared" si="1289"/>
        <v/>
      </c>
      <c r="S4586" s="526" t="str">
        <f t="shared" si="1291"/>
        <v/>
      </c>
      <c r="V4586" s="433">
        <f>VLOOKUP(A4586,[3]Cartilha!$A:$A,1,FALSE)</f>
        <v>89373</v>
      </c>
      <c r="W4586" s="367"/>
    </row>
    <row r="4587" spans="1:23" ht="22.5" hidden="1" x14ac:dyDescent="0.2">
      <c r="A4587" s="623">
        <v>89380</v>
      </c>
      <c r="B4587" s="616" t="s">
        <v>3171</v>
      </c>
      <c r="C4587" s="620" t="s">
        <v>1127</v>
      </c>
      <c r="D4587" s="612" t="s">
        <v>169</v>
      </c>
      <c r="E4587" s="621">
        <v>10.92</v>
      </c>
      <c r="F4587" s="614">
        <f t="shared" si="1290"/>
        <v>13.17</v>
      </c>
      <c r="G4587" s="510"/>
      <c r="H4587" s="423"/>
      <c r="I4587" s="422">
        <f t="shared" si="1283"/>
        <v>0</v>
      </c>
      <c r="J4587" s="422">
        <f t="shared" si="1284"/>
        <v>0</v>
      </c>
      <c r="K4587" s="419"/>
      <c r="L4587" s="423">
        <f t="shared" si="1285"/>
        <v>0</v>
      </c>
      <c r="M4587" s="423">
        <f t="shared" si="1286"/>
        <v>0</v>
      </c>
      <c r="N4587" s="424">
        <f t="shared" si="1287"/>
        <v>0</v>
      </c>
      <c r="O4587" s="424">
        <f t="shared" si="1288"/>
        <v>0</v>
      </c>
      <c r="P4587" s="420"/>
      <c r="Q4587" s="525"/>
      <c r="R4587" s="526" t="str">
        <f t="shared" si="1289"/>
        <v/>
      </c>
      <c r="S4587" s="526" t="str">
        <f t="shared" si="1291"/>
        <v/>
      </c>
      <c r="V4587" s="433">
        <f>VLOOKUP(A4587,[3]Cartilha!$A:$A,1,FALSE)</f>
        <v>89380</v>
      </c>
      <c r="W4587" s="367"/>
    </row>
    <row r="4588" spans="1:23" ht="22.5" hidden="1" x14ac:dyDescent="0.2">
      <c r="A4588" s="623">
        <v>89388</v>
      </c>
      <c r="B4588" s="616" t="s">
        <v>3171</v>
      </c>
      <c r="C4588" s="620" t="s">
        <v>1128</v>
      </c>
      <c r="D4588" s="612" t="s">
        <v>169</v>
      </c>
      <c r="E4588" s="621">
        <v>13.26</v>
      </c>
      <c r="F4588" s="614">
        <f t="shared" si="1290"/>
        <v>15.99</v>
      </c>
      <c r="G4588" s="510"/>
      <c r="H4588" s="423"/>
      <c r="I4588" s="422">
        <f t="shared" si="1283"/>
        <v>0</v>
      </c>
      <c r="J4588" s="422">
        <f t="shared" si="1284"/>
        <v>0</v>
      </c>
      <c r="K4588" s="419"/>
      <c r="L4588" s="423">
        <f t="shared" si="1285"/>
        <v>0</v>
      </c>
      <c r="M4588" s="423">
        <f t="shared" si="1286"/>
        <v>0</v>
      </c>
      <c r="N4588" s="424">
        <f t="shared" si="1287"/>
        <v>0</v>
      </c>
      <c r="O4588" s="424">
        <f t="shared" si="1288"/>
        <v>0</v>
      </c>
      <c r="P4588" s="420"/>
      <c r="Q4588" s="525"/>
      <c r="R4588" s="526" t="str">
        <f t="shared" si="1289"/>
        <v/>
      </c>
      <c r="S4588" s="526" t="str">
        <f t="shared" si="1291"/>
        <v/>
      </c>
      <c r="V4588" s="433">
        <f>VLOOKUP(A4588,[3]Cartilha!$A:$A,1,FALSE)</f>
        <v>89388</v>
      </c>
      <c r="W4588" s="367"/>
    </row>
    <row r="4589" spans="1:23" ht="22.5" hidden="1" x14ac:dyDescent="0.2">
      <c r="A4589" s="623">
        <v>89374</v>
      </c>
      <c r="B4589" s="616" t="s">
        <v>3171</v>
      </c>
      <c r="C4589" s="620" t="s">
        <v>1129</v>
      </c>
      <c r="D4589" s="612" t="s">
        <v>169</v>
      </c>
      <c r="E4589" s="621">
        <v>11.83</v>
      </c>
      <c r="F4589" s="614">
        <f t="shared" si="1290"/>
        <v>14.26</v>
      </c>
      <c r="G4589" s="510"/>
      <c r="H4589" s="423"/>
      <c r="I4589" s="422">
        <f t="shared" si="1283"/>
        <v>0</v>
      </c>
      <c r="J4589" s="422">
        <f t="shared" si="1284"/>
        <v>0</v>
      </c>
      <c r="K4589" s="419"/>
      <c r="L4589" s="423">
        <f t="shared" si="1285"/>
        <v>0</v>
      </c>
      <c r="M4589" s="423">
        <f t="shared" si="1286"/>
        <v>0</v>
      </c>
      <c r="N4589" s="424">
        <f t="shared" si="1287"/>
        <v>0</v>
      </c>
      <c r="O4589" s="424">
        <f t="shared" si="1288"/>
        <v>0</v>
      </c>
      <c r="P4589" s="420"/>
      <c r="Q4589" s="525"/>
      <c r="R4589" s="526" t="str">
        <f t="shared" si="1289"/>
        <v/>
      </c>
      <c r="S4589" s="526" t="str">
        <f t="shared" si="1291"/>
        <v/>
      </c>
      <c r="V4589" s="433">
        <f>VLOOKUP(A4589,[3]Cartilha!$A:$A,1,FALSE)</f>
        <v>89374</v>
      </c>
      <c r="W4589" s="367"/>
    </row>
    <row r="4590" spans="1:23" ht="22.5" hidden="1" x14ac:dyDescent="0.2">
      <c r="A4590" s="623">
        <v>89381</v>
      </c>
      <c r="B4590" s="616" t="s">
        <v>3171</v>
      </c>
      <c r="C4590" s="620" t="s">
        <v>1130</v>
      </c>
      <c r="D4590" s="612" t="s">
        <v>169</v>
      </c>
      <c r="E4590" s="621">
        <v>14.86</v>
      </c>
      <c r="F4590" s="614">
        <f t="shared" si="1290"/>
        <v>17.920000000000002</v>
      </c>
      <c r="G4590" s="510"/>
      <c r="H4590" s="423"/>
      <c r="I4590" s="422">
        <f t="shared" si="1283"/>
        <v>0</v>
      </c>
      <c r="J4590" s="422">
        <f t="shared" si="1284"/>
        <v>0</v>
      </c>
      <c r="K4590" s="419"/>
      <c r="L4590" s="423">
        <f t="shared" si="1285"/>
        <v>0</v>
      </c>
      <c r="M4590" s="423">
        <f t="shared" si="1286"/>
        <v>0</v>
      </c>
      <c r="N4590" s="424">
        <f t="shared" si="1287"/>
        <v>0</v>
      </c>
      <c r="O4590" s="424">
        <f t="shared" si="1288"/>
        <v>0</v>
      </c>
      <c r="P4590" s="420"/>
      <c r="Q4590" s="525"/>
      <c r="R4590" s="526" t="str">
        <f t="shared" si="1289"/>
        <v/>
      </c>
      <c r="S4590" s="526" t="str">
        <f t="shared" si="1291"/>
        <v/>
      </c>
      <c r="V4590" s="433">
        <f>VLOOKUP(A4590,[3]Cartilha!$A:$A,1,FALSE)</f>
        <v>89381</v>
      </c>
      <c r="W4590" s="367"/>
    </row>
    <row r="4591" spans="1:23" ht="22.5" hidden="1" x14ac:dyDescent="0.2">
      <c r="A4591" s="623">
        <v>89385</v>
      </c>
      <c r="B4591" s="616" t="s">
        <v>3171</v>
      </c>
      <c r="C4591" s="620" t="s">
        <v>1131</v>
      </c>
      <c r="D4591" s="612" t="s">
        <v>169</v>
      </c>
      <c r="E4591" s="621">
        <v>8.27</v>
      </c>
      <c r="F4591" s="614">
        <f t="shared" si="1290"/>
        <v>9.9700000000000006</v>
      </c>
      <c r="G4591" s="510"/>
      <c r="H4591" s="423"/>
      <c r="I4591" s="422">
        <f t="shared" ref="I4591:I4622" si="1292">IF(ISBLANK(E4591),0,ROUND(F4591*G4591,2))</f>
        <v>0</v>
      </c>
      <c r="J4591" s="422">
        <f t="shared" ref="J4591:J4622" si="1293">IF(ISBLANK(G4591),0,ROUND(G4591*H4591,2))</f>
        <v>0</v>
      </c>
      <c r="K4591" s="419"/>
      <c r="L4591" s="423">
        <f t="shared" ref="L4591:L4622" si="1294">G4591</f>
        <v>0</v>
      </c>
      <c r="M4591" s="423">
        <f t="shared" ref="M4591:M4622" si="1295">H4591</f>
        <v>0</v>
      </c>
      <c r="N4591" s="424">
        <f t="shared" ref="N4591:N4622" si="1296">IF(ISBLANK(E4591),0,ROUND(F4591*L4591,2))</f>
        <v>0</v>
      </c>
      <c r="O4591" s="424">
        <f t="shared" ref="O4591:O4622" si="1297">IF(ISBLANK(L4591),0,ROUND(L4591*M4591,2))</f>
        <v>0</v>
      </c>
      <c r="P4591" s="420"/>
      <c r="Q4591" s="525"/>
      <c r="R4591" s="526" t="str">
        <f t="shared" si="1289"/>
        <v/>
      </c>
      <c r="S4591" s="526" t="str">
        <f t="shared" si="1291"/>
        <v/>
      </c>
      <c r="V4591" s="433">
        <f>VLOOKUP(A4591,[3]Cartilha!$A:$A,1,FALSE)</f>
        <v>89385</v>
      </c>
      <c r="W4591" s="367"/>
    </row>
    <row r="4592" spans="1:23" ht="22.5" hidden="1" x14ac:dyDescent="0.2">
      <c r="A4592" s="623">
        <v>89389</v>
      </c>
      <c r="B4592" s="616" t="s">
        <v>3171</v>
      </c>
      <c r="C4592" s="620" t="s">
        <v>1132</v>
      </c>
      <c r="D4592" s="612" t="s">
        <v>169</v>
      </c>
      <c r="E4592" s="621">
        <v>14.38</v>
      </c>
      <c r="F4592" s="614">
        <f t="shared" si="1290"/>
        <v>17.34</v>
      </c>
      <c r="G4592" s="510"/>
      <c r="H4592" s="423"/>
      <c r="I4592" s="422">
        <f t="shared" si="1292"/>
        <v>0</v>
      </c>
      <c r="J4592" s="422">
        <f t="shared" si="1293"/>
        <v>0</v>
      </c>
      <c r="K4592" s="419"/>
      <c r="L4592" s="423">
        <f t="shared" si="1294"/>
        <v>0</v>
      </c>
      <c r="M4592" s="423">
        <f t="shared" si="1295"/>
        <v>0</v>
      </c>
      <c r="N4592" s="424">
        <f t="shared" si="1296"/>
        <v>0</v>
      </c>
      <c r="O4592" s="424">
        <f t="shared" si="1297"/>
        <v>0</v>
      </c>
      <c r="P4592" s="420"/>
      <c r="Q4592" s="525"/>
      <c r="R4592" s="526" t="str">
        <f t="shared" si="1289"/>
        <v/>
      </c>
      <c r="S4592" s="526" t="str">
        <f t="shared" si="1291"/>
        <v/>
      </c>
      <c r="V4592" s="433">
        <f>VLOOKUP(A4592,[3]Cartilha!$A:$A,1,FALSE)</f>
        <v>89389</v>
      </c>
      <c r="W4592" s="367"/>
    </row>
    <row r="4593" spans="1:23" ht="22.5" hidden="1" x14ac:dyDescent="0.2">
      <c r="A4593" s="623">
        <v>89375</v>
      </c>
      <c r="B4593" s="616" t="s">
        <v>3171</v>
      </c>
      <c r="C4593" s="620" t="s">
        <v>1133</v>
      </c>
      <c r="D4593" s="612" t="s">
        <v>169</v>
      </c>
      <c r="E4593" s="621">
        <v>14.81</v>
      </c>
      <c r="F4593" s="614">
        <f t="shared" si="1290"/>
        <v>17.850000000000001</v>
      </c>
      <c r="G4593" s="510"/>
      <c r="H4593" s="423"/>
      <c r="I4593" s="422">
        <f t="shared" si="1292"/>
        <v>0</v>
      </c>
      <c r="J4593" s="422">
        <f t="shared" si="1293"/>
        <v>0</v>
      </c>
      <c r="K4593" s="419"/>
      <c r="L4593" s="423">
        <f t="shared" si="1294"/>
        <v>0</v>
      </c>
      <c r="M4593" s="423">
        <f t="shared" si="1295"/>
        <v>0</v>
      </c>
      <c r="N4593" s="424">
        <f t="shared" si="1296"/>
        <v>0</v>
      </c>
      <c r="O4593" s="424">
        <f t="shared" si="1297"/>
        <v>0</v>
      </c>
      <c r="P4593" s="420"/>
      <c r="Q4593" s="525"/>
      <c r="R4593" s="526" t="str">
        <f t="shared" si="1289"/>
        <v/>
      </c>
      <c r="S4593" s="526" t="str">
        <f t="shared" si="1291"/>
        <v/>
      </c>
      <c r="V4593" s="433">
        <f>VLOOKUP(A4593,[3]Cartilha!$A:$A,1,FALSE)</f>
        <v>89375</v>
      </c>
      <c r="W4593" s="367"/>
    </row>
    <row r="4594" spans="1:23" ht="22.5" hidden="1" x14ac:dyDescent="0.2">
      <c r="A4594" s="623">
        <v>89382</v>
      </c>
      <c r="B4594" s="616" t="s">
        <v>3171</v>
      </c>
      <c r="C4594" s="620" t="s">
        <v>1134</v>
      </c>
      <c r="D4594" s="612" t="s">
        <v>169</v>
      </c>
      <c r="E4594" s="621">
        <v>17.64</v>
      </c>
      <c r="F4594" s="614">
        <f t="shared" si="1290"/>
        <v>21.27</v>
      </c>
      <c r="G4594" s="510"/>
      <c r="H4594" s="423"/>
      <c r="I4594" s="422">
        <f t="shared" si="1292"/>
        <v>0</v>
      </c>
      <c r="J4594" s="422">
        <f t="shared" si="1293"/>
        <v>0</v>
      </c>
      <c r="K4594" s="419"/>
      <c r="L4594" s="423">
        <f t="shared" si="1294"/>
        <v>0</v>
      </c>
      <c r="M4594" s="423">
        <f t="shared" si="1295"/>
        <v>0</v>
      </c>
      <c r="N4594" s="424">
        <f t="shared" si="1296"/>
        <v>0</v>
      </c>
      <c r="O4594" s="424">
        <f t="shared" si="1297"/>
        <v>0</v>
      </c>
      <c r="P4594" s="420"/>
      <c r="Q4594" s="525"/>
      <c r="R4594" s="526" t="str">
        <f t="shared" si="1289"/>
        <v/>
      </c>
      <c r="S4594" s="526" t="str">
        <f t="shared" si="1291"/>
        <v/>
      </c>
      <c r="V4594" s="433">
        <f>VLOOKUP(A4594,[3]Cartilha!$A:$A,1,FALSE)</f>
        <v>89382</v>
      </c>
      <c r="W4594" s="367"/>
    </row>
    <row r="4595" spans="1:23" ht="22.5" hidden="1" x14ac:dyDescent="0.2">
      <c r="A4595" s="623">
        <v>89390</v>
      </c>
      <c r="B4595" s="616" t="s">
        <v>3171</v>
      </c>
      <c r="C4595" s="620" t="s">
        <v>1135</v>
      </c>
      <c r="D4595" s="612" t="s">
        <v>169</v>
      </c>
      <c r="E4595" s="621">
        <v>26.32</v>
      </c>
      <c r="F4595" s="614">
        <f t="shared" si="1290"/>
        <v>31.73</v>
      </c>
      <c r="G4595" s="510"/>
      <c r="H4595" s="423"/>
      <c r="I4595" s="422">
        <f t="shared" si="1292"/>
        <v>0</v>
      </c>
      <c r="J4595" s="422">
        <f t="shared" si="1293"/>
        <v>0</v>
      </c>
      <c r="K4595" s="419"/>
      <c r="L4595" s="423">
        <f t="shared" si="1294"/>
        <v>0</v>
      </c>
      <c r="M4595" s="423">
        <f t="shared" si="1295"/>
        <v>0</v>
      </c>
      <c r="N4595" s="424">
        <f t="shared" si="1296"/>
        <v>0</v>
      </c>
      <c r="O4595" s="424">
        <f t="shared" si="1297"/>
        <v>0</v>
      </c>
      <c r="P4595" s="420"/>
      <c r="Q4595" s="525"/>
      <c r="R4595" s="526" t="str">
        <f t="shared" si="1289"/>
        <v/>
      </c>
      <c r="S4595" s="526" t="str">
        <f t="shared" si="1291"/>
        <v/>
      </c>
      <c r="V4595" s="433">
        <f>VLOOKUP(A4595,[3]Cartilha!$A:$A,1,FALSE)</f>
        <v>89390</v>
      </c>
      <c r="W4595" s="367"/>
    </row>
    <row r="4596" spans="1:23" ht="22.5" hidden="1" x14ac:dyDescent="0.2">
      <c r="A4596" s="623">
        <v>89397</v>
      </c>
      <c r="B4596" s="616" t="s">
        <v>3171</v>
      </c>
      <c r="C4596" s="620" t="s">
        <v>1136</v>
      </c>
      <c r="D4596" s="612" t="s">
        <v>169</v>
      </c>
      <c r="E4596" s="621">
        <v>16.04</v>
      </c>
      <c r="F4596" s="614">
        <f t="shared" si="1290"/>
        <v>19.34</v>
      </c>
      <c r="G4596" s="510"/>
      <c r="H4596" s="423"/>
      <c r="I4596" s="422">
        <f t="shared" si="1292"/>
        <v>0</v>
      </c>
      <c r="J4596" s="422">
        <f t="shared" si="1293"/>
        <v>0</v>
      </c>
      <c r="K4596" s="419"/>
      <c r="L4596" s="423">
        <f t="shared" si="1294"/>
        <v>0</v>
      </c>
      <c r="M4596" s="423">
        <f t="shared" si="1295"/>
        <v>0</v>
      </c>
      <c r="N4596" s="424">
        <f t="shared" si="1296"/>
        <v>0</v>
      </c>
      <c r="O4596" s="424">
        <f t="shared" si="1297"/>
        <v>0</v>
      </c>
      <c r="P4596" s="420"/>
      <c r="Q4596" s="525"/>
      <c r="R4596" s="526" t="str">
        <f t="shared" si="1289"/>
        <v/>
      </c>
      <c r="S4596" s="526" t="str">
        <f t="shared" si="1291"/>
        <v/>
      </c>
      <c r="V4596" s="433">
        <f>VLOOKUP(A4596,[3]Cartilha!$A:$A,1,FALSE)</f>
        <v>89397</v>
      </c>
      <c r="W4596" s="367"/>
    </row>
    <row r="4597" spans="1:23" ht="22.5" hidden="1" x14ac:dyDescent="0.2">
      <c r="A4597" s="623">
        <v>89400</v>
      </c>
      <c r="B4597" s="616" t="s">
        <v>3171</v>
      </c>
      <c r="C4597" s="620" t="s">
        <v>1137</v>
      </c>
      <c r="D4597" s="612" t="s">
        <v>169</v>
      </c>
      <c r="E4597" s="621">
        <v>22.24</v>
      </c>
      <c r="F4597" s="614">
        <f t="shared" si="1290"/>
        <v>26.81</v>
      </c>
      <c r="G4597" s="510"/>
      <c r="H4597" s="423"/>
      <c r="I4597" s="422">
        <f t="shared" si="1292"/>
        <v>0</v>
      </c>
      <c r="J4597" s="422">
        <f t="shared" si="1293"/>
        <v>0</v>
      </c>
      <c r="K4597" s="419"/>
      <c r="L4597" s="423">
        <f t="shared" si="1294"/>
        <v>0</v>
      </c>
      <c r="M4597" s="423">
        <f t="shared" si="1295"/>
        <v>0</v>
      </c>
      <c r="N4597" s="424">
        <f t="shared" si="1296"/>
        <v>0</v>
      </c>
      <c r="O4597" s="424">
        <f t="shared" si="1297"/>
        <v>0</v>
      </c>
      <c r="P4597" s="420"/>
      <c r="Q4597" s="525"/>
      <c r="R4597" s="526" t="str">
        <f t="shared" si="1289"/>
        <v/>
      </c>
      <c r="S4597" s="526" t="str">
        <f t="shared" si="1291"/>
        <v/>
      </c>
      <c r="V4597" s="433">
        <f>VLOOKUP(A4597,[3]Cartilha!$A:$A,1,FALSE)</f>
        <v>89400</v>
      </c>
      <c r="W4597" s="367"/>
    </row>
    <row r="4598" spans="1:23" hidden="1" x14ac:dyDescent="0.2">
      <c r="A4598" s="623">
        <v>89393</v>
      </c>
      <c r="B4598" s="616" t="s">
        <v>3171</v>
      </c>
      <c r="C4598" s="620" t="s">
        <v>1138</v>
      </c>
      <c r="D4598" s="612" t="s">
        <v>169</v>
      </c>
      <c r="E4598" s="621">
        <v>11.26</v>
      </c>
      <c r="F4598" s="614">
        <f t="shared" si="1290"/>
        <v>13.58</v>
      </c>
      <c r="G4598" s="510"/>
      <c r="H4598" s="423"/>
      <c r="I4598" s="422">
        <f t="shared" si="1292"/>
        <v>0</v>
      </c>
      <c r="J4598" s="422">
        <f t="shared" si="1293"/>
        <v>0</v>
      </c>
      <c r="K4598" s="419"/>
      <c r="L4598" s="423">
        <f t="shared" si="1294"/>
        <v>0</v>
      </c>
      <c r="M4598" s="423">
        <f t="shared" si="1295"/>
        <v>0</v>
      </c>
      <c r="N4598" s="424">
        <f t="shared" si="1296"/>
        <v>0</v>
      </c>
      <c r="O4598" s="424">
        <f t="shared" si="1297"/>
        <v>0</v>
      </c>
      <c r="P4598" s="420"/>
      <c r="Q4598" s="525"/>
      <c r="R4598" s="526" t="str">
        <f t="shared" si="1289"/>
        <v/>
      </c>
      <c r="S4598" s="526" t="str">
        <f t="shared" si="1291"/>
        <v/>
      </c>
      <c r="V4598" s="433">
        <f>VLOOKUP(A4598,[3]Cartilha!$A:$A,1,FALSE)</f>
        <v>89393</v>
      </c>
      <c r="W4598" s="367"/>
    </row>
    <row r="4599" spans="1:23" hidden="1" x14ac:dyDescent="0.2">
      <c r="A4599" s="623">
        <v>89395</v>
      </c>
      <c r="B4599" s="616" t="s">
        <v>3171</v>
      </c>
      <c r="C4599" s="620" t="s">
        <v>1139</v>
      </c>
      <c r="D4599" s="612" t="s">
        <v>169</v>
      </c>
      <c r="E4599" s="621">
        <v>13.44</v>
      </c>
      <c r="F4599" s="614">
        <f t="shared" si="1290"/>
        <v>16.2</v>
      </c>
      <c r="G4599" s="510"/>
      <c r="H4599" s="423"/>
      <c r="I4599" s="422">
        <f t="shared" si="1292"/>
        <v>0</v>
      </c>
      <c r="J4599" s="422">
        <f t="shared" si="1293"/>
        <v>0</v>
      </c>
      <c r="K4599" s="419"/>
      <c r="L4599" s="423">
        <f t="shared" si="1294"/>
        <v>0</v>
      </c>
      <c r="M4599" s="423">
        <f t="shared" si="1295"/>
        <v>0</v>
      </c>
      <c r="N4599" s="424">
        <f t="shared" si="1296"/>
        <v>0</v>
      </c>
      <c r="O4599" s="424">
        <f t="shared" si="1297"/>
        <v>0</v>
      </c>
      <c r="P4599" s="420"/>
      <c r="Q4599" s="525"/>
      <c r="R4599" s="526" t="str">
        <f t="shared" si="1289"/>
        <v/>
      </c>
      <c r="S4599" s="526" t="str">
        <f t="shared" si="1291"/>
        <v/>
      </c>
      <c r="V4599" s="433">
        <f>VLOOKUP(A4599,[3]Cartilha!$A:$A,1,FALSE)</f>
        <v>89395</v>
      </c>
      <c r="W4599" s="367"/>
    </row>
    <row r="4600" spans="1:23" hidden="1" x14ac:dyDescent="0.2">
      <c r="A4600" s="623">
        <v>89398</v>
      </c>
      <c r="B4600" s="616" t="s">
        <v>3171</v>
      </c>
      <c r="C4600" s="620" t="s">
        <v>1140</v>
      </c>
      <c r="D4600" s="612" t="s">
        <v>169</v>
      </c>
      <c r="E4600" s="621">
        <v>19.670000000000002</v>
      </c>
      <c r="F4600" s="614">
        <f t="shared" si="1290"/>
        <v>23.71</v>
      </c>
      <c r="G4600" s="510"/>
      <c r="H4600" s="423"/>
      <c r="I4600" s="422">
        <f t="shared" si="1292"/>
        <v>0</v>
      </c>
      <c r="J4600" s="422">
        <f t="shared" si="1293"/>
        <v>0</v>
      </c>
      <c r="K4600" s="419"/>
      <c r="L4600" s="423">
        <f t="shared" si="1294"/>
        <v>0</v>
      </c>
      <c r="M4600" s="423">
        <f t="shared" si="1295"/>
        <v>0</v>
      </c>
      <c r="N4600" s="424">
        <f t="shared" si="1296"/>
        <v>0</v>
      </c>
      <c r="O4600" s="424">
        <f t="shared" si="1297"/>
        <v>0</v>
      </c>
      <c r="P4600" s="420"/>
      <c r="Q4600" s="525"/>
      <c r="R4600" s="526" t="str">
        <f t="shared" si="1289"/>
        <v/>
      </c>
      <c r="S4600" s="526" t="str">
        <f t="shared" si="1291"/>
        <v/>
      </c>
      <c r="V4600" s="433">
        <f>VLOOKUP(A4600,[3]Cartilha!$A:$A,1,FALSE)</f>
        <v>89398</v>
      </c>
      <c r="W4600" s="367"/>
    </row>
    <row r="4601" spans="1:23" ht="22.5" hidden="1" x14ac:dyDescent="0.2">
      <c r="A4601" s="623">
        <v>89394</v>
      </c>
      <c r="B4601" s="616" t="s">
        <v>3171</v>
      </c>
      <c r="C4601" s="620" t="s">
        <v>1141</v>
      </c>
      <c r="D4601" s="612" t="s">
        <v>169</v>
      </c>
      <c r="E4601" s="621">
        <v>22.62</v>
      </c>
      <c r="F4601" s="614">
        <f t="shared" si="1290"/>
        <v>27.27</v>
      </c>
      <c r="G4601" s="510"/>
      <c r="H4601" s="423"/>
      <c r="I4601" s="422">
        <f t="shared" si="1292"/>
        <v>0</v>
      </c>
      <c r="J4601" s="422">
        <f t="shared" si="1293"/>
        <v>0</v>
      </c>
      <c r="K4601" s="419"/>
      <c r="L4601" s="423">
        <f t="shared" si="1294"/>
        <v>0</v>
      </c>
      <c r="M4601" s="423">
        <f t="shared" si="1295"/>
        <v>0</v>
      </c>
      <c r="N4601" s="424">
        <f t="shared" si="1296"/>
        <v>0</v>
      </c>
      <c r="O4601" s="424">
        <f t="shared" si="1297"/>
        <v>0</v>
      </c>
      <c r="P4601" s="420"/>
      <c r="Q4601" s="525"/>
      <c r="R4601" s="526" t="str">
        <f t="shared" si="1289"/>
        <v/>
      </c>
      <c r="S4601" s="526" t="str">
        <f t="shared" si="1291"/>
        <v/>
      </c>
      <c r="V4601" s="433">
        <f>VLOOKUP(A4601,[3]Cartilha!$A:$A,1,FALSE)</f>
        <v>89394</v>
      </c>
      <c r="W4601" s="367"/>
    </row>
    <row r="4602" spans="1:23" ht="22.5" hidden="1" x14ac:dyDescent="0.2">
      <c r="A4602" s="623">
        <v>89396</v>
      </c>
      <c r="B4602" s="616" t="s">
        <v>3171</v>
      </c>
      <c r="C4602" s="620" t="s">
        <v>1142</v>
      </c>
      <c r="D4602" s="612" t="s">
        <v>169</v>
      </c>
      <c r="E4602" s="621">
        <v>23.16</v>
      </c>
      <c r="F4602" s="614">
        <f t="shared" si="1290"/>
        <v>27.92</v>
      </c>
      <c r="G4602" s="510"/>
      <c r="H4602" s="423"/>
      <c r="I4602" s="422">
        <f t="shared" si="1292"/>
        <v>0</v>
      </c>
      <c r="J4602" s="422">
        <f t="shared" si="1293"/>
        <v>0</v>
      </c>
      <c r="K4602" s="419"/>
      <c r="L4602" s="423">
        <f t="shared" si="1294"/>
        <v>0</v>
      </c>
      <c r="M4602" s="423">
        <f t="shared" si="1295"/>
        <v>0</v>
      </c>
      <c r="N4602" s="424">
        <f t="shared" si="1296"/>
        <v>0</v>
      </c>
      <c r="O4602" s="424">
        <f t="shared" si="1297"/>
        <v>0</v>
      </c>
      <c r="P4602" s="420"/>
      <c r="Q4602" s="525"/>
      <c r="R4602" s="526" t="str">
        <f t="shared" si="1289"/>
        <v/>
      </c>
      <c r="S4602" s="526" t="str">
        <f t="shared" si="1291"/>
        <v/>
      </c>
      <c r="V4602" s="433">
        <f>VLOOKUP(A4602,[3]Cartilha!$A:$A,1,FALSE)</f>
        <v>89396</v>
      </c>
      <c r="W4602" s="367"/>
    </row>
    <row r="4603" spans="1:23" ht="22.5" hidden="1" x14ac:dyDescent="0.2">
      <c r="A4603" s="623">
        <v>90374</v>
      </c>
      <c r="B4603" s="616" t="s">
        <v>3171</v>
      </c>
      <c r="C4603" s="620" t="s">
        <v>1143</v>
      </c>
      <c r="D4603" s="612" t="s">
        <v>169</v>
      </c>
      <c r="E4603" s="621">
        <v>25.99</v>
      </c>
      <c r="F4603" s="614">
        <f t="shared" si="1290"/>
        <v>31.33</v>
      </c>
      <c r="G4603" s="510"/>
      <c r="H4603" s="423"/>
      <c r="I4603" s="422">
        <f t="shared" si="1292"/>
        <v>0</v>
      </c>
      <c r="J4603" s="422">
        <f t="shared" si="1293"/>
        <v>0</v>
      </c>
      <c r="K4603" s="419"/>
      <c r="L4603" s="423">
        <f t="shared" si="1294"/>
        <v>0</v>
      </c>
      <c r="M4603" s="423">
        <f t="shared" si="1295"/>
        <v>0</v>
      </c>
      <c r="N4603" s="424">
        <f t="shared" si="1296"/>
        <v>0</v>
      </c>
      <c r="O4603" s="424">
        <f t="shared" si="1297"/>
        <v>0</v>
      </c>
      <c r="P4603" s="420"/>
      <c r="Q4603" s="525"/>
      <c r="R4603" s="526" t="str">
        <f t="shared" si="1289"/>
        <v/>
      </c>
      <c r="S4603" s="526" t="str">
        <f t="shared" si="1291"/>
        <v/>
      </c>
      <c r="V4603" s="433">
        <f>VLOOKUP(A4603,[3]Cartilha!$A:$A,1,FALSE)</f>
        <v>90374</v>
      </c>
      <c r="W4603" s="367"/>
    </row>
    <row r="4604" spans="1:23" ht="22.5" hidden="1" x14ac:dyDescent="0.2">
      <c r="A4604" s="623">
        <v>89399</v>
      </c>
      <c r="B4604" s="616" t="s">
        <v>3171</v>
      </c>
      <c r="C4604" s="620" t="s">
        <v>1144</v>
      </c>
      <c r="D4604" s="612" t="s">
        <v>169</v>
      </c>
      <c r="E4604" s="621">
        <v>36.17</v>
      </c>
      <c r="F4604" s="614">
        <f t="shared" si="1290"/>
        <v>43.61</v>
      </c>
      <c r="G4604" s="510"/>
      <c r="H4604" s="423"/>
      <c r="I4604" s="422">
        <f t="shared" si="1292"/>
        <v>0</v>
      </c>
      <c r="J4604" s="422">
        <f t="shared" si="1293"/>
        <v>0</v>
      </c>
      <c r="K4604" s="419"/>
      <c r="L4604" s="423">
        <f t="shared" si="1294"/>
        <v>0</v>
      </c>
      <c r="M4604" s="423">
        <f t="shared" si="1295"/>
        <v>0</v>
      </c>
      <c r="N4604" s="424">
        <f t="shared" si="1296"/>
        <v>0</v>
      </c>
      <c r="O4604" s="424">
        <f t="shared" si="1297"/>
        <v>0</v>
      </c>
      <c r="P4604" s="420"/>
      <c r="Q4604" s="525"/>
      <c r="R4604" s="526" t="str">
        <f t="shared" si="1289"/>
        <v/>
      </c>
      <c r="S4604" s="526" t="str">
        <f t="shared" si="1291"/>
        <v/>
      </c>
      <c r="V4604" s="433">
        <f>VLOOKUP(A4604,[3]Cartilha!$A:$A,1,FALSE)</f>
        <v>89399</v>
      </c>
      <c r="W4604" s="367"/>
    </row>
    <row r="4605" spans="1:23" ht="22.5" hidden="1" x14ac:dyDescent="0.2">
      <c r="A4605" s="623">
        <v>90375</v>
      </c>
      <c r="B4605" s="616" t="s">
        <v>3171</v>
      </c>
      <c r="C4605" s="620" t="s">
        <v>1145</v>
      </c>
      <c r="D4605" s="612" t="s">
        <v>169</v>
      </c>
      <c r="E4605" s="621">
        <v>10.029999999999999</v>
      </c>
      <c r="F4605" s="614">
        <f t="shared" si="1290"/>
        <v>12.09</v>
      </c>
      <c r="G4605" s="510"/>
      <c r="H4605" s="423"/>
      <c r="I4605" s="422">
        <f t="shared" si="1292"/>
        <v>0</v>
      </c>
      <c r="J4605" s="422">
        <f t="shared" si="1293"/>
        <v>0</v>
      </c>
      <c r="K4605" s="419"/>
      <c r="L4605" s="423">
        <f t="shared" si="1294"/>
        <v>0</v>
      </c>
      <c r="M4605" s="423">
        <f t="shared" si="1295"/>
        <v>0</v>
      </c>
      <c r="N4605" s="424">
        <f t="shared" si="1296"/>
        <v>0</v>
      </c>
      <c r="O4605" s="424">
        <f t="shared" si="1297"/>
        <v>0</v>
      </c>
      <c r="P4605" s="420"/>
      <c r="Q4605" s="525"/>
      <c r="R4605" s="526" t="str">
        <f t="shared" si="1289"/>
        <v/>
      </c>
      <c r="S4605" s="526" t="str">
        <f t="shared" si="1291"/>
        <v/>
      </c>
      <c r="V4605" s="433">
        <f>VLOOKUP(A4605,[3]Cartilha!$A:$A,1,FALSE)</f>
        <v>90375</v>
      </c>
      <c r="W4605" s="367"/>
    </row>
    <row r="4606" spans="1:23" ht="22.5" hidden="1" x14ac:dyDescent="0.2">
      <c r="A4606" s="623">
        <v>93075</v>
      </c>
      <c r="B4606" s="616" t="s">
        <v>3171</v>
      </c>
      <c r="C4606" s="620" t="s">
        <v>3357</v>
      </c>
      <c r="D4606" s="612" t="s">
        <v>169</v>
      </c>
      <c r="E4606" s="621">
        <v>23.98</v>
      </c>
      <c r="F4606" s="614">
        <f t="shared" si="1290"/>
        <v>28.91</v>
      </c>
      <c r="G4606" s="510"/>
      <c r="H4606" s="423"/>
      <c r="I4606" s="422">
        <f t="shared" si="1292"/>
        <v>0</v>
      </c>
      <c r="J4606" s="422">
        <f t="shared" si="1293"/>
        <v>0</v>
      </c>
      <c r="K4606" s="419"/>
      <c r="L4606" s="423">
        <f t="shared" si="1294"/>
        <v>0</v>
      </c>
      <c r="M4606" s="423">
        <f t="shared" si="1295"/>
        <v>0</v>
      </c>
      <c r="N4606" s="424">
        <f t="shared" si="1296"/>
        <v>0</v>
      </c>
      <c r="O4606" s="424">
        <f t="shared" si="1297"/>
        <v>0</v>
      </c>
      <c r="P4606" s="420"/>
      <c r="Q4606" s="525"/>
      <c r="R4606" s="526" t="str">
        <f t="shared" si="1289"/>
        <v/>
      </c>
      <c r="S4606" s="526" t="str">
        <f t="shared" si="1291"/>
        <v/>
      </c>
      <c r="V4606" s="433">
        <f>VLOOKUP(A4606,[3]Cartilha!$A:$A,1,FALSE)</f>
        <v>93075</v>
      </c>
      <c r="W4606" s="367"/>
    </row>
    <row r="4607" spans="1:23" ht="22.5" hidden="1" x14ac:dyDescent="0.2">
      <c r="A4607" s="623">
        <v>93077</v>
      </c>
      <c r="B4607" s="616" t="s">
        <v>3171</v>
      </c>
      <c r="C4607" s="620" t="s">
        <v>3358</v>
      </c>
      <c r="D4607" s="612" t="s">
        <v>169</v>
      </c>
      <c r="E4607" s="621">
        <v>34.26</v>
      </c>
      <c r="F4607" s="614">
        <f t="shared" si="1290"/>
        <v>41.3</v>
      </c>
      <c r="G4607" s="510"/>
      <c r="H4607" s="423"/>
      <c r="I4607" s="422">
        <f t="shared" si="1292"/>
        <v>0</v>
      </c>
      <c r="J4607" s="422">
        <f t="shared" si="1293"/>
        <v>0</v>
      </c>
      <c r="K4607" s="419"/>
      <c r="L4607" s="423">
        <f t="shared" si="1294"/>
        <v>0</v>
      </c>
      <c r="M4607" s="423">
        <f t="shared" si="1295"/>
        <v>0</v>
      </c>
      <c r="N4607" s="424">
        <f t="shared" si="1296"/>
        <v>0</v>
      </c>
      <c r="O4607" s="424">
        <f t="shared" si="1297"/>
        <v>0</v>
      </c>
      <c r="P4607" s="420"/>
      <c r="Q4607" s="525"/>
      <c r="R4607" s="526" t="str">
        <f t="shared" si="1289"/>
        <v/>
      </c>
      <c r="S4607" s="526" t="str">
        <f t="shared" si="1291"/>
        <v/>
      </c>
      <c r="V4607" s="433">
        <f>VLOOKUP(A4607,[3]Cartilha!$A:$A,1,FALSE)</f>
        <v>93077</v>
      </c>
      <c r="W4607" s="367"/>
    </row>
    <row r="4608" spans="1:23" ht="22.5" hidden="1" x14ac:dyDescent="0.2">
      <c r="A4608" s="623">
        <v>93078</v>
      </c>
      <c r="B4608" s="616" t="s">
        <v>3171</v>
      </c>
      <c r="C4608" s="620" t="s">
        <v>3359</v>
      </c>
      <c r="D4608" s="612" t="s">
        <v>169</v>
      </c>
      <c r="E4608" s="621">
        <v>37.200000000000003</v>
      </c>
      <c r="F4608" s="614">
        <f t="shared" si="1290"/>
        <v>44.85</v>
      </c>
      <c r="G4608" s="510"/>
      <c r="H4608" s="423"/>
      <c r="I4608" s="422">
        <f t="shared" si="1292"/>
        <v>0</v>
      </c>
      <c r="J4608" s="422">
        <f t="shared" si="1293"/>
        <v>0</v>
      </c>
      <c r="K4608" s="419"/>
      <c r="L4608" s="423">
        <f t="shared" si="1294"/>
        <v>0</v>
      </c>
      <c r="M4608" s="423">
        <f t="shared" si="1295"/>
        <v>0</v>
      </c>
      <c r="N4608" s="424">
        <f t="shared" si="1296"/>
        <v>0</v>
      </c>
      <c r="O4608" s="424">
        <f t="shared" si="1297"/>
        <v>0</v>
      </c>
      <c r="P4608" s="420"/>
      <c r="Q4608" s="525"/>
      <c r="R4608" s="526" t="str">
        <f t="shared" si="1289"/>
        <v/>
      </c>
      <c r="S4608" s="526" t="str">
        <f t="shared" si="1291"/>
        <v/>
      </c>
      <c r="V4608" s="433">
        <f>VLOOKUP(A4608,[3]Cartilha!$A:$A,1,FALSE)</f>
        <v>93078</v>
      </c>
      <c r="W4608" s="367"/>
    </row>
    <row r="4609" spans="1:23" ht="22.5" hidden="1" x14ac:dyDescent="0.2">
      <c r="A4609" s="623">
        <v>93081</v>
      </c>
      <c r="B4609" s="616" t="s">
        <v>3171</v>
      </c>
      <c r="C4609" s="620" t="s">
        <v>3360</v>
      </c>
      <c r="D4609" s="612" t="s">
        <v>169</v>
      </c>
      <c r="E4609" s="621">
        <v>21.77</v>
      </c>
      <c r="F4609" s="614">
        <f t="shared" si="1290"/>
        <v>26.25</v>
      </c>
      <c r="G4609" s="510"/>
      <c r="H4609" s="423"/>
      <c r="I4609" s="422">
        <f t="shared" si="1292"/>
        <v>0</v>
      </c>
      <c r="J4609" s="422">
        <f t="shared" si="1293"/>
        <v>0</v>
      </c>
      <c r="K4609" s="419"/>
      <c r="L4609" s="423">
        <f t="shared" si="1294"/>
        <v>0</v>
      </c>
      <c r="M4609" s="423">
        <f t="shared" si="1295"/>
        <v>0</v>
      </c>
      <c r="N4609" s="424">
        <f t="shared" si="1296"/>
        <v>0</v>
      </c>
      <c r="O4609" s="424">
        <f t="shared" si="1297"/>
        <v>0</v>
      </c>
      <c r="P4609" s="420"/>
      <c r="Q4609" s="525"/>
      <c r="R4609" s="526" t="str">
        <f t="shared" si="1289"/>
        <v/>
      </c>
      <c r="S4609" s="526" t="str">
        <f t="shared" si="1291"/>
        <v/>
      </c>
      <c r="V4609" s="433">
        <f>VLOOKUP(A4609,[3]Cartilha!$A:$A,1,FALSE)</f>
        <v>93081</v>
      </c>
      <c r="W4609" s="367"/>
    </row>
    <row r="4610" spans="1:23" ht="22.5" hidden="1" x14ac:dyDescent="0.2">
      <c r="A4610" s="623">
        <v>93082</v>
      </c>
      <c r="B4610" s="616" t="s">
        <v>3171</v>
      </c>
      <c r="C4610" s="620" t="s">
        <v>3361</v>
      </c>
      <c r="D4610" s="612" t="s">
        <v>169</v>
      </c>
      <c r="E4610" s="621">
        <v>26.8</v>
      </c>
      <c r="F4610" s="614">
        <f t="shared" si="1290"/>
        <v>32.31</v>
      </c>
      <c r="G4610" s="510"/>
      <c r="H4610" s="423"/>
      <c r="I4610" s="422">
        <f t="shared" si="1292"/>
        <v>0</v>
      </c>
      <c r="J4610" s="422">
        <f t="shared" si="1293"/>
        <v>0</v>
      </c>
      <c r="K4610" s="419"/>
      <c r="L4610" s="423">
        <f t="shared" si="1294"/>
        <v>0</v>
      </c>
      <c r="M4610" s="423">
        <f t="shared" si="1295"/>
        <v>0</v>
      </c>
      <c r="N4610" s="424">
        <f t="shared" si="1296"/>
        <v>0</v>
      </c>
      <c r="O4610" s="424">
        <f t="shared" si="1297"/>
        <v>0</v>
      </c>
      <c r="P4610" s="420"/>
      <c r="Q4610" s="525"/>
      <c r="R4610" s="526" t="str">
        <f t="shared" si="1289"/>
        <v/>
      </c>
      <c r="S4610" s="526" t="str">
        <f t="shared" si="1291"/>
        <v/>
      </c>
      <c r="V4610" s="433">
        <f>VLOOKUP(A4610,[3]Cartilha!$A:$A,1,FALSE)</f>
        <v>93082</v>
      </c>
      <c r="W4610" s="367"/>
    </row>
    <row r="4611" spans="1:23" ht="22.5" hidden="1" x14ac:dyDescent="0.2">
      <c r="A4611" s="623">
        <v>93087</v>
      </c>
      <c r="B4611" s="616" t="s">
        <v>3171</v>
      </c>
      <c r="C4611" s="620" t="s">
        <v>3362</v>
      </c>
      <c r="D4611" s="612" t="s">
        <v>169</v>
      </c>
      <c r="E4611" s="621">
        <v>23.59</v>
      </c>
      <c r="F4611" s="614">
        <f t="shared" si="1290"/>
        <v>28.44</v>
      </c>
      <c r="G4611" s="510"/>
      <c r="H4611" s="423"/>
      <c r="I4611" s="422">
        <f t="shared" si="1292"/>
        <v>0</v>
      </c>
      <c r="J4611" s="422">
        <f t="shared" si="1293"/>
        <v>0</v>
      </c>
      <c r="K4611" s="419"/>
      <c r="L4611" s="423">
        <f t="shared" si="1294"/>
        <v>0</v>
      </c>
      <c r="M4611" s="423">
        <f t="shared" si="1295"/>
        <v>0</v>
      </c>
      <c r="N4611" s="424">
        <f t="shared" si="1296"/>
        <v>0</v>
      </c>
      <c r="O4611" s="424">
        <f t="shared" si="1297"/>
        <v>0</v>
      </c>
      <c r="P4611" s="420"/>
      <c r="Q4611" s="525"/>
      <c r="R4611" s="526" t="str">
        <f t="shared" si="1289"/>
        <v/>
      </c>
      <c r="S4611" s="526" t="str">
        <f t="shared" si="1291"/>
        <v/>
      </c>
      <c r="V4611" s="433">
        <f>VLOOKUP(A4611,[3]Cartilha!$A:$A,1,FALSE)</f>
        <v>93087</v>
      </c>
      <c r="W4611" s="367"/>
    </row>
    <row r="4612" spans="1:23" ht="22.5" hidden="1" x14ac:dyDescent="0.2">
      <c r="A4612" s="623">
        <v>93088</v>
      </c>
      <c r="B4612" s="616" t="s">
        <v>3171</v>
      </c>
      <c r="C4612" s="620" t="s">
        <v>3363</v>
      </c>
      <c r="D4612" s="612" t="s">
        <v>169</v>
      </c>
      <c r="E4612" s="621">
        <v>27.66</v>
      </c>
      <c r="F4612" s="614">
        <f t="shared" si="1290"/>
        <v>33.35</v>
      </c>
      <c r="G4612" s="510"/>
      <c r="H4612" s="423"/>
      <c r="I4612" s="422">
        <f t="shared" si="1292"/>
        <v>0</v>
      </c>
      <c r="J4612" s="422">
        <f t="shared" si="1293"/>
        <v>0</v>
      </c>
      <c r="K4612" s="419"/>
      <c r="L4612" s="423">
        <f t="shared" si="1294"/>
        <v>0</v>
      </c>
      <c r="M4612" s="423">
        <f t="shared" si="1295"/>
        <v>0</v>
      </c>
      <c r="N4612" s="424">
        <f t="shared" si="1296"/>
        <v>0</v>
      </c>
      <c r="O4612" s="424">
        <f t="shared" si="1297"/>
        <v>0</v>
      </c>
      <c r="P4612" s="420"/>
      <c r="Q4612" s="525"/>
      <c r="R4612" s="526" t="str">
        <f t="shared" si="1289"/>
        <v/>
      </c>
      <c r="S4612" s="526" t="str">
        <f t="shared" si="1291"/>
        <v/>
      </c>
      <c r="V4612" s="433">
        <f>VLOOKUP(A4612,[3]Cartilha!$A:$A,1,FALSE)</f>
        <v>93088</v>
      </c>
      <c r="W4612" s="367"/>
    </row>
    <row r="4613" spans="1:23" ht="22.5" hidden="1" x14ac:dyDescent="0.2">
      <c r="A4613" s="623">
        <v>93089</v>
      </c>
      <c r="B4613" s="616" t="s">
        <v>3171</v>
      </c>
      <c r="C4613" s="620" t="s">
        <v>3152</v>
      </c>
      <c r="D4613" s="612" t="s">
        <v>169</v>
      </c>
      <c r="E4613" s="621">
        <v>54.06</v>
      </c>
      <c r="F4613" s="614">
        <f t="shared" si="1290"/>
        <v>65.17</v>
      </c>
      <c r="G4613" s="510"/>
      <c r="H4613" s="423"/>
      <c r="I4613" s="422">
        <f t="shared" si="1292"/>
        <v>0</v>
      </c>
      <c r="J4613" s="422">
        <f t="shared" si="1293"/>
        <v>0</v>
      </c>
      <c r="K4613" s="419"/>
      <c r="L4613" s="423">
        <f t="shared" si="1294"/>
        <v>0</v>
      </c>
      <c r="M4613" s="423">
        <f t="shared" si="1295"/>
        <v>0</v>
      </c>
      <c r="N4613" s="424">
        <f t="shared" si="1296"/>
        <v>0</v>
      </c>
      <c r="O4613" s="424">
        <f t="shared" si="1297"/>
        <v>0</v>
      </c>
      <c r="P4613" s="420"/>
      <c r="Q4613" s="525"/>
      <c r="R4613" s="526" t="str">
        <f t="shared" si="1289"/>
        <v/>
      </c>
      <c r="S4613" s="526" t="str">
        <f t="shared" si="1291"/>
        <v/>
      </c>
      <c r="V4613" s="433">
        <f>VLOOKUP(A4613,[3]Cartilha!$A:$A,1,FALSE)</f>
        <v>93089</v>
      </c>
      <c r="W4613" s="367"/>
    </row>
    <row r="4614" spans="1:23" ht="22.5" hidden="1" x14ac:dyDescent="0.2">
      <c r="A4614" s="623">
        <v>93093</v>
      </c>
      <c r="B4614" s="616" t="s">
        <v>3171</v>
      </c>
      <c r="C4614" s="620" t="s">
        <v>3364</v>
      </c>
      <c r="D4614" s="612" t="s">
        <v>169</v>
      </c>
      <c r="E4614" s="621">
        <v>36.97</v>
      </c>
      <c r="F4614" s="614">
        <f t="shared" si="1290"/>
        <v>44.57</v>
      </c>
      <c r="G4614" s="510"/>
      <c r="H4614" s="423"/>
      <c r="I4614" s="422">
        <f t="shared" si="1292"/>
        <v>0</v>
      </c>
      <c r="J4614" s="422">
        <f t="shared" si="1293"/>
        <v>0</v>
      </c>
      <c r="K4614" s="419"/>
      <c r="L4614" s="423">
        <f t="shared" si="1294"/>
        <v>0</v>
      </c>
      <c r="M4614" s="423">
        <f t="shared" si="1295"/>
        <v>0</v>
      </c>
      <c r="N4614" s="424">
        <f t="shared" si="1296"/>
        <v>0</v>
      </c>
      <c r="O4614" s="424">
        <f t="shared" si="1297"/>
        <v>0</v>
      </c>
      <c r="P4614" s="420"/>
      <c r="Q4614" s="525"/>
      <c r="R4614" s="526" t="str">
        <f t="shared" si="1289"/>
        <v/>
      </c>
      <c r="S4614" s="526" t="str">
        <f t="shared" si="1291"/>
        <v/>
      </c>
      <c r="V4614" s="433">
        <f>VLOOKUP(A4614,[3]Cartilha!$A:$A,1,FALSE)</f>
        <v>93093</v>
      </c>
      <c r="W4614" s="367"/>
    </row>
    <row r="4615" spans="1:23" ht="22.5" hidden="1" x14ac:dyDescent="0.2">
      <c r="A4615" s="623">
        <v>93094</v>
      </c>
      <c r="B4615" s="616" t="s">
        <v>3171</v>
      </c>
      <c r="C4615" s="620" t="s">
        <v>3153</v>
      </c>
      <c r="D4615" s="612" t="s">
        <v>169</v>
      </c>
      <c r="E4615" s="621">
        <v>92.7</v>
      </c>
      <c r="F4615" s="614">
        <f t="shared" si="1290"/>
        <v>111.76</v>
      </c>
      <c r="G4615" s="510"/>
      <c r="H4615" s="423"/>
      <c r="I4615" s="422">
        <f t="shared" si="1292"/>
        <v>0</v>
      </c>
      <c r="J4615" s="422">
        <f t="shared" si="1293"/>
        <v>0</v>
      </c>
      <c r="K4615" s="419"/>
      <c r="L4615" s="423">
        <f t="shared" si="1294"/>
        <v>0</v>
      </c>
      <c r="M4615" s="423">
        <f t="shared" si="1295"/>
        <v>0</v>
      </c>
      <c r="N4615" s="424">
        <f t="shared" si="1296"/>
        <v>0</v>
      </c>
      <c r="O4615" s="424">
        <f t="shared" si="1297"/>
        <v>0</v>
      </c>
      <c r="P4615" s="420"/>
      <c r="Q4615" s="525"/>
      <c r="R4615" s="526" t="str">
        <f t="shared" si="1289"/>
        <v/>
      </c>
      <c r="S4615" s="526" t="str">
        <f t="shared" si="1291"/>
        <v/>
      </c>
      <c r="V4615" s="433">
        <f>VLOOKUP(A4615,[3]Cartilha!$A:$A,1,FALSE)</f>
        <v>93094</v>
      </c>
      <c r="W4615" s="367"/>
    </row>
    <row r="4616" spans="1:23" ht="22.5" hidden="1" x14ac:dyDescent="0.2">
      <c r="A4616" s="623">
        <v>93095</v>
      </c>
      <c r="B4616" s="616" t="s">
        <v>3171</v>
      </c>
      <c r="C4616" s="620" t="s">
        <v>3365</v>
      </c>
      <c r="D4616" s="612" t="s">
        <v>169</v>
      </c>
      <c r="E4616" s="621">
        <v>69.34</v>
      </c>
      <c r="F4616" s="614">
        <f t="shared" si="1290"/>
        <v>83.6</v>
      </c>
      <c r="G4616" s="510"/>
      <c r="H4616" s="423"/>
      <c r="I4616" s="422">
        <f t="shared" si="1292"/>
        <v>0</v>
      </c>
      <c r="J4616" s="422">
        <f t="shared" si="1293"/>
        <v>0</v>
      </c>
      <c r="K4616" s="419"/>
      <c r="L4616" s="423">
        <f t="shared" si="1294"/>
        <v>0</v>
      </c>
      <c r="M4616" s="423">
        <f t="shared" si="1295"/>
        <v>0</v>
      </c>
      <c r="N4616" s="424">
        <f t="shared" si="1296"/>
        <v>0</v>
      </c>
      <c r="O4616" s="424">
        <f t="shared" si="1297"/>
        <v>0</v>
      </c>
      <c r="P4616" s="420"/>
      <c r="Q4616" s="525"/>
      <c r="R4616" s="526" t="str">
        <f t="shared" si="1289"/>
        <v/>
      </c>
      <c r="S4616" s="526" t="str">
        <f t="shared" si="1291"/>
        <v/>
      </c>
      <c r="V4616" s="433">
        <f>VLOOKUP(A4616,[3]Cartilha!$A:$A,1,FALSE)</f>
        <v>93095</v>
      </c>
      <c r="W4616" s="367"/>
    </row>
    <row r="4617" spans="1:23" ht="22.5" hidden="1" x14ac:dyDescent="0.2">
      <c r="A4617" s="623">
        <v>93096</v>
      </c>
      <c r="B4617" s="616" t="s">
        <v>3171</v>
      </c>
      <c r="C4617" s="620" t="s">
        <v>3366</v>
      </c>
      <c r="D4617" s="612" t="s">
        <v>169</v>
      </c>
      <c r="E4617" s="621">
        <v>99.12</v>
      </c>
      <c r="F4617" s="614">
        <f t="shared" si="1290"/>
        <v>119.5</v>
      </c>
      <c r="G4617" s="510"/>
      <c r="H4617" s="423"/>
      <c r="I4617" s="422">
        <f t="shared" si="1292"/>
        <v>0</v>
      </c>
      <c r="J4617" s="422">
        <f t="shared" si="1293"/>
        <v>0</v>
      </c>
      <c r="K4617" s="419"/>
      <c r="L4617" s="423">
        <f t="shared" si="1294"/>
        <v>0</v>
      </c>
      <c r="M4617" s="423">
        <f t="shared" si="1295"/>
        <v>0</v>
      </c>
      <c r="N4617" s="424">
        <f t="shared" si="1296"/>
        <v>0</v>
      </c>
      <c r="O4617" s="424">
        <f t="shared" si="1297"/>
        <v>0</v>
      </c>
      <c r="P4617" s="420"/>
      <c r="Q4617" s="525"/>
      <c r="R4617" s="526" t="str">
        <f t="shared" si="1289"/>
        <v/>
      </c>
      <c r="S4617" s="526" t="str">
        <f t="shared" si="1291"/>
        <v/>
      </c>
      <c r="V4617" s="433">
        <f>VLOOKUP(A4617,[3]Cartilha!$A:$A,1,FALSE)</f>
        <v>93096</v>
      </c>
      <c r="W4617" s="367"/>
    </row>
    <row r="4618" spans="1:23" ht="22.5" hidden="1" x14ac:dyDescent="0.2">
      <c r="A4618" s="623">
        <v>93098</v>
      </c>
      <c r="B4618" s="616" t="s">
        <v>3171</v>
      </c>
      <c r="C4618" s="620" t="s">
        <v>3367</v>
      </c>
      <c r="D4618" s="612" t="s">
        <v>169</v>
      </c>
      <c r="E4618" s="621">
        <v>24.24</v>
      </c>
      <c r="F4618" s="614">
        <f t="shared" si="1290"/>
        <v>29.22</v>
      </c>
      <c r="G4618" s="510"/>
      <c r="H4618" s="423"/>
      <c r="I4618" s="422">
        <f t="shared" si="1292"/>
        <v>0</v>
      </c>
      <c r="J4618" s="422">
        <f t="shared" si="1293"/>
        <v>0</v>
      </c>
      <c r="K4618" s="419"/>
      <c r="L4618" s="423">
        <f t="shared" si="1294"/>
        <v>0</v>
      </c>
      <c r="M4618" s="423">
        <f t="shared" si="1295"/>
        <v>0</v>
      </c>
      <c r="N4618" s="424">
        <f t="shared" si="1296"/>
        <v>0</v>
      </c>
      <c r="O4618" s="424">
        <f t="shared" si="1297"/>
        <v>0</v>
      </c>
      <c r="P4618" s="420"/>
      <c r="Q4618" s="525"/>
      <c r="R4618" s="526" t="str">
        <f t="shared" si="1289"/>
        <v/>
      </c>
      <c r="S4618" s="526" t="str">
        <f t="shared" si="1291"/>
        <v/>
      </c>
      <c r="V4618" s="433">
        <f>VLOOKUP(A4618,[3]Cartilha!$A:$A,1,FALSE)</f>
        <v>93098</v>
      </c>
      <c r="W4618" s="367"/>
    </row>
    <row r="4619" spans="1:23" ht="22.5" hidden="1" x14ac:dyDescent="0.2">
      <c r="A4619" s="623">
        <v>93100</v>
      </c>
      <c r="B4619" s="616" t="s">
        <v>3171</v>
      </c>
      <c r="C4619" s="620" t="s">
        <v>3368</v>
      </c>
      <c r="D4619" s="612" t="s">
        <v>169</v>
      </c>
      <c r="E4619" s="621">
        <v>37.159999999999997</v>
      </c>
      <c r="F4619" s="614">
        <f t="shared" si="1290"/>
        <v>44.8</v>
      </c>
      <c r="G4619" s="510"/>
      <c r="H4619" s="423"/>
      <c r="I4619" s="422">
        <f t="shared" si="1292"/>
        <v>0</v>
      </c>
      <c r="J4619" s="422">
        <f t="shared" si="1293"/>
        <v>0</v>
      </c>
      <c r="K4619" s="419"/>
      <c r="L4619" s="423">
        <f t="shared" si="1294"/>
        <v>0</v>
      </c>
      <c r="M4619" s="423">
        <f t="shared" si="1295"/>
        <v>0</v>
      </c>
      <c r="N4619" s="424">
        <f t="shared" si="1296"/>
        <v>0</v>
      </c>
      <c r="O4619" s="424">
        <f t="shared" si="1297"/>
        <v>0</v>
      </c>
      <c r="P4619" s="420"/>
      <c r="Q4619" s="525"/>
      <c r="R4619" s="526" t="str">
        <f t="shared" si="1289"/>
        <v/>
      </c>
      <c r="S4619" s="526" t="str">
        <f t="shared" si="1291"/>
        <v/>
      </c>
      <c r="V4619" s="433">
        <f>VLOOKUP(A4619,[3]Cartilha!$A:$A,1,FALSE)</f>
        <v>93100</v>
      </c>
      <c r="W4619" s="367"/>
    </row>
    <row r="4620" spans="1:23" ht="22.5" hidden="1" x14ac:dyDescent="0.2">
      <c r="A4620" s="623">
        <v>93101</v>
      </c>
      <c r="B4620" s="616" t="s">
        <v>3171</v>
      </c>
      <c r="C4620" s="620" t="s">
        <v>3369</v>
      </c>
      <c r="D4620" s="612" t="s">
        <v>169</v>
      </c>
      <c r="E4620" s="621">
        <v>40.1</v>
      </c>
      <c r="F4620" s="614">
        <f t="shared" si="1290"/>
        <v>48.34</v>
      </c>
      <c r="G4620" s="510"/>
      <c r="H4620" s="423"/>
      <c r="I4620" s="422">
        <f t="shared" si="1292"/>
        <v>0</v>
      </c>
      <c r="J4620" s="422">
        <f t="shared" si="1293"/>
        <v>0</v>
      </c>
      <c r="K4620" s="419"/>
      <c r="L4620" s="423">
        <f t="shared" si="1294"/>
        <v>0</v>
      </c>
      <c r="M4620" s="423">
        <f t="shared" si="1295"/>
        <v>0</v>
      </c>
      <c r="N4620" s="424">
        <f t="shared" si="1296"/>
        <v>0</v>
      </c>
      <c r="O4620" s="424">
        <f t="shared" si="1297"/>
        <v>0</v>
      </c>
      <c r="P4620" s="420"/>
      <c r="Q4620" s="525"/>
      <c r="R4620" s="526" t="str">
        <f t="shared" si="1289"/>
        <v/>
      </c>
      <c r="S4620" s="526" t="str">
        <f t="shared" si="1291"/>
        <v/>
      </c>
      <c r="V4620" s="433">
        <f>VLOOKUP(A4620,[3]Cartilha!$A:$A,1,FALSE)</f>
        <v>93101</v>
      </c>
      <c r="W4620" s="367"/>
    </row>
    <row r="4621" spans="1:23" ht="22.5" hidden="1" x14ac:dyDescent="0.2">
      <c r="A4621" s="623">
        <v>93104</v>
      </c>
      <c r="B4621" s="616" t="s">
        <v>3171</v>
      </c>
      <c r="C4621" s="620" t="s">
        <v>3370</v>
      </c>
      <c r="D4621" s="612" t="s">
        <v>169</v>
      </c>
      <c r="E4621" s="621">
        <v>21.98</v>
      </c>
      <c r="F4621" s="614">
        <f t="shared" si="1290"/>
        <v>26.5</v>
      </c>
      <c r="G4621" s="510"/>
      <c r="H4621" s="423"/>
      <c r="I4621" s="422">
        <f t="shared" si="1292"/>
        <v>0</v>
      </c>
      <c r="J4621" s="422">
        <f t="shared" si="1293"/>
        <v>0</v>
      </c>
      <c r="K4621" s="419"/>
      <c r="L4621" s="423">
        <f t="shared" si="1294"/>
        <v>0</v>
      </c>
      <c r="M4621" s="423">
        <f t="shared" si="1295"/>
        <v>0</v>
      </c>
      <c r="N4621" s="424">
        <f t="shared" si="1296"/>
        <v>0</v>
      </c>
      <c r="O4621" s="424">
        <f t="shared" si="1297"/>
        <v>0</v>
      </c>
      <c r="P4621" s="420"/>
      <c r="Q4621" s="525"/>
      <c r="R4621" s="526" t="str">
        <f t="shared" si="1289"/>
        <v/>
      </c>
      <c r="S4621" s="526" t="str">
        <f t="shared" si="1291"/>
        <v/>
      </c>
      <c r="V4621" s="433">
        <f>VLOOKUP(A4621,[3]Cartilha!$A:$A,1,FALSE)</f>
        <v>93104</v>
      </c>
      <c r="W4621" s="367"/>
    </row>
    <row r="4622" spans="1:23" ht="22.5" hidden="1" x14ac:dyDescent="0.2">
      <c r="A4622" s="623">
        <v>93105</v>
      </c>
      <c r="B4622" s="616" t="s">
        <v>3171</v>
      </c>
      <c r="C4622" s="620" t="s">
        <v>3371</v>
      </c>
      <c r="D4622" s="612" t="s">
        <v>169</v>
      </c>
      <c r="E4622" s="621">
        <v>27.01</v>
      </c>
      <c r="F4622" s="614">
        <f t="shared" si="1290"/>
        <v>32.56</v>
      </c>
      <c r="G4622" s="510"/>
      <c r="H4622" s="423"/>
      <c r="I4622" s="422">
        <f t="shared" si="1292"/>
        <v>0</v>
      </c>
      <c r="J4622" s="422">
        <f t="shared" si="1293"/>
        <v>0</v>
      </c>
      <c r="K4622" s="419"/>
      <c r="L4622" s="423">
        <f t="shared" si="1294"/>
        <v>0</v>
      </c>
      <c r="M4622" s="423">
        <f t="shared" si="1295"/>
        <v>0</v>
      </c>
      <c r="N4622" s="424">
        <f t="shared" si="1296"/>
        <v>0</v>
      </c>
      <c r="O4622" s="424">
        <f t="shared" si="1297"/>
        <v>0</v>
      </c>
      <c r="P4622" s="420"/>
      <c r="Q4622" s="525"/>
      <c r="R4622" s="526" t="str">
        <f t="shared" si="1289"/>
        <v/>
      </c>
      <c r="S4622" s="526" t="str">
        <f t="shared" si="1291"/>
        <v/>
      </c>
      <c r="V4622" s="433">
        <f>VLOOKUP(A4622,[3]Cartilha!$A:$A,1,FALSE)</f>
        <v>93105</v>
      </c>
      <c r="W4622" s="367"/>
    </row>
    <row r="4623" spans="1:23" ht="22.5" hidden="1" x14ac:dyDescent="0.2">
      <c r="A4623" s="623">
        <v>93110</v>
      </c>
      <c r="B4623" s="616" t="s">
        <v>3171</v>
      </c>
      <c r="C4623" s="620" t="s">
        <v>3372</v>
      </c>
      <c r="D4623" s="612" t="s">
        <v>169</v>
      </c>
      <c r="E4623" s="621">
        <v>25.48</v>
      </c>
      <c r="F4623" s="614">
        <f t="shared" si="1290"/>
        <v>30.72</v>
      </c>
      <c r="G4623" s="510"/>
      <c r="H4623" s="423"/>
      <c r="I4623" s="422">
        <f t="shared" ref="I4623:I4629" si="1298">IF(ISBLANK(E4623),0,ROUND(F4623*G4623,2))</f>
        <v>0</v>
      </c>
      <c r="J4623" s="422">
        <f t="shared" ref="J4623:J4629" si="1299">IF(ISBLANK(G4623),0,ROUND(G4623*H4623,2))</f>
        <v>0</v>
      </c>
      <c r="K4623" s="419"/>
      <c r="L4623" s="423">
        <f t="shared" ref="L4623:L4629" si="1300">G4623</f>
        <v>0</v>
      </c>
      <c r="M4623" s="423">
        <f t="shared" ref="M4623:M4629" si="1301">H4623</f>
        <v>0</v>
      </c>
      <c r="N4623" s="424">
        <f t="shared" ref="N4623:N4629" si="1302">IF(ISBLANK(E4623),0,ROUND(F4623*L4623,2))</f>
        <v>0</v>
      </c>
      <c r="O4623" s="424">
        <f t="shared" ref="O4623:O4629" si="1303">IF(ISBLANK(L4623),0,ROUND(L4623*M4623,2))</f>
        <v>0</v>
      </c>
      <c r="P4623" s="420"/>
      <c r="Q4623" s="525"/>
      <c r="R4623" s="526" t="str">
        <f t="shared" si="1289"/>
        <v/>
      </c>
      <c r="S4623" s="526" t="str">
        <f t="shared" si="1291"/>
        <v/>
      </c>
      <c r="V4623" s="433">
        <f>VLOOKUP(A4623,[3]Cartilha!$A:$A,1,FALSE)</f>
        <v>93110</v>
      </c>
      <c r="W4623" s="367"/>
    </row>
    <row r="4624" spans="1:23" ht="22.5" hidden="1" x14ac:dyDescent="0.2">
      <c r="A4624" s="623">
        <v>93111</v>
      </c>
      <c r="B4624" s="616" t="s">
        <v>3171</v>
      </c>
      <c r="C4624" s="620" t="s">
        <v>3373</v>
      </c>
      <c r="D4624" s="612" t="s">
        <v>169</v>
      </c>
      <c r="E4624" s="621">
        <v>29.38</v>
      </c>
      <c r="F4624" s="614">
        <f t="shared" si="1290"/>
        <v>35.42</v>
      </c>
      <c r="G4624" s="510"/>
      <c r="H4624" s="423"/>
      <c r="I4624" s="422">
        <f t="shared" si="1298"/>
        <v>0</v>
      </c>
      <c r="J4624" s="422">
        <f t="shared" si="1299"/>
        <v>0</v>
      </c>
      <c r="K4624" s="419"/>
      <c r="L4624" s="423">
        <f t="shared" si="1300"/>
        <v>0</v>
      </c>
      <c r="M4624" s="423">
        <f t="shared" si="1301"/>
        <v>0</v>
      </c>
      <c r="N4624" s="424">
        <f t="shared" si="1302"/>
        <v>0</v>
      </c>
      <c r="O4624" s="424">
        <f t="shared" si="1303"/>
        <v>0</v>
      </c>
      <c r="P4624" s="420"/>
      <c r="Q4624" s="525"/>
      <c r="R4624" s="526" t="str">
        <f t="shared" si="1289"/>
        <v/>
      </c>
      <c r="S4624" s="526" t="str">
        <f t="shared" si="1291"/>
        <v/>
      </c>
      <c r="V4624" s="433">
        <f>VLOOKUP(A4624,[3]Cartilha!$A:$A,1,FALSE)</f>
        <v>93111</v>
      </c>
      <c r="W4624" s="367"/>
    </row>
    <row r="4625" spans="1:23" ht="22.5" hidden="1" x14ac:dyDescent="0.2">
      <c r="A4625" s="623">
        <v>93112</v>
      </c>
      <c r="B4625" s="616" t="s">
        <v>3171</v>
      </c>
      <c r="C4625" s="620" t="s">
        <v>3374</v>
      </c>
      <c r="D4625" s="612" t="s">
        <v>169</v>
      </c>
      <c r="E4625" s="621">
        <v>55.95</v>
      </c>
      <c r="F4625" s="614">
        <f t="shared" si="1290"/>
        <v>67.45</v>
      </c>
      <c r="G4625" s="510"/>
      <c r="H4625" s="423"/>
      <c r="I4625" s="422">
        <f t="shared" si="1298"/>
        <v>0</v>
      </c>
      <c r="J4625" s="422">
        <f t="shared" si="1299"/>
        <v>0</v>
      </c>
      <c r="K4625" s="419"/>
      <c r="L4625" s="423">
        <f t="shared" si="1300"/>
        <v>0</v>
      </c>
      <c r="M4625" s="423">
        <f t="shared" si="1301"/>
        <v>0</v>
      </c>
      <c r="N4625" s="424">
        <f t="shared" si="1302"/>
        <v>0</v>
      </c>
      <c r="O4625" s="424">
        <f t="shared" si="1303"/>
        <v>0</v>
      </c>
      <c r="P4625" s="420"/>
      <c r="Q4625" s="525"/>
      <c r="R4625" s="526" t="str">
        <f t="shared" si="1289"/>
        <v/>
      </c>
      <c r="S4625" s="526" t="str">
        <f t="shared" si="1291"/>
        <v/>
      </c>
      <c r="V4625" s="433">
        <f>VLOOKUP(A4625,[3]Cartilha!$A:$A,1,FALSE)</f>
        <v>93112</v>
      </c>
      <c r="W4625" s="367"/>
    </row>
    <row r="4626" spans="1:23" ht="22.5" hidden="1" x14ac:dyDescent="0.2">
      <c r="A4626" s="623">
        <v>93114</v>
      </c>
      <c r="B4626" s="616" t="s">
        <v>3171</v>
      </c>
      <c r="C4626" s="620" t="s">
        <v>3375</v>
      </c>
      <c r="D4626" s="612" t="s">
        <v>169</v>
      </c>
      <c r="E4626" s="621">
        <v>40.409999999999997</v>
      </c>
      <c r="F4626" s="614">
        <f t="shared" si="1290"/>
        <v>48.72</v>
      </c>
      <c r="G4626" s="510"/>
      <c r="H4626" s="423"/>
      <c r="I4626" s="422">
        <f t="shared" si="1298"/>
        <v>0</v>
      </c>
      <c r="J4626" s="422">
        <f t="shared" si="1299"/>
        <v>0</v>
      </c>
      <c r="K4626" s="419"/>
      <c r="L4626" s="423">
        <f t="shared" si="1300"/>
        <v>0</v>
      </c>
      <c r="M4626" s="423">
        <f t="shared" si="1301"/>
        <v>0</v>
      </c>
      <c r="N4626" s="424">
        <f t="shared" si="1302"/>
        <v>0</v>
      </c>
      <c r="O4626" s="424">
        <f t="shared" si="1303"/>
        <v>0</v>
      </c>
      <c r="P4626" s="420"/>
      <c r="Q4626" s="525"/>
      <c r="R4626" s="526" t="str">
        <f t="shared" si="1289"/>
        <v/>
      </c>
      <c r="S4626" s="526" t="str">
        <f t="shared" si="1291"/>
        <v/>
      </c>
      <c r="V4626" s="433">
        <f>VLOOKUP(A4626,[3]Cartilha!$A:$A,1,FALSE)</f>
        <v>93114</v>
      </c>
      <c r="W4626" s="367"/>
    </row>
    <row r="4627" spans="1:23" ht="22.5" hidden="1" x14ac:dyDescent="0.2">
      <c r="A4627" s="623">
        <v>93115</v>
      </c>
      <c r="B4627" s="616" t="s">
        <v>3171</v>
      </c>
      <c r="C4627" s="620" t="s">
        <v>3376</v>
      </c>
      <c r="D4627" s="612" t="s">
        <v>169</v>
      </c>
      <c r="E4627" s="621">
        <v>96.14</v>
      </c>
      <c r="F4627" s="614">
        <f t="shared" si="1290"/>
        <v>115.91</v>
      </c>
      <c r="G4627" s="510"/>
      <c r="H4627" s="423"/>
      <c r="I4627" s="422">
        <f t="shared" si="1298"/>
        <v>0</v>
      </c>
      <c r="J4627" s="422">
        <f t="shared" si="1299"/>
        <v>0</v>
      </c>
      <c r="K4627" s="419"/>
      <c r="L4627" s="423">
        <f t="shared" si="1300"/>
        <v>0</v>
      </c>
      <c r="M4627" s="423">
        <f t="shared" si="1301"/>
        <v>0</v>
      </c>
      <c r="N4627" s="424">
        <f t="shared" si="1302"/>
        <v>0</v>
      </c>
      <c r="O4627" s="424">
        <f t="shared" si="1303"/>
        <v>0</v>
      </c>
      <c r="P4627" s="420"/>
      <c r="Q4627" s="525"/>
      <c r="R4627" s="526" t="str">
        <f t="shared" si="1289"/>
        <v/>
      </c>
      <c r="S4627" s="526" t="str">
        <f t="shared" si="1291"/>
        <v/>
      </c>
      <c r="V4627" s="433">
        <f>VLOOKUP(A4627,[3]Cartilha!$A:$A,1,FALSE)</f>
        <v>93115</v>
      </c>
      <c r="W4627" s="367"/>
    </row>
    <row r="4628" spans="1:23" ht="22.5" hidden="1" x14ac:dyDescent="0.2">
      <c r="A4628" s="623">
        <v>93117</v>
      </c>
      <c r="B4628" s="616" t="s">
        <v>3171</v>
      </c>
      <c r="C4628" s="620" t="s">
        <v>3377</v>
      </c>
      <c r="D4628" s="612" t="s">
        <v>169</v>
      </c>
      <c r="E4628" s="621">
        <v>69.64</v>
      </c>
      <c r="F4628" s="614">
        <f t="shared" si="1290"/>
        <v>83.96</v>
      </c>
      <c r="G4628" s="510"/>
      <c r="H4628" s="423"/>
      <c r="I4628" s="422">
        <f t="shared" si="1298"/>
        <v>0</v>
      </c>
      <c r="J4628" s="422">
        <f t="shared" si="1299"/>
        <v>0</v>
      </c>
      <c r="K4628" s="419"/>
      <c r="L4628" s="423">
        <f t="shared" si="1300"/>
        <v>0</v>
      </c>
      <c r="M4628" s="423">
        <f t="shared" si="1301"/>
        <v>0</v>
      </c>
      <c r="N4628" s="424">
        <f t="shared" si="1302"/>
        <v>0</v>
      </c>
      <c r="O4628" s="424">
        <f t="shared" si="1303"/>
        <v>0</v>
      </c>
      <c r="P4628" s="420"/>
      <c r="Q4628" s="525"/>
      <c r="R4628" s="526" t="str">
        <f t="shared" ref="R4628:R4691" si="1304">IF(Q4628="X","x",IF(Q4628="xx","x",IF(O4628&gt;0,"x","")))</f>
        <v/>
      </c>
      <c r="S4628" s="526" t="str">
        <f t="shared" si="1291"/>
        <v/>
      </c>
      <c r="V4628" s="433">
        <f>VLOOKUP(A4628,[3]Cartilha!$A:$A,1,FALSE)</f>
        <v>93117</v>
      </c>
      <c r="W4628" s="367"/>
    </row>
    <row r="4629" spans="1:23" ht="22.5" hidden="1" x14ac:dyDescent="0.2">
      <c r="A4629" s="623">
        <v>93118</v>
      </c>
      <c r="B4629" s="616" t="s">
        <v>3171</v>
      </c>
      <c r="C4629" s="620" t="s">
        <v>3378</v>
      </c>
      <c r="D4629" s="612" t="s">
        <v>169</v>
      </c>
      <c r="E4629" s="621">
        <v>102.95</v>
      </c>
      <c r="F4629" s="614">
        <f t="shared" si="1290"/>
        <v>124.12</v>
      </c>
      <c r="G4629" s="510"/>
      <c r="H4629" s="423"/>
      <c r="I4629" s="422">
        <f t="shared" si="1298"/>
        <v>0</v>
      </c>
      <c r="J4629" s="422">
        <f t="shared" si="1299"/>
        <v>0</v>
      </c>
      <c r="K4629" s="419"/>
      <c r="L4629" s="423">
        <f t="shared" si="1300"/>
        <v>0</v>
      </c>
      <c r="M4629" s="423">
        <f t="shared" si="1301"/>
        <v>0</v>
      </c>
      <c r="N4629" s="424">
        <f t="shared" si="1302"/>
        <v>0</v>
      </c>
      <c r="O4629" s="424">
        <f t="shared" si="1303"/>
        <v>0</v>
      </c>
      <c r="P4629" s="420"/>
      <c r="Q4629" s="525"/>
      <c r="R4629" s="526" t="str">
        <f t="shared" si="1304"/>
        <v/>
      </c>
      <c r="S4629" s="526" t="str">
        <f t="shared" si="1291"/>
        <v/>
      </c>
      <c r="V4629" s="433">
        <f>VLOOKUP(A4629,[3]Cartilha!$A:$A,1,FALSE)</f>
        <v>93118</v>
      </c>
      <c r="W4629" s="367"/>
    </row>
    <row r="4630" spans="1:23" hidden="1" x14ac:dyDescent="0.2">
      <c r="A4630" s="623" t="s">
        <v>2001</v>
      </c>
      <c r="B4630" s="616"/>
      <c r="C4630" s="620" t="s">
        <v>489</v>
      </c>
      <c r="D4630" s="612">
        <v>0</v>
      </c>
      <c r="E4630" s="621"/>
      <c r="F4630" s="614">
        <f t="shared" si="1290"/>
        <v>0</v>
      </c>
      <c r="G4630" s="518"/>
      <c r="H4630" s="446"/>
      <c r="I4630" s="447"/>
      <c r="J4630" s="448"/>
      <c r="K4630" s="419"/>
      <c r="L4630" s="446"/>
      <c r="M4630" s="446"/>
      <c r="N4630" s="447"/>
      <c r="O4630" s="448"/>
      <c r="P4630" s="420"/>
      <c r="Q4630" s="525" t="str">
        <f>IF(OR(SUM(J4631:J4673)&gt;0,SUM(O4631:O4673)&gt;0),"xx","")</f>
        <v/>
      </c>
      <c r="R4630" s="526" t="str">
        <f t="shared" si="1304"/>
        <v/>
      </c>
      <c r="S4630" s="526" t="str">
        <f t="shared" si="1291"/>
        <v/>
      </c>
      <c r="V4630" s="433" t="str">
        <f>VLOOKUP(A4630,[3]Cartilha!$A:$A,1,FALSE)</f>
        <v>9.3.19</v>
      </c>
      <c r="W4630" s="367"/>
    </row>
    <row r="4631" spans="1:23" ht="22.5" hidden="1" x14ac:dyDescent="0.2">
      <c r="A4631" s="623">
        <v>89423</v>
      </c>
      <c r="B4631" s="616" t="s">
        <v>3171</v>
      </c>
      <c r="C4631" s="620" t="s">
        <v>1146</v>
      </c>
      <c r="D4631" s="612" t="s">
        <v>169</v>
      </c>
      <c r="E4631" s="621">
        <v>9.27</v>
      </c>
      <c r="F4631" s="614">
        <f t="shared" ref="F4631:F4694" si="1305">IF(E4631=0,0,ROUND(E4631*(1+E$13)*(1-E$14),2))</f>
        <v>11.18</v>
      </c>
      <c r="G4631" s="510"/>
      <c r="H4631" s="423"/>
      <c r="I4631" s="422">
        <f t="shared" ref="I4631:I4673" si="1306">IF(ISBLANK(E4631),0,ROUND(F4631*G4631,2))</f>
        <v>0</v>
      </c>
      <c r="J4631" s="422">
        <f t="shared" ref="J4631:J4673" si="1307">IF(ISBLANK(G4631),0,ROUND(G4631*H4631,2))</f>
        <v>0</v>
      </c>
      <c r="K4631" s="419"/>
      <c r="L4631" s="423">
        <f t="shared" ref="L4631:L4673" si="1308">G4631</f>
        <v>0</v>
      </c>
      <c r="M4631" s="423">
        <f t="shared" ref="M4631:M4673" si="1309">H4631</f>
        <v>0</v>
      </c>
      <c r="N4631" s="424">
        <f t="shared" ref="N4631:N4673" si="1310">IF(ISBLANK(E4631),0,ROUND(F4631*L4631,2))</f>
        <v>0</v>
      </c>
      <c r="O4631" s="424">
        <f t="shared" ref="O4631:O4673" si="1311">IF(ISBLANK(L4631),0,ROUND(L4631*M4631,2))</f>
        <v>0</v>
      </c>
      <c r="P4631" s="420"/>
      <c r="Q4631" s="532"/>
      <c r="R4631" s="526" t="str">
        <f t="shared" si="1304"/>
        <v/>
      </c>
      <c r="S4631" s="526" t="str">
        <f t="shared" si="1291"/>
        <v/>
      </c>
      <c r="V4631" s="433">
        <f>VLOOKUP(A4631,[3]Cartilha!$A:$A,1,FALSE)</f>
        <v>89423</v>
      </c>
      <c r="W4631" s="367"/>
    </row>
    <row r="4632" spans="1:23" ht="22.5" hidden="1" x14ac:dyDescent="0.2">
      <c r="A4632" s="623">
        <v>89430</v>
      </c>
      <c r="B4632" s="616" t="s">
        <v>3171</v>
      </c>
      <c r="C4632" s="620" t="s">
        <v>1147</v>
      </c>
      <c r="D4632" s="612" t="s">
        <v>169</v>
      </c>
      <c r="E4632" s="621">
        <v>13.01</v>
      </c>
      <c r="F4632" s="614">
        <f t="shared" si="1305"/>
        <v>15.68</v>
      </c>
      <c r="G4632" s="510"/>
      <c r="H4632" s="423"/>
      <c r="I4632" s="422">
        <f t="shared" si="1306"/>
        <v>0</v>
      </c>
      <c r="J4632" s="422">
        <f t="shared" si="1307"/>
        <v>0</v>
      </c>
      <c r="K4632" s="419"/>
      <c r="L4632" s="423">
        <f t="shared" si="1308"/>
        <v>0</v>
      </c>
      <c r="M4632" s="423">
        <f t="shared" si="1309"/>
        <v>0</v>
      </c>
      <c r="N4632" s="424">
        <f t="shared" si="1310"/>
        <v>0</v>
      </c>
      <c r="O4632" s="424">
        <f t="shared" si="1311"/>
        <v>0</v>
      </c>
      <c r="P4632" s="420"/>
      <c r="Q4632" s="525"/>
      <c r="R4632" s="526" t="str">
        <f t="shared" si="1304"/>
        <v/>
      </c>
      <c r="S4632" s="526" t="str">
        <f t="shared" si="1291"/>
        <v/>
      </c>
      <c r="V4632" s="433">
        <f>VLOOKUP(A4632,[3]Cartilha!$A:$A,1,FALSE)</f>
        <v>89430</v>
      </c>
      <c r="W4632" s="367"/>
    </row>
    <row r="4633" spans="1:23" ht="22.5" hidden="1" x14ac:dyDescent="0.2">
      <c r="A4633" s="623">
        <v>89432</v>
      </c>
      <c r="B4633" s="616" t="s">
        <v>3171</v>
      </c>
      <c r="C4633" s="620" t="s">
        <v>1148</v>
      </c>
      <c r="D4633" s="612" t="s">
        <v>169</v>
      </c>
      <c r="E4633" s="621">
        <v>36.479999999999997</v>
      </c>
      <c r="F4633" s="614">
        <f t="shared" si="1305"/>
        <v>43.98</v>
      </c>
      <c r="G4633" s="510"/>
      <c r="H4633" s="423"/>
      <c r="I4633" s="422">
        <f t="shared" si="1306"/>
        <v>0</v>
      </c>
      <c r="J4633" s="422">
        <f t="shared" si="1307"/>
        <v>0</v>
      </c>
      <c r="K4633" s="419"/>
      <c r="L4633" s="423">
        <f t="shared" si="1308"/>
        <v>0</v>
      </c>
      <c r="M4633" s="423">
        <f t="shared" si="1309"/>
        <v>0</v>
      </c>
      <c r="N4633" s="424">
        <f t="shared" si="1310"/>
        <v>0</v>
      </c>
      <c r="O4633" s="424">
        <f t="shared" si="1311"/>
        <v>0</v>
      </c>
      <c r="P4633" s="420"/>
      <c r="Q4633" s="525"/>
      <c r="R4633" s="526" t="str">
        <f t="shared" si="1304"/>
        <v/>
      </c>
      <c r="S4633" s="526" t="str">
        <f t="shared" si="1291"/>
        <v/>
      </c>
      <c r="V4633" s="433">
        <f>VLOOKUP(A4633,[3]Cartilha!$A:$A,1,FALSE)</f>
        <v>89432</v>
      </c>
      <c r="W4633" s="367"/>
    </row>
    <row r="4634" spans="1:23" ht="22.5" hidden="1" x14ac:dyDescent="0.2">
      <c r="A4634" s="623">
        <v>89437</v>
      </c>
      <c r="B4634" s="616" t="s">
        <v>3171</v>
      </c>
      <c r="C4634" s="620" t="s">
        <v>1149</v>
      </c>
      <c r="D4634" s="612" t="s">
        <v>169</v>
      </c>
      <c r="E4634" s="621">
        <v>28.84</v>
      </c>
      <c r="F4634" s="614">
        <f t="shared" si="1305"/>
        <v>34.770000000000003</v>
      </c>
      <c r="G4634" s="510"/>
      <c r="H4634" s="423"/>
      <c r="I4634" s="422">
        <f t="shared" si="1306"/>
        <v>0</v>
      </c>
      <c r="J4634" s="422">
        <f t="shared" si="1307"/>
        <v>0</v>
      </c>
      <c r="K4634" s="419"/>
      <c r="L4634" s="423">
        <f t="shared" si="1308"/>
        <v>0</v>
      </c>
      <c r="M4634" s="423">
        <f t="shared" si="1309"/>
        <v>0</v>
      </c>
      <c r="N4634" s="424">
        <f t="shared" si="1310"/>
        <v>0</v>
      </c>
      <c r="O4634" s="424">
        <f t="shared" si="1311"/>
        <v>0</v>
      </c>
      <c r="P4634" s="420"/>
      <c r="Q4634" s="525"/>
      <c r="R4634" s="526" t="str">
        <f t="shared" si="1304"/>
        <v/>
      </c>
      <c r="S4634" s="526" t="str">
        <f t="shared" si="1291"/>
        <v/>
      </c>
      <c r="V4634" s="433">
        <f>VLOOKUP(A4634,[3]Cartilha!$A:$A,1,FALSE)</f>
        <v>89437</v>
      </c>
      <c r="W4634" s="367"/>
    </row>
    <row r="4635" spans="1:23" ht="22.5" hidden="1" x14ac:dyDescent="0.2">
      <c r="A4635" s="623">
        <v>95237</v>
      </c>
      <c r="B4635" s="616" t="s">
        <v>3171</v>
      </c>
      <c r="C4635" s="620" t="s">
        <v>1150</v>
      </c>
      <c r="D4635" s="612" t="s">
        <v>169</v>
      </c>
      <c r="E4635" s="621">
        <v>28.68</v>
      </c>
      <c r="F4635" s="614">
        <f t="shared" si="1305"/>
        <v>34.58</v>
      </c>
      <c r="G4635" s="510"/>
      <c r="H4635" s="423"/>
      <c r="I4635" s="422">
        <f t="shared" si="1306"/>
        <v>0</v>
      </c>
      <c r="J4635" s="422">
        <f t="shared" si="1307"/>
        <v>0</v>
      </c>
      <c r="K4635" s="419"/>
      <c r="L4635" s="423">
        <f t="shared" si="1308"/>
        <v>0</v>
      </c>
      <c r="M4635" s="423">
        <f t="shared" si="1309"/>
        <v>0</v>
      </c>
      <c r="N4635" s="424">
        <f t="shared" si="1310"/>
        <v>0</v>
      </c>
      <c r="O4635" s="424">
        <f t="shared" si="1311"/>
        <v>0</v>
      </c>
      <c r="P4635" s="420"/>
      <c r="Q4635" s="525"/>
      <c r="R4635" s="526" t="str">
        <f t="shared" si="1304"/>
        <v/>
      </c>
      <c r="S4635" s="526" t="str">
        <f t="shared" si="1291"/>
        <v/>
      </c>
      <c r="V4635" s="433">
        <f>VLOOKUP(A4635,[3]Cartilha!$A:$A,1,FALSE)</f>
        <v>95237</v>
      </c>
      <c r="W4635" s="367"/>
    </row>
    <row r="4636" spans="1:23" ht="22.5" hidden="1" x14ac:dyDescent="0.2">
      <c r="A4636" s="623">
        <v>89422</v>
      </c>
      <c r="B4636" s="616" t="s">
        <v>3171</v>
      </c>
      <c r="C4636" s="620" t="s">
        <v>1151</v>
      </c>
      <c r="D4636" s="612" t="s">
        <v>169</v>
      </c>
      <c r="E4636" s="621">
        <v>4.42</v>
      </c>
      <c r="F4636" s="614">
        <f t="shared" si="1305"/>
        <v>5.33</v>
      </c>
      <c r="G4636" s="510"/>
      <c r="H4636" s="423"/>
      <c r="I4636" s="422">
        <f t="shared" si="1306"/>
        <v>0</v>
      </c>
      <c r="J4636" s="422">
        <f t="shared" si="1307"/>
        <v>0</v>
      </c>
      <c r="K4636" s="419"/>
      <c r="L4636" s="423">
        <f t="shared" si="1308"/>
        <v>0</v>
      </c>
      <c r="M4636" s="423">
        <f t="shared" si="1309"/>
        <v>0</v>
      </c>
      <c r="N4636" s="424">
        <f t="shared" si="1310"/>
        <v>0</v>
      </c>
      <c r="O4636" s="424">
        <f t="shared" si="1311"/>
        <v>0</v>
      </c>
      <c r="P4636" s="420"/>
      <c r="Q4636" s="525"/>
      <c r="R4636" s="526" t="str">
        <f t="shared" si="1304"/>
        <v/>
      </c>
      <c r="S4636" s="526" t="str">
        <f t="shared" si="1291"/>
        <v/>
      </c>
      <c r="V4636" s="433">
        <f>VLOOKUP(A4636,[3]Cartilha!$A:$A,1,FALSE)</f>
        <v>89422</v>
      </c>
      <c r="W4636" s="367"/>
    </row>
    <row r="4637" spans="1:23" ht="22.5" hidden="1" x14ac:dyDescent="0.2">
      <c r="A4637" s="623">
        <v>89429</v>
      </c>
      <c r="B4637" s="616" t="s">
        <v>3171</v>
      </c>
      <c r="C4637" s="620" t="s">
        <v>1152</v>
      </c>
      <c r="D4637" s="612" t="s">
        <v>169</v>
      </c>
      <c r="E4637" s="621">
        <v>5.25</v>
      </c>
      <c r="F4637" s="614">
        <f t="shared" si="1305"/>
        <v>6.33</v>
      </c>
      <c r="G4637" s="510"/>
      <c r="H4637" s="423"/>
      <c r="I4637" s="422">
        <f t="shared" si="1306"/>
        <v>0</v>
      </c>
      <c r="J4637" s="422">
        <f t="shared" si="1307"/>
        <v>0</v>
      </c>
      <c r="K4637" s="419"/>
      <c r="L4637" s="423">
        <f t="shared" si="1308"/>
        <v>0</v>
      </c>
      <c r="M4637" s="423">
        <f t="shared" si="1309"/>
        <v>0</v>
      </c>
      <c r="N4637" s="424">
        <f t="shared" si="1310"/>
        <v>0</v>
      </c>
      <c r="O4637" s="424">
        <f t="shared" si="1311"/>
        <v>0</v>
      </c>
      <c r="P4637" s="420"/>
      <c r="Q4637" s="525"/>
      <c r="R4637" s="526" t="str">
        <f t="shared" si="1304"/>
        <v/>
      </c>
      <c r="S4637" s="526" t="str">
        <f t="shared" si="1291"/>
        <v/>
      </c>
      <c r="V4637" s="433">
        <f>VLOOKUP(A4637,[3]Cartilha!$A:$A,1,FALSE)</f>
        <v>89429</v>
      </c>
      <c r="W4637" s="367"/>
    </row>
    <row r="4638" spans="1:23" ht="22.5" hidden="1" x14ac:dyDescent="0.2">
      <c r="A4638" s="623">
        <v>89436</v>
      </c>
      <c r="B4638" s="616" t="s">
        <v>3171</v>
      </c>
      <c r="C4638" s="620" t="s">
        <v>1153</v>
      </c>
      <c r="D4638" s="612" t="s">
        <v>169</v>
      </c>
      <c r="E4638" s="621">
        <v>7.38</v>
      </c>
      <c r="F4638" s="614">
        <f t="shared" si="1305"/>
        <v>8.9</v>
      </c>
      <c r="G4638" s="510"/>
      <c r="H4638" s="423"/>
      <c r="I4638" s="422">
        <f t="shared" si="1306"/>
        <v>0</v>
      </c>
      <c r="J4638" s="422">
        <f t="shared" si="1307"/>
        <v>0</v>
      </c>
      <c r="K4638" s="419"/>
      <c r="L4638" s="423">
        <f t="shared" si="1308"/>
        <v>0</v>
      </c>
      <c r="M4638" s="423">
        <f t="shared" si="1309"/>
        <v>0</v>
      </c>
      <c r="N4638" s="424">
        <f t="shared" si="1310"/>
        <v>0</v>
      </c>
      <c r="O4638" s="424">
        <f t="shared" si="1311"/>
        <v>0</v>
      </c>
      <c r="P4638" s="420"/>
      <c r="Q4638" s="525"/>
      <c r="R4638" s="526" t="str">
        <f t="shared" si="1304"/>
        <v/>
      </c>
      <c r="S4638" s="526" t="str">
        <f t="shared" si="1291"/>
        <v/>
      </c>
      <c r="V4638" s="433">
        <f>VLOOKUP(A4638,[3]Cartilha!$A:$A,1,FALSE)</f>
        <v>89436</v>
      </c>
      <c r="W4638" s="367"/>
    </row>
    <row r="4639" spans="1:23" ht="22.5" hidden="1" x14ac:dyDescent="0.2">
      <c r="A4639" s="623">
        <v>89404</v>
      </c>
      <c r="B4639" s="616" t="s">
        <v>3171</v>
      </c>
      <c r="C4639" s="620" t="s">
        <v>1154</v>
      </c>
      <c r="D4639" s="612" t="s">
        <v>169</v>
      </c>
      <c r="E4639" s="621">
        <v>5.44</v>
      </c>
      <c r="F4639" s="614">
        <f t="shared" si="1305"/>
        <v>6.56</v>
      </c>
      <c r="G4639" s="510"/>
      <c r="H4639" s="423"/>
      <c r="I4639" s="422">
        <f t="shared" si="1306"/>
        <v>0</v>
      </c>
      <c r="J4639" s="422">
        <f t="shared" si="1307"/>
        <v>0</v>
      </c>
      <c r="K4639" s="419"/>
      <c r="L4639" s="423">
        <f t="shared" si="1308"/>
        <v>0</v>
      </c>
      <c r="M4639" s="423">
        <f t="shared" si="1309"/>
        <v>0</v>
      </c>
      <c r="N4639" s="424">
        <f t="shared" si="1310"/>
        <v>0</v>
      </c>
      <c r="O4639" s="424">
        <f t="shared" si="1311"/>
        <v>0</v>
      </c>
      <c r="P4639" s="420"/>
      <c r="Q4639" s="525"/>
      <c r="R4639" s="526" t="str">
        <f t="shared" si="1304"/>
        <v/>
      </c>
      <c r="S4639" s="526" t="str">
        <f t="shared" si="1291"/>
        <v/>
      </c>
      <c r="V4639" s="433">
        <f>VLOOKUP(A4639,[3]Cartilha!$A:$A,1,FALSE)</f>
        <v>89404</v>
      </c>
      <c r="W4639" s="367"/>
    </row>
    <row r="4640" spans="1:23" ht="22.5" hidden="1" x14ac:dyDescent="0.2">
      <c r="A4640" s="623">
        <v>89408</v>
      </c>
      <c r="B4640" s="616" t="s">
        <v>3171</v>
      </c>
      <c r="C4640" s="620" t="s">
        <v>1155</v>
      </c>
      <c r="D4640" s="612" t="s">
        <v>169</v>
      </c>
      <c r="E4640" s="621">
        <v>6.57</v>
      </c>
      <c r="F4640" s="614">
        <f t="shared" si="1305"/>
        <v>7.92</v>
      </c>
      <c r="G4640" s="510"/>
      <c r="H4640" s="423"/>
      <c r="I4640" s="422">
        <f t="shared" si="1306"/>
        <v>0</v>
      </c>
      <c r="J4640" s="422">
        <f t="shared" si="1307"/>
        <v>0</v>
      </c>
      <c r="K4640" s="419"/>
      <c r="L4640" s="423">
        <f t="shared" si="1308"/>
        <v>0</v>
      </c>
      <c r="M4640" s="423">
        <f t="shared" si="1309"/>
        <v>0</v>
      </c>
      <c r="N4640" s="424">
        <f t="shared" si="1310"/>
        <v>0</v>
      </c>
      <c r="O4640" s="424">
        <f t="shared" si="1311"/>
        <v>0</v>
      </c>
      <c r="P4640" s="420"/>
      <c r="Q4640" s="525"/>
      <c r="R4640" s="526" t="str">
        <f t="shared" si="1304"/>
        <v/>
      </c>
      <c r="S4640" s="526" t="str">
        <f t="shared" si="1291"/>
        <v/>
      </c>
      <c r="V4640" s="433">
        <f>VLOOKUP(A4640,[3]Cartilha!$A:$A,1,FALSE)</f>
        <v>89408</v>
      </c>
      <c r="W4640" s="367"/>
    </row>
    <row r="4641" spans="1:23" ht="22.5" hidden="1" x14ac:dyDescent="0.2">
      <c r="A4641" s="623">
        <v>89412</v>
      </c>
      <c r="B4641" s="616" t="s">
        <v>3171</v>
      </c>
      <c r="C4641" s="620" t="s">
        <v>1156</v>
      </c>
      <c r="D4641" s="612" t="s">
        <v>169</v>
      </c>
      <c r="E4641" s="621">
        <v>9.92</v>
      </c>
      <c r="F4641" s="614">
        <f t="shared" si="1305"/>
        <v>11.96</v>
      </c>
      <c r="G4641" s="510"/>
      <c r="H4641" s="423"/>
      <c r="I4641" s="422">
        <f t="shared" si="1306"/>
        <v>0</v>
      </c>
      <c r="J4641" s="422">
        <f t="shared" si="1307"/>
        <v>0</v>
      </c>
      <c r="K4641" s="419"/>
      <c r="L4641" s="423">
        <f t="shared" si="1308"/>
        <v>0</v>
      </c>
      <c r="M4641" s="423">
        <f t="shared" si="1309"/>
        <v>0</v>
      </c>
      <c r="N4641" s="424">
        <f t="shared" si="1310"/>
        <v>0</v>
      </c>
      <c r="O4641" s="424">
        <f t="shared" si="1311"/>
        <v>0</v>
      </c>
      <c r="P4641" s="420"/>
      <c r="Q4641" s="525"/>
      <c r="R4641" s="526" t="str">
        <f t="shared" si="1304"/>
        <v/>
      </c>
      <c r="S4641" s="526" t="str">
        <f t="shared" si="1291"/>
        <v/>
      </c>
      <c r="V4641" s="433">
        <f>VLOOKUP(A4641,[3]Cartilha!$A:$A,1,FALSE)</f>
        <v>89412</v>
      </c>
      <c r="W4641" s="367"/>
    </row>
    <row r="4642" spans="1:23" ht="22.5" hidden="1" x14ac:dyDescent="0.2">
      <c r="A4642" s="623">
        <v>89413</v>
      </c>
      <c r="B4642" s="616" t="s">
        <v>3171</v>
      </c>
      <c r="C4642" s="620" t="s">
        <v>1157</v>
      </c>
      <c r="D4642" s="612" t="s">
        <v>169</v>
      </c>
      <c r="E4642" s="621">
        <v>9.67</v>
      </c>
      <c r="F4642" s="614">
        <f t="shared" si="1305"/>
        <v>11.66</v>
      </c>
      <c r="G4642" s="510"/>
      <c r="H4642" s="423"/>
      <c r="I4642" s="422">
        <f t="shared" si="1306"/>
        <v>0</v>
      </c>
      <c r="J4642" s="422">
        <f t="shared" si="1307"/>
        <v>0</v>
      </c>
      <c r="K4642" s="419"/>
      <c r="L4642" s="423">
        <f t="shared" si="1308"/>
        <v>0</v>
      </c>
      <c r="M4642" s="423">
        <f t="shared" si="1309"/>
        <v>0</v>
      </c>
      <c r="N4642" s="424">
        <f t="shared" si="1310"/>
        <v>0</v>
      </c>
      <c r="O4642" s="424">
        <f t="shared" si="1311"/>
        <v>0</v>
      </c>
      <c r="P4642" s="420"/>
      <c r="Q4642" s="525"/>
      <c r="R4642" s="526" t="str">
        <f t="shared" si="1304"/>
        <v/>
      </c>
      <c r="S4642" s="526" t="str">
        <f t="shared" ref="S4642:S4705" si="1312">IF(Q4642="X","x",IF(Q4642="xx","x",IF(OR(J4642&gt;0,O4642&gt;0),"x","")))</f>
        <v/>
      </c>
      <c r="V4642" s="433">
        <f>VLOOKUP(A4642,[3]Cartilha!$A:$A,1,FALSE)</f>
        <v>89413</v>
      </c>
      <c r="W4642" s="367"/>
    </row>
    <row r="4643" spans="1:23" ht="22.5" hidden="1" x14ac:dyDescent="0.2">
      <c r="A4643" s="623">
        <v>89405</v>
      </c>
      <c r="B4643" s="616" t="s">
        <v>3171</v>
      </c>
      <c r="C4643" s="620" t="s">
        <v>1158</v>
      </c>
      <c r="D4643" s="612" t="s">
        <v>169</v>
      </c>
      <c r="E4643" s="621">
        <v>5.9</v>
      </c>
      <c r="F4643" s="614">
        <f t="shared" si="1305"/>
        <v>7.11</v>
      </c>
      <c r="G4643" s="510"/>
      <c r="H4643" s="423"/>
      <c r="I4643" s="422">
        <f t="shared" si="1306"/>
        <v>0</v>
      </c>
      <c r="J4643" s="422">
        <f t="shared" si="1307"/>
        <v>0</v>
      </c>
      <c r="K4643" s="419"/>
      <c r="L4643" s="423">
        <f t="shared" si="1308"/>
        <v>0</v>
      </c>
      <c r="M4643" s="423">
        <f t="shared" si="1309"/>
        <v>0</v>
      </c>
      <c r="N4643" s="424">
        <f t="shared" si="1310"/>
        <v>0</v>
      </c>
      <c r="O4643" s="424">
        <f t="shared" si="1311"/>
        <v>0</v>
      </c>
      <c r="P4643" s="420"/>
      <c r="Q4643" s="525"/>
      <c r="R4643" s="526" t="str">
        <f t="shared" si="1304"/>
        <v/>
      </c>
      <c r="S4643" s="526" t="str">
        <f t="shared" si="1312"/>
        <v/>
      </c>
      <c r="V4643" s="433">
        <f>VLOOKUP(A4643,[3]Cartilha!$A:$A,1,FALSE)</f>
        <v>89405</v>
      </c>
      <c r="W4643" s="367"/>
    </row>
    <row r="4644" spans="1:23" ht="22.5" hidden="1" x14ac:dyDescent="0.2">
      <c r="A4644" s="623">
        <v>89409</v>
      </c>
      <c r="B4644" s="616" t="s">
        <v>3171</v>
      </c>
      <c r="C4644" s="620" t="s">
        <v>1159</v>
      </c>
      <c r="D4644" s="612" t="s">
        <v>169</v>
      </c>
      <c r="E4644" s="621">
        <v>7.56</v>
      </c>
      <c r="F4644" s="614">
        <f t="shared" si="1305"/>
        <v>9.11</v>
      </c>
      <c r="G4644" s="510"/>
      <c r="H4644" s="423"/>
      <c r="I4644" s="422">
        <f t="shared" si="1306"/>
        <v>0</v>
      </c>
      <c r="J4644" s="422">
        <f t="shared" si="1307"/>
        <v>0</v>
      </c>
      <c r="K4644" s="419"/>
      <c r="L4644" s="423">
        <f t="shared" si="1308"/>
        <v>0</v>
      </c>
      <c r="M4644" s="423">
        <f t="shared" si="1309"/>
        <v>0</v>
      </c>
      <c r="N4644" s="424">
        <f t="shared" si="1310"/>
        <v>0</v>
      </c>
      <c r="O4644" s="424">
        <f t="shared" si="1311"/>
        <v>0</v>
      </c>
      <c r="P4644" s="420"/>
      <c r="Q4644" s="525"/>
      <c r="R4644" s="526" t="str">
        <f t="shared" si="1304"/>
        <v/>
      </c>
      <c r="S4644" s="526" t="str">
        <f t="shared" si="1312"/>
        <v/>
      </c>
      <c r="V4644" s="433">
        <f>VLOOKUP(A4644,[3]Cartilha!$A:$A,1,FALSE)</f>
        <v>89409</v>
      </c>
      <c r="W4644" s="367"/>
    </row>
    <row r="4645" spans="1:23" ht="22.5" hidden="1" x14ac:dyDescent="0.2">
      <c r="A4645" s="623">
        <v>89414</v>
      </c>
      <c r="B4645" s="616" t="s">
        <v>3171</v>
      </c>
      <c r="C4645" s="620" t="s">
        <v>1160</v>
      </c>
      <c r="D4645" s="612" t="s">
        <v>169</v>
      </c>
      <c r="E4645" s="621">
        <v>12.43</v>
      </c>
      <c r="F4645" s="614">
        <f t="shared" si="1305"/>
        <v>14.99</v>
      </c>
      <c r="G4645" s="510"/>
      <c r="H4645" s="423"/>
      <c r="I4645" s="422">
        <f t="shared" si="1306"/>
        <v>0</v>
      </c>
      <c r="J4645" s="422">
        <f t="shared" si="1307"/>
        <v>0</v>
      </c>
      <c r="K4645" s="419"/>
      <c r="L4645" s="423">
        <f t="shared" si="1308"/>
        <v>0</v>
      </c>
      <c r="M4645" s="423">
        <f t="shared" si="1309"/>
        <v>0</v>
      </c>
      <c r="N4645" s="424">
        <f t="shared" si="1310"/>
        <v>0</v>
      </c>
      <c r="O4645" s="424">
        <f t="shared" si="1311"/>
        <v>0</v>
      </c>
      <c r="P4645" s="420"/>
      <c r="Q4645" s="525"/>
      <c r="R4645" s="526" t="str">
        <f t="shared" si="1304"/>
        <v/>
      </c>
      <c r="S4645" s="526" t="str">
        <f t="shared" si="1312"/>
        <v/>
      </c>
      <c r="V4645" s="433">
        <f>VLOOKUP(A4645,[3]Cartilha!$A:$A,1,FALSE)</f>
        <v>89414</v>
      </c>
      <c r="W4645" s="367"/>
    </row>
    <row r="4646" spans="1:23" ht="22.5" hidden="1" x14ac:dyDescent="0.2">
      <c r="A4646" s="623">
        <v>89406</v>
      </c>
      <c r="B4646" s="616" t="s">
        <v>3171</v>
      </c>
      <c r="C4646" s="620" t="s">
        <v>1161</v>
      </c>
      <c r="D4646" s="612" t="s">
        <v>169</v>
      </c>
      <c r="E4646" s="621">
        <v>7.83</v>
      </c>
      <c r="F4646" s="614">
        <f t="shared" si="1305"/>
        <v>9.44</v>
      </c>
      <c r="G4646" s="510"/>
      <c r="H4646" s="423"/>
      <c r="I4646" s="422">
        <f t="shared" si="1306"/>
        <v>0</v>
      </c>
      <c r="J4646" s="422">
        <f t="shared" si="1307"/>
        <v>0</v>
      </c>
      <c r="K4646" s="419"/>
      <c r="L4646" s="423">
        <f t="shared" si="1308"/>
        <v>0</v>
      </c>
      <c r="M4646" s="423">
        <f t="shared" si="1309"/>
        <v>0</v>
      </c>
      <c r="N4646" s="424">
        <f t="shared" si="1310"/>
        <v>0</v>
      </c>
      <c r="O4646" s="424">
        <f t="shared" si="1311"/>
        <v>0</v>
      </c>
      <c r="P4646" s="420"/>
      <c r="Q4646" s="525"/>
      <c r="R4646" s="526" t="str">
        <f t="shared" si="1304"/>
        <v/>
      </c>
      <c r="S4646" s="526" t="str">
        <f t="shared" si="1312"/>
        <v/>
      </c>
      <c r="V4646" s="433">
        <f>VLOOKUP(A4646,[3]Cartilha!$A:$A,1,FALSE)</f>
        <v>89406</v>
      </c>
      <c r="W4646" s="367"/>
    </row>
    <row r="4647" spans="1:23" ht="22.5" hidden="1" x14ac:dyDescent="0.2">
      <c r="A4647" s="623">
        <v>89410</v>
      </c>
      <c r="B4647" s="616" t="s">
        <v>3171</v>
      </c>
      <c r="C4647" s="620" t="s">
        <v>1162</v>
      </c>
      <c r="D4647" s="612" t="s">
        <v>169</v>
      </c>
      <c r="E4647" s="621">
        <v>9.59</v>
      </c>
      <c r="F4647" s="614">
        <f t="shared" si="1305"/>
        <v>11.56</v>
      </c>
      <c r="G4647" s="510"/>
      <c r="H4647" s="423"/>
      <c r="I4647" s="422">
        <f t="shared" si="1306"/>
        <v>0</v>
      </c>
      <c r="J4647" s="422">
        <f t="shared" si="1307"/>
        <v>0</v>
      </c>
      <c r="K4647" s="419"/>
      <c r="L4647" s="423">
        <f t="shared" si="1308"/>
        <v>0</v>
      </c>
      <c r="M4647" s="423">
        <f t="shared" si="1309"/>
        <v>0</v>
      </c>
      <c r="N4647" s="424">
        <f t="shared" si="1310"/>
        <v>0</v>
      </c>
      <c r="O4647" s="424">
        <f t="shared" si="1311"/>
        <v>0</v>
      </c>
      <c r="P4647" s="420"/>
      <c r="Q4647" s="525"/>
      <c r="R4647" s="526" t="str">
        <f t="shared" si="1304"/>
        <v/>
      </c>
      <c r="S4647" s="526" t="str">
        <f t="shared" si="1312"/>
        <v/>
      </c>
      <c r="V4647" s="433">
        <f>VLOOKUP(A4647,[3]Cartilha!$A:$A,1,FALSE)</f>
        <v>89410</v>
      </c>
      <c r="W4647" s="367"/>
    </row>
    <row r="4648" spans="1:23" ht="22.5" hidden="1" x14ac:dyDescent="0.2">
      <c r="A4648" s="623">
        <v>89415</v>
      </c>
      <c r="B4648" s="616" t="s">
        <v>3171</v>
      </c>
      <c r="C4648" s="620" t="s">
        <v>1163</v>
      </c>
      <c r="D4648" s="612" t="s">
        <v>169</v>
      </c>
      <c r="E4648" s="621">
        <v>15.85</v>
      </c>
      <c r="F4648" s="614">
        <f t="shared" si="1305"/>
        <v>19.11</v>
      </c>
      <c r="G4648" s="510"/>
      <c r="H4648" s="423"/>
      <c r="I4648" s="422">
        <f t="shared" si="1306"/>
        <v>0</v>
      </c>
      <c r="J4648" s="422">
        <f t="shared" si="1307"/>
        <v>0</v>
      </c>
      <c r="K4648" s="419"/>
      <c r="L4648" s="423">
        <f t="shared" si="1308"/>
        <v>0</v>
      </c>
      <c r="M4648" s="423">
        <f t="shared" si="1309"/>
        <v>0</v>
      </c>
      <c r="N4648" s="424">
        <f t="shared" si="1310"/>
        <v>0</v>
      </c>
      <c r="O4648" s="424">
        <f t="shared" si="1311"/>
        <v>0</v>
      </c>
      <c r="P4648" s="420"/>
      <c r="Q4648" s="525"/>
      <c r="R4648" s="526" t="str">
        <f t="shared" si="1304"/>
        <v/>
      </c>
      <c r="S4648" s="526" t="str">
        <f t="shared" si="1312"/>
        <v/>
      </c>
      <c r="V4648" s="433">
        <f>VLOOKUP(A4648,[3]Cartilha!$A:$A,1,FALSE)</f>
        <v>89415</v>
      </c>
      <c r="W4648" s="367"/>
    </row>
    <row r="4649" spans="1:23" ht="22.5" hidden="1" x14ac:dyDescent="0.2">
      <c r="A4649" s="623">
        <v>89407</v>
      </c>
      <c r="B4649" s="616" t="s">
        <v>3171</v>
      </c>
      <c r="C4649" s="620" t="s">
        <v>490</v>
      </c>
      <c r="D4649" s="612" t="s">
        <v>169</v>
      </c>
      <c r="E4649" s="621">
        <v>7.07</v>
      </c>
      <c r="F4649" s="614">
        <f t="shared" si="1305"/>
        <v>8.52</v>
      </c>
      <c r="G4649" s="510"/>
      <c r="H4649" s="423"/>
      <c r="I4649" s="422">
        <f t="shared" si="1306"/>
        <v>0</v>
      </c>
      <c r="J4649" s="422">
        <f t="shared" si="1307"/>
        <v>0</v>
      </c>
      <c r="K4649" s="419"/>
      <c r="L4649" s="423">
        <f t="shared" si="1308"/>
        <v>0</v>
      </c>
      <c r="M4649" s="423">
        <f t="shared" si="1309"/>
        <v>0</v>
      </c>
      <c r="N4649" s="424">
        <f t="shared" si="1310"/>
        <v>0</v>
      </c>
      <c r="O4649" s="424">
        <f t="shared" si="1311"/>
        <v>0</v>
      </c>
      <c r="P4649" s="420"/>
      <c r="Q4649" s="525"/>
      <c r="R4649" s="526" t="str">
        <f t="shared" si="1304"/>
        <v/>
      </c>
      <c r="S4649" s="526" t="str">
        <f t="shared" si="1312"/>
        <v/>
      </c>
      <c r="V4649" s="433">
        <f>VLOOKUP(A4649,[3]Cartilha!$A:$A,1,FALSE)</f>
        <v>89407</v>
      </c>
      <c r="W4649" s="367"/>
    </row>
    <row r="4650" spans="1:23" ht="22.5" hidden="1" x14ac:dyDescent="0.2">
      <c r="A4650" s="623">
        <v>89411</v>
      </c>
      <c r="B4650" s="616" t="s">
        <v>3171</v>
      </c>
      <c r="C4650" s="620" t="s">
        <v>1164</v>
      </c>
      <c r="D4650" s="612" t="s">
        <v>169</v>
      </c>
      <c r="E4650" s="621">
        <v>8.68</v>
      </c>
      <c r="F4650" s="614">
        <f t="shared" si="1305"/>
        <v>10.46</v>
      </c>
      <c r="G4650" s="510"/>
      <c r="H4650" s="423"/>
      <c r="I4650" s="422">
        <f t="shared" si="1306"/>
        <v>0</v>
      </c>
      <c r="J4650" s="422">
        <f t="shared" si="1307"/>
        <v>0</v>
      </c>
      <c r="K4650" s="419"/>
      <c r="L4650" s="423">
        <f t="shared" si="1308"/>
        <v>0</v>
      </c>
      <c r="M4650" s="423">
        <f t="shared" si="1309"/>
        <v>0</v>
      </c>
      <c r="N4650" s="424">
        <f t="shared" si="1310"/>
        <v>0</v>
      </c>
      <c r="O4650" s="424">
        <f t="shared" si="1311"/>
        <v>0</v>
      </c>
      <c r="P4650" s="420"/>
      <c r="Q4650" s="525"/>
      <c r="R4650" s="526" t="str">
        <f t="shared" si="1304"/>
        <v/>
      </c>
      <c r="S4650" s="526" t="str">
        <f t="shared" si="1312"/>
        <v/>
      </c>
      <c r="V4650" s="433">
        <f>VLOOKUP(A4650,[3]Cartilha!$A:$A,1,FALSE)</f>
        <v>89411</v>
      </c>
      <c r="W4650" s="367"/>
    </row>
    <row r="4651" spans="1:23" ht="22.5" hidden="1" x14ac:dyDescent="0.2">
      <c r="A4651" s="623">
        <v>89416</v>
      </c>
      <c r="B4651" s="616" t="s">
        <v>3171</v>
      </c>
      <c r="C4651" s="620" t="s">
        <v>1165</v>
      </c>
      <c r="D4651" s="612" t="s">
        <v>169</v>
      </c>
      <c r="E4651" s="621">
        <v>11.85</v>
      </c>
      <c r="F4651" s="614">
        <f t="shared" si="1305"/>
        <v>14.29</v>
      </c>
      <c r="G4651" s="510"/>
      <c r="H4651" s="423"/>
      <c r="I4651" s="422">
        <f t="shared" si="1306"/>
        <v>0</v>
      </c>
      <c r="J4651" s="422">
        <f t="shared" si="1307"/>
        <v>0</v>
      </c>
      <c r="K4651" s="419"/>
      <c r="L4651" s="423">
        <f t="shared" si="1308"/>
        <v>0</v>
      </c>
      <c r="M4651" s="423">
        <f t="shared" si="1309"/>
        <v>0</v>
      </c>
      <c r="N4651" s="424">
        <f t="shared" si="1310"/>
        <v>0</v>
      </c>
      <c r="O4651" s="424">
        <f t="shared" si="1311"/>
        <v>0</v>
      </c>
      <c r="P4651" s="420"/>
      <c r="Q4651" s="525"/>
      <c r="R4651" s="526" t="str">
        <f t="shared" si="1304"/>
        <v/>
      </c>
      <c r="S4651" s="526" t="str">
        <f t="shared" si="1312"/>
        <v/>
      </c>
      <c r="V4651" s="433">
        <f>VLOOKUP(A4651,[3]Cartilha!$A:$A,1,FALSE)</f>
        <v>89416</v>
      </c>
      <c r="W4651" s="367"/>
    </row>
    <row r="4652" spans="1:23" ht="22.5" hidden="1" x14ac:dyDescent="0.2">
      <c r="A4652" s="623">
        <v>89417</v>
      </c>
      <c r="B4652" s="616" t="s">
        <v>3171</v>
      </c>
      <c r="C4652" s="620" t="s">
        <v>1166</v>
      </c>
      <c r="D4652" s="612" t="s">
        <v>169</v>
      </c>
      <c r="E4652" s="621">
        <v>4.33</v>
      </c>
      <c r="F4652" s="614">
        <f t="shared" si="1305"/>
        <v>5.22</v>
      </c>
      <c r="G4652" s="510"/>
      <c r="H4652" s="423"/>
      <c r="I4652" s="422">
        <f t="shared" si="1306"/>
        <v>0</v>
      </c>
      <c r="J4652" s="422">
        <f t="shared" si="1307"/>
        <v>0</v>
      </c>
      <c r="K4652" s="419"/>
      <c r="L4652" s="423">
        <f t="shared" si="1308"/>
        <v>0</v>
      </c>
      <c r="M4652" s="423">
        <f t="shared" si="1309"/>
        <v>0</v>
      </c>
      <c r="N4652" s="424">
        <f t="shared" si="1310"/>
        <v>0</v>
      </c>
      <c r="O4652" s="424">
        <f t="shared" si="1311"/>
        <v>0</v>
      </c>
      <c r="P4652" s="420"/>
      <c r="Q4652" s="525"/>
      <c r="R4652" s="526" t="str">
        <f t="shared" si="1304"/>
        <v/>
      </c>
      <c r="S4652" s="526" t="str">
        <f t="shared" si="1312"/>
        <v/>
      </c>
      <c r="V4652" s="433">
        <f>VLOOKUP(A4652,[3]Cartilha!$A:$A,1,FALSE)</f>
        <v>89417</v>
      </c>
      <c r="W4652" s="367"/>
    </row>
    <row r="4653" spans="1:23" ht="22.5" hidden="1" x14ac:dyDescent="0.2">
      <c r="A4653" s="623">
        <v>89424</v>
      </c>
      <c r="B4653" s="616" t="s">
        <v>3171</v>
      </c>
      <c r="C4653" s="620" t="s">
        <v>1167</v>
      </c>
      <c r="D4653" s="612" t="s">
        <v>169</v>
      </c>
      <c r="E4653" s="621">
        <v>5.13</v>
      </c>
      <c r="F4653" s="614">
        <f t="shared" si="1305"/>
        <v>6.18</v>
      </c>
      <c r="G4653" s="510"/>
      <c r="H4653" s="423"/>
      <c r="I4653" s="422">
        <f t="shared" si="1306"/>
        <v>0</v>
      </c>
      <c r="J4653" s="422">
        <f t="shared" si="1307"/>
        <v>0</v>
      </c>
      <c r="K4653" s="419"/>
      <c r="L4653" s="423">
        <f t="shared" si="1308"/>
        <v>0</v>
      </c>
      <c r="M4653" s="423">
        <f t="shared" si="1309"/>
        <v>0</v>
      </c>
      <c r="N4653" s="424">
        <f t="shared" si="1310"/>
        <v>0</v>
      </c>
      <c r="O4653" s="424">
        <f t="shared" si="1311"/>
        <v>0</v>
      </c>
      <c r="P4653" s="420"/>
      <c r="Q4653" s="525"/>
      <c r="R4653" s="526" t="str">
        <f t="shared" si="1304"/>
        <v/>
      </c>
      <c r="S4653" s="526" t="str">
        <f t="shared" si="1312"/>
        <v/>
      </c>
      <c r="V4653" s="433">
        <f>VLOOKUP(A4653,[3]Cartilha!$A:$A,1,FALSE)</f>
        <v>89424</v>
      </c>
      <c r="W4653" s="367"/>
    </row>
    <row r="4654" spans="1:23" ht="22.5" hidden="1" x14ac:dyDescent="0.2">
      <c r="A4654" s="623">
        <v>89431</v>
      </c>
      <c r="B4654" s="616" t="s">
        <v>3171</v>
      </c>
      <c r="C4654" s="620" t="s">
        <v>1168</v>
      </c>
      <c r="D4654" s="612" t="s">
        <v>169</v>
      </c>
      <c r="E4654" s="621">
        <v>7.52</v>
      </c>
      <c r="F4654" s="614">
        <f t="shared" si="1305"/>
        <v>9.07</v>
      </c>
      <c r="G4654" s="510"/>
      <c r="H4654" s="423"/>
      <c r="I4654" s="422">
        <f t="shared" si="1306"/>
        <v>0</v>
      </c>
      <c r="J4654" s="422">
        <f t="shared" si="1307"/>
        <v>0</v>
      </c>
      <c r="K4654" s="419"/>
      <c r="L4654" s="423">
        <f t="shared" si="1308"/>
        <v>0</v>
      </c>
      <c r="M4654" s="423">
        <f t="shared" si="1309"/>
        <v>0</v>
      </c>
      <c r="N4654" s="424">
        <f t="shared" si="1310"/>
        <v>0</v>
      </c>
      <c r="O4654" s="424">
        <f t="shared" si="1311"/>
        <v>0</v>
      </c>
      <c r="P4654" s="420"/>
      <c r="Q4654" s="525"/>
      <c r="R4654" s="526" t="str">
        <f t="shared" si="1304"/>
        <v/>
      </c>
      <c r="S4654" s="526" t="str">
        <f t="shared" si="1312"/>
        <v/>
      </c>
      <c r="V4654" s="433">
        <f>VLOOKUP(A4654,[3]Cartilha!$A:$A,1,FALSE)</f>
        <v>89431</v>
      </c>
      <c r="W4654" s="367"/>
    </row>
    <row r="4655" spans="1:23" ht="22.5" hidden="1" x14ac:dyDescent="0.2">
      <c r="A4655" s="623">
        <v>89418</v>
      </c>
      <c r="B4655" s="616" t="s">
        <v>3171</v>
      </c>
      <c r="C4655" s="620" t="s">
        <v>1169</v>
      </c>
      <c r="D4655" s="612" t="s">
        <v>169</v>
      </c>
      <c r="E4655" s="621">
        <v>13.43</v>
      </c>
      <c r="F4655" s="614">
        <f t="shared" si="1305"/>
        <v>16.190000000000001</v>
      </c>
      <c r="G4655" s="510"/>
      <c r="H4655" s="423"/>
      <c r="I4655" s="422">
        <f t="shared" si="1306"/>
        <v>0</v>
      </c>
      <c r="J4655" s="422">
        <f t="shared" si="1307"/>
        <v>0</v>
      </c>
      <c r="K4655" s="419"/>
      <c r="L4655" s="423">
        <f t="shared" si="1308"/>
        <v>0</v>
      </c>
      <c r="M4655" s="423">
        <f t="shared" si="1309"/>
        <v>0</v>
      </c>
      <c r="N4655" s="424">
        <f t="shared" si="1310"/>
        <v>0</v>
      </c>
      <c r="O4655" s="424">
        <f t="shared" si="1311"/>
        <v>0</v>
      </c>
      <c r="P4655" s="420"/>
      <c r="Q4655" s="525"/>
      <c r="R4655" s="526" t="str">
        <f t="shared" si="1304"/>
        <v/>
      </c>
      <c r="S4655" s="526" t="str">
        <f t="shared" si="1312"/>
        <v/>
      </c>
      <c r="V4655" s="433">
        <f>VLOOKUP(A4655,[3]Cartilha!$A:$A,1,FALSE)</f>
        <v>89418</v>
      </c>
      <c r="W4655" s="367"/>
    </row>
    <row r="4656" spans="1:23" ht="22.5" hidden="1" x14ac:dyDescent="0.2">
      <c r="A4656" s="623">
        <v>89425</v>
      </c>
      <c r="B4656" s="616" t="s">
        <v>3171</v>
      </c>
      <c r="C4656" s="620" t="s">
        <v>1170</v>
      </c>
      <c r="D4656" s="612" t="s">
        <v>169</v>
      </c>
      <c r="E4656" s="621">
        <v>17.27</v>
      </c>
      <c r="F4656" s="614">
        <f t="shared" si="1305"/>
        <v>20.82</v>
      </c>
      <c r="G4656" s="510"/>
      <c r="H4656" s="423"/>
      <c r="I4656" s="422">
        <f t="shared" si="1306"/>
        <v>0</v>
      </c>
      <c r="J4656" s="422">
        <f t="shared" si="1307"/>
        <v>0</v>
      </c>
      <c r="K4656" s="419"/>
      <c r="L4656" s="423">
        <f t="shared" si="1308"/>
        <v>0</v>
      </c>
      <c r="M4656" s="423">
        <f t="shared" si="1309"/>
        <v>0</v>
      </c>
      <c r="N4656" s="424">
        <f t="shared" si="1310"/>
        <v>0</v>
      </c>
      <c r="O4656" s="424">
        <f t="shared" si="1311"/>
        <v>0</v>
      </c>
      <c r="P4656" s="420"/>
      <c r="Q4656" s="525"/>
      <c r="R4656" s="526" t="str">
        <f t="shared" si="1304"/>
        <v/>
      </c>
      <c r="S4656" s="526" t="str">
        <f t="shared" si="1312"/>
        <v/>
      </c>
      <c r="V4656" s="433">
        <f>VLOOKUP(A4656,[3]Cartilha!$A:$A,1,FALSE)</f>
        <v>89425</v>
      </c>
      <c r="W4656" s="367"/>
    </row>
    <row r="4657" spans="1:23" ht="22.5" hidden="1" x14ac:dyDescent="0.2">
      <c r="A4657" s="623">
        <v>89419</v>
      </c>
      <c r="B4657" s="616" t="s">
        <v>3171</v>
      </c>
      <c r="C4657" s="620" t="s">
        <v>1171</v>
      </c>
      <c r="D4657" s="612" t="s">
        <v>169</v>
      </c>
      <c r="E4657" s="621">
        <v>5.15</v>
      </c>
      <c r="F4657" s="614">
        <f t="shared" si="1305"/>
        <v>6.21</v>
      </c>
      <c r="G4657" s="510"/>
      <c r="H4657" s="423"/>
      <c r="I4657" s="422">
        <f t="shared" si="1306"/>
        <v>0</v>
      </c>
      <c r="J4657" s="422">
        <f t="shared" si="1307"/>
        <v>0</v>
      </c>
      <c r="K4657" s="419"/>
      <c r="L4657" s="423">
        <f t="shared" si="1308"/>
        <v>0</v>
      </c>
      <c r="M4657" s="423">
        <f t="shared" si="1309"/>
        <v>0</v>
      </c>
      <c r="N4657" s="424">
        <f t="shared" si="1310"/>
        <v>0</v>
      </c>
      <c r="O4657" s="424">
        <f t="shared" si="1311"/>
        <v>0</v>
      </c>
      <c r="P4657" s="420"/>
      <c r="Q4657" s="525"/>
      <c r="R4657" s="526" t="str">
        <f t="shared" si="1304"/>
        <v/>
      </c>
      <c r="S4657" s="526" t="str">
        <f t="shared" si="1312"/>
        <v/>
      </c>
      <c r="V4657" s="433">
        <f>VLOOKUP(A4657,[3]Cartilha!$A:$A,1,FALSE)</f>
        <v>89419</v>
      </c>
      <c r="W4657" s="367"/>
    </row>
    <row r="4658" spans="1:23" ht="22.5" hidden="1" x14ac:dyDescent="0.2">
      <c r="A4658" s="623">
        <v>89426</v>
      </c>
      <c r="B4658" s="616" t="s">
        <v>3171</v>
      </c>
      <c r="C4658" s="620" t="s">
        <v>1172</v>
      </c>
      <c r="D4658" s="612" t="s">
        <v>169</v>
      </c>
      <c r="E4658" s="621">
        <v>8.86</v>
      </c>
      <c r="F4658" s="614">
        <f t="shared" si="1305"/>
        <v>10.68</v>
      </c>
      <c r="G4658" s="510"/>
      <c r="H4658" s="423"/>
      <c r="I4658" s="422">
        <f t="shared" si="1306"/>
        <v>0</v>
      </c>
      <c r="J4658" s="422">
        <f t="shared" si="1307"/>
        <v>0</v>
      </c>
      <c r="K4658" s="419"/>
      <c r="L4658" s="423">
        <f t="shared" si="1308"/>
        <v>0</v>
      </c>
      <c r="M4658" s="423">
        <f t="shared" si="1309"/>
        <v>0</v>
      </c>
      <c r="N4658" s="424">
        <f t="shared" si="1310"/>
        <v>0</v>
      </c>
      <c r="O4658" s="424">
        <f t="shared" si="1311"/>
        <v>0</v>
      </c>
      <c r="P4658" s="420"/>
      <c r="Q4658" s="525"/>
      <c r="R4658" s="526" t="str">
        <f t="shared" si="1304"/>
        <v/>
      </c>
      <c r="S4658" s="526" t="str">
        <f t="shared" si="1312"/>
        <v/>
      </c>
      <c r="V4658" s="433">
        <f>VLOOKUP(A4658,[3]Cartilha!$A:$A,1,FALSE)</f>
        <v>89426</v>
      </c>
      <c r="W4658" s="367"/>
    </row>
    <row r="4659" spans="1:23" ht="22.5" hidden="1" x14ac:dyDescent="0.2">
      <c r="A4659" s="623">
        <v>89433</v>
      </c>
      <c r="B4659" s="616" t="s">
        <v>3171</v>
      </c>
      <c r="C4659" s="620" t="s">
        <v>1173</v>
      </c>
      <c r="D4659" s="612" t="s">
        <v>169</v>
      </c>
      <c r="E4659" s="621">
        <v>10.79</v>
      </c>
      <c r="F4659" s="614">
        <f t="shared" si="1305"/>
        <v>13.01</v>
      </c>
      <c r="G4659" s="510"/>
      <c r="H4659" s="423"/>
      <c r="I4659" s="422">
        <f t="shared" si="1306"/>
        <v>0</v>
      </c>
      <c r="J4659" s="422">
        <f t="shared" si="1307"/>
        <v>0</v>
      </c>
      <c r="K4659" s="419"/>
      <c r="L4659" s="423">
        <f t="shared" si="1308"/>
        <v>0</v>
      </c>
      <c r="M4659" s="423">
        <f t="shared" si="1309"/>
        <v>0</v>
      </c>
      <c r="N4659" s="424">
        <f t="shared" si="1310"/>
        <v>0</v>
      </c>
      <c r="O4659" s="424">
        <f t="shared" si="1311"/>
        <v>0</v>
      </c>
      <c r="P4659" s="420"/>
      <c r="Q4659" s="525"/>
      <c r="R4659" s="526" t="str">
        <f t="shared" si="1304"/>
        <v/>
      </c>
      <c r="S4659" s="526" t="str">
        <f t="shared" si="1312"/>
        <v/>
      </c>
      <c r="V4659" s="433">
        <f>VLOOKUP(A4659,[3]Cartilha!$A:$A,1,FALSE)</f>
        <v>89433</v>
      </c>
      <c r="W4659" s="367"/>
    </row>
    <row r="4660" spans="1:23" ht="22.5" hidden="1" x14ac:dyDescent="0.2">
      <c r="A4660" s="623">
        <v>89420</v>
      </c>
      <c r="B4660" s="616" t="s">
        <v>3171</v>
      </c>
      <c r="C4660" s="620" t="s">
        <v>1174</v>
      </c>
      <c r="D4660" s="612" t="s">
        <v>169</v>
      </c>
      <c r="E4660" s="621">
        <v>10.09</v>
      </c>
      <c r="F4660" s="614">
        <f t="shared" si="1305"/>
        <v>12.16</v>
      </c>
      <c r="G4660" s="510"/>
      <c r="H4660" s="423"/>
      <c r="I4660" s="422">
        <f t="shared" si="1306"/>
        <v>0</v>
      </c>
      <c r="J4660" s="422">
        <f t="shared" si="1307"/>
        <v>0</v>
      </c>
      <c r="K4660" s="419"/>
      <c r="L4660" s="423">
        <f t="shared" si="1308"/>
        <v>0</v>
      </c>
      <c r="M4660" s="423">
        <f t="shared" si="1309"/>
        <v>0</v>
      </c>
      <c r="N4660" s="424">
        <f t="shared" si="1310"/>
        <v>0</v>
      </c>
      <c r="O4660" s="424">
        <f t="shared" si="1311"/>
        <v>0</v>
      </c>
      <c r="P4660" s="420"/>
      <c r="Q4660" s="525"/>
      <c r="R4660" s="526" t="str">
        <f t="shared" si="1304"/>
        <v/>
      </c>
      <c r="S4660" s="526" t="str">
        <f t="shared" si="1312"/>
        <v/>
      </c>
      <c r="V4660" s="433">
        <f>VLOOKUP(A4660,[3]Cartilha!$A:$A,1,FALSE)</f>
        <v>89420</v>
      </c>
      <c r="W4660" s="367"/>
    </row>
    <row r="4661" spans="1:23" ht="22.5" hidden="1" x14ac:dyDescent="0.2">
      <c r="A4661" s="623">
        <v>89427</v>
      </c>
      <c r="B4661" s="616" t="s">
        <v>3171</v>
      </c>
      <c r="C4661" s="620" t="s">
        <v>1175</v>
      </c>
      <c r="D4661" s="612" t="s">
        <v>169</v>
      </c>
      <c r="E4661" s="621">
        <v>12.8</v>
      </c>
      <c r="F4661" s="614">
        <f t="shared" si="1305"/>
        <v>15.43</v>
      </c>
      <c r="G4661" s="510"/>
      <c r="H4661" s="423"/>
      <c r="I4661" s="422">
        <f t="shared" si="1306"/>
        <v>0</v>
      </c>
      <c r="J4661" s="422">
        <f t="shared" si="1307"/>
        <v>0</v>
      </c>
      <c r="K4661" s="419"/>
      <c r="L4661" s="423">
        <f t="shared" si="1308"/>
        <v>0</v>
      </c>
      <c r="M4661" s="423">
        <f t="shared" si="1309"/>
        <v>0</v>
      </c>
      <c r="N4661" s="424">
        <f t="shared" si="1310"/>
        <v>0</v>
      </c>
      <c r="O4661" s="424">
        <f t="shared" si="1311"/>
        <v>0</v>
      </c>
      <c r="P4661" s="420"/>
      <c r="Q4661" s="525"/>
      <c r="R4661" s="526" t="str">
        <f t="shared" si="1304"/>
        <v/>
      </c>
      <c r="S4661" s="526" t="str">
        <f t="shared" si="1312"/>
        <v/>
      </c>
      <c r="V4661" s="433">
        <f>VLOOKUP(A4661,[3]Cartilha!$A:$A,1,FALSE)</f>
        <v>89427</v>
      </c>
      <c r="W4661" s="367"/>
    </row>
    <row r="4662" spans="1:23" ht="22.5" hidden="1" x14ac:dyDescent="0.2">
      <c r="A4662" s="623">
        <v>89434</v>
      </c>
      <c r="B4662" s="616" t="s">
        <v>3171</v>
      </c>
      <c r="C4662" s="620" t="s">
        <v>1176</v>
      </c>
      <c r="D4662" s="612" t="s">
        <v>169</v>
      </c>
      <c r="E4662" s="621">
        <v>11.91</v>
      </c>
      <c r="F4662" s="614">
        <f t="shared" si="1305"/>
        <v>14.36</v>
      </c>
      <c r="G4662" s="510"/>
      <c r="H4662" s="423"/>
      <c r="I4662" s="422">
        <f t="shared" si="1306"/>
        <v>0</v>
      </c>
      <c r="J4662" s="422">
        <f t="shared" si="1307"/>
        <v>0</v>
      </c>
      <c r="K4662" s="419"/>
      <c r="L4662" s="423">
        <f t="shared" si="1308"/>
        <v>0</v>
      </c>
      <c r="M4662" s="423">
        <f t="shared" si="1309"/>
        <v>0</v>
      </c>
      <c r="N4662" s="424">
        <f t="shared" si="1310"/>
        <v>0</v>
      </c>
      <c r="O4662" s="424">
        <f t="shared" si="1311"/>
        <v>0</v>
      </c>
      <c r="P4662" s="420"/>
      <c r="Q4662" s="525"/>
      <c r="R4662" s="526" t="str">
        <f t="shared" si="1304"/>
        <v/>
      </c>
      <c r="S4662" s="526" t="str">
        <f t="shared" si="1312"/>
        <v/>
      </c>
      <c r="V4662" s="433">
        <f>VLOOKUP(A4662,[3]Cartilha!$A:$A,1,FALSE)</f>
        <v>89434</v>
      </c>
      <c r="W4662" s="367"/>
    </row>
    <row r="4663" spans="1:23" ht="22.5" hidden="1" x14ac:dyDescent="0.2">
      <c r="A4663" s="623">
        <v>89421</v>
      </c>
      <c r="B4663" s="616" t="s">
        <v>3171</v>
      </c>
      <c r="C4663" s="620" t="s">
        <v>1177</v>
      </c>
      <c r="D4663" s="612" t="s">
        <v>169</v>
      </c>
      <c r="E4663" s="621">
        <v>13.07</v>
      </c>
      <c r="F4663" s="614">
        <f t="shared" si="1305"/>
        <v>15.76</v>
      </c>
      <c r="G4663" s="510"/>
      <c r="H4663" s="423"/>
      <c r="I4663" s="422">
        <f t="shared" si="1306"/>
        <v>0</v>
      </c>
      <c r="J4663" s="422">
        <f t="shared" si="1307"/>
        <v>0</v>
      </c>
      <c r="K4663" s="419"/>
      <c r="L4663" s="423">
        <f t="shared" si="1308"/>
        <v>0</v>
      </c>
      <c r="M4663" s="423">
        <f t="shared" si="1309"/>
        <v>0</v>
      </c>
      <c r="N4663" s="424">
        <f t="shared" si="1310"/>
        <v>0</v>
      </c>
      <c r="O4663" s="424">
        <f t="shared" si="1311"/>
        <v>0</v>
      </c>
      <c r="P4663" s="420"/>
      <c r="Q4663" s="525"/>
      <c r="R4663" s="526" t="str">
        <f t="shared" si="1304"/>
        <v/>
      </c>
      <c r="S4663" s="526" t="str">
        <f t="shared" si="1312"/>
        <v/>
      </c>
      <c r="V4663" s="433">
        <f>VLOOKUP(A4663,[3]Cartilha!$A:$A,1,FALSE)</f>
        <v>89421</v>
      </c>
      <c r="W4663" s="367"/>
    </row>
    <row r="4664" spans="1:23" ht="22.5" hidden="1" x14ac:dyDescent="0.2">
      <c r="A4664" s="623">
        <v>89428</v>
      </c>
      <c r="B4664" s="616" t="s">
        <v>3171</v>
      </c>
      <c r="C4664" s="620" t="s">
        <v>1178</v>
      </c>
      <c r="D4664" s="612" t="s">
        <v>169</v>
      </c>
      <c r="E4664" s="621">
        <v>15.58</v>
      </c>
      <c r="F4664" s="614">
        <f t="shared" si="1305"/>
        <v>18.78</v>
      </c>
      <c r="G4664" s="510"/>
      <c r="H4664" s="423"/>
      <c r="I4664" s="422">
        <f t="shared" si="1306"/>
        <v>0</v>
      </c>
      <c r="J4664" s="422">
        <f t="shared" si="1307"/>
        <v>0</v>
      </c>
      <c r="K4664" s="419"/>
      <c r="L4664" s="423">
        <f t="shared" si="1308"/>
        <v>0</v>
      </c>
      <c r="M4664" s="423">
        <f t="shared" si="1309"/>
        <v>0</v>
      </c>
      <c r="N4664" s="424">
        <f t="shared" si="1310"/>
        <v>0</v>
      </c>
      <c r="O4664" s="424">
        <f t="shared" si="1311"/>
        <v>0</v>
      </c>
      <c r="P4664" s="420"/>
      <c r="Q4664" s="525"/>
      <c r="R4664" s="526" t="str">
        <f t="shared" si="1304"/>
        <v/>
      </c>
      <c r="S4664" s="526" t="str">
        <f t="shared" si="1312"/>
        <v/>
      </c>
      <c r="V4664" s="433">
        <f>VLOOKUP(A4664,[3]Cartilha!$A:$A,1,FALSE)</f>
        <v>89428</v>
      </c>
      <c r="W4664" s="367"/>
    </row>
    <row r="4665" spans="1:23" ht="22.5" hidden="1" x14ac:dyDescent="0.2">
      <c r="A4665" s="623">
        <v>89435</v>
      </c>
      <c r="B4665" s="616" t="s">
        <v>3171</v>
      </c>
      <c r="C4665" s="620" t="s">
        <v>1179</v>
      </c>
      <c r="D4665" s="612" t="s">
        <v>169</v>
      </c>
      <c r="E4665" s="621">
        <v>23.85</v>
      </c>
      <c r="F4665" s="614">
        <f t="shared" si="1305"/>
        <v>28.75</v>
      </c>
      <c r="G4665" s="510"/>
      <c r="H4665" s="423"/>
      <c r="I4665" s="422">
        <f t="shared" si="1306"/>
        <v>0</v>
      </c>
      <c r="J4665" s="422">
        <f t="shared" si="1307"/>
        <v>0</v>
      </c>
      <c r="K4665" s="419"/>
      <c r="L4665" s="423">
        <f t="shared" si="1308"/>
        <v>0</v>
      </c>
      <c r="M4665" s="423">
        <f t="shared" si="1309"/>
        <v>0</v>
      </c>
      <c r="N4665" s="424">
        <f t="shared" si="1310"/>
        <v>0</v>
      </c>
      <c r="O4665" s="424">
        <f t="shared" si="1311"/>
        <v>0</v>
      </c>
      <c r="P4665" s="420"/>
      <c r="Q4665" s="525"/>
      <c r="R4665" s="526" t="str">
        <f t="shared" si="1304"/>
        <v/>
      </c>
      <c r="S4665" s="526" t="str">
        <f t="shared" si="1312"/>
        <v/>
      </c>
      <c r="V4665" s="433">
        <f>VLOOKUP(A4665,[3]Cartilha!$A:$A,1,FALSE)</f>
        <v>89435</v>
      </c>
      <c r="W4665" s="367"/>
    </row>
    <row r="4666" spans="1:23" hidden="1" x14ac:dyDescent="0.2">
      <c r="A4666" s="623">
        <v>89438</v>
      </c>
      <c r="B4666" s="616" t="s">
        <v>3171</v>
      </c>
      <c r="C4666" s="620" t="s">
        <v>1180</v>
      </c>
      <c r="D4666" s="612" t="s">
        <v>169</v>
      </c>
      <c r="E4666" s="621">
        <v>7.73</v>
      </c>
      <c r="F4666" s="614">
        <f t="shared" si="1305"/>
        <v>9.32</v>
      </c>
      <c r="G4666" s="510"/>
      <c r="H4666" s="423"/>
      <c r="I4666" s="422">
        <f t="shared" si="1306"/>
        <v>0</v>
      </c>
      <c r="J4666" s="422">
        <f t="shared" si="1307"/>
        <v>0</v>
      </c>
      <c r="K4666" s="419"/>
      <c r="L4666" s="423">
        <f t="shared" si="1308"/>
        <v>0</v>
      </c>
      <c r="M4666" s="423">
        <f t="shared" si="1309"/>
        <v>0</v>
      </c>
      <c r="N4666" s="424">
        <f t="shared" si="1310"/>
        <v>0</v>
      </c>
      <c r="O4666" s="424">
        <f t="shared" si="1311"/>
        <v>0</v>
      </c>
      <c r="P4666" s="420"/>
      <c r="Q4666" s="525"/>
      <c r="R4666" s="526" t="str">
        <f t="shared" si="1304"/>
        <v/>
      </c>
      <c r="S4666" s="526" t="str">
        <f t="shared" si="1312"/>
        <v/>
      </c>
      <c r="V4666" s="433">
        <f>VLOOKUP(A4666,[3]Cartilha!$A:$A,1,FALSE)</f>
        <v>89438</v>
      </c>
      <c r="W4666" s="367"/>
    </row>
    <row r="4667" spans="1:23" hidden="1" x14ac:dyDescent="0.2">
      <c r="A4667" s="623">
        <v>89440</v>
      </c>
      <c r="B4667" s="616" t="s">
        <v>3171</v>
      </c>
      <c r="C4667" s="620" t="s">
        <v>1181</v>
      </c>
      <c r="D4667" s="612" t="s">
        <v>169</v>
      </c>
      <c r="E4667" s="621">
        <v>9.34</v>
      </c>
      <c r="F4667" s="614">
        <f t="shared" si="1305"/>
        <v>11.26</v>
      </c>
      <c r="G4667" s="510"/>
      <c r="H4667" s="423"/>
      <c r="I4667" s="422">
        <f t="shared" si="1306"/>
        <v>0</v>
      </c>
      <c r="J4667" s="422">
        <f t="shared" si="1307"/>
        <v>0</v>
      </c>
      <c r="K4667" s="419"/>
      <c r="L4667" s="423">
        <f t="shared" si="1308"/>
        <v>0</v>
      </c>
      <c r="M4667" s="423">
        <f t="shared" si="1309"/>
        <v>0</v>
      </c>
      <c r="N4667" s="424">
        <f t="shared" si="1310"/>
        <v>0</v>
      </c>
      <c r="O4667" s="424">
        <f t="shared" si="1311"/>
        <v>0</v>
      </c>
      <c r="P4667" s="420"/>
      <c r="Q4667" s="525"/>
      <c r="R4667" s="526" t="str">
        <f t="shared" si="1304"/>
        <v/>
      </c>
      <c r="S4667" s="526" t="str">
        <f t="shared" si="1312"/>
        <v/>
      </c>
      <c r="V4667" s="433">
        <f>VLOOKUP(A4667,[3]Cartilha!$A:$A,1,FALSE)</f>
        <v>89440</v>
      </c>
      <c r="W4667" s="367"/>
    </row>
    <row r="4668" spans="1:23" hidden="1" x14ac:dyDescent="0.2">
      <c r="A4668" s="623">
        <v>89443</v>
      </c>
      <c r="B4668" s="616" t="s">
        <v>3171</v>
      </c>
      <c r="C4668" s="620" t="s">
        <v>1182</v>
      </c>
      <c r="D4668" s="612" t="s">
        <v>169</v>
      </c>
      <c r="E4668" s="621">
        <v>14.81</v>
      </c>
      <c r="F4668" s="614">
        <f t="shared" si="1305"/>
        <v>17.850000000000001</v>
      </c>
      <c r="G4668" s="510"/>
      <c r="H4668" s="423"/>
      <c r="I4668" s="422">
        <f t="shared" si="1306"/>
        <v>0</v>
      </c>
      <c r="J4668" s="422">
        <f t="shared" si="1307"/>
        <v>0</v>
      </c>
      <c r="K4668" s="419"/>
      <c r="L4668" s="423">
        <f t="shared" si="1308"/>
        <v>0</v>
      </c>
      <c r="M4668" s="423">
        <f t="shared" si="1309"/>
        <v>0</v>
      </c>
      <c r="N4668" s="424">
        <f t="shared" si="1310"/>
        <v>0</v>
      </c>
      <c r="O4668" s="424">
        <f t="shared" si="1311"/>
        <v>0</v>
      </c>
      <c r="P4668" s="420"/>
      <c r="Q4668" s="525"/>
      <c r="R4668" s="526" t="str">
        <f t="shared" si="1304"/>
        <v/>
      </c>
      <c r="S4668" s="526" t="str">
        <f t="shared" si="1312"/>
        <v/>
      </c>
      <c r="V4668" s="433">
        <f>VLOOKUP(A4668,[3]Cartilha!$A:$A,1,FALSE)</f>
        <v>89443</v>
      </c>
      <c r="W4668" s="367"/>
    </row>
    <row r="4669" spans="1:23" ht="22.5" hidden="1" x14ac:dyDescent="0.2">
      <c r="A4669" s="623">
        <v>89442</v>
      </c>
      <c r="B4669" s="616" t="s">
        <v>3171</v>
      </c>
      <c r="C4669" s="620" t="s">
        <v>1183</v>
      </c>
      <c r="D4669" s="612" t="s">
        <v>169</v>
      </c>
      <c r="E4669" s="621">
        <v>11.94</v>
      </c>
      <c r="F4669" s="614">
        <f t="shared" si="1305"/>
        <v>14.39</v>
      </c>
      <c r="G4669" s="510"/>
      <c r="H4669" s="423"/>
      <c r="I4669" s="422">
        <f t="shared" si="1306"/>
        <v>0</v>
      </c>
      <c r="J4669" s="422">
        <f t="shared" si="1307"/>
        <v>0</v>
      </c>
      <c r="K4669" s="419"/>
      <c r="L4669" s="423">
        <f t="shared" si="1308"/>
        <v>0</v>
      </c>
      <c r="M4669" s="423">
        <f t="shared" si="1309"/>
        <v>0</v>
      </c>
      <c r="N4669" s="424">
        <f t="shared" si="1310"/>
        <v>0</v>
      </c>
      <c r="O4669" s="424">
        <f t="shared" si="1311"/>
        <v>0</v>
      </c>
      <c r="P4669" s="420"/>
      <c r="Q4669" s="525"/>
      <c r="R4669" s="526" t="str">
        <f t="shared" si="1304"/>
        <v/>
      </c>
      <c r="S4669" s="526" t="str">
        <f t="shared" si="1312"/>
        <v/>
      </c>
      <c r="V4669" s="433">
        <f>VLOOKUP(A4669,[3]Cartilha!$A:$A,1,FALSE)</f>
        <v>89442</v>
      </c>
      <c r="W4669" s="367"/>
    </row>
    <row r="4670" spans="1:23" ht="22.5" hidden="1" x14ac:dyDescent="0.2">
      <c r="A4670" s="623">
        <v>89445</v>
      </c>
      <c r="B4670" s="616" t="s">
        <v>3171</v>
      </c>
      <c r="C4670" s="620" t="s">
        <v>1184</v>
      </c>
      <c r="D4670" s="612" t="s">
        <v>169</v>
      </c>
      <c r="E4670" s="621">
        <v>17.38</v>
      </c>
      <c r="F4670" s="614">
        <f t="shared" si="1305"/>
        <v>20.95</v>
      </c>
      <c r="G4670" s="510"/>
      <c r="H4670" s="423"/>
      <c r="I4670" s="422">
        <f t="shared" si="1306"/>
        <v>0</v>
      </c>
      <c r="J4670" s="422">
        <f t="shared" si="1307"/>
        <v>0</v>
      </c>
      <c r="K4670" s="419"/>
      <c r="L4670" s="423">
        <f t="shared" si="1308"/>
        <v>0</v>
      </c>
      <c r="M4670" s="423">
        <f t="shared" si="1309"/>
        <v>0</v>
      </c>
      <c r="N4670" s="424">
        <f t="shared" si="1310"/>
        <v>0</v>
      </c>
      <c r="O4670" s="424">
        <f t="shared" si="1311"/>
        <v>0</v>
      </c>
      <c r="P4670" s="420"/>
      <c r="Q4670" s="525"/>
      <c r="R4670" s="526" t="str">
        <f t="shared" si="1304"/>
        <v/>
      </c>
      <c r="S4670" s="526" t="str">
        <f t="shared" si="1312"/>
        <v/>
      </c>
      <c r="V4670" s="433">
        <f>VLOOKUP(A4670,[3]Cartilha!$A:$A,1,FALSE)</f>
        <v>89445</v>
      </c>
      <c r="W4670" s="367"/>
    </row>
    <row r="4671" spans="1:23" ht="22.5" hidden="1" x14ac:dyDescent="0.2">
      <c r="A4671" s="623">
        <v>89439</v>
      </c>
      <c r="B4671" s="616" t="s">
        <v>3171</v>
      </c>
      <c r="C4671" s="620" t="s">
        <v>1185</v>
      </c>
      <c r="D4671" s="612" t="s">
        <v>169</v>
      </c>
      <c r="E4671" s="621">
        <v>10.33</v>
      </c>
      <c r="F4671" s="614">
        <f t="shared" si="1305"/>
        <v>12.45</v>
      </c>
      <c r="G4671" s="510"/>
      <c r="H4671" s="423"/>
      <c r="I4671" s="422">
        <f t="shared" si="1306"/>
        <v>0</v>
      </c>
      <c r="J4671" s="422">
        <f t="shared" si="1307"/>
        <v>0</v>
      </c>
      <c r="K4671" s="419"/>
      <c r="L4671" s="423">
        <f t="shared" si="1308"/>
        <v>0</v>
      </c>
      <c r="M4671" s="423">
        <f t="shared" si="1309"/>
        <v>0</v>
      </c>
      <c r="N4671" s="424">
        <f t="shared" si="1310"/>
        <v>0</v>
      </c>
      <c r="O4671" s="424">
        <f t="shared" si="1311"/>
        <v>0</v>
      </c>
      <c r="P4671" s="420"/>
      <c r="Q4671" s="525"/>
      <c r="R4671" s="526" t="str">
        <f t="shared" si="1304"/>
        <v/>
      </c>
      <c r="S4671" s="526" t="str">
        <f t="shared" si="1312"/>
        <v/>
      </c>
      <c r="V4671" s="433">
        <f>VLOOKUP(A4671,[3]Cartilha!$A:$A,1,FALSE)</f>
        <v>89439</v>
      </c>
      <c r="W4671" s="367"/>
    </row>
    <row r="4672" spans="1:23" ht="22.5" hidden="1" x14ac:dyDescent="0.2">
      <c r="A4672" s="623">
        <v>89441</v>
      </c>
      <c r="B4672" s="616" t="s">
        <v>3171</v>
      </c>
      <c r="C4672" s="620" t="s">
        <v>1186</v>
      </c>
      <c r="D4672" s="612" t="s">
        <v>169</v>
      </c>
      <c r="E4672" s="621">
        <v>19.059999999999999</v>
      </c>
      <c r="F4672" s="614">
        <f t="shared" si="1305"/>
        <v>22.98</v>
      </c>
      <c r="G4672" s="510"/>
      <c r="H4672" s="423"/>
      <c r="I4672" s="422">
        <f t="shared" si="1306"/>
        <v>0</v>
      </c>
      <c r="J4672" s="422">
        <f t="shared" si="1307"/>
        <v>0</v>
      </c>
      <c r="K4672" s="419"/>
      <c r="L4672" s="423">
        <f t="shared" si="1308"/>
        <v>0</v>
      </c>
      <c r="M4672" s="423">
        <f t="shared" si="1309"/>
        <v>0</v>
      </c>
      <c r="N4672" s="424">
        <f t="shared" si="1310"/>
        <v>0</v>
      </c>
      <c r="O4672" s="424">
        <f t="shared" si="1311"/>
        <v>0</v>
      </c>
      <c r="P4672" s="420"/>
      <c r="Q4672" s="525"/>
      <c r="R4672" s="526" t="str">
        <f t="shared" si="1304"/>
        <v/>
      </c>
      <c r="S4672" s="526" t="str">
        <f t="shared" si="1312"/>
        <v/>
      </c>
      <c r="V4672" s="433">
        <f>VLOOKUP(A4672,[3]Cartilha!$A:$A,1,FALSE)</f>
        <v>89441</v>
      </c>
      <c r="W4672" s="367"/>
    </row>
    <row r="4673" spans="1:23" ht="22.5" hidden="1" x14ac:dyDescent="0.2">
      <c r="A4673" s="623">
        <v>89444</v>
      </c>
      <c r="B4673" s="616" t="s">
        <v>3171</v>
      </c>
      <c r="C4673" s="620" t="s">
        <v>1187</v>
      </c>
      <c r="D4673" s="612" t="s">
        <v>169</v>
      </c>
      <c r="E4673" s="621">
        <v>31.31</v>
      </c>
      <c r="F4673" s="614">
        <f t="shared" si="1305"/>
        <v>37.75</v>
      </c>
      <c r="G4673" s="510"/>
      <c r="H4673" s="423"/>
      <c r="I4673" s="422">
        <f t="shared" si="1306"/>
        <v>0</v>
      </c>
      <c r="J4673" s="422">
        <f t="shared" si="1307"/>
        <v>0</v>
      </c>
      <c r="K4673" s="419"/>
      <c r="L4673" s="423">
        <f t="shared" si="1308"/>
        <v>0</v>
      </c>
      <c r="M4673" s="423">
        <f t="shared" si="1309"/>
        <v>0</v>
      </c>
      <c r="N4673" s="424">
        <f t="shared" si="1310"/>
        <v>0</v>
      </c>
      <c r="O4673" s="424">
        <f t="shared" si="1311"/>
        <v>0</v>
      </c>
      <c r="P4673" s="420"/>
      <c r="Q4673" s="525"/>
      <c r="R4673" s="526" t="str">
        <f t="shared" si="1304"/>
        <v/>
      </c>
      <c r="S4673" s="526" t="str">
        <f t="shared" si="1312"/>
        <v/>
      </c>
      <c r="V4673" s="433">
        <f>VLOOKUP(A4673,[3]Cartilha!$A:$A,1,FALSE)</f>
        <v>89444</v>
      </c>
      <c r="W4673" s="367"/>
    </row>
    <row r="4674" spans="1:23" hidden="1" x14ac:dyDescent="0.2">
      <c r="A4674" s="623" t="s">
        <v>2002</v>
      </c>
      <c r="B4674" s="616"/>
      <c r="C4674" s="620" t="s">
        <v>491</v>
      </c>
      <c r="D4674" s="612">
        <v>0</v>
      </c>
      <c r="E4674" s="621"/>
      <c r="F4674" s="614">
        <f t="shared" si="1305"/>
        <v>0</v>
      </c>
      <c r="G4674" s="518"/>
      <c r="H4674" s="446"/>
      <c r="I4674" s="447"/>
      <c r="J4674" s="448"/>
      <c r="K4674" s="419"/>
      <c r="L4674" s="446"/>
      <c r="M4674" s="446"/>
      <c r="N4674" s="447"/>
      <c r="O4674" s="448"/>
      <c r="P4674" s="420"/>
      <c r="Q4674" s="525" t="str">
        <f>IF(OR(SUM(J4675:J4757)&gt;0,SUM(O4675:O4757)&gt;0),"xx","")</f>
        <v/>
      </c>
      <c r="R4674" s="526" t="str">
        <f t="shared" si="1304"/>
        <v/>
      </c>
      <c r="S4674" s="526" t="str">
        <f t="shared" si="1312"/>
        <v/>
      </c>
      <c r="V4674" s="433" t="str">
        <f>VLOOKUP(A4674,[3]Cartilha!$A:$A,1,FALSE)</f>
        <v>9.3.20</v>
      </c>
      <c r="W4674" s="367"/>
    </row>
    <row r="4675" spans="1:23" ht="22.5" hidden="1" x14ac:dyDescent="0.2">
      <c r="A4675" s="623">
        <v>89540</v>
      </c>
      <c r="B4675" s="616" t="s">
        <v>3171</v>
      </c>
      <c r="C4675" s="620" t="s">
        <v>1188</v>
      </c>
      <c r="D4675" s="612" t="s">
        <v>169</v>
      </c>
      <c r="E4675" s="621">
        <v>11.98</v>
      </c>
      <c r="F4675" s="614">
        <f t="shared" si="1305"/>
        <v>14.44</v>
      </c>
      <c r="G4675" s="510"/>
      <c r="H4675" s="423"/>
      <c r="I4675" s="422">
        <f t="shared" ref="I4675:I4706" si="1313">IF(ISBLANK(E4675),0,ROUND(F4675*G4675,2))</f>
        <v>0</v>
      </c>
      <c r="J4675" s="422">
        <f t="shared" ref="J4675:J4706" si="1314">IF(ISBLANK(G4675),0,ROUND(G4675*H4675,2))</f>
        <v>0</v>
      </c>
      <c r="K4675" s="419"/>
      <c r="L4675" s="423">
        <f t="shared" ref="L4675:L4706" si="1315">G4675</f>
        <v>0</v>
      </c>
      <c r="M4675" s="423">
        <f t="shared" ref="M4675:M4706" si="1316">H4675</f>
        <v>0</v>
      </c>
      <c r="N4675" s="424">
        <f t="shared" ref="N4675:N4706" si="1317">IF(ISBLANK(E4675),0,ROUND(F4675*L4675,2))</f>
        <v>0</v>
      </c>
      <c r="O4675" s="424">
        <f t="shared" ref="O4675:O4706" si="1318">IF(ISBLANK(L4675),0,ROUND(L4675*M4675,2))</f>
        <v>0</v>
      </c>
      <c r="P4675" s="420"/>
      <c r="Q4675" s="532"/>
      <c r="R4675" s="526" t="str">
        <f t="shared" si="1304"/>
        <v/>
      </c>
      <c r="S4675" s="526" t="str">
        <f t="shared" si="1312"/>
        <v/>
      </c>
      <c r="V4675" s="433">
        <f>VLOOKUP(A4675,[3]Cartilha!$A:$A,1,FALSE)</f>
        <v>89540</v>
      </c>
      <c r="W4675" s="367"/>
    </row>
    <row r="4676" spans="1:23" ht="22.5" hidden="1" x14ac:dyDescent="0.2">
      <c r="A4676" s="623">
        <v>89542</v>
      </c>
      <c r="B4676" s="616" t="s">
        <v>3171</v>
      </c>
      <c r="C4676" s="620" t="s">
        <v>1189</v>
      </c>
      <c r="D4676" s="612" t="s">
        <v>169</v>
      </c>
      <c r="E4676" s="621">
        <v>35.35</v>
      </c>
      <c r="F4676" s="614">
        <f t="shared" si="1305"/>
        <v>42.62</v>
      </c>
      <c r="G4676" s="510"/>
      <c r="H4676" s="423"/>
      <c r="I4676" s="422">
        <f t="shared" si="1313"/>
        <v>0</v>
      </c>
      <c r="J4676" s="422">
        <f t="shared" si="1314"/>
        <v>0</v>
      </c>
      <c r="K4676" s="419"/>
      <c r="L4676" s="423">
        <f t="shared" si="1315"/>
        <v>0</v>
      </c>
      <c r="M4676" s="423">
        <f t="shared" si="1316"/>
        <v>0</v>
      </c>
      <c r="N4676" s="424">
        <f t="shared" si="1317"/>
        <v>0</v>
      </c>
      <c r="O4676" s="424">
        <f t="shared" si="1318"/>
        <v>0</v>
      </c>
      <c r="P4676" s="420"/>
      <c r="Q4676" s="525"/>
      <c r="R4676" s="526" t="str">
        <f t="shared" si="1304"/>
        <v/>
      </c>
      <c r="S4676" s="526" t="str">
        <f t="shared" si="1312"/>
        <v/>
      </c>
      <c r="V4676" s="433">
        <f>VLOOKUP(A4676,[3]Cartilha!$A:$A,1,FALSE)</f>
        <v>89542</v>
      </c>
      <c r="W4676" s="367"/>
    </row>
    <row r="4677" spans="1:23" ht="22.5" hidden="1" x14ac:dyDescent="0.2">
      <c r="A4677" s="623">
        <v>89555</v>
      </c>
      <c r="B4677" s="616" t="s">
        <v>3171</v>
      </c>
      <c r="C4677" s="620" t="s">
        <v>1190</v>
      </c>
      <c r="D4677" s="612" t="s">
        <v>169</v>
      </c>
      <c r="E4677" s="621">
        <v>27.71</v>
      </c>
      <c r="F4677" s="614">
        <f t="shared" si="1305"/>
        <v>33.409999999999997</v>
      </c>
      <c r="G4677" s="510"/>
      <c r="H4677" s="423"/>
      <c r="I4677" s="422">
        <f t="shared" si="1313"/>
        <v>0</v>
      </c>
      <c r="J4677" s="422">
        <f t="shared" si="1314"/>
        <v>0</v>
      </c>
      <c r="K4677" s="419"/>
      <c r="L4677" s="423">
        <f t="shared" si="1315"/>
        <v>0</v>
      </c>
      <c r="M4677" s="423">
        <f t="shared" si="1316"/>
        <v>0</v>
      </c>
      <c r="N4677" s="424">
        <f t="shared" si="1317"/>
        <v>0</v>
      </c>
      <c r="O4677" s="424">
        <f t="shared" si="1318"/>
        <v>0</v>
      </c>
      <c r="P4677" s="420"/>
      <c r="Q4677" s="525"/>
      <c r="R4677" s="526" t="str">
        <f t="shared" si="1304"/>
        <v/>
      </c>
      <c r="S4677" s="526" t="str">
        <f t="shared" si="1312"/>
        <v/>
      </c>
      <c r="V4677" s="433">
        <f>VLOOKUP(A4677,[3]Cartilha!$A:$A,1,FALSE)</f>
        <v>89555</v>
      </c>
      <c r="W4677" s="367"/>
    </row>
    <row r="4678" spans="1:23" ht="22.5" hidden="1" x14ac:dyDescent="0.2">
      <c r="A4678" s="623">
        <v>89579</v>
      </c>
      <c r="B4678" s="616" t="s">
        <v>3171</v>
      </c>
      <c r="C4678" s="620" t="s">
        <v>1191</v>
      </c>
      <c r="D4678" s="612" t="s">
        <v>169</v>
      </c>
      <c r="E4678" s="621">
        <v>12.75</v>
      </c>
      <c r="F4678" s="614">
        <f t="shared" si="1305"/>
        <v>15.37</v>
      </c>
      <c r="G4678" s="510"/>
      <c r="H4678" s="423"/>
      <c r="I4678" s="422">
        <f t="shared" si="1313"/>
        <v>0</v>
      </c>
      <c r="J4678" s="422">
        <f t="shared" si="1314"/>
        <v>0</v>
      </c>
      <c r="K4678" s="419"/>
      <c r="L4678" s="423">
        <f t="shared" si="1315"/>
        <v>0</v>
      </c>
      <c r="M4678" s="423">
        <f t="shared" si="1316"/>
        <v>0</v>
      </c>
      <c r="N4678" s="424">
        <f t="shared" si="1317"/>
        <v>0</v>
      </c>
      <c r="O4678" s="424">
        <f t="shared" si="1318"/>
        <v>0</v>
      </c>
      <c r="P4678" s="420"/>
      <c r="Q4678" s="525"/>
      <c r="R4678" s="526" t="str">
        <f t="shared" si="1304"/>
        <v/>
      </c>
      <c r="S4678" s="526" t="str">
        <f t="shared" si="1312"/>
        <v/>
      </c>
      <c r="V4678" s="433">
        <f>VLOOKUP(A4678,[3]Cartilha!$A:$A,1,FALSE)</f>
        <v>89579</v>
      </c>
      <c r="W4678" s="367"/>
    </row>
    <row r="4679" spans="1:23" hidden="1" x14ac:dyDescent="0.2">
      <c r="A4679" s="623">
        <v>89598</v>
      </c>
      <c r="B4679" s="616" t="s">
        <v>3171</v>
      </c>
      <c r="C4679" s="620" t="s">
        <v>1192</v>
      </c>
      <c r="D4679" s="612" t="s">
        <v>169</v>
      </c>
      <c r="E4679" s="621">
        <v>63.89</v>
      </c>
      <c r="F4679" s="614">
        <f t="shared" si="1305"/>
        <v>77.03</v>
      </c>
      <c r="G4679" s="510"/>
      <c r="H4679" s="423"/>
      <c r="I4679" s="422">
        <f t="shared" si="1313"/>
        <v>0</v>
      </c>
      <c r="J4679" s="422">
        <f t="shared" si="1314"/>
        <v>0</v>
      </c>
      <c r="K4679" s="419"/>
      <c r="L4679" s="423">
        <f t="shared" si="1315"/>
        <v>0</v>
      </c>
      <c r="M4679" s="423">
        <f t="shared" si="1316"/>
        <v>0</v>
      </c>
      <c r="N4679" s="424">
        <f t="shared" si="1317"/>
        <v>0</v>
      </c>
      <c r="O4679" s="424">
        <f t="shared" si="1318"/>
        <v>0</v>
      </c>
      <c r="P4679" s="420"/>
      <c r="Q4679" s="525"/>
      <c r="R4679" s="526" t="str">
        <f t="shared" si="1304"/>
        <v/>
      </c>
      <c r="S4679" s="526" t="str">
        <f t="shared" si="1312"/>
        <v/>
      </c>
      <c r="V4679" s="433">
        <f>VLOOKUP(A4679,[3]Cartilha!$A:$A,1,FALSE)</f>
        <v>89598</v>
      </c>
      <c r="W4679" s="367"/>
    </row>
    <row r="4680" spans="1:23" ht="22.5" hidden="1" x14ac:dyDescent="0.2">
      <c r="A4680" s="623">
        <v>89981</v>
      </c>
      <c r="B4680" s="616" t="s">
        <v>3171</v>
      </c>
      <c r="C4680" s="620" t="s">
        <v>1193</v>
      </c>
      <c r="D4680" s="612" t="s">
        <v>169</v>
      </c>
      <c r="E4680" s="621">
        <v>27.55</v>
      </c>
      <c r="F4680" s="614">
        <f t="shared" si="1305"/>
        <v>33.21</v>
      </c>
      <c r="G4680" s="510"/>
      <c r="H4680" s="423"/>
      <c r="I4680" s="422">
        <f t="shared" si="1313"/>
        <v>0</v>
      </c>
      <c r="J4680" s="422">
        <f t="shared" si="1314"/>
        <v>0</v>
      </c>
      <c r="K4680" s="419"/>
      <c r="L4680" s="423">
        <f t="shared" si="1315"/>
        <v>0</v>
      </c>
      <c r="M4680" s="423">
        <f t="shared" si="1316"/>
        <v>0</v>
      </c>
      <c r="N4680" s="424">
        <f t="shared" si="1317"/>
        <v>0</v>
      </c>
      <c r="O4680" s="424">
        <f t="shared" si="1318"/>
        <v>0</v>
      </c>
      <c r="P4680" s="420"/>
      <c r="Q4680" s="525"/>
      <c r="R4680" s="526" t="str">
        <f t="shared" si="1304"/>
        <v/>
      </c>
      <c r="S4680" s="526" t="str">
        <f t="shared" si="1312"/>
        <v/>
      </c>
      <c r="V4680" s="433">
        <f>VLOOKUP(A4680,[3]Cartilha!$A:$A,1,FALSE)</f>
        <v>89981</v>
      </c>
      <c r="W4680" s="367"/>
    </row>
    <row r="4681" spans="1:23" ht="22.5" hidden="1" x14ac:dyDescent="0.2">
      <c r="A4681" s="623">
        <v>89538</v>
      </c>
      <c r="B4681" s="616" t="s">
        <v>3171</v>
      </c>
      <c r="C4681" s="620" t="s">
        <v>1194</v>
      </c>
      <c r="D4681" s="612" t="s">
        <v>169</v>
      </c>
      <c r="E4681" s="621">
        <v>4.22</v>
      </c>
      <c r="F4681" s="614">
        <f t="shared" si="1305"/>
        <v>5.09</v>
      </c>
      <c r="G4681" s="510"/>
      <c r="H4681" s="423"/>
      <c r="I4681" s="422">
        <f t="shared" si="1313"/>
        <v>0</v>
      </c>
      <c r="J4681" s="422">
        <f t="shared" si="1314"/>
        <v>0</v>
      </c>
      <c r="K4681" s="419"/>
      <c r="L4681" s="423">
        <f t="shared" si="1315"/>
        <v>0</v>
      </c>
      <c r="M4681" s="423">
        <f t="shared" si="1316"/>
        <v>0</v>
      </c>
      <c r="N4681" s="424">
        <f t="shared" si="1317"/>
        <v>0</v>
      </c>
      <c r="O4681" s="424">
        <f t="shared" si="1318"/>
        <v>0</v>
      </c>
      <c r="P4681" s="420"/>
      <c r="Q4681" s="525"/>
      <c r="R4681" s="526" t="str">
        <f t="shared" si="1304"/>
        <v/>
      </c>
      <c r="S4681" s="526" t="str">
        <f t="shared" si="1312"/>
        <v/>
      </c>
      <c r="V4681" s="433">
        <f>VLOOKUP(A4681,[3]Cartilha!$A:$A,1,FALSE)</f>
        <v>89538</v>
      </c>
      <c r="W4681" s="367"/>
    </row>
    <row r="4682" spans="1:23" ht="22.5" hidden="1" x14ac:dyDescent="0.2">
      <c r="A4682" s="623">
        <v>89553</v>
      </c>
      <c r="B4682" s="616" t="s">
        <v>3171</v>
      </c>
      <c r="C4682" s="620" t="s">
        <v>1195</v>
      </c>
      <c r="D4682" s="612" t="s">
        <v>169</v>
      </c>
      <c r="E4682" s="621">
        <v>6.25</v>
      </c>
      <c r="F4682" s="614">
        <f t="shared" si="1305"/>
        <v>7.54</v>
      </c>
      <c r="G4682" s="510"/>
      <c r="H4682" s="423"/>
      <c r="I4682" s="422">
        <f t="shared" si="1313"/>
        <v>0</v>
      </c>
      <c r="J4682" s="422">
        <f t="shared" si="1314"/>
        <v>0</v>
      </c>
      <c r="K4682" s="419"/>
      <c r="L4682" s="423">
        <f t="shared" si="1315"/>
        <v>0</v>
      </c>
      <c r="M4682" s="423">
        <f t="shared" si="1316"/>
        <v>0</v>
      </c>
      <c r="N4682" s="424">
        <f t="shared" si="1317"/>
        <v>0</v>
      </c>
      <c r="O4682" s="424">
        <f t="shared" si="1318"/>
        <v>0</v>
      </c>
      <c r="P4682" s="420"/>
      <c r="Q4682" s="525"/>
      <c r="R4682" s="526" t="str">
        <f t="shared" si="1304"/>
        <v/>
      </c>
      <c r="S4682" s="526" t="str">
        <f t="shared" si="1312"/>
        <v/>
      </c>
      <c r="V4682" s="433">
        <f>VLOOKUP(A4682,[3]Cartilha!$A:$A,1,FALSE)</f>
        <v>89553</v>
      </c>
      <c r="W4682" s="367"/>
    </row>
    <row r="4683" spans="1:23" ht="22.5" hidden="1" x14ac:dyDescent="0.2">
      <c r="A4683" s="623">
        <v>89570</v>
      </c>
      <c r="B4683" s="616" t="s">
        <v>3171</v>
      </c>
      <c r="C4683" s="620" t="s">
        <v>1196</v>
      </c>
      <c r="D4683" s="612" t="s">
        <v>169</v>
      </c>
      <c r="E4683" s="621">
        <v>13.89</v>
      </c>
      <c r="F4683" s="614">
        <f t="shared" si="1305"/>
        <v>16.75</v>
      </c>
      <c r="G4683" s="510"/>
      <c r="H4683" s="423"/>
      <c r="I4683" s="422">
        <f t="shared" si="1313"/>
        <v>0</v>
      </c>
      <c r="J4683" s="422">
        <f t="shared" si="1314"/>
        <v>0</v>
      </c>
      <c r="K4683" s="419"/>
      <c r="L4683" s="423">
        <f t="shared" si="1315"/>
        <v>0</v>
      </c>
      <c r="M4683" s="423">
        <f t="shared" si="1316"/>
        <v>0</v>
      </c>
      <c r="N4683" s="424">
        <f t="shared" si="1317"/>
        <v>0</v>
      </c>
      <c r="O4683" s="424">
        <f t="shared" si="1318"/>
        <v>0</v>
      </c>
      <c r="P4683" s="420"/>
      <c r="Q4683" s="525"/>
      <c r="R4683" s="526" t="str">
        <f t="shared" si="1304"/>
        <v/>
      </c>
      <c r="S4683" s="526" t="str">
        <f t="shared" si="1312"/>
        <v/>
      </c>
      <c r="V4683" s="433">
        <f>VLOOKUP(A4683,[3]Cartilha!$A:$A,1,FALSE)</f>
        <v>89570</v>
      </c>
      <c r="W4683" s="367"/>
    </row>
    <row r="4684" spans="1:23" ht="22.5" hidden="1" x14ac:dyDescent="0.2">
      <c r="A4684" s="623">
        <v>89572</v>
      </c>
      <c r="B4684" s="616" t="s">
        <v>3171</v>
      </c>
      <c r="C4684" s="620" t="s">
        <v>1197</v>
      </c>
      <c r="D4684" s="612" t="s">
        <v>169</v>
      </c>
      <c r="E4684" s="621">
        <v>9.3000000000000007</v>
      </c>
      <c r="F4684" s="614">
        <f t="shared" si="1305"/>
        <v>11.21</v>
      </c>
      <c r="G4684" s="510"/>
      <c r="H4684" s="423"/>
      <c r="I4684" s="422">
        <f t="shared" si="1313"/>
        <v>0</v>
      </c>
      <c r="J4684" s="422">
        <f t="shared" si="1314"/>
        <v>0</v>
      </c>
      <c r="K4684" s="419"/>
      <c r="L4684" s="423">
        <f t="shared" si="1315"/>
        <v>0</v>
      </c>
      <c r="M4684" s="423">
        <f t="shared" si="1316"/>
        <v>0</v>
      </c>
      <c r="N4684" s="424">
        <f t="shared" si="1317"/>
        <v>0</v>
      </c>
      <c r="O4684" s="424">
        <f t="shared" si="1318"/>
        <v>0</v>
      </c>
      <c r="P4684" s="420"/>
      <c r="Q4684" s="525"/>
      <c r="R4684" s="526" t="str">
        <f t="shared" si="1304"/>
        <v/>
      </c>
      <c r="S4684" s="526" t="str">
        <f t="shared" si="1312"/>
        <v/>
      </c>
      <c r="V4684" s="433">
        <f>VLOOKUP(A4684,[3]Cartilha!$A:$A,1,FALSE)</f>
        <v>89572</v>
      </c>
      <c r="W4684" s="367"/>
    </row>
    <row r="4685" spans="1:23" ht="22.5" hidden="1" x14ac:dyDescent="0.2">
      <c r="A4685" s="623">
        <v>89595</v>
      </c>
      <c r="B4685" s="616" t="s">
        <v>3171</v>
      </c>
      <c r="C4685" s="620" t="s">
        <v>1198</v>
      </c>
      <c r="D4685" s="612" t="s">
        <v>169</v>
      </c>
      <c r="E4685" s="621">
        <v>16.95</v>
      </c>
      <c r="F4685" s="614">
        <f t="shared" si="1305"/>
        <v>20.43</v>
      </c>
      <c r="G4685" s="510"/>
      <c r="H4685" s="423"/>
      <c r="I4685" s="422">
        <f t="shared" si="1313"/>
        <v>0</v>
      </c>
      <c r="J4685" s="422">
        <f t="shared" si="1314"/>
        <v>0</v>
      </c>
      <c r="K4685" s="419"/>
      <c r="L4685" s="423">
        <f t="shared" si="1315"/>
        <v>0</v>
      </c>
      <c r="M4685" s="423">
        <f t="shared" si="1316"/>
        <v>0</v>
      </c>
      <c r="N4685" s="424">
        <f t="shared" si="1317"/>
        <v>0</v>
      </c>
      <c r="O4685" s="424">
        <f t="shared" si="1318"/>
        <v>0</v>
      </c>
      <c r="P4685" s="420"/>
      <c r="Q4685" s="525"/>
      <c r="R4685" s="526" t="str">
        <f t="shared" si="1304"/>
        <v/>
      </c>
      <c r="S4685" s="526" t="str">
        <f t="shared" si="1312"/>
        <v/>
      </c>
      <c r="V4685" s="433">
        <f>VLOOKUP(A4685,[3]Cartilha!$A:$A,1,FALSE)</f>
        <v>89595</v>
      </c>
      <c r="W4685" s="367"/>
    </row>
    <row r="4686" spans="1:23" ht="22.5" hidden="1" x14ac:dyDescent="0.2">
      <c r="A4686" s="623">
        <v>89596</v>
      </c>
      <c r="B4686" s="616" t="s">
        <v>3171</v>
      </c>
      <c r="C4686" s="620" t="s">
        <v>1199</v>
      </c>
      <c r="D4686" s="612" t="s">
        <v>169</v>
      </c>
      <c r="E4686" s="621">
        <v>12.18</v>
      </c>
      <c r="F4686" s="614">
        <f t="shared" si="1305"/>
        <v>14.68</v>
      </c>
      <c r="G4686" s="510"/>
      <c r="H4686" s="423"/>
      <c r="I4686" s="422">
        <f t="shared" si="1313"/>
        <v>0</v>
      </c>
      <c r="J4686" s="422">
        <f t="shared" si="1314"/>
        <v>0</v>
      </c>
      <c r="K4686" s="419"/>
      <c r="L4686" s="423">
        <f t="shared" si="1315"/>
        <v>0</v>
      </c>
      <c r="M4686" s="423">
        <f t="shared" si="1316"/>
        <v>0</v>
      </c>
      <c r="N4686" s="424">
        <f t="shared" si="1317"/>
        <v>0</v>
      </c>
      <c r="O4686" s="424">
        <f t="shared" si="1318"/>
        <v>0</v>
      </c>
      <c r="P4686" s="420"/>
      <c r="Q4686" s="525"/>
      <c r="R4686" s="526" t="str">
        <f t="shared" si="1304"/>
        <v/>
      </c>
      <c r="S4686" s="526" t="str">
        <f t="shared" si="1312"/>
        <v/>
      </c>
      <c r="V4686" s="433">
        <f>VLOOKUP(A4686,[3]Cartilha!$A:$A,1,FALSE)</f>
        <v>89596</v>
      </c>
      <c r="W4686" s="367"/>
    </row>
    <row r="4687" spans="1:23" ht="22.5" hidden="1" x14ac:dyDescent="0.2">
      <c r="A4687" s="623">
        <v>89610</v>
      </c>
      <c r="B4687" s="616" t="s">
        <v>3171</v>
      </c>
      <c r="C4687" s="620" t="s">
        <v>1200</v>
      </c>
      <c r="D4687" s="612" t="s">
        <v>169</v>
      </c>
      <c r="E4687" s="621">
        <v>23.59</v>
      </c>
      <c r="F4687" s="614">
        <f t="shared" si="1305"/>
        <v>28.44</v>
      </c>
      <c r="G4687" s="510"/>
      <c r="H4687" s="423"/>
      <c r="I4687" s="422">
        <f t="shared" si="1313"/>
        <v>0</v>
      </c>
      <c r="J4687" s="422">
        <f t="shared" si="1314"/>
        <v>0</v>
      </c>
      <c r="K4687" s="419"/>
      <c r="L4687" s="423">
        <f t="shared" si="1315"/>
        <v>0</v>
      </c>
      <c r="M4687" s="423">
        <f t="shared" si="1316"/>
        <v>0</v>
      </c>
      <c r="N4687" s="424">
        <f t="shared" si="1317"/>
        <v>0</v>
      </c>
      <c r="O4687" s="424">
        <f t="shared" si="1318"/>
        <v>0</v>
      </c>
      <c r="P4687" s="420"/>
      <c r="Q4687" s="525"/>
      <c r="R4687" s="526" t="str">
        <f t="shared" si="1304"/>
        <v/>
      </c>
      <c r="S4687" s="526" t="str">
        <f t="shared" si="1312"/>
        <v/>
      </c>
      <c r="V4687" s="433">
        <f>VLOOKUP(A4687,[3]Cartilha!$A:$A,1,FALSE)</f>
        <v>89610</v>
      </c>
      <c r="W4687" s="367"/>
    </row>
    <row r="4688" spans="1:23" ht="22.5" hidden="1" x14ac:dyDescent="0.2">
      <c r="A4688" s="623">
        <v>89613</v>
      </c>
      <c r="B4688" s="616" t="s">
        <v>3171</v>
      </c>
      <c r="C4688" s="620" t="s">
        <v>1201</v>
      </c>
      <c r="D4688" s="612" t="s">
        <v>169</v>
      </c>
      <c r="E4688" s="621">
        <v>34.28</v>
      </c>
      <c r="F4688" s="614">
        <f t="shared" si="1305"/>
        <v>41.33</v>
      </c>
      <c r="G4688" s="510"/>
      <c r="H4688" s="423"/>
      <c r="I4688" s="422">
        <f t="shared" si="1313"/>
        <v>0</v>
      </c>
      <c r="J4688" s="422">
        <f t="shared" si="1314"/>
        <v>0</v>
      </c>
      <c r="K4688" s="419"/>
      <c r="L4688" s="423">
        <f t="shared" si="1315"/>
        <v>0</v>
      </c>
      <c r="M4688" s="423">
        <f t="shared" si="1316"/>
        <v>0</v>
      </c>
      <c r="N4688" s="424">
        <f t="shared" si="1317"/>
        <v>0</v>
      </c>
      <c r="O4688" s="424">
        <f t="shared" si="1318"/>
        <v>0</v>
      </c>
      <c r="P4688" s="420"/>
      <c r="Q4688" s="525"/>
      <c r="R4688" s="526" t="str">
        <f t="shared" si="1304"/>
        <v/>
      </c>
      <c r="S4688" s="526" t="str">
        <f t="shared" si="1312"/>
        <v/>
      </c>
      <c r="V4688" s="433">
        <f>VLOOKUP(A4688,[3]Cartilha!$A:$A,1,FALSE)</f>
        <v>89613</v>
      </c>
      <c r="W4688" s="367"/>
    </row>
    <row r="4689" spans="1:23" ht="22.5" hidden="1" x14ac:dyDescent="0.2">
      <c r="A4689" s="623">
        <v>89616</v>
      </c>
      <c r="B4689" s="616" t="s">
        <v>3171</v>
      </c>
      <c r="C4689" s="620" t="s">
        <v>1202</v>
      </c>
      <c r="D4689" s="612" t="s">
        <v>169</v>
      </c>
      <c r="E4689" s="621">
        <v>50.43</v>
      </c>
      <c r="F4689" s="614">
        <f t="shared" si="1305"/>
        <v>60.8</v>
      </c>
      <c r="G4689" s="510"/>
      <c r="H4689" s="423"/>
      <c r="I4689" s="422">
        <f t="shared" si="1313"/>
        <v>0</v>
      </c>
      <c r="J4689" s="422">
        <f t="shared" si="1314"/>
        <v>0</v>
      </c>
      <c r="K4689" s="419"/>
      <c r="L4689" s="423">
        <f t="shared" si="1315"/>
        <v>0</v>
      </c>
      <c r="M4689" s="423">
        <f t="shared" si="1316"/>
        <v>0</v>
      </c>
      <c r="N4689" s="424">
        <f t="shared" si="1317"/>
        <v>0</v>
      </c>
      <c r="O4689" s="424">
        <f t="shared" si="1318"/>
        <v>0</v>
      </c>
      <c r="P4689" s="420"/>
      <c r="Q4689" s="525"/>
      <c r="R4689" s="526" t="str">
        <f t="shared" si="1304"/>
        <v/>
      </c>
      <c r="S4689" s="526" t="str">
        <f t="shared" si="1312"/>
        <v/>
      </c>
      <c r="V4689" s="433">
        <f>VLOOKUP(A4689,[3]Cartilha!$A:$A,1,FALSE)</f>
        <v>89616</v>
      </c>
      <c r="W4689" s="367"/>
    </row>
    <row r="4690" spans="1:23" ht="22.5" hidden="1" x14ac:dyDescent="0.2">
      <c r="A4690" s="623">
        <v>89485</v>
      </c>
      <c r="B4690" s="616" t="s">
        <v>3171</v>
      </c>
      <c r="C4690" s="620" t="s">
        <v>1203</v>
      </c>
      <c r="D4690" s="612" t="s">
        <v>169</v>
      </c>
      <c r="E4690" s="621">
        <v>6.02</v>
      </c>
      <c r="F4690" s="614">
        <f t="shared" si="1305"/>
        <v>7.26</v>
      </c>
      <c r="G4690" s="510"/>
      <c r="H4690" s="423"/>
      <c r="I4690" s="422">
        <f t="shared" si="1313"/>
        <v>0</v>
      </c>
      <c r="J4690" s="422">
        <f t="shared" si="1314"/>
        <v>0</v>
      </c>
      <c r="K4690" s="419"/>
      <c r="L4690" s="423">
        <f t="shared" si="1315"/>
        <v>0</v>
      </c>
      <c r="M4690" s="423">
        <f t="shared" si="1316"/>
        <v>0</v>
      </c>
      <c r="N4690" s="424">
        <f t="shared" si="1317"/>
        <v>0</v>
      </c>
      <c r="O4690" s="424">
        <f t="shared" si="1318"/>
        <v>0</v>
      </c>
      <c r="P4690" s="420"/>
      <c r="Q4690" s="525"/>
      <c r="R4690" s="526" t="str">
        <f t="shared" si="1304"/>
        <v/>
      </c>
      <c r="S4690" s="526" t="str">
        <f t="shared" si="1312"/>
        <v/>
      </c>
      <c r="V4690" s="433">
        <f>VLOOKUP(A4690,[3]Cartilha!$A:$A,1,FALSE)</f>
        <v>89485</v>
      </c>
      <c r="W4690" s="367"/>
    </row>
    <row r="4691" spans="1:23" ht="22.5" hidden="1" x14ac:dyDescent="0.2">
      <c r="A4691" s="623">
        <v>89493</v>
      </c>
      <c r="B4691" s="616" t="s">
        <v>3171</v>
      </c>
      <c r="C4691" s="620" t="s">
        <v>1204</v>
      </c>
      <c r="D4691" s="612" t="s">
        <v>169</v>
      </c>
      <c r="E4691" s="621">
        <v>10.68</v>
      </c>
      <c r="F4691" s="614">
        <f t="shared" si="1305"/>
        <v>12.88</v>
      </c>
      <c r="G4691" s="510"/>
      <c r="H4691" s="423"/>
      <c r="I4691" s="422">
        <f t="shared" si="1313"/>
        <v>0</v>
      </c>
      <c r="J4691" s="422">
        <f t="shared" si="1314"/>
        <v>0</v>
      </c>
      <c r="K4691" s="419"/>
      <c r="L4691" s="423">
        <f t="shared" si="1315"/>
        <v>0</v>
      </c>
      <c r="M4691" s="423">
        <f t="shared" si="1316"/>
        <v>0</v>
      </c>
      <c r="N4691" s="424">
        <f t="shared" si="1317"/>
        <v>0</v>
      </c>
      <c r="O4691" s="424">
        <f t="shared" si="1318"/>
        <v>0</v>
      </c>
      <c r="P4691" s="420"/>
      <c r="Q4691" s="525"/>
      <c r="R4691" s="526" t="str">
        <f t="shared" si="1304"/>
        <v/>
      </c>
      <c r="S4691" s="526" t="str">
        <f t="shared" si="1312"/>
        <v/>
      </c>
      <c r="V4691" s="433">
        <f>VLOOKUP(A4691,[3]Cartilha!$A:$A,1,FALSE)</f>
        <v>89493</v>
      </c>
      <c r="W4691" s="367"/>
    </row>
    <row r="4692" spans="1:23" ht="22.5" hidden="1" x14ac:dyDescent="0.2">
      <c r="A4692" s="623">
        <v>89498</v>
      </c>
      <c r="B4692" s="616" t="s">
        <v>3171</v>
      </c>
      <c r="C4692" s="620" t="s">
        <v>1205</v>
      </c>
      <c r="D4692" s="612" t="s">
        <v>169</v>
      </c>
      <c r="E4692" s="621">
        <v>14.28</v>
      </c>
      <c r="F4692" s="614">
        <f t="shared" si="1305"/>
        <v>17.22</v>
      </c>
      <c r="G4692" s="510"/>
      <c r="H4692" s="423"/>
      <c r="I4692" s="422">
        <f t="shared" si="1313"/>
        <v>0</v>
      </c>
      <c r="J4692" s="422">
        <f t="shared" si="1314"/>
        <v>0</v>
      </c>
      <c r="K4692" s="419"/>
      <c r="L4692" s="423">
        <f t="shared" si="1315"/>
        <v>0</v>
      </c>
      <c r="M4692" s="423">
        <f t="shared" si="1316"/>
        <v>0</v>
      </c>
      <c r="N4692" s="424">
        <f t="shared" si="1317"/>
        <v>0</v>
      </c>
      <c r="O4692" s="424">
        <f t="shared" si="1318"/>
        <v>0</v>
      </c>
      <c r="P4692" s="420"/>
      <c r="Q4692" s="525"/>
      <c r="R4692" s="526" t="str">
        <f t="shared" ref="R4692:R4755" si="1319">IF(Q4692="X","x",IF(Q4692="xx","x",IF(O4692&gt;0,"x","")))</f>
        <v/>
      </c>
      <c r="S4692" s="526" t="str">
        <f t="shared" si="1312"/>
        <v/>
      </c>
      <c r="V4692" s="433">
        <f>VLOOKUP(A4692,[3]Cartilha!$A:$A,1,FALSE)</f>
        <v>89498</v>
      </c>
      <c r="W4692" s="367"/>
    </row>
    <row r="4693" spans="1:23" ht="22.5" hidden="1" x14ac:dyDescent="0.2">
      <c r="A4693" s="623">
        <v>89502</v>
      </c>
      <c r="B4693" s="616" t="s">
        <v>3171</v>
      </c>
      <c r="C4693" s="620" t="s">
        <v>1206</v>
      </c>
      <c r="D4693" s="612" t="s">
        <v>169</v>
      </c>
      <c r="E4693" s="621">
        <v>17.809999999999999</v>
      </c>
      <c r="F4693" s="614">
        <f t="shared" si="1305"/>
        <v>21.47</v>
      </c>
      <c r="G4693" s="510"/>
      <c r="H4693" s="423"/>
      <c r="I4693" s="422">
        <f t="shared" si="1313"/>
        <v>0</v>
      </c>
      <c r="J4693" s="422">
        <f t="shared" si="1314"/>
        <v>0</v>
      </c>
      <c r="K4693" s="419"/>
      <c r="L4693" s="423">
        <f t="shared" si="1315"/>
        <v>0</v>
      </c>
      <c r="M4693" s="423">
        <f t="shared" si="1316"/>
        <v>0</v>
      </c>
      <c r="N4693" s="424">
        <f t="shared" si="1317"/>
        <v>0</v>
      </c>
      <c r="O4693" s="424">
        <f t="shared" si="1318"/>
        <v>0</v>
      </c>
      <c r="P4693" s="420"/>
      <c r="Q4693" s="525"/>
      <c r="R4693" s="526" t="str">
        <f t="shared" si="1319"/>
        <v/>
      </c>
      <c r="S4693" s="526" t="str">
        <f t="shared" si="1312"/>
        <v/>
      </c>
      <c r="V4693" s="433">
        <f>VLOOKUP(A4693,[3]Cartilha!$A:$A,1,FALSE)</f>
        <v>89502</v>
      </c>
      <c r="W4693" s="367"/>
    </row>
    <row r="4694" spans="1:23" ht="22.5" hidden="1" x14ac:dyDescent="0.2">
      <c r="A4694" s="623">
        <v>89506</v>
      </c>
      <c r="B4694" s="616" t="s">
        <v>3171</v>
      </c>
      <c r="C4694" s="620" t="s">
        <v>1207</v>
      </c>
      <c r="D4694" s="612" t="s">
        <v>169</v>
      </c>
      <c r="E4694" s="621">
        <v>47.12</v>
      </c>
      <c r="F4694" s="614">
        <f t="shared" si="1305"/>
        <v>56.81</v>
      </c>
      <c r="G4694" s="510"/>
      <c r="H4694" s="423"/>
      <c r="I4694" s="422">
        <f t="shared" si="1313"/>
        <v>0</v>
      </c>
      <c r="J4694" s="422">
        <f t="shared" si="1314"/>
        <v>0</v>
      </c>
      <c r="K4694" s="419"/>
      <c r="L4694" s="423">
        <f t="shared" si="1315"/>
        <v>0</v>
      </c>
      <c r="M4694" s="423">
        <f t="shared" si="1316"/>
        <v>0</v>
      </c>
      <c r="N4694" s="424">
        <f t="shared" si="1317"/>
        <v>0</v>
      </c>
      <c r="O4694" s="424">
        <f t="shared" si="1318"/>
        <v>0</v>
      </c>
      <c r="P4694" s="420"/>
      <c r="Q4694" s="525"/>
      <c r="R4694" s="526" t="str">
        <f t="shared" si="1319"/>
        <v/>
      </c>
      <c r="S4694" s="526" t="str">
        <f t="shared" si="1312"/>
        <v/>
      </c>
      <c r="V4694" s="433">
        <f>VLOOKUP(A4694,[3]Cartilha!$A:$A,1,FALSE)</f>
        <v>89506</v>
      </c>
      <c r="W4694" s="367"/>
    </row>
    <row r="4695" spans="1:23" ht="22.5" hidden="1" x14ac:dyDescent="0.2">
      <c r="A4695" s="623">
        <v>89515</v>
      </c>
      <c r="B4695" s="616" t="s">
        <v>3171</v>
      </c>
      <c r="C4695" s="620" t="s">
        <v>1208</v>
      </c>
      <c r="D4695" s="612" t="s">
        <v>169</v>
      </c>
      <c r="E4695" s="621">
        <v>99.04</v>
      </c>
      <c r="F4695" s="614">
        <f t="shared" ref="F4695:F4758" si="1320">IF(E4695=0,0,ROUND(E4695*(1+E$13)*(1-E$14),2))</f>
        <v>119.4</v>
      </c>
      <c r="G4695" s="510"/>
      <c r="H4695" s="423"/>
      <c r="I4695" s="422">
        <f t="shared" si="1313"/>
        <v>0</v>
      </c>
      <c r="J4695" s="422">
        <f t="shared" si="1314"/>
        <v>0</v>
      </c>
      <c r="K4695" s="419"/>
      <c r="L4695" s="423">
        <f t="shared" si="1315"/>
        <v>0</v>
      </c>
      <c r="M4695" s="423">
        <f t="shared" si="1316"/>
        <v>0</v>
      </c>
      <c r="N4695" s="424">
        <f t="shared" si="1317"/>
        <v>0</v>
      </c>
      <c r="O4695" s="424">
        <f t="shared" si="1318"/>
        <v>0</v>
      </c>
      <c r="P4695" s="420"/>
      <c r="Q4695" s="525"/>
      <c r="R4695" s="526" t="str">
        <f t="shared" si="1319"/>
        <v/>
      </c>
      <c r="S4695" s="526" t="str">
        <f t="shared" si="1312"/>
        <v/>
      </c>
      <c r="V4695" s="433">
        <f>VLOOKUP(A4695,[3]Cartilha!$A:$A,1,FALSE)</f>
        <v>89515</v>
      </c>
      <c r="W4695" s="367"/>
    </row>
    <row r="4696" spans="1:23" ht="22.5" hidden="1" x14ac:dyDescent="0.2">
      <c r="A4696" s="623">
        <v>89523</v>
      </c>
      <c r="B4696" s="616" t="s">
        <v>3171</v>
      </c>
      <c r="C4696" s="620" t="s">
        <v>1209</v>
      </c>
      <c r="D4696" s="612" t="s">
        <v>169</v>
      </c>
      <c r="E4696" s="621">
        <v>116.84</v>
      </c>
      <c r="F4696" s="614">
        <f t="shared" si="1320"/>
        <v>140.86000000000001</v>
      </c>
      <c r="G4696" s="510"/>
      <c r="H4696" s="423"/>
      <c r="I4696" s="422">
        <f t="shared" si="1313"/>
        <v>0</v>
      </c>
      <c r="J4696" s="422">
        <f t="shared" si="1314"/>
        <v>0</v>
      </c>
      <c r="K4696" s="419"/>
      <c r="L4696" s="423">
        <f t="shared" si="1315"/>
        <v>0</v>
      </c>
      <c r="M4696" s="423">
        <f t="shared" si="1316"/>
        <v>0</v>
      </c>
      <c r="N4696" s="424">
        <f t="shared" si="1317"/>
        <v>0</v>
      </c>
      <c r="O4696" s="424">
        <f t="shared" si="1318"/>
        <v>0</v>
      </c>
      <c r="P4696" s="420"/>
      <c r="Q4696" s="525"/>
      <c r="R4696" s="526" t="str">
        <f t="shared" si="1319"/>
        <v/>
      </c>
      <c r="S4696" s="526" t="str">
        <f t="shared" si="1312"/>
        <v/>
      </c>
      <c r="V4696" s="433">
        <f>VLOOKUP(A4696,[3]Cartilha!$A:$A,1,FALSE)</f>
        <v>89523</v>
      </c>
      <c r="W4696" s="367"/>
    </row>
    <row r="4697" spans="1:23" ht="22.5" hidden="1" x14ac:dyDescent="0.2">
      <c r="A4697" s="623">
        <v>89481</v>
      </c>
      <c r="B4697" s="616" t="s">
        <v>3171</v>
      </c>
      <c r="C4697" s="620" t="s">
        <v>1210</v>
      </c>
      <c r="D4697" s="612" t="s">
        <v>169</v>
      </c>
      <c r="E4697" s="621">
        <v>5.03</v>
      </c>
      <c r="F4697" s="614">
        <f t="shared" si="1320"/>
        <v>6.06</v>
      </c>
      <c r="G4697" s="510"/>
      <c r="H4697" s="423"/>
      <c r="I4697" s="422">
        <f t="shared" si="1313"/>
        <v>0</v>
      </c>
      <c r="J4697" s="422">
        <f t="shared" si="1314"/>
        <v>0</v>
      </c>
      <c r="K4697" s="419"/>
      <c r="L4697" s="423">
        <f t="shared" si="1315"/>
        <v>0</v>
      </c>
      <c r="M4697" s="423">
        <f t="shared" si="1316"/>
        <v>0</v>
      </c>
      <c r="N4697" s="424">
        <f t="shared" si="1317"/>
        <v>0</v>
      </c>
      <c r="O4697" s="424">
        <f t="shared" si="1318"/>
        <v>0</v>
      </c>
      <c r="P4697" s="420"/>
      <c r="Q4697" s="525"/>
      <c r="R4697" s="526" t="str">
        <f t="shared" si="1319"/>
        <v/>
      </c>
      <c r="S4697" s="526" t="str">
        <f t="shared" si="1312"/>
        <v/>
      </c>
      <c r="V4697" s="433">
        <f>VLOOKUP(A4697,[3]Cartilha!$A:$A,1,FALSE)</f>
        <v>89481</v>
      </c>
      <c r="W4697" s="367"/>
    </row>
    <row r="4698" spans="1:23" ht="22.5" hidden="1" x14ac:dyDescent="0.2">
      <c r="A4698" s="623">
        <v>89492</v>
      </c>
      <c r="B4698" s="616" t="s">
        <v>3171</v>
      </c>
      <c r="C4698" s="620" t="s">
        <v>1211</v>
      </c>
      <c r="D4698" s="612" t="s">
        <v>169</v>
      </c>
      <c r="E4698" s="621">
        <v>7.92</v>
      </c>
      <c r="F4698" s="614">
        <f t="shared" si="1320"/>
        <v>9.5500000000000007</v>
      </c>
      <c r="G4698" s="510"/>
      <c r="H4698" s="423"/>
      <c r="I4698" s="422">
        <f t="shared" si="1313"/>
        <v>0</v>
      </c>
      <c r="J4698" s="422">
        <f t="shared" si="1314"/>
        <v>0</v>
      </c>
      <c r="K4698" s="419"/>
      <c r="L4698" s="423">
        <f t="shared" si="1315"/>
        <v>0</v>
      </c>
      <c r="M4698" s="423">
        <f t="shared" si="1316"/>
        <v>0</v>
      </c>
      <c r="N4698" s="424">
        <f t="shared" si="1317"/>
        <v>0</v>
      </c>
      <c r="O4698" s="424">
        <f t="shared" si="1318"/>
        <v>0</v>
      </c>
      <c r="P4698" s="420"/>
      <c r="Q4698" s="525"/>
      <c r="R4698" s="526" t="str">
        <f t="shared" si="1319"/>
        <v/>
      </c>
      <c r="S4698" s="526" t="str">
        <f t="shared" si="1312"/>
        <v/>
      </c>
      <c r="V4698" s="433">
        <f>VLOOKUP(A4698,[3]Cartilha!$A:$A,1,FALSE)</f>
        <v>89492</v>
      </c>
      <c r="W4698" s="367"/>
    </row>
    <row r="4699" spans="1:23" ht="22.5" hidden="1" x14ac:dyDescent="0.2">
      <c r="A4699" s="623">
        <v>89497</v>
      </c>
      <c r="B4699" s="616" t="s">
        <v>3171</v>
      </c>
      <c r="C4699" s="620" t="s">
        <v>1212</v>
      </c>
      <c r="D4699" s="612" t="s">
        <v>169</v>
      </c>
      <c r="E4699" s="621">
        <v>13.02</v>
      </c>
      <c r="F4699" s="614">
        <f t="shared" si="1320"/>
        <v>15.7</v>
      </c>
      <c r="G4699" s="510"/>
      <c r="H4699" s="423"/>
      <c r="I4699" s="422">
        <f t="shared" si="1313"/>
        <v>0</v>
      </c>
      <c r="J4699" s="422">
        <f t="shared" si="1314"/>
        <v>0</v>
      </c>
      <c r="K4699" s="419"/>
      <c r="L4699" s="423">
        <f t="shared" si="1315"/>
        <v>0</v>
      </c>
      <c r="M4699" s="423">
        <f t="shared" si="1316"/>
        <v>0</v>
      </c>
      <c r="N4699" s="424">
        <f t="shared" si="1317"/>
        <v>0</v>
      </c>
      <c r="O4699" s="424">
        <f t="shared" si="1318"/>
        <v>0</v>
      </c>
      <c r="P4699" s="420"/>
      <c r="Q4699" s="525"/>
      <c r="R4699" s="526" t="str">
        <f t="shared" si="1319"/>
        <v/>
      </c>
      <c r="S4699" s="526" t="str">
        <f t="shared" si="1312"/>
        <v/>
      </c>
      <c r="V4699" s="433">
        <f>VLOOKUP(A4699,[3]Cartilha!$A:$A,1,FALSE)</f>
        <v>89497</v>
      </c>
      <c r="W4699" s="367"/>
    </row>
    <row r="4700" spans="1:23" ht="22.5" hidden="1" x14ac:dyDescent="0.2">
      <c r="A4700" s="623">
        <v>89501</v>
      </c>
      <c r="B4700" s="616" t="s">
        <v>3171</v>
      </c>
      <c r="C4700" s="620" t="s">
        <v>1213</v>
      </c>
      <c r="D4700" s="612" t="s">
        <v>169</v>
      </c>
      <c r="E4700" s="621">
        <v>15.53</v>
      </c>
      <c r="F4700" s="614">
        <f t="shared" si="1320"/>
        <v>18.72</v>
      </c>
      <c r="G4700" s="510"/>
      <c r="H4700" s="423"/>
      <c r="I4700" s="422">
        <f t="shared" si="1313"/>
        <v>0</v>
      </c>
      <c r="J4700" s="422">
        <f t="shared" si="1314"/>
        <v>0</v>
      </c>
      <c r="K4700" s="419"/>
      <c r="L4700" s="423">
        <f t="shared" si="1315"/>
        <v>0</v>
      </c>
      <c r="M4700" s="423">
        <f t="shared" si="1316"/>
        <v>0</v>
      </c>
      <c r="N4700" s="424">
        <f t="shared" si="1317"/>
        <v>0</v>
      </c>
      <c r="O4700" s="424">
        <f t="shared" si="1318"/>
        <v>0</v>
      </c>
      <c r="P4700" s="420"/>
      <c r="Q4700" s="525"/>
      <c r="R4700" s="526" t="str">
        <f t="shared" si="1319"/>
        <v/>
      </c>
      <c r="S4700" s="526" t="str">
        <f t="shared" si="1312"/>
        <v/>
      </c>
      <c r="V4700" s="433">
        <f>VLOOKUP(A4700,[3]Cartilha!$A:$A,1,FALSE)</f>
        <v>89501</v>
      </c>
      <c r="W4700" s="367"/>
    </row>
    <row r="4701" spans="1:23" ht="22.5" hidden="1" x14ac:dyDescent="0.2">
      <c r="A4701" s="623">
        <v>89505</v>
      </c>
      <c r="B4701" s="616" t="s">
        <v>3171</v>
      </c>
      <c r="C4701" s="620" t="s">
        <v>1214</v>
      </c>
      <c r="D4701" s="612" t="s">
        <v>169</v>
      </c>
      <c r="E4701" s="621">
        <v>41.68</v>
      </c>
      <c r="F4701" s="614">
        <f t="shared" si="1320"/>
        <v>50.25</v>
      </c>
      <c r="G4701" s="510"/>
      <c r="H4701" s="423"/>
      <c r="I4701" s="422">
        <f t="shared" si="1313"/>
        <v>0</v>
      </c>
      <c r="J4701" s="422">
        <f t="shared" si="1314"/>
        <v>0</v>
      </c>
      <c r="K4701" s="419"/>
      <c r="L4701" s="423">
        <f t="shared" si="1315"/>
        <v>0</v>
      </c>
      <c r="M4701" s="423">
        <f t="shared" si="1316"/>
        <v>0</v>
      </c>
      <c r="N4701" s="424">
        <f t="shared" si="1317"/>
        <v>0</v>
      </c>
      <c r="O4701" s="424">
        <f t="shared" si="1318"/>
        <v>0</v>
      </c>
      <c r="P4701" s="420"/>
      <c r="Q4701" s="525"/>
      <c r="R4701" s="526" t="str">
        <f t="shared" si="1319"/>
        <v/>
      </c>
      <c r="S4701" s="526" t="str">
        <f t="shared" si="1312"/>
        <v/>
      </c>
      <c r="V4701" s="433">
        <f>VLOOKUP(A4701,[3]Cartilha!$A:$A,1,FALSE)</f>
        <v>89505</v>
      </c>
      <c r="W4701" s="367"/>
    </row>
    <row r="4702" spans="1:23" ht="22.5" hidden="1" x14ac:dyDescent="0.2">
      <c r="A4702" s="623">
        <v>89513</v>
      </c>
      <c r="B4702" s="616" t="s">
        <v>3171</v>
      </c>
      <c r="C4702" s="620" t="s">
        <v>1215</v>
      </c>
      <c r="D4702" s="612" t="s">
        <v>169</v>
      </c>
      <c r="E4702" s="621">
        <v>132.19</v>
      </c>
      <c r="F4702" s="614">
        <f t="shared" si="1320"/>
        <v>159.37</v>
      </c>
      <c r="G4702" s="510"/>
      <c r="H4702" s="423"/>
      <c r="I4702" s="422">
        <f t="shared" si="1313"/>
        <v>0</v>
      </c>
      <c r="J4702" s="422">
        <f t="shared" si="1314"/>
        <v>0</v>
      </c>
      <c r="K4702" s="419"/>
      <c r="L4702" s="423">
        <f t="shared" si="1315"/>
        <v>0</v>
      </c>
      <c r="M4702" s="423">
        <f t="shared" si="1316"/>
        <v>0</v>
      </c>
      <c r="N4702" s="424">
        <f t="shared" si="1317"/>
        <v>0</v>
      </c>
      <c r="O4702" s="424">
        <f t="shared" si="1318"/>
        <v>0</v>
      </c>
      <c r="P4702" s="420"/>
      <c r="Q4702" s="525"/>
      <c r="R4702" s="526" t="str">
        <f t="shared" si="1319"/>
        <v/>
      </c>
      <c r="S4702" s="526" t="str">
        <f t="shared" si="1312"/>
        <v/>
      </c>
      <c r="V4702" s="433">
        <f>VLOOKUP(A4702,[3]Cartilha!$A:$A,1,FALSE)</f>
        <v>89513</v>
      </c>
      <c r="W4702" s="367"/>
    </row>
    <row r="4703" spans="1:23" ht="22.5" hidden="1" x14ac:dyDescent="0.2">
      <c r="A4703" s="623">
        <v>89521</v>
      </c>
      <c r="B4703" s="616" t="s">
        <v>3171</v>
      </c>
      <c r="C4703" s="620" t="s">
        <v>1216</v>
      </c>
      <c r="D4703" s="612" t="s">
        <v>169</v>
      </c>
      <c r="E4703" s="621">
        <v>155.87</v>
      </c>
      <c r="F4703" s="614">
        <f t="shared" si="1320"/>
        <v>187.92</v>
      </c>
      <c r="G4703" s="510"/>
      <c r="H4703" s="423"/>
      <c r="I4703" s="422">
        <f t="shared" si="1313"/>
        <v>0</v>
      </c>
      <c r="J4703" s="422">
        <f t="shared" si="1314"/>
        <v>0</v>
      </c>
      <c r="K4703" s="419"/>
      <c r="L4703" s="423">
        <f t="shared" si="1315"/>
        <v>0</v>
      </c>
      <c r="M4703" s="423">
        <f t="shared" si="1316"/>
        <v>0</v>
      </c>
      <c r="N4703" s="424">
        <f t="shared" si="1317"/>
        <v>0</v>
      </c>
      <c r="O4703" s="424">
        <f t="shared" si="1318"/>
        <v>0</v>
      </c>
      <c r="P4703" s="420"/>
      <c r="Q4703" s="525"/>
      <c r="R4703" s="526" t="str">
        <f t="shared" si="1319"/>
        <v/>
      </c>
      <c r="S4703" s="526" t="str">
        <f t="shared" si="1312"/>
        <v/>
      </c>
      <c r="V4703" s="433">
        <f>VLOOKUP(A4703,[3]Cartilha!$A:$A,1,FALSE)</f>
        <v>89521</v>
      </c>
      <c r="W4703" s="367"/>
    </row>
    <row r="4704" spans="1:23" ht="22.5" hidden="1" x14ac:dyDescent="0.2">
      <c r="A4704" s="623">
        <v>89489</v>
      </c>
      <c r="B4704" s="616" t="s">
        <v>3171</v>
      </c>
      <c r="C4704" s="620" t="s">
        <v>1217</v>
      </c>
      <c r="D4704" s="612" t="s">
        <v>169</v>
      </c>
      <c r="E4704" s="621">
        <v>8.0500000000000007</v>
      </c>
      <c r="F4704" s="614">
        <f t="shared" si="1320"/>
        <v>9.7100000000000009</v>
      </c>
      <c r="G4704" s="510"/>
      <c r="H4704" s="423"/>
      <c r="I4704" s="422">
        <f t="shared" si="1313"/>
        <v>0</v>
      </c>
      <c r="J4704" s="422">
        <f t="shared" si="1314"/>
        <v>0</v>
      </c>
      <c r="K4704" s="419"/>
      <c r="L4704" s="423">
        <f t="shared" si="1315"/>
        <v>0</v>
      </c>
      <c r="M4704" s="423">
        <f t="shared" si="1316"/>
        <v>0</v>
      </c>
      <c r="N4704" s="424">
        <f t="shared" si="1317"/>
        <v>0</v>
      </c>
      <c r="O4704" s="424">
        <f t="shared" si="1318"/>
        <v>0</v>
      </c>
      <c r="P4704" s="420"/>
      <c r="Q4704" s="525"/>
      <c r="R4704" s="526" t="str">
        <f t="shared" si="1319"/>
        <v/>
      </c>
      <c r="S4704" s="526" t="str">
        <f t="shared" si="1312"/>
        <v/>
      </c>
      <c r="V4704" s="433">
        <f>VLOOKUP(A4704,[3]Cartilha!$A:$A,1,FALSE)</f>
        <v>89489</v>
      </c>
      <c r="W4704" s="367"/>
    </row>
    <row r="4705" spans="1:23" ht="22.5" hidden="1" x14ac:dyDescent="0.2">
      <c r="A4705" s="623">
        <v>89494</v>
      </c>
      <c r="B4705" s="616" t="s">
        <v>3171</v>
      </c>
      <c r="C4705" s="620" t="s">
        <v>1218</v>
      </c>
      <c r="D4705" s="612" t="s">
        <v>169</v>
      </c>
      <c r="E4705" s="621">
        <v>14.1</v>
      </c>
      <c r="F4705" s="614">
        <f t="shared" si="1320"/>
        <v>17</v>
      </c>
      <c r="G4705" s="510"/>
      <c r="H4705" s="423"/>
      <c r="I4705" s="422">
        <f t="shared" si="1313"/>
        <v>0</v>
      </c>
      <c r="J4705" s="422">
        <f t="shared" si="1314"/>
        <v>0</v>
      </c>
      <c r="K4705" s="419"/>
      <c r="L4705" s="423">
        <f t="shared" si="1315"/>
        <v>0</v>
      </c>
      <c r="M4705" s="423">
        <f t="shared" si="1316"/>
        <v>0</v>
      </c>
      <c r="N4705" s="424">
        <f t="shared" si="1317"/>
        <v>0</v>
      </c>
      <c r="O4705" s="424">
        <f t="shared" si="1318"/>
        <v>0</v>
      </c>
      <c r="P4705" s="420"/>
      <c r="Q4705" s="525"/>
      <c r="R4705" s="526" t="str">
        <f t="shared" si="1319"/>
        <v/>
      </c>
      <c r="S4705" s="526" t="str">
        <f t="shared" si="1312"/>
        <v/>
      </c>
      <c r="V4705" s="433">
        <f>VLOOKUP(A4705,[3]Cartilha!$A:$A,1,FALSE)</f>
        <v>89494</v>
      </c>
      <c r="W4705" s="367"/>
    </row>
    <row r="4706" spans="1:23" ht="22.5" hidden="1" x14ac:dyDescent="0.2">
      <c r="A4706" s="623">
        <v>89499</v>
      </c>
      <c r="B4706" s="616" t="s">
        <v>3171</v>
      </c>
      <c r="C4706" s="620" t="s">
        <v>1219</v>
      </c>
      <c r="D4706" s="612" t="s">
        <v>169</v>
      </c>
      <c r="E4706" s="621">
        <v>22.32</v>
      </c>
      <c r="F4706" s="614">
        <f t="shared" si="1320"/>
        <v>26.91</v>
      </c>
      <c r="G4706" s="510"/>
      <c r="H4706" s="423"/>
      <c r="I4706" s="422">
        <f t="shared" si="1313"/>
        <v>0</v>
      </c>
      <c r="J4706" s="422">
        <f t="shared" si="1314"/>
        <v>0</v>
      </c>
      <c r="K4706" s="419"/>
      <c r="L4706" s="423">
        <f t="shared" si="1315"/>
        <v>0</v>
      </c>
      <c r="M4706" s="423">
        <f t="shared" si="1316"/>
        <v>0</v>
      </c>
      <c r="N4706" s="424">
        <f t="shared" si="1317"/>
        <v>0</v>
      </c>
      <c r="O4706" s="424">
        <f t="shared" si="1318"/>
        <v>0</v>
      </c>
      <c r="P4706" s="420"/>
      <c r="Q4706" s="525"/>
      <c r="R4706" s="526" t="str">
        <f t="shared" si="1319"/>
        <v/>
      </c>
      <c r="S4706" s="526" t="str">
        <f t="shared" ref="S4706:S4769" si="1321">IF(Q4706="X","x",IF(Q4706="xx","x",IF(OR(J4706&gt;0,O4706&gt;0),"x","")))</f>
        <v/>
      </c>
      <c r="V4706" s="433">
        <f>VLOOKUP(A4706,[3]Cartilha!$A:$A,1,FALSE)</f>
        <v>89499</v>
      </c>
      <c r="W4706" s="367"/>
    </row>
    <row r="4707" spans="1:23" ht="22.5" hidden="1" x14ac:dyDescent="0.2">
      <c r="A4707" s="623">
        <v>89503</v>
      </c>
      <c r="B4707" s="616" t="s">
        <v>3171</v>
      </c>
      <c r="C4707" s="620" t="s">
        <v>1220</v>
      </c>
      <c r="D4707" s="612" t="s">
        <v>169</v>
      </c>
      <c r="E4707" s="621">
        <v>27.78</v>
      </c>
      <c r="F4707" s="614">
        <f t="shared" si="1320"/>
        <v>33.49</v>
      </c>
      <c r="G4707" s="510"/>
      <c r="H4707" s="423"/>
      <c r="I4707" s="422">
        <f t="shared" ref="I4707:I4738" si="1322">IF(ISBLANK(E4707),0,ROUND(F4707*G4707,2))</f>
        <v>0</v>
      </c>
      <c r="J4707" s="422">
        <f t="shared" ref="J4707:J4738" si="1323">IF(ISBLANK(G4707),0,ROUND(G4707*H4707,2))</f>
        <v>0</v>
      </c>
      <c r="K4707" s="419"/>
      <c r="L4707" s="423">
        <f t="shared" ref="L4707:L4738" si="1324">G4707</f>
        <v>0</v>
      </c>
      <c r="M4707" s="423">
        <f t="shared" ref="M4707:M4738" si="1325">H4707</f>
        <v>0</v>
      </c>
      <c r="N4707" s="424">
        <f t="shared" ref="N4707:N4738" si="1326">IF(ISBLANK(E4707),0,ROUND(F4707*L4707,2))</f>
        <v>0</v>
      </c>
      <c r="O4707" s="424">
        <f t="shared" ref="O4707:O4738" si="1327">IF(ISBLANK(L4707),0,ROUND(L4707*M4707,2))</f>
        <v>0</v>
      </c>
      <c r="P4707" s="420"/>
      <c r="Q4707" s="525"/>
      <c r="R4707" s="526" t="str">
        <f t="shared" si="1319"/>
        <v/>
      </c>
      <c r="S4707" s="526" t="str">
        <f t="shared" si="1321"/>
        <v/>
      </c>
      <c r="V4707" s="433">
        <f>VLOOKUP(A4707,[3]Cartilha!$A:$A,1,FALSE)</f>
        <v>89503</v>
      </c>
      <c r="W4707" s="367"/>
    </row>
    <row r="4708" spans="1:23" ht="22.5" hidden="1" x14ac:dyDescent="0.2">
      <c r="A4708" s="623">
        <v>89507</v>
      </c>
      <c r="B4708" s="616" t="s">
        <v>3171</v>
      </c>
      <c r="C4708" s="620" t="s">
        <v>1221</v>
      </c>
      <c r="D4708" s="612" t="s">
        <v>169</v>
      </c>
      <c r="E4708" s="621">
        <v>58.46</v>
      </c>
      <c r="F4708" s="614">
        <f t="shared" si="1320"/>
        <v>70.48</v>
      </c>
      <c r="G4708" s="510"/>
      <c r="H4708" s="423"/>
      <c r="I4708" s="422">
        <f t="shared" si="1322"/>
        <v>0</v>
      </c>
      <c r="J4708" s="422">
        <f t="shared" si="1323"/>
        <v>0</v>
      </c>
      <c r="K4708" s="419"/>
      <c r="L4708" s="423">
        <f t="shared" si="1324"/>
        <v>0</v>
      </c>
      <c r="M4708" s="423">
        <f t="shared" si="1325"/>
        <v>0</v>
      </c>
      <c r="N4708" s="424">
        <f t="shared" si="1326"/>
        <v>0</v>
      </c>
      <c r="O4708" s="424">
        <f t="shared" si="1327"/>
        <v>0</v>
      </c>
      <c r="P4708" s="420"/>
      <c r="Q4708" s="525"/>
      <c r="R4708" s="526" t="str">
        <f t="shared" si="1319"/>
        <v/>
      </c>
      <c r="S4708" s="526" t="str">
        <f t="shared" si="1321"/>
        <v/>
      </c>
      <c r="V4708" s="433">
        <f>VLOOKUP(A4708,[3]Cartilha!$A:$A,1,FALSE)</f>
        <v>89507</v>
      </c>
      <c r="W4708" s="367"/>
    </row>
    <row r="4709" spans="1:23" ht="22.5" hidden="1" x14ac:dyDescent="0.2">
      <c r="A4709" s="623">
        <v>89517</v>
      </c>
      <c r="B4709" s="616" t="s">
        <v>3171</v>
      </c>
      <c r="C4709" s="620" t="s">
        <v>1222</v>
      </c>
      <c r="D4709" s="612" t="s">
        <v>169</v>
      </c>
      <c r="E4709" s="621">
        <v>82.92</v>
      </c>
      <c r="F4709" s="614">
        <f t="shared" si="1320"/>
        <v>99.97</v>
      </c>
      <c r="G4709" s="510"/>
      <c r="H4709" s="423"/>
      <c r="I4709" s="422">
        <f t="shared" si="1322"/>
        <v>0</v>
      </c>
      <c r="J4709" s="422">
        <f t="shared" si="1323"/>
        <v>0</v>
      </c>
      <c r="K4709" s="419"/>
      <c r="L4709" s="423">
        <f t="shared" si="1324"/>
        <v>0</v>
      </c>
      <c r="M4709" s="423">
        <f t="shared" si="1325"/>
        <v>0</v>
      </c>
      <c r="N4709" s="424">
        <f t="shared" si="1326"/>
        <v>0</v>
      </c>
      <c r="O4709" s="424">
        <f t="shared" si="1327"/>
        <v>0</v>
      </c>
      <c r="P4709" s="420"/>
      <c r="Q4709" s="525"/>
      <c r="R4709" s="526" t="str">
        <f t="shared" si="1319"/>
        <v/>
      </c>
      <c r="S4709" s="526" t="str">
        <f t="shared" si="1321"/>
        <v/>
      </c>
      <c r="V4709" s="433">
        <f>VLOOKUP(A4709,[3]Cartilha!$A:$A,1,FALSE)</f>
        <v>89517</v>
      </c>
      <c r="W4709" s="367"/>
    </row>
    <row r="4710" spans="1:23" ht="22.5" hidden="1" x14ac:dyDescent="0.2">
      <c r="A4710" s="623">
        <v>89525</v>
      </c>
      <c r="B4710" s="616" t="s">
        <v>3171</v>
      </c>
      <c r="C4710" s="620" t="s">
        <v>1223</v>
      </c>
      <c r="D4710" s="612" t="s">
        <v>169</v>
      </c>
      <c r="E4710" s="621">
        <v>114.86</v>
      </c>
      <c r="F4710" s="614">
        <f t="shared" si="1320"/>
        <v>138.47999999999999</v>
      </c>
      <c r="G4710" s="510"/>
      <c r="H4710" s="423"/>
      <c r="I4710" s="422">
        <f t="shared" si="1322"/>
        <v>0</v>
      </c>
      <c r="J4710" s="422">
        <f t="shared" si="1323"/>
        <v>0</v>
      </c>
      <c r="K4710" s="419"/>
      <c r="L4710" s="423">
        <f t="shared" si="1324"/>
        <v>0</v>
      </c>
      <c r="M4710" s="423">
        <f t="shared" si="1325"/>
        <v>0</v>
      </c>
      <c r="N4710" s="424">
        <f t="shared" si="1326"/>
        <v>0</v>
      </c>
      <c r="O4710" s="424">
        <f t="shared" si="1327"/>
        <v>0</v>
      </c>
      <c r="P4710" s="420"/>
      <c r="Q4710" s="525"/>
      <c r="R4710" s="526" t="str">
        <f t="shared" si="1319"/>
        <v/>
      </c>
      <c r="S4710" s="526" t="str">
        <f t="shared" si="1321"/>
        <v/>
      </c>
      <c r="V4710" s="433">
        <f>VLOOKUP(A4710,[3]Cartilha!$A:$A,1,FALSE)</f>
        <v>89525</v>
      </c>
      <c r="W4710" s="367"/>
    </row>
    <row r="4711" spans="1:23" ht="22.5" hidden="1" x14ac:dyDescent="0.2">
      <c r="A4711" s="623">
        <v>89490</v>
      </c>
      <c r="B4711" s="616" t="s">
        <v>3171</v>
      </c>
      <c r="C4711" s="620" t="s">
        <v>1224</v>
      </c>
      <c r="D4711" s="612" t="s">
        <v>169</v>
      </c>
      <c r="E4711" s="621">
        <v>7.14</v>
      </c>
      <c r="F4711" s="614">
        <f t="shared" si="1320"/>
        <v>8.61</v>
      </c>
      <c r="G4711" s="510"/>
      <c r="H4711" s="423"/>
      <c r="I4711" s="422">
        <f t="shared" si="1322"/>
        <v>0</v>
      </c>
      <c r="J4711" s="422">
        <f t="shared" si="1323"/>
        <v>0</v>
      </c>
      <c r="K4711" s="419"/>
      <c r="L4711" s="423">
        <f t="shared" si="1324"/>
        <v>0</v>
      </c>
      <c r="M4711" s="423">
        <f t="shared" si="1325"/>
        <v>0</v>
      </c>
      <c r="N4711" s="424">
        <f t="shared" si="1326"/>
        <v>0</v>
      </c>
      <c r="O4711" s="424">
        <f t="shared" si="1327"/>
        <v>0</v>
      </c>
      <c r="P4711" s="420"/>
      <c r="Q4711" s="525"/>
      <c r="R4711" s="526" t="str">
        <f t="shared" si="1319"/>
        <v/>
      </c>
      <c r="S4711" s="526" t="str">
        <f t="shared" si="1321"/>
        <v/>
      </c>
      <c r="V4711" s="433">
        <f>VLOOKUP(A4711,[3]Cartilha!$A:$A,1,FALSE)</f>
        <v>89490</v>
      </c>
      <c r="W4711" s="367"/>
    </row>
    <row r="4712" spans="1:23" ht="22.5" hidden="1" x14ac:dyDescent="0.2">
      <c r="A4712" s="623">
        <v>89496</v>
      </c>
      <c r="B4712" s="616" t="s">
        <v>3171</v>
      </c>
      <c r="C4712" s="620" t="s">
        <v>1225</v>
      </c>
      <c r="D4712" s="612" t="s">
        <v>169</v>
      </c>
      <c r="E4712" s="621">
        <v>10.1</v>
      </c>
      <c r="F4712" s="614">
        <f t="shared" si="1320"/>
        <v>12.18</v>
      </c>
      <c r="G4712" s="510"/>
      <c r="H4712" s="423"/>
      <c r="I4712" s="422">
        <f t="shared" si="1322"/>
        <v>0</v>
      </c>
      <c r="J4712" s="422">
        <f t="shared" si="1323"/>
        <v>0</v>
      </c>
      <c r="K4712" s="419"/>
      <c r="L4712" s="423">
        <f t="shared" si="1324"/>
        <v>0</v>
      </c>
      <c r="M4712" s="423">
        <f t="shared" si="1325"/>
        <v>0</v>
      </c>
      <c r="N4712" s="424">
        <f t="shared" si="1326"/>
        <v>0</v>
      </c>
      <c r="O4712" s="424">
        <f t="shared" si="1327"/>
        <v>0</v>
      </c>
      <c r="P4712" s="420"/>
      <c r="Q4712" s="525"/>
      <c r="R4712" s="526" t="str">
        <f t="shared" si="1319"/>
        <v/>
      </c>
      <c r="S4712" s="526" t="str">
        <f t="shared" si="1321"/>
        <v/>
      </c>
      <c r="V4712" s="433">
        <f>VLOOKUP(A4712,[3]Cartilha!$A:$A,1,FALSE)</f>
        <v>89496</v>
      </c>
      <c r="W4712" s="367"/>
    </row>
    <row r="4713" spans="1:23" ht="22.5" hidden="1" x14ac:dyDescent="0.2">
      <c r="A4713" s="623">
        <v>89500</v>
      </c>
      <c r="B4713" s="616" t="s">
        <v>3171</v>
      </c>
      <c r="C4713" s="620" t="s">
        <v>1226</v>
      </c>
      <c r="D4713" s="612" t="s">
        <v>169</v>
      </c>
      <c r="E4713" s="621">
        <v>14.53</v>
      </c>
      <c r="F4713" s="614">
        <f t="shared" si="1320"/>
        <v>17.52</v>
      </c>
      <c r="G4713" s="510"/>
      <c r="H4713" s="423"/>
      <c r="I4713" s="422">
        <f t="shared" si="1322"/>
        <v>0</v>
      </c>
      <c r="J4713" s="422">
        <f t="shared" si="1323"/>
        <v>0</v>
      </c>
      <c r="K4713" s="419"/>
      <c r="L4713" s="423">
        <f t="shared" si="1324"/>
        <v>0</v>
      </c>
      <c r="M4713" s="423">
        <f t="shared" si="1325"/>
        <v>0</v>
      </c>
      <c r="N4713" s="424">
        <f t="shared" si="1326"/>
        <v>0</v>
      </c>
      <c r="O4713" s="424">
        <f t="shared" si="1327"/>
        <v>0</v>
      </c>
      <c r="P4713" s="420"/>
      <c r="Q4713" s="525"/>
      <c r="R4713" s="526" t="str">
        <f t="shared" si="1319"/>
        <v/>
      </c>
      <c r="S4713" s="526" t="str">
        <f t="shared" si="1321"/>
        <v/>
      </c>
      <c r="V4713" s="433">
        <f>VLOOKUP(A4713,[3]Cartilha!$A:$A,1,FALSE)</f>
        <v>89500</v>
      </c>
      <c r="W4713" s="367"/>
    </row>
    <row r="4714" spans="1:23" ht="22.5" hidden="1" x14ac:dyDescent="0.2">
      <c r="A4714" s="623">
        <v>89504</v>
      </c>
      <c r="B4714" s="616" t="s">
        <v>3171</v>
      </c>
      <c r="C4714" s="620" t="s">
        <v>1227</v>
      </c>
      <c r="D4714" s="612" t="s">
        <v>169</v>
      </c>
      <c r="E4714" s="621">
        <v>24.17</v>
      </c>
      <c r="F4714" s="614">
        <f t="shared" si="1320"/>
        <v>29.14</v>
      </c>
      <c r="G4714" s="510"/>
      <c r="H4714" s="423"/>
      <c r="I4714" s="422">
        <f t="shared" si="1322"/>
        <v>0</v>
      </c>
      <c r="J4714" s="422">
        <f t="shared" si="1323"/>
        <v>0</v>
      </c>
      <c r="K4714" s="419"/>
      <c r="L4714" s="423">
        <f t="shared" si="1324"/>
        <v>0</v>
      </c>
      <c r="M4714" s="423">
        <f t="shared" si="1325"/>
        <v>0</v>
      </c>
      <c r="N4714" s="424">
        <f t="shared" si="1326"/>
        <v>0</v>
      </c>
      <c r="O4714" s="424">
        <f t="shared" si="1327"/>
        <v>0</v>
      </c>
      <c r="P4714" s="420"/>
      <c r="Q4714" s="525"/>
      <c r="R4714" s="526" t="str">
        <f t="shared" si="1319"/>
        <v/>
      </c>
      <c r="S4714" s="526" t="str">
        <f t="shared" si="1321"/>
        <v/>
      </c>
      <c r="V4714" s="433">
        <f>VLOOKUP(A4714,[3]Cartilha!$A:$A,1,FALSE)</f>
        <v>89504</v>
      </c>
      <c r="W4714" s="367"/>
    </row>
    <row r="4715" spans="1:23" ht="22.5" hidden="1" x14ac:dyDescent="0.2">
      <c r="A4715" s="623">
        <v>89510</v>
      </c>
      <c r="B4715" s="616" t="s">
        <v>3171</v>
      </c>
      <c r="C4715" s="620" t="s">
        <v>1228</v>
      </c>
      <c r="D4715" s="612" t="s">
        <v>169</v>
      </c>
      <c r="E4715" s="621">
        <v>37.659999999999997</v>
      </c>
      <c r="F4715" s="614">
        <f t="shared" si="1320"/>
        <v>45.4</v>
      </c>
      <c r="G4715" s="510"/>
      <c r="H4715" s="423"/>
      <c r="I4715" s="422">
        <f t="shared" si="1322"/>
        <v>0</v>
      </c>
      <c r="J4715" s="422">
        <f t="shared" si="1323"/>
        <v>0</v>
      </c>
      <c r="K4715" s="419"/>
      <c r="L4715" s="423">
        <f t="shared" si="1324"/>
        <v>0</v>
      </c>
      <c r="M4715" s="423">
        <f t="shared" si="1325"/>
        <v>0</v>
      </c>
      <c r="N4715" s="424">
        <f t="shared" si="1326"/>
        <v>0</v>
      </c>
      <c r="O4715" s="424">
        <f t="shared" si="1327"/>
        <v>0</v>
      </c>
      <c r="P4715" s="420"/>
      <c r="Q4715" s="525"/>
      <c r="R4715" s="526" t="str">
        <f t="shared" si="1319"/>
        <v/>
      </c>
      <c r="S4715" s="526" t="str">
        <f t="shared" si="1321"/>
        <v/>
      </c>
      <c r="V4715" s="433">
        <f>VLOOKUP(A4715,[3]Cartilha!$A:$A,1,FALSE)</f>
        <v>89510</v>
      </c>
      <c r="W4715" s="367"/>
    </row>
    <row r="4716" spans="1:23" ht="22.5" hidden="1" x14ac:dyDescent="0.2">
      <c r="A4716" s="623">
        <v>89519</v>
      </c>
      <c r="B4716" s="616" t="s">
        <v>3171</v>
      </c>
      <c r="C4716" s="620" t="s">
        <v>1229</v>
      </c>
      <c r="D4716" s="612" t="s">
        <v>169</v>
      </c>
      <c r="E4716" s="621">
        <v>55.1</v>
      </c>
      <c r="F4716" s="614">
        <f t="shared" si="1320"/>
        <v>66.430000000000007</v>
      </c>
      <c r="G4716" s="510"/>
      <c r="H4716" s="423"/>
      <c r="I4716" s="422">
        <f t="shared" si="1322"/>
        <v>0</v>
      </c>
      <c r="J4716" s="422">
        <f t="shared" si="1323"/>
        <v>0</v>
      </c>
      <c r="K4716" s="419"/>
      <c r="L4716" s="423">
        <f t="shared" si="1324"/>
        <v>0</v>
      </c>
      <c r="M4716" s="423">
        <f t="shared" si="1325"/>
        <v>0</v>
      </c>
      <c r="N4716" s="424">
        <f t="shared" si="1326"/>
        <v>0</v>
      </c>
      <c r="O4716" s="424">
        <f t="shared" si="1327"/>
        <v>0</v>
      </c>
      <c r="P4716" s="420"/>
      <c r="Q4716" s="525"/>
      <c r="R4716" s="526" t="str">
        <f t="shared" si="1319"/>
        <v/>
      </c>
      <c r="S4716" s="526" t="str">
        <f t="shared" si="1321"/>
        <v/>
      </c>
      <c r="V4716" s="433">
        <f>VLOOKUP(A4716,[3]Cartilha!$A:$A,1,FALSE)</f>
        <v>89519</v>
      </c>
      <c r="W4716" s="367"/>
    </row>
    <row r="4717" spans="1:23" ht="22.5" hidden="1" x14ac:dyDescent="0.2">
      <c r="A4717" s="623">
        <v>89527</v>
      </c>
      <c r="B4717" s="616" t="s">
        <v>3171</v>
      </c>
      <c r="C4717" s="620" t="s">
        <v>1230</v>
      </c>
      <c r="D4717" s="612" t="s">
        <v>169</v>
      </c>
      <c r="E4717" s="621">
        <v>87.48</v>
      </c>
      <c r="F4717" s="614">
        <f t="shared" si="1320"/>
        <v>105.47</v>
      </c>
      <c r="G4717" s="510"/>
      <c r="H4717" s="423"/>
      <c r="I4717" s="422">
        <f t="shared" si="1322"/>
        <v>0</v>
      </c>
      <c r="J4717" s="422">
        <f t="shared" si="1323"/>
        <v>0</v>
      </c>
      <c r="K4717" s="419"/>
      <c r="L4717" s="423">
        <f t="shared" si="1324"/>
        <v>0</v>
      </c>
      <c r="M4717" s="423">
        <f t="shared" si="1325"/>
        <v>0</v>
      </c>
      <c r="N4717" s="424">
        <f t="shared" si="1326"/>
        <v>0</v>
      </c>
      <c r="O4717" s="424">
        <f t="shared" si="1327"/>
        <v>0</v>
      </c>
      <c r="P4717" s="420"/>
      <c r="Q4717" s="525"/>
      <c r="R4717" s="526" t="str">
        <f t="shared" si="1319"/>
        <v/>
      </c>
      <c r="S4717" s="526" t="str">
        <f t="shared" si="1321"/>
        <v/>
      </c>
      <c r="V4717" s="433">
        <f>VLOOKUP(A4717,[3]Cartilha!$A:$A,1,FALSE)</f>
        <v>89527</v>
      </c>
      <c r="W4717" s="367"/>
    </row>
    <row r="4718" spans="1:23" hidden="1" x14ac:dyDescent="0.2">
      <c r="A4718" s="623">
        <v>89528</v>
      </c>
      <c r="B4718" s="616" t="s">
        <v>3171</v>
      </c>
      <c r="C4718" s="620" t="s">
        <v>1231</v>
      </c>
      <c r="D4718" s="612" t="s">
        <v>169</v>
      </c>
      <c r="E4718" s="621">
        <v>4.0999999999999996</v>
      </c>
      <c r="F4718" s="614">
        <f t="shared" si="1320"/>
        <v>4.9400000000000004</v>
      </c>
      <c r="G4718" s="510"/>
      <c r="H4718" s="423"/>
      <c r="I4718" s="422">
        <f t="shared" si="1322"/>
        <v>0</v>
      </c>
      <c r="J4718" s="422">
        <f t="shared" si="1323"/>
        <v>0</v>
      </c>
      <c r="K4718" s="419"/>
      <c r="L4718" s="423">
        <f t="shared" si="1324"/>
        <v>0</v>
      </c>
      <c r="M4718" s="423">
        <f t="shared" si="1325"/>
        <v>0</v>
      </c>
      <c r="N4718" s="424">
        <f t="shared" si="1326"/>
        <v>0</v>
      </c>
      <c r="O4718" s="424">
        <f t="shared" si="1327"/>
        <v>0</v>
      </c>
      <c r="P4718" s="420"/>
      <c r="Q4718" s="525"/>
      <c r="R4718" s="526" t="str">
        <f t="shared" si="1319"/>
        <v/>
      </c>
      <c r="S4718" s="526" t="str">
        <f t="shared" si="1321"/>
        <v/>
      </c>
      <c r="V4718" s="433">
        <f>VLOOKUP(A4718,[3]Cartilha!$A:$A,1,FALSE)</f>
        <v>89528</v>
      </c>
      <c r="W4718" s="367"/>
    </row>
    <row r="4719" spans="1:23" hidden="1" x14ac:dyDescent="0.2">
      <c r="A4719" s="623">
        <v>89541</v>
      </c>
      <c r="B4719" s="616" t="s">
        <v>3171</v>
      </c>
      <c r="C4719" s="620" t="s">
        <v>1232</v>
      </c>
      <c r="D4719" s="612" t="s">
        <v>169</v>
      </c>
      <c r="E4719" s="621">
        <v>6.39</v>
      </c>
      <c r="F4719" s="614">
        <f t="shared" si="1320"/>
        <v>7.7</v>
      </c>
      <c r="G4719" s="510"/>
      <c r="H4719" s="423"/>
      <c r="I4719" s="422">
        <f t="shared" si="1322"/>
        <v>0</v>
      </c>
      <c r="J4719" s="422">
        <f t="shared" si="1323"/>
        <v>0</v>
      </c>
      <c r="K4719" s="419"/>
      <c r="L4719" s="423">
        <f t="shared" si="1324"/>
        <v>0</v>
      </c>
      <c r="M4719" s="423">
        <f t="shared" si="1325"/>
        <v>0</v>
      </c>
      <c r="N4719" s="424">
        <f t="shared" si="1326"/>
        <v>0</v>
      </c>
      <c r="O4719" s="424">
        <f t="shared" si="1327"/>
        <v>0</v>
      </c>
      <c r="P4719" s="420"/>
      <c r="Q4719" s="525"/>
      <c r="R4719" s="526" t="str">
        <f t="shared" si="1319"/>
        <v/>
      </c>
      <c r="S4719" s="526" t="str">
        <f t="shared" si="1321"/>
        <v/>
      </c>
      <c r="V4719" s="433">
        <f>VLOOKUP(A4719,[3]Cartilha!$A:$A,1,FALSE)</f>
        <v>89541</v>
      </c>
      <c r="W4719" s="367"/>
    </row>
    <row r="4720" spans="1:23" hidden="1" x14ac:dyDescent="0.2">
      <c r="A4720" s="623">
        <v>89558</v>
      </c>
      <c r="B4720" s="616" t="s">
        <v>3171</v>
      </c>
      <c r="C4720" s="620" t="s">
        <v>1233</v>
      </c>
      <c r="D4720" s="612" t="s">
        <v>169</v>
      </c>
      <c r="E4720" s="621">
        <v>9.8699999999999992</v>
      </c>
      <c r="F4720" s="614">
        <f t="shared" si="1320"/>
        <v>11.9</v>
      </c>
      <c r="G4720" s="510"/>
      <c r="H4720" s="423"/>
      <c r="I4720" s="422">
        <f t="shared" si="1322"/>
        <v>0</v>
      </c>
      <c r="J4720" s="422">
        <f t="shared" si="1323"/>
        <v>0</v>
      </c>
      <c r="K4720" s="419"/>
      <c r="L4720" s="423">
        <f t="shared" si="1324"/>
        <v>0</v>
      </c>
      <c r="M4720" s="423">
        <f t="shared" si="1325"/>
        <v>0</v>
      </c>
      <c r="N4720" s="424">
        <f t="shared" si="1326"/>
        <v>0</v>
      </c>
      <c r="O4720" s="424">
        <f t="shared" si="1327"/>
        <v>0</v>
      </c>
      <c r="P4720" s="420"/>
      <c r="Q4720" s="525"/>
      <c r="R4720" s="526" t="str">
        <f t="shared" si="1319"/>
        <v/>
      </c>
      <c r="S4720" s="526" t="str">
        <f t="shared" si="1321"/>
        <v/>
      </c>
      <c r="V4720" s="433">
        <f>VLOOKUP(A4720,[3]Cartilha!$A:$A,1,FALSE)</f>
        <v>89558</v>
      </c>
      <c r="W4720" s="367"/>
    </row>
    <row r="4721" spans="1:23" hidden="1" x14ac:dyDescent="0.2">
      <c r="A4721" s="623">
        <v>89575</v>
      </c>
      <c r="B4721" s="616" t="s">
        <v>3171</v>
      </c>
      <c r="C4721" s="620" t="s">
        <v>1234</v>
      </c>
      <c r="D4721" s="612" t="s">
        <v>169</v>
      </c>
      <c r="E4721" s="621">
        <v>12.42</v>
      </c>
      <c r="F4721" s="614">
        <f t="shared" si="1320"/>
        <v>14.97</v>
      </c>
      <c r="G4721" s="510"/>
      <c r="H4721" s="423"/>
      <c r="I4721" s="422">
        <f t="shared" si="1322"/>
        <v>0</v>
      </c>
      <c r="J4721" s="422">
        <f t="shared" si="1323"/>
        <v>0</v>
      </c>
      <c r="K4721" s="419"/>
      <c r="L4721" s="423">
        <f t="shared" si="1324"/>
        <v>0</v>
      </c>
      <c r="M4721" s="423">
        <f t="shared" si="1325"/>
        <v>0</v>
      </c>
      <c r="N4721" s="424">
        <f t="shared" si="1326"/>
        <v>0</v>
      </c>
      <c r="O4721" s="424">
        <f t="shared" si="1327"/>
        <v>0</v>
      </c>
      <c r="P4721" s="420"/>
      <c r="Q4721" s="525"/>
      <c r="R4721" s="526" t="str">
        <f t="shared" si="1319"/>
        <v/>
      </c>
      <c r="S4721" s="526" t="str">
        <f t="shared" si="1321"/>
        <v/>
      </c>
      <c r="V4721" s="433">
        <f>VLOOKUP(A4721,[3]Cartilha!$A:$A,1,FALSE)</f>
        <v>89575</v>
      </c>
      <c r="W4721" s="367"/>
    </row>
    <row r="4722" spans="1:23" hidden="1" x14ac:dyDescent="0.2">
      <c r="A4722" s="623">
        <v>89597</v>
      </c>
      <c r="B4722" s="616" t="s">
        <v>3171</v>
      </c>
      <c r="C4722" s="620" t="s">
        <v>1235</v>
      </c>
      <c r="D4722" s="612" t="s">
        <v>169</v>
      </c>
      <c r="E4722" s="621">
        <v>23.57</v>
      </c>
      <c r="F4722" s="614">
        <f t="shared" si="1320"/>
        <v>28.42</v>
      </c>
      <c r="G4722" s="510"/>
      <c r="H4722" s="423"/>
      <c r="I4722" s="422">
        <f t="shared" si="1322"/>
        <v>0</v>
      </c>
      <c r="J4722" s="422">
        <f t="shared" si="1323"/>
        <v>0</v>
      </c>
      <c r="K4722" s="419"/>
      <c r="L4722" s="423">
        <f t="shared" si="1324"/>
        <v>0</v>
      </c>
      <c r="M4722" s="423">
        <f t="shared" si="1325"/>
        <v>0</v>
      </c>
      <c r="N4722" s="424">
        <f t="shared" si="1326"/>
        <v>0</v>
      </c>
      <c r="O4722" s="424">
        <f t="shared" si="1327"/>
        <v>0</v>
      </c>
      <c r="P4722" s="420"/>
      <c r="Q4722" s="525"/>
      <c r="R4722" s="526" t="str">
        <f t="shared" si="1319"/>
        <v/>
      </c>
      <c r="S4722" s="526" t="str">
        <f t="shared" si="1321"/>
        <v/>
      </c>
      <c r="V4722" s="433">
        <f>VLOOKUP(A4722,[3]Cartilha!$A:$A,1,FALSE)</f>
        <v>89597</v>
      </c>
      <c r="W4722" s="367"/>
    </row>
    <row r="4723" spans="1:23" hidden="1" x14ac:dyDescent="0.2">
      <c r="A4723" s="623">
        <v>89611</v>
      </c>
      <c r="B4723" s="616" t="s">
        <v>3171</v>
      </c>
      <c r="C4723" s="620" t="s">
        <v>1236</v>
      </c>
      <c r="D4723" s="612" t="s">
        <v>169</v>
      </c>
      <c r="E4723" s="621">
        <v>38.65</v>
      </c>
      <c r="F4723" s="614">
        <f t="shared" si="1320"/>
        <v>46.6</v>
      </c>
      <c r="G4723" s="510"/>
      <c r="H4723" s="423"/>
      <c r="I4723" s="422">
        <f t="shared" si="1322"/>
        <v>0</v>
      </c>
      <c r="J4723" s="422">
        <f t="shared" si="1323"/>
        <v>0</v>
      </c>
      <c r="K4723" s="419"/>
      <c r="L4723" s="423">
        <f t="shared" si="1324"/>
        <v>0</v>
      </c>
      <c r="M4723" s="423">
        <f t="shared" si="1325"/>
        <v>0</v>
      </c>
      <c r="N4723" s="424">
        <f t="shared" si="1326"/>
        <v>0</v>
      </c>
      <c r="O4723" s="424">
        <f t="shared" si="1327"/>
        <v>0</v>
      </c>
      <c r="P4723" s="420"/>
      <c r="Q4723" s="525"/>
      <c r="R4723" s="526" t="str">
        <f t="shared" si="1319"/>
        <v/>
      </c>
      <c r="S4723" s="526" t="str">
        <f t="shared" si="1321"/>
        <v/>
      </c>
      <c r="V4723" s="433">
        <f>VLOOKUP(A4723,[3]Cartilha!$A:$A,1,FALSE)</f>
        <v>89611</v>
      </c>
      <c r="W4723" s="367"/>
    </row>
    <row r="4724" spans="1:23" hidden="1" x14ac:dyDescent="0.2">
      <c r="A4724" s="623">
        <v>89614</v>
      </c>
      <c r="B4724" s="616" t="s">
        <v>3171</v>
      </c>
      <c r="C4724" s="620" t="s">
        <v>1237</v>
      </c>
      <c r="D4724" s="612" t="s">
        <v>169</v>
      </c>
      <c r="E4724" s="621">
        <v>74.95</v>
      </c>
      <c r="F4724" s="614">
        <f t="shared" si="1320"/>
        <v>90.36</v>
      </c>
      <c r="G4724" s="510"/>
      <c r="H4724" s="423"/>
      <c r="I4724" s="422">
        <f t="shared" si="1322"/>
        <v>0</v>
      </c>
      <c r="J4724" s="422">
        <f t="shared" si="1323"/>
        <v>0</v>
      </c>
      <c r="K4724" s="419"/>
      <c r="L4724" s="423">
        <f t="shared" si="1324"/>
        <v>0</v>
      </c>
      <c r="M4724" s="423">
        <f t="shared" si="1325"/>
        <v>0</v>
      </c>
      <c r="N4724" s="424">
        <f t="shared" si="1326"/>
        <v>0</v>
      </c>
      <c r="O4724" s="424">
        <f t="shared" si="1327"/>
        <v>0</v>
      </c>
      <c r="P4724" s="420"/>
      <c r="Q4724" s="525"/>
      <c r="R4724" s="526" t="str">
        <f t="shared" si="1319"/>
        <v/>
      </c>
      <c r="S4724" s="526" t="str">
        <f t="shared" si="1321"/>
        <v/>
      </c>
      <c r="V4724" s="433">
        <f>VLOOKUP(A4724,[3]Cartilha!$A:$A,1,FALSE)</f>
        <v>89614</v>
      </c>
      <c r="W4724" s="367"/>
    </row>
    <row r="4725" spans="1:23" ht="22.5" hidden="1" x14ac:dyDescent="0.2">
      <c r="A4725" s="623">
        <v>89530</v>
      </c>
      <c r="B4725" s="616" t="s">
        <v>3171</v>
      </c>
      <c r="C4725" s="620" t="s">
        <v>1238</v>
      </c>
      <c r="D4725" s="612" t="s">
        <v>169</v>
      </c>
      <c r="E4725" s="621">
        <v>16.239999999999998</v>
      </c>
      <c r="F4725" s="614">
        <f t="shared" si="1320"/>
        <v>19.579999999999998</v>
      </c>
      <c r="G4725" s="510"/>
      <c r="H4725" s="423"/>
      <c r="I4725" s="422">
        <f t="shared" si="1322"/>
        <v>0</v>
      </c>
      <c r="J4725" s="422">
        <f t="shared" si="1323"/>
        <v>0</v>
      </c>
      <c r="K4725" s="419"/>
      <c r="L4725" s="423">
        <f t="shared" si="1324"/>
        <v>0</v>
      </c>
      <c r="M4725" s="423">
        <f t="shared" si="1325"/>
        <v>0</v>
      </c>
      <c r="N4725" s="424">
        <f t="shared" si="1326"/>
        <v>0</v>
      </c>
      <c r="O4725" s="424">
        <f t="shared" si="1327"/>
        <v>0</v>
      </c>
      <c r="P4725" s="420"/>
      <c r="Q4725" s="525"/>
      <c r="R4725" s="526" t="str">
        <f t="shared" si="1319"/>
        <v/>
      </c>
      <c r="S4725" s="526" t="str">
        <f t="shared" si="1321"/>
        <v/>
      </c>
      <c r="V4725" s="433">
        <f>VLOOKUP(A4725,[3]Cartilha!$A:$A,1,FALSE)</f>
        <v>89530</v>
      </c>
      <c r="W4725" s="367"/>
    </row>
    <row r="4726" spans="1:23" ht="22.5" hidden="1" x14ac:dyDescent="0.2">
      <c r="A4726" s="623">
        <v>89577</v>
      </c>
      <c r="B4726" s="616" t="s">
        <v>3171</v>
      </c>
      <c r="C4726" s="620" t="s">
        <v>1239</v>
      </c>
      <c r="D4726" s="612" t="s">
        <v>169</v>
      </c>
      <c r="E4726" s="621">
        <v>42.19</v>
      </c>
      <c r="F4726" s="614">
        <f t="shared" si="1320"/>
        <v>50.86</v>
      </c>
      <c r="G4726" s="510"/>
      <c r="H4726" s="423"/>
      <c r="I4726" s="422">
        <f t="shared" si="1322"/>
        <v>0</v>
      </c>
      <c r="J4726" s="422">
        <f t="shared" si="1323"/>
        <v>0</v>
      </c>
      <c r="K4726" s="419"/>
      <c r="L4726" s="423">
        <f t="shared" si="1324"/>
        <v>0</v>
      </c>
      <c r="M4726" s="423">
        <f t="shared" si="1325"/>
        <v>0</v>
      </c>
      <c r="N4726" s="424">
        <f t="shared" si="1326"/>
        <v>0</v>
      </c>
      <c r="O4726" s="424">
        <f t="shared" si="1327"/>
        <v>0</v>
      </c>
      <c r="P4726" s="420"/>
      <c r="Q4726" s="525"/>
      <c r="R4726" s="526" t="str">
        <f t="shared" si="1319"/>
        <v/>
      </c>
      <c r="S4726" s="526" t="str">
        <f t="shared" si="1321"/>
        <v/>
      </c>
      <c r="V4726" s="433">
        <f>VLOOKUP(A4726,[3]Cartilha!$A:$A,1,FALSE)</f>
        <v>89577</v>
      </c>
      <c r="W4726" s="367"/>
    </row>
    <row r="4727" spans="1:23" ht="22.5" hidden="1" x14ac:dyDescent="0.2">
      <c r="A4727" s="623">
        <v>89532</v>
      </c>
      <c r="B4727" s="616" t="s">
        <v>3171</v>
      </c>
      <c r="C4727" s="620" t="s">
        <v>1240</v>
      </c>
      <c r="D4727" s="612" t="s">
        <v>169</v>
      </c>
      <c r="E4727" s="621">
        <v>7.83</v>
      </c>
      <c r="F4727" s="614">
        <f t="shared" si="1320"/>
        <v>9.44</v>
      </c>
      <c r="G4727" s="510"/>
      <c r="H4727" s="423"/>
      <c r="I4727" s="422">
        <f t="shared" si="1322"/>
        <v>0</v>
      </c>
      <c r="J4727" s="422">
        <f t="shared" si="1323"/>
        <v>0</v>
      </c>
      <c r="K4727" s="419"/>
      <c r="L4727" s="423">
        <f t="shared" si="1324"/>
        <v>0</v>
      </c>
      <c r="M4727" s="423">
        <f t="shared" si="1325"/>
        <v>0</v>
      </c>
      <c r="N4727" s="424">
        <f t="shared" si="1326"/>
        <v>0</v>
      </c>
      <c r="O4727" s="424">
        <f t="shared" si="1327"/>
        <v>0</v>
      </c>
      <c r="P4727" s="420"/>
      <c r="Q4727" s="525"/>
      <c r="R4727" s="526" t="str">
        <f t="shared" si="1319"/>
        <v/>
      </c>
      <c r="S4727" s="526" t="str">
        <f t="shared" si="1321"/>
        <v/>
      </c>
      <c r="V4727" s="433">
        <f>VLOOKUP(A4727,[3]Cartilha!$A:$A,1,FALSE)</f>
        <v>89532</v>
      </c>
      <c r="W4727" s="367"/>
    </row>
    <row r="4728" spans="1:23" ht="22.5" hidden="1" x14ac:dyDescent="0.2">
      <c r="A4728" s="623">
        <v>89562</v>
      </c>
      <c r="B4728" s="616" t="s">
        <v>3171</v>
      </c>
      <c r="C4728" s="620" t="s">
        <v>1241</v>
      </c>
      <c r="D4728" s="612" t="s">
        <v>169</v>
      </c>
      <c r="E4728" s="621">
        <v>10.58</v>
      </c>
      <c r="F4728" s="614">
        <f t="shared" si="1320"/>
        <v>12.76</v>
      </c>
      <c r="G4728" s="510"/>
      <c r="H4728" s="423"/>
      <c r="I4728" s="422">
        <f t="shared" si="1322"/>
        <v>0</v>
      </c>
      <c r="J4728" s="422">
        <f t="shared" si="1323"/>
        <v>0</v>
      </c>
      <c r="K4728" s="419"/>
      <c r="L4728" s="423">
        <f t="shared" si="1324"/>
        <v>0</v>
      </c>
      <c r="M4728" s="423">
        <f t="shared" si="1325"/>
        <v>0</v>
      </c>
      <c r="N4728" s="424">
        <f t="shared" si="1326"/>
        <v>0</v>
      </c>
      <c r="O4728" s="424">
        <f t="shared" si="1327"/>
        <v>0</v>
      </c>
      <c r="P4728" s="420"/>
      <c r="Q4728" s="525"/>
      <c r="R4728" s="526" t="str">
        <f t="shared" si="1319"/>
        <v/>
      </c>
      <c r="S4728" s="526" t="str">
        <f t="shared" si="1321"/>
        <v/>
      </c>
      <c r="V4728" s="433">
        <f>VLOOKUP(A4728,[3]Cartilha!$A:$A,1,FALSE)</f>
        <v>89562</v>
      </c>
      <c r="W4728" s="367"/>
    </row>
    <row r="4729" spans="1:23" ht="22.5" hidden="1" x14ac:dyDescent="0.2">
      <c r="A4729" s="623">
        <v>89605</v>
      </c>
      <c r="B4729" s="616" t="s">
        <v>3171</v>
      </c>
      <c r="C4729" s="620" t="s">
        <v>1242</v>
      </c>
      <c r="D4729" s="612" t="s">
        <v>169</v>
      </c>
      <c r="E4729" s="621">
        <v>22.97</v>
      </c>
      <c r="F4729" s="614">
        <f t="shared" si="1320"/>
        <v>27.69</v>
      </c>
      <c r="G4729" s="510"/>
      <c r="H4729" s="423"/>
      <c r="I4729" s="422">
        <f t="shared" si="1322"/>
        <v>0</v>
      </c>
      <c r="J4729" s="422">
        <f t="shared" si="1323"/>
        <v>0</v>
      </c>
      <c r="K4729" s="419"/>
      <c r="L4729" s="423">
        <f t="shared" si="1324"/>
        <v>0</v>
      </c>
      <c r="M4729" s="423">
        <f t="shared" si="1325"/>
        <v>0</v>
      </c>
      <c r="N4729" s="424">
        <f t="shared" si="1326"/>
        <v>0</v>
      </c>
      <c r="O4729" s="424">
        <f t="shared" si="1327"/>
        <v>0</v>
      </c>
      <c r="P4729" s="420"/>
      <c r="Q4729" s="525"/>
      <c r="R4729" s="526" t="str">
        <f t="shared" si="1319"/>
        <v/>
      </c>
      <c r="S4729" s="526" t="str">
        <f t="shared" si="1321"/>
        <v/>
      </c>
      <c r="V4729" s="433">
        <f>VLOOKUP(A4729,[3]Cartilha!$A:$A,1,FALSE)</f>
        <v>89605</v>
      </c>
      <c r="W4729" s="367"/>
    </row>
    <row r="4730" spans="1:23" ht="22.5" hidden="1" x14ac:dyDescent="0.2">
      <c r="A4730" s="623">
        <v>89980</v>
      </c>
      <c r="B4730" s="616" t="s">
        <v>3171</v>
      </c>
      <c r="C4730" s="620" t="s">
        <v>1243</v>
      </c>
      <c r="D4730" s="612" t="s">
        <v>169</v>
      </c>
      <c r="E4730" s="621">
        <v>11.77</v>
      </c>
      <c r="F4730" s="614">
        <f t="shared" si="1320"/>
        <v>14.19</v>
      </c>
      <c r="G4730" s="510"/>
      <c r="H4730" s="423"/>
      <c r="I4730" s="422">
        <f t="shared" si="1322"/>
        <v>0</v>
      </c>
      <c r="J4730" s="422">
        <f t="shared" si="1323"/>
        <v>0</v>
      </c>
      <c r="K4730" s="419"/>
      <c r="L4730" s="423">
        <f t="shared" si="1324"/>
        <v>0</v>
      </c>
      <c r="M4730" s="423">
        <f t="shared" si="1325"/>
        <v>0</v>
      </c>
      <c r="N4730" s="424">
        <f t="shared" si="1326"/>
        <v>0</v>
      </c>
      <c r="O4730" s="424">
        <f t="shared" si="1327"/>
        <v>0</v>
      </c>
      <c r="P4730" s="420"/>
      <c r="Q4730" s="525"/>
      <c r="R4730" s="526" t="str">
        <f t="shared" si="1319"/>
        <v/>
      </c>
      <c r="S4730" s="526" t="str">
        <f t="shared" si="1321"/>
        <v/>
      </c>
      <c r="V4730" s="433">
        <f>VLOOKUP(A4730,[3]Cartilha!$A:$A,1,FALSE)</f>
        <v>89980</v>
      </c>
      <c r="W4730" s="367"/>
    </row>
    <row r="4731" spans="1:23" ht="22.5" hidden="1" x14ac:dyDescent="0.2">
      <c r="A4731" s="623">
        <v>89534</v>
      </c>
      <c r="B4731" s="616" t="s">
        <v>3171</v>
      </c>
      <c r="C4731" s="620" t="s">
        <v>1244</v>
      </c>
      <c r="D4731" s="612" t="s">
        <v>169</v>
      </c>
      <c r="E4731" s="621">
        <v>5.18</v>
      </c>
      <c r="F4731" s="614">
        <f t="shared" si="1320"/>
        <v>6.25</v>
      </c>
      <c r="G4731" s="510"/>
      <c r="H4731" s="423"/>
      <c r="I4731" s="422">
        <f t="shared" si="1322"/>
        <v>0</v>
      </c>
      <c r="J4731" s="422">
        <f t="shared" si="1323"/>
        <v>0</v>
      </c>
      <c r="K4731" s="419"/>
      <c r="L4731" s="423">
        <f t="shared" si="1324"/>
        <v>0</v>
      </c>
      <c r="M4731" s="423">
        <f t="shared" si="1325"/>
        <v>0</v>
      </c>
      <c r="N4731" s="424">
        <f t="shared" si="1326"/>
        <v>0</v>
      </c>
      <c r="O4731" s="424">
        <f t="shared" si="1327"/>
        <v>0</v>
      </c>
      <c r="P4731" s="420"/>
      <c r="Q4731" s="525"/>
      <c r="R4731" s="526" t="str">
        <f t="shared" si="1319"/>
        <v/>
      </c>
      <c r="S4731" s="526" t="str">
        <f t="shared" si="1321"/>
        <v/>
      </c>
      <c r="V4731" s="433">
        <f>VLOOKUP(A4731,[3]Cartilha!$A:$A,1,FALSE)</f>
        <v>89534</v>
      </c>
      <c r="W4731" s="367"/>
    </row>
    <row r="4732" spans="1:23" ht="22.5" hidden="1" x14ac:dyDescent="0.2">
      <c r="A4732" s="623">
        <v>89551</v>
      </c>
      <c r="B4732" s="616" t="s">
        <v>3171</v>
      </c>
      <c r="C4732" s="620" t="s">
        <v>1245</v>
      </c>
      <c r="D4732" s="612" t="s">
        <v>169</v>
      </c>
      <c r="E4732" s="621">
        <v>10.78</v>
      </c>
      <c r="F4732" s="614">
        <f t="shared" si="1320"/>
        <v>13</v>
      </c>
      <c r="G4732" s="510"/>
      <c r="H4732" s="423"/>
      <c r="I4732" s="422">
        <f t="shared" si="1322"/>
        <v>0</v>
      </c>
      <c r="J4732" s="422">
        <f t="shared" si="1323"/>
        <v>0</v>
      </c>
      <c r="K4732" s="419"/>
      <c r="L4732" s="423">
        <f t="shared" si="1324"/>
        <v>0</v>
      </c>
      <c r="M4732" s="423">
        <f t="shared" si="1325"/>
        <v>0</v>
      </c>
      <c r="N4732" s="424">
        <f t="shared" si="1326"/>
        <v>0</v>
      </c>
      <c r="O4732" s="424">
        <f t="shared" si="1327"/>
        <v>0</v>
      </c>
      <c r="P4732" s="420"/>
      <c r="Q4732" s="525"/>
      <c r="R4732" s="526" t="str">
        <f t="shared" si="1319"/>
        <v/>
      </c>
      <c r="S4732" s="526" t="str">
        <f t="shared" si="1321"/>
        <v/>
      </c>
      <c r="V4732" s="433">
        <f>VLOOKUP(A4732,[3]Cartilha!$A:$A,1,FALSE)</f>
        <v>89551</v>
      </c>
      <c r="W4732" s="367"/>
    </row>
    <row r="4733" spans="1:23" ht="22.5" hidden="1" x14ac:dyDescent="0.2">
      <c r="A4733" s="623">
        <v>89564</v>
      </c>
      <c r="B4733" s="616" t="s">
        <v>3171</v>
      </c>
      <c r="C4733" s="620" t="s">
        <v>1246</v>
      </c>
      <c r="D4733" s="612" t="s">
        <v>169</v>
      </c>
      <c r="E4733" s="621">
        <v>20.04</v>
      </c>
      <c r="F4733" s="614">
        <f t="shared" si="1320"/>
        <v>24.16</v>
      </c>
      <c r="G4733" s="510"/>
      <c r="H4733" s="423"/>
      <c r="I4733" s="422">
        <f t="shared" si="1322"/>
        <v>0</v>
      </c>
      <c r="J4733" s="422">
        <f t="shared" si="1323"/>
        <v>0</v>
      </c>
      <c r="K4733" s="419"/>
      <c r="L4733" s="423">
        <f t="shared" si="1324"/>
        <v>0</v>
      </c>
      <c r="M4733" s="423">
        <f t="shared" si="1325"/>
        <v>0</v>
      </c>
      <c r="N4733" s="424">
        <f t="shared" si="1326"/>
        <v>0</v>
      </c>
      <c r="O4733" s="424">
        <f t="shared" si="1327"/>
        <v>0</v>
      </c>
      <c r="P4733" s="420"/>
      <c r="Q4733" s="525"/>
      <c r="R4733" s="526" t="str">
        <f t="shared" si="1319"/>
        <v/>
      </c>
      <c r="S4733" s="526" t="str">
        <f t="shared" si="1321"/>
        <v/>
      </c>
      <c r="V4733" s="433">
        <f>VLOOKUP(A4733,[3]Cartilha!$A:$A,1,FALSE)</f>
        <v>89564</v>
      </c>
      <c r="W4733" s="367"/>
    </row>
    <row r="4734" spans="1:23" ht="22.5" hidden="1" x14ac:dyDescent="0.2">
      <c r="A4734" s="623">
        <v>89593</v>
      </c>
      <c r="B4734" s="616" t="s">
        <v>3171</v>
      </c>
      <c r="C4734" s="620" t="s">
        <v>1247</v>
      </c>
      <c r="D4734" s="612" t="s">
        <v>169</v>
      </c>
      <c r="E4734" s="621">
        <v>38.07</v>
      </c>
      <c r="F4734" s="614">
        <f t="shared" si="1320"/>
        <v>45.9</v>
      </c>
      <c r="G4734" s="510"/>
      <c r="H4734" s="423"/>
      <c r="I4734" s="422">
        <f t="shared" si="1322"/>
        <v>0</v>
      </c>
      <c r="J4734" s="422">
        <f t="shared" si="1323"/>
        <v>0</v>
      </c>
      <c r="K4734" s="419"/>
      <c r="L4734" s="423">
        <f t="shared" si="1324"/>
        <v>0</v>
      </c>
      <c r="M4734" s="423">
        <f t="shared" si="1325"/>
        <v>0</v>
      </c>
      <c r="N4734" s="424">
        <f t="shared" si="1326"/>
        <v>0</v>
      </c>
      <c r="O4734" s="424">
        <f t="shared" si="1327"/>
        <v>0</v>
      </c>
      <c r="P4734" s="420"/>
      <c r="Q4734" s="525"/>
      <c r="R4734" s="526" t="str">
        <f t="shared" si="1319"/>
        <v/>
      </c>
      <c r="S4734" s="526" t="str">
        <f t="shared" si="1321"/>
        <v/>
      </c>
      <c r="V4734" s="433">
        <f>VLOOKUP(A4734,[3]Cartilha!$A:$A,1,FALSE)</f>
        <v>89593</v>
      </c>
      <c r="W4734" s="367"/>
    </row>
    <row r="4735" spans="1:23" hidden="1" x14ac:dyDescent="0.2">
      <c r="A4735" s="623">
        <v>89536</v>
      </c>
      <c r="B4735" s="616" t="s">
        <v>3171</v>
      </c>
      <c r="C4735" s="620" t="s">
        <v>1248</v>
      </c>
      <c r="D4735" s="612" t="s">
        <v>169</v>
      </c>
      <c r="E4735" s="621">
        <v>14.55</v>
      </c>
      <c r="F4735" s="614">
        <f t="shared" si="1320"/>
        <v>17.54</v>
      </c>
      <c r="G4735" s="510"/>
      <c r="H4735" s="423"/>
      <c r="I4735" s="422">
        <f t="shared" si="1322"/>
        <v>0</v>
      </c>
      <c r="J4735" s="422">
        <f t="shared" si="1323"/>
        <v>0</v>
      </c>
      <c r="K4735" s="419"/>
      <c r="L4735" s="423">
        <f t="shared" si="1324"/>
        <v>0</v>
      </c>
      <c r="M4735" s="423">
        <f t="shared" si="1325"/>
        <v>0</v>
      </c>
      <c r="N4735" s="424">
        <f t="shared" si="1326"/>
        <v>0</v>
      </c>
      <c r="O4735" s="424">
        <f t="shared" si="1327"/>
        <v>0</v>
      </c>
      <c r="P4735" s="420"/>
      <c r="Q4735" s="525"/>
      <c r="R4735" s="526" t="str">
        <f t="shared" si="1319"/>
        <v/>
      </c>
      <c r="S4735" s="526" t="str">
        <f t="shared" si="1321"/>
        <v/>
      </c>
      <c r="V4735" s="433">
        <f>VLOOKUP(A4735,[3]Cartilha!$A:$A,1,FALSE)</f>
        <v>89536</v>
      </c>
      <c r="W4735" s="367"/>
    </row>
    <row r="4736" spans="1:23" hidden="1" x14ac:dyDescent="0.2">
      <c r="A4736" s="623">
        <v>89552</v>
      </c>
      <c r="B4736" s="616" t="s">
        <v>3171</v>
      </c>
      <c r="C4736" s="620" t="s">
        <v>1249</v>
      </c>
      <c r="D4736" s="612" t="s">
        <v>169</v>
      </c>
      <c r="E4736" s="621">
        <v>22.72</v>
      </c>
      <c r="F4736" s="614">
        <f t="shared" si="1320"/>
        <v>27.39</v>
      </c>
      <c r="G4736" s="510"/>
      <c r="H4736" s="423"/>
      <c r="I4736" s="422">
        <f t="shared" si="1322"/>
        <v>0</v>
      </c>
      <c r="J4736" s="422">
        <f t="shared" si="1323"/>
        <v>0</v>
      </c>
      <c r="K4736" s="419"/>
      <c r="L4736" s="423">
        <f t="shared" si="1324"/>
        <v>0</v>
      </c>
      <c r="M4736" s="423">
        <f t="shared" si="1325"/>
        <v>0</v>
      </c>
      <c r="N4736" s="424">
        <f t="shared" si="1326"/>
        <v>0</v>
      </c>
      <c r="O4736" s="424">
        <f t="shared" si="1327"/>
        <v>0</v>
      </c>
      <c r="P4736" s="420"/>
      <c r="Q4736" s="525"/>
      <c r="R4736" s="526" t="str">
        <f t="shared" si="1319"/>
        <v/>
      </c>
      <c r="S4736" s="526" t="str">
        <f t="shared" si="1321"/>
        <v/>
      </c>
      <c r="V4736" s="433">
        <f>VLOOKUP(A4736,[3]Cartilha!$A:$A,1,FALSE)</f>
        <v>89552</v>
      </c>
      <c r="W4736" s="367"/>
    </row>
    <row r="4737" spans="1:23" hidden="1" x14ac:dyDescent="0.2">
      <c r="A4737" s="623">
        <v>89568</v>
      </c>
      <c r="B4737" s="616" t="s">
        <v>3171</v>
      </c>
      <c r="C4737" s="620" t="s">
        <v>1250</v>
      </c>
      <c r="D4737" s="612" t="s">
        <v>169</v>
      </c>
      <c r="E4737" s="621">
        <v>41.48</v>
      </c>
      <c r="F4737" s="614">
        <f t="shared" si="1320"/>
        <v>50.01</v>
      </c>
      <c r="G4737" s="510"/>
      <c r="H4737" s="423"/>
      <c r="I4737" s="422">
        <f t="shared" si="1322"/>
        <v>0</v>
      </c>
      <c r="J4737" s="422">
        <f t="shared" si="1323"/>
        <v>0</v>
      </c>
      <c r="K4737" s="419"/>
      <c r="L4737" s="423">
        <f t="shared" si="1324"/>
        <v>0</v>
      </c>
      <c r="M4737" s="423">
        <f t="shared" si="1325"/>
        <v>0</v>
      </c>
      <c r="N4737" s="424">
        <f t="shared" si="1326"/>
        <v>0</v>
      </c>
      <c r="O4737" s="424">
        <f t="shared" si="1327"/>
        <v>0</v>
      </c>
      <c r="P4737" s="420"/>
      <c r="Q4737" s="525"/>
      <c r="R4737" s="526" t="str">
        <f t="shared" si="1319"/>
        <v/>
      </c>
      <c r="S4737" s="526" t="str">
        <f t="shared" si="1321"/>
        <v/>
      </c>
      <c r="V4737" s="433">
        <f>VLOOKUP(A4737,[3]Cartilha!$A:$A,1,FALSE)</f>
        <v>89568</v>
      </c>
      <c r="W4737" s="367"/>
    </row>
    <row r="4738" spans="1:23" hidden="1" x14ac:dyDescent="0.2">
      <c r="A4738" s="623">
        <v>89594</v>
      </c>
      <c r="B4738" s="616" t="s">
        <v>3171</v>
      </c>
      <c r="C4738" s="620" t="s">
        <v>1251</v>
      </c>
      <c r="D4738" s="612" t="s">
        <v>169</v>
      </c>
      <c r="E4738" s="621">
        <v>46.18</v>
      </c>
      <c r="F4738" s="614">
        <f t="shared" si="1320"/>
        <v>55.67</v>
      </c>
      <c r="G4738" s="510"/>
      <c r="H4738" s="423"/>
      <c r="I4738" s="422">
        <f t="shared" si="1322"/>
        <v>0</v>
      </c>
      <c r="J4738" s="422">
        <f t="shared" si="1323"/>
        <v>0</v>
      </c>
      <c r="K4738" s="419"/>
      <c r="L4738" s="423">
        <f t="shared" si="1324"/>
        <v>0</v>
      </c>
      <c r="M4738" s="423">
        <f t="shared" si="1325"/>
        <v>0</v>
      </c>
      <c r="N4738" s="424">
        <f t="shared" si="1326"/>
        <v>0</v>
      </c>
      <c r="O4738" s="424">
        <f t="shared" si="1327"/>
        <v>0</v>
      </c>
      <c r="P4738" s="420"/>
      <c r="Q4738" s="525"/>
      <c r="R4738" s="526" t="str">
        <f t="shared" si="1319"/>
        <v/>
      </c>
      <c r="S4738" s="526" t="str">
        <f t="shared" si="1321"/>
        <v/>
      </c>
      <c r="V4738" s="433">
        <f>VLOOKUP(A4738,[3]Cartilha!$A:$A,1,FALSE)</f>
        <v>89594</v>
      </c>
      <c r="W4738" s="367"/>
    </row>
    <row r="4739" spans="1:23" hidden="1" x14ac:dyDescent="0.2">
      <c r="A4739" s="623">
        <v>89609</v>
      </c>
      <c r="B4739" s="616" t="s">
        <v>3171</v>
      </c>
      <c r="C4739" s="620" t="s">
        <v>1252</v>
      </c>
      <c r="D4739" s="612" t="s">
        <v>169</v>
      </c>
      <c r="E4739" s="621">
        <v>108.02</v>
      </c>
      <c r="F4739" s="614">
        <f t="shared" si="1320"/>
        <v>130.22999999999999</v>
      </c>
      <c r="G4739" s="510"/>
      <c r="H4739" s="423"/>
      <c r="I4739" s="422">
        <f t="shared" ref="I4739:I4757" si="1328">IF(ISBLANK(E4739),0,ROUND(F4739*G4739,2))</f>
        <v>0</v>
      </c>
      <c r="J4739" s="422">
        <f t="shared" ref="J4739:J4757" si="1329">IF(ISBLANK(G4739),0,ROUND(G4739*H4739,2))</f>
        <v>0</v>
      </c>
      <c r="K4739" s="419"/>
      <c r="L4739" s="423">
        <f t="shared" ref="L4739:L4757" si="1330">G4739</f>
        <v>0</v>
      </c>
      <c r="M4739" s="423">
        <f t="shared" ref="M4739:M4757" si="1331">H4739</f>
        <v>0</v>
      </c>
      <c r="N4739" s="424">
        <f t="shared" ref="N4739:N4757" si="1332">IF(ISBLANK(E4739),0,ROUND(F4739*L4739,2))</f>
        <v>0</v>
      </c>
      <c r="O4739" s="424">
        <f t="shared" ref="O4739:O4757" si="1333">IF(ISBLANK(L4739),0,ROUND(L4739*M4739,2))</f>
        <v>0</v>
      </c>
      <c r="P4739" s="420"/>
      <c r="Q4739" s="525"/>
      <c r="R4739" s="526" t="str">
        <f t="shared" si="1319"/>
        <v/>
      </c>
      <c r="S4739" s="526" t="str">
        <f t="shared" si="1321"/>
        <v/>
      </c>
      <c r="V4739" s="433">
        <f>VLOOKUP(A4739,[3]Cartilha!$A:$A,1,FALSE)</f>
        <v>89609</v>
      </c>
      <c r="W4739" s="367"/>
    </row>
    <row r="4740" spans="1:23" hidden="1" x14ac:dyDescent="0.2">
      <c r="A4740" s="623">
        <v>89612</v>
      </c>
      <c r="B4740" s="616" t="s">
        <v>3171</v>
      </c>
      <c r="C4740" s="620" t="s">
        <v>1253</v>
      </c>
      <c r="D4740" s="612" t="s">
        <v>169</v>
      </c>
      <c r="E4740" s="621">
        <v>213.36</v>
      </c>
      <c r="F4740" s="614">
        <f t="shared" si="1320"/>
        <v>257.23</v>
      </c>
      <c r="G4740" s="510"/>
      <c r="H4740" s="423"/>
      <c r="I4740" s="422">
        <f t="shared" si="1328"/>
        <v>0</v>
      </c>
      <c r="J4740" s="422">
        <f t="shared" si="1329"/>
        <v>0</v>
      </c>
      <c r="K4740" s="419"/>
      <c r="L4740" s="423">
        <f t="shared" si="1330"/>
        <v>0</v>
      </c>
      <c r="M4740" s="423">
        <f t="shared" si="1331"/>
        <v>0</v>
      </c>
      <c r="N4740" s="424">
        <f t="shared" si="1332"/>
        <v>0</v>
      </c>
      <c r="O4740" s="424">
        <f t="shared" si="1333"/>
        <v>0</v>
      </c>
      <c r="P4740" s="420"/>
      <c r="Q4740" s="525"/>
      <c r="R4740" s="526" t="str">
        <f t="shared" si="1319"/>
        <v/>
      </c>
      <c r="S4740" s="526" t="str">
        <f t="shared" si="1321"/>
        <v/>
      </c>
      <c r="V4740" s="433">
        <f>VLOOKUP(A4740,[3]Cartilha!$A:$A,1,FALSE)</f>
        <v>89612</v>
      </c>
      <c r="W4740" s="367"/>
    </row>
    <row r="4741" spans="1:23" hidden="1" x14ac:dyDescent="0.2">
      <c r="A4741" s="623">
        <v>89615</v>
      </c>
      <c r="B4741" s="616" t="s">
        <v>3171</v>
      </c>
      <c r="C4741" s="620" t="s">
        <v>1254</v>
      </c>
      <c r="D4741" s="612" t="s">
        <v>169</v>
      </c>
      <c r="E4741" s="621">
        <v>323.44</v>
      </c>
      <c r="F4741" s="614">
        <f t="shared" si="1320"/>
        <v>389.94</v>
      </c>
      <c r="G4741" s="510"/>
      <c r="H4741" s="423"/>
      <c r="I4741" s="422">
        <f t="shared" si="1328"/>
        <v>0</v>
      </c>
      <c r="J4741" s="422">
        <f t="shared" si="1329"/>
        <v>0</v>
      </c>
      <c r="K4741" s="419"/>
      <c r="L4741" s="423">
        <f t="shared" si="1330"/>
        <v>0</v>
      </c>
      <c r="M4741" s="423">
        <f t="shared" si="1331"/>
        <v>0</v>
      </c>
      <c r="N4741" s="424">
        <f t="shared" si="1332"/>
        <v>0</v>
      </c>
      <c r="O4741" s="424">
        <f t="shared" si="1333"/>
        <v>0</v>
      </c>
      <c r="P4741" s="420"/>
      <c r="Q4741" s="525"/>
      <c r="R4741" s="526" t="str">
        <f t="shared" si="1319"/>
        <v/>
      </c>
      <c r="S4741" s="526" t="str">
        <f t="shared" si="1321"/>
        <v/>
      </c>
      <c r="V4741" s="433">
        <f>VLOOKUP(A4741,[3]Cartilha!$A:$A,1,FALSE)</f>
        <v>89615</v>
      </c>
      <c r="W4741" s="367"/>
    </row>
    <row r="4742" spans="1:23" hidden="1" x14ac:dyDescent="0.2">
      <c r="A4742" s="623">
        <v>89617</v>
      </c>
      <c r="B4742" s="616" t="s">
        <v>3171</v>
      </c>
      <c r="C4742" s="620" t="s">
        <v>1255</v>
      </c>
      <c r="D4742" s="612" t="s">
        <v>169</v>
      </c>
      <c r="E4742" s="621">
        <v>7.28</v>
      </c>
      <c r="F4742" s="614">
        <f t="shared" si="1320"/>
        <v>8.7799999999999994</v>
      </c>
      <c r="G4742" s="510"/>
      <c r="H4742" s="423"/>
      <c r="I4742" s="422">
        <f t="shared" si="1328"/>
        <v>0</v>
      </c>
      <c r="J4742" s="422">
        <f t="shared" si="1329"/>
        <v>0</v>
      </c>
      <c r="K4742" s="419"/>
      <c r="L4742" s="423">
        <f t="shared" si="1330"/>
        <v>0</v>
      </c>
      <c r="M4742" s="423">
        <f t="shared" si="1331"/>
        <v>0</v>
      </c>
      <c r="N4742" s="424">
        <f t="shared" si="1332"/>
        <v>0</v>
      </c>
      <c r="O4742" s="424">
        <f t="shared" si="1333"/>
        <v>0</v>
      </c>
      <c r="P4742" s="420"/>
      <c r="Q4742" s="525"/>
      <c r="R4742" s="526" t="str">
        <f t="shared" si="1319"/>
        <v/>
      </c>
      <c r="S4742" s="526" t="str">
        <f t="shared" si="1321"/>
        <v/>
      </c>
      <c r="V4742" s="433">
        <f>VLOOKUP(A4742,[3]Cartilha!$A:$A,1,FALSE)</f>
        <v>89617</v>
      </c>
      <c r="W4742" s="367"/>
    </row>
    <row r="4743" spans="1:23" hidden="1" x14ac:dyDescent="0.2">
      <c r="A4743" s="623">
        <v>89620</v>
      </c>
      <c r="B4743" s="616" t="s">
        <v>3171</v>
      </c>
      <c r="C4743" s="620" t="s">
        <v>1256</v>
      </c>
      <c r="D4743" s="612" t="s">
        <v>169</v>
      </c>
      <c r="E4743" s="621">
        <v>12.49</v>
      </c>
      <c r="F4743" s="614">
        <f t="shared" si="1320"/>
        <v>15.06</v>
      </c>
      <c r="G4743" s="510"/>
      <c r="H4743" s="423"/>
      <c r="I4743" s="422">
        <f t="shared" si="1328"/>
        <v>0</v>
      </c>
      <c r="J4743" s="422">
        <f t="shared" si="1329"/>
        <v>0</v>
      </c>
      <c r="K4743" s="419"/>
      <c r="L4743" s="423">
        <f t="shared" si="1330"/>
        <v>0</v>
      </c>
      <c r="M4743" s="423">
        <f t="shared" si="1331"/>
        <v>0</v>
      </c>
      <c r="N4743" s="424">
        <f t="shared" si="1332"/>
        <v>0</v>
      </c>
      <c r="O4743" s="424">
        <f t="shared" si="1333"/>
        <v>0</v>
      </c>
      <c r="P4743" s="420"/>
      <c r="Q4743" s="525"/>
      <c r="R4743" s="526" t="str">
        <f t="shared" si="1319"/>
        <v/>
      </c>
      <c r="S4743" s="526" t="str">
        <f t="shared" si="1321"/>
        <v/>
      </c>
      <c r="V4743" s="433">
        <f>VLOOKUP(A4743,[3]Cartilha!$A:$A,1,FALSE)</f>
        <v>89620</v>
      </c>
      <c r="W4743" s="367"/>
    </row>
    <row r="4744" spans="1:23" hidden="1" x14ac:dyDescent="0.2">
      <c r="A4744" s="623">
        <v>89623</v>
      </c>
      <c r="B4744" s="616" t="s">
        <v>3171</v>
      </c>
      <c r="C4744" s="620" t="s">
        <v>1257</v>
      </c>
      <c r="D4744" s="612" t="s">
        <v>169</v>
      </c>
      <c r="E4744" s="621">
        <v>20.43</v>
      </c>
      <c r="F4744" s="614">
        <f t="shared" si="1320"/>
        <v>24.63</v>
      </c>
      <c r="G4744" s="510"/>
      <c r="H4744" s="423"/>
      <c r="I4744" s="422">
        <f t="shared" si="1328"/>
        <v>0</v>
      </c>
      <c r="J4744" s="422">
        <f t="shared" si="1329"/>
        <v>0</v>
      </c>
      <c r="K4744" s="419"/>
      <c r="L4744" s="423">
        <f t="shared" si="1330"/>
        <v>0</v>
      </c>
      <c r="M4744" s="423">
        <f t="shared" si="1331"/>
        <v>0</v>
      </c>
      <c r="N4744" s="424">
        <f t="shared" si="1332"/>
        <v>0</v>
      </c>
      <c r="O4744" s="424">
        <f t="shared" si="1333"/>
        <v>0</v>
      </c>
      <c r="P4744" s="420"/>
      <c r="Q4744" s="525"/>
      <c r="R4744" s="526" t="str">
        <f t="shared" si="1319"/>
        <v/>
      </c>
      <c r="S4744" s="526" t="str">
        <f t="shared" si="1321"/>
        <v/>
      </c>
      <c r="V4744" s="433">
        <f>VLOOKUP(A4744,[3]Cartilha!$A:$A,1,FALSE)</f>
        <v>89623</v>
      </c>
      <c r="W4744" s="367"/>
    </row>
    <row r="4745" spans="1:23" hidden="1" x14ac:dyDescent="0.2">
      <c r="A4745" s="623">
        <v>89625</v>
      </c>
      <c r="B4745" s="616" t="s">
        <v>3171</v>
      </c>
      <c r="C4745" s="620" t="s">
        <v>1258</v>
      </c>
      <c r="D4745" s="612" t="s">
        <v>169</v>
      </c>
      <c r="E4745" s="621">
        <v>24.5</v>
      </c>
      <c r="F4745" s="614">
        <f t="shared" si="1320"/>
        <v>29.54</v>
      </c>
      <c r="G4745" s="510"/>
      <c r="H4745" s="423"/>
      <c r="I4745" s="422">
        <f t="shared" si="1328"/>
        <v>0</v>
      </c>
      <c r="J4745" s="422">
        <f t="shared" si="1329"/>
        <v>0</v>
      </c>
      <c r="K4745" s="419"/>
      <c r="L4745" s="423">
        <f t="shared" si="1330"/>
        <v>0</v>
      </c>
      <c r="M4745" s="423">
        <f t="shared" si="1331"/>
        <v>0</v>
      </c>
      <c r="N4745" s="424">
        <f t="shared" si="1332"/>
        <v>0</v>
      </c>
      <c r="O4745" s="424">
        <f t="shared" si="1333"/>
        <v>0</v>
      </c>
      <c r="P4745" s="420"/>
      <c r="Q4745" s="525"/>
      <c r="R4745" s="526" t="str">
        <f t="shared" si="1319"/>
        <v/>
      </c>
      <c r="S4745" s="526" t="str">
        <f t="shared" si="1321"/>
        <v/>
      </c>
      <c r="V4745" s="433">
        <f>VLOOKUP(A4745,[3]Cartilha!$A:$A,1,FALSE)</f>
        <v>89625</v>
      </c>
      <c r="W4745" s="367"/>
    </row>
    <row r="4746" spans="1:23" hidden="1" x14ac:dyDescent="0.2">
      <c r="A4746" s="623">
        <v>89628</v>
      </c>
      <c r="B4746" s="616" t="s">
        <v>3171</v>
      </c>
      <c r="C4746" s="620" t="s">
        <v>1259</v>
      </c>
      <c r="D4746" s="612" t="s">
        <v>169</v>
      </c>
      <c r="E4746" s="621">
        <v>53.08</v>
      </c>
      <c r="F4746" s="614">
        <f t="shared" si="1320"/>
        <v>63.99</v>
      </c>
      <c r="G4746" s="510"/>
      <c r="H4746" s="423"/>
      <c r="I4746" s="422">
        <f t="shared" si="1328"/>
        <v>0</v>
      </c>
      <c r="J4746" s="422">
        <f t="shared" si="1329"/>
        <v>0</v>
      </c>
      <c r="K4746" s="419"/>
      <c r="L4746" s="423">
        <f t="shared" si="1330"/>
        <v>0</v>
      </c>
      <c r="M4746" s="423">
        <f t="shared" si="1331"/>
        <v>0</v>
      </c>
      <c r="N4746" s="424">
        <f t="shared" si="1332"/>
        <v>0</v>
      </c>
      <c r="O4746" s="424">
        <f t="shared" si="1333"/>
        <v>0</v>
      </c>
      <c r="P4746" s="420"/>
      <c r="Q4746" s="525"/>
      <c r="R4746" s="526" t="str">
        <f t="shared" si="1319"/>
        <v/>
      </c>
      <c r="S4746" s="526" t="str">
        <f t="shared" si="1321"/>
        <v/>
      </c>
      <c r="V4746" s="433">
        <f>VLOOKUP(A4746,[3]Cartilha!$A:$A,1,FALSE)</f>
        <v>89628</v>
      </c>
      <c r="W4746" s="367"/>
    </row>
    <row r="4747" spans="1:23" hidden="1" x14ac:dyDescent="0.2">
      <c r="A4747" s="623">
        <v>89629</v>
      </c>
      <c r="B4747" s="616" t="s">
        <v>3171</v>
      </c>
      <c r="C4747" s="620" t="s">
        <v>1260</v>
      </c>
      <c r="D4747" s="612" t="s">
        <v>169</v>
      </c>
      <c r="E4747" s="621">
        <v>97.98</v>
      </c>
      <c r="F4747" s="614">
        <f t="shared" si="1320"/>
        <v>118.12</v>
      </c>
      <c r="G4747" s="510"/>
      <c r="H4747" s="423"/>
      <c r="I4747" s="422">
        <f t="shared" si="1328"/>
        <v>0</v>
      </c>
      <c r="J4747" s="422">
        <f t="shared" si="1329"/>
        <v>0</v>
      </c>
      <c r="K4747" s="419"/>
      <c r="L4747" s="423">
        <f t="shared" si="1330"/>
        <v>0</v>
      </c>
      <c r="M4747" s="423">
        <f t="shared" si="1331"/>
        <v>0</v>
      </c>
      <c r="N4747" s="424">
        <f t="shared" si="1332"/>
        <v>0</v>
      </c>
      <c r="O4747" s="424">
        <f t="shared" si="1333"/>
        <v>0</v>
      </c>
      <c r="P4747" s="420"/>
      <c r="Q4747" s="525"/>
      <c r="R4747" s="526" t="str">
        <f t="shared" si="1319"/>
        <v/>
      </c>
      <c r="S4747" s="526" t="str">
        <f t="shared" si="1321"/>
        <v/>
      </c>
      <c r="V4747" s="433">
        <f>VLOOKUP(A4747,[3]Cartilha!$A:$A,1,FALSE)</f>
        <v>89629</v>
      </c>
      <c r="W4747" s="367"/>
    </row>
    <row r="4748" spans="1:23" hidden="1" x14ac:dyDescent="0.2">
      <c r="A4748" s="623">
        <v>89631</v>
      </c>
      <c r="B4748" s="616" t="s">
        <v>3171</v>
      </c>
      <c r="C4748" s="620" t="s">
        <v>1261</v>
      </c>
      <c r="D4748" s="612" t="s">
        <v>169</v>
      </c>
      <c r="E4748" s="621">
        <v>150.55000000000001</v>
      </c>
      <c r="F4748" s="614">
        <f t="shared" si="1320"/>
        <v>181.5</v>
      </c>
      <c r="G4748" s="510"/>
      <c r="H4748" s="423"/>
      <c r="I4748" s="422">
        <f t="shared" si="1328"/>
        <v>0</v>
      </c>
      <c r="J4748" s="422">
        <f t="shared" si="1329"/>
        <v>0</v>
      </c>
      <c r="K4748" s="419"/>
      <c r="L4748" s="423">
        <f t="shared" si="1330"/>
        <v>0</v>
      </c>
      <c r="M4748" s="423">
        <f t="shared" si="1331"/>
        <v>0</v>
      </c>
      <c r="N4748" s="424">
        <f t="shared" si="1332"/>
        <v>0</v>
      </c>
      <c r="O4748" s="424">
        <f t="shared" si="1333"/>
        <v>0</v>
      </c>
      <c r="P4748" s="420"/>
      <c r="Q4748" s="525"/>
      <c r="R4748" s="526" t="str">
        <f t="shared" si="1319"/>
        <v/>
      </c>
      <c r="S4748" s="526" t="str">
        <f t="shared" si="1321"/>
        <v/>
      </c>
      <c r="V4748" s="433">
        <f>VLOOKUP(A4748,[3]Cartilha!$A:$A,1,FALSE)</f>
        <v>89631</v>
      </c>
      <c r="W4748" s="367"/>
    </row>
    <row r="4749" spans="1:23" ht="22.5" hidden="1" x14ac:dyDescent="0.2">
      <c r="A4749" s="623">
        <v>89619</v>
      </c>
      <c r="B4749" s="616" t="s">
        <v>3171</v>
      </c>
      <c r="C4749" s="620" t="s">
        <v>1262</v>
      </c>
      <c r="D4749" s="612" t="s">
        <v>169</v>
      </c>
      <c r="E4749" s="621">
        <v>9.8800000000000008</v>
      </c>
      <c r="F4749" s="614">
        <f t="shared" si="1320"/>
        <v>11.91</v>
      </c>
      <c r="G4749" s="510"/>
      <c r="H4749" s="423"/>
      <c r="I4749" s="422">
        <f t="shared" si="1328"/>
        <v>0</v>
      </c>
      <c r="J4749" s="422">
        <f t="shared" si="1329"/>
        <v>0</v>
      </c>
      <c r="K4749" s="419"/>
      <c r="L4749" s="423">
        <f t="shared" si="1330"/>
        <v>0</v>
      </c>
      <c r="M4749" s="423">
        <f t="shared" si="1331"/>
        <v>0</v>
      </c>
      <c r="N4749" s="424">
        <f t="shared" si="1332"/>
        <v>0</v>
      </c>
      <c r="O4749" s="424">
        <f t="shared" si="1333"/>
        <v>0</v>
      </c>
      <c r="P4749" s="420"/>
      <c r="Q4749" s="525"/>
      <c r="R4749" s="526" t="str">
        <f t="shared" si="1319"/>
        <v/>
      </c>
      <c r="S4749" s="526" t="str">
        <f t="shared" si="1321"/>
        <v/>
      </c>
      <c r="V4749" s="433">
        <f>VLOOKUP(A4749,[3]Cartilha!$A:$A,1,FALSE)</f>
        <v>89619</v>
      </c>
      <c r="W4749" s="367"/>
    </row>
    <row r="4750" spans="1:23" ht="22.5" hidden="1" x14ac:dyDescent="0.2">
      <c r="A4750" s="623">
        <v>89622</v>
      </c>
      <c r="B4750" s="616" t="s">
        <v>3171</v>
      </c>
      <c r="C4750" s="620" t="s">
        <v>1263</v>
      </c>
      <c r="D4750" s="612" t="s">
        <v>169</v>
      </c>
      <c r="E4750" s="621">
        <v>15.06</v>
      </c>
      <c r="F4750" s="614">
        <f t="shared" si="1320"/>
        <v>18.16</v>
      </c>
      <c r="G4750" s="510"/>
      <c r="H4750" s="423"/>
      <c r="I4750" s="422">
        <f t="shared" si="1328"/>
        <v>0</v>
      </c>
      <c r="J4750" s="422">
        <f t="shared" si="1329"/>
        <v>0</v>
      </c>
      <c r="K4750" s="419"/>
      <c r="L4750" s="423">
        <f t="shared" si="1330"/>
        <v>0</v>
      </c>
      <c r="M4750" s="423">
        <f t="shared" si="1331"/>
        <v>0</v>
      </c>
      <c r="N4750" s="424">
        <f t="shared" si="1332"/>
        <v>0</v>
      </c>
      <c r="O4750" s="424">
        <f t="shared" si="1333"/>
        <v>0</v>
      </c>
      <c r="P4750" s="420"/>
      <c r="Q4750" s="525"/>
      <c r="R4750" s="526" t="str">
        <f t="shared" si="1319"/>
        <v/>
      </c>
      <c r="S4750" s="526" t="str">
        <f t="shared" si="1321"/>
        <v/>
      </c>
      <c r="V4750" s="433">
        <f>VLOOKUP(A4750,[3]Cartilha!$A:$A,1,FALSE)</f>
        <v>89622</v>
      </c>
      <c r="W4750" s="367"/>
    </row>
    <row r="4751" spans="1:23" ht="22.5" hidden="1" x14ac:dyDescent="0.2">
      <c r="A4751" s="623">
        <v>89624</v>
      </c>
      <c r="B4751" s="616" t="s">
        <v>3171</v>
      </c>
      <c r="C4751" s="620" t="s">
        <v>1264</v>
      </c>
      <c r="D4751" s="612" t="s">
        <v>169</v>
      </c>
      <c r="E4751" s="621">
        <v>21.73</v>
      </c>
      <c r="F4751" s="614">
        <f t="shared" si="1320"/>
        <v>26.2</v>
      </c>
      <c r="G4751" s="510"/>
      <c r="H4751" s="423"/>
      <c r="I4751" s="422">
        <f t="shared" si="1328"/>
        <v>0</v>
      </c>
      <c r="J4751" s="422">
        <f t="shared" si="1329"/>
        <v>0</v>
      </c>
      <c r="K4751" s="419"/>
      <c r="L4751" s="423">
        <f t="shared" si="1330"/>
        <v>0</v>
      </c>
      <c r="M4751" s="423">
        <f t="shared" si="1331"/>
        <v>0</v>
      </c>
      <c r="N4751" s="424">
        <f t="shared" si="1332"/>
        <v>0</v>
      </c>
      <c r="O4751" s="424">
        <f t="shared" si="1333"/>
        <v>0</v>
      </c>
      <c r="P4751" s="420"/>
      <c r="Q4751" s="525"/>
      <c r="R4751" s="526" t="str">
        <f t="shared" si="1319"/>
        <v/>
      </c>
      <c r="S4751" s="526" t="str">
        <f t="shared" si="1321"/>
        <v/>
      </c>
      <c r="V4751" s="433">
        <f>VLOOKUP(A4751,[3]Cartilha!$A:$A,1,FALSE)</f>
        <v>89624</v>
      </c>
      <c r="W4751" s="367"/>
    </row>
    <row r="4752" spans="1:23" ht="22.5" hidden="1" x14ac:dyDescent="0.2">
      <c r="A4752" s="623">
        <v>89626</v>
      </c>
      <c r="B4752" s="616" t="s">
        <v>3171</v>
      </c>
      <c r="C4752" s="620" t="s">
        <v>1265</v>
      </c>
      <c r="D4752" s="612" t="s">
        <v>169</v>
      </c>
      <c r="E4752" s="621">
        <v>34.51</v>
      </c>
      <c r="F4752" s="614">
        <f t="shared" si="1320"/>
        <v>41.61</v>
      </c>
      <c r="G4752" s="510"/>
      <c r="H4752" s="423"/>
      <c r="I4752" s="422">
        <f t="shared" si="1328"/>
        <v>0</v>
      </c>
      <c r="J4752" s="422">
        <f t="shared" si="1329"/>
        <v>0</v>
      </c>
      <c r="K4752" s="419"/>
      <c r="L4752" s="423">
        <f t="shared" si="1330"/>
        <v>0</v>
      </c>
      <c r="M4752" s="423">
        <f t="shared" si="1331"/>
        <v>0</v>
      </c>
      <c r="N4752" s="424">
        <f t="shared" si="1332"/>
        <v>0</v>
      </c>
      <c r="O4752" s="424">
        <f t="shared" si="1333"/>
        <v>0</v>
      </c>
      <c r="P4752" s="420"/>
      <c r="Q4752" s="525"/>
      <c r="R4752" s="526" t="str">
        <f t="shared" si="1319"/>
        <v/>
      </c>
      <c r="S4752" s="526" t="str">
        <f t="shared" si="1321"/>
        <v/>
      </c>
      <c r="V4752" s="433">
        <f>VLOOKUP(A4752,[3]Cartilha!$A:$A,1,FALSE)</f>
        <v>89626</v>
      </c>
      <c r="W4752" s="367"/>
    </row>
    <row r="4753" spans="1:23" ht="22.5" hidden="1" x14ac:dyDescent="0.2">
      <c r="A4753" s="623">
        <v>89627</v>
      </c>
      <c r="B4753" s="616" t="s">
        <v>3171</v>
      </c>
      <c r="C4753" s="620" t="s">
        <v>1266</v>
      </c>
      <c r="D4753" s="612" t="s">
        <v>169</v>
      </c>
      <c r="E4753" s="621">
        <v>23</v>
      </c>
      <c r="F4753" s="614">
        <f t="shared" si="1320"/>
        <v>27.73</v>
      </c>
      <c r="G4753" s="510"/>
      <c r="H4753" s="423"/>
      <c r="I4753" s="422">
        <f t="shared" si="1328"/>
        <v>0</v>
      </c>
      <c r="J4753" s="422">
        <f t="shared" si="1329"/>
        <v>0</v>
      </c>
      <c r="K4753" s="419"/>
      <c r="L4753" s="423">
        <f t="shared" si="1330"/>
        <v>0</v>
      </c>
      <c r="M4753" s="423">
        <f t="shared" si="1331"/>
        <v>0</v>
      </c>
      <c r="N4753" s="424">
        <f t="shared" si="1332"/>
        <v>0</v>
      </c>
      <c r="O4753" s="424">
        <f t="shared" si="1333"/>
        <v>0</v>
      </c>
      <c r="P4753" s="420"/>
      <c r="Q4753" s="525"/>
      <c r="R4753" s="526" t="str">
        <f t="shared" si="1319"/>
        <v/>
      </c>
      <c r="S4753" s="526" t="str">
        <f t="shared" si="1321"/>
        <v/>
      </c>
      <c r="V4753" s="433">
        <f>VLOOKUP(A4753,[3]Cartilha!$A:$A,1,FALSE)</f>
        <v>89627</v>
      </c>
      <c r="W4753" s="367"/>
    </row>
    <row r="4754" spans="1:23" ht="22.5" hidden="1" x14ac:dyDescent="0.2">
      <c r="A4754" s="623">
        <v>89630</v>
      </c>
      <c r="B4754" s="616" t="s">
        <v>3171</v>
      </c>
      <c r="C4754" s="620" t="s">
        <v>1267</v>
      </c>
      <c r="D4754" s="612" t="s">
        <v>169</v>
      </c>
      <c r="E4754" s="621">
        <v>84.35</v>
      </c>
      <c r="F4754" s="614">
        <f t="shared" si="1320"/>
        <v>101.69</v>
      </c>
      <c r="G4754" s="510"/>
      <c r="H4754" s="423"/>
      <c r="I4754" s="422">
        <f t="shared" si="1328"/>
        <v>0</v>
      </c>
      <c r="J4754" s="422">
        <f t="shared" si="1329"/>
        <v>0</v>
      </c>
      <c r="K4754" s="419"/>
      <c r="L4754" s="423">
        <f t="shared" si="1330"/>
        <v>0</v>
      </c>
      <c r="M4754" s="423">
        <f t="shared" si="1331"/>
        <v>0</v>
      </c>
      <c r="N4754" s="424">
        <f t="shared" si="1332"/>
        <v>0</v>
      </c>
      <c r="O4754" s="424">
        <f t="shared" si="1333"/>
        <v>0</v>
      </c>
      <c r="P4754" s="420"/>
      <c r="Q4754" s="525"/>
      <c r="R4754" s="526" t="str">
        <f t="shared" si="1319"/>
        <v/>
      </c>
      <c r="S4754" s="526" t="str">
        <f t="shared" si="1321"/>
        <v/>
      </c>
      <c r="V4754" s="433">
        <f>VLOOKUP(A4754,[3]Cartilha!$A:$A,1,FALSE)</f>
        <v>89630</v>
      </c>
      <c r="W4754" s="367"/>
    </row>
    <row r="4755" spans="1:23" ht="22.5" hidden="1" x14ac:dyDescent="0.2">
      <c r="A4755" s="623">
        <v>89632</v>
      </c>
      <c r="B4755" s="616" t="s">
        <v>3171</v>
      </c>
      <c r="C4755" s="620" t="s">
        <v>1268</v>
      </c>
      <c r="D4755" s="612" t="s">
        <v>169</v>
      </c>
      <c r="E4755" s="621">
        <v>122.65</v>
      </c>
      <c r="F4755" s="614">
        <f t="shared" si="1320"/>
        <v>147.87</v>
      </c>
      <c r="G4755" s="510"/>
      <c r="H4755" s="423"/>
      <c r="I4755" s="422">
        <f t="shared" si="1328"/>
        <v>0</v>
      </c>
      <c r="J4755" s="422">
        <f t="shared" si="1329"/>
        <v>0</v>
      </c>
      <c r="K4755" s="419"/>
      <c r="L4755" s="423">
        <f t="shared" si="1330"/>
        <v>0</v>
      </c>
      <c r="M4755" s="423">
        <f t="shared" si="1331"/>
        <v>0</v>
      </c>
      <c r="N4755" s="424">
        <f t="shared" si="1332"/>
        <v>0</v>
      </c>
      <c r="O4755" s="424">
        <f t="shared" si="1333"/>
        <v>0</v>
      </c>
      <c r="P4755" s="420"/>
      <c r="Q4755" s="525"/>
      <c r="R4755" s="526" t="str">
        <f t="shared" si="1319"/>
        <v/>
      </c>
      <c r="S4755" s="526" t="str">
        <f t="shared" si="1321"/>
        <v/>
      </c>
      <c r="V4755" s="433">
        <f>VLOOKUP(A4755,[3]Cartilha!$A:$A,1,FALSE)</f>
        <v>89632</v>
      </c>
      <c r="W4755" s="367"/>
    </row>
    <row r="4756" spans="1:23" ht="22.5" hidden="1" x14ac:dyDescent="0.2">
      <c r="A4756" s="623">
        <v>89618</v>
      </c>
      <c r="B4756" s="616" t="s">
        <v>3171</v>
      </c>
      <c r="C4756" s="620" t="s">
        <v>1269</v>
      </c>
      <c r="D4756" s="612" t="s">
        <v>169</v>
      </c>
      <c r="E4756" s="621">
        <v>17</v>
      </c>
      <c r="F4756" s="614">
        <f t="shared" si="1320"/>
        <v>20.5</v>
      </c>
      <c r="G4756" s="510"/>
      <c r="H4756" s="423"/>
      <c r="I4756" s="422">
        <f t="shared" si="1328"/>
        <v>0</v>
      </c>
      <c r="J4756" s="422">
        <f t="shared" si="1329"/>
        <v>0</v>
      </c>
      <c r="K4756" s="419"/>
      <c r="L4756" s="423">
        <f t="shared" si="1330"/>
        <v>0</v>
      </c>
      <c r="M4756" s="423">
        <f t="shared" si="1331"/>
        <v>0</v>
      </c>
      <c r="N4756" s="424">
        <f t="shared" si="1332"/>
        <v>0</v>
      </c>
      <c r="O4756" s="424">
        <f t="shared" si="1333"/>
        <v>0</v>
      </c>
      <c r="P4756" s="420"/>
      <c r="Q4756" s="525"/>
      <c r="R4756" s="526" t="str">
        <f t="shared" ref="R4756:R4819" si="1334">IF(Q4756="X","x",IF(Q4756="xx","x",IF(O4756&gt;0,"x","")))</f>
        <v/>
      </c>
      <c r="S4756" s="526" t="str">
        <f t="shared" si="1321"/>
        <v/>
      </c>
      <c r="V4756" s="433">
        <f>VLOOKUP(A4756,[3]Cartilha!$A:$A,1,FALSE)</f>
        <v>89618</v>
      </c>
      <c r="W4756" s="367"/>
    </row>
    <row r="4757" spans="1:23" ht="22.5" hidden="1" x14ac:dyDescent="0.2">
      <c r="A4757" s="623">
        <v>89621</v>
      </c>
      <c r="B4757" s="616" t="s">
        <v>3171</v>
      </c>
      <c r="C4757" s="620" t="s">
        <v>1270</v>
      </c>
      <c r="D4757" s="612" t="s">
        <v>169</v>
      </c>
      <c r="E4757" s="621">
        <v>28.99</v>
      </c>
      <c r="F4757" s="614">
        <f t="shared" si="1320"/>
        <v>34.950000000000003</v>
      </c>
      <c r="G4757" s="510"/>
      <c r="H4757" s="423"/>
      <c r="I4757" s="422">
        <f t="shared" si="1328"/>
        <v>0</v>
      </c>
      <c r="J4757" s="422">
        <f t="shared" si="1329"/>
        <v>0</v>
      </c>
      <c r="K4757" s="419"/>
      <c r="L4757" s="423">
        <f t="shared" si="1330"/>
        <v>0</v>
      </c>
      <c r="M4757" s="423">
        <f t="shared" si="1331"/>
        <v>0</v>
      </c>
      <c r="N4757" s="424">
        <f t="shared" si="1332"/>
        <v>0</v>
      </c>
      <c r="O4757" s="424">
        <f t="shared" si="1333"/>
        <v>0</v>
      </c>
      <c r="P4757" s="420"/>
      <c r="Q4757" s="525"/>
      <c r="R4757" s="526" t="str">
        <f t="shared" si="1334"/>
        <v/>
      </c>
      <c r="S4757" s="526" t="str">
        <f t="shared" si="1321"/>
        <v/>
      </c>
      <c r="V4757" s="433">
        <f>VLOOKUP(A4757,[3]Cartilha!$A:$A,1,FALSE)</f>
        <v>89621</v>
      </c>
      <c r="W4757" s="367"/>
    </row>
    <row r="4758" spans="1:23" hidden="1" x14ac:dyDescent="0.2">
      <c r="A4758" s="623" t="s">
        <v>2003</v>
      </c>
      <c r="B4758" s="616"/>
      <c r="C4758" s="620" t="s">
        <v>55</v>
      </c>
      <c r="D4758" s="612">
        <v>0</v>
      </c>
      <c r="E4758" s="621"/>
      <c r="F4758" s="614">
        <f t="shared" si="1320"/>
        <v>0</v>
      </c>
      <c r="G4758" s="518"/>
      <c r="H4758" s="446"/>
      <c r="I4758" s="447"/>
      <c r="J4758" s="448"/>
      <c r="K4758" s="419"/>
      <c r="L4758" s="446"/>
      <c r="M4758" s="446"/>
      <c r="N4758" s="447"/>
      <c r="O4758" s="448"/>
      <c r="P4758" s="420"/>
      <c r="Q4758" s="525" t="str">
        <f>IF(OR(SUM(J4759:J4777)&gt;0,SUM(O4759:O4777)&gt;0),"xx","")</f>
        <v/>
      </c>
      <c r="R4758" s="526" t="str">
        <f t="shared" si="1334"/>
        <v/>
      </c>
      <c r="S4758" s="526" t="str">
        <f t="shared" si="1321"/>
        <v/>
      </c>
      <c r="V4758" s="433" t="str">
        <f>VLOOKUP(A4758,[3]Cartilha!$A:$A,1,FALSE)</f>
        <v>9.3.21</v>
      </c>
      <c r="W4758" s="367"/>
    </row>
    <row r="4759" spans="1:23" ht="22.5" hidden="1" x14ac:dyDescent="0.2">
      <c r="A4759" s="623">
        <v>89633</v>
      </c>
      <c r="B4759" s="616" t="s">
        <v>3171</v>
      </c>
      <c r="C4759" s="620" t="s">
        <v>1271</v>
      </c>
      <c r="D4759" s="612" t="s">
        <v>7029</v>
      </c>
      <c r="E4759" s="621">
        <v>25.33</v>
      </c>
      <c r="F4759" s="614">
        <f t="shared" ref="F4759:F4822" si="1335">IF(E4759=0,0,ROUND(E4759*(1+E$13)*(1-E$14),2))</f>
        <v>30.54</v>
      </c>
      <c r="G4759" s="510"/>
      <c r="H4759" s="423"/>
      <c r="I4759" s="422">
        <f t="shared" ref="I4759:I4777" si="1336">IF(ISBLANK(E4759),0,ROUND(F4759*G4759,2))</f>
        <v>0</v>
      </c>
      <c r="J4759" s="422">
        <f t="shared" ref="J4759:J4777" si="1337">IF(ISBLANK(G4759),0,ROUND(G4759*H4759,2))</f>
        <v>0</v>
      </c>
      <c r="K4759" s="419"/>
      <c r="L4759" s="423">
        <f t="shared" ref="L4759:L4777" si="1338">G4759</f>
        <v>0</v>
      </c>
      <c r="M4759" s="423">
        <f t="shared" ref="M4759:M4777" si="1339">H4759</f>
        <v>0</v>
      </c>
      <c r="N4759" s="424">
        <f t="shared" ref="N4759:N4777" si="1340">IF(ISBLANK(E4759),0,ROUND(F4759*L4759,2))</f>
        <v>0</v>
      </c>
      <c r="O4759" s="424">
        <f t="shared" ref="O4759:O4777" si="1341">IF(ISBLANK(L4759),0,ROUND(L4759*M4759,2))</f>
        <v>0</v>
      </c>
      <c r="P4759" s="420"/>
      <c r="Q4759" s="532"/>
      <c r="R4759" s="526" t="str">
        <f t="shared" si="1334"/>
        <v/>
      </c>
      <c r="S4759" s="526" t="str">
        <f t="shared" si="1321"/>
        <v/>
      </c>
      <c r="V4759" s="433">
        <f>VLOOKUP(A4759,[3]Cartilha!$A:$A,1,FALSE)</f>
        <v>89633</v>
      </c>
      <c r="W4759" s="367"/>
    </row>
    <row r="4760" spans="1:23" ht="22.5" hidden="1" x14ac:dyDescent="0.2">
      <c r="A4760" s="623">
        <v>89634</v>
      </c>
      <c r="B4760" s="616" t="s">
        <v>3171</v>
      </c>
      <c r="C4760" s="620" t="s">
        <v>1272</v>
      </c>
      <c r="D4760" s="612" t="s">
        <v>7029</v>
      </c>
      <c r="E4760" s="621">
        <v>38.06</v>
      </c>
      <c r="F4760" s="614">
        <f t="shared" si="1335"/>
        <v>45.89</v>
      </c>
      <c r="G4760" s="510"/>
      <c r="H4760" s="423"/>
      <c r="I4760" s="422">
        <f t="shared" si="1336"/>
        <v>0</v>
      </c>
      <c r="J4760" s="422">
        <f t="shared" si="1337"/>
        <v>0</v>
      </c>
      <c r="K4760" s="419"/>
      <c r="L4760" s="423">
        <f t="shared" si="1338"/>
        <v>0</v>
      </c>
      <c r="M4760" s="423">
        <f t="shared" si="1339"/>
        <v>0</v>
      </c>
      <c r="N4760" s="424">
        <f t="shared" si="1340"/>
        <v>0</v>
      </c>
      <c r="O4760" s="424">
        <f t="shared" si="1341"/>
        <v>0</v>
      </c>
      <c r="P4760" s="420"/>
      <c r="Q4760" s="525"/>
      <c r="R4760" s="526" t="str">
        <f t="shared" si="1334"/>
        <v/>
      </c>
      <c r="S4760" s="526" t="str">
        <f t="shared" si="1321"/>
        <v/>
      </c>
      <c r="V4760" s="433">
        <f>VLOOKUP(A4760,[3]Cartilha!$A:$A,1,FALSE)</f>
        <v>89634</v>
      </c>
      <c r="W4760" s="367"/>
    </row>
    <row r="4761" spans="1:23" ht="22.5" hidden="1" x14ac:dyDescent="0.2">
      <c r="A4761" s="623">
        <v>89635</v>
      </c>
      <c r="B4761" s="616" t="s">
        <v>3171</v>
      </c>
      <c r="C4761" s="620" t="s">
        <v>1273</v>
      </c>
      <c r="D4761" s="612" t="s">
        <v>7029</v>
      </c>
      <c r="E4761" s="621">
        <v>53.82</v>
      </c>
      <c r="F4761" s="614">
        <f t="shared" si="1335"/>
        <v>64.89</v>
      </c>
      <c r="G4761" s="510"/>
      <c r="H4761" s="423"/>
      <c r="I4761" s="422">
        <f t="shared" si="1336"/>
        <v>0</v>
      </c>
      <c r="J4761" s="422">
        <f t="shared" si="1337"/>
        <v>0</v>
      </c>
      <c r="K4761" s="419"/>
      <c r="L4761" s="423">
        <f t="shared" si="1338"/>
        <v>0</v>
      </c>
      <c r="M4761" s="423">
        <f t="shared" si="1339"/>
        <v>0</v>
      </c>
      <c r="N4761" s="424">
        <f t="shared" si="1340"/>
        <v>0</v>
      </c>
      <c r="O4761" s="424">
        <f t="shared" si="1341"/>
        <v>0</v>
      </c>
      <c r="P4761" s="420"/>
      <c r="Q4761" s="525"/>
      <c r="R4761" s="526" t="str">
        <f t="shared" si="1334"/>
        <v/>
      </c>
      <c r="S4761" s="526" t="str">
        <f t="shared" si="1321"/>
        <v/>
      </c>
      <c r="V4761" s="433">
        <f>VLOOKUP(A4761,[3]Cartilha!$A:$A,1,FALSE)</f>
        <v>89635</v>
      </c>
      <c r="W4761" s="367"/>
    </row>
    <row r="4762" spans="1:23" ht="22.5" hidden="1" x14ac:dyDescent="0.2">
      <c r="A4762" s="623">
        <v>89716</v>
      </c>
      <c r="B4762" s="616" t="s">
        <v>3171</v>
      </c>
      <c r="C4762" s="620" t="s">
        <v>1274</v>
      </c>
      <c r="D4762" s="612" t="s">
        <v>7029</v>
      </c>
      <c r="E4762" s="621">
        <v>26.15</v>
      </c>
      <c r="F4762" s="614">
        <f t="shared" si="1335"/>
        <v>31.53</v>
      </c>
      <c r="G4762" s="510"/>
      <c r="H4762" s="423"/>
      <c r="I4762" s="422">
        <f t="shared" si="1336"/>
        <v>0</v>
      </c>
      <c r="J4762" s="422">
        <f t="shared" si="1337"/>
        <v>0</v>
      </c>
      <c r="K4762" s="419"/>
      <c r="L4762" s="423">
        <f t="shared" si="1338"/>
        <v>0</v>
      </c>
      <c r="M4762" s="423">
        <f t="shared" si="1339"/>
        <v>0</v>
      </c>
      <c r="N4762" s="424">
        <f t="shared" si="1340"/>
        <v>0</v>
      </c>
      <c r="O4762" s="424">
        <f t="shared" si="1341"/>
        <v>0</v>
      </c>
      <c r="P4762" s="420"/>
      <c r="Q4762" s="525"/>
      <c r="R4762" s="526" t="str">
        <f t="shared" si="1334"/>
        <v/>
      </c>
      <c r="S4762" s="526" t="str">
        <f t="shared" si="1321"/>
        <v/>
      </c>
      <c r="V4762" s="433">
        <f>VLOOKUP(A4762,[3]Cartilha!$A:$A,1,FALSE)</f>
        <v>89716</v>
      </c>
      <c r="W4762" s="367"/>
    </row>
    <row r="4763" spans="1:23" ht="22.5" hidden="1" x14ac:dyDescent="0.2">
      <c r="A4763" s="623">
        <v>89717</v>
      </c>
      <c r="B4763" s="616" t="s">
        <v>3171</v>
      </c>
      <c r="C4763" s="620" t="s">
        <v>1275</v>
      </c>
      <c r="D4763" s="612" t="s">
        <v>7029</v>
      </c>
      <c r="E4763" s="621">
        <v>39.799999999999997</v>
      </c>
      <c r="F4763" s="614">
        <f t="shared" si="1335"/>
        <v>47.98</v>
      </c>
      <c r="G4763" s="510"/>
      <c r="H4763" s="423"/>
      <c r="I4763" s="422">
        <f t="shared" si="1336"/>
        <v>0</v>
      </c>
      <c r="J4763" s="422">
        <f t="shared" si="1337"/>
        <v>0</v>
      </c>
      <c r="K4763" s="419"/>
      <c r="L4763" s="423">
        <f t="shared" si="1338"/>
        <v>0</v>
      </c>
      <c r="M4763" s="423">
        <f t="shared" si="1339"/>
        <v>0</v>
      </c>
      <c r="N4763" s="424">
        <f t="shared" si="1340"/>
        <v>0</v>
      </c>
      <c r="O4763" s="424">
        <f t="shared" si="1341"/>
        <v>0</v>
      </c>
      <c r="P4763" s="420"/>
      <c r="Q4763" s="525"/>
      <c r="R4763" s="526" t="str">
        <f t="shared" si="1334"/>
        <v/>
      </c>
      <c r="S4763" s="526" t="str">
        <f t="shared" si="1321"/>
        <v/>
      </c>
      <c r="V4763" s="433">
        <f>VLOOKUP(A4763,[3]Cartilha!$A:$A,1,FALSE)</f>
        <v>89717</v>
      </c>
      <c r="W4763" s="367"/>
    </row>
    <row r="4764" spans="1:23" ht="22.5" hidden="1" x14ac:dyDescent="0.2">
      <c r="A4764" s="623">
        <v>89636</v>
      </c>
      <c r="B4764" s="616" t="s">
        <v>3171</v>
      </c>
      <c r="C4764" s="620" t="s">
        <v>1276</v>
      </c>
      <c r="D4764" s="612" t="s">
        <v>7029</v>
      </c>
      <c r="E4764" s="621">
        <v>65.42</v>
      </c>
      <c r="F4764" s="614">
        <f t="shared" si="1335"/>
        <v>78.87</v>
      </c>
      <c r="G4764" s="510"/>
      <c r="H4764" s="423"/>
      <c r="I4764" s="422">
        <f t="shared" si="1336"/>
        <v>0</v>
      </c>
      <c r="J4764" s="422">
        <f t="shared" si="1337"/>
        <v>0</v>
      </c>
      <c r="K4764" s="419"/>
      <c r="L4764" s="423">
        <f t="shared" si="1338"/>
        <v>0</v>
      </c>
      <c r="M4764" s="423">
        <f t="shared" si="1339"/>
        <v>0</v>
      </c>
      <c r="N4764" s="424">
        <f t="shared" si="1340"/>
        <v>0</v>
      </c>
      <c r="O4764" s="424">
        <f t="shared" si="1341"/>
        <v>0</v>
      </c>
      <c r="P4764" s="420"/>
      <c r="Q4764" s="525"/>
      <c r="R4764" s="526" t="str">
        <f t="shared" si="1334"/>
        <v/>
      </c>
      <c r="S4764" s="526" t="str">
        <f t="shared" si="1321"/>
        <v/>
      </c>
      <c r="V4764" s="433">
        <f>VLOOKUP(A4764,[3]Cartilha!$A:$A,1,FALSE)</f>
        <v>89636</v>
      </c>
      <c r="W4764" s="367"/>
    </row>
    <row r="4765" spans="1:23" ht="22.5" hidden="1" x14ac:dyDescent="0.2">
      <c r="A4765" s="623">
        <v>89718</v>
      </c>
      <c r="B4765" s="616" t="s">
        <v>3171</v>
      </c>
      <c r="C4765" s="620" t="s">
        <v>1277</v>
      </c>
      <c r="D4765" s="612" t="s">
        <v>7029</v>
      </c>
      <c r="E4765" s="621">
        <v>48.93</v>
      </c>
      <c r="F4765" s="614">
        <f t="shared" si="1335"/>
        <v>58.99</v>
      </c>
      <c r="G4765" s="510"/>
      <c r="H4765" s="423"/>
      <c r="I4765" s="422">
        <f t="shared" si="1336"/>
        <v>0</v>
      </c>
      <c r="J4765" s="422">
        <f t="shared" si="1337"/>
        <v>0</v>
      </c>
      <c r="K4765" s="419"/>
      <c r="L4765" s="423">
        <f t="shared" si="1338"/>
        <v>0</v>
      </c>
      <c r="M4765" s="423">
        <f t="shared" si="1339"/>
        <v>0</v>
      </c>
      <c r="N4765" s="424">
        <f t="shared" si="1340"/>
        <v>0</v>
      </c>
      <c r="O4765" s="424">
        <f t="shared" si="1341"/>
        <v>0</v>
      </c>
      <c r="P4765" s="420"/>
      <c r="Q4765" s="525"/>
      <c r="R4765" s="526" t="str">
        <f t="shared" si="1334"/>
        <v/>
      </c>
      <c r="S4765" s="526" t="str">
        <f t="shared" si="1321"/>
        <v/>
      </c>
      <c r="V4765" s="433">
        <f>VLOOKUP(A4765,[3]Cartilha!$A:$A,1,FALSE)</f>
        <v>89718</v>
      </c>
      <c r="W4765" s="367"/>
    </row>
    <row r="4766" spans="1:23" hidden="1" x14ac:dyDescent="0.2">
      <c r="A4766" s="623">
        <v>89772</v>
      </c>
      <c r="B4766" s="616" t="s">
        <v>3171</v>
      </c>
      <c r="C4766" s="620" t="s">
        <v>1278</v>
      </c>
      <c r="D4766" s="612" t="s">
        <v>7029</v>
      </c>
      <c r="E4766" s="621">
        <v>88.64</v>
      </c>
      <c r="F4766" s="614">
        <f t="shared" si="1335"/>
        <v>106.86</v>
      </c>
      <c r="G4766" s="510"/>
      <c r="H4766" s="423"/>
      <c r="I4766" s="422">
        <f t="shared" si="1336"/>
        <v>0</v>
      </c>
      <c r="J4766" s="422">
        <f t="shared" si="1337"/>
        <v>0</v>
      </c>
      <c r="K4766" s="419"/>
      <c r="L4766" s="423">
        <f t="shared" si="1338"/>
        <v>0</v>
      </c>
      <c r="M4766" s="423">
        <f t="shared" si="1339"/>
        <v>0</v>
      </c>
      <c r="N4766" s="424">
        <f t="shared" si="1340"/>
        <v>0</v>
      </c>
      <c r="O4766" s="424">
        <f t="shared" si="1341"/>
        <v>0</v>
      </c>
      <c r="P4766" s="420"/>
      <c r="Q4766" s="525"/>
      <c r="R4766" s="526" t="str">
        <f t="shared" si="1334"/>
        <v/>
      </c>
      <c r="S4766" s="526" t="str">
        <f t="shared" si="1321"/>
        <v/>
      </c>
      <c r="V4766" s="433">
        <f>VLOOKUP(A4766,[3]Cartilha!$A:$A,1,FALSE)</f>
        <v>89772</v>
      </c>
      <c r="W4766" s="367"/>
    </row>
    <row r="4767" spans="1:23" hidden="1" x14ac:dyDescent="0.2">
      <c r="A4767" s="623">
        <v>89770</v>
      </c>
      <c r="B4767" s="616" t="s">
        <v>3171</v>
      </c>
      <c r="C4767" s="620" t="s">
        <v>1279</v>
      </c>
      <c r="D4767" s="612" t="s">
        <v>7029</v>
      </c>
      <c r="E4767" s="621">
        <v>42.73</v>
      </c>
      <c r="F4767" s="614">
        <f t="shared" si="1335"/>
        <v>51.52</v>
      </c>
      <c r="G4767" s="510"/>
      <c r="H4767" s="423"/>
      <c r="I4767" s="422">
        <f t="shared" si="1336"/>
        <v>0</v>
      </c>
      <c r="J4767" s="422">
        <f t="shared" si="1337"/>
        <v>0</v>
      </c>
      <c r="K4767" s="419"/>
      <c r="L4767" s="423">
        <f t="shared" si="1338"/>
        <v>0</v>
      </c>
      <c r="M4767" s="423">
        <f t="shared" si="1339"/>
        <v>0</v>
      </c>
      <c r="N4767" s="424">
        <f t="shared" si="1340"/>
        <v>0</v>
      </c>
      <c r="O4767" s="424">
        <f t="shared" si="1341"/>
        <v>0</v>
      </c>
      <c r="P4767" s="420"/>
      <c r="Q4767" s="525"/>
      <c r="R4767" s="526" t="str">
        <f t="shared" si="1334"/>
        <v/>
      </c>
      <c r="S4767" s="526" t="str">
        <f t="shared" si="1321"/>
        <v/>
      </c>
      <c r="V4767" s="433">
        <f>VLOOKUP(A4767,[3]Cartilha!$A:$A,1,FALSE)</f>
        <v>89770</v>
      </c>
      <c r="W4767" s="367"/>
    </row>
    <row r="4768" spans="1:23" hidden="1" x14ac:dyDescent="0.2">
      <c r="A4768" s="623">
        <v>89771</v>
      </c>
      <c r="B4768" s="616" t="s">
        <v>3171</v>
      </c>
      <c r="C4768" s="620" t="s">
        <v>1280</v>
      </c>
      <c r="D4768" s="612" t="s">
        <v>7029</v>
      </c>
      <c r="E4768" s="621">
        <v>58.37</v>
      </c>
      <c r="F4768" s="614">
        <f t="shared" si="1335"/>
        <v>70.37</v>
      </c>
      <c r="G4768" s="510"/>
      <c r="H4768" s="423"/>
      <c r="I4768" s="422">
        <f t="shared" si="1336"/>
        <v>0</v>
      </c>
      <c r="J4768" s="422">
        <f t="shared" si="1337"/>
        <v>0</v>
      </c>
      <c r="K4768" s="419"/>
      <c r="L4768" s="423">
        <f t="shared" si="1338"/>
        <v>0</v>
      </c>
      <c r="M4768" s="423">
        <f t="shared" si="1339"/>
        <v>0</v>
      </c>
      <c r="N4768" s="424">
        <f t="shared" si="1340"/>
        <v>0</v>
      </c>
      <c r="O4768" s="424">
        <f t="shared" si="1341"/>
        <v>0</v>
      </c>
      <c r="P4768" s="420"/>
      <c r="Q4768" s="525"/>
      <c r="R4768" s="526" t="str">
        <f t="shared" si="1334"/>
        <v/>
      </c>
      <c r="S4768" s="526" t="str">
        <f t="shared" si="1321"/>
        <v/>
      </c>
      <c r="V4768" s="433">
        <f>VLOOKUP(A4768,[3]Cartilha!$A:$A,1,FALSE)</f>
        <v>89771</v>
      </c>
      <c r="W4768" s="367"/>
    </row>
    <row r="4769" spans="1:23" hidden="1" x14ac:dyDescent="0.2">
      <c r="A4769" s="623">
        <v>89773</v>
      </c>
      <c r="B4769" s="616" t="s">
        <v>3171</v>
      </c>
      <c r="C4769" s="620" t="s">
        <v>1281</v>
      </c>
      <c r="D4769" s="612" t="s">
        <v>7029</v>
      </c>
      <c r="E4769" s="621">
        <v>135.81</v>
      </c>
      <c r="F4769" s="614">
        <f t="shared" si="1335"/>
        <v>163.72999999999999</v>
      </c>
      <c r="G4769" s="510"/>
      <c r="H4769" s="423"/>
      <c r="I4769" s="422">
        <f t="shared" si="1336"/>
        <v>0</v>
      </c>
      <c r="J4769" s="422">
        <f t="shared" si="1337"/>
        <v>0</v>
      </c>
      <c r="K4769" s="419"/>
      <c r="L4769" s="423">
        <f t="shared" si="1338"/>
        <v>0</v>
      </c>
      <c r="M4769" s="423">
        <f t="shared" si="1339"/>
        <v>0</v>
      </c>
      <c r="N4769" s="424">
        <f t="shared" si="1340"/>
        <v>0</v>
      </c>
      <c r="O4769" s="424">
        <f t="shared" si="1341"/>
        <v>0</v>
      </c>
      <c r="P4769" s="420"/>
      <c r="Q4769" s="525"/>
      <c r="R4769" s="526" t="str">
        <f t="shared" si="1334"/>
        <v/>
      </c>
      <c r="S4769" s="526" t="str">
        <f t="shared" si="1321"/>
        <v/>
      </c>
      <c r="V4769" s="433">
        <f>VLOOKUP(A4769,[3]Cartilha!$A:$A,1,FALSE)</f>
        <v>89773</v>
      </c>
      <c r="W4769" s="367"/>
    </row>
    <row r="4770" spans="1:23" hidden="1" x14ac:dyDescent="0.2">
      <c r="A4770" s="623">
        <v>89775</v>
      </c>
      <c r="B4770" s="616" t="s">
        <v>3171</v>
      </c>
      <c r="C4770" s="620" t="s">
        <v>1282</v>
      </c>
      <c r="D4770" s="612" t="s">
        <v>7029</v>
      </c>
      <c r="E4770" s="621">
        <v>214.43</v>
      </c>
      <c r="F4770" s="614">
        <f t="shared" si="1335"/>
        <v>258.52</v>
      </c>
      <c r="G4770" s="510"/>
      <c r="H4770" s="423"/>
      <c r="I4770" s="422">
        <f t="shared" si="1336"/>
        <v>0</v>
      </c>
      <c r="J4770" s="422">
        <f t="shared" si="1337"/>
        <v>0</v>
      </c>
      <c r="K4770" s="419"/>
      <c r="L4770" s="423">
        <f t="shared" si="1338"/>
        <v>0</v>
      </c>
      <c r="M4770" s="423">
        <f t="shared" si="1339"/>
        <v>0</v>
      </c>
      <c r="N4770" s="424">
        <f t="shared" si="1340"/>
        <v>0</v>
      </c>
      <c r="O4770" s="424">
        <f t="shared" si="1341"/>
        <v>0</v>
      </c>
      <c r="P4770" s="420"/>
      <c r="Q4770" s="525"/>
      <c r="R4770" s="526" t="str">
        <f t="shared" si="1334"/>
        <v/>
      </c>
      <c r="S4770" s="526" t="str">
        <f t="shared" ref="S4770:S4833" si="1342">IF(Q4770="X","x",IF(Q4770="xx","x",IF(OR(J4770&gt;0,O4770&gt;0),"x","")))</f>
        <v/>
      </c>
      <c r="V4770" s="433">
        <f>VLOOKUP(A4770,[3]Cartilha!$A:$A,1,FALSE)</f>
        <v>89775</v>
      </c>
      <c r="W4770" s="367"/>
    </row>
    <row r="4771" spans="1:23" ht="22.5" hidden="1" x14ac:dyDescent="0.2">
      <c r="A4771" s="623">
        <v>94716</v>
      </c>
      <c r="B4771" s="616" t="s">
        <v>3171</v>
      </c>
      <c r="C4771" s="620" t="s">
        <v>1283</v>
      </c>
      <c r="D4771" s="612" t="s">
        <v>7029</v>
      </c>
      <c r="E4771" s="621">
        <v>26.54</v>
      </c>
      <c r="F4771" s="614">
        <f t="shared" si="1335"/>
        <v>32</v>
      </c>
      <c r="G4771" s="510"/>
      <c r="H4771" s="423"/>
      <c r="I4771" s="422">
        <f t="shared" si="1336"/>
        <v>0</v>
      </c>
      <c r="J4771" s="422">
        <f t="shared" si="1337"/>
        <v>0</v>
      </c>
      <c r="K4771" s="419"/>
      <c r="L4771" s="423">
        <f t="shared" si="1338"/>
        <v>0</v>
      </c>
      <c r="M4771" s="423">
        <f t="shared" si="1339"/>
        <v>0</v>
      </c>
      <c r="N4771" s="424">
        <f t="shared" si="1340"/>
        <v>0</v>
      </c>
      <c r="O4771" s="424">
        <f t="shared" si="1341"/>
        <v>0</v>
      </c>
      <c r="P4771" s="420"/>
      <c r="Q4771" s="525"/>
      <c r="R4771" s="526" t="str">
        <f t="shared" si="1334"/>
        <v/>
      </c>
      <c r="S4771" s="526" t="str">
        <f t="shared" si="1342"/>
        <v/>
      </c>
      <c r="V4771" s="433">
        <f>VLOOKUP(A4771,[3]Cartilha!$A:$A,1,FALSE)</f>
        <v>94716</v>
      </c>
      <c r="W4771" s="367"/>
    </row>
    <row r="4772" spans="1:23" ht="22.5" hidden="1" x14ac:dyDescent="0.2">
      <c r="A4772" s="623">
        <v>94717</v>
      </c>
      <c r="B4772" s="616" t="s">
        <v>3171</v>
      </c>
      <c r="C4772" s="620" t="s">
        <v>1284</v>
      </c>
      <c r="D4772" s="612" t="s">
        <v>7029</v>
      </c>
      <c r="E4772" s="621">
        <v>38.82</v>
      </c>
      <c r="F4772" s="614">
        <f t="shared" si="1335"/>
        <v>46.8</v>
      </c>
      <c r="G4772" s="510"/>
      <c r="H4772" s="423"/>
      <c r="I4772" s="422">
        <f t="shared" si="1336"/>
        <v>0</v>
      </c>
      <c r="J4772" s="422">
        <f t="shared" si="1337"/>
        <v>0</v>
      </c>
      <c r="K4772" s="419"/>
      <c r="L4772" s="423">
        <f t="shared" si="1338"/>
        <v>0</v>
      </c>
      <c r="M4772" s="423">
        <f t="shared" si="1339"/>
        <v>0</v>
      </c>
      <c r="N4772" s="424">
        <f t="shared" si="1340"/>
        <v>0</v>
      </c>
      <c r="O4772" s="424">
        <f t="shared" si="1341"/>
        <v>0</v>
      </c>
      <c r="P4772" s="420"/>
      <c r="Q4772" s="525"/>
      <c r="R4772" s="526" t="str">
        <f t="shared" si="1334"/>
        <v/>
      </c>
      <c r="S4772" s="526" t="str">
        <f t="shared" si="1342"/>
        <v/>
      </c>
      <c r="V4772" s="433">
        <f>VLOOKUP(A4772,[3]Cartilha!$A:$A,1,FALSE)</f>
        <v>94717</v>
      </c>
      <c r="W4772" s="367"/>
    </row>
    <row r="4773" spans="1:23" ht="22.5" hidden="1" x14ac:dyDescent="0.2">
      <c r="A4773" s="623">
        <v>94718</v>
      </c>
      <c r="B4773" s="616" t="s">
        <v>3171</v>
      </c>
      <c r="C4773" s="620" t="s">
        <v>1285</v>
      </c>
      <c r="D4773" s="612" t="s">
        <v>7029</v>
      </c>
      <c r="E4773" s="621">
        <v>48.06</v>
      </c>
      <c r="F4773" s="614">
        <f t="shared" si="1335"/>
        <v>57.94</v>
      </c>
      <c r="G4773" s="510"/>
      <c r="H4773" s="423"/>
      <c r="I4773" s="422">
        <f t="shared" si="1336"/>
        <v>0</v>
      </c>
      <c r="J4773" s="422">
        <f t="shared" si="1337"/>
        <v>0</v>
      </c>
      <c r="K4773" s="419"/>
      <c r="L4773" s="423">
        <f t="shared" si="1338"/>
        <v>0</v>
      </c>
      <c r="M4773" s="423">
        <f t="shared" si="1339"/>
        <v>0</v>
      </c>
      <c r="N4773" s="424">
        <f t="shared" si="1340"/>
        <v>0</v>
      </c>
      <c r="O4773" s="424">
        <f t="shared" si="1341"/>
        <v>0</v>
      </c>
      <c r="P4773" s="420"/>
      <c r="Q4773" s="525"/>
      <c r="R4773" s="526" t="str">
        <f t="shared" si="1334"/>
        <v/>
      </c>
      <c r="S4773" s="526" t="str">
        <f t="shared" si="1342"/>
        <v/>
      </c>
      <c r="V4773" s="433">
        <f>VLOOKUP(A4773,[3]Cartilha!$A:$A,1,FALSE)</f>
        <v>94718</v>
      </c>
      <c r="W4773" s="367"/>
    </row>
    <row r="4774" spans="1:23" ht="22.5" hidden="1" x14ac:dyDescent="0.2">
      <c r="A4774" s="623">
        <v>94719</v>
      </c>
      <c r="B4774" s="616" t="s">
        <v>3171</v>
      </c>
      <c r="C4774" s="620" t="s">
        <v>1286</v>
      </c>
      <c r="D4774" s="612" t="s">
        <v>7029</v>
      </c>
      <c r="E4774" s="621">
        <v>62.79</v>
      </c>
      <c r="F4774" s="614">
        <f t="shared" si="1335"/>
        <v>75.7</v>
      </c>
      <c r="G4774" s="510"/>
      <c r="H4774" s="423"/>
      <c r="I4774" s="422">
        <f t="shared" si="1336"/>
        <v>0</v>
      </c>
      <c r="J4774" s="422">
        <f t="shared" si="1337"/>
        <v>0</v>
      </c>
      <c r="K4774" s="419"/>
      <c r="L4774" s="423">
        <f t="shared" si="1338"/>
        <v>0</v>
      </c>
      <c r="M4774" s="423">
        <f t="shared" si="1339"/>
        <v>0</v>
      </c>
      <c r="N4774" s="424">
        <f t="shared" si="1340"/>
        <v>0</v>
      </c>
      <c r="O4774" s="424">
        <f t="shared" si="1341"/>
        <v>0</v>
      </c>
      <c r="P4774" s="420"/>
      <c r="Q4774" s="525"/>
      <c r="R4774" s="526" t="str">
        <f t="shared" si="1334"/>
        <v/>
      </c>
      <c r="S4774" s="526" t="str">
        <f t="shared" si="1342"/>
        <v/>
      </c>
      <c r="V4774" s="433">
        <f>VLOOKUP(A4774,[3]Cartilha!$A:$A,1,FALSE)</f>
        <v>94719</v>
      </c>
      <c r="W4774" s="367"/>
    </row>
    <row r="4775" spans="1:23" ht="22.5" hidden="1" x14ac:dyDescent="0.2">
      <c r="A4775" s="623">
        <v>94720</v>
      </c>
      <c r="B4775" s="616" t="s">
        <v>3171</v>
      </c>
      <c r="C4775" s="620" t="s">
        <v>1287</v>
      </c>
      <c r="D4775" s="612" t="s">
        <v>7029</v>
      </c>
      <c r="E4775" s="621">
        <v>94.91</v>
      </c>
      <c r="F4775" s="614">
        <f t="shared" si="1335"/>
        <v>114.42</v>
      </c>
      <c r="G4775" s="510"/>
      <c r="H4775" s="423"/>
      <c r="I4775" s="422">
        <f t="shared" si="1336"/>
        <v>0</v>
      </c>
      <c r="J4775" s="422">
        <f t="shared" si="1337"/>
        <v>0</v>
      </c>
      <c r="K4775" s="419"/>
      <c r="L4775" s="423">
        <f t="shared" si="1338"/>
        <v>0</v>
      </c>
      <c r="M4775" s="423">
        <f t="shared" si="1339"/>
        <v>0</v>
      </c>
      <c r="N4775" s="424">
        <f t="shared" si="1340"/>
        <v>0</v>
      </c>
      <c r="O4775" s="424">
        <f t="shared" si="1341"/>
        <v>0</v>
      </c>
      <c r="P4775" s="420"/>
      <c r="Q4775" s="525"/>
      <c r="R4775" s="526" t="str">
        <f t="shared" si="1334"/>
        <v/>
      </c>
      <c r="S4775" s="526" t="str">
        <f t="shared" si="1342"/>
        <v/>
      </c>
      <c r="V4775" s="433">
        <f>VLOOKUP(A4775,[3]Cartilha!$A:$A,1,FALSE)</f>
        <v>94720</v>
      </c>
      <c r="W4775" s="367"/>
    </row>
    <row r="4776" spans="1:23" ht="22.5" hidden="1" x14ac:dyDescent="0.2">
      <c r="A4776" s="623">
        <v>94721</v>
      </c>
      <c r="B4776" s="616" t="s">
        <v>3171</v>
      </c>
      <c r="C4776" s="620" t="s">
        <v>1288</v>
      </c>
      <c r="D4776" s="612" t="s">
        <v>7029</v>
      </c>
      <c r="E4776" s="621">
        <v>138.11000000000001</v>
      </c>
      <c r="F4776" s="614">
        <f t="shared" si="1335"/>
        <v>166.51</v>
      </c>
      <c r="G4776" s="510"/>
      <c r="H4776" s="423"/>
      <c r="I4776" s="422">
        <f t="shared" si="1336"/>
        <v>0</v>
      </c>
      <c r="J4776" s="422">
        <f t="shared" si="1337"/>
        <v>0</v>
      </c>
      <c r="K4776" s="419"/>
      <c r="L4776" s="423">
        <f t="shared" si="1338"/>
        <v>0</v>
      </c>
      <c r="M4776" s="423">
        <f t="shared" si="1339"/>
        <v>0</v>
      </c>
      <c r="N4776" s="424">
        <f t="shared" si="1340"/>
        <v>0</v>
      </c>
      <c r="O4776" s="424">
        <f t="shared" si="1341"/>
        <v>0</v>
      </c>
      <c r="P4776" s="420"/>
      <c r="Q4776" s="525"/>
      <c r="R4776" s="526" t="str">
        <f t="shared" si="1334"/>
        <v/>
      </c>
      <c r="S4776" s="526" t="str">
        <f t="shared" si="1342"/>
        <v/>
      </c>
      <c r="V4776" s="433">
        <f>VLOOKUP(A4776,[3]Cartilha!$A:$A,1,FALSE)</f>
        <v>94721</v>
      </c>
      <c r="W4776" s="367"/>
    </row>
    <row r="4777" spans="1:23" ht="22.5" hidden="1" x14ac:dyDescent="0.2">
      <c r="A4777" s="623">
        <v>94722</v>
      </c>
      <c r="B4777" s="616" t="s">
        <v>3171</v>
      </c>
      <c r="C4777" s="620" t="s">
        <v>1289</v>
      </c>
      <c r="D4777" s="612" t="s">
        <v>7029</v>
      </c>
      <c r="E4777" s="621">
        <v>240.94</v>
      </c>
      <c r="F4777" s="614">
        <f t="shared" si="1335"/>
        <v>290.48</v>
      </c>
      <c r="G4777" s="510"/>
      <c r="H4777" s="423"/>
      <c r="I4777" s="422">
        <f t="shared" si="1336"/>
        <v>0</v>
      </c>
      <c r="J4777" s="422">
        <f t="shared" si="1337"/>
        <v>0</v>
      </c>
      <c r="K4777" s="419"/>
      <c r="L4777" s="423">
        <f t="shared" si="1338"/>
        <v>0</v>
      </c>
      <c r="M4777" s="423">
        <f t="shared" si="1339"/>
        <v>0</v>
      </c>
      <c r="N4777" s="424">
        <f t="shared" si="1340"/>
        <v>0</v>
      </c>
      <c r="O4777" s="424">
        <f t="shared" si="1341"/>
        <v>0</v>
      </c>
      <c r="P4777" s="420"/>
      <c r="Q4777" s="532"/>
      <c r="R4777" s="526" t="str">
        <f t="shared" si="1334"/>
        <v/>
      </c>
      <c r="S4777" s="526" t="str">
        <f t="shared" si="1342"/>
        <v/>
      </c>
      <c r="V4777" s="433">
        <f>VLOOKUP(A4777,[3]Cartilha!$A:$A,1,FALSE)</f>
        <v>94722</v>
      </c>
      <c r="W4777" s="367"/>
    </row>
    <row r="4778" spans="1:23" hidden="1" x14ac:dyDescent="0.2">
      <c r="A4778" s="623" t="s">
        <v>2004</v>
      </c>
      <c r="B4778" s="616"/>
      <c r="C4778" s="620" t="s">
        <v>492</v>
      </c>
      <c r="D4778" s="612">
        <v>0</v>
      </c>
      <c r="E4778" s="621"/>
      <c r="F4778" s="614">
        <f t="shared" si="1335"/>
        <v>0</v>
      </c>
      <c r="G4778" s="518"/>
      <c r="H4778" s="446"/>
      <c r="I4778" s="447"/>
      <c r="J4778" s="448"/>
      <c r="K4778" s="419"/>
      <c r="L4778" s="446"/>
      <c r="M4778" s="446"/>
      <c r="N4778" s="447"/>
      <c r="O4778" s="448"/>
      <c r="P4778" s="420"/>
      <c r="Q4778" s="525" t="str">
        <f>IF(OR(SUM(J4779:J4923)&gt;0,SUM(O4779:O4923)&gt;0),"xx","")</f>
        <v/>
      </c>
      <c r="R4778" s="526" t="str">
        <f t="shared" si="1334"/>
        <v/>
      </c>
      <c r="S4778" s="526" t="str">
        <f t="shared" si="1342"/>
        <v/>
      </c>
      <c r="V4778" s="433" t="str">
        <f>VLOOKUP(A4778,[3]Cartilha!$A:$A,1,FALSE)</f>
        <v>9.3.22</v>
      </c>
      <c r="W4778" s="367"/>
    </row>
    <row r="4779" spans="1:23" ht="22.5" hidden="1" x14ac:dyDescent="0.2">
      <c r="A4779" s="623">
        <v>89656</v>
      </c>
      <c r="B4779" s="616" t="s">
        <v>3171</v>
      </c>
      <c r="C4779" s="620" t="s">
        <v>1290</v>
      </c>
      <c r="D4779" s="612" t="s">
        <v>169</v>
      </c>
      <c r="E4779" s="621">
        <v>14.1</v>
      </c>
      <c r="F4779" s="614">
        <f t="shared" si="1335"/>
        <v>17</v>
      </c>
      <c r="G4779" s="510"/>
      <c r="H4779" s="423"/>
      <c r="I4779" s="422">
        <f t="shared" ref="I4779:I4810" si="1343">IF(ISBLANK(E4779),0,ROUND(F4779*G4779,2))</f>
        <v>0</v>
      </c>
      <c r="J4779" s="422">
        <f t="shared" ref="J4779:J4810" si="1344">IF(ISBLANK(G4779),0,ROUND(G4779*H4779,2))</f>
        <v>0</v>
      </c>
      <c r="K4779" s="419"/>
      <c r="L4779" s="423">
        <f t="shared" ref="L4779:L4810" si="1345">G4779</f>
        <v>0</v>
      </c>
      <c r="M4779" s="423">
        <f t="shared" ref="M4779:M4810" si="1346">H4779</f>
        <v>0</v>
      </c>
      <c r="N4779" s="424">
        <f t="shared" ref="N4779:N4810" si="1347">IF(ISBLANK(E4779),0,ROUND(F4779*L4779,2))</f>
        <v>0</v>
      </c>
      <c r="O4779" s="424">
        <f t="shared" ref="O4779:O4810" si="1348">IF(ISBLANK(L4779),0,ROUND(L4779*M4779,2))</f>
        <v>0</v>
      </c>
      <c r="P4779" s="420"/>
      <c r="Q4779" s="532"/>
      <c r="R4779" s="526" t="str">
        <f t="shared" si="1334"/>
        <v/>
      </c>
      <c r="S4779" s="526" t="str">
        <f t="shared" si="1342"/>
        <v/>
      </c>
      <c r="V4779" s="433">
        <f>VLOOKUP(A4779,[3]Cartilha!$A:$A,1,FALSE)</f>
        <v>89656</v>
      </c>
      <c r="W4779" s="367"/>
    </row>
    <row r="4780" spans="1:23" ht="22.5" hidden="1" x14ac:dyDescent="0.2">
      <c r="A4780" s="623">
        <v>89663</v>
      </c>
      <c r="B4780" s="616" t="s">
        <v>3171</v>
      </c>
      <c r="C4780" s="620" t="s">
        <v>1291</v>
      </c>
      <c r="D4780" s="612" t="s">
        <v>169</v>
      </c>
      <c r="E4780" s="621">
        <v>16.28</v>
      </c>
      <c r="F4780" s="614">
        <f t="shared" si="1335"/>
        <v>19.63</v>
      </c>
      <c r="G4780" s="510"/>
      <c r="H4780" s="423"/>
      <c r="I4780" s="422">
        <f t="shared" si="1343"/>
        <v>0</v>
      </c>
      <c r="J4780" s="422">
        <f t="shared" si="1344"/>
        <v>0</v>
      </c>
      <c r="K4780" s="419"/>
      <c r="L4780" s="423">
        <f t="shared" si="1345"/>
        <v>0</v>
      </c>
      <c r="M4780" s="423">
        <f t="shared" si="1346"/>
        <v>0</v>
      </c>
      <c r="N4780" s="424">
        <f t="shared" si="1347"/>
        <v>0</v>
      </c>
      <c r="O4780" s="424">
        <f t="shared" si="1348"/>
        <v>0</v>
      </c>
      <c r="P4780" s="420"/>
      <c r="Q4780" s="525"/>
      <c r="R4780" s="526" t="str">
        <f t="shared" si="1334"/>
        <v/>
      </c>
      <c r="S4780" s="526" t="str">
        <f t="shared" si="1342"/>
        <v/>
      </c>
      <c r="V4780" s="433">
        <f>VLOOKUP(A4780,[3]Cartilha!$A:$A,1,FALSE)</f>
        <v>89663</v>
      </c>
      <c r="W4780" s="367"/>
    </row>
    <row r="4781" spans="1:23" ht="22.5" hidden="1" x14ac:dyDescent="0.2">
      <c r="A4781" s="623">
        <v>89747</v>
      </c>
      <c r="B4781" s="616" t="s">
        <v>3171</v>
      </c>
      <c r="C4781" s="620" t="s">
        <v>1292</v>
      </c>
      <c r="D4781" s="612" t="s">
        <v>169</v>
      </c>
      <c r="E4781" s="621">
        <v>14.41</v>
      </c>
      <c r="F4781" s="614">
        <f t="shared" si="1335"/>
        <v>17.37</v>
      </c>
      <c r="G4781" s="510"/>
      <c r="H4781" s="423"/>
      <c r="I4781" s="422">
        <f t="shared" si="1343"/>
        <v>0</v>
      </c>
      <c r="J4781" s="422">
        <f t="shared" si="1344"/>
        <v>0</v>
      </c>
      <c r="K4781" s="419"/>
      <c r="L4781" s="423">
        <f t="shared" si="1345"/>
        <v>0</v>
      </c>
      <c r="M4781" s="423">
        <f t="shared" si="1346"/>
        <v>0</v>
      </c>
      <c r="N4781" s="424">
        <f t="shared" si="1347"/>
        <v>0</v>
      </c>
      <c r="O4781" s="424">
        <f t="shared" si="1348"/>
        <v>0</v>
      </c>
      <c r="P4781" s="420"/>
      <c r="Q4781" s="525"/>
      <c r="R4781" s="526" t="str">
        <f t="shared" si="1334"/>
        <v/>
      </c>
      <c r="S4781" s="526" t="str">
        <f t="shared" si="1342"/>
        <v/>
      </c>
      <c r="V4781" s="433">
        <f>VLOOKUP(A4781,[3]Cartilha!$A:$A,1,FALSE)</f>
        <v>89747</v>
      </c>
      <c r="W4781" s="367"/>
    </row>
    <row r="4782" spans="1:23" ht="22.5" hidden="1" x14ac:dyDescent="0.2">
      <c r="A4782" s="623">
        <v>89666</v>
      </c>
      <c r="B4782" s="616" t="s">
        <v>3171</v>
      </c>
      <c r="C4782" s="620" t="s">
        <v>1293</v>
      </c>
      <c r="D4782" s="612" t="s">
        <v>169</v>
      </c>
      <c r="E4782" s="621">
        <v>8.76</v>
      </c>
      <c r="F4782" s="614">
        <f t="shared" si="1335"/>
        <v>10.56</v>
      </c>
      <c r="G4782" s="510"/>
      <c r="H4782" s="423"/>
      <c r="I4782" s="422">
        <f t="shared" si="1343"/>
        <v>0</v>
      </c>
      <c r="J4782" s="422">
        <f t="shared" si="1344"/>
        <v>0</v>
      </c>
      <c r="K4782" s="419"/>
      <c r="L4782" s="423">
        <f t="shared" si="1345"/>
        <v>0</v>
      </c>
      <c r="M4782" s="423">
        <f t="shared" si="1346"/>
        <v>0</v>
      </c>
      <c r="N4782" s="424">
        <f t="shared" si="1347"/>
        <v>0</v>
      </c>
      <c r="O4782" s="424">
        <f t="shared" si="1348"/>
        <v>0</v>
      </c>
      <c r="P4782" s="420"/>
      <c r="Q4782" s="525"/>
      <c r="R4782" s="526" t="str">
        <f t="shared" si="1334"/>
        <v/>
      </c>
      <c r="S4782" s="526" t="str">
        <f t="shared" si="1342"/>
        <v/>
      </c>
      <c r="V4782" s="433">
        <f>VLOOKUP(A4782,[3]Cartilha!$A:$A,1,FALSE)</f>
        <v>89666</v>
      </c>
      <c r="W4782" s="367"/>
    </row>
    <row r="4783" spans="1:23" ht="22.5" hidden="1" x14ac:dyDescent="0.2">
      <c r="A4783" s="623">
        <v>89678</v>
      </c>
      <c r="B4783" s="616" t="s">
        <v>3171</v>
      </c>
      <c r="C4783" s="620" t="s">
        <v>1294</v>
      </c>
      <c r="D4783" s="612" t="s">
        <v>169</v>
      </c>
      <c r="E4783" s="621">
        <v>11.69</v>
      </c>
      <c r="F4783" s="614">
        <f t="shared" si="1335"/>
        <v>14.09</v>
      </c>
      <c r="G4783" s="510"/>
      <c r="H4783" s="423"/>
      <c r="I4783" s="422">
        <f t="shared" si="1343"/>
        <v>0</v>
      </c>
      <c r="J4783" s="422">
        <f t="shared" si="1344"/>
        <v>0</v>
      </c>
      <c r="K4783" s="419"/>
      <c r="L4783" s="423">
        <f t="shared" si="1345"/>
        <v>0</v>
      </c>
      <c r="M4783" s="423">
        <f t="shared" si="1346"/>
        <v>0</v>
      </c>
      <c r="N4783" s="424">
        <f t="shared" si="1347"/>
        <v>0</v>
      </c>
      <c r="O4783" s="424">
        <f t="shared" si="1348"/>
        <v>0</v>
      </c>
      <c r="P4783" s="420"/>
      <c r="Q4783" s="525"/>
      <c r="R4783" s="526" t="str">
        <f t="shared" si="1334"/>
        <v/>
      </c>
      <c r="S4783" s="526" t="str">
        <f t="shared" si="1342"/>
        <v/>
      </c>
      <c r="V4783" s="433">
        <f>VLOOKUP(A4783,[3]Cartilha!$A:$A,1,FALSE)</f>
        <v>89678</v>
      </c>
      <c r="W4783" s="367"/>
    </row>
    <row r="4784" spans="1:23" ht="22.5" hidden="1" x14ac:dyDescent="0.2">
      <c r="A4784" s="623">
        <v>89689</v>
      </c>
      <c r="B4784" s="616" t="s">
        <v>3171</v>
      </c>
      <c r="C4784" s="620" t="s">
        <v>1295</v>
      </c>
      <c r="D4784" s="612" t="s">
        <v>169</v>
      </c>
      <c r="E4784" s="621">
        <v>42.49</v>
      </c>
      <c r="F4784" s="614">
        <f t="shared" si="1335"/>
        <v>51.23</v>
      </c>
      <c r="G4784" s="510"/>
      <c r="H4784" s="423"/>
      <c r="I4784" s="422">
        <f t="shared" si="1343"/>
        <v>0</v>
      </c>
      <c r="J4784" s="422">
        <f t="shared" si="1344"/>
        <v>0</v>
      </c>
      <c r="K4784" s="419"/>
      <c r="L4784" s="423">
        <f t="shared" si="1345"/>
        <v>0</v>
      </c>
      <c r="M4784" s="423">
        <f t="shared" si="1346"/>
        <v>0</v>
      </c>
      <c r="N4784" s="424">
        <f t="shared" si="1347"/>
        <v>0</v>
      </c>
      <c r="O4784" s="424">
        <f t="shared" si="1348"/>
        <v>0</v>
      </c>
      <c r="P4784" s="420"/>
      <c r="Q4784" s="525"/>
      <c r="R4784" s="526" t="str">
        <f t="shared" si="1334"/>
        <v/>
      </c>
      <c r="S4784" s="526" t="str">
        <f t="shared" si="1342"/>
        <v/>
      </c>
      <c r="V4784" s="433">
        <f>VLOOKUP(A4784,[3]Cartilha!$A:$A,1,FALSE)</f>
        <v>89689</v>
      </c>
      <c r="W4784" s="367"/>
    </row>
    <row r="4785" spans="1:23" ht="22.5" hidden="1" x14ac:dyDescent="0.2">
      <c r="A4785" s="623">
        <v>89751</v>
      </c>
      <c r="B4785" s="616" t="s">
        <v>3171</v>
      </c>
      <c r="C4785" s="620" t="s">
        <v>1296</v>
      </c>
      <c r="D4785" s="612" t="s">
        <v>169</v>
      </c>
      <c r="E4785" s="621">
        <v>6.89</v>
      </c>
      <c r="F4785" s="614">
        <f t="shared" si="1335"/>
        <v>8.31</v>
      </c>
      <c r="G4785" s="510"/>
      <c r="H4785" s="423"/>
      <c r="I4785" s="422">
        <f t="shared" si="1343"/>
        <v>0</v>
      </c>
      <c r="J4785" s="422">
        <f t="shared" si="1344"/>
        <v>0</v>
      </c>
      <c r="K4785" s="419"/>
      <c r="L4785" s="423">
        <f t="shared" si="1345"/>
        <v>0</v>
      </c>
      <c r="M4785" s="423">
        <f t="shared" si="1346"/>
        <v>0</v>
      </c>
      <c r="N4785" s="424">
        <f t="shared" si="1347"/>
        <v>0</v>
      </c>
      <c r="O4785" s="424">
        <f t="shared" si="1348"/>
        <v>0</v>
      </c>
      <c r="P4785" s="420"/>
      <c r="Q4785" s="525"/>
      <c r="R4785" s="526" t="str">
        <f t="shared" si="1334"/>
        <v/>
      </c>
      <c r="S4785" s="526" t="str">
        <f t="shared" si="1342"/>
        <v/>
      </c>
      <c r="V4785" s="433">
        <f>VLOOKUP(A4785,[3]Cartilha!$A:$A,1,FALSE)</f>
        <v>89751</v>
      </c>
      <c r="W4785" s="367"/>
    </row>
    <row r="4786" spans="1:23" ht="22.5" hidden="1" x14ac:dyDescent="0.2">
      <c r="A4786" s="623">
        <v>89759</v>
      </c>
      <c r="B4786" s="616" t="s">
        <v>3171</v>
      </c>
      <c r="C4786" s="620" t="s">
        <v>1297</v>
      </c>
      <c r="D4786" s="612" t="s">
        <v>169</v>
      </c>
      <c r="E4786" s="621">
        <v>9.5299999999999994</v>
      </c>
      <c r="F4786" s="614">
        <f t="shared" si="1335"/>
        <v>11.49</v>
      </c>
      <c r="G4786" s="510"/>
      <c r="H4786" s="423"/>
      <c r="I4786" s="422">
        <f t="shared" si="1343"/>
        <v>0</v>
      </c>
      <c r="J4786" s="422">
        <f t="shared" si="1344"/>
        <v>0</v>
      </c>
      <c r="K4786" s="419"/>
      <c r="L4786" s="423">
        <f t="shared" si="1345"/>
        <v>0</v>
      </c>
      <c r="M4786" s="423">
        <f t="shared" si="1346"/>
        <v>0</v>
      </c>
      <c r="N4786" s="424">
        <f t="shared" si="1347"/>
        <v>0</v>
      </c>
      <c r="O4786" s="424">
        <f t="shared" si="1348"/>
        <v>0</v>
      </c>
      <c r="P4786" s="420"/>
      <c r="Q4786" s="525"/>
      <c r="R4786" s="526" t="str">
        <f t="shared" si="1334"/>
        <v/>
      </c>
      <c r="S4786" s="526" t="str">
        <f t="shared" si="1342"/>
        <v/>
      </c>
      <c r="V4786" s="433">
        <f>VLOOKUP(A4786,[3]Cartilha!$A:$A,1,FALSE)</f>
        <v>89759</v>
      </c>
      <c r="W4786" s="367"/>
    </row>
    <row r="4787" spans="1:23" ht="22.5" hidden="1" x14ac:dyDescent="0.2">
      <c r="A4787" s="623">
        <v>89764</v>
      </c>
      <c r="B4787" s="616" t="s">
        <v>3171</v>
      </c>
      <c r="C4787" s="620" t="s">
        <v>1298</v>
      </c>
      <c r="D4787" s="612" t="s">
        <v>169</v>
      </c>
      <c r="E4787" s="621">
        <v>39.92</v>
      </c>
      <c r="F4787" s="614">
        <f t="shared" si="1335"/>
        <v>48.13</v>
      </c>
      <c r="G4787" s="510"/>
      <c r="H4787" s="423"/>
      <c r="I4787" s="422">
        <f t="shared" si="1343"/>
        <v>0</v>
      </c>
      <c r="J4787" s="422">
        <f t="shared" si="1344"/>
        <v>0</v>
      </c>
      <c r="K4787" s="419"/>
      <c r="L4787" s="423">
        <f t="shared" si="1345"/>
        <v>0</v>
      </c>
      <c r="M4787" s="423">
        <f t="shared" si="1346"/>
        <v>0</v>
      </c>
      <c r="N4787" s="424">
        <f t="shared" si="1347"/>
        <v>0</v>
      </c>
      <c r="O4787" s="424">
        <f t="shared" si="1348"/>
        <v>0</v>
      </c>
      <c r="P4787" s="420"/>
      <c r="Q4787" s="525"/>
      <c r="R4787" s="526" t="str">
        <f t="shared" si="1334"/>
        <v/>
      </c>
      <c r="S4787" s="526" t="str">
        <f t="shared" si="1342"/>
        <v/>
      </c>
      <c r="V4787" s="433">
        <f>VLOOKUP(A4787,[3]Cartilha!$A:$A,1,FALSE)</f>
        <v>89764</v>
      </c>
      <c r="W4787" s="367"/>
    </row>
    <row r="4788" spans="1:23" ht="22.5" hidden="1" x14ac:dyDescent="0.2">
      <c r="A4788" s="623">
        <v>89820</v>
      </c>
      <c r="B4788" s="616" t="s">
        <v>3171</v>
      </c>
      <c r="C4788" s="620" t="s">
        <v>1299</v>
      </c>
      <c r="D4788" s="612" t="s">
        <v>169</v>
      </c>
      <c r="E4788" s="621">
        <v>38.770000000000003</v>
      </c>
      <c r="F4788" s="614">
        <f t="shared" si="1335"/>
        <v>46.74</v>
      </c>
      <c r="G4788" s="510"/>
      <c r="H4788" s="423"/>
      <c r="I4788" s="422">
        <f t="shared" si="1343"/>
        <v>0</v>
      </c>
      <c r="J4788" s="422">
        <f t="shared" si="1344"/>
        <v>0</v>
      </c>
      <c r="K4788" s="419"/>
      <c r="L4788" s="423">
        <f t="shared" si="1345"/>
        <v>0</v>
      </c>
      <c r="M4788" s="423">
        <f t="shared" si="1346"/>
        <v>0</v>
      </c>
      <c r="N4788" s="424">
        <f t="shared" si="1347"/>
        <v>0</v>
      </c>
      <c r="O4788" s="424">
        <f t="shared" si="1348"/>
        <v>0</v>
      </c>
      <c r="P4788" s="420"/>
      <c r="Q4788" s="525"/>
      <c r="R4788" s="526" t="str">
        <f t="shared" si="1334"/>
        <v/>
      </c>
      <c r="S4788" s="526" t="str">
        <f t="shared" si="1342"/>
        <v/>
      </c>
      <c r="V4788" s="433">
        <f>VLOOKUP(A4788,[3]Cartilha!$A:$A,1,FALSE)</f>
        <v>89820</v>
      </c>
      <c r="W4788" s="367"/>
    </row>
    <row r="4789" spans="1:23" ht="22.5" hidden="1" x14ac:dyDescent="0.2">
      <c r="A4789" s="623">
        <v>89832</v>
      </c>
      <c r="B4789" s="616" t="s">
        <v>3171</v>
      </c>
      <c r="C4789" s="620" t="s">
        <v>1300</v>
      </c>
      <c r="D4789" s="612" t="s">
        <v>169</v>
      </c>
      <c r="E4789" s="621">
        <v>50.79</v>
      </c>
      <c r="F4789" s="614">
        <f t="shared" si="1335"/>
        <v>61.23</v>
      </c>
      <c r="G4789" s="510"/>
      <c r="H4789" s="423"/>
      <c r="I4789" s="422">
        <f t="shared" si="1343"/>
        <v>0</v>
      </c>
      <c r="J4789" s="422">
        <f t="shared" si="1344"/>
        <v>0</v>
      </c>
      <c r="K4789" s="419"/>
      <c r="L4789" s="423">
        <f t="shared" si="1345"/>
        <v>0</v>
      </c>
      <c r="M4789" s="423">
        <f t="shared" si="1346"/>
        <v>0</v>
      </c>
      <c r="N4789" s="424">
        <f t="shared" si="1347"/>
        <v>0</v>
      </c>
      <c r="O4789" s="424">
        <f t="shared" si="1348"/>
        <v>0</v>
      </c>
      <c r="P4789" s="420"/>
      <c r="Q4789" s="525"/>
      <c r="R4789" s="526" t="str">
        <f t="shared" si="1334"/>
        <v/>
      </c>
      <c r="S4789" s="526" t="str">
        <f t="shared" si="1342"/>
        <v/>
      </c>
      <c r="V4789" s="433">
        <f>VLOOKUP(A4789,[3]Cartilha!$A:$A,1,FALSE)</f>
        <v>89832</v>
      </c>
      <c r="W4789" s="367"/>
    </row>
    <row r="4790" spans="1:23" ht="22.5" hidden="1" x14ac:dyDescent="0.2">
      <c r="A4790" s="623">
        <v>89640</v>
      </c>
      <c r="B4790" s="616" t="s">
        <v>3171</v>
      </c>
      <c r="C4790" s="620" t="s">
        <v>6934</v>
      </c>
      <c r="D4790" s="612" t="s">
        <v>169</v>
      </c>
      <c r="E4790" s="621">
        <v>20.28</v>
      </c>
      <c r="F4790" s="614">
        <f t="shared" si="1335"/>
        <v>24.45</v>
      </c>
      <c r="G4790" s="510"/>
      <c r="H4790" s="423"/>
      <c r="I4790" s="422">
        <f t="shared" si="1343"/>
        <v>0</v>
      </c>
      <c r="J4790" s="422">
        <f t="shared" si="1344"/>
        <v>0</v>
      </c>
      <c r="K4790" s="419"/>
      <c r="L4790" s="423">
        <f t="shared" si="1345"/>
        <v>0</v>
      </c>
      <c r="M4790" s="423">
        <f t="shared" si="1346"/>
        <v>0</v>
      </c>
      <c r="N4790" s="424">
        <f t="shared" si="1347"/>
        <v>0</v>
      </c>
      <c r="O4790" s="424">
        <f t="shared" si="1348"/>
        <v>0</v>
      </c>
      <c r="P4790" s="420"/>
      <c r="Q4790" s="525"/>
      <c r="R4790" s="526" t="str">
        <f t="shared" si="1334"/>
        <v/>
      </c>
      <c r="S4790" s="526" t="str">
        <f t="shared" si="1342"/>
        <v/>
      </c>
      <c r="V4790" s="433">
        <f>VLOOKUP(A4790,[3]Cartilha!$A:$A,1,FALSE)</f>
        <v>89640</v>
      </c>
      <c r="W4790" s="367"/>
    </row>
    <row r="4791" spans="1:23" ht="22.5" hidden="1" x14ac:dyDescent="0.2">
      <c r="A4791" s="623">
        <v>89644</v>
      </c>
      <c r="B4791" s="616" t="s">
        <v>3171</v>
      </c>
      <c r="C4791" s="620" t="s">
        <v>6935</v>
      </c>
      <c r="D4791" s="612" t="s">
        <v>169</v>
      </c>
      <c r="E4791" s="621">
        <v>30.26</v>
      </c>
      <c r="F4791" s="614">
        <f t="shared" si="1335"/>
        <v>36.479999999999997</v>
      </c>
      <c r="G4791" s="510"/>
      <c r="H4791" s="423"/>
      <c r="I4791" s="422">
        <f t="shared" si="1343"/>
        <v>0</v>
      </c>
      <c r="J4791" s="422">
        <f t="shared" si="1344"/>
        <v>0</v>
      </c>
      <c r="K4791" s="419"/>
      <c r="L4791" s="423">
        <f t="shared" si="1345"/>
        <v>0</v>
      </c>
      <c r="M4791" s="423">
        <f t="shared" si="1346"/>
        <v>0</v>
      </c>
      <c r="N4791" s="424">
        <f t="shared" si="1347"/>
        <v>0</v>
      </c>
      <c r="O4791" s="424">
        <f t="shared" si="1348"/>
        <v>0</v>
      </c>
      <c r="P4791" s="420"/>
      <c r="Q4791" s="525"/>
      <c r="R4791" s="526" t="str">
        <f t="shared" si="1334"/>
        <v/>
      </c>
      <c r="S4791" s="526" t="str">
        <f t="shared" si="1342"/>
        <v/>
      </c>
      <c r="V4791" s="433">
        <f>VLOOKUP(A4791,[3]Cartilha!$A:$A,1,FALSE)</f>
        <v>89644</v>
      </c>
      <c r="W4791" s="367"/>
    </row>
    <row r="4792" spans="1:23" ht="22.5" hidden="1" x14ac:dyDescent="0.2">
      <c r="A4792" s="623">
        <v>89722</v>
      </c>
      <c r="B4792" s="616" t="s">
        <v>3171</v>
      </c>
      <c r="C4792" s="620" t="s">
        <v>6936</v>
      </c>
      <c r="D4792" s="612" t="s">
        <v>169</v>
      </c>
      <c r="E4792" s="621">
        <v>27.43</v>
      </c>
      <c r="F4792" s="614">
        <f t="shared" si="1335"/>
        <v>33.07</v>
      </c>
      <c r="G4792" s="510"/>
      <c r="H4792" s="423"/>
      <c r="I4792" s="422">
        <f t="shared" si="1343"/>
        <v>0</v>
      </c>
      <c r="J4792" s="422">
        <f t="shared" si="1344"/>
        <v>0</v>
      </c>
      <c r="K4792" s="419"/>
      <c r="L4792" s="423">
        <f t="shared" si="1345"/>
        <v>0</v>
      </c>
      <c r="M4792" s="423">
        <f t="shared" si="1346"/>
        <v>0</v>
      </c>
      <c r="N4792" s="424">
        <f t="shared" si="1347"/>
        <v>0</v>
      </c>
      <c r="O4792" s="424">
        <f t="shared" si="1348"/>
        <v>0</v>
      </c>
      <c r="P4792" s="420"/>
      <c r="Q4792" s="525"/>
      <c r="R4792" s="526" t="str">
        <f t="shared" si="1334"/>
        <v/>
      </c>
      <c r="S4792" s="526" t="str">
        <f t="shared" si="1342"/>
        <v/>
      </c>
      <c r="V4792" s="433">
        <f>VLOOKUP(A4792,[3]Cartilha!$A:$A,1,FALSE)</f>
        <v>89722</v>
      </c>
      <c r="W4792" s="367"/>
    </row>
    <row r="4793" spans="1:23" ht="22.5" hidden="1" x14ac:dyDescent="0.2">
      <c r="A4793" s="623">
        <v>89637</v>
      </c>
      <c r="B4793" s="616" t="s">
        <v>3171</v>
      </c>
      <c r="C4793" s="620" t="s">
        <v>1301</v>
      </c>
      <c r="D4793" s="612" t="s">
        <v>169</v>
      </c>
      <c r="E4793" s="621">
        <v>11.13</v>
      </c>
      <c r="F4793" s="614">
        <f t="shared" si="1335"/>
        <v>13.42</v>
      </c>
      <c r="G4793" s="510"/>
      <c r="H4793" s="423"/>
      <c r="I4793" s="422">
        <f t="shared" si="1343"/>
        <v>0</v>
      </c>
      <c r="J4793" s="422">
        <f t="shared" si="1344"/>
        <v>0</v>
      </c>
      <c r="K4793" s="419"/>
      <c r="L4793" s="423">
        <f t="shared" si="1345"/>
        <v>0</v>
      </c>
      <c r="M4793" s="423">
        <f t="shared" si="1346"/>
        <v>0</v>
      </c>
      <c r="N4793" s="424">
        <f t="shared" si="1347"/>
        <v>0</v>
      </c>
      <c r="O4793" s="424">
        <f t="shared" si="1348"/>
        <v>0</v>
      </c>
      <c r="P4793" s="420"/>
      <c r="Q4793" s="525"/>
      <c r="R4793" s="526" t="str">
        <f t="shared" si="1334"/>
        <v/>
      </c>
      <c r="S4793" s="526" t="str">
        <f t="shared" si="1342"/>
        <v/>
      </c>
      <c r="V4793" s="433">
        <f>VLOOKUP(A4793,[3]Cartilha!$A:$A,1,FALSE)</f>
        <v>89637</v>
      </c>
      <c r="W4793" s="367"/>
    </row>
    <row r="4794" spans="1:23" ht="22.5" hidden="1" x14ac:dyDescent="0.2">
      <c r="A4794" s="623">
        <v>89641</v>
      </c>
      <c r="B4794" s="616" t="s">
        <v>3171</v>
      </c>
      <c r="C4794" s="620" t="s">
        <v>1302</v>
      </c>
      <c r="D4794" s="612" t="s">
        <v>169</v>
      </c>
      <c r="E4794" s="621">
        <v>15.76</v>
      </c>
      <c r="F4794" s="614">
        <f t="shared" si="1335"/>
        <v>19</v>
      </c>
      <c r="G4794" s="510"/>
      <c r="H4794" s="423"/>
      <c r="I4794" s="422">
        <f t="shared" si="1343"/>
        <v>0</v>
      </c>
      <c r="J4794" s="422">
        <f t="shared" si="1344"/>
        <v>0</v>
      </c>
      <c r="K4794" s="419"/>
      <c r="L4794" s="423">
        <f t="shared" si="1345"/>
        <v>0</v>
      </c>
      <c r="M4794" s="423">
        <f t="shared" si="1346"/>
        <v>0</v>
      </c>
      <c r="N4794" s="424">
        <f t="shared" si="1347"/>
        <v>0</v>
      </c>
      <c r="O4794" s="424">
        <f t="shared" si="1348"/>
        <v>0</v>
      </c>
      <c r="P4794" s="420"/>
      <c r="Q4794" s="525"/>
      <c r="R4794" s="526" t="str">
        <f t="shared" si="1334"/>
        <v/>
      </c>
      <c r="S4794" s="526" t="str">
        <f t="shared" si="1342"/>
        <v/>
      </c>
      <c r="V4794" s="433">
        <f>VLOOKUP(A4794,[3]Cartilha!$A:$A,1,FALSE)</f>
        <v>89641</v>
      </c>
      <c r="W4794" s="367"/>
    </row>
    <row r="4795" spans="1:23" ht="22.5" hidden="1" x14ac:dyDescent="0.2">
      <c r="A4795" s="623">
        <v>89646</v>
      </c>
      <c r="B4795" s="616" t="s">
        <v>3171</v>
      </c>
      <c r="C4795" s="620" t="s">
        <v>1303</v>
      </c>
      <c r="D4795" s="612" t="s">
        <v>169</v>
      </c>
      <c r="E4795" s="621">
        <v>24.65</v>
      </c>
      <c r="F4795" s="614">
        <f t="shared" si="1335"/>
        <v>29.72</v>
      </c>
      <c r="G4795" s="510"/>
      <c r="H4795" s="423"/>
      <c r="I4795" s="422">
        <f t="shared" si="1343"/>
        <v>0</v>
      </c>
      <c r="J4795" s="422">
        <f t="shared" si="1344"/>
        <v>0</v>
      </c>
      <c r="K4795" s="419"/>
      <c r="L4795" s="423">
        <f t="shared" si="1345"/>
        <v>0</v>
      </c>
      <c r="M4795" s="423">
        <f t="shared" si="1346"/>
        <v>0</v>
      </c>
      <c r="N4795" s="424">
        <f t="shared" si="1347"/>
        <v>0</v>
      </c>
      <c r="O4795" s="424">
        <f t="shared" si="1348"/>
        <v>0</v>
      </c>
      <c r="P4795" s="420"/>
      <c r="Q4795" s="525"/>
      <c r="R4795" s="526" t="str">
        <f t="shared" si="1334"/>
        <v/>
      </c>
      <c r="S4795" s="526" t="str">
        <f t="shared" si="1342"/>
        <v/>
      </c>
      <c r="V4795" s="433">
        <f>VLOOKUP(A4795,[3]Cartilha!$A:$A,1,FALSE)</f>
        <v>89646</v>
      </c>
      <c r="W4795" s="367"/>
    </row>
    <row r="4796" spans="1:23" ht="22.5" hidden="1" x14ac:dyDescent="0.2">
      <c r="A4796" s="623">
        <v>89649</v>
      </c>
      <c r="B4796" s="616" t="s">
        <v>3171</v>
      </c>
      <c r="C4796" s="620" t="s">
        <v>1304</v>
      </c>
      <c r="D4796" s="612" t="s">
        <v>169</v>
      </c>
      <c r="E4796" s="621">
        <v>36.43</v>
      </c>
      <c r="F4796" s="614">
        <f t="shared" si="1335"/>
        <v>43.92</v>
      </c>
      <c r="G4796" s="510"/>
      <c r="H4796" s="423"/>
      <c r="I4796" s="422">
        <f t="shared" si="1343"/>
        <v>0</v>
      </c>
      <c r="J4796" s="422">
        <f t="shared" si="1344"/>
        <v>0</v>
      </c>
      <c r="K4796" s="419"/>
      <c r="L4796" s="423">
        <f t="shared" si="1345"/>
        <v>0</v>
      </c>
      <c r="M4796" s="423">
        <f t="shared" si="1346"/>
        <v>0</v>
      </c>
      <c r="N4796" s="424">
        <f t="shared" si="1347"/>
        <v>0</v>
      </c>
      <c r="O4796" s="424">
        <f t="shared" si="1348"/>
        <v>0</v>
      </c>
      <c r="P4796" s="420"/>
      <c r="Q4796" s="525"/>
      <c r="R4796" s="526" t="str">
        <f t="shared" si="1334"/>
        <v/>
      </c>
      <c r="S4796" s="526" t="str">
        <f t="shared" si="1342"/>
        <v/>
      </c>
      <c r="V4796" s="433">
        <f>VLOOKUP(A4796,[3]Cartilha!$A:$A,1,FALSE)</f>
        <v>89649</v>
      </c>
      <c r="W4796" s="367"/>
    </row>
    <row r="4797" spans="1:23" ht="22.5" hidden="1" x14ac:dyDescent="0.2">
      <c r="A4797" s="623">
        <v>89719</v>
      </c>
      <c r="B4797" s="616" t="s">
        <v>3171</v>
      </c>
      <c r="C4797" s="620" t="s">
        <v>1305</v>
      </c>
      <c r="D4797" s="612" t="s">
        <v>169</v>
      </c>
      <c r="E4797" s="621">
        <v>12.93</v>
      </c>
      <c r="F4797" s="614">
        <f t="shared" si="1335"/>
        <v>15.59</v>
      </c>
      <c r="G4797" s="510"/>
      <c r="H4797" s="423"/>
      <c r="I4797" s="422">
        <f t="shared" si="1343"/>
        <v>0</v>
      </c>
      <c r="J4797" s="422">
        <f t="shared" si="1344"/>
        <v>0</v>
      </c>
      <c r="K4797" s="419"/>
      <c r="L4797" s="423">
        <f t="shared" si="1345"/>
        <v>0</v>
      </c>
      <c r="M4797" s="423">
        <f t="shared" si="1346"/>
        <v>0</v>
      </c>
      <c r="N4797" s="424">
        <f t="shared" si="1347"/>
        <v>0</v>
      </c>
      <c r="O4797" s="424">
        <f t="shared" si="1348"/>
        <v>0</v>
      </c>
      <c r="P4797" s="420"/>
      <c r="Q4797" s="525"/>
      <c r="R4797" s="526" t="str">
        <f t="shared" si="1334"/>
        <v/>
      </c>
      <c r="S4797" s="526" t="str">
        <f t="shared" si="1342"/>
        <v/>
      </c>
      <c r="V4797" s="433">
        <f>VLOOKUP(A4797,[3]Cartilha!$A:$A,1,FALSE)</f>
        <v>89719</v>
      </c>
      <c r="W4797" s="367"/>
    </row>
    <row r="4798" spans="1:23" ht="22.5" hidden="1" x14ac:dyDescent="0.2">
      <c r="A4798" s="623">
        <v>89723</v>
      </c>
      <c r="B4798" s="616" t="s">
        <v>3171</v>
      </c>
      <c r="C4798" s="620" t="s">
        <v>1306</v>
      </c>
      <c r="D4798" s="612" t="s">
        <v>169</v>
      </c>
      <c r="E4798" s="621">
        <v>21.37</v>
      </c>
      <c r="F4798" s="614">
        <f t="shared" si="1335"/>
        <v>25.76</v>
      </c>
      <c r="G4798" s="510"/>
      <c r="H4798" s="423"/>
      <c r="I4798" s="422">
        <f t="shared" si="1343"/>
        <v>0</v>
      </c>
      <c r="J4798" s="422">
        <f t="shared" si="1344"/>
        <v>0</v>
      </c>
      <c r="K4798" s="419"/>
      <c r="L4798" s="423">
        <f t="shared" si="1345"/>
        <v>0</v>
      </c>
      <c r="M4798" s="423">
        <f t="shared" si="1346"/>
        <v>0</v>
      </c>
      <c r="N4798" s="424">
        <f t="shared" si="1347"/>
        <v>0</v>
      </c>
      <c r="O4798" s="424">
        <f t="shared" si="1348"/>
        <v>0</v>
      </c>
      <c r="P4798" s="420"/>
      <c r="Q4798" s="525"/>
      <c r="R4798" s="526" t="str">
        <f t="shared" si="1334"/>
        <v/>
      </c>
      <c r="S4798" s="526" t="str">
        <f t="shared" si="1342"/>
        <v/>
      </c>
      <c r="V4798" s="433">
        <f>VLOOKUP(A4798,[3]Cartilha!$A:$A,1,FALSE)</f>
        <v>89723</v>
      </c>
      <c r="W4798" s="367"/>
    </row>
    <row r="4799" spans="1:23" ht="22.5" hidden="1" x14ac:dyDescent="0.2">
      <c r="A4799" s="623">
        <v>89729</v>
      </c>
      <c r="B4799" s="616" t="s">
        <v>3171</v>
      </c>
      <c r="C4799" s="620" t="s">
        <v>1307</v>
      </c>
      <c r="D4799" s="612" t="s">
        <v>169</v>
      </c>
      <c r="E4799" s="621">
        <v>32.549999999999997</v>
      </c>
      <c r="F4799" s="614">
        <f t="shared" si="1335"/>
        <v>39.24</v>
      </c>
      <c r="G4799" s="510"/>
      <c r="H4799" s="423"/>
      <c r="I4799" s="422">
        <f t="shared" si="1343"/>
        <v>0</v>
      </c>
      <c r="J4799" s="422">
        <f t="shared" si="1344"/>
        <v>0</v>
      </c>
      <c r="K4799" s="419"/>
      <c r="L4799" s="423">
        <f t="shared" si="1345"/>
        <v>0</v>
      </c>
      <c r="M4799" s="423">
        <f t="shared" si="1346"/>
        <v>0</v>
      </c>
      <c r="N4799" s="424">
        <f t="shared" si="1347"/>
        <v>0</v>
      </c>
      <c r="O4799" s="424">
        <f t="shared" si="1348"/>
        <v>0</v>
      </c>
      <c r="P4799" s="420"/>
      <c r="Q4799" s="525"/>
      <c r="R4799" s="526" t="str">
        <f t="shared" si="1334"/>
        <v/>
      </c>
      <c r="S4799" s="526" t="str">
        <f t="shared" si="1342"/>
        <v/>
      </c>
      <c r="V4799" s="433">
        <f>VLOOKUP(A4799,[3]Cartilha!$A:$A,1,FALSE)</f>
        <v>89729</v>
      </c>
      <c r="W4799" s="367"/>
    </row>
    <row r="4800" spans="1:23" ht="22.5" hidden="1" x14ac:dyDescent="0.2">
      <c r="A4800" s="623">
        <v>89777</v>
      </c>
      <c r="B4800" s="616" t="s">
        <v>3171</v>
      </c>
      <c r="C4800" s="620" t="s">
        <v>1308</v>
      </c>
      <c r="D4800" s="612" t="s">
        <v>169</v>
      </c>
      <c r="E4800" s="621">
        <v>30.79</v>
      </c>
      <c r="F4800" s="614">
        <f t="shared" si="1335"/>
        <v>37.119999999999997</v>
      </c>
      <c r="G4800" s="510"/>
      <c r="H4800" s="423"/>
      <c r="I4800" s="422">
        <f t="shared" si="1343"/>
        <v>0</v>
      </c>
      <c r="J4800" s="422">
        <f t="shared" si="1344"/>
        <v>0</v>
      </c>
      <c r="K4800" s="419"/>
      <c r="L4800" s="423">
        <f t="shared" si="1345"/>
        <v>0</v>
      </c>
      <c r="M4800" s="423">
        <f t="shared" si="1346"/>
        <v>0</v>
      </c>
      <c r="N4800" s="424">
        <f t="shared" si="1347"/>
        <v>0</v>
      </c>
      <c r="O4800" s="424">
        <f t="shared" si="1348"/>
        <v>0</v>
      </c>
      <c r="P4800" s="420"/>
      <c r="Q4800" s="525"/>
      <c r="R4800" s="526" t="str">
        <f t="shared" si="1334"/>
        <v/>
      </c>
      <c r="S4800" s="526" t="str">
        <f t="shared" si="1342"/>
        <v/>
      </c>
      <c r="V4800" s="433">
        <f>VLOOKUP(A4800,[3]Cartilha!$A:$A,1,FALSE)</f>
        <v>89777</v>
      </c>
      <c r="W4800" s="367"/>
    </row>
    <row r="4801" spans="1:23" ht="22.5" hidden="1" x14ac:dyDescent="0.2">
      <c r="A4801" s="623">
        <v>89781</v>
      </c>
      <c r="B4801" s="616" t="s">
        <v>3171</v>
      </c>
      <c r="C4801" s="620" t="s">
        <v>1309</v>
      </c>
      <c r="D4801" s="612" t="s">
        <v>169</v>
      </c>
      <c r="E4801" s="621">
        <v>45.86</v>
      </c>
      <c r="F4801" s="614">
        <f t="shared" si="1335"/>
        <v>55.29</v>
      </c>
      <c r="G4801" s="510"/>
      <c r="H4801" s="423"/>
      <c r="I4801" s="422">
        <f t="shared" si="1343"/>
        <v>0</v>
      </c>
      <c r="J4801" s="422">
        <f t="shared" si="1344"/>
        <v>0</v>
      </c>
      <c r="K4801" s="419"/>
      <c r="L4801" s="423">
        <f t="shared" si="1345"/>
        <v>0</v>
      </c>
      <c r="M4801" s="423">
        <f t="shared" si="1346"/>
        <v>0</v>
      </c>
      <c r="N4801" s="424">
        <f t="shared" si="1347"/>
        <v>0</v>
      </c>
      <c r="O4801" s="424">
        <f t="shared" si="1348"/>
        <v>0</v>
      </c>
      <c r="P4801" s="420"/>
      <c r="Q4801" s="525"/>
      <c r="R4801" s="526" t="str">
        <f t="shared" si="1334"/>
        <v/>
      </c>
      <c r="S4801" s="526" t="str">
        <f t="shared" si="1342"/>
        <v/>
      </c>
      <c r="V4801" s="433">
        <f>VLOOKUP(A4801,[3]Cartilha!$A:$A,1,FALSE)</f>
        <v>89781</v>
      </c>
      <c r="W4801" s="367"/>
    </row>
    <row r="4802" spans="1:23" ht="22.5" hidden="1" x14ac:dyDescent="0.2">
      <c r="A4802" s="623">
        <v>89788</v>
      </c>
      <c r="B4802" s="616" t="s">
        <v>3171</v>
      </c>
      <c r="C4802" s="620" t="s">
        <v>1310</v>
      </c>
      <c r="D4802" s="612" t="s">
        <v>169</v>
      </c>
      <c r="E4802" s="621">
        <v>89.63</v>
      </c>
      <c r="F4802" s="614">
        <f t="shared" si="1335"/>
        <v>108.06</v>
      </c>
      <c r="G4802" s="510"/>
      <c r="H4802" s="423"/>
      <c r="I4802" s="422">
        <f t="shared" si="1343"/>
        <v>0</v>
      </c>
      <c r="J4802" s="422">
        <f t="shared" si="1344"/>
        <v>0</v>
      </c>
      <c r="K4802" s="419"/>
      <c r="L4802" s="423">
        <f t="shared" si="1345"/>
        <v>0</v>
      </c>
      <c r="M4802" s="423">
        <f t="shared" si="1346"/>
        <v>0</v>
      </c>
      <c r="N4802" s="424">
        <f t="shared" si="1347"/>
        <v>0</v>
      </c>
      <c r="O4802" s="424">
        <f t="shared" si="1348"/>
        <v>0</v>
      </c>
      <c r="P4802" s="420"/>
      <c r="Q4802" s="525"/>
      <c r="R4802" s="526" t="str">
        <f t="shared" si="1334"/>
        <v/>
      </c>
      <c r="S4802" s="526" t="str">
        <f t="shared" si="1342"/>
        <v/>
      </c>
      <c r="V4802" s="433">
        <f>VLOOKUP(A4802,[3]Cartilha!$A:$A,1,FALSE)</f>
        <v>89788</v>
      </c>
      <c r="W4802" s="367"/>
    </row>
    <row r="4803" spans="1:23" ht="22.5" hidden="1" x14ac:dyDescent="0.2">
      <c r="A4803" s="623">
        <v>89790</v>
      </c>
      <c r="B4803" s="616" t="s">
        <v>3171</v>
      </c>
      <c r="C4803" s="620" t="s">
        <v>1311</v>
      </c>
      <c r="D4803" s="612" t="s">
        <v>169</v>
      </c>
      <c r="E4803" s="621">
        <v>221.94</v>
      </c>
      <c r="F4803" s="614">
        <f t="shared" si="1335"/>
        <v>267.57</v>
      </c>
      <c r="G4803" s="510"/>
      <c r="H4803" s="423"/>
      <c r="I4803" s="422">
        <f t="shared" si="1343"/>
        <v>0</v>
      </c>
      <c r="J4803" s="422">
        <f t="shared" si="1344"/>
        <v>0</v>
      </c>
      <c r="K4803" s="419"/>
      <c r="L4803" s="423">
        <f t="shared" si="1345"/>
        <v>0</v>
      </c>
      <c r="M4803" s="423">
        <f t="shared" si="1346"/>
        <v>0</v>
      </c>
      <c r="N4803" s="424">
        <f t="shared" si="1347"/>
        <v>0</v>
      </c>
      <c r="O4803" s="424">
        <f t="shared" si="1348"/>
        <v>0</v>
      </c>
      <c r="P4803" s="420"/>
      <c r="Q4803" s="525"/>
      <c r="R4803" s="526" t="str">
        <f t="shared" si="1334"/>
        <v/>
      </c>
      <c r="S4803" s="526" t="str">
        <f t="shared" si="1342"/>
        <v/>
      </c>
      <c r="V4803" s="433">
        <f>VLOOKUP(A4803,[3]Cartilha!$A:$A,1,FALSE)</f>
        <v>89790</v>
      </c>
      <c r="W4803" s="367"/>
    </row>
    <row r="4804" spans="1:23" ht="22.5" hidden="1" x14ac:dyDescent="0.2">
      <c r="A4804" s="623">
        <v>89792</v>
      </c>
      <c r="B4804" s="616" t="s">
        <v>3171</v>
      </c>
      <c r="C4804" s="620" t="s">
        <v>1312</v>
      </c>
      <c r="D4804" s="612" t="s">
        <v>169</v>
      </c>
      <c r="E4804" s="621">
        <v>261.14</v>
      </c>
      <c r="F4804" s="614">
        <f t="shared" si="1335"/>
        <v>314.83</v>
      </c>
      <c r="G4804" s="510"/>
      <c r="H4804" s="423"/>
      <c r="I4804" s="422">
        <f t="shared" si="1343"/>
        <v>0</v>
      </c>
      <c r="J4804" s="422">
        <f t="shared" si="1344"/>
        <v>0</v>
      </c>
      <c r="K4804" s="419"/>
      <c r="L4804" s="423">
        <f t="shared" si="1345"/>
        <v>0</v>
      </c>
      <c r="M4804" s="423">
        <f t="shared" si="1346"/>
        <v>0</v>
      </c>
      <c r="N4804" s="424">
        <f t="shared" si="1347"/>
        <v>0</v>
      </c>
      <c r="O4804" s="424">
        <f t="shared" si="1348"/>
        <v>0</v>
      </c>
      <c r="P4804" s="420"/>
      <c r="Q4804" s="525"/>
      <c r="R4804" s="526" t="str">
        <f t="shared" si="1334"/>
        <v/>
      </c>
      <c r="S4804" s="526" t="str">
        <f t="shared" si="1342"/>
        <v/>
      </c>
      <c r="V4804" s="433">
        <f>VLOOKUP(A4804,[3]Cartilha!$A:$A,1,FALSE)</f>
        <v>89792</v>
      </c>
      <c r="W4804" s="367"/>
    </row>
    <row r="4805" spans="1:23" ht="22.5" hidden="1" x14ac:dyDescent="0.2">
      <c r="A4805" s="623">
        <v>94740</v>
      </c>
      <c r="B4805" s="616" t="s">
        <v>3171</v>
      </c>
      <c r="C4805" s="620" t="s">
        <v>1313</v>
      </c>
      <c r="D4805" s="612" t="s">
        <v>169</v>
      </c>
      <c r="E4805" s="621">
        <v>12.25</v>
      </c>
      <c r="F4805" s="614">
        <f t="shared" si="1335"/>
        <v>14.77</v>
      </c>
      <c r="G4805" s="510"/>
      <c r="H4805" s="423"/>
      <c r="I4805" s="422">
        <f t="shared" si="1343"/>
        <v>0</v>
      </c>
      <c r="J4805" s="422">
        <f t="shared" si="1344"/>
        <v>0</v>
      </c>
      <c r="K4805" s="419"/>
      <c r="L4805" s="423">
        <f t="shared" si="1345"/>
        <v>0</v>
      </c>
      <c r="M4805" s="423">
        <f t="shared" si="1346"/>
        <v>0</v>
      </c>
      <c r="N4805" s="424">
        <f t="shared" si="1347"/>
        <v>0</v>
      </c>
      <c r="O4805" s="424">
        <f t="shared" si="1348"/>
        <v>0</v>
      </c>
      <c r="P4805" s="420"/>
      <c r="Q4805" s="525"/>
      <c r="R4805" s="526" t="str">
        <f t="shared" si="1334"/>
        <v/>
      </c>
      <c r="S4805" s="526" t="str">
        <f t="shared" si="1342"/>
        <v/>
      </c>
      <c r="V4805" s="433">
        <f>VLOOKUP(A4805,[3]Cartilha!$A:$A,1,FALSE)</f>
        <v>94740</v>
      </c>
      <c r="W4805" s="367"/>
    </row>
    <row r="4806" spans="1:23" ht="22.5" hidden="1" x14ac:dyDescent="0.2">
      <c r="A4806" s="623">
        <v>94742</v>
      </c>
      <c r="B4806" s="616" t="s">
        <v>3171</v>
      </c>
      <c r="C4806" s="620" t="s">
        <v>1314</v>
      </c>
      <c r="D4806" s="612" t="s">
        <v>169</v>
      </c>
      <c r="E4806" s="621">
        <v>19.010000000000002</v>
      </c>
      <c r="F4806" s="614">
        <f t="shared" si="1335"/>
        <v>22.92</v>
      </c>
      <c r="G4806" s="510"/>
      <c r="H4806" s="423"/>
      <c r="I4806" s="422">
        <f t="shared" si="1343"/>
        <v>0</v>
      </c>
      <c r="J4806" s="422">
        <f t="shared" si="1344"/>
        <v>0</v>
      </c>
      <c r="K4806" s="419"/>
      <c r="L4806" s="423">
        <f t="shared" si="1345"/>
        <v>0</v>
      </c>
      <c r="M4806" s="423">
        <f t="shared" si="1346"/>
        <v>0</v>
      </c>
      <c r="N4806" s="424">
        <f t="shared" si="1347"/>
        <v>0</v>
      </c>
      <c r="O4806" s="424">
        <f t="shared" si="1348"/>
        <v>0</v>
      </c>
      <c r="P4806" s="420"/>
      <c r="Q4806" s="525"/>
      <c r="R4806" s="526" t="str">
        <f t="shared" si="1334"/>
        <v/>
      </c>
      <c r="S4806" s="526" t="str">
        <f t="shared" si="1342"/>
        <v/>
      </c>
      <c r="V4806" s="433">
        <f>VLOOKUP(A4806,[3]Cartilha!$A:$A,1,FALSE)</f>
        <v>94742</v>
      </c>
      <c r="W4806" s="367"/>
    </row>
    <row r="4807" spans="1:23" ht="22.5" hidden="1" x14ac:dyDescent="0.2">
      <c r="A4807" s="623">
        <v>94744</v>
      </c>
      <c r="B4807" s="616" t="s">
        <v>3171</v>
      </c>
      <c r="C4807" s="620" t="s">
        <v>1315</v>
      </c>
      <c r="D4807" s="612" t="s">
        <v>169</v>
      </c>
      <c r="E4807" s="621">
        <v>30.57</v>
      </c>
      <c r="F4807" s="614">
        <f t="shared" si="1335"/>
        <v>36.86</v>
      </c>
      <c r="G4807" s="510"/>
      <c r="H4807" s="423"/>
      <c r="I4807" s="422">
        <f t="shared" si="1343"/>
        <v>0</v>
      </c>
      <c r="J4807" s="422">
        <f t="shared" si="1344"/>
        <v>0</v>
      </c>
      <c r="K4807" s="419"/>
      <c r="L4807" s="423">
        <f t="shared" si="1345"/>
        <v>0</v>
      </c>
      <c r="M4807" s="423">
        <f t="shared" si="1346"/>
        <v>0</v>
      </c>
      <c r="N4807" s="424">
        <f t="shared" si="1347"/>
        <v>0</v>
      </c>
      <c r="O4807" s="424">
        <f t="shared" si="1348"/>
        <v>0</v>
      </c>
      <c r="P4807" s="420"/>
      <c r="Q4807" s="525"/>
      <c r="R4807" s="526" t="str">
        <f t="shared" si="1334"/>
        <v/>
      </c>
      <c r="S4807" s="526" t="str">
        <f t="shared" si="1342"/>
        <v/>
      </c>
      <c r="V4807" s="433">
        <f>VLOOKUP(A4807,[3]Cartilha!$A:$A,1,FALSE)</f>
        <v>94744</v>
      </c>
      <c r="W4807" s="367"/>
    </row>
    <row r="4808" spans="1:23" ht="22.5" hidden="1" x14ac:dyDescent="0.2">
      <c r="A4808" s="623">
        <v>94746</v>
      </c>
      <c r="B4808" s="616" t="s">
        <v>3171</v>
      </c>
      <c r="C4808" s="620" t="s">
        <v>1316</v>
      </c>
      <c r="D4808" s="612" t="s">
        <v>169</v>
      </c>
      <c r="E4808" s="621">
        <v>44.02</v>
      </c>
      <c r="F4808" s="614">
        <f t="shared" si="1335"/>
        <v>53.07</v>
      </c>
      <c r="G4808" s="510"/>
      <c r="H4808" s="423"/>
      <c r="I4808" s="422">
        <f t="shared" si="1343"/>
        <v>0</v>
      </c>
      <c r="J4808" s="422">
        <f t="shared" si="1344"/>
        <v>0</v>
      </c>
      <c r="K4808" s="419"/>
      <c r="L4808" s="423">
        <f t="shared" si="1345"/>
        <v>0</v>
      </c>
      <c r="M4808" s="423">
        <f t="shared" si="1346"/>
        <v>0</v>
      </c>
      <c r="N4808" s="424">
        <f t="shared" si="1347"/>
        <v>0</v>
      </c>
      <c r="O4808" s="424">
        <f t="shared" si="1348"/>
        <v>0</v>
      </c>
      <c r="P4808" s="420"/>
      <c r="Q4808" s="525"/>
      <c r="R4808" s="526" t="str">
        <f t="shared" si="1334"/>
        <v/>
      </c>
      <c r="S4808" s="526" t="str">
        <f t="shared" si="1342"/>
        <v/>
      </c>
      <c r="V4808" s="433">
        <f>VLOOKUP(A4808,[3]Cartilha!$A:$A,1,FALSE)</f>
        <v>94746</v>
      </c>
      <c r="W4808" s="367"/>
    </row>
    <row r="4809" spans="1:23" ht="22.5" hidden="1" x14ac:dyDescent="0.2">
      <c r="A4809" s="623">
        <v>94748</v>
      </c>
      <c r="B4809" s="616" t="s">
        <v>3171</v>
      </c>
      <c r="C4809" s="620" t="s">
        <v>1317</v>
      </c>
      <c r="D4809" s="612" t="s">
        <v>169</v>
      </c>
      <c r="E4809" s="621">
        <v>91.15</v>
      </c>
      <c r="F4809" s="614">
        <f t="shared" si="1335"/>
        <v>109.89</v>
      </c>
      <c r="G4809" s="510"/>
      <c r="H4809" s="423"/>
      <c r="I4809" s="422">
        <f t="shared" si="1343"/>
        <v>0</v>
      </c>
      <c r="J4809" s="422">
        <f t="shared" si="1344"/>
        <v>0</v>
      </c>
      <c r="K4809" s="419"/>
      <c r="L4809" s="423">
        <f t="shared" si="1345"/>
        <v>0</v>
      </c>
      <c r="M4809" s="423">
        <f t="shared" si="1346"/>
        <v>0</v>
      </c>
      <c r="N4809" s="424">
        <f t="shared" si="1347"/>
        <v>0</v>
      </c>
      <c r="O4809" s="424">
        <f t="shared" si="1348"/>
        <v>0</v>
      </c>
      <c r="P4809" s="420"/>
      <c r="Q4809" s="525"/>
      <c r="R4809" s="526" t="str">
        <f t="shared" si="1334"/>
        <v/>
      </c>
      <c r="S4809" s="526" t="str">
        <f t="shared" si="1342"/>
        <v/>
      </c>
      <c r="V4809" s="433">
        <f>VLOOKUP(A4809,[3]Cartilha!$A:$A,1,FALSE)</f>
        <v>94748</v>
      </c>
      <c r="W4809" s="367"/>
    </row>
    <row r="4810" spans="1:23" ht="22.5" hidden="1" x14ac:dyDescent="0.2">
      <c r="A4810" s="623">
        <v>94750</v>
      </c>
      <c r="B4810" s="616" t="s">
        <v>3171</v>
      </c>
      <c r="C4810" s="620" t="s">
        <v>1318</v>
      </c>
      <c r="D4810" s="612" t="s">
        <v>169</v>
      </c>
      <c r="E4810" s="621">
        <v>218.44</v>
      </c>
      <c r="F4810" s="614">
        <f t="shared" si="1335"/>
        <v>263.35000000000002</v>
      </c>
      <c r="G4810" s="510"/>
      <c r="H4810" s="423"/>
      <c r="I4810" s="422">
        <f t="shared" si="1343"/>
        <v>0</v>
      </c>
      <c r="J4810" s="422">
        <f t="shared" si="1344"/>
        <v>0</v>
      </c>
      <c r="K4810" s="419"/>
      <c r="L4810" s="423">
        <f t="shared" si="1345"/>
        <v>0</v>
      </c>
      <c r="M4810" s="423">
        <f t="shared" si="1346"/>
        <v>0</v>
      </c>
      <c r="N4810" s="424">
        <f t="shared" si="1347"/>
        <v>0</v>
      </c>
      <c r="O4810" s="424">
        <f t="shared" si="1348"/>
        <v>0</v>
      </c>
      <c r="P4810" s="420"/>
      <c r="Q4810" s="525"/>
      <c r="R4810" s="526" t="str">
        <f t="shared" si="1334"/>
        <v/>
      </c>
      <c r="S4810" s="526" t="str">
        <f t="shared" si="1342"/>
        <v/>
      </c>
      <c r="V4810" s="433">
        <f>VLOOKUP(A4810,[3]Cartilha!$A:$A,1,FALSE)</f>
        <v>94750</v>
      </c>
      <c r="W4810" s="367"/>
    </row>
    <row r="4811" spans="1:23" ht="22.5" hidden="1" x14ac:dyDescent="0.2">
      <c r="A4811" s="623">
        <v>94752</v>
      </c>
      <c r="B4811" s="616" t="s">
        <v>3171</v>
      </c>
      <c r="C4811" s="620" t="s">
        <v>1319</v>
      </c>
      <c r="D4811" s="612" t="s">
        <v>169</v>
      </c>
      <c r="E4811" s="621">
        <v>265.2</v>
      </c>
      <c r="F4811" s="614">
        <f t="shared" si="1335"/>
        <v>319.73</v>
      </c>
      <c r="G4811" s="510"/>
      <c r="H4811" s="423"/>
      <c r="I4811" s="422">
        <f t="shared" ref="I4811:I4842" si="1349">IF(ISBLANK(E4811),0,ROUND(F4811*G4811,2))</f>
        <v>0</v>
      </c>
      <c r="J4811" s="422">
        <f t="shared" ref="J4811:J4842" si="1350">IF(ISBLANK(G4811),0,ROUND(G4811*H4811,2))</f>
        <v>0</v>
      </c>
      <c r="K4811" s="419"/>
      <c r="L4811" s="423">
        <f t="shared" ref="L4811:L4842" si="1351">G4811</f>
        <v>0</v>
      </c>
      <c r="M4811" s="423">
        <f t="shared" ref="M4811:M4842" si="1352">H4811</f>
        <v>0</v>
      </c>
      <c r="N4811" s="424">
        <f t="shared" ref="N4811:N4842" si="1353">IF(ISBLANK(E4811),0,ROUND(F4811*L4811,2))</f>
        <v>0</v>
      </c>
      <c r="O4811" s="424">
        <f t="shared" ref="O4811:O4842" si="1354">IF(ISBLANK(L4811),0,ROUND(L4811*M4811,2))</f>
        <v>0</v>
      </c>
      <c r="P4811" s="420"/>
      <c r="Q4811" s="525"/>
      <c r="R4811" s="526" t="str">
        <f t="shared" si="1334"/>
        <v/>
      </c>
      <c r="S4811" s="526" t="str">
        <f t="shared" si="1342"/>
        <v/>
      </c>
      <c r="V4811" s="433">
        <f>VLOOKUP(A4811,[3]Cartilha!$A:$A,1,FALSE)</f>
        <v>94752</v>
      </c>
      <c r="W4811" s="367"/>
    </row>
    <row r="4812" spans="1:23" ht="22.5" hidden="1" x14ac:dyDescent="0.2">
      <c r="A4812" s="623">
        <v>89638</v>
      </c>
      <c r="B4812" s="616" t="s">
        <v>3171</v>
      </c>
      <c r="C4812" s="620" t="s">
        <v>1320</v>
      </c>
      <c r="D4812" s="612" t="s">
        <v>169</v>
      </c>
      <c r="E4812" s="621">
        <v>12.37</v>
      </c>
      <c r="F4812" s="614">
        <f t="shared" si="1335"/>
        <v>14.91</v>
      </c>
      <c r="G4812" s="510"/>
      <c r="H4812" s="423"/>
      <c r="I4812" s="422">
        <f t="shared" si="1349"/>
        <v>0</v>
      </c>
      <c r="J4812" s="422">
        <f t="shared" si="1350"/>
        <v>0</v>
      </c>
      <c r="K4812" s="419"/>
      <c r="L4812" s="423">
        <f t="shared" si="1351"/>
        <v>0</v>
      </c>
      <c r="M4812" s="423">
        <f t="shared" si="1352"/>
        <v>0</v>
      </c>
      <c r="N4812" s="424">
        <f t="shared" si="1353"/>
        <v>0</v>
      </c>
      <c r="O4812" s="424">
        <f t="shared" si="1354"/>
        <v>0</v>
      </c>
      <c r="P4812" s="420"/>
      <c r="Q4812" s="525"/>
      <c r="R4812" s="526" t="str">
        <f t="shared" si="1334"/>
        <v/>
      </c>
      <c r="S4812" s="526" t="str">
        <f t="shared" si="1342"/>
        <v/>
      </c>
      <c r="V4812" s="433">
        <f>VLOOKUP(A4812,[3]Cartilha!$A:$A,1,FALSE)</f>
        <v>89638</v>
      </c>
      <c r="W4812" s="367"/>
    </row>
    <row r="4813" spans="1:23" ht="22.5" hidden="1" x14ac:dyDescent="0.2">
      <c r="A4813" s="623">
        <v>89642</v>
      </c>
      <c r="B4813" s="616" t="s">
        <v>3171</v>
      </c>
      <c r="C4813" s="620" t="s">
        <v>1321</v>
      </c>
      <c r="D4813" s="612" t="s">
        <v>169</v>
      </c>
      <c r="E4813" s="621">
        <v>18.149999999999999</v>
      </c>
      <c r="F4813" s="614">
        <f t="shared" si="1335"/>
        <v>21.88</v>
      </c>
      <c r="G4813" s="510"/>
      <c r="H4813" s="423"/>
      <c r="I4813" s="422">
        <f t="shared" si="1349"/>
        <v>0</v>
      </c>
      <c r="J4813" s="422">
        <f t="shared" si="1350"/>
        <v>0</v>
      </c>
      <c r="K4813" s="419"/>
      <c r="L4813" s="423">
        <f t="shared" si="1351"/>
        <v>0</v>
      </c>
      <c r="M4813" s="423">
        <f t="shared" si="1352"/>
        <v>0</v>
      </c>
      <c r="N4813" s="424">
        <f t="shared" si="1353"/>
        <v>0</v>
      </c>
      <c r="O4813" s="424">
        <f t="shared" si="1354"/>
        <v>0</v>
      </c>
      <c r="P4813" s="420"/>
      <c r="Q4813" s="525"/>
      <c r="R4813" s="526" t="str">
        <f t="shared" si="1334"/>
        <v/>
      </c>
      <c r="S4813" s="526" t="str">
        <f t="shared" si="1342"/>
        <v/>
      </c>
      <c r="V4813" s="433">
        <f>VLOOKUP(A4813,[3]Cartilha!$A:$A,1,FALSE)</f>
        <v>89642</v>
      </c>
      <c r="W4813" s="367"/>
    </row>
    <row r="4814" spans="1:23" ht="22.5" hidden="1" x14ac:dyDescent="0.2">
      <c r="A4814" s="623">
        <v>89647</v>
      </c>
      <c r="B4814" s="616" t="s">
        <v>3171</v>
      </c>
      <c r="C4814" s="620" t="s">
        <v>1322</v>
      </c>
      <c r="D4814" s="612" t="s">
        <v>169</v>
      </c>
      <c r="E4814" s="621">
        <v>24.1</v>
      </c>
      <c r="F4814" s="614">
        <f t="shared" si="1335"/>
        <v>29.05</v>
      </c>
      <c r="G4814" s="510"/>
      <c r="H4814" s="423"/>
      <c r="I4814" s="422">
        <f t="shared" si="1349"/>
        <v>0</v>
      </c>
      <c r="J4814" s="422">
        <f t="shared" si="1350"/>
        <v>0</v>
      </c>
      <c r="K4814" s="419"/>
      <c r="L4814" s="423">
        <f t="shared" si="1351"/>
        <v>0</v>
      </c>
      <c r="M4814" s="423">
        <f t="shared" si="1352"/>
        <v>0</v>
      </c>
      <c r="N4814" s="424">
        <f t="shared" si="1353"/>
        <v>0</v>
      </c>
      <c r="O4814" s="424">
        <f t="shared" si="1354"/>
        <v>0</v>
      </c>
      <c r="P4814" s="420"/>
      <c r="Q4814" s="525"/>
      <c r="R4814" s="526" t="str">
        <f t="shared" si="1334"/>
        <v/>
      </c>
      <c r="S4814" s="526" t="str">
        <f t="shared" si="1342"/>
        <v/>
      </c>
      <c r="V4814" s="433">
        <f>VLOOKUP(A4814,[3]Cartilha!$A:$A,1,FALSE)</f>
        <v>89647</v>
      </c>
      <c r="W4814" s="367"/>
    </row>
    <row r="4815" spans="1:23" ht="22.5" hidden="1" x14ac:dyDescent="0.2">
      <c r="A4815" s="623">
        <v>89650</v>
      </c>
      <c r="B4815" s="616" t="s">
        <v>3171</v>
      </c>
      <c r="C4815" s="620" t="s">
        <v>1323</v>
      </c>
      <c r="D4815" s="612" t="s">
        <v>169</v>
      </c>
      <c r="E4815" s="621">
        <v>36.43</v>
      </c>
      <c r="F4815" s="614">
        <f t="shared" si="1335"/>
        <v>43.92</v>
      </c>
      <c r="G4815" s="510"/>
      <c r="H4815" s="423"/>
      <c r="I4815" s="422">
        <f t="shared" si="1349"/>
        <v>0</v>
      </c>
      <c r="J4815" s="422">
        <f t="shared" si="1350"/>
        <v>0</v>
      </c>
      <c r="K4815" s="419"/>
      <c r="L4815" s="423">
        <f t="shared" si="1351"/>
        <v>0</v>
      </c>
      <c r="M4815" s="423">
        <f t="shared" si="1352"/>
        <v>0</v>
      </c>
      <c r="N4815" s="424">
        <f t="shared" si="1353"/>
        <v>0</v>
      </c>
      <c r="O4815" s="424">
        <f t="shared" si="1354"/>
        <v>0</v>
      </c>
      <c r="P4815" s="420"/>
      <c r="Q4815" s="525"/>
      <c r="R4815" s="526" t="str">
        <f t="shared" si="1334"/>
        <v/>
      </c>
      <c r="S4815" s="526" t="str">
        <f t="shared" si="1342"/>
        <v/>
      </c>
      <c r="V4815" s="433">
        <f>VLOOKUP(A4815,[3]Cartilha!$A:$A,1,FALSE)</f>
        <v>89650</v>
      </c>
      <c r="W4815" s="367"/>
    </row>
    <row r="4816" spans="1:23" ht="22.5" hidden="1" x14ac:dyDescent="0.2">
      <c r="A4816" s="623">
        <v>89720</v>
      </c>
      <c r="B4816" s="616" t="s">
        <v>3171</v>
      </c>
      <c r="C4816" s="620" t="s">
        <v>1324</v>
      </c>
      <c r="D4816" s="612" t="s">
        <v>169</v>
      </c>
      <c r="E4816" s="621">
        <v>15.32</v>
      </c>
      <c r="F4816" s="614">
        <f t="shared" si="1335"/>
        <v>18.47</v>
      </c>
      <c r="G4816" s="510"/>
      <c r="H4816" s="423"/>
      <c r="I4816" s="422">
        <f t="shared" si="1349"/>
        <v>0</v>
      </c>
      <c r="J4816" s="422">
        <f t="shared" si="1350"/>
        <v>0</v>
      </c>
      <c r="K4816" s="419"/>
      <c r="L4816" s="423">
        <f t="shared" si="1351"/>
        <v>0</v>
      </c>
      <c r="M4816" s="423">
        <f t="shared" si="1352"/>
        <v>0</v>
      </c>
      <c r="N4816" s="424">
        <f t="shared" si="1353"/>
        <v>0</v>
      </c>
      <c r="O4816" s="424">
        <f t="shared" si="1354"/>
        <v>0</v>
      </c>
      <c r="P4816" s="420"/>
      <c r="Q4816" s="525"/>
      <c r="R4816" s="526" t="str">
        <f t="shared" si="1334"/>
        <v/>
      </c>
      <c r="S4816" s="526" t="str">
        <f t="shared" si="1342"/>
        <v/>
      </c>
      <c r="V4816" s="433">
        <f>VLOOKUP(A4816,[3]Cartilha!$A:$A,1,FALSE)</f>
        <v>89720</v>
      </c>
      <c r="W4816" s="367"/>
    </row>
    <row r="4817" spans="1:23" ht="22.5" hidden="1" x14ac:dyDescent="0.2">
      <c r="A4817" s="623">
        <v>89725</v>
      </c>
      <c r="B4817" s="616" t="s">
        <v>3171</v>
      </c>
      <c r="C4817" s="620" t="s">
        <v>1325</v>
      </c>
      <c r="D4817" s="612" t="s">
        <v>169</v>
      </c>
      <c r="E4817" s="621">
        <v>20.82</v>
      </c>
      <c r="F4817" s="614">
        <f t="shared" si="1335"/>
        <v>25.1</v>
      </c>
      <c r="G4817" s="510"/>
      <c r="H4817" s="423"/>
      <c r="I4817" s="422">
        <f t="shared" si="1349"/>
        <v>0</v>
      </c>
      <c r="J4817" s="422">
        <f t="shared" si="1350"/>
        <v>0</v>
      </c>
      <c r="K4817" s="419"/>
      <c r="L4817" s="423">
        <f t="shared" si="1351"/>
        <v>0</v>
      </c>
      <c r="M4817" s="423">
        <f t="shared" si="1352"/>
        <v>0</v>
      </c>
      <c r="N4817" s="424">
        <f t="shared" si="1353"/>
        <v>0</v>
      </c>
      <c r="O4817" s="424">
        <f t="shared" si="1354"/>
        <v>0</v>
      </c>
      <c r="P4817" s="420"/>
      <c r="Q4817" s="525"/>
      <c r="R4817" s="526" t="str">
        <f t="shared" si="1334"/>
        <v/>
      </c>
      <c r="S4817" s="526" t="str">
        <f t="shared" si="1342"/>
        <v/>
      </c>
      <c r="V4817" s="433">
        <f>VLOOKUP(A4817,[3]Cartilha!$A:$A,1,FALSE)</f>
        <v>89725</v>
      </c>
      <c r="W4817" s="367"/>
    </row>
    <row r="4818" spans="1:23" ht="22.5" hidden="1" x14ac:dyDescent="0.2">
      <c r="A4818" s="623">
        <v>89734</v>
      </c>
      <c r="B4818" s="616" t="s">
        <v>3171</v>
      </c>
      <c r="C4818" s="620" t="s">
        <v>1326</v>
      </c>
      <c r="D4818" s="612" t="s">
        <v>169</v>
      </c>
      <c r="E4818" s="621">
        <v>32.549999999999997</v>
      </c>
      <c r="F4818" s="614">
        <f t="shared" si="1335"/>
        <v>39.24</v>
      </c>
      <c r="G4818" s="510"/>
      <c r="H4818" s="423"/>
      <c r="I4818" s="422">
        <f t="shared" si="1349"/>
        <v>0</v>
      </c>
      <c r="J4818" s="422">
        <f t="shared" si="1350"/>
        <v>0</v>
      </c>
      <c r="K4818" s="419"/>
      <c r="L4818" s="423">
        <f t="shared" si="1351"/>
        <v>0</v>
      </c>
      <c r="M4818" s="423">
        <f t="shared" si="1352"/>
        <v>0</v>
      </c>
      <c r="N4818" s="424">
        <f t="shared" si="1353"/>
        <v>0</v>
      </c>
      <c r="O4818" s="424">
        <f t="shared" si="1354"/>
        <v>0</v>
      </c>
      <c r="P4818" s="420"/>
      <c r="Q4818" s="525"/>
      <c r="R4818" s="526" t="str">
        <f t="shared" si="1334"/>
        <v/>
      </c>
      <c r="S4818" s="526" t="str">
        <f t="shared" si="1342"/>
        <v/>
      </c>
      <c r="V4818" s="433">
        <f>VLOOKUP(A4818,[3]Cartilha!$A:$A,1,FALSE)</f>
        <v>89734</v>
      </c>
      <c r="W4818" s="367"/>
    </row>
    <row r="4819" spans="1:23" ht="22.5" hidden="1" x14ac:dyDescent="0.2">
      <c r="A4819" s="623">
        <v>89780</v>
      </c>
      <c r="B4819" s="616" t="s">
        <v>3171</v>
      </c>
      <c r="C4819" s="620" t="s">
        <v>1327</v>
      </c>
      <c r="D4819" s="612" t="s">
        <v>169</v>
      </c>
      <c r="E4819" s="621">
        <v>30.79</v>
      </c>
      <c r="F4819" s="614">
        <f t="shared" si="1335"/>
        <v>37.119999999999997</v>
      </c>
      <c r="G4819" s="510"/>
      <c r="H4819" s="423"/>
      <c r="I4819" s="422">
        <f t="shared" si="1349"/>
        <v>0</v>
      </c>
      <c r="J4819" s="422">
        <f t="shared" si="1350"/>
        <v>0</v>
      </c>
      <c r="K4819" s="419"/>
      <c r="L4819" s="423">
        <f t="shared" si="1351"/>
        <v>0</v>
      </c>
      <c r="M4819" s="423">
        <f t="shared" si="1352"/>
        <v>0</v>
      </c>
      <c r="N4819" s="424">
        <f t="shared" si="1353"/>
        <v>0</v>
      </c>
      <c r="O4819" s="424">
        <f t="shared" si="1354"/>
        <v>0</v>
      </c>
      <c r="P4819" s="420"/>
      <c r="Q4819" s="525"/>
      <c r="R4819" s="526" t="str">
        <f t="shared" si="1334"/>
        <v/>
      </c>
      <c r="S4819" s="526" t="str">
        <f t="shared" si="1342"/>
        <v/>
      </c>
      <c r="V4819" s="433">
        <f>VLOOKUP(A4819,[3]Cartilha!$A:$A,1,FALSE)</f>
        <v>89780</v>
      </c>
      <c r="W4819" s="367"/>
    </row>
    <row r="4820" spans="1:23" ht="22.5" hidden="1" x14ac:dyDescent="0.2">
      <c r="A4820" s="623">
        <v>89787</v>
      </c>
      <c r="B4820" s="616" t="s">
        <v>3171</v>
      </c>
      <c r="C4820" s="620" t="s">
        <v>1328</v>
      </c>
      <c r="D4820" s="612" t="s">
        <v>169</v>
      </c>
      <c r="E4820" s="621">
        <v>45.86</v>
      </c>
      <c r="F4820" s="614">
        <f t="shared" si="1335"/>
        <v>55.29</v>
      </c>
      <c r="G4820" s="510"/>
      <c r="H4820" s="423"/>
      <c r="I4820" s="422">
        <f t="shared" si="1349"/>
        <v>0</v>
      </c>
      <c r="J4820" s="422">
        <f t="shared" si="1350"/>
        <v>0</v>
      </c>
      <c r="K4820" s="419"/>
      <c r="L4820" s="423">
        <f t="shared" si="1351"/>
        <v>0</v>
      </c>
      <c r="M4820" s="423">
        <f t="shared" si="1352"/>
        <v>0</v>
      </c>
      <c r="N4820" s="424">
        <f t="shared" si="1353"/>
        <v>0</v>
      </c>
      <c r="O4820" s="424">
        <f t="shared" si="1354"/>
        <v>0</v>
      </c>
      <c r="P4820" s="420"/>
      <c r="Q4820" s="525"/>
      <c r="R4820" s="526" t="str">
        <f t="shared" ref="R4820:R4883" si="1355">IF(Q4820="X","x",IF(Q4820="xx","x",IF(O4820&gt;0,"x","")))</f>
        <v/>
      </c>
      <c r="S4820" s="526" t="str">
        <f t="shared" si="1342"/>
        <v/>
      </c>
      <c r="V4820" s="433">
        <f>VLOOKUP(A4820,[3]Cartilha!$A:$A,1,FALSE)</f>
        <v>89787</v>
      </c>
      <c r="W4820" s="367"/>
    </row>
    <row r="4821" spans="1:23" ht="22.5" hidden="1" x14ac:dyDescent="0.2">
      <c r="A4821" s="623">
        <v>89789</v>
      </c>
      <c r="B4821" s="616" t="s">
        <v>3171</v>
      </c>
      <c r="C4821" s="620" t="s">
        <v>1329</v>
      </c>
      <c r="D4821" s="612" t="s">
        <v>169</v>
      </c>
      <c r="E4821" s="621">
        <v>91.05</v>
      </c>
      <c r="F4821" s="614">
        <f t="shared" si="1335"/>
        <v>109.77</v>
      </c>
      <c r="G4821" s="510"/>
      <c r="H4821" s="423"/>
      <c r="I4821" s="422">
        <f t="shared" si="1349"/>
        <v>0</v>
      </c>
      <c r="J4821" s="422">
        <f t="shared" si="1350"/>
        <v>0</v>
      </c>
      <c r="K4821" s="419"/>
      <c r="L4821" s="423">
        <f t="shared" si="1351"/>
        <v>0</v>
      </c>
      <c r="M4821" s="423">
        <f t="shared" si="1352"/>
        <v>0</v>
      </c>
      <c r="N4821" s="424">
        <f t="shared" si="1353"/>
        <v>0</v>
      </c>
      <c r="O4821" s="424">
        <f t="shared" si="1354"/>
        <v>0</v>
      </c>
      <c r="P4821" s="420"/>
      <c r="Q4821" s="525"/>
      <c r="R4821" s="526" t="str">
        <f t="shared" si="1355"/>
        <v/>
      </c>
      <c r="S4821" s="526" t="str">
        <f t="shared" si="1342"/>
        <v/>
      </c>
      <c r="V4821" s="433">
        <f>VLOOKUP(A4821,[3]Cartilha!$A:$A,1,FALSE)</f>
        <v>89789</v>
      </c>
      <c r="W4821" s="367"/>
    </row>
    <row r="4822" spans="1:23" ht="22.5" hidden="1" x14ac:dyDescent="0.2">
      <c r="A4822" s="623">
        <v>89791</v>
      </c>
      <c r="B4822" s="616" t="s">
        <v>3171</v>
      </c>
      <c r="C4822" s="620" t="s">
        <v>1330</v>
      </c>
      <c r="D4822" s="612" t="s">
        <v>169</v>
      </c>
      <c r="E4822" s="621">
        <v>227.14</v>
      </c>
      <c r="F4822" s="614">
        <f t="shared" si="1335"/>
        <v>273.83999999999997</v>
      </c>
      <c r="G4822" s="510"/>
      <c r="H4822" s="423"/>
      <c r="I4822" s="422">
        <f t="shared" si="1349"/>
        <v>0</v>
      </c>
      <c r="J4822" s="422">
        <f t="shared" si="1350"/>
        <v>0</v>
      </c>
      <c r="K4822" s="419"/>
      <c r="L4822" s="423">
        <f t="shared" si="1351"/>
        <v>0</v>
      </c>
      <c r="M4822" s="423">
        <f t="shared" si="1352"/>
        <v>0</v>
      </c>
      <c r="N4822" s="424">
        <f t="shared" si="1353"/>
        <v>0</v>
      </c>
      <c r="O4822" s="424">
        <f t="shared" si="1354"/>
        <v>0</v>
      </c>
      <c r="P4822" s="420"/>
      <c r="Q4822" s="525"/>
      <c r="R4822" s="526" t="str">
        <f t="shared" si="1355"/>
        <v/>
      </c>
      <c r="S4822" s="526" t="str">
        <f t="shared" si="1342"/>
        <v/>
      </c>
      <c r="V4822" s="433">
        <f>VLOOKUP(A4822,[3]Cartilha!$A:$A,1,FALSE)</f>
        <v>89791</v>
      </c>
      <c r="W4822" s="367"/>
    </row>
    <row r="4823" spans="1:23" ht="22.5" hidden="1" x14ac:dyDescent="0.2">
      <c r="A4823" s="623">
        <v>89793</v>
      </c>
      <c r="B4823" s="616" t="s">
        <v>3171</v>
      </c>
      <c r="C4823" s="620" t="s">
        <v>1331</v>
      </c>
      <c r="D4823" s="612" t="s">
        <v>169</v>
      </c>
      <c r="E4823" s="621">
        <v>268.14</v>
      </c>
      <c r="F4823" s="614">
        <f t="shared" ref="F4823:F4886" si="1356">IF(E4823=0,0,ROUND(E4823*(1+E$13)*(1-E$14),2))</f>
        <v>323.27</v>
      </c>
      <c r="G4823" s="510"/>
      <c r="H4823" s="423"/>
      <c r="I4823" s="422">
        <f t="shared" si="1349"/>
        <v>0</v>
      </c>
      <c r="J4823" s="422">
        <f t="shared" si="1350"/>
        <v>0</v>
      </c>
      <c r="K4823" s="419"/>
      <c r="L4823" s="423">
        <f t="shared" si="1351"/>
        <v>0</v>
      </c>
      <c r="M4823" s="423">
        <f t="shared" si="1352"/>
        <v>0</v>
      </c>
      <c r="N4823" s="424">
        <f t="shared" si="1353"/>
        <v>0</v>
      </c>
      <c r="O4823" s="424">
        <f t="shared" si="1354"/>
        <v>0</v>
      </c>
      <c r="P4823" s="420"/>
      <c r="Q4823" s="525"/>
      <c r="R4823" s="526" t="str">
        <f t="shared" si="1355"/>
        <v/>
      </c>
      <c r="S4823" s="526" t="str">
        <f t="shared" si="1342"/>
        <v/>
      </c>
      <c r="V4823" s="433">
        <f>VLOOKUP(A4823,[3]Cartilha!$A:$A,1,FALSE)</f>
        <v>89793</v>
      </c>
      <c r="W4823" s="367"/>
    </row>
    <row r="4824" spans="1:23" ht="22.5" hidden="1" x14ac:dyDescent="0.2">
      <c r="A4824" s="623">
        <v>89645</v>
      </c>
      <c r="B4824" s="616" t="s">
        <v>3171</v>
      </c>
      <c r="C4824" s="620" t="s">
        <v>1332</v>
      </c>
      <c r="D4824" s="612" t="s">
        <v>169</v>
      </c>
      <c r="E4824" s="621">
        <v>33.6</v>
      </c>
      <c r="F4824" s="614">
        <f t="shared" si="1356"/>
        <v>40.51</v>
      </c>
      <c r="G4824" s="510"/>
      <c r="H4824" s="423"/>
      <c r="I4824" s="422">
        <f t="shared" si="1349"/>
        <v>0</v>
      </c>
      <c r="J4824" s="422">
        <f t="shared" si="1350"/>
        <v>0</v>
      </c>
      <c r="K4824" s="419"/>
      <c r="L4824" s="423">
        <f t="shared" si="1351"/>
        <v>0</v>
      </c>
      <c r="M4824" s="423">
        <f t="shared" si="1352"/>
        <v>0</v>
      </c>
      <c r="N4824" s="424">
        <f t="shared" si="1353"/>
        <v>0</v>
      </c>
      <c r="O4824" s="424">
        <f t="shared" si="1354"/>
        <v>0</v>
      </c>
      <c r="P4824" s="420"/>
      <c r="Q4824" s="525"/>
      <c r="R4824" s="526" t="str">
        <f t="shared" si="1355"/>
        <v/>
      </c>
      <c r="S4824" s="526" t="str">
        <f t="shared" si="1342"/>
        <v/>
      </c>
      <c r="V4824" s="433">
        <f>VLOOKUP(A4824,[3]Cartilha!$A:$A,1,FALSE)</f>
        <v>89645</v>
      </c>
      <c r="W4824" s="367"/>
    </row>
    <row r="4825" spans="1:23" ht="22.5" hidden="1" x14ac:dyDescent="0.2">
      <c r="A4825" s="623">
        <v>89639</v>
      </c>
      <c r="B4825" s="616" t="s">
        <v>3171</v>
      </c>
      <c r="C4825" s="620" t="s">
        <v>1333</v>
      </c>
      <c r="D4825" s="612" t="s">
        <v>169</v>
      </c>
      <c r="E4825" s="621">
        <v>12.86</v>
      </c>
      <c r="F4825" s="614">
        <f t="shared" si="1356"/>
        <v>15.5</v>
      </c>
      <c r="G4825" s="510"/>
      <c r="H4825" s="423"/>
      <c r="I4825" s="422">
        <f t="shared" si="1349"/>
        <v>0</v>
      </c>
      <c r="J4825" s="422">
        <f t="shared" si="1350"/>
        <v>0</v>
      </c>
      <c r="K4825" s="419"/>
      <c r="L4825" s="423">
        <f t="shared" si="1351"/>
        <v>0</v>
      </c>
      <c r="M4825" s="423">
        <f t="shared" si="1352"/>
        <v>0</v>
      </c>
      <c r="N4825" s="424">
        <f t="shared" si="1353"/>
        <v>0</v>
      </c>
      <c r="O4825" s="424">
        <f t="shared" si="1354"/>
        <v>0</v>
      </c>
      <c r="P4825" s="420"/>
      <c r="Q4825" s="525"/>
      <c r="R4825" s="526" t="str">
        <f t="shared" si="1355"/>
        <v/>
      </c>
      <c r="S4825" s="526" t="str">
        <f t="shared" si="1342"/>
        <v/>
      </c>
      <c r="V4825" s="433">
        <f>VLOOKUP(A4825,[3]Cartilha!$A:$A,1,FALSE)</f>
        <v>89639</v>
      </c>
      <c r="W4825" s="367"/>
    </row>
    <row r="4826" spans="1:23" ht="22.5" hidden="1" x14ac:dyDescent="0.2">
      <c r="A4826" s="623">
        <v>89643</v>
      </c>
      <c r="B4826" s="616" t="s">
        <v>3171</v>
      </c>
      <c r="C4826" s="620" t="s">
        <v>1334</v>
      </c>
      <c r="D4826" s="612" t="s">
        <v>169</v>
      </c>
      <c r="E4826" s="621">
        <v>18.95</v>
      </c>
      <c r="F4826" s="614">
        <f t="shared" si="1356"/>
        <v>22.85</v>
      </c>
      <c r="G4826" s="510"/>
      <c r="H4826" s="423"/>
      <c r="I4826" s="422">
        <f t="shared" si="1349"/>
        <v>0</v>
      </c>
      <c r="J4826" s="422">
        <f t="shared" si="1350"/>
        <v>0</v>
      </c>
      <c r="K4826" s="419"/>
      <c r="L4826" s="423">
        <f t="shared" si="1351"/>
        <v>0</v>
      </c>
      <c r="M4826" s="423">
        <f t="shared" si="1352"/>
        <v>0</v>
      </c>
      <c r="N4826" s="424">
        <f t="shared" si="1353"/>
        <v>0</v>
      </c>
      <c r="O4826" s="424">
        <f t="shared" si="1354"/>
        <v>0</v>
      </c>
      <c r="P4826" s="420"/>
      <c r="Q4826" s="525"/>
      <c r="R4826" s="526" t="str">
        <f t="shared" si="1355"/>
        <v/>
      </c>
      <c r="S4826" s="526" t="str">
        <f t="shared" si="1342"/>
        <v/>
      </c>
      <c r="V4826" s="433">
        <f>VLOOKUP(A4826,[3]Cartilha!$A:$A,1,FALSE)</f>
        <v>89643</v>
      </c>
      <c r="W4826" s="367"/>
    </row>
    <row r="4827" spans="1:23" ht="22.5" hidden="1" x14ac:dyDescent="0.2">
      <c r="A4827" s="623">
        <v>89648</v>
      </c>
      <c r="B4827" s="616" t="s">
        <v>3171</v>
      </c>
      <c r="C4827" s="620" t="s">
        <v>1335</v>
      </c>
      <c r="D4827" s="612" t="s">
        <v>169</v>
      </c>
      <c r="E4827" s="621">
        <v>26.66</v>
      </c>
      <c r="F4827" s="614">
        <f t="shared" si="1356"/>
        <v>32.14</v>
      </c>
      <c r="G4827" s="510"/>
      <c r="H4827" s="423"/>
      <c r="I4827" s="422">
        <f t="shared" si="1349"/>
        <v>0</v>
      </c>
      <c r="J4827" s="422">
        <f t="shared" si="1350"/>
        <v>0</v>
      </c>
      <c r="K4827" s="419"/>
      <c r="L4827" s="423">
        <f t="shared" si="1351"/>
        <v>0</v>
      </c>
      <c r="M4827" s="423">
        <f t="shared" si="1352"/>
        <v>0</v>
      </c>
      <c r="N4827" s="424">
        <f t="shared" si="1353"/>
        <v>0</v>
      </c>
      <c r="O4827" s="424">
        <f t="shared" si="1354"/>
        <v>0</v>
      </c>
      <c r="P4827" s="420"/>
      <c r="Q4827" s="525"/>
      <c r="R4827" s="526" t="str">
        <f t="shared" si="1355"/>
        <v/>
      </c>
      <c r="S4827" s="526" t="str">
        <f t="shared" si="1342"/>
        <v/>
      </c>
      <c r="V4827" s="433">
        <f>VLOOKUP(A4827,[3]Cartilha!$A:$A,1,FALSE)</f>
        <v>89648</v>
      </c>
      <c r="W4827" s="367"/>
    </row>
    <row r="4828" spans="1:23" ht="22.5" hidden="1" x14ac:dyDescent="0.2">
      <c r="A4828" s="623">
        <v>89721</v>
      </c>
      <c r="B4828" s="616" t="s">
        <v>3171</v>
      </c>
      <c r="C4828" s="620" t="s">
        <v>1336</v>
      </c>
      <c r="D4828" s="612" t="s">
        <v>169</v>
      </c>
      <c r="E4828" s="621">
        <v>16.12</v>
      </c>
      <c r="F4828" s="614">
        <f t="shared" si="1356"/>
        <v>19.43</v>
      </c>
      <c r="G4828" s="510"/>
      <c r="H4828" s="423"/>
      <c r="I4828" s="422">
        <f t="shared" si="1349"/>
        <v>0</v>
      </c>
      <c r="J4828" s="422">
        <f t="shared" si="1350"/>
        <v>0</v>
      </c>
      <c r="K4828" s="419"/>
      <c r="L4828" s="423">
        <f t="shared" si="1351"/>
        <v>0</v>
      </c>
      <c r="M4828" s="423">
        <f t="shared" si="1352"/>
        <v>0</v>
      </c>
      <c r="N4828" s="424">
        <f t="shared" si="1353"/>
        <v>0</v>
      </c>
      <c r="O4828" s="424">
        <f t="shared" si="1354"/>
        <v>0</v>
      </c>
      <c r="P4828" s="420"/>
      <c r="Q4828" s="525"/>
      <c r="R4828" s="526" t="str">
        <f t="shared" si="1355"/>
        <v/>
      </c>
      <c r="S4828" s="526" t="str">
        <f t="shared" si="1342"/>
        <v/>
      </c>
      <c r="V4828" s="433">
        <f>VLOOKUP(A4828,[3]Cartilha!$A:$A,1,FALSE)</f>
        <v>89721</v>
      </c>
      <c r="W4828" s="367"/>
    </row>
    <row r="4829" spans="1:23" ht="22.5" hidden="1" x14ac:dyDescent="0.2">
      <c r="A4829" s="623">
        <v>89727</v>
      </c>
      <c r="B4829" s="616" t="s">
        <v>3171</v>
      </c>
      <c r="C4829" s="620" t="s">
        <v>1337</v>
      </c>
      <c r="D4829" s="612" t="s">
        <v>169</v>
      </c>
      <c r="E4829" s="621">
        <v>23.38</v>
      </c>
      <c r="F4829" s="614">
        <f t="shared" si="1356"/>
        <v>28.19</v>
      </c>
      <c r="G4829" s="510"/>
      <c r="H4829" s="423"/>
      <c r="I4829" s="422">
        <f t="shared" si="1349"/>
        <v>0</v>
      </c>
      <c r="J4829" s="422">
        <f t="shared" si="1350"/>
        <v>0</v>
      </c>
      <c r="K4829" s="419"/>
      <c r="L4829" s="423">
        <f t="shared" si="1351"/>
        <v>0</v>
      </c>
      <c r="M4829" s="423">
        <f t="shared" si="1352"/>
        <v>0</v>
      </c>
      <c r="N4829" s="424">
        <f t="shared" si="1353"/>
        <v>0</v>
      </c>
      <c r="O4829" s="424">
        <f t="shared" si="1354"/>
        <v>0</v>
      </c>
      <c r="P4829" s="420"/>
      <c r="Q4829" s="525"/>
      <c r="R4829" s="526" t="str">
        <f t="shared" si="1355"/>
        <v/>
      </c>
      <c r="S4829" s="526" t="str">
        <f t="shared" si="1342"/>
        <v/>
      </c>
      <c r="V4829" s="433">
        <f>VLOOKUP(A4829,[3]Cartilha!$A:$A,1,FALSE)</f>
        <v>89727</v>
      </c>
      <c r="W4829" s="367"/>
    </row>
    <row r="4830" spans="1:23" ht="22.5" hidden="1" x14ac:dyDescent="0.2">
      <c r="A4830" s="623">
        <v>94741</v>
      </c>
      <c r="B4830" s="616" t="s">
        <v>3171</v>
      </c>
      <c r="C4830" s="620" t="s">
        <v>1338</v>
      </c>
      <c r="D4830" s="612" t="s">
        <v>169</v>
      </c>
      <c r="E4830" s="621">
        <v>15.44</v>
      </c>
      <c r="F4830" s="614">
        <f t="shared" si="1356"/>
        <v>18.61</v>
      </c>
      <c r="G4830" s="510"/>
      <c r="H4830" s="423"/>
      <c r="I4830" s="422">
        <f t="shared" si="1349"/>
        <v>0</v>
      </c>
      <c r="J4830" s="422">
        <f t="shared" si="1350"/>
        <v>0</v>
      </c>
      <c r="K4830" s="419"/>
      <c r="L4830" s="423">
        <f t="shared" si="1351"/>
        <v>0</v>
      </c>
      <c r="M4830" s="423">
        <f t="shared" si="1352"/>
        <v>0</v>
      </c>
      <c r="N4830" s="424">
        <f t="shared" si="1353"/>
        <v>0</v>
      </c>
      <c r="O4830" s="424">
        <f t="shared" si="1354"/>
        <v>0</v>
      </c>
      <c r="P4830" s="420"/>
      <c r="Q4830" s="525"/>
      <c r="R4830" s="526" t="str">
        <f t="shared" si="1355"/>
        <v/>
      </c>
      <c r="S4830" s="526" t="str">
        <f t="shared" si="1342"/>
        <v/>
      </c>
      <c r="V4830" s="433">
        <f>VLOOKUP(A4830,[3]Cartilha!$A:$A,1,FALSE)</f>
        <v>94741</v>
      </c>
      <c r="W4830" s="367"/>
    </row>
    <row r="4831" spans="1:23" ht="22.5" hidden="1" x14ac:dyDescent="0.2">
      <c r="A4831" s="623">
        <v>94743</v>
      </c>
      <c r="B4831" s="616" t="s">
        <v>3171</v>
      </c>
      <c r="C4831" s="620" t="s">
        <v>1339</v>
      </c>
      <c r="D4831" s="612" t="s">
        <v>169</v>
      </c>
      <c r="E4831" s="621">
        <v>21.02</v>
      </c>
      <c r="F4831" s="614">
        <f t="shared" si="1356"/>
        <v>25.34</v>
      </c>
      <c r="G4831" s="510"/>
      <c r="H4831" s="423"/>
      <c r="I4831" s="422">
        <f t="shared" si="1349"/>
        <v>0</v>
      </c>
      <c r="J4831" s="422">
        <f t="shared" si="1350"/>
        <v>0</v>
      </c>
      <c r="K4831" s="419"/>
      <c r="L4831" s="423">
        <f t="shared" si="1351"/>
        <v>0</v>
      </c>
      <c r="M4831" s="423">
        <f t="shared" si="1352"/>
        <v>0</v>
      </c>
      <c r="N4831" s="424">
        <f t="shared" si="1353"/>
        <v>0</v>
      </c>
      <c r="O4831" s="424">
        <f t="shared" si="1354"/>
        <v>0</v>
      </c>
      <c r="P4831" s="420"/>
      <c r="Q4831" s="525"/>
      <c r="R4831" s="526" t="str">
        <f t="shared" si="1355"/>
        <v/>
      </c>
      <c r="S4831" s="526" t="str">
        <f t="shared" si="1342"/>
        <v/>
      </c>
      <c r="V4831" s="433">
        <f>VLOOKUP(A4831,[3]Cartilha!$A:$A,1,FALSE)</f>
        <v>94743</v>
      </c>
      <c r="W4831" s="367"/>
    </row>
    <row r="4832" spans="1:23" ht="22.5" hidden="1" x14ac:dyDescent="0.2">
      <c r="A4832" s="623">
        <v>89657</v>
      </c>
      <c r="B4832" s="616" t="s">
        <v>3171</v>
      </c>
      <c r="C4832" s="620" t="s">
        <v>1340</v>
      </c>
      <c r="D4832" s="612" t="s">
        <v>169</v>
      </c>
      <c r="E4832" s="621">
        <v>14.38</v>
      </c>
      <c r="F4832" s="614">
        <f t="shared" si="1356"/>
        <v>17.34</v>
      </c>
      <c r="G4832" s="510"/>
      <c r="H4832" s="423"/>
      <c r="I4832" s="422">
        <f t="shared" si="1349"/>
        <v>0</v>
      </c>
      <c r="J4832" s="422">
        <f t="shared" si="1350"/>
        <v>0</v>
      </c>
      <c r="K4832" s="419"/>
      <c r="L4832" s="423">
        <f t="shared" si="1351"/>
        <v>0</v>
      </c>
      <c r="M4832" s="423">
        <f t="shared" si="1352"/>
        <v>0</v>
      </c>
      <c r="N4832" s="424">
        <f t="shared" si="1353"/>
        <v>0</v>
      </c>
      <c r="O4832" s="424">
        <f t="shared" si="1354"/>
        <v>0</v>
      </c>
      <c r="P4832" s="420"/>
      <c r="Q4832" s="525"/>
      <c r="R4832" s="526" t="str">
        <f t="shared" si="1355"/>
        <v/>
      </c>
      <c r="S4832" s="526" t="str">
        <f t="shared" si="1342"/>
        <v/>
      </c>
      <c r="V4832" s="433">
        <f>VLOOKUP(A4832,[3]Cartilha!$A:$A,1,FALSE)</f>
        <v>89657</v>
      </c>
      <c r="W4832" s="367"/>
    </row>
    <row r="4833" spans="1:23" ht="22.5" hidden="1" x14ac:dyDescent="0.2">
      <c r="A4833" s="623">
        <v>89664</v>
      </c>
      <c r="B4833" s="616" t="s">
        <v>3171</v>
      </c>
      <c r="C4833" s="620" t="s">
        <v>1341</v>
      </c>
      <c r="D4833" s="612" t="s">
        <v>169</v>
      </c>
      <c r="E4833" s="621">
        <v>19.13</v>
      </c>
      <c r="F4833" s="614">
        <f t="shared" si="1356"/>
        <v>23.06</v>
      </c>
      <c r="G4833" s="510"/>
      <c r="H4833" s="423"/>
      <c r="I4833" s="422">
        <f t="shared" si="1349"/>
        <v>0</v>
      </c>
      <c r="J4833" s="422">
        <f t="shared" si="1350"/>
        <v>0</v>
      </c>
      <c r="K4833" s="419"/>
      <c r="L4833" s="423">
        <f t="shared" si="1351"/>
        <v>0</v>
      </c>
      <c r="M4833" s="423">
        <f t="shared" si="1352"/>
        <v>0</v>
      </c>
      <c r="N4833" s="424">
        <f t="shared" si="1353"/>
        <v>0</v>
      </c>
      <c r="O4833" s="424">
        <f t="shared" si="1354"/>
        <v>0</v>
      </c>
      <c r="P4833" s="420"/>
      <c r="Q4833" s="525"/>
      <c r="R4833" s="526" t="str">
        <f t="shared" si="1355"/>
        <v/>
      </c>
      <c r="S4833" s="526" t="str">
        <f t="shared" si="1342"/>
        <v/>
      </c>
      <c r="V4833" s="433">
        <f>VLOOKUP(A4833,[3]Cartilha!$A:$A,1,FALSE)</f>
        <v>89664</v>
      </c>
      <c r="W4833" s="367"/>
    </row>
    <row r="4834" spans="1:23" ht="22.5" hidden="1" x14ac:dyDescent="0.2">
      <c r="A4834" s="623">
        <v>89749</v>
      </c>
      <c r="B4834" s="616" t="s">
        <v>3171</v>
      </c>
      <c r="C4834" s="620" t="s">
        <v>1342</v>
      </c>
      <c r="D4834" s="612" t="s">
        <v>169</v>
      </c>
      <c r="E4834" s="621">
        <v>17.260000000000002</v>
      </c>
      <c r="F4834" s="614">
        <f t="shared" si="1356"/>
        <v>20.81</v>
      </c>
      <c r="G4834" s="510"/>
      <c r="H4834" s="423"/>
      <c r="I4834" s="422">
        <f t="shared" si="1349"/>
        <v>0</v>
      </c>
      <c r="J4834" s="422">
        <f t="shared" si="1350"/>
        <v>0</v>
      </c>
      <c r="K4834" s="419"/>
      <c r="L4834" s="423">
        <f t="shared" si="1351"/>
        <v>0</v>
      </c>
      <c r="M4834" s="423">
        <f t="shared" si="1352"/>
        <v>0</v>
      </c>
      <c r="N4834" s="424">
        <f t="shared" si="1353"/>
        <v>0</v>
      </c>
      <c r="O4834" s="424">
        <f t="shared" si="1354"/>
        <v>0</v>
      </c>
      <c r="P4834" s="420"/>
      <c r="Q4834" s="525"/>
      <c r="R4834" s="526" t="str">
        <f t="shared" si="1355"/>
        <v/>
      </c>
      <c r="S4834" s="526" t="str">
        <f t="shared" ref="S4834:S4897" si="1357">IF(Q4834="X","x",IF(Q4834="xx","x",IF(OR(J4834&gt;0,O4834&gt;0),"x","")))</f>
        <v/>
      </c>
      <c r="V4834" s="433">
        <f>VLOOKUP(A4834,[3]Cartilha!$A:$A,1,FALSE)</f>
        <v>89749</v>
      </c>
      <c r="W4834" s="367"/>
    </row>
    <row r="4835" spans="1:23" ht="22.5" hidden="1" x14ac:dyDescent="0.2">
      <c r="A4835" s="623">
        <v>89653</v>
      </c>
      <c r="B4835" s="616" t="s">
        <v>3171</v>
      </c>
      <c r="C4835" s="620" t="s">
        <v>1343</v>
      </c>
      <c r="D4835" s="612" t="s">
        <v>169</v>
      </c>
      <c r="E4835" s="621">
        <v>21.66</v>
      </c>
      <c r="F4835" s="614">
        <f t="shared" si="1356"/>
        <v>26.11</v>
      </c>
      <c r="G4835" s="510"/>
      <c r="H4835" s="423"/>
      <c r="I4835" s="422">
        <f t="shared" si="1349"/>
        <v>0</v>
      </c>
      <c r="J4835" s="422">
        <f t="shared" si="1350"/>
        <v>0</v>
      </c>
      <c r="K4835" s="419"/>
      <c r="L4835" s="423">
        <f t="shared" si="1351"/>
        <v>0</v>
      </c>
      <c r="M4835" s="423">
        <f t="shared" si="1352"/>
        <v>0</v>
      </c>
      <c r="N4835" s="424">
        <f t="shared" si="1353"/>
        <v>0</v>
      </c>
      <c r="O4835" s="424">
        <f t="shared" si="1354"/>
        <v>0</v>
      </c>
      <c r="P4835" s="420"/>
      <c r="Q4835" s="525"/>
      <c r="R4835" s="526" t="str">
        <f t="shared" si="1355"/>
        <v/>
      </c>
      <c r="S4835" s="526" t="str">
        <f t="shared" si="1357"/>
        <v/>
      </c>
      <c r="V4835" s="433">
        <f>VLOOKUP(A4835,[3]Cartilha!$A:$A,1,FALSE)</f>
        <v>89653</v>
      </c>
      <c r="W4835" s="367"/>
    </row>
    <row r="4836" spans="1:23" ht="22.5" hidden="1" x14ac:dyDescent="0.2">
      <c r="A4836" s="623">
        <v>89660</v>
      </c>
      <c r="B4836" s="616" t="s">
        <v>3171</v>
      </c>
      <c r="C4836" s="620" t="s">
        <v>1344</v>
      </c>
      <c r="D4836" s="612" t="s">
        <v>169</v>
      </c>
      <c r="E4836" s="621">
        <v>10.01</v>
      </c>
      <c r="F4836" s="614">
        <f t="shared" si="1356"/>
        <v>12.07</v>
      </c>
      <c r="G4836" s="510"/>
      <c r="H4836" s="423"/>
      <c r="I4836" s="422">
        <f t="shared" si="1349"/>
        <v>0</v>
      </c>
      <c r="J4836" s="422">
        <f t="shared" si="1350"/>
        <v>0</v>
      </c>
      <c r="K4836" s="419"/>
      <c r="L4836" s="423">
        <f t="shared" si="1351"/>
        <v>0</v>
      </c>
      <c r="M4836" s="423">
        <f t="shared" si="1352"/>
        <v>0</v>
      </c>
      <c r="N4836" s="424">
        <f t="shared" si="1353"/>
        <v>0</v>
      </c>
      <c r="O4836" s="424">
        <f t="shared" si="1354"/>
        <v>0</v>
      </c>
      <c r="P4836" s="420"/>
      <c r="Q4836" s="525"/>
      <c r="R4836" s="526" t="str">
        <f t="shared" si="1355"/>
        <v/>
      </c>
      <c r="S4836" s="526" t="str">
        <f t="shared" si="1357"/>
        <v/>
      </c>
      <c r="V4836" s="433">
        <f>VLOOKUP(A4836,[3]Cartilha!$A:$A,1,FALSE)</f>
        <v>89660</v>
      </c>
      <c r="W4836" s="367"/>
    </row>
    <row r="4837" spans="1:23" ht="22.5" hidden="1" x14ac:dyDescent="0.2">
      <c r="A4837" s="623">
        <v>89651</v>
      </c>
      <c r="B4837" s="616" t="s">
        <v>3171</v>
      </c>
      <c r="C4837" s="620" t="s">
        <v>1345</v>
      </c>
      <c r="D4837" s="612" t="s">
        <v>169</v>
      </c>
      <c r="E4837" s="621">
        <v>7.75</v>
      </c>
      <c r="F4837" s="614">
        <f t="shared" si="1356"/>
        <v>9.34</v>
      </c>
      <c r="G4837" s="510"/>
      <c r="H4837" s="423"/>
      <c r="I4837" s="422">
        <f t="shared" si="1349"/>
        <v>0</v>
      </c>
      <c r="J4837" s="422">
        <f t="shared" si="1350"/>
        <v>0</v>
      </c>
      <c r="K4837" s="419"/>
      <c r="L4837" s="423">
        <f t="shared" si="1351"/>
        <v>0</v>
      </c>
      <c r="M4837" s="423">
        <f t="shared" si="1352"/>
        <v>0</v>
      </c>
      <c r="N4837" s="424">
        <f t="shared" si="1353"/>
        <v>0</v>
      </c>
      <c r="O4837" s="424">
        <f t="shared" si="1354"/>
        <v>0</v>
      </c>
      <c r="P4837" s="420"/>
      <c r="Q4837" s="525"/>
      <c r="R4837" s="526" t="str">
        <f t="shared" si="1355"/>
        <v/>
      </c>
      <c r="S4837" s="526" t="str">
        <f t="shared" si="1357"/>
        <v/>
      </c>
      <c r="V4837" s="433">
        <f>VLOOKUP(A4837,[3]Cartilha!$A:$A,1,FALSE)</f>
        <v>89651</v>
      </c>
      <c r="W4837" s="367"/>
    </row>
    <row r="4838" spans="1:23" ht="22.5" hidden="1" x14ac:dyDescent="0.2">
      <c r="A4838" s="623">
        <v>89658</v>
      </c>
      <c r="B4838" s="616" t="s">
        <v>3171</v>
      </c>
      <c r="C4838" s="620" t="s">
        <v>1346</v>
      </c>
      <c r="D4838" s="612" t="s">
        <v>169</v>
      </c>
      <c r="E4838" s="621">
        <v>10.73</v>
      </c>
      <c r="F4838" s="614">
        <f t="shared" si="1356"/>
        <v>12.94</v>
      </c>
      <c r="G4838" s="510"/>
      <c r="H4838" s="423"/>
      <c r="I4838" s="422">
        <f t="shared" si="1349"/>
        <v>0</v>
      </c>
      <c r="J4838" s="422">
        <f t="shared" si="1350"/>
        <v>0</v>
      </c>
      <c r="K4838" s="419"/>
      <c r="L4838" s="423">
        <f t="shared" si="1351"/>
        <v>0</v>
      </c>
      <c r="M4838" s="423">
        <f t="shared" si="1352"/>
        <v>0</v>
      </c>
      <c r="N4838" s="424">
        <f t="shared" si="1353"/>
        <v>0</v>
      </c>
      <c r="O4838" s="424">
        <f t="shared" si="1354"/>
        <v>0</v>
      </c>
      <c r="P4838" s="420"/>
      <c r="Q4838" s="525"/>
      <c r="R4838" s="526" t="str">
        <f t="shared" si="1355"/>
        <v/>
      </c>
      <c r="S4838" s="526" t="str">
        <f t="shared" si="1357"/>
        <v/>
      </c>
      <c r="V4838" s="433">
        <f>VLOOKUP(A4838,[3]Cartilha!$A:$A,1,FALSE)</f>
        <v>89658</v>
      </c>
      <c r="W4838" s="367"/>
    </row>
    <row r="4839" spans="1:23" ht="22.5" hidden="1" x14ac:dyDescent="0.2">
      <c r="A4839" s="623">
        <v>89740</v>
      </c>
      <c r="B4839" s="616" t="s">
        <v>3171</v>
      </c>
      <c r="C4839" s="620" t="s">
        <v>1347</v>
      </c>
      <c r="D4839" s="612" t="s">
        <v>169</v>
      </c>
      <c r="E4839" s="621">
        <v>8.14</v>
      </c>
      <c r="F4839" s="614">
        <f t="shared" si="1356"/>
        <v>9.81</v>
      </c>
      <c r="G4839" s="510"/>
      <c r="H4839" s="423"/>
      <c r="I4839" s="422">
        <f t="shared" si="1349"/>
        <v>0</v>
      </c>
      <c r="J4839" s="422">
        <f t="shared" si="1350"/>
        <v>0</v>
      </c>
      <c r="K4839" s="419"/>
      <c r="L4839" s="423">
        <f t="shared" si="1351"/>
        <v>0</v>
      </c>
      <c r="M4839" s="423">
        <f t="shared" si="1352"/>
        <v>0</v>
      </c>
      <c r="N4839" s="424">
        <f t="shared" si="1353"/>
        <v>0</v>
      </c>
      <c r="O4839" s="424">
        <f t="shared" si="1354"/>
        <v>0</v>
      </c>
      <c r="P4839" s="420"/>
      <c r="Q4839" s="525"/>
      <c r="R4839" s="526" t="str">
        <f t="shared" si="1355"/>
        <v/>
      </c>
      <c r="S4839" s="526" t="str">
        <f t="shared" si="1357"/>
        <v/>
      </c>
      <c r="V4839" s="433">
        <f>VLOOKUP(A4839,[3]Cartilha!$A:$A,1,FALSE)</f>
        <v>89740</v>
      </c>
      <c r="W4839" s="367"/>
    </row>
    <row r="4840" spans="1:23" ht="22.5" hidden="1" x14ac:dyDescent="0.2">
      <c r="A4840" s="623">
        <v>89826</v>
      </c>
      <c r="B4840" s="616" t="s">
        <v>3171</v>
      </c>
      <c r="C4840" s="620" t="s">
        <v>1348</v>
      </c>
      <c r="D4840" s="612" t="s">
        <v>169</v>
      </c>
      <c r="E4840" s="621">
        <v>207.77</v>
      </c>
      <c r="F4840" s="614">
        <f t="shared" si="1356"/>
        <v>250.49</v>
      </c>
      <c r="G4840" s="510"/>
      <c r="H4840" s="423"/>
      <c r="I4840" s="422">
        <f t="shared" si="1349"/>
        <v>0</v>
      </c>
      <c r="J4840" s="422">
        <f t="shared" si="1350"/>
        <v>0</v>
      </c>
      <c r="K4840" s="419"/>
      <c r="L4840" s="423">
        <f t="shared" si="1351"/>
        <v>0</v>
      </c>
      <c r="M4840" s="423">
        <f t="shared" si="1352"/>
        <v>0</v>
      </c>
      <c r="N4840" s="424">
        <f t="shared" si="1353"/>
        <v>0</v>
      </c>
      <c r="O4840" s="424">
        <f t="shared" si="1354"/>
        <v>0</v>
      </c>
      <c r="P4840" s="420"/>
      <c r="Q4840" s="525"/>
      <c r="R4840" s="526" t="str">
        <f t="shared" si="1355"/>
        <v/>
      </c>
      <c r="S4840" s="526" t="str">
        <f t="shared" si="1357"/>
        <v/>
      </c>
      <c r="V4840" s="433">
        <f>VLOOKUP(A4840,[3]Cartilha!$A:$A,1,FALSE)</f>
        <v>89826</v>
      </c>
      <c r="W4840" s="367"/>
    </row>
    <row r="4841" spans="1:23" ht="22.5" hidden="1" x14ac:dyDescent="0.2">
      <c r="A4841" s="623">
        <v>89836</v>
      </c>
      <c r="B4841" s="616" t="s">
        <v>3171</v>
      </c>
      <c r="C4841" s="620" t="s">
        <v>1349</v>
      </c>
      <c r="D4841" s="612" t="s">
        <v>169</v>
      </c>
      <c r="E4841" s="621">
        <v>335.62</v>
      </c>
      <c r="F4841" s="614">
        <f t="shared" si="1356"/>
        <v>404.62</v>
      </c>
      <c r="G4841" s="510"/>
      <c r="H4841" s="423"/>
      <c r="I4841" s="422">
        <f t="shared" si="1349"/>
        <v>0</v>
      </c>
      <c r="J4841" s="422">
        <f t="shared" si="1350"/>
        <v>0</v>
      </c>
      <c r="K4841" s="419"/>
      <c r="L4841" s="423">
        <f t="shared" si="1351"/>
        <v>0</v>
      </c>
      <c r="M4841" s="423">
        <f t="shared" si="1352"/>
        <v>0</v>
      </c>
      <c r="N4841" s="424">
        <f t="shared" si="1353"/>
        <v>0</v>
      </c>
      <c r="O4841" s="424">
        <f t="shared" si="1354"/>
        <v>0</v>
      </c>
      <c r="P4841" s="420"/>
      <c r="Q4841" s="525"/>
      <c r="R4841" s="526" t="str">
        <f t="shared" si="1355"/>
        <v/>
      </c>
      <c r="S4841" s="526" t="str">
        <f t="shared" si="1357"/>
        <v/>
      </c>
      <c r="V4841" s="433">
        <f>VLOOKUP(A4841,[3]Cartilha!$A:$A,1,FALSE)</f>
        <v>89836</v>
      </c>
      <c r="W4841" s="367"/>
    </row>
    <row r="4842" spans="1:23" ht="22.5" hidden="1" x14ac:dyDescent="0.2">
      <c r="A4842" s="623">
        <v>89670</v>
      </c>
      <c r="B4842" s="616" t="s">
        <v>3171</v>
      </c>
      <c r="C4842" s="620" t="s">
        <v>1350</v>
      </c>
      <c r="D4842" s="612" t="s">
        <v>169</v>
      </c>
      <c r="E4842" s="621">
        <v>15.96</v>
      </c>
      <c r="F4842" s="614">
        <f t="shared" si="1356"/>
        <v>19.239999999999998</v>
      </c>
      <c r="G4842" s="510"/>
      <c r="H4842" s="423"/>
      <c r="I4842" s="422">
        <f t="shared" si="1349"/>
        <v>0</v>
      </c>
      <c r="J4842" s="422">
        <f t="shared" si="1350"/>
        <v>0</v>
      </c>
      <c r="K4842" s="419"/>
      <c r="L4842" s="423">
        <f t="shared" si="1351"/>
        <v>0</v>
      </c>
      <c r="M4842" s="423">
        <f t="shared" si="1352"/>
        <v>0</v>
      </c>
      <c r="N4842" s="424">
        <f t="shared" si="1353"/>
        <v>0</v>
      </c>
      <c r="O4842" s="424">
        <f t="shared" si="1354"/>
        <v>0</v>
      </c>
      <c r="P4842" s="420"/>
      <c r="Q4842" s="525"/>
      <c r="R4842" s="526" t="str">
        <f t="shared" si="1355"/>
        <v/>
      </c>
      <c r="S4842" s="526" t="str">
        <f t="shared" si="1357"/>
        <v/>
      </c>
      <c r="V4842" s="433">
        <f>VLOOKUP(A4842,[3]Cartilha!$A:$A,1,FALSE)</f>
        <v>89670</v>
      </c>
      <c r="W4842" s="367"/>
    </row>
    <row r="4843" spans="1:23" ht="22.5" hidden="1" x14ac:dyDescent="0.2">
      <c r="A4843" s="623">
        <v>89680</v>
      </c>
      <c r="B4843" s="616" t="s">
        <v>3171</v>
      </c>
      <c r="C4843" s="620" t="s">
        <v>1351</v>
      </c>
      <c r="D4843" s="612" t="s">
        <v>169</v>
      </c>
      <c r="E4843" s="621">
        <v>25.05</v>
      </c>
      <c r="F4843" s="614">
        <f t="shared" si="1356"/>
        <v>30.2</v>
      </c>
      <c r="G4843" s="510"/>
      <c r="H4843" s="423"/>
      <c r="I4843" s="422">
        <f t="shared" ref="I4843:I4874" si="1358">IF(ISBLANK(E4843),0,ROUND(F4843*G4843,2))</f>
        <v>0</v>
      </c>
      <c r="J4843" s="422">
        <f t="shared" ref="J4843:J4874" si="1359">IF(ISBLANK(G4843),0,ROUND(G4843*H4843,2))</f>
        <v>0</v>
      </c>
      <c r="K4843" s="419"/>
      <c r="L4843" s="423">
        <f t="shared" ref="L4843:L4874" si="1360">G4843</f>
        <v>0</v>
      </c>
      <c r="M4843" s="423">
        <f t="shared" ref="M4843:M4874" si="1361">H4843</f>
        <v>0</v>
      </c>
      <c r="N4843" s="424">
        <f t="shared" ref="N4843:N4874" si="1362">IF(ISBLANK(E4843),0,ROUND(F4843*L4843,2))</f>
        <v>0</v>
      </c>
      <c r="O4843" s="424">
        <f t="shared" ref="O4843:O4874" si="1363">IF(ISBLANK(L4843),0,ROUND(L4843*M4843,2))</f>
        <v>0</v>
      </c>
      <c r="P4843" s="420"/>
      <c r="Q4843" s="525"/>
      <c r="R4843" s="526" t="str">
        <f t="shared" si="1355"/>
        <v/>
      </c>
      <c r="S4843" s="526" t="str">
        <f t="shared" si="1357"/>
        <v/>
      </c>
      <c r="V4843" s="433">
        <f>VLOOKUP(A4843,[3]Cartilha!$A:$A,1,FALSE)</f>
        <v>89680</v>
      </c>
      <c r="W4843" s="367"/>
    </row>
    <row r="4844" spans="1:23" ht="22.5" hidden="1" x14ac:dyDescent="0.2">
      <c r="A4844" s="623">
        <v>89736</v>
      </c>
      <c r="B4844" s="616" t="s">
        <v>3171</v>
      </c>
      <c r="C4844" s="620" t="s">
        <v>1352</v>
      </c>
      <c r="D4844" s="612" t="s">
        <v>169</v>
      </c>
      <c r="E4844" s="621">
        <v>8.86</v>
      </c>
      <c r="F4844" s="614">
        <f t="shared" si="1356"/>
        <v>10.68</v>
      </c>
      <c r="G4844" s="510"/>
      <c r="H4844" s="423"/>
      <c r="I4844" s="422">
        <f t="shared" si="1358"/>
        <v>0</v>
      </c>
      <c r="J4844" s="422">
        <f t="shared" si="1359"/>
        <v>0</v>
      </c>
      <c r="K4844" s="419"/>
      <c r="L4844" s="423">
        <f t="shared" si="1360"/>
        <v>0</v>
      </c>
      <c r="M4844" s="423">
        <f t="shared" si="1361"/>
        <v>0</v>
      </c>
      <c r="N4844" s="424">
        <f t="shared" si="1362"/>
        <v>0</v>
      </c>
      <c r="O4844" s="424">
        <f t="shared" si="1363"/>
        <v>0</v>
      </c>
      <c r="P4844" s="420"/>
      <c r="Q4844" s="525"/>
      <c r="R4844" s="526" t="str">
        <f t="shared" si="1355"/>
        <v/>
      </c>
      <c r="S4844" s="526" t="str">
        <f t="shared" si="1357"/>
        <v/>
      </c>
      <c r="V4844" s="433">
        <f>VLOOKUP(A4844,[3]Cartilha!$A:$A,1,FALSE)</f>
        <v>89736</v>
      </c>
      <c r="W4844" s="367"/>
    </row>
    <row r="4845" spans="1:23" ht="22.5" hidden="1" x14ac:dyDescent="0.2">
      <c r="A4845" s="623">
        <v>89755</v>
      </c>
      <c r="B4845" s="616" t="s">
        <v>3171</v>
      </c>
      <c r="C4845" s="620" t="s">
        <v>1353</v>
      </c>
      <c r="D4845" s="612" t="s">
        <v>169</v>
      </c>
      <c r="E4845" s="621">
        <v>13.8</v>
      </c>
      <c r="F4845" s="614">
        <f t="shared" si="1356"/>
        <v>16.64</v>
      </c>
      <c r="G4845" s="510"/>
      <c r="H4845" s="423"/>
      <c r="I4845" s="422">
        <f t="shared" si="1358"/>
        <v>0</v>
      </c>
      <c r="J4845" s="422">
        <f t="shared" si="1359"/>
        <v>0</v>
      </c>
      <c r="K4845" s="419"/>
      <c r="L4845" s="423">
        <f t="shared" si="1360"/>
        <v>0</v>
      </c>
      <c r="M4845" s="423">
        <f t="shared" si="1361"/>
        <v>0</v>
      </c>
      <c r="N4845" s="424">
        <f t="shared" si="1362"/>
        <v>0</v>
      </c>
      <c r="O4845" s="424">
        <f t="shared" si="1363"/>
        <v>0</v>
      </c>
      <c r="P4845" s="420"/>
      <c r="Q4845" s="525"/>
      <c r="R4845" s="526" t="str">
        <f t="shared" si="1355"/>
        <v/>
      </c>
      <c r="S4845" s="526" t="str">
        <f t="shared" si="1357"/>
        <v/>
      </c>
      <c r="V4845" s="433">
        <f>VLOOKUP(A4845,[3]Cartilha!$A:$A,1,FALSE)</f>
        <v>89755</v>
      </c>
      <c r="W4845" s="367"/>
    </row>
    <row r="4846" spans="1:23" ht="22.5" hidden="1" x14ac:dyDescent="0.2">
      <c r="A4846" s="623">
        <v>89760</v>
      </c>
      <c r="B4846" s="616" t="s">
        <v>3171</v>
      </c>
      <c r="C4846" s="620" t="s">
        <v>1354</v>
      </c>
      <c r="D4846" s="612" t="s">
        <v>169</v>
      </c>
      <c r="E4846" s="621">
        <v>22.48</v>
      </c>
      <c r="F4846" s="614">
        <f t="shared" si="1356"/>
        <v>27.1</v>
      </c>
      <c r="G4846" s="510"/>
      <c r="H4846" s="423"/>
      <c r="I4846" s="422">
        <f t="shared" si="1358"/>
        <v>0</v>
      </c>
      <c r="J4846" s="422">
        <f t="shared" si="1359"/>
        <v>0</v>
      </c>
      <c r="K4846" s="419"/>
      <c r="L4846" s="423">
        <f t="shared" si="1360"/>
        <v>0</v>
      </c>
      <c r="M4846" s="423">
        <f t="shared" si="1361"/>
        <v>0</v>
      </c>
      <c r="N4846" s="424">
        <f t="shared" si="1362"/>
        <v>0</v>
      </c>
      <c r="O4846" s="424">
        <f t="shared" si="1363"/>
        <v>0</v>
      </c>
      <c r="P4846" s="420"/>
      <c r="Q4846" s="525"/>
      <c r="R4846" s="526" t="str">
        <f t="shared" si="1355"/>
        <v/>
      </c>
      <c r="S4846" s="526" t="str">
        <f t="shared" si="1357"/>
        <v/>
      </c>
      <c r="V4846" s="433">
        <f>VLOOKUP(A4846,[3]Cartilha!$A:$A,1,FALSE)</f>
        <v>89760</v>
      </c>
      <c r="W4846" s="367"/>
    </row>
    <row r="4847" spans="1:23" hidden="1" x14ac:dyDescent="0.2">
      <c r="A4847" s="623">
        <v>89794</v>
      </c>
      <c r="B4847" s="616" t="s">
        <v>3171</v>
      </c>
      <c r="C4847" s="620" t="s">
        <v>1355</v>
      </c>
      <c r="D4847" s="612" t="s">
        <v>169</v>
      </c>
      <c r="E4847" s="621">
        <v>21.33</v>
      </c>
      <c r="F4847" s="614">
        <f t="shared" si="1356"/>
        <v>25.72</v>
      </c>
      <c r="G4847" s="510"/>
      <c r="H4847" s="423"/>
      <c r="I4847" s="422">
        <f t="shared" si="1358"/>
        <v>0</v>
      </c>
      <c r="J4847" s="422">
        <f t="shared" si="1359"/>
        <v>0</v>
      </c>
      <c r="K4847" s="419"/>
      <c r="L4847" s="423">
        <f t="shared" si="1360"/>
        <v>0</v>
      </c>
      <c r="M4847" s="423">
        <f t="shared" si="1361"/>
        <v>0</v>
      </c>
      <c r="N4847" s="424">
        <f t="shared" si="1362"/>
        <v>0</v>
      </c>
      <c r="O4847" s="424">
        <f t="shared" si="1363"/>
        <v>0</v>
      </c>
      <c r="P4847" s="420"/>
      <c r="Q4847" s="525"/>
      <c r="R4847" s="526" t="str">
        <f t="shared" si="1355"/>
        <v/>
      </c>
      <c r="S4847" s="526" t="str">
        <f t="shared" si="1357"/>
        <v/>
      </c>
      <c r="V4847" s="433">
        <f>VLOOKUP(A4847,[3]Cartilha!$A:$A,1,FALSE)</f>
        <v>89794</v>
      </c>
      <c r="W4847" s="367"/>
    </row>
    <row r="4848" spans="1:23" hidden="1" x14ac:dyDescent="0.2">
      <c r="A4848" s="623">
        <v>89822</v>
      </c>
      <c r="B4848" s="616" t="s">
        <v>3171</v>
      </c>
      <c r="C4848" s="620" t="s">
        <v>1356</v>
      </c>
      <c r="D4848" s="612" t="s">
        <v>169</v>
      </c>
      <c r="E4848" s="621">
        <v>28</v>
      </c>
      <c r="F4848" s="614">
        <f t="shared" si="1356"/>
        <v>33.76</v>
      </c>
      <c r="G4848" s="510"/>
      <c r="H4848" s="423"/>
      <c r="I4848" s="422">
        <f t="shared" si="1358"/>
        <v>0</v>
      </c>
      <c r="J4848" s="422">
        <f t="shared" si="1359"/>
        <v>0</v>
      </c>
      <c r="K4848" s="419"/>
      <c r="L4848" s="423">
        <f t="shared" si="1360"/>
        <v>0</v>
      </c>
      <c r="M4848" s="423">
        <f t="shared" si="1361"/>
        <v>0</v>
      </c>
      <c r="N4848" s="424">
        <f t="shared" si="1362"/>
        <v>0</v>
      </c>
      <c r="O4848" s="424">
        <f t="shared" si="1363"/>
        <v>0</v>
      </c>
      <c r="P4848" s="420"/>
      <c r="Q4848" s="525"/>
      <c r="R4848" s="526" t="str">
        <f t="shared" si="1355"/>
        <v/>
      </c>
      <c r="S4848" s="526" t="str">
        <f t="shared" si="1357"/>
        <v/>
      </c>
      <c r="V4848" s="433">
        <f>VLOOKUP(A4848,[3]Cartilha!$A:$A,1,FALSE)</f>
        <v>89822</v>
      </c>
      <c r="W4848" s="367"/>
    </row>
    <row r="4849" spans="1:23" hidden="1" x14ac:dyDescent="0.2">
      <c r="A4849" s="623">
        <v>89835</v>
      </c>
      <c r="B4849" s="616" t="s">
        <v>3171</v>
      </c>
      <c r="C4849" s="620" t="s">
        <v>1357</v>
      </c>
      <c r="D4849" s="612" t="s">
        <v>169</v>
      </c>
      <c r="E4849" s="621">
        <v>50.09</v>
      </c>
      <c r="F4849" s="614">
        <f t="shared" si="1356"/>
        <v>60.39</v>
      </c>
      <c r="G4849" s="510"/>
      <c r="H4849" s="423"/>
      <c r="I4849" s="422">
        <f t="shared" si="1358"/>
        <v>0</v>
      </c>
      <c r="J4849" s="422">
        <f t="shared" si="1359"/>
        <v>0</v>
      </c>
      <c r="K4849" s="419"/>
      <c r="L4849" s="423">
        <f t="shared" si="1360"/>
        <v>0</v>
      </c>
      <c r="M4849" s="423">
        <f t="shared" si="1361"/>
        <v>0</v>
      </c>
      <c r="N4849" s="424">
        <f t="shared" si="1362"/>
        <v>0</v>
      </c>
      <c r="O4849" s="424">
        <f t="shared" si="1363"/>
        <v>0</v>
      </c>
      <c r="P4849" s="420"/>
      <c r="Q4849" s="525"/>
      <c r="R4849" s="526" t="str">
        <f t="shared" si="1355"/>
        <v/>
      </c>
      <c r="S4849" s="526" t="str">
        <f t="shared" si="1357"/>
        <v/>
      </c>
      <c r="V4849" s="433">
        <f>VLOOKUP(A4849,[3]Cartilha!$A:$A,1,FALSE)</f>
        <v>89835</v>
      </c>
      <c r="W4849" s="367"/>
    </row>
    <row r="4850" spans="1:23" hidden="1" x14ac:dyDescent="0.2">
      <c r="A4850" s="623">
        <v>89838</v>
      </c>
      <c r="B4850" s="616" t="s">
        <v>3171</v>
      </c>
      <c r="C4850" s="620" t="s">
        <v>1358</v>
      </c>
      <c r="D4850" s="612" t="s">
        <v>169</v>
      </c>
      <c r="E4850" s="621">
        <v>182.69</v>
      </c>
      <c r="F4850" s="614">
        <f t="shared" si="1356"/>
        <v>220.25</v>
      </c>
      <c r="G4850" s="510"/>
      <c r="H4850" s="423"/>
      <c r="I4850" s="422">
        <f t="shared" si="1358"/>
        <v>0</v>
      </c>
      <c r="J4850" s="422">
        <f t="shared" si="1359"/>
        <v>0</v>
      </c>
      <c r="K4850" s="419"/>
      <c r="L4850" s="423">
        <f t="shared" si="1360"/>
        <v>0</v>
      </c>
      <c r="M4850" s="423">
        <f t="shared" si="1361"/>
        <v>0</v>
      </c>
      <c r="N4850" s="424">
        <f t="shared" si="1362"/>
        <v>0</v>
      </c>
      <c r="O4850" s="424">
        <f t="shared" si="1363"/>
        <v>0</v>
      </c>
      <c r="P4850" s="420"/>
      <c r="Q4850" s="525"/>
      <c r="R4850" s="526" t="str">
        <f t="shared" si="1355"/>
        <v/>
      </c>
      <c r="S4850" s="526" t="str">
        <f t="shared" si="1357"/>
        <v/>
      </c>
      <c r="V4850" s="433">
        <f>VLOOKUP(A4850,[3]Cartilha!$A:$A,1,FALSE)</f>
        <v>89838</v>
      </c>
      <c r="W4850" s="367"/>
    </row>
    <row r="4851" spans="1:23" hidden="1" x14ac:dyDescent="0.2">
      <c r="A4851" s="623">
        <v>89840</v>
      </c>
      <c r="B4851" s="616" t="s">
        <v>3171</v>
      </c>
      <c r="C4851" s="620" t="s">
        <v>1359</v>
      </c>
      <c r="D4851" s="612" t="s">
        <v>169</v>
      </c>
      <c r="E4851" s="621">
        <v>211.07</v>
      </c>
      <c r="F4851" s="614">
        <f t="shared" si="1356"/>
        <v>254.47</v>
      </c>
      <c r="G4851" s="510"/>
      <c r="H4851" s="423"/>
      <c r="I4851" s="422">
        <f t="shared" si="1358"/>
        <v>0</v>
      </c>
      <c r="J4851" s="422">
        <f t="shared" si="1359"/>
        <v>0</v>
      </c>
      <c r="K4851" s="419"/>
      <c r="L4851" s="423">
        <f t="shared" si="1360"/>
        <v>0</v>
      </c>
      <c r="M4851" s="423">
        <f t="shared" si="1361"/>
        <v>0</v>
      </c>
      <c r="N4851" s="424">
        <f t="shared" si="1362"/>
        <v>0</v>
      </c>
      <c r="O4851" s="424">
        <f t="shared" si="1363"/>
        <v>0</v>
      </c>
      <c r="P4851" s="420"/>
      <c r="Q4851" s="525"/>
      <c r="R4851" s="526" t="str">
        <f t="shared" si="1355"/>
        <v/>
      </c>
      <c r="S4851" s="526" t="str">
        <f t="shared" si="1357"/>
        <v/>
      </c>
      <c r="V4851" s="433">
        <f>VLOOKUP(A4851,[3]Cartilha!$A:$A,1,FALSE)</f>
        <v>89840</v>
      </c>
      <c r="W4851" s="367"/>
    </row>
    <row r="4852" spans="1:23" ht="22.5" hidden="1" x14ac:dyDescent="0.2">
      <c r="A4852" s="623">
        <v>94725</v>
      </c>
      <c r="B4852" s="616" t="s">
        <v>3171</v>
      </c>
      <c r="C4852" s="620" t="s">
        <v>1360</v>
      </c>
      <c r="D4852" s="612" t="s">
        <v>169</v>
      </c>
      <c r="E4852" s="621">
        <v>7.68</v>
      </c>
      <c r="F4852" s="614">
        <f t="shared" si="1356"/>
        <v>9.26</v>
      </c>
      <c r="G4852" s="510"/>
      <c r="H4852" s="423"/>
      <c r="I4852" s="422">
        <f t="shared" si="1358"/>
        <v>0</v>
      </c>
      <c r="J4852" s="422">
        <f t="shared" si="1359"/>
        <v>0</v>
      </c>
      <c r="K4852" s="419"/>
      <c r="L4852" s="423">
        <f t="shared" si="1360"/>
        <v>0</v>
      </c>
      <c r="M4852" s="423">
        <f t="shared" si="1361"/>
        <v>0</v>
      </c>
      <c r="N4852" s="424">
        <f t="shared" si="1362"/>
        <v>0</v>
      </c>
      <c r="O4852" s="424">
        <f t="shared" si="1363"/>
        <v>0</v>
      </c>
      <c r="P4852" s="420"/>
      <c r="Q4852" s="525"/>
      <c r="R4852" s="526" t="str">
        <f t="shared" si="1355"/>
        <v/>
      </c>
      <c r="S4852" s="526" t="str">
        <f t="shared" si="1357"/>
        <v/>
      </c>
      <c r="V4852" s="433">
        <f>VLOOKUP(A4852,[3]Cartilha!$A:$A,1,FALSE)</f>
        <v>94725</v>
      </c>
      <c r="W4852" s="367"/>
    </row>
    <row r="4853" spans="1:23" ht="22.5" hidden="1" x14ac:dyDescent="0.2">
      <c r="A4853" s="623">
        <v>94727</v>
      </c>
      <c r="B4853" s="616" t="s">
        <v>3171</v>
      </c>
      <c r="C4853" s="620" t="s">
        <v>1361</v>
      </c>
      <c r="D4853" s="612" t="s">
        <v>169</v>
      </c>
      <c r="E4853" s="621">
        <v>11.19</v>
      </c>
      <c r="F4853" s="614">
        <f t="shared" si="1356"/>
        <v>13.49</v>
      </c>
      <c r="G4853" s="510"/>
      <c r="H4853" s="423"/>
      <c r="I4853" s="422">
        <f t="shared" si="1358"/>
        <v>0</v>
      </c>
      <c r="J4853" s="422">
        <f t="shared" si="1359"/>
        <v>0</v>
      </c>
      <c r="K4853" s="419"/>
      <c r="L4853" s="423">
        <f t="shared" si="1360"/>
        <v>0</v>
      </c>
      <c r="M4853" s="423">
        <f t="shared" si="1361"/>
        <v>0</v>
      </c>
      <c r="N4853" s="424">
        <f t="shared" si="1362"/>
        <v>0</v>
      </c>
      <c r="O4853" s="424">
        <f t="shared" si="1363"/>
        <v>0</v>
      </c>
      <c r="P4853" s="420"/>
      <c r="Q4853" s="525"/>
      <c r="R4853" s="526" t="str">
        <f t="shared" si="1355"/>
        <v/>
      </c>
      <c r="S4853" s="526" t="str">
        <f t="shared" si="1357"/>
        <v/>
      </c>
      <c r="V4853" s="433">
        <f>VLOOKUP(A4853,[3]Cartilha!$A:$A,1,FALSE)</f>
        <v>94727</v>
      </c>
      <c r="W4853" s="367"/>
    </row>
    <row r="4854" spans="1:23" ht="22.5" hidden="1" x14ac:dyDescent="0.2">
      <c r="A4854" s="623">
        <v>94729</v>
      </c>
      <c r="B4854" s="616" t="s">
        <v>3171</v>
      </c>
      <c r="C4854" s="620" t="s">
        <v>1362</v>
      </c>
      <c r="D4854" s="612" t="s">
        <v>169</v>
      </c>
      <c r="E4854" s="621">
        <v>19.989999999999998</v>
      </c>
      <c r="F4854" s="614">
        <f t="shared" si="1356"/>
        <v>24.1</v>
      </c>
      <c r="G4854" s="510"/>
      <c r="H4854" s="423"/>
      <c r="I4854" s="422">
        <f t="shared" si="1358"/>
        <v>0</v>
      </c>
      <c r="J4854" s="422">
        <f t="shared" si="1359"/>
        <v>0</v>
      </c>
      <c r="K4854" s="419"/>
      <c r="L4854" s="423">
        <f t="shared" si="1360"/>
        <v>0</v>
      </c>
      <c r="M4854" s="423">
        <f t="shared" si="1361"/>
        <v>0</v>
      </c>
      <c r="N4854" s="424">
        <f t="shared" si="1362"/>
        <v>0</v>
      </c>
      <c r="O4854" s="424">
        <f t="shared" si="1363"/>
        <v>0</v>
      </c>
      <c r="P4854" s="420"/>
      <c r="Q4854" s="525"/>
      <c r="R4854" s="526" t="str">
        <f t="shared" si="1355"/>
        <v/>
      </c>
      <c r="S4854" s="526" t="str">
        <f t="shared" si="1357"/>
        <v/>
      </c>
      <c r="V4854" s="433">
        <f>VLOOKUP(A4854,[3]Cartilha!$A:$A,1,FALSE)</f>
        <v>94729</v>
      </c>
      <c r="W4854" s="367"/>
    </row>
    <row r="4855" spans="1:23" ht="22.5" hidden="1" x14ac:dyDescent="0.2">
      <c r="A4855" s="623">
        <v>94731</v>
      </c>
      <c r="B4855" s="616" t="s">
        <v>3171</v>
      </c>
      <c r="C4855" s="620" t="s">
        <v>1363</v>
      </c>
      <c r="D4855" s="612" t="s">
        <v>169</v>
      </c>
      <c r="E4855" s="621">
        <v>25.29</v>
      </c>
      <c r="F4855" s="614">
        <f t="shared" si="1356"/>
        <v>30.49</v>
      </c>
      <c r="G4855" s="510"/>
      <c r="H4855" s="423"/>
      <c r="I4855" s="422">
        <f t="shared" si="1358"/>
        <v>0</v>
      </c>
      <c r="J4855" s="422">
        <f t="shared" si="1359"/>
        <v>0</v>
      </c>
      <c r="K4855" s="419"/>
      <c r="L4855" s="423">
        <f t="shared" si="1360"/>
        <v>0</v>
      </c>
      <c r="M4855" s="423">
        <f t="shared" si="1361"/>
        <v>0</v>
      </c>
      <c r="N4855" s="424">
        <f t="shared" si="1362"/>
        <v>0</v>
      </c>
      <c r="O4855" s="424">
        <f t="shared" si="1363"/>
        <v>0</v>
      </c>
      <c r="P4855" s="420"/>
      <c r="Q4855" s="525"/>
      <c r="R4855" s="526" t="str">
        <f t="shared" si="1355"/>
        <v/>
      </c>
      <c r="S4855" s="526" t="str">
        <f t="shared" si="1357"/>
        <v/>
      </c>
      <c r="V4855" s="433">
        <f>VLOOKUP(A4855,[3]Cartilha!$A:$A,1,FALSE)</f>
        <v>94731</v>
      </c>
      <c r="W4855" s="367"/>
    </row>
    <row r="4856" spans="1:23" ht="22.5" hidden="1" x14ac:dyDescent="0.2">
      <c r="A4856" s="623">
        <v>94733</v>
      </c>
      <c r="B4856" s="616" t="s">
        <v>3171</v>
      </c>
      <c r="C4856" s="620" t="s">
        <v>1364</v>
      </c>
      <c r="D4856" s="612" t="s">
        <v>169</v>
      </c>
      <c r="E4856" s="621">
        <v>49.29</v>
      </c>
      <c r="F4856" s="614">
        <f t="shared" si="1356"/>
        <v>59.42</v>
      </c>
      <c r="G4856" s="510"/>
      <c r="H4856" s="423"/>
      <c r="I4856" s="422">
        <f t="shared" si="1358"/>
        <v>0</v>
      </c>
      <c r="J4856" s="422">
        <f t="shared" si="1359"/>
        <v>0</v>
      </c>
      <c r="K4856" s="419"/>
      <c r="L4856" s="423">
        <f t="shared" si="1360"/>
        <v>0</v>
      </c>
      <c r="M4856" s="423">
        <f t="shared" si="1361"/>
        <v>0</v>
      </c>
      <c r="N4856" s="424">
        <f t="shared" si="1362"/>
        <v>0</v>
      </c>
      <c r="O4856" s="424">
        <f t="shared" si="1363"/>
        <v>0</v>
      </c>
      <c r="P4856" s="420"/>
      <c r="Q4856" s="525"/>
      <c r="R4856" s="526" t="str">
        <f t="shared" si="1355"/>
        <v/>
      </c>
      <c r="S4856" s="526" t="str">
        <f t="shared" si="1357"/>
        <v/>
      </c>
      <c r="V4856" s="433">
        <f>VLOOKUP(A4856,[3]Cartilha!$A:$A,1,FALSE)</f>
        <v>94733</v>
      </c>
      <c r="W4856" s="367"/>
    </row>
    <row r="4857" spans="1:23" ht="22.5" hidden="1" x14ac:dyDescent="0.2">
      <c r="A4857" s="623">
        <v>94737</v>
      </c>
      <c r="B4857" s="616" t="s">
        <v>3171</v>
      </c>
      <c r="C4857" s="620" t="s">
        <v>1365</v>
      </c>
      <c r="D4857" s="612" t="s">
        <v>169</v>
      </c>
      <c r="E4857" s="621">
        <v>209.48</v>
      </c>
      <c r="F4857" s="614">
        <f t="shared" si="1356"/>
        <v>252.55</v>
      </c>
      <c r="G4857" s="510"/>
      <c r="H4857" s="423"/>
      <c r="I4857" s="422">
        <f t="shared" si="1358"/>
        <v>0</v>
      </c>
      <c r="J4857" s="422">
        <f t="shared" si="1359"/>
        <v>0</v>
      </c>
      <c r="K4857" s="419"/>
      <c r="L4857" s="423">
        <f t="shared" si="1360"/>
        <v>0</v>
      </c>
      <c r="M4857" s="423">
        <f t="shared" si="1361"/>
        <v>0</v>
      </c>
      <c r="N4857" s="424">
        <f t="shared" si="1362"/>
        <v>0</v>
      </c>
      <c r="O4857" s="424">
        <f t="shared" si="1363"/>
        <v>0</v>
      </c>
      <c r="P4857" s="420"/>
      <c r="Q4857" s="525"/>
      <c r="R4857" s="526" t="str">
        <f t="shared" si="1355"/>
        <v/>
      </c>
      <c r="S4857" s="526" t="str">
        <f t="shared" si="1357"/>
        <v/>
      </c>
      <c r="V4857" s="433">
        <f>VLOOKUP(A4857,[3]Cartilha!$A:$A,1,FALSE)</f>
        <v>94737</v>
      </c>
      <c r="W4857" s="367"/>
    </row>
    <row r="4858" spans="1:23" ht="22.5" hidden="1" x14ac:dyDescent="0.2">
      <c r="A4858" s="623">
        <v>94863</v>
      </c>
      <c r="B4858" s="616" t="s">
        <v>3171</v>
      </c>
      <c r="C4858" s="620" t="s">
        <v>1366</v>
      </c>
      <c r="D4858" s="612" t="s">
        <v>169</v>
      </c>
      <c r="E4858" s="621">
        <v>179.26</v>
      </c>
      <c r="F4858" s="614">
        <f t="shared" si="1356"/>
        <v>216.12</v>
      </c>
      <c r="G4858" s="510"/>
      <c r="H4858" s="423"/>
      <c r="I4858" s="422">
        <f t="shared" si="1358"/>
        <v>0</v>
      </c>
      <c r="J4858" s="422">
        <f t="shared" si="1359"/>
        <v>0</v>
      </c>
      <c r="K4858" s="419"/>
      <c r="L4858" s="423">
        <f t="shared" si="1360"/>
        <v>0</v>
      </c>
      <c r="M4858" s="423">
        <f t="shared" si="1361"/>
        <v>0</v>
      </c>
      <c r="N4858" s="424">
        <f t="shared" si="1362"/>
        <v>0</v>
      </c>
      <c r="O4858" s="424">
        <f t="shared" si="1363"/>
        <v>0</v>
      </c>
      <c r="P4858" s="420"/>
      <c r="Q4858" s="525"/>
      <c r="R4858" s="526" t="str">
        <f t="shared" si="1355"/>
        <v/>
      </c>
      <c r="S4858" s="526" t="str">
        <f t="shared" si="1357"/>
        <v/>
      </c>
      <c r="V4858" s="433">
        <f>VLOOKUP(A4858,[3]Cartilha!$A:$A,1,FALSE)</f>
        <v>94863</v>
      </c>
      <c r="W4858" s="367"/>
    </row>
    <row r="4859" spans="1:23" ht="22.5" hidden="1" x14ac:dyDescent="0.2">
      <c r="A4859" s="623">
        <v>89652</v>
      </c>
      <c r="B4859" s="616" t="s">
        <v>3171</v>
      </c>
      <c r="C4859" s="620" t="s">
        <v>1367</v>
      </c>
      <c r="D4859" s="612" t="s">
        <v>169</v>
      </c>
      <c r="E4859" s="621">
        <v>13.23</v>
      </c>
      <c r="F4859" s="614">
        <f t="shared" si="1356"/>
        <v>15.95</v>
      </c>
      <c r="G4859" s="510"/>
      <c r="H4859" s="423"/>
      <c r="I4859" s="422">
        <f t="shared" si="1358"/>
        <v>0</v>
      </c>
      <c r="J4859" s="422">
        <f t="shared" si="1359"/>
        <v>0</v>
      </c>
      <c r="K4859" s="419"/>
      <c r="L4859" s="423">
        <f t="shared" si="1360"/>
        <v>0</v>
      </c>
      <c r="M4859" s="423">
        <f t="shared" si="1361"/>
        <v>0</v>
      </c>
      <c r="N4859" s="424">
        <f t="shared" si="1362"/>
        <v>0</v>
      </c>
      <c r="O4859" s="424">
        <f t="shared" si="1363"/>
        <v>0</v>
      </c>
      <c r="P4859" s="420"/>
      <c r="Q4859" s="525"/>
      <c r="R4859" s="526" t="str">
        <f t="shared" si="1355"/>
        <v/>
      </c>
      <c r="S4859" s="526" t="str">
        <f t="shared" si="1357"/>
        <v/>
      </c>
      <c r="V4859" s="433">
        <f>VLOOKUP(A4859,[3]Cartilha!$A:$A,1,FALSE)</f>
        <v>89652</v>
      </c>
      <c r="W4859" s="367"/>
    </row>
    <row r="4860" spans="1:23" ht="22.5" hidden="1" x14ac:dyDescent="0.2">
      <c r="A4860" s="623">
        <v>89659</v>
      </c>
      <c r="B4860" s="616" t="s">
        <v>3171</v>
      </c>
      <c r="C4860" s="620" t="s">
        <v>1368</v>
      </c>
      <c r="D4860" s="612" t="s">
        <v>169</v>
      </c>
      <c r="E4860" s="621">
        <v>19.13</v>
      </c>
      <c r="F4860" s="614">
        <f t="shared" si="1356"/>
        <v>23.06</v>
      </c>
      <c r="G4860" s="510"/>
      <c r="H4860" s="423"/>
      <c r="I4860" s="422">
        <f t="shared" si="1358"/>
        <v>0</v>
      </c>
      <c r="J4860" s="422">
        <f t="shared" si="1359"/>
        <v>0</v>
      </c>
      <c r="K4860" s="419"/>
      <c r="L4860" s="423">
        <f t="shared" si="1360"/>
        <v>0</v>
      </c>
      <c r="M4860" s="423">
        <f t="shared" si="1361"/>
        <v>0</v>
      </c>
      <c r="N4860" s="424">
        <f t="shared" si="1362"/>
        <v>0</v>
      </c>
      <c r="O4860" s="424">
        <f t="shared" si="1363"/>
        <v>0</v>
      </c>
      <c r="P4860" s="420"/>
      <c r="Q4860" s="525"/>
      <c r="R4860" s="526" t="str">
        <f t="shared" si="1355"/>
        <v/>
      </c>
      <c r="S4860" s="526" t="str">
        <f t="shared" si="1357"/>
        <v/>
      </c>
      <c r="V4860" s="433">
        <f>VLOOKUP(A4860,[3]Cartilha!$A:$A,1,FALSE)</f>
        <v>89659</v>
      </c>
      <c r="W4860" s="367"/>
    </row>
    <row r="4861" spans="1:23" ht="22.5" hidden="1" x14ac:dyDescent="0.2">
      <c r="A4861" s="623">
        <v>89672</v>
      </c>
      <c r="B4861" s="616" t="s">
        <v>3171</v>
      </c>
      <c r="C4861" s="620" t="s">
        <v>1369</v>
      </c>
      <c r="D4861" s="612" t="s">
        <v>169</v>
      </c>
      <c r="E4861" s="621">
        <v>25.56</v>
      </c>
      <c r="F4861" s="614">
        <f t="shared" si="1356"/>
        <v>30.82</v>
      </c>
      <c r="G4861" s="510"/>
      <c r="H4861" s="423"/>
      <c r="I4861" s="422">
        <f t="shared" si="1358"/>
        <v>0</v>
      </c>
      <c r="J4861" s="422">
        <f t="shared" si="1359"/>
        <v>0</v>
      </c>
      <c r="K4861" s="419"/>
      <c r="L4861" s="423">
        <f t="shared" si="1360"/>
        <v>0</v>
      </c>
      <c r="M4861" s="423">
        <f t="shared" si="1361"/>
        <v>0</v>
      </c>
      <c r="N4861" s="424">
        <f t="shared" si="1362"/>
        <v>0</v>
      </c>
      <c r="O4861" s="424">
        <f t="shared" si="1363"/>
        <v>0</v>
      </c>
      <c r="P4861" s="420"/>
      <c r="Q4861" s="525"/>
      <c r="R4861" s="526" t="str">
        <f t="shared" si="1355"/>
        <v/>
      </c>
      <c r="S4861" s="526" t="str">
        <f t="shared" si="1357"/>
        <v/>
      </c>
      <c r="V4861" s="433">
        <f>VLOOKUP(A4861,[3]Cartilha!$A:$A,1,FALSE)</f>
        <v>89672</v>
      </c>
      <c r="W4861" s="367"/>
    </row>
    <row r="4862" spans="1:23" ht="22.5" hidden="1" x14ac:dyDescent="0.2">
      <c r="A4862" s="623">
        <v>89682</v>
      </c>
      <c r="B4862" s="616" t="s">
        <v>3171</v>
      </c>
      <c r="C4862" s="620" t="s">
        <v>1370</v>
      </c>
      <c r="D4862" s="612" t="s">
        <v>169</v>
      </c>
      <c r="E4862" s="621">
        <v>39.409999999999997</v>
      </c>
      <c r="F4862" s="614">
        <f t="shared" si="1356"/>
        <v>47.51</v>
      </c>
      <c r="G4862" s="510"/>
      <c r="H4862" s="423"/>
      <c r="I4862" s="422">
        <f t="shared" si="1358"/>
        <v>0</v>
      </c>
      <c r="J4862" s="422">
        <f t="shared" si="1359"/>
        <v>0</v>
      </c>
      <c r="K4862" s="419"/>
      <c r="L4862" s="423">
        <f t="shared" si="1360"/>
        <v>0</v>
      </c>
      <c r="M4862" s="423">
        <f t="shared" si="1361"/>
        <v>0</v>
      </c>
      <c r="N4862" s="424">
        <f t="shared" si="1362"/>
        <v>0</v>
      </c>
      <c r="O4862" s="424">
        <f t="shared" si="1363"/>
        <v>0</v>
      </c>
      <c r="P4862" s="420"/>
      <c r="Q4862" s="525"/>
      <c r="R4862" s="526" t="str">
        <f t="shared" si="1355"/>
        <v/>
      </c>
      <c r="S4862" s="526" t="str">
        <f t="shared" si="1357"/>
        <v/>
      </c>
      <c r="V4862" s="433">
        <f>VLOOKUP(A4862,[3]Cartilha!$A:$A,1,FALSE)</f>
        <v>89682</v>
      </c>
      <c r="W4862" s="367"/>
    </row>
    <row r="4863" spans="1:23" ht="22.5" hidden="1" x14ac:dyDescent="0.2">
      <c r="A4863" s="623">
        <v>89738</v>
      </c>
      <c r="B4863" s="616" t="s">
        <v>3171</v>
      </c>
      <c r="C4863" s="620" t="s">
        <v>1371</v>
      </c>
      <c r="D4863" s="612" t="s">
        <v>169</v>
      </c>
      <c r="E4863" s="621">
        <v>17.260000000000002</v>
      </c>
      <c r="F4863" s="614">
        <f t="shared" si="1356"/>
        <v>20.81</v>
      </c>
      <c r="G4863" s="510"/>
      <c r="H4863" s="423"/>
      <c r="I4863" s="422">
        <f t="shared" si="1358"/>
        <v>0</v>
      </c>
      <c r="J4863" s="422">
        <f t="shared" si="1359"/>
        <v>0</v>
      </c>
      <c r="K4863" s="419"/>
      <c r="L4863" s="423">
        <f t="shared" si="1360"/>
        <v>0</v>
      </c>
      <c r="M4863" s="423">
        <f t="shared" si="1361"/>
        <v>0</v>
      </c>
      <c r="N4863" s="424">
        <f t="shared" si="1362"/>
        <v>0</v>
      </c>
      <c r="O4863" s="424">
        <f t="shared" si="1363"/>
        <v>0</v>
      </c>
      <c r="P4863" s="420"/>
      <c r="Q4863" s="525"/>
      <c r="R4863" s="526" t="str">
        <f t="shared" si="1355"/>
        <v/>
      </c>
      <c r="S4863" s="526" t="str">
        <f t="shared" si="1357"/>
        <v/>
      </c>
      <c r="V4863" s="433">
        <f>VLOOKUP(A4863,[3]Cartilha!$A:$A,1,FALSE)</f>
        <v>89738</v>
      </c>
      <c r="W4863" s="367"/>
    </row>
    <row r="4864" spans="1:23" ht="22.5" hidden="1" x14ac:dyDescent="0.2">
      <c r="A4864" s="623">
        <v>89756</v>
      </c>
      <c r="B4864" s="616" t="s">
        <v>3171</v>
      </c>
      <c r="C4864" s="620" t="s">
        <v>1372</v>
      </c>
      <c r="D4864" s="612" t="s">
        <v>169</v>
      </c>
      <c r="E4864" s="621">
        <v>23.4</v>
      </c>
      <c r="F4864" s="614">
        <f t="shared" si="1356"/>
        <v>28.21</v>
      </c>
      <c r="G4864" s="510"/>
      <c r="H4864" s="423"/>
      <c r="I4864" s="422">
        <f t="shared" si="1358"/>
        <v>0</v>
      </c>
      <c r="J4864" s="422">
        <f t="shared" si="1359"/>
        <v>0</v>
      </c>
      <c r="K4864" s="419"/>
      <c r="L4864" s="423">
        <f t="shared" si="1360"/>
        <v>0</v>
      </c>
      <c r="M4864" s="423">
        <f t="shared" si="1361"/>
        <v>0</v>
      </c>
      <c r="N4864" s="424">
        <f t="shared" si="1362"/>
        <v>0</v>
      </c>
      <c r="O4864" s="424">
        <f t="shared" si="1363"/>
        <v>0</v>
      </c>
      <c r="P4864" s="420"/>
      <c r="Q4864" s="525"/>
      <c r="R4864" s="526" t="str">
        <f t="shared" si="1355"/>
        <v/>
      </c>
      <c r="S4864" s="526" t="str">
        <f t="shared" si="1357"/>
        <v/>
      </c>
      <c r="V4864" s="433">
        <f>VLOOKUP(A4864,[3]Cartilha!$A:$A,1,FALSE)</f>
        <v>89756</v>
      </c>
      <c r="W4864" s="367"/>
    </row>
    <row r="4865" spans="1:23" ht="22.5" hidden="1" x14ac:dyDescent="0.2">
      <c r="A4865" s="623">
        <v>89761</v>
      </c>
      <c r="B4865" s="616" t="s">
        <v>3171</v>
      </c>
      <c r="C4865" s="620" t="s">
        <v>1373</v>
      </c>
      <c r="D4865" s="612" t="s">
        <v>169</v>
      </c>
      <c r="E4865" s="621">
        <v>36.840000000000003</v>
      </c>
      <c r="F4865" s="614">
        <f t="shared" si="1356"/>
        <v>44.41</v>
      </c>
      <c r="G4865" s="510"/>
      <c r="H4865" s="423"/>
      <c r="I4865" s="422">
        <f t="shared" si="1358"/>
        <v>0</v>
      </c>
      <c r="J4865" s="422">
        <f t="shared" si="1359"/>
        <v>0</v>
      </c>
      <c r="K4865" s="419"/>
      <c r="L4865" s="423">
        <f t="shared" si="1360"/>
        <v>0</v>
      </c>
      <c r="M4865" s="423">
        <f t="shared" si="1361"/>
        <v>0</v>
      </c>
      <c r="N4865" s="424">
        <f t="shared" si="1362"/>
        <v>0</v>
      </c>
      <c r="O4865" s="424">
        <f t="shared" si="1363"/>
        <v>0</v>
      </c>
      <c r="P4865" s="420"/>
      <c r="Q4865" s="525"/>
      <c r="R4865" s="526" t="str">
        <f t="shared" si="1355"/>
        <v/>
      </c>
      <c r="S4865" s="526" t="str">
        <f t="shared" si="1357"/>
        <v/>
      </c>
      <c r="V4865" s="433">
        <f>VLOOKUP(A4865,[3]Cartilha!$A:$A,1,FALSE)</f>
        <v>89761</v>
      </c>
      <c r="W4865" s="367"/>
    </row>
    <row r="4866" spans="1:23" ht="22.5" hidden="1" x14ac:dyDescent="0.2">
      <c r="A4866" s="623">
        <v>89815</v>
      </c>
      <c r="B4866" s="616" t="s">
        <v>3171</v>
      </c>
      <c r="C4866" s="620" t="s">
        <v>1374</v>
      </c>
      <c r="D4866" s="612" t="s">
        <v>169</v>
      </c>
      <c r="E4866" s="621">
        <v>35.69</v>
      </c>
      <c r="F4866" s="614">
        <f t="shared" si="1356"/>
        <v>43.03</v>
      </c>
      <c r="G4866" s="510"/>
      <c r="H4866" s="423"/>
      <c r="I4866" s="422">
        <f t="shared" si="1358"/>
        <v>0</v>
      </c>
      <c r="J4866" s="422">
        <f t="shared" si="1359"/>
        <v>0</v>
      </c>
      <c r="K4866" s="419"/>
      <c r="L4866" s="423">
        <f t="shared" si="1360"/>
        <v>0</v>
      </c>
      <c r="M4866" s="423">
        <f t="shared" si="1361"/>
        <v>0</v>
      </c>
      <c r="N4866" s="424">
        <f t="shared" si="1362"/>
        <v>0</v>
      </c>
      <c r="O4866" s="424">
        <f t="shared" si="1363"/>
        <v>0</v>
      </c>
      <c r="P4866" s="420"/>
      <c r="Q4866" s="525"/>
      <c r="R4866" s="526" t="str">
        <f t="shared" si="1355"/>
        <v/>
      </c>
      <c r="S4866" s="526" t="str">
        <f t="shared" si="1357"/>
        <v/>
      </c>
      <c r="V4866" s="433">
        <f>VLOOKUP(A4866,[3]Cartilha!$A:$A,1,FALSE)</f>
        <v>89815</v>
      </c>
      <c r="W4866" s="367"/>
    </row>
    <row r="4867" spans="1:23" ht="22.5" hidden="1" x14ac:dyDescent="0.2">
      <c r="A4867" s="623">
        <v>89824</v>
      </c>
      <c r="B4867" s="616" t="s">
        <v>3171</v>
      </c>
      <c r="C4867" s="620" t="s">
        <v>1375</v>
      </c>
      <c r="D4867" s="612" t="s">
        <v>169</v>
      </c>
      <c r="E4867" s="621">
        <v>48.47</v>
      </c>
      <c r="F4867" s="614">
        <f t="shared" si="1356"/>
        <v>58.44</v>
      </c>
      <c r="G4867" s="510"/>
      <c r="H4867" s="423"/>
      <c r="I4867" s="422">
        <f t="shared" si="1358"/>
        <v>0</v>
      </c>
      <c r="J4867" s="422">
        <f t="shared" si="1359"/>
        <v>0</v>
      </c>
      <c r="K4867" s="419"/>
      <c r="L4867" s="423">
        <f t="shared" si="1360"/>
        <v>0</v>
      </c>
      <c r="M4867" s="423">
        <f t="shared" si="1361"/>
        <v>0</v>
      </c>
      <c r="N4867" s="424">
        <f t="shared" si="1362"/>
        <v>0</v>
      </c>
      <c r="O4867" s="424">
        <f t="shared" si="1363"/>
        <v>0</v>
      </c>
      <c r="P4867" s="420"/>
      <c r="Q4867" s="525"/>
      <c r="R4867" s="526" t="str">
        <f t="shared" si="1355"/>
        <v/>
      </c>
      <c r="S4867" s="526" t="str">
        <f t="shared" si="1357"/>
        <v/>
      </c>
      <c r="V4867" s="433">
        <f>VLOOKUP(A4867,[3]Cartilha!$A:$A,1,FALSE)</f>
        <v>89824</v>
      </c>
      <c r="W4867" s="367"/>
    </row>
    <row r="4868" spans="1:23" ht="22.5" hidden="1" x14ac:dyDescent="0.2">
      <c r="A4868" s="623">
        <v>89668</v>
      </c>
      <c r="B4868" s="616" t="s">
        <v>3171</v>
      </c>
      <c r="C4868" s="620" t="s">
        <v>1376</v>
      </c>
      <c r="D4868" s="612" t="s">
        <v>169</v>
      </c>
      <c r="E4868" s="621">
        <v>37.159999999999997</v>
      </c>
      <c r="F4868" s="614">
        <f t="shared" si="1356"/>
        <v>44.8</v>
      </c>
      <c r="G4868" s="510"/>
      <c r="H4868" s="423"/>
      <c r="I4868" s="422">
        <f t="shared" si="1358"/>
        <v>0</v>
      </c>
      <c r="J4868" s="422">
        <f t="shared" si="1359"/>
        <v>0</v>
      </c>
      <c r="K4868" s="419"/>
      <c r="L4868" s="423">
        <f t="shared" si="1360"/>
        <v>0</v>
      </c>
      <c r="M4868" s="423">
        <f t="shared" si="1361"/>
        <v>0</v>
      </c>
      <c r="N4868" s="424">
        <f t="shared" si="1362"/>
        <v>0</v>
      </c>
      <c r="O4868" s="424">
        <f t="shared" si="1363"/>
        <v>0</v>
      </c>
      <c r="P4868" s="420"/>
      <c r="Q4868" s="525"/>
      <c r="R4868" s="526" t="str">
        <f t="shared" si="1355"/>
        <v/>
      </c>
      <c r="S4868" s="526" t="str">
        <f t="shared" si="1357"/>
        <v/>
      </c>
      <c r="V4868" s="433">
        <f>VLOOKUP(A4868,[3]Cartilha!$A:$A,1,FALSE)</f>
        <v>89668</v>
      </c>
      <c r="W4868" s="367"/>
    </row>
    <row r="4869" spans="1:23" ht="22.5" hidden="1" x14ac:dyDescent="0.2">
      <c r="A4869" s="623">
        <v>89655</v>
      </c>
      <c r="B4869" s="616" t="s">
        <v>3171</v>
      </c>
      <c r="C4869" s="620" t="s">
        <v>1377</v>
      </c>
      <c r="D4869" s="612" t="s">
        <v>169</v>
      </c>
      <c r="E4869" s="621">
        <v>31.41</v>
      </c>
      <c r="F4869" s="614">
        <f t="shared" si="1356"/>
        <v>37.869999999999997</v>
      </c>
      <c r="G4869" s="510"/>
      <c r="H4869" s="423"/>
      <c r="I4869" s="422">
        <f t="shared" si="1358"/>
        <v>0</v>
      </c>
      <c r="J4869" s="422">
        <f t="shared" si="1359"/>
        <v>0</v>
      </c>
      <c r="K4869" s="419"/>
      <c r="L4869" s="423">
        <f t="shared" si="1360"/>
        <v>0</v>
      </c>
      <c r="M4869" s="423">
        <f t="shared" si="1361"/>
        <v>0</v>
      </c>
      <c r="N4869" s="424">
        <f t="shared" si="1362"/>
        <v>0</v>
      </c>
      <c r="O4869" s="424">
        <f t="shared" si="1363"/>
        <v>0</v>
      </c>
      <c r="P4869" s="420"/>
      <c r="Q4869" s="525"/>
      <c r="R4869" s="526" t="str">
        <f t="shared" si="1355"/>
        <v/>
      </c>
      <c r="S4869" s="526" t="str">
        <f t="shared" si="1357"/>
        <v/>
      </c>
      <c r="V4869" s="433">
        <f>VLOOKUP(A4869,[3]Cartilha!$A:$A,1,FALSE)</f>
        <v>89655</v>
      </c>
      <c r="W4869" s="367"/>
    </row>
    <row r="4870" spans="1:23" ht="22.5" hidden="1" x14ac:dyDescent="0.2">
      <c r="A4870" s="623">
        <v>89662</v>
      </c>
      <c r="B4870" s="616" t="s">
        <v>3171</v>
      </c>
      <c r="C4870" s="620" t="s">
        <v>1378</v>
      </c>
      <c r="D4870" s="612" t="s">
        <v>169</v>
      </c>
      <c r="E4870" s="621">
        <v>39.18</v>
      </c>
      <c r="F4870" s="614">
        <f t="shared" si="1356"/>
        <v>47.24</v>
      </c>
      <c r="G4870" s="510"/>
      <c r="H4870" s="423"/>
      <c r="I4870" s="422">
        <f t="shared" si="1358"/>
        <v>0</v>
      </c>
      <c r="J4870" s="422">
        <f t="shared" si="1359"/>
        <v>0</v>
      </c>
      <c r="K4870" s="419"/>
      <c r="L4870" s="423">
        <f t="shared" si="1360"/>
        <v>0</v>
      </c>
      <c r="M4870" s="423">
        <f t="shared" si="1361"/>
        <v>0</v>
      </c>
      <c r="N4870" s="424">
        <f t="shared" si="1362"/>
        <v>0</v>
      </c>
      <c r="O4870" s="424">
        <f t="shared" si="1363"/>
        <v>0</v>
      </c>
      <c r="P4870" s="420"/>
      <c r="Q4870" s="525"/>
      <c r="R4870" s="526" t="str">
        <f t="shared" si="1355"/>
        <v/>
      </c>
      <c r="S4870" s="526" t="str">
        <f t="shared" si="1357"/>
        <v/>
      </c>
      <c r="V4870" s="433">
        <f>VLOOKUP(A4870,[3]Cartilha!$A:$A,1,FALSE)</f>
        <v>89662</v>
      </c>
      <c r="W4870" s="367"/>
    </row>
    <row r="4871" spans="1:23" ht="22.5" hidden="1" x14ac:dyDescent="0.2">
      <c r="A4871" s="623">
        <v>89676</v>
      </c>
      <c r="B4871" s="616" t="s">
        <v>3171</v>
      </c>
      <c r="C4871" s="620" t="s">
        <v>1379</v>
      </c>
      <c r="D4871" s="612" t="s">
        <v>169</v>
      </c>
      <c r="E4871" s="621">
        <v>57.79</v>
      </c>
      <c r="F4871" s="614">
        <f t="shared" si="1356"/>
        <v>69.67</v>
      </c>
      <c r="G4871" s="510"/>
      <c r="H4871" s="423"/>
      <c r="I4871" s="422">
        <f t="shared" si="1358"/>
        <v>0</v>
      </c>
      <c r="J4871" s="422">
        <f t="shared" si="1359"/>
        <v>0</v>
      </c>
      <c r="K4871" s="419"/>
      <c r="L4871" s="423">
        <f t="shared" si="1360"/>
        <v>0</v>
      </c>
      <c r="M4871" s="423">
        <f t="shared" si="1361"/>
        <v>0</v>
      </c>
      <c r="N4871" s="424">
        <f t="shared" si="1362"/>
        <v>0</v>
      </c>
      <c r="O4871" s="424">
        <f t="shared" si="1363"/>
        <v>0</v>
      </c>
      <c r="P4871" s="420"/>
      <c r="Q4871" s="525"/>
      <c r="R4871" s="526" t="str">
        <f t="shared" si="1355"/>
        <v/>
      </c>
      <c r="S4871" s="526" t="str">
        <f t="shared" si="1357"/>
        <v/>
      </c>
      <c r="V4871" s="433">
        <f>VLOOKUP(A4871,[3]Cartilha!$A:$A,1,FALSE)</f>
        <v>89676</v>
      </c>
      <c r="W4871" s="367"/>
    </row>
    <row r="4872" spans="1:23" ht="22.5" hidden="1" x14ac:dyDescent="0.2">
      <c r="A4872" s="623">
        <v>89686</v>
      </c>
      <c r="B4872" s="616" t="s">
        <v>3171</v>
      </c>
      <c r="C4872" s="620" t="s">
        <v>1380</v>
      </c>
      <c r="D4872" s="612" t="s">
        <v>169</v>
      </c>
      <c r="E4872" s="621">
        <v>207.14</v>
      </c>
      <c r="F4872" s="614">
        <f t="shared" si="1356"/>
        <v>249.73</v>
      </c>
      <c r="G4872" s="510"/>
      <c r="H4872" s="423"/>
      <c r="I4872" s="422">
        <f t="shared" si="1358"/>
        <v>0</v>
      </c>
      <c r="J4872" s="422">
        <f t="shared" si="1359"/>
        <v>0</v>
      </c>
      <c r="K4872" s="419"/>
      <c r="L4872" s="423">
        <f t="shared" si="1360"/>
        <v>0</v>
      </c>
      <c r="M4872" s="423">
        <f t="shared" si="1361"/>
        <v>0</v>
      </c>
      <c r="N4872" s="424">
        <f t="shared" si="1362"/>
        <v>0</v>
      </c>
      <c r="O4872" s="424">
        <f t="shared" si="1363"/>
        <v>0</v>
      </c>
      <c r="P4872" s="420"/>
      <c r="Q4872" s="525"/>
      <c r="R4872" s="526" t="str">
        <f t="shared" si="1355"/>
        <v/>
      </c>
      <c r="S4872" s="526" t="str">
        <f t="shared" si="1357"/>
        <v/>
      </c>
      <c r="V4872" s="433">
        <f>VLOOKUP(A4872,[3]Cartilha!$A:$A,1,FALSE)</f>
        <v>89686</v>
      </c>
      <c r="W4872" s="367"/>
    </row>
    <row r="4873" spans="1:23" ht="22.5" hidden="1" x14ac:dyDescent="0.2">
      <c r="A4873" s="623">
        <v>89745</v>
      </c>
      <c r="B4873" s="616" t="s">
        <v>3171</v>
      </c>
      <c r="C4873" s="620" t="s">
        <v>1381</v>
      </c>
      <c r="D4873" s="612" t="s">
        <v>169</v>
      </c>
      <c r="E4873" s="621">
        <v>37.31</v>
      </c>
      <c r="F4873" s="614">
        <f t="shared" si="1356"/>
        <v>44.98</v>
      </c>
      <c r="G4873" s="510"/>
      <c r="H4873" s="423"/>
      <c r="I4873" s="422">
        <f t="shared" si="1358"/>
        <v>0</v>
      </c>
      <c r="J4873" s="422">
        <f t="shared" si="1359"/>
        <v>0</v>
      </c>
      <c r="K4873" s="419"/>
      <c r="L4873" s="423">
        <f t="shared" si="1360"/>
        <v>0</v>
      </c>
      <c r="M4873" s="423">
        <f t="shared" si="1361"/>
        <v>0</v>
      </c>
      <c r="N4873" s="424">
        <f t="shared" si="1362"/>
        <v>0</v>
      </c>
      <c r="O4873" s="424">
        <f t="shared" si="1363"/>
        <v>0</v>
      </c>
      <c r="P4873" s="420"/>
      <c r="Q4873" s="525"/>
      <c r="R4873" s="526" t="str">
        <f t="shared" si="1355"/>
        <v/>
      </c>
      <c r="S4873" s="526" t="str">
        <f t="shared" si="1357"/>
        <v/>
      </c>
      <c r="V4873" s="433">
        <f>VLOOKUP(A4873,[3]Cartilha!$A:$A,1,FALSE)</f>
        <v>89745</v>
      </c>
      <c r="W4873" s="367"/>
    </row>
    <row r="4874" spans="1:23" ht="22.5" hidden="1" x14ac:dyDescent="0.2">
      <c r="A4874" s="623">
        <v>89758</v>
      </c>
      <c r="B4874" s="616" t="s">
        <v>3171</v>
      </c>
      <c r="C4874" s="620" t="s">
        <v>1382</v>
      </c>
      <c r="D4874" s="612" t="s">
        <v>169</v>
      </c>
      <c r="E4874" s="621">
        <v>55.63</v>
      </c>
      <c r="F4874" s="614">
        <f t="shared" si="1356"/>
        <v>67.069999999999993</v>
      </c>
      <c r="G4874" s="510"/>
      <c r="H4874" s="423"/>
      <c r="I4874" s="422">
        <f t="shared" si="1358"/>
        <v>0</v>
      </c>
      <c r="J4874" s="422">
        <f t="shared" si="1359"/>
        <v>0</v>
      </c>
      <c r="K4874" s="419"/>
      <c r="L4874" s="423">
        <f t="shared" si="1360"/>
        <v>0</v>
      </c>
      <c r="M4874" s="423">
        <f t="shared" si="1361"/>
        <v>0</v>
      </c>
      <c r="N4874" s="424">
        <f t="shared" si="1362"/>
        <v>0</v>
      </c>
      <c r="O4874" s="424">
        <f t="shared" si="1363"/>
        <v>0</v>
      </c>
      <c r="P4874" s="420"/>
      <c r="Q4874" s="525"/>
      <c r="R4874" s="526" t="str">
        <f t="shared" si="1355"/>
        <v/>
      </c>
      <c r="S4874" s="526" t="str">
        <f t="shared" si="1357"/>
        <v/>
      </c>
      <c r="V4874" s="433">
        <f>VLOOKUP(A4874,[3]Cartilha!$A:$A,1,FALSE)</f>
        <v>89758</v>
      </c>
      <c r="W4874" s="367"/>
    </row>
    <row r="4875" spans="1:23" ht="22.5" hidden="1" x14ac:dyDescent="0.2">
      <c r="A4875" s="623">
        <v>89763</v>
      </c>
      <c r="B4875" s="616" t="s">
        <v>3171</v>
      </c>
      <c r="C4875" s="620" t="s">
        <v>1383</v>
      </c>
      <c r="D4875" s="612" t="s">
        <v>169</v>
      </c>
      <c r="E4875" s="621">
        <v>204.57</v>
      </c>
      <c r="F4875" s="614">
        <f t="shared" si="1356"/>
        <v>246.63</v>
      </c>
      <c r="G4875" s="510"/>
      <c r="H4875" s="423"/>
      <c r="I4875" s="422">
        <f t="shared" ref="I4875:I4906" si="1364">IF(ISBLANK(E4875),0,ROUND(F4875*G4875,2))</f>
        <v>0</v>
      </c>
      <c r="J4875" s="422">
        <f t="shared" ref="J4875:J4906" si="1365">IF(ISBLANK(G4875),0,ROUND(G4875*H4875,2))</f>
        <v>0</v>
      </c>
      <c r="K4875" s="419"/>
      <c r="L4875" s="423">
        <f t="shared" ref="L4875:L4906" si="1366">G4875</f>
        <v>0</v>
      </c>
      <c r="M4875" s="423">
        <f t="shared" ref="M4875:M4906" si="1367">H4875</f>
        <v>0</v>
      </c>
      <c r="N4875" s="424">
        <f t="shared" ref="N4875:N4906" si="1368">IF(ISBLANK(E4875),0,ROUND(F4875*L4875,2))</f>
        <v>0</v>
      </c>
      <c r="O4875" s="424">
        <f t="shared" ref="O4875:O4906" si="1369">IF(ISBLANK(L4875),0,ROUND(L4875*M4875,2))</f>
        <v>0</v>
      </c>
      <c r="P4875" s="420"/>
      <c r="Q4875" s="525"/>
      <c r="R4875" s="526" t="str">
        <f t="shared" si="1355"/>
        <v/>
      </c>
      <c r="S4875" s="526" t="str">
        <f t="shared" si="1357"/>
        <v/>
      </c>
      <c r="V4875" s="433">
        <f>VLOOKUP(A4875,[3]Cartilha!$A:$A,1,FALSE)</f>
        <v>89763</v>
      </c>
      <c r="W4875" s="367"/>
    </row>
    <row r="4876" spans="1:23" ht="22.5" hidden="1" x14ac:dyDescent="0.2">
      <c r="A4876" s="623">
        <v>89818</v>
      </c>
      <c r="B4876" s="616" t="s">
        <v>3171</v>
      </c>
      <c r="C4876" s="620" t="s">
        <v>1384</v>
      </c>
      <c r="D4876" s="612" t="s">
        <v>169</v>
      </c>
      <c r="E4876" s="621">
        <v>203.42</v>
      </c>
      <c r="F4876" s="614">
        <f t="shared" si="1356"/>
        <v>245.24</v>
      </c>
      <c r="G4876" s="510"/>
      <c r="H4876" s="423"/>
      <c r="I4876" s="422">
        <f t="shared" si="1364"/>
        <v>0</v>
      </c>
      <c r="J4876" s="422">
        <f t="shared" si="1365"/>
        <v>0</v>
      </c>
      <c r="K4876" s="419"/>
      <c r="L4876" s="423">
        <f t="shared" si="1366"/>
        <v>0</v>
      </c>
      <c r="M4876" s="423">
        <f t="shared" si="1367"/>
        <v>0</v>
      </c>
      <c r="N4876" s="424">
        <f t="shared" si="1368"/>
        <v>0</v>
      </c>
      <c r="O4876" s="424">
        <f t="shared" si="1369"/>
        <v>0</v>
      </c>
      <c r="P4876" s="420"/>
      <c r="Q4876" s="525"/>
      <c r="R4876" s="526" t="str">
        <f t="shared" si="1355"/>
        <v/>
      </c>
      <c r="S4876" s="526" t="str">
        <f t="shared" si="1357"/>
        <v/>
      </c>
      <c r="V4876" s="433">
        <f>VLOOKUP(A4876,[3]Cartilha!$A:$A,1,FALSE)</f>
        <v>89818</v>
      </c>
      <c r="W4876" s="367"/>
    </row>
    <row r="4877" spans="1:23" ht="22.5" hidden="1" x14ac:dyDescent="0.2">
      <c r="A4877" s="623">
        <v>89831</v>
      </c>
      <c r="B4877" s="616" t="s">
        <v>3171</v>
      </c>
      <c r="C4877" s="620" t="s">
        <v>1385</v>
      </c>
      <c r="D4877" s="612" t="s">
        <v>169</v>
      </c>
      <c r="E4877" s="621">
        <v>248.39</v>
      </c>
      <c r="F4877" s="614">
        <f t="shared" si="1356"/>
        <v>299.45999999999998</v>
      </c>
      <c r="G4877" s="510"/>
      <c r="H4877" s="423"/>
      <c r="I4877" s="422">
        <f t="shared" si="1364"/>
        <v>0</v>
      </c>
      <c r="J4877" s="422">
        <f t="shared" si="1365"/>
        <v>0</v>
      </c>
      <c r="K4877" s="419"/>
      <c r="L4877" s="423">
        <f t="shared" si="1366"/>
        <v>0</v>
      </c>
      <c r="M4877" s="423">
        <f t="shared" si="1367"/>
        <v>0</v>
      </c>
      <c r="N4877" s="424">
        <f t="shared" si="1368"/>
        <v>0</v>
      </c>
      <c r="O4877" s="424">
        <f t="shared" si="1369"/>
        <v>0</v>
      </c>
      <c r="P4877" s="420"/>
      <c r="Q4877" s="525"/>
      <c r="R4877" s="526" t="str">
        <f t="shared" si="1355"/>
        <v/>
      </c>
      <c r="S4877" s="526" t="str">
        <f t="shared" si="1357"/>
        <v/>
      </c>
      <c r="V4877" s="433">
        <f>VLOOKUP(A4877,[3]Cartilha!$A:$A,1,FALSE)</f>
        <v>89831</v>
      </c>
      <c r="W4877" s="367"/>
    </row>
    <row r="4878" spans="1:23" ht="22.5" hidden="1" x14ac:dyDescent="0.2">
      <c r="A4878" s="623">
        <v>94724</v>
      </c>
      <c r="B4878" s="616" t="s">
        <v>3171</v>
      </c>
      <c r="C4878" s="620" t="s">
        <v>1386</v>
      </c>
      <c r="D4878" s="612" t="s">
        <v>169</v>
      </c>
      <c r="E4878" s="621">
        <v>34.11</v>
      </c>
      <c r="F4878" s="614">
        <f t="shared" si="1356"/>
        <v>41.12</v>
      </c>
      <c r="G4878" s="510"/>
      <c r="H4878" s="423"/>
      <c r="I4878" s="422">
        <f t="shared" si="1364"/>
        <v>0</v>
      </c>
      <c r="J4878" s="422">
        <f t="shared" si="1365"/>
        <v>0</v>
      </c>
      <c r="K4878" s="419"/>
      <c r="L4878" s="423">
        <f t="shared" si="1366"/>
        <v>0</v>
      </c>
      <c r="M4878" s="423">
        <f t="shared" si="1367"/>
        <v>0</v>
      </c>
      <c r="N4878" s="424">
        <f t="shared" si="1368"/>
        <v>0</v>
      </c>
      <c r="O4878" s="424">
        <f t="shared" si="1369"/>
        <v>0</v>
      </c>
      <c r="P4878" s="420"/>
      <c r="Q4878" s="525"/>
      <c r="R4878" s="526" t="str">
        <f t="shared" si="1355"/>
        <v/>
      </c>
      <c r="S4878" s="526" t="str">
        <f t="shared" si="1357"/>
        <v/>
      </c>
      <c r="V4878" s="433">
        <f>VLOOKUP(A4878,[3]Cartilha!$A:$A,1,FALSE)</f>
        <v>94724</v>
      </c>
      <c r="W4878" s="367"/>
    </row>
    <row r="4879" spans="1:23" ht="22.5" hidden="1" x14ac:dyDescent="0.2">
      <c r="A4879" s="623">
        <v>94726</v>
      </c>
      <c r="B4879" s="616" t="s">
        <v>3171</v>
      </c>
      <c r="C4879" s="620" t="s">
        <v>1387</v>
      </c>
      <c r="D4879" s="612" t="s">
        <v>169</v>
      </c>
      <c r="E4879" s="621">
        <v>53.02</v>
      </c>
      <c r="F4879" s="614">
        <f t="shared" si="1356"/>
        <v>63.92</v>
      </c>
      <c r="G4879" s="510"/>
      <c r="H4879" s="423"/>
      <c r="I4879" s="422">
        <f t="shared" si="1364"/>
        <v>0</v>
      </c>
      <c r="J4879" s="422">
        <f t="shared" si="1365"/>
        <v>0</v>
      </c>
      <c r="K4879" s="419"/>
      <c r="L4879" s="423">
        <f t="shared" si="1366"/>
        <v>0</v>
      </c>
      <c r="M4879" s="423">
        <f t="shared" si="1367"/>
        <v>0</v>
      </c>
      <c r="N4879" s="424">
        <f t="shared" si="1368"/>
        <v>0</v>
      </c>
      <c r="O4879" s="424">
        <f t="shared" si="1369"/>
        <v>0</v>
      </c>
      <c r="P4879" s="420"/>
      <c r="Q4879" s="525"/>
      <c r="R4879" s="526" t="str">
        <f t="shared" si="1355"/>
        <v/>
      </c>
      <c r="S4879" s="526" t="str">
        <f t="shared" si="1357"/>
        <v/>
      </c>
      <c r="V4879" s="433">
        <f>VLOOKUP(A4879,[3]Cartilha!$A:$A,1,FALSE)</f>
        <v>94726</v>
      </c>
      <c r="W4879" s="367"/>
    </row>
    <row r="4880" spans="1:23" ht="22.5" hidden="1" x14ac:dyDescent="0.2">
      <c r="A4880" s="623">
        <v>94728</v>
      </c>
      <c r="B4880" s="616" t="s">
        <v>3171</v>
      </c>
      <c r="C4880" s="620" t="s">
        <v>1388</v>
      </c>
      <c r="D4880" s="612" t="s">
        <v>169</v>
      </c>
      <c r="E4880" s="621">
        <v>202.08</v>
      </c>
      <c r="F4880" s="614">
        <f t="shared" si="1356"/>
        <v>243.63</v>
      </c>
      <c r="G4880" s="510"/>
      <c r="H4880" s="423"/>
      <c r="I4880" s="422">
        <f t="shared" si="1364"/>
        <v>0</v>
      </c>
      <c r="J4880" s="422">
        <f t="shared" si="1365"/>
        <v>0</v>
      </c>
      <c r="K4880" s="419"/>
      <c r="L4880" s="423">
        <f t="shared" si="1366"/>
        <v>0</v>
      </c>
      <c r="M4880" s="423">
        <f t="shared" si="1367"/>
        <v>0</v>
      </c>
      <c r="N4880" s="424">
        <f t="shared" si="1368"/>
        <v>0</v>
      </c>
      <c r="O4880" s="424">
        <f t="shared" si="1369"/>
        <v>0</v>
      </c>
      <c r="P4880" s="420"/>
      <c r="Q4880" s="525"/>
      <c r="R4880" s="526" t="str">
        <f t="shared" si="1355"/>
        <v/>
      </c>
      <c r="S4880" s="526" t="str">
        <f t="shared" si="1357"/>
        <v/>
      </c>
      <c r="V4880" s="433">
        <f>VLOOKUP(A4880,[3]Cartilha!$A:$A,1,FALSE)</f>
        <v>94728</v>
      </c>
      <c r="W4880" s="367"/>
    </row>
    <row r="4881" spans="1:23" ht="22.5" hidden="1" x14ac:dyDescent="0.2">
      <c r="A4881" s="623">
        <v>94730</v>
      </c>
      <c r="B4881" s="616" t="s">
        <v>3171</v>
      </c>
      <c r="C4881" s="620" t="s">
        <v>1389</v>
      </c>
      <c r="D4881" s="612" t="s">
        <v>169</v>
      </c>
      <c r="E4881" s="621">
        <v>245.68</v>
      </c>
      <c r="F4881" s="614">
        <f t="shared" si="1356"/>
        <v>296.19</v>
      </c>
      <c r="G4881" s="510"/>
      <c r="H4881" s="423"/>
      <c r="I4881" s="422">
        <f t="shared" si="1364"/>
        <v>0</v>
      </c>
      <c r="J4881" s="422">
        <f t="shared" si="1365"/>
        <v>0</v>
      </c>
      <c r="K4881" s="419"/>
      <c r="L4881" s="423">
        <f t="shared" si="1366"/>
        <v>0</v>
      </c>
      <c r="M4881" s="423">
        <f t="shared" si="1367"/>
        <v>0</v>
      </c>
      <c r="N4881" s="424">
        <f t="shared" si="1368"/>
        <v>0</v>
      </c>
      <c r="O4881" s="424">
        <f t="shared" si="1369"/>
        <v>0</v>
      </c>
      <c r="P4881" s="420"/>
      <c r="Q4881" s="525"/>
      <c r="R4881" s="526" t="str">
        <f t="shared" si="1355"/>
        <v/>
      </c>
      <c r="S4881" s="526" t="str">
        <f t="shared" si="1357"/>
        <v/>
      </c>
      <c r="V4881" s="433">
        <f>VLOOKUP(A4881,[3]Cartilha!$A:$A,1,FALSE)</f>
        <v>94730</v>
      </c>
      <c r="W4881" s="367"/>
    </row>
    <row r="4882" spans="1:23" hidden="1" x14ac:dyDescent="0.2">
      <c r="A4882" s="623">
        <v>89691</v>
      </c>
      <c r="B4882" s="616" t="s">
        <v>3171</v>
      </c>
      <c r="C4882" s="620" t="s">
        <v>1390</v>
      </c>
      <c r="D4882" s="612" t="s">
        <v>169</v>
      </c>
      <c r="E4882" s="621">
        <v>14.38</v>
      </c>
      <c r="F4882" s="614">
        <f t="shared" si="1356"/>
        <v>17.34</v>
      </c>
      <c r="G4882" s="510"/>
      <c r="H4882" s="423"/>
      <c r="I4882" s="422">
        <f t="shared" si="1364"/>
        <v>0</v>
      </c>
      <c r="J4882" s="422">
        <f t="shared" si="1365"/>
        <v>0</v>
      </c>
      <c r="K4882" s="419"/>
      <c r="L4882" s="423">
        <f t="shared" si="1366"/>
        <v>0</v>
      </c>
      <c r="M4882" s="423">
        <f t="shared" si="1367"/>
        <v>0</v>
      </c>
      <c r="N4882" s="424">
        <f t="shared" si="1368"/>
        <v>0</v>
      </c>
      <c r="O4882" s="424">
        <f t="shared" si="1369"/>
        <v>0</v>
      </c>
      <c r="P4882" s="420"/>
      <c r="Q4882" s="525"/>
      <c r="R4882" s="526" t="str">
        <f t="shared" si="1355"/>
        <v/>
      </c>
      <c r="S4882" s="526" t="str">
        <f t="shared" si="1357"/>
        <v/>
      </c>
      <c r="V4882" s="433">
        <f>VLOOKUP(A4882,[3]Cartilha!$A:$A,1,FALSE)</f>
        <v>89691</v>
      </c>
      <c r="W4882" s="367"/>
    </row>
    <row r="4883" spans="1:23" hidden="1" x14ac:dyDescent="0.2">
      <c r="A4883" s="623">
        <v>89697</v>
      </c>
      <c r="B4883" s="616" t="s">
        <v>3171</v>
      </c>
      <c r="C4883" s="620" t="s">
        <v>1391</v>
      </c>
      <c r="D4883" s="612" t="s">
        <v>169</v>
      </c>
      <c r="E4883" s="621">
        <v>16.760000000000002</v>
      </c>
      <c r="F4883" s="614">
        <f t="shared" si="1356"/>
        <v>20.21</v>
      </c>
      <c r="G4883" s="510"/>
      <c r="H4883" s="423"/>
      <c r="I4883" s="422">
        <f t="shared" si="1364"/>
        <v>0</v>
      </c>
      <c r="J4883" s="422">
        <f t="shared" si="1365"/>
        <v>0</v>
      </c>
      <c r="K4883" s="419"/>
      <c r="L4883" s="423">
        <f t="shared" si="1366"/>
        <v>0</v>
      </c>
      <c r="M4883" s="423">
        <f t="shared" si="1367"/>
        <v>0</v>
      </c>
      <c r="N4883" s="424">
        <f t="shared" si="1368"/>
        <v>0</v>
      </c>
      <c r="O4883" s="424">
        <f t="shared" si="1369"/>
        <v>0</v>
      </c>
      <c r="P4883" s="420"/>
      <c r="Q4883" s="525"/>
      <c r="R4883" s="526" t="str">
        <f t="shared" si="1355"/>
        <v/>
      </c>
      <c r="S4883" s="526" t="str">
        <f t="shared" si="1357"/>
        <v/>
      </c>
      <c r="V4883" s="433">
        <f>VLOOKUP(A4883,[3]Cartilha!$A:$A,1,FALSE)</f>
        <v>89697</v>
      </c>
      <c r="W4883" s="367"/>
    </row>
    <row r="4884" spans="1:23" hidden="1" x14ac:dyDescent="0.2">
      <c r="A4884" s="623">
        <v>89705</v>
      </c>
      <c r="B4884" s="616" t="s">
        <v>3171</v>
      </c>
      <c r="C4884" s="620" t="s">
        <v>1392</v>
      </c>
      <c r="D4884" s="612" t="s">
        <v>169</v>
      </c>
      <c r="E4884" s="621">
        <v>29.49</v>
      </c>
      <c r="F4884" s="614">
        <f t="shared" si="1356"/>
        <v>35.549999999999997</v>
      </c>
      <c r="G4884" s="510"/>
      <c r="H4884" s="423"/>
      <c r="I4884" s="422">
        <f t="shared" si="1364"/>
        <v>0</v>
      </c>
      <c r="J4884" s="422">
        <f t="shared" si="1365"/>
        <v>0</v>
      </c>
      <c r="K4884" s="419"/>
      <c r="L4884" s="423">
        <f t="shared" si="1366"/>
        <v>0</v>
      </c>
      <c r="M4884" s="423">
        <f t="shared" si="1367"/>
        <v>0</v>
      </c>
      <c r="N4884" s="424">
        <f t="shared" si="1368"/>
        <v>0</v>
      </c>
      <c r="O4884" s="424">
        <f t="shared" si="1369"/>
        <v>0</v>
      </c>
      <c r="P4884" s="420"/>
      <c r="Q4884" s="525"/>
      <c r="R4884" s="526" t="str">
        <f t="shared" ref="R4884:R4947" si="1370">IF(Q4884="X","x",IF(Q4884="xx","x",IF(O4884&gt;0,"x","")))</f>
        <v/>
      </c>
      <c r="S4884" s="526" t="str">
        <f t="shared" si="1357"/>
        <v/>
      </c>
      <c r="V4884" s="433">
        <f>VLOOKUP(A4884,[3]Cartilha!$A:$A,1,FALSE)</f>
        <v>89705</v>
      </c>
      <c r="W4884" s="367"/>
    </row>
    <row r="4885" spans="1:23" hidden="1" x14ac:dyDescent="0.2">
      <c r="A4885" s="623">
        <v>89706</v>
      </c>
      <c r="B4885" s="616" t="s">
        <v>3171</v>
      </c>
      <c r="C4885" s="620" t="s">
        <v>1393</v>
      </c>
      <c r="D4885" s="612" t="s">
        <v>169</v>
      </c>
      <c r="E4885" s="621">
        <v>64.650000000000006</v>
      </c>
      <c r="F4885" s="614">
        <f t="shared" si="1356"/>
        <v>77.94</v>
      </c>
      <c r="G4885" s="510"/>
      <c r="H4885" s="423"/>
      <c r="I4885" s="422">
        <f t="shared" si="1364"/>
        <v>0</v>
      </c>
      <c r="J4885" s="422">
        <f t="shared" si="1365"/>
        <v>0</v>
      </c>
      <c r="K4885" s="419"/>
      <c r="L4885" s="423">
        <f t="shared" si="1366"/>
        <v>0</v>
      </c>
      <c r="M4885" s="423">
        <f t="shared" si="1367"/>
        <v>0</v>
      </c>
      <c r="N4885" s="424">
        <f t="shared" si="1368"/>
        <v>0</v>
      </c>
      <c r="O4885" s="424">
        <f t="shared" si="1369"/>
        <v>0</v>
      </c>
      <c r="P4885" s="420"/>
      <c r="Q4885" s="525"/>
      <c r="R4885" s="526" t="str">
        <f t="shared" si="1370"/>
        <v/>
      </c>
      <c r="S4885" s="526" t="str">
        <f t="shared" si="1357"/>
        <v/>
      </c>
      <c r="V4885" s="433">
        <f>VLOOKUP(A4885,[3]Cartilha!$A:$A,1,FALSE)</f>
        <v>89706</v>
      </c>
      <c r="W4885" s="367"/>
    </row>
    <row r="4886" spans="1:23" ht="22.5" hidden="1" x14ac:dyDescent="0.2">
      <c r="A4886" s="623">
        <v>89703</v>
      </c>
      <c r="B4886" s="616" t="s">
        <v>3171</v>
      </c>
      <c r="C4886" s="620" t="s">
        <v>1394</v>
      </c>
      <c r="D4886" s="612" t="s">
        <v>169</v>
      </c>
      <c r="E4886" s="621">
        <v>57.48</v>
      </c>
      <c r="F4886" s="614">
        <f t="shared" si="1356"/>
        <v>69.3</v>
      </c>
      <c r="G4886" s="510"/>
      <c r="H4886" s="423"/>
      <c r="I4886" s="422">
        <f t="shared" si="1364"/>
        <v>0</v>
      </c>
      <c r="J4886" s="422">
        <f t="shared" si="1365"/>
        <v>0</v>
      </c>
      <c r="K4886" s="419"/>
      <c r="L4886" s="423">
        <f t="shared" si="1366"/>
        <v>0</v>
      </c>
      <c r="M4886" s="423">
        <f t="shared" si="1367"/>
        <v>0</v>
      </c>
      <c r="N4886" s="424">
        <f t="shared" si="1368"/>
        <v>0</v>
      </c>
      <c r="O4886" s="424">
        <f t="shared" si="1369"/>
        <v>0</v>
      </c>
      <c r="P4886" s="420"/>
      <c r="Q4886" s="525"/>
      <c r="R4886" s="526" t="str">
        <f t="shared" si="1370"/>
        <v/>
      </c>
      <c r="S4886" s="526" t="str">
        <f t="shared" si="1357"/>
        <v/>
      </c>
      <c r="V4886" s="433">
        <f>VLOOKUP(A4886,[3]Cartilha!$A:$A,1,FALSE)</f>
        <v>89703</v>
      </c>
      <c r="W4886" s="367"/>
    </row>
    <row r="4887" spans="1:23" ht="22.5" hidden="1" x14ac:dyDescent="0.2">
      <c r="A4887" s="623">
        <v>89694</v>
      </c>
      <c r="B4887" s="616" t="s">
        <v>3171</v>
      </c>
      <c r="C4887" s="620" t="s">
        <v>1395</v>
      </c>
      <c r="D4887" s="612" t="s">
        <v>169</v>
      </c>
      <c r="E4887" s="621">
        <v>23.77</v>
      </c>
      <c r="F4887" s="614">
        <f t="shared" ref="F4887:F4950" si="1371">IF(E4887=0,0,ROUND(E4887*(1+E$13)*(1-E$14),2))</f>
        <v>28.66</v>
      </c>
      <c r="G4887" s="510"/>
      <c r="H4887" s="423"/>
      <c r="I4887" s="422">
        <f t="shared" si="1364"/>
        <v>0</v>
      </c>
      <c r="J4887" s="422">
        <f t="shared" si="1365"/>
        <v>0</v>
      </c>
      <c r="K4887" s="419"/>
      <c r="L4887" s="423">
        <f t="shared" si="1366"/>
        <v>0</v>
      </c>
      <c r="M4887" s="423">
        <f t="shared" si="1367"/>
        <v>0</v>
      </c>
      <c r="N4887" s="424">
        <f t="shared" si="1368"/>
        <v>0</v>
      </c>
      <c r="O4887" s="424">
        <f t="shared" si="1369"/>
        <v>0</v>
      </c>
      <c r="P4887" s="420"/>
      <c r="Q4887" s="525"/>
      <c r="R4887" s="526" t="str">
        <f t="shared" si="1370"/>
        <v/>
      </c>
      <c r="S4887" s="526" t="str">
        <f t="shared" si="1357"/>
        <v/>
      </c>
      <c r="V4887" s="433">
        <f>VLOOKUP(A4887,[3]Cartilha!$A:$A,1,FALSE)</f>
        <v>89694</v>
      </c>
      <c r="W4887" s="367"/>
    </row>
    <row r="4888" spans="1:23" ht="22.5" hidden="1" x14ac:dyDescent="0.2">
      <c r="A4888" s="623">
        <v>89700</v>
      </c>
      <c r="B4888" s="616" t="s">
        <v>3171</v>
      </c>
      <c r="C4888" s="620" t="s">
        <v>1396</v>
      </c>
      <c r="D4888" s="612" t="s">
        <v>169</v>
      </c>
      <c r="E4888" s="621">
        <v>24.81</v>
      </c>
      <c r="F4888" s="614">
        <f t="shared" si="1371"/>
        <v>29.91</v>
      </c>
      <c r="G4888" s="510"/>
      <c r="H4888" s="423"/>
      <c r="I4888" s="422">
        <f t="shared" si="1364"/>
        <v>0</v>
      </c>
      <c r="J4888" s="422">
        <f t="shared" si="1365"/>
        <v>0</v>
      </c>
      <c r="K4888" s="419"/>
      <c r="L4888" s="423">
        <f t="shared" si="1366"/>
        <v>0</v>
      </c>
      <c r="M4888" s="423">
        <f t="shared" si="1367"/>
        <v>0</v>
      </c>
      <c r="N4888" s="424">
        <f t="shared" si="1368"/>
        <v>0</v>
      </c>
      <c r="O4888" s="424">
        <f t="shared" si="1369"/>
        <v>0</v>
      </c>
      <c r="P4888" s="420"/>
      <c r="Q4888" s="525"/>
      <c r="R4888" s="526" t="str">
        <f t="shared" si="1370"/>
        <v/>
      </c>
      <c r="S4888" s="526" t="str">
        <f t="shared" si="1357"/>
        <v/>
      </c>
      <c r="V4888" s="433">
        <f>VLOOKUP(A4888,[3]Cartilha!$A:$A,1,FALSE)</f>
        <v>89700</v>
      </c>
      <c r="W4888" s="367"/>
    </row>
    <row r="4889" spans="1:23" ht="22.5" hidden="1" x14ac:dyDescent="0.2">
      <c r="A4889" s="623">
        <v>89959</v>
      </c>
      <c r="B4889" s="616" t="s">
        <v>3171</v>
      </c>
      <c r="C4889" s="620" t="s">
        <v>1397</v>
      </c>
      <c r="D4889" s="612" t="s">
        <v>169</v>
      </c>
      <c r="E4889" s="621">
        <v>254.04</v>
      </c>
      <c r="F4889" s="614">
        <f t="shared" si="1371"/>
        <v>306.27</v>
      </c>
      <c r="G4889" s="510"/>
      <c r="H4889" s="423"/>
      <c r="I4889" s="422">
        <f t="shared" si="1364"/>
        <v>0</v>
      </c>
      <c r="J4889" s="422">
        <f t="shared" si="1365"/>
        <v>0</v>
      </c>
      <c r="K4889" s="419"/>
      <c r="L4889" s="423">
        <f t="shared" si="1366"/>
        <v>0</v>
      </c>
      <c r="M4889" s="423">
        <f t="shared" si="1367"/>
        <v>0</v>
      </c>
      <c r="N4889" s="424">
        <f t="shared" si="1368"/>
        <v>0</v>
      </c>
      <c r="O4889" s="424">
        <f t="shared" si="1369"/>
        <v>0</v>
      </c>
      <c r="P4889" s="420"/>
      <c r="Q4889" s="525"/>
      <c r="R4889" s="526" t="str">
        <f t="shared" si="1370"/>
        <v/>
      </c>
      <c r="S4889" s="526" t="str">
        <f t="shared" si="1357"/>
        <v/>
      </c>
      <c r="V4889" s="433">
        <f>VLOOKUP(A4889,[3]Cartilha!$A:$A,1,FALSE)</f>
        <v>89959</v>
      </c>
      <c r="W4889" s="367"/>
    </row>
    <row r="4890" spans="1:23" ht="22.5" hidden="1" x14ac:dyDescent="0.2">
      <c r="A4890" s="623">
        <v>89718</v>
      </c>
      <c r="B4890" s="616" t="s">
        <v>3171</v>
      </c>
      <c r="C4890" s="620" t="s">
        <v>1277</v>
      </c>
      <c r="D4890" s="612" t="s">
        <v>7029</v>
      </c>
      <c r="E4890" s="621">
        <v>48.93</v>
      </c>
      <c r="F4890" s="614">
        <f t="shared" si="1371"/>
        <v>58.99</v>
      </c>
      <c r="G4890" s="510"/>
      <c r="H4890" s="423"/>
      <c r="I4890" s="422">
        <f t="shared" si="1364"/>
        <v>0</v>
      </c>
      <c r="J4890" s="422">
        <f t="shared" si="1365"/>
        <v>0</v>
      </c>
      <c r="K4890" s="419"/>
      <c r="L4890" s="423">
        <f t="shared" si="1366"/>
        <v>0</v>
      </c>
      <c r="M4890" s="423">
        <f t="shared" si="1367"/>
        <v>0</v>
      </c>
      <c r="N4890" s="424">
        <f t="shared" si="1368"/>
        <v>0</v>
      </c>
      <c r="O4890" s="424">
        <f t="shared" si="1369"/>
        <v>0</v>
      </c>
      <c r="P4890" s="420"/>
      <c r="Q4890" s="525"/>
      <c r="R4890" s="526" t="str">
        <f t="shared" si="1370"/>
        <v/>
      </c>
      <c r="S4890" s="526" t="str">
        <f t="shared" si="1357"/>
        <v/>
      </c>
      <c r="V4890" s="433">
        <f>VLOOKUP(A4890,[3]Cartilha!$A:$A,1,FALSE)</f>
        <v>89718</v>
      </c>
      <c r="W4890" s="367"/>
    </row>
    <row r="4891" spans="1:23" ht="22.5" hidden="1" x14ac:dyDescent="0.2">
      <c r="A4891" s="623">
        <v>89765</v>
      </c>
      <c r="B4891" s="616" t="s">
        <v>3171</v>
      </c>
      <c r="C4891" s="620" t="s">
        <v>1398</v>
      </c>
      <c r="D4891" s="612" t="s">
        <v>169</v>
      </c>
      <c r="E4891" s="621">
        <v>16.75</v>
      </c>
      <c r="F4891" s="614">
        <f t="shared" si="1371"/>
        <v>20.190000000000001</v>
      </c>
      <c r="G4891" s="510"/>
      <c r="H4891" s="423"/>
      <c r="I4891" s="422">
        <f t="shared" si="1364"/>
        <v>0</v>
      </c>
      <c r="J4891" s="422">
        <f t="shared" si="1365"/>
        <v>0</v>
      </c>
      <c r="K4891" s="419"/>
      <c r="L4891" s="423">
        <f t="shared" si="1366"/>
        <v>0</v>
      </c>
      <c r="M4891" s="423">
        <f t="shared" si="1367"/>
        <v>0</v>
      </c>
      <c r="N4891" s="424">
        <f t="shared" si="1368"/>
        <v>0</v>
      </c>
      <c r="O4891" s="424">
        <f t="shared" si="1369"/>
        <v>0</v>
      </c>
      <c r="P4891" s="420"/>
      <c r="Q4891" s="525"/>
      <c r="R4891" s="526" t="str">
        <f t="shared" si="1370"/>
        <v/>
      </c>
      <c r="S4891" s="526" t="str">
        <f t="shared" si="1357"/>
        <v/>
      </c>
      <c r="V4891" s="433">
        <f>VLOOKUP(A4891,[3]Cartilha!$A:$A,1,FALSE)</f>
        <v>89765</v>
      </c>
      <c r="W4891" s="367"/>
    </row>
    <row r="4892" spans="1:23" ht="22.5" hidden="1" x14ac:dyDescent="0.2">
      <c r="A4892" s="623">
        <v>89766</v>
      </c>
      <c r="B4892" s="616" t="s">
        <v>3171</v>
      </c>
      <c r="C4892" s="620" t="s">
        <v>1399</v>
      </c>
      <c r="D4892" s="612" t="s">
        <v>169</v>
      </c>
      <c r="E4892" s="621">
        <v>24.8</v>
      </c>
      <c r="F4892" s="614">
        <f t="shared" si="1371"/>
        <v>29.9</v>
      </c>
      <c r="G4892" s="510"/>
      <c r="H4892" s="423"/>
      <c r="I4892" s="422">
        <f t="shared" si="1364"/>
        <v>0</v>
      </c>
      <c r="J4892" s="422">
        <f t="shared" si="1365"/>
        <v>0</v>
      </c>
      <c r="K4892" s="419"/>
      <c r="L4892" s="423">
        <f t="shared" si="1366"/>
        <v>0</v>
      </c>
      <c r="M4892" s="423">
        <f t="shared" si="1367"/>
        <v>0</v>
      </c>
      <c r="N4892" s="424">
        <f t="shared" si="1368"/>
        <v>0</v>
      </c>
      <c r="O4892" s="424">
        <f t="shared" si="1369"/>
        <v>0</v>
      </c>
      <c r="P4892" s="420"/>
      <c r="Q4892" s="525"/>
      <c r="R4892" s="526" t="str">
        <f t="shared" si="1370"/>
        <v/>
      </c>
      <c r="S4892" s="526" t="str">
        <f t="shared" si="1357"/>
        <v/>
      </c>
      <c r="V4892" s="433">
        <f>VLOOKUP(A4892,[3]Cartilha!$A:$A,1,FALSE)</f>
        <v>89766</v>
      </c>
      <c r="W4892" s="367"/>
    </row>
    <row r="4893" spans="1:23" ht="22.5" hidden="1" x14ac:dyDescent="0.2">
      <c r="A4893" s="623">
        <v>89768</v>
      </c>
      <c r="B4893" s="616" t="s">
        <v>3171</v>
      </c>
      <c r="C4893" s="620" t="s">
        <v>1400</v>
      </c>
      <c r="D4893" s="612" t="s">
        <v>169</v>
      </c>
      <c r="E4893" s="621">
        <v>25.11</v>
      </c>
      <c r="F4893" s="614">
        <f t="shared" si="1371"/>
        <v>30.27</v>
      </c>
      <c r="G4893" s="510"/>
      <c r="H4893" s="423"/>
      <c r="I4893" s="422">
        <f t="shared" si="1364"/>
        <v>0</v>
      </c>
      <c r="J4893" s="422">
        <f t="shared" si="1365"/>
        <v>0</v>
      </c>
      <c r="K4893" s="419"/>
      <c r="L4893" s="423">
        <f t="shared" si="1366"/>
        <v>0</v>
      </c>
      <c r="M4893" s="423">
        <f t="shared" si="1367"/>
        <v>0</v>
      </c>
      <c r="N4893" s="424">
        <f t="shared" si="1368"/>
        <v>0</v>
      </c>
      <c r="O4893" s="424">
        <f t="shared" si="1369"/>
        <v>0</v>
      </c>
      <c r="P4893" s="420"/>
      <c r="Q4893" s="525"/>
      <c r="R4893" s="526" t="str">
        <f t="shared" si="1370"/>
        <v/>
      </c>
      <c r="S4893" s="526" t="str">
        <f t="shared" si="1357"/>
        <v/>
      </c>
      <c r="V4893" s="433">
        <f>VLOOKUP(A4893,[3]Cartilha!$A:$A,1,FALSE)</f>
        <v>89768</v>
      </c>
      <c r="W4893" s="367"/>
    </row>
    <row r="4894" spans="1:23" ht="22.5" hidden="1" x14ac:dyDescent="0.2">
      <c r="A4894" s="623">
        <v>89769</v>
      </c>
      <c r="B4894" s="616" t="s">
        <v>3171</v>
      </c>
      <c r="C4894" s="620" t="s">
        <v>1401</v>
      </c>
      <c r="D4894" s="612" t="s">
        <v>169</v>
      </c>
      <c r="E4894" s="621">
        <v>59.46</v>
      </c>
      <c r="F4894" s="614">
        <f t="shared" si="1371"/>
        <v>71.680000000000007</v>
      </c>
      <c r="G4894" s="510"/>
      <c r="H4894" s="423"/>
      <c r="I4894" s="422">
        <f t="shared" si="1364"/>
        <v>0</v>
      </c>
      <c r="J4894" s="422">
        <f t="shared" si="1365"/>
        <v>0</v>
      </c>
      <c r="K4894" s="419"/>
      <c r="L4894" s="423">
        <f t="shared" si="1366"/>
        <v>0</v>
      </c>
      <c r="M4894" s="423">
        <f t="shared" si="1367"/>
        <v>0</v>
      </c>
      <c r="N4894" s="424">
        <f t="shared" si="1368"/>
        <v>0</v>
      </c>
      <c r="O4894" s="424">
        <f t="shared" si="1369"/>
        <v>0</v>
      </c>
      <c r="P4894" s="420"/>
      <c r="Q4894" s="525"/>
      <c r="R4894" s="526" t="str">
        <f t="shared" si="1370"/>
        <v/>
      </c>
      <c r="S4894" s="526" t="str">
        <f t="shared" si="1357"/>
        <v/>
      </c>
      <c r="V4894" s="433">
        <f>VLOOKUP(A4894,[3]Cartilha!$A:$A,1,FALSE)</f>
        <v>89769</v>
      </c>
      <c r="W4894" s="367"/>
    </row>
    <row r="4895" spans="1:23" hidden="1" x14ac:dyDescent="0.2">
      <c r="A4895" s="623">
        <v>89772</v>
      </c>
      <c r="B4895" s="616" t="s">
        <v>3171</v>
      </c>
      <c r="C4895" s="620" t="s">
        <v>1278</v>
      </c>
      <c r="D4895" s="612" t="s">
        <v>7029</v>
      </c>
      <c r="E4895" s="621">
        <v>88.64</v>
      </c>
      <c r="F4895" s="614">
        <f t="shared" si="1371"/>
        <v>106.86</v>
      </c>
      <c r="G4895" s="510"/>
      <c r="H4895" s="423"/>
      <c r="I4895" s="422">
        <f t="shared" si="1364"/>
        <v>0</v>
      </c>
      <c r="J4895" s="422">
        <f t="shared" si="1365"/>
        <v>0</v>
      </c>
      <c r="K4895" s="419"/>
      <c r="L4895" s="423">
        <f t="shared" si="1366"/>
        <v>0</v>
      </c>
      <c r="M4895" s="423">
        <f t="shared" si="1367"/>
        <v>0</v>
      </c>
      <c r="N4895" s="424">
        <f t="shared" si="1368"/>
        <v>0</v>
      </c>
      <c r="O4895" s="424">
        <f t="shared" si="1369"/>
        <v>0</v>
      </c>
      <c r="P4895" s="420"/>
      <c r="Q4895" s="525"/>
      <c r="R4895" s="526" t="str">
        <f t="shared" si="1370"/>
        <v/>
      </c>
      <c r="S4895" s="526" t="str">
        <f t="shared" si="1357"/>
        <v/>
      </c>
      <c r="V4895" s="433">
        <f>VLOOKUP(A4895,[3]Cartilha!$A:$A,1,FALSE)</f>
        <v>89772</v>
      </c>
      <c r="W4895" s="367"/>
    </row>
    <row r="4896" spans="1:23" hidden="1" x14ac:dyDescent="0.2">
      <c r="A4896" s="623">
        <v>89842</v>
      </c>
      <c r="B4896" s="616" t="s">
        <v>3171</v>
      </c>
      <c r="C4896" s="620" t="s">
        <v>1402</v>
      </c>
      <c r="D4896" s="612" t="s">
        <v>169</v>
      </c>
      <c r="E4896" s="621">
        <v>57.15</v>
      </c>
      <c r="F4896" s="614">
        <f t="shared" si="1371"/>
        <v>68.900000000000006</v>
      </c>
      <c r="G4896" s="510"/>
      <c r="H4896" s="423"/>
      <c r="I4896" s="422">
        <f t="shared" si="1364"/>
        <v>0</v>
      </c>
      <c r="J4896" s="422">
        <f t="shared" si="1365"/>
        <v>0</v>
      </c>
      <c r="K4896" s="419"/>
      <c r="L4896" s="423">
        <f t="shared" si="1366"/>
        <v>0</v>
      </c>
      <c r="M4896" s="423">
        <f t="shared" si="1367"/>
        <v>0</v>
      </c>
      <c r="N4896" s="424">
        <f t="shared" si="1368"/>
        <v>0</v>
      </c>
      <c r="O4896" s="424">
        <f t="shared" si="1369"/>
        <v>0</v>
      </c>
      <c r="P4896" s="420"/>
      <c r="Q4896" s="525"/>
      <c r="R4896" s="526" t="str">
        <f t="shared" si="1370"/>
        <v/>
      </c>
      <c r="S4896" s="526" t="str">
        <f t="shared" si="1357"/>
        <v/>
      </c>
      <c r="V4896" s="433">
        <f>VLOOKUP(A4896,[3]Cartilha!$A:$A,1,FALSE)</f>
        <v>89842</v>
      </c>
      <c r="W4896" s="367"/>
    </row>
    <row r="4897" spans="1:23" hidden="1" x14ac:dyDescent="0.2">
      <c r="A4897" s="623">
        <v>89844</v>
      </c>
      <c r="B4897" s="616" t="s">
        <v>3171</v>
      </c>
      <c r="C4897" s="620" t="s">
        <v>1403</v>
      </c>
      <c r="D4897" s="612" t="s">
        <v>169</v>
      </c>
      <c r="E4897" s="621">
        <v>72.83</v>
      </c>
      <c r="F4897" s="614">
        <f t="shared" si="1371"/>
        <v>87.8</v>
      </c>
      <c r="G4897" s="510"/>
      <c r="H4897" s="423"/>
      <c r="I4897" s="422">
        <f t="shared" si="1364"/>
        <v>0</v>
      </c>
      <c r="J4897" s="422">
        <f t="shared" si="1365"/>
        <v>0</v>
      </c>
      <c r="K4897" s="419"/>
      <c r="L4897" s="423">
        <f t="shared" si="1366"/>
        <v>0</v>
      </c>
      <c r="M4897" s="423">
        <f t="shared" si="1367"/>
        <v>0</v>
      </c>
      <c r="N4897" s="424">
        <f t="shared" si="1368"/>
        <v>0</v>
      </c>
      <c r="O4897" s="424">
        <f t="shared" si="1369"/>
        <v>0</v>
      </c>
      <c r="P4897" s="420"/>
      <c r="Q4897" s="525"/>
      <c r="R4897" s="526" t="str">
        <f t="shared" si="1370"/>
        <v/>
      </c>
      <c r="S4897" s="526" t="str">
        <f t="shared" si="1357"/>
        <v/>
      </c>
      <c r="V4897" s="433">
        <f>VLOOKUP(A4897,[3]Cartilha!$A:$A,1,FALSE)</f>
        <v>89844</v>
      </c>
      <c r="W4897" s="367"/>
    </row>
    <row r="4898" spans="1:23" hidden="1" x14ac:dyDescent="0.2">
      <c r="A4898" s="623">
        <v>89845</v>
      </c>
      <c r="B4898" s="616" t="s">
        <v>3171</v>
      </c>
      <c r="C4898" s="620" t="s">
        <v>1404</v>
      </c>
      <c r="D4898" s="612" t="s">
        <v>169</v>
      </c>
      <c r="E4898" s="621">
        <v>113.1</v>
      </c>
      <c r="F4898" s="614">
        <f t="shared" si="1371"/>
        <v>136.35</v>
      </c>
      <c r="G4898" s="510"/>
      <c r="H4898" s="423"/>
      <c r="I4898" s="422">
        <f t="shared" si="1364"/>
        <v>0</v>
      </c>
      <c r="J4898" s="422">
        <f t="shared" si="1365"/>
        <v>0</v>
      </c>
      <c r="K4898" s="419"/>
      <c r="L4898" s="423">
        <f t="shared" si="1366"/>
        <v>0</v>
      </c>
      <c r="M4898" s="423">
        <f t="shared" si="1367"/>
        <v>0</v>
      </c>
      <c r="N4898" s="424">
        <f t="shared" si="1368"/>
        <v>0</v>
      </c>
      <c r="O4898" s="424">
        <f t="shared" si="1369"/>
        <v>0</v>
      </c>
      <c r="P4898" s="420"/>
      <c r="Q4898" s="525"/>
      <c r="R4898" s="526" t="str">
        <f t="shared" si="1370"/>
        <v/>
      </c>
      <c r="S4898" s="526" t="str">
        <f t="shared" ref="S4898:S4961" si="1372">IF(Q4898="X","x",IF(Q4898="xx","x",IF(OR(J4898&gt;0,O4898&gt;0),"x","")))</f>
        <v/>
      </c>
      <c r="V4898" s="433">
        <f>VLOOKUP(A4898,[3]Cartilha!$A:$A,1,FALSE)</f>
        <v>89845</v>
      </c>
      <c r="W4898" s="367"/>
    </row>
    <row r="4899" spans="1:23" hidden="1" x14ac:dyDescent="0.2">
      <c r="A4899" s="623">
        <v>89846</v>
      </c>
      <c r="B4899" s="616" t="s">
        <v>3171</v>
      </c>
      <c r="C4899" s="620" t="s">
        <v>1405</v>
      </c>
      <c r="D4899" s="612" t="s">
        <v>169</v>
      </c>
      <c r="E4899" s="621">
        <v>254.86</v>
      </c>
      <c r="F4899" s="614">
        <f t="shared" si="1371"/>
        <v>307.26</v>
      </c>
      <c r="G4899" s="510"/>
      <c r="H4899" s="423"/>
      <c r="I4899" s="422">
        <f t="shared" si="1364"/>
        <v>0</v>
      </c>
      <c r="J4899" s="422">
        <f t="shared" si="1365"/>
        <v>0</v>
      </c>
      <c r="K4899" s="419"/>
      <c r="L4899" s="423">
        <f t="shared" si="1366"/>
        <v>0</v>
      </c>
      <c r="M4899" s="423">
        <f t="shared" si="1367"/>
        <v>0</v>
      </c>
      <c r="N4899" s="424">
        <f t="shared" si="1368"/>
        <v>0</v>
      </c>
      <c r="O4899" s="424">
        <f t="shared" si="1369"/>
        <v>0</v>
      </c>
      <c r="P4899" s="420"/>
      <c r="Q4899" s="525"/>
      <c r="R4899" s="526" t="str">
        <f t="shared" si="1370"/>
        <v/>
      </c>
      <c r="S4899" s="526" t="str">
        <f t="shared" si="1372"/>
        <v/>
      </c>
      <c r="V4899" s="433">
        <f>VLOOKUP(A4899,[3]Cartilha!$A:$A,1,FALSE)</f>
        <v>89846</v>
      </c>
      <c r="W4899" s="367"/>
    </row>
    <row r="4900" spans="1:23" hidden="1" x14ac:dyDescent="0.2">
      <c r="A4900" s="623">
        <v>89847</v>
      </c>
      <c r="B4900" s="616" t="s">
        <v>3171</v>
      </c>
      <c r="C4900" s="620" t="s">
        <v>1406</v>
      </c>
      <c r="D4900" s="612" t="s">
        <v>169</v>
      </c>
      <c r="E4900" s="621">
        <v>313.5</v>
      </c>
      <c r="F4900" s="614">
        <f t="shared" si="1371"/>
        <v>377.96</v>
      </c>
      <c r="G4900" s="510"/>
      <c r="H4900" s="423"/>
      <c r="I4900" s="422">
        <f t="shared" si="1364"/>
        <v>0</v>
      </c>
      <c r="J4900" s="422">
        <f t="shared" si="1365"/>
        <v>0</v>
      </c>
      <c r="K4900" s="419"/>
      <c r="L4900" s="423">
        <f t="shared" si="1366"/>
        <v>0</v>
      </c>
      <c r="M4900" s="423">
        <f t="shared" si="1367"/>
        <v>0</v>
      </c>
      <c r="N4900" s="424">
        <f t="shared" si="1368"/>
        <v>0</v>
      </c>
      <c r="O4900" s="424">
        <f t="shared" si="1369"/>
        <v>0</v>
      </c>
      <c r="P4900" s="420"/>
      <c r="Q4900" s="525"/>
      <c r="R4900" s="526" t="str">
        <f t="shared" si="1370"/>
        <v/>
      </c>
      <c r="S4900" s="526" t="str">
        <f t="shared" si="1372"/>
        <v/>
      </c>
      <c r="V4900" s="433">
        <f>VLOOKUP(A4900,[3]Cartilha!$A:$A,1,FALSE)</f>
        <v>89847</v>
      </c>
      <c r="W4900" s="367"/>
    </row>
    <row r="4901" spans="1:23" ht="22.5" hidden="1" x14ac:dyDescent="0.2">
      <c r="A4901" s="623">
        <v>94756</v>
      </c>
      <c r="B4901" s="616" t="s">
        <v>3171</v>
      </c>
      <c r="C4901" s="620" t="s">
        <v>1407</v>
      </c>
      <c r="D4901" s="612" t="s">
        <v>169</v>
      </c>
      <c r="E4901" s="621">
        <v>15.43</v>
      </c>
      <c r="F4901" s="614">
        <f t="shared" si="1371"/>
        <v>18.600000000000001</v>
      </c>
      <c r="G4901" s="510"/>
      <c r="H4901" s="423"/>
      <c r="I4901" s="422">
        <f t="shared" si="1364"/>
        <v>0</v>
      </c>
      <c r="J4901" s="422">
        <f t="shared" si="1365"/>
        <v>0</v>
      </c>
      <c r="K4901" s="419"/>
      <c r="L4901" s="423">
        <f t="shared" si="1366"/>
        <v>0</v>
      </c>
      <c r="M4901" s="423">
        <f t="shared" si="1367"/>
        <v>0</v>
      </c>
      <c r="N4901" s="424">
        <f t="shared" si="1368"/>
        <v>0</v>
      </c>
      <c r="O4901" s="424">
        <f t="shared" si="1369"/>
        <v>0</v>
      </c>
      <c r="P4901" s="420"/>
      <c r="Q4901" s="525"/>
      <c r="R4901" s="526" t="str">
        <f t="shared" si="1370"/>
        <v/>
      </c>
      <c r="S4901" s="526" t="str">
        <f t="shared" si="1372"/>
        <v/>
      </c>
      <c r="V4901" s="433">
        <f>VLOOKUP(A4901,[3]Cartilha!$A:$A,1,FALSE)</f>
        <v>94756</v>
      </c>
      <c r="W4901" s="367"/>
    </row>
    <row r="4902" spans="1:23" ht="22.5" hidden="1" x14ac:dyDescent="0.2">
      <c r="A4902" s="623">
        <v>94757</v>
      </c>
      <c r="B4902" s="616" t="s">
        <v>3171</v>
      </c>
      <c r="C4902" s="620" t="s">
        <v>1408</v>
      </c>
      <c r="D4902" s="612" t="s">
        <v>169</v>
      </c>
      <c r="E4902" s="621">
        <v>21.47</v>
      </c>
      <c r="F4902" s="614">
        <f t="shared" si="1371"/>
        <v>25.88</v>
      </c>
      <c r="G4902" s="510"/>
      <c r="H4902" s="423"/>
      <c r="I4902" s="422">
        <f t="shared" si="1364"/>
        <v>0</v>
      </c>
      <c r="J4902" s="422">
        <f t="shared" si="1365"/>
        <v>0</v>
      </c>
      <c r="K4902" s="419"/>
      <c r="L4902" s="423">
        <f t="shared" si="1366"/>
        <v>0</v>
      </c>
      <c r="M4902" s="423">
        <f t="shared" si="1367"/>
        <v>0</v>
      </c>
      <c r="N4902" s="424">
        <f t="shared" si="1368"/>
        <v>0</v>
      </c>
      <c r="O4902" s="424">
        <f t="shared" si="1369"/>
        <v>0</v>
      </c>
      <c r="P4902" s="420"/>
      <c r="Q4902" s="525"/>
      <c r="R4902" s="526" t="str">
        <f t="shared" si="1370"/>
        <v/>
      </c>
      <c r="S4902" s="526" t="str">
        <f t="shared" si="1372"/>
        <v/>
      </c>
      <c r="V4902" s="433">
        <f>VLOOKUP(A4902,[3]Cartilha!$A:$A,1,FALSE)</f>
        <v>94757</v>
      </c>
      <c r="W4902" s="367"/>
    </row>
    <row r="4903" spans="1:23" ht="22.5" hidden="1" x14ac:dyDescent="0.2">
      <c r="A4903" s="623">
        <v>94758</v>
      </c>
      <c r="B4903" s="616" t="s">
        <v>3171</v>
      </c>
      <c r="C4903" s="620" t="s">
        <v>1409</v>
      </c>
      <c r="D4903" s="612" t="s">
        <v>169</v>
      </c>
      <c r="E4903" s="621">
        <v>56.15</v>
      </c>
      <c r="F4903" s="614">
        <f t="shared" si="1371"/>
        <v>67.69</v>
      </c>
      <c r="G4903" s="510"/>
      <c r="H4903" s="423"/>
      <c r="I4903" s="422">
        <f t="shared" si="1364"/>
        <v>0</v>
      </c>
      <c r="J4903" s="422">
        <f t="shared" si="1365"/>
        <v>0</v>
      </c>
      <c r="K4903" s="419"/>
      <c r="L4903" s="423">
        <f t="shared" si="1366"/>
        <v>0</v>
      </c>
      <c r="M4903" s="423">
        <f t="shared" si="1367"/>
        <v>0</v>
      </c>
      <c r="N4903" s="424">
        <f t="shared" si="1368"/>
        <v>0</v>
      </c>
      <c r="O4903" s="424">
        <f t="shared" si="1369"/>
        <v>0</v>
      </c>
      <c r="P4903" s="420"/>
      <c r="Q4903" s="525"/>
      <c r="R4903" s="526" t="str">
        <f t="shared" si="1370"/>
        <v/>
      </c>
      <c r="S4903" s="526" t="str">
        <f t="shared" si="1372"/>
        <v/>
      </c>
      <c r="V4903" s="433">
        <f>VLOOKUP(A4903,[3]Cartilha!$A:$A,1,FALSE)</f>
        <v>94758</v>
      </c>
      <c r="W4903" s="367"/>
    </row>
    <row r="4904" spans="1:23" ht="22.5" hidden="1" x14ac:dyDescent="0.2">
      <c r="A4904" s="623">
        <v>94759</v>
      </c>
      <c r="B4904" s="616" t="s">
        <v>3171</v>
      </c>
      <c r="C4904" s="620" t="s">
        <v>1410</v>
      </c>
      <c r="D4904" s="612" t="s">
        <v>169</v>
      </c>
      <c r="E4904" s="621">
        <v>69.569999999999993</v>
      </c>
      <c r="F4904" s="614">
        <f t="shared" si="1371"/>
        <v>83.87</v>
      </c>
      <c r="G4904" s="510"/>
      <c r="H4904" s="423"/>
      <c r="I4904" s="422">
        <f t="shared" si="1364"/>
        <v>0</v>
      </c>
      <c r="J4904" s="422">
        <f t="shared" si="1365"/>
        <v>0</v>
      </c>
      <c r="K4904" s="419"/>
      <c r="L4904" s="423">
        <f t="shared" si="1366"/>
        <v>0</v>
      </c>
      <c r="M4904" s="423">
        <f t="shared" si="1367"/>
        <v>0</v>
      </c>
      <c r="N4904" s="424">
        <f t="shared" si="1368"/>
        <v>0</v>
      </c>
      <c r="O4904" s="424">
        <f t="shared" si="1369"/>
        <v>0</v>
      </c>
      <c r="P4904" s="420"/>
      <c r="Q4904" s="525"/>
      <c r="R4904" s="526" t="str">
        <f t="shared" si="1370"/>
        <v/>
      </c>
      <c r="S4904" s="526" t="str">
        <f t="shared" si="1372"/>
        <v/>
      </c>
      <c r="V4904" s="433">
        <f>VLOOKUP(A4904,[3]Cartilha!$A:$A,1,FALSE)</f>
        <v>94759</v>
      </c>
      <c r="W4904" s="367"/>
    </row>
    <row r="4905" spans="1:23" ht="22.5" hidden="1" x14ac:dyDescent="0.2">
      <c r="A4905" s="623">
        <v>94760</v>
      </c>
      <c r="B4905" s="616" t="s">
        <v>3171</v>
      </c>
      <c r="C4905" s="620" t="s">
        <v>1411</v>
      </c>
      <c r="D4905" s="612" t="s">
        <v>169</v>
      </c>
      <c r="E4905" s="621">
        <v>114.2</v>
      </c>
      <c r="F4905" s="614">
        <f t="shared" si="1371"/>
        <v>137.68</v>
      </c>
      <c r="G4905" s="510"/>
      <c r="H4905" s="423"/>
      <c r="I4905" s="422">
        <f t="shared" si="1364"/>
        <v>0</v>
      </c>
      <c r="J4905" s="422">
        <f t="shared" si="1365"/>
        <v>0</v>
      </c>
      <c r="K4905" s="419"/>
      <c r="L4905" s="423">
        <f t="shared" si="1366"/>
        <v>0</v>
      </c>
      <c r="M4905" s="423">
        <f t="shared" si="1367"/>
        <v>0</v>
      </c>
      <c r="N4905" s="424">
        <f t="shared" si="1368"/>
        <v>0</v>
      </c>
      <c r="O4905" s="424">
        <f t="shared" si="1369"/>
        <v>0</v>
      </c>
      <c r="P4905" s="420"/>
      <c r="Q4905" s="525"/>
      <c r="R4905" s="526" t="str">
        <f t="shared" si="1370"/>
        <v/>
      </c>
      <c r="S4905" s="526" t="str">
        <f t="shared" si="1372"/>
        <v/>
      </c>
      <c r="V4905" s="433">
        <f>VLOOKUP(A4905,[3]Cartilha!$A:$A,1,FALSE)</f>
        <v>94760</v>
      </c>
      <c r="W4905" s="367"/>
    </row>
    <row r="4906" spans="1:23" ht="22.5" hidden="1" x14ac:dyDescent="0.2">
      <c r="A4906" s="623">
        <v>94761</v>
      </c>
      <c r="B4906" s="616" t="s">
        <v>3171</v>
      </c>
      <c r="C4906" s="620" t="s">
        <v>1412</v>
      </c>
      <c r="D4906" s="612" t="s">
        <v>169</v>
      </c>
      <c r="E4906" s="621">
        <v>248.74</v>
      </c>
      <c r="F4906" s="614">
        <f t="shared" si="1371"/>
        <v>299.88</v>
      </c>
      <c r="G4906" s="510"/>
      <c r="H4906" s="423"/>
      <c r="I4906" s="422">
        <f t="shared" si="1364"/>
        <v>0</v>
      </c>
      <c r="J4906" s="422">
        <f t="shared" si="1365"/>
        <v>0</v>
      </c>
      <c r="K4906" s="419"/>
      <c r="L4906" s="423">
        <f t="shared" si="1366"/>
        <v>0</v>
      </c>
      <c r="M4906" s="423">
        <f t="shared" si="1367"/>
        <v>0</v>
      </c>
      <c r="N4906" s="424">
        <f t="shared" si="1368"/>
        <v>0</v>
      </c>
      <c r="O4906" s="424">
        <f t="shared" si="1369"/>
        <v>0</v>
      </c>
      <c r="P4906" s="420"/>
      <c r="Q4906" s="525"/>
      <c r="R4906" s="526" t="str">
        <f t="shared" si="1370"/>
        <v/>
      </c>
      <c r="S4906" s="526" t="str">
        <f t="shared" si="1372"/>
        <v/>
      </c>
      <c r="V4906" s="433">
        <f>VLOOKUP(A4906,[3]Cartilha!$A:$A,1,FALSE)</f>
        <v>94761</v>
      </c>
      <c r="W4906" s="367"/>
    </row>
    <row r="4907" spans="1:23" ht="22.5" hidden="1" x14ac:dyDescent="0.2">
      <c r="A4907" s="623">
        <v>94762</v>
      </c>
      <c r="B4907" s="616" t="s">
        <v>3171</v>
      </c>
      <c r="C4907" s="620" t="s">
        <v>1413</v>
      </c>
      <c r="D4907" s="612" t="s">
        <v>169</v>
      </c>
      <c r="E4907" s="621">
        <v>316.83</v>
      </c>
      <c r="F4907" s="614">
        <f t="shared" si="1371"/>
        <v>381.97</v>
      </c>
      <c r="G4907" s="510"/>
      <c r="H4907" s="423"/>
      <c r="I4907" s="422">
        <f t="shared" ref="I4907:I4923" si="1373">IF(ISBLANK(E4907),0,ROUND(F4907*G4907,2))</f>
        <v>0</v>
      </c>
      <c r="J4907" s="422">
        <f t="shared" ref="J4907:J4923" si="1374">IF(ISBLANK(G4907),0,ROUND(G4907*H4907,2))</f>
        <v>0</v>
      </c>
      <c r="K4907" s="419"/>
      <c r="L4907" s="423">
        <f t="shared" ref="L4907:L4923" si="1375">G4907</f>
        <v>0</v>
      </c>
      <c r="M4907" s="423">
        <f t="shared" ref="M4907:M4923" si="1376">H4907</f>
        <v>0</v>
      </c>
      <c r="N4907" s="424">
        <f t="shared" ref="N4907:N4923" si="1377">IF(ISBLANK(E4907),0,ROUND(F4907*L4907,2))</f>
        <v>0</v>
      </c>
      <c r="O4907" s="424">
        <f t="shared" ref="O4907:O4923" si="1378">IF(ISBLANK(L4907),0,ROUND(L4907*M4907,2))</f>
        <v>0</v>
      </c>
      <c r="P4907" s="420"/>
      <c r="Q4907" s="525"/>
      <c r="R4907" s="526" t="str">
        <f t="shared" si="1370"/>
        <v/>
      </c>
      <c r="S4907" s="526" t="str">
        <f t="shared" si="1372"/>
        <v/>
      </c>
      <c r="V4907" s="433">
        <f>VLOOKUP(A4907,[3]Cartilha!$A:$A,1,FALSE)</f>
        <v>94762</v>
      </c>
      <c r="W4907" s="367"/>
    </row>
    <row r="4908" spans="1:23" ht="22.5" hidden="1" x14ac:dyDescent="0.2">
      <c r="A4908" s="623">
        <v>89974</v>
      </c>
      <c r="B4908" s="616" t="s">
        <v>3171</v>
      </c>
      <c r="C4908" s="620" t="s">
        <v>1414</v>
      </c>
      <c r="D4908" s="612" t="s">
        <v>169</v>
      </c>
      <c r="E4908" s="621">
        <v>329.95</v>
      </c>
      <c r="F4908" s="614">
        <f t="shared" si="1371"/>
        <v>397.79</v>
      </c>
      <c r="G4908" s="510"/>
      <c r="H4908" s="423"/>
      <c r="I4908" s="422">
        <f t="shared" si="1373"/>
        <v>0</v>
      </c>
      <c r="J4908" s="422">
        <f t="shared" si="1374"/>
        <v>0</v>
      </c>
      <c r="K4908" s="419"/>
      <c r="L4908" s="423">
        <f t="shared" si="1375"/>
        <v>0</v>
      </c>
      <c r="M4908" s="423">
        <f t="shared" si="1376"/>
        <v>0</v>
      </c>
      <c r="N4908" s="424">
        <f t="shared" si="1377"/>
        <v>0</v>
      </c>
      <c r="O4908" s="424">
        <f t="shared" si="1378"/>
        <v>0</v>
      </c>
      <c r="P4908" s="420"/>
      <c r="Q4908" s="525"/>
      <c r="R4908" s="526" t="str">
        <f t="shared" si="1370"/>
        <v/>
      </c>
      <c r="S4908" s="526" t="str">
        <f t="shared" si="1372"/>
        <v/>
      </c>
      <c r="V4908" s="433">
        <f>VLOOKUP(A4908,[3]Cartilha!$A:$A,1,FALSE)</f>
        <v>89974</v>
      </c>
      <c r="W4908" s="367"/>
    </row>
    <row r="4909" spans="1:23" ht="22.5" hidden="1" x14ac:dyDescent="0.2">
      <c r="A4909" s="623">
        <v>89695</v>
      </c>
      <c r="B4909" s="616" t="s">
        <v>3171</v>
      </c>
      <c r="C4909" s="620" t="s">
        <v>1415</v>
      </c>
      <c r="D4909" s="612" t="s">
        <v>169</v>
      </c>
      <c r="E4909" s="621">
        <v>22.01</v>
      </c>
      <c r="F4909" s="614">
        <f t="shared" si="1371"/>
        <v>26.54</v>
      </c>
      <c r="G4909" s="510"/>
      <c r="H4909" s="423"/>
      <c r="I4909" s="422">
        <f t="shared" si="1373"/>
        <v>0</v>
      </c>
      <c r="J4909" s="422">
        <f t="shared" si="1374"/>
        <v>0</v>
      </c>
      <c r="K4909" s="419"/>
      <c r="L4909" s="423">
        <f t="shared" si="1375"/>
        <v>0</v>
      </c>
      <c r="M4909" s="423">
        <f t="shared" si="1376"/>
        <v>0</v>
      </c>
      <c r="N4909" s="424">
        <f t="shared" si="1377"/>
        <v>0</v>
      </c>
      <c r="O4909" s="424">
        <f t="shared" si="1378"/>
        <v>0</v>
      </c>
      <c r="P4909" s="420"/>
      <c r="Q4909" s="525"/>
      <c r="R4909" s="526" t="str">
        <f t="shared" si="1370"/>
        <v/>
      </c>
      <c r="S4909" s="526" t="str">
        <f t="shared" si="1372"/>
        <v/>
      </c>
      <c r="V4909" s="433">
        <f>VLOOKUP(A4909,[3]Cartilha!$A:$A,1,FALSE)</f>
        <v>89695</v>
      </c>
      <c r="W4909" s="367"/>
    </row>
    <row r="4910" spans="1:23" ht="22.5" hidden="1" x14ac:dyDescent="0.2">
      <c r="A4910" s="623">
        <v>89702</v>
      </c>
      <c r="B4910" s="616" t="s">
        <v>3171</v>
      </c>
      <c r="C4910" s="620" t="s">
        <v>1416</v>
      </c>
      <c r="D4910" s="612" t="s">
        <v>169</v>
      </c>
      <c r="E4910" s="621">
        <v>24.81</v>
      </c>
      <c r="F4910" s="614">
        <f t="shared" si="1371"/>
        <v>29.91</v>
      </c>
      <c r="G4910" s="510"/>
      <c r="H4910" s="423"/>
      <c r="I4910" s="422">
        <f t="shared" si="1373"/>
        <v>0</v>
      </c>
      <c r="J4910" s="422">
        <f t="shared" si="1374"/>
        <v>0</v>
      </c>
      <c r="K4910" s="419"/>
      <c r="L4910" s="423">
        <f t="shared" si="1375"/>
        <v>0</v>
      </c>
      <c r="M4910" s="423">
        <f t="shared" si="1376"/>
        <v>0</v>
      </c>
      <c r="N4910" s="424">
        <f t="shared" si="1377"/>
        <v>0</v>
      </c>
      <c r="O4910" s="424">
        <f t="shared" si="1378"/>
        <v>0</v>
      </c>
      <c r="P4910" s="420"/>
      <c r="Q4910" s="525"/>
      <c r="R4910" s="526" t="str">
        <f t="shared" si="1370"/>
        <v/>
      </c>
      <c r="S4910" s="526" t="str">
        <f t="shared" si="1372"/>
        <v/>
      </c>
      <c r="V4910" s="433">
        <f>VLOOKUP(A4910,[3]Cartilha!$A:$A,1,FALSE)</f>
        <v>89702</v>
      </c>
      <c r="W4910" s="367"/>
    </row>
    <row r="4911" spans="1:23" ht="22.5" hidden="1" x14ac:dyDescent="0.2">
      <c r="A4911" s="623">
        <v>89767</v>
      </c>
      <c r="B4911" s="616" t="s">
        <v>3171</v>
      </c>
      <c r="C4911" s="620" t="s">
        <v>1417</v>
      </c>
      <c r="D4911" s="612" t="s">
        <v>169</v>
      </c>
      <c r="E4911" s="621">
        <v>24.8</v>
      </c>
      <c r="F4911" s="614">
        <f t="shared" si="1371"/>
        <v>29.9</v>
      </c>
      <c r="G4911" s="510"/>
      <c r="H4911" s="423"/>
      <c r="I4911" s="422">
        <f t="shared" si="1373"/>
        <v>0</v>
      </c>
      <c r="J4911" s="422">
        <f t="shared" si="1374"/>
        <v>0</v>
      </c>
      <c r="K4911" s="419"/>
      <c r="L4911" s="423">
        <f t="shared" si="1375"/>
        <v>0</v>
      </c>
      <c r="M4911" s="423">
        <f t="shared" si="1376"/>
        <v>0</v>
      </c>
      <c r="N4911" s="424">
        <f t="shared" si="1377"/>
        <v>0</v>
      </c>
      <c r="O4911" s="424">
        <f t="shared" si="1378"/>
        <v>0</v>
      </c>
      <c r="P4911" s="420"/>
      <c r="Q4911" s="525"/>
      <c r="R4911" s="526" t="str">
        <f t="shared" si="1370"/>
        <v/>
      </c>
      <c r="S4911" s="526" t="str">
        <f t="shared" si="1372"/>
        <v/>
      </c>
      <c r="V4911" s="433">
        <f>VLOOKUP(A4911,[3]Cartilha!$A:$A,1,FALSE)</f>
        <v>89767</v>
      </c>
      <c r="W4911" s="367"/>
    </row>
    <row r="4912" spans="1:23" ht="22.5" hidden="1" x14ac:dyDescent="0.2">
      <c r="A4912" s="623">
        <v>89654</v>
      </c>
      <c r="B4912" s="616" t="s">
        <v>3171</v>
      </c>
      <c r="C4912" s="620" t="s">
        <v>1418</v>
      </c>
      <c r="D4912" s="612" t="s">
        <v>169</v>
      </c>
      <c r="E4912" s="621">
        <v>21.11</v>
      </c>
      <c r="F4912" s="614">
        <f t="shared" si="1371"/>
        <v>25.45</v>
      </c>
      <c r="G4912" s="510"/>
      <c r="H4912" s="423"/>
      <c r="I4912" s="422">
        <f t="shared" si="1373"/>
        <v>0</v>
      </c>
      <c r="J4912" s="422">
        <f t="shared" si="1374"/>
        <v>0</v>
      </c>
      <c r="K4912" s="419"/>
      <c r="L4912" s="423">
        <f t="shared" si="1375"/>
        <v>0</v>
      </c>
      <c r="M4912" s="423">
        <f t="shared" si="1376"/>
        <v>0</v>
      </c>
      <c r="N4912" s="424">
        <f t="shared" si="1377"/>
        <v>0</v>
      </c>
      <c r="O4912" s="424">
        <f t="shared" si="1378"/>
        <v>0</v>
      </c>
      <c r="P4912" s="420"/>
      <c r="Q4912" s="525"/>
      <c r="R4912" s="526" t="str">
        <f t="shared" si="1370"/>
        <v/>
      </c>
      <c r="S4912" s="526" t="str">
        <f t="shared" si="1372"/>
        <v/>
      </c>
      <c r="V4912" s="433">
        <f>VLOOKUP(A4912,[3]Cartilha!$A:$A,1,FALSE)</f>
        <v>89654</v>
      </c>
      <c r="W4912" s="367"/>
    </row>
    <row r="4913" spans="1:23" ht="22.5" hidden="1" x14ac:dyDescent="0.2">
      <c r="A4913" s="623">
        <v>89661</v>
      </c>
      <c r="B4913" s="616" t="s">
        <v>3171</v>
      </c>
      <c r="C4913" s="620" t="s">
        <v>1419</v>
      </c>
      <c r="D4913" s="612" t="s">
        <v>169</v>
      </c>
      <c r="E4913" s="621">
        <v>25.51</v>
      </c>
      <c r="F4913" s="614">
        <f t="shared" si="1371"/>
        <v>30.75</v>
      </c>
      <c r="G4913" s="510"/>
      <c r="H4913" s="423"/>
      <c r="I4913" s="422">
        <f t="shared" si="1373"/>
        <v>0</v>
      </c>
      <c r="J4913" s="422">
        <f t="shared" si="1374"/>
        <v>0</v>
      </c>
      <c r="K4913" s="419"/>
      <c r="L4913" s="423">
        <f t="shared" si="1375"/>
        <v>0</v>
      </c>
      <c r="M4913" s="423">
        <f t="shared" si="1376"/>
        <v>0</v>
      </c>
      <c r="N4913" s="424">
        <f t="shared" si="1377"/>
        <v>0</v>
      </c>
      <c r="O4913" s="424">
        <f t="shared" si="1378"/>
        <v>0</v>
      </c>
      <c r="P4913" s="420"/>
      <c r="Q4913" s="525"/>
      <c r="R4913" s="526" t="str">
        <f t="shared" si="1370"/>
        <v/>
      </c>
      <c r="S4913" s="526" t="str">
        <f t="shared" si="1372"/>
        <v/>
      </c>
      <c r="V4913" s="433">
        <f>VLOOKUP(A4913,[3]Cartilha!$A:$A,1,FALSE)</f>
        <v>89661</v>
      </c>
      <c r="W4913" s="367"/>
    </row>
    <row r="4914" spans="1:23" ht="22.5" hidden="1" x14ac:dyDescent="0.2">
      <c r="A4914" s="623">
        <v>89674</v>
      </c>
      <c r="B4914" s="616" t="s">
        <v>3171</v>
      </c>
      <c r="C4914" s="620" t="s">
        <v>1420</v>
      </c>
      <c r="D4914" s="612" t="s">
        <v>169</v>
      </c>
      <c r="E4914" s="621">
        <v>37.81</v>
      </c>
      <c r="F4914" s="614">
        <f t="shared" si="1371"/>
        <v>45.58</v>
      </c>
      <c r="G4914" s="510"/>
      <c r="H4914" s="423"/>
      <c r="I4914" s="422">
        <f t="shared" si="1373"/>
        <v>0</v>
      </c>
      <c r="J4914" s="422">
        <f t="shared" si="1374"/>
        <v>0</v>
      </c>
      <c r="K4914" s="419"/>
      <c r="L4914" s="423">
        <f t="shared" si="1375"/>
        <v>0</v>
      </c>
      <c r="M4914" s="423">
        <f t="shared" si="1376"/>
        <v>0</v>
      </c>
      <c r="N4914" s="424">
        <f t="shared" si="1377"/>
        <v>0</v>
      </c>
      <c r="O4914" s="424">
        <f t="shared" si="1378"/>
        <v>0</v>
      </c>
      <c r="P4914" s="420"/>
      <c r="Q4914" s="525"/>
      <c r="R4914" s="526" t="str">
        <f t="shared" si="1370"/>
        <v/>
      </c>
      <c r="S4914" s="526" t="str">
        <f t="shared" si="1372"/>
        <v/>
      </c>
      <c r="V4914" s="433">
        <f>VLOOKUP(A4914,[3]Cartilha!$A:$A,1,FALSE)</f>
        <v>89674</v>
      </c>
      <c r="W4914" s="367"/>
    </row>
    <row r="4915" spans="1:23" ht="22.5" hidden="1" x14ac:dyDescent="0.2">
      <c r="A4915" s="623">
        <v>89684</v>
      </c>
      <c r="B4915" s="616" t="s">
        <v>3171</v>
      </c>
      <c r="C4915" s="620" t="s">
        <v>1421</v>
      </c>
      <c r="D4915" s="612" t="s">
        <v>169</v>
      </c>
      <c r="E4915" s="621">
        <v>54.81</v>
      </c>
      <c r="F4915" s="614">
        <f t="shared" si="1371"/>
        <v>66.08</v>
      </c>
      <c r="G4915" s="510"/>
      <c r="H4915" s="423"/>
      <c r="I4915" s="422">
        <f t="shared" si="1373"/>
        <v>0</v>
      </c>
      <c r="J4915" s="422">
        <f t="shared" si="1374"/>
        <v>0</v>
      </c>
      <c r="K4915" s="419"/>
      <c r="L4915" s="423">
        <f t="shared" si="1375"/>
        <v>0</v>
      </c>
      <c r="M4915" s="423">
        <f t="shared" si="1376"/>
        <v>0</v>
      </c>
      <c r="N4915" s="424">
        <f t="shared" si="1377"/>
        <v>0</v>
      </c>
      <c r="O4915" s="424">
        <f t="shared" si="1378"/>
        <v>0</v>
      </c>
      <c r="P4915" s="420"/>
      <c r="Q4915" s="525"/>
      <c r="R4915" s="526" t="str">
        <f t="shared" si="1370"/>
        <v/>
      </c>
      <c r="S4915" s="526" t="str">
        <f t="shared" si="1372"/>
        <v/>
      </c>
      <c r="V4915" s="433">
        <f>VLOOKUP(A4915,[3]Cartilha!$A:$A,1,FALSE)</f>
        <v>89684</v>
      </c>
      <c r="W4915" s="367"/>
    </row>
    <row r="4916" spans="1:23" ht="22.5" hidden="1" x14ac:dyDescent="0.2">
      <c r="A4916" s="623">
        <v>89741</v>
      </c>
      <c r="B4916" s="616" t="s">
        <v>3171</v>
      </c>
      <c r="C4916" s="620" t="s">
        <v>1422</v>
      </c>
      <c r="D4916" s="612" t="s">
        <v>169</v>
      </c>
      <c r="E4916" s="621">
        <v>23.64</v>
      </c>
      <c r="F4916" s="614">
        <f t="shared" si="1371"/>
        <v>28.5</v>
      </c>
      <c r="G4916" s="510"/>
      <c r="H4916" s="423"/>
      <c r="I4916" s="422">
        <f t="shared" si="1373"/>
        <v>0</v>
      </c>
      <c r="J4916" s="422">
        <f t="shared" si="1374"/>
        <v>0</v>
      </c>
      <c r="K4916" s="419"/>
      <c r="L4916" s="423">
        <f t="shared" si="1375"/>
        <v>0</v>
      </c>
      <c r="M4916" s="423">
        <f t="shared" si="1376"/>
        <v>0</v>
      </c>
      <c r="N4916" s="424">
        <f t="shared" si="1377"/>
        <v>0</v>
      </c>
      <c r="O4916" s="424">
        <f t="shared" si="1378"/>
        <v>0</v>
      </c>
      <c r="P4916" s="420"/>
      <c r="Q4916" s="525"/>
      <c r="R4916" s="526" t="str">
        <f t="shared" si="1370"/>
        <v/>
      </c>
      <c r="S4916" s="526" t="str">
        <f t="shared" si="1372"/>
        <v/>
      </c>
      <c r="V4916" s="433">
        <f>VLOOKUP(A4916,[3]Cartilha!$A:$A,1,FALSE)</f>
        <v>89741</v>
      </c>
      <c r="W4916" s="367"/>
    </row>
    <row r="4917" spans="1:23" ht="22.5" hidden="1" x14ac:dyDescent="0.2">
      <c r="A4917" s="623">
        <v>89757</v>
      </c>
      <c r="B4917" s="616" t="s">
        <v>3171</v>
      </c>
      <c r="C4917" s="620" t="s">
        <v>1423</v>
      </c>
      <c r="D4917" s="612" t="s">
        <v>169</v>
      </c>
      <c r="E4917" s="621">
        <v>35.65</v>
      </c>
      <c r="F4917" s="614">
        <f t="shared" si="1371"/>
        <v>42.98</v>
      </c>
      <c r="G4917" s="510"/>
      <c r="H4917" s="423"/>
      <c r="I4917" s="422">
        <f t="shared" si="1373"/>
        <v>0</v>
      </c>
      <c r="J4917" s="422">
        <f t="shared" si="1374"/>
        <v>0</v>
      </c>
      <c r="K4917" s="419"/>
      <c r="L4917" s="423">
        <f t="shared" si="1375"/>
        <v>0</v>
      </c>
      <c r="M4917" s="423">
        <f t="shared" si="1376"/>
        <v>0</v>
      </c>
      <c r="N4917" s="424">
        <f t="shared" si="1377"/>
        <v>0</v>
      </c>
      <c r="O4917" s="424">
        <f t="shared" si="1378"/>
        <v>0</v>
      </c>
      <c r="P4917" s="420"/>
      <c r="Q4917" s="525"/>
      <c r="R4917" s="526" t="str">
        <f t="shared" si="1370"/>
        <v/>
      </c>
      <c r="S4917" s="526" t="str">
        <f t="shared" si="1372"/>
        <v/>
      </c>
      <c r="V4917" s="433">
        <f>VLOOKUP(A4917,[3]Cartilha!$A:$A,1,FALSE)</f>
        <v>89757</v>
      </c>
      <c r="W4917" s="367"/>
    </row>
    <row r="4918" spans="1:23" ht="22.5" hidden="1" x14ac:dyDescent="0.2">
      <c r="A4918" s="623">
        <v>89762</v>
      </c>
      <c r="B4918" s="616" t="s">
        <v>3171</v>
      </c>
      <c r="C4918" s="620" t="s">
        <v>1424</v>
      </c>
      <c r="D4918" s="612" t="s">
        <v>169</v>
      </c>
      <c r="E4918" s="621">
        <v>52.24</v>
      </c>
      <c r="F4918" s="614">
        <f t="shared" si="1371"/>
        <v>62.98</v>
      </c>
      <c r="G4918" s="510"/>
      <c r="H4918" s="423"/>
      <c r="I4918" s="422">
        <f t="shared" si="1373"/>
        <v>0</v>
      </c>
      <c r="J4918" s="422">
        <f t="shared" si="1374"/>
        <v>0</v>
      </c>
      <c r="K4918" s="419"/>
      <c r="L4918" s="423">
        <f t="shared" si="1375"/>
        <v>0</v>
      </c>
      <c r="M4918" s="423">
        <f t="shared" si="1376"/>
        <v>0</v>
      </c>
      <c r="N4918" s="424">
        <f t="shared" si="1377"/>
        <v>0</v>
      </c>
      <c r="O4918" s="424">
        <f t="shared" si="1378"/>
        <v>0</v>
      </c>
      <c r="P4918" s="420"/>
      <c r="Q4918" s="525"/>
      <c r="R4918" s="526" t="str">
        <f t="shared" si="1370"/>
        <v/>
      </c>
      <c r="S4918" s="526" t="str">
        <f t="shared" si="1372"/>
        <v/>
      </c>
      <c r="V4918" s="433">
        <f>VLOOKUP(A4918,[3]Cartilha!$A:$A,1,FALSE)</f>
        <v>89762</v>
      </c>
      <c r="W4918" s="367"/>
    </row>
    <row r="4919" spans="1:23" hidden="1" x14ac:dyDescent="0.2">
      <c r="A4919" s="623">
        <v>89816</v>
      </c>
      <c r="B4919" s="616" t="s">
        <v>3171</v>
      </c>
      <c r="C4919" s="620" t="s">
        <v>1425</v>
      </c>
      <c r="D4919" s="612" t="s">
        <v>169</v>
      </c>
      <c r="E4919" s="621">
        <v>51.09</v>
      </c>
      <c r="F4919" s="614">
        <f t="shared" si="1371"/>
        <v>61.59</v>
      </c>
      <c r="G4919" s="510"/>
      <c r="H4919" s="423"/>
      <c r="I4919" s="422">
        <f t="shared" si="1373"/>
        <v>0</v>
      </c>
      <c r="J4919" s="422">
        <f t="shared" si="1374"/>
        <v>0</v>
      </c>
      <c r="K4919" s="419"/>
      <c r="L4919" s="423">
        <f t="shared" si="1375"/>
        <v>0</v>
      </c>
      <c r="M4919" s="423">
        <f t="shared" si="1376"/>
        <v>0</v>
      </c>
      <c r="N4919" s="424">
        <f t="shared" si="1377"/>
        <v>0</v>
      </c>
      <c r="O4919" s="424">
        <f t="shared" si="1378"/>
        <v>0</v>
      </c>
      <c r="P4919" s="420"/>
      <c r="Q4919" s="525"/>
      <c r="R4919" s="526" t="str">
        <f t="shared" si="1370"/>
        <v/>
      </c>
      <c r="S4919" s="526" t="str">
        <f t="shared" si="1372"/>
        <v/>
      </c>
      <c r="V4919" s="433">
        <f>VLOOKUP(A4919,[3]Cartilha!$A:$A,1,FALSE)</f>
        <v>89816</v>
      </c>
      <c r="W4919" s="367"/>
    </row>
    <row r="4920" spans="1:23" hidden="1" x14ac:dyDescent="0.2">
      <c r="A4920" s="623">
        <v>89828</v>
      </c>
      <c r="B4920" s="616" t="s">
        <v>3171</v>
      </c>
      <c r="C4920" s="620" t="s">
        <v>1426</v>
      </c>
      <c r="D4920" s="612" t="s">
        <v>169</v>
      </c>
      <c r="E4920" s="621">
        <v>73.72</v>
      </c>
      <c r="F4920" s="614">
        <f t="shared" si="1371"/>
        <v>88.88</v>
      </c>
      <c r="G4920" s="510"/>
      <c r="H4920" s="423"/>
      <c r="I4920" s="422">
        <f t="shared" si="1373"/>
        <v>0</v>
      </c>
      <c r="J4920" s="422">
        <f t="shared" si="1374"/>
        <v>0</v>
      </c>
      <c r="K4920" s="419"/>
      <c r="L4920" s="423">
        <f t="shared" si="1375"/>
        <v>0</v>
      </c>
      <c r="M4920" s="423">
        <f t="shared" si="1376"/>
        <v>0</v>
      </c>
      <c r="N4920" s="424">
        <f t="shared" si="1377"/>
        <v>0</v>
      </c>
      <c r="O4920" s="424">
        <f t="shared" si="1378"/>
        <v>0</v>
      </c>
      <c r="P4920" s="420"/>
      <c r="Q4920" s="525"/>
      <c r="R4920" s="526" t="str">
        <f t="shared" si="1370"/>
        <v/>
      </c>
      <c r="S4920" s="526" t="str">
        <f t="shared" si="1372"/>
        <v/>
      </c>
      <c r="V4920" s="433">
        <f>VLOOKUP(A4920,[3]Cartilha!$A:$A,1,FALSE)</f>
        <v>89828</v>
      </c>
      <c r="W4920" s="367"/>
    </row>
    <row r="4921" spans="1:23" hidden="1" x14ac:dyDescent="0.2">
      <c r="A4921" s="623">
        <v>89837</v>
      </c>
      <c r="B4921" s="616" t="s">
        <v>3171</v>
      </c>
      <c r="C4921" s="620" t="s">
        <v>1427</v>
      </c>
      <c r="D4921" s="612" t="s">
        <v>169</v>
      </c>
      <c r="E4921" s="621">
        <v>167.26</v>
      </c>
      <c r="F4921" s="614">
        <f t="shared" si="1371"/>
        <v>201.65</v>
      </c>
      <c r="G4921" s="510"/>
      <c r="H4921" s="423"/>
      <c r="I4921" s="422">
        <f t="shared" si="1373"/>
        <v>0</v>
      </c>
      <c r="J4921" s="422">
        <f t="shared" si="1374"/>
        <v>0</v>
      </c>
      <c r="K4921" s="419"/>
      <c r="L4921" s="423">
        <f t="shared" si="1375"/>
        <v>0</v>
      </c>
      <c r="M4921" s="423">
        <f t="shared" si="1376"/>
        <v>0</v>
      </c>
      <c r="N4921" s="424">
        <f t="shared" si="1377"/>
        <v>0</v>
      </c>
      <c r="O4921" s="424">
        <f t="shared" si="1378"/>
        <v>0</v>
      </c>
      <c r="P4921" s="420"/>
      <c r="Q4921" s="525"/>
      <c r="R4921" s="526" t="str">
        <f t="shared" si="1370"/>
        <v/>
      </c>
      <c r="S4921" s="526" t="str">
        <f t="shared" si="1372"/>
        <v/>
      </c>
      <c r="V4921" s="433">
        <f>VLOOKUP(A4921,[3]Cartilha!$A:$A,1,FALSE)</f>
        <v>89837</v>
      </c>
      <c r="W4921" s="367"/>
    </row>
    <row r="4922" spans="1:23" hidden="1" x14ac:dyDescent="0.2">
      <c r="A4922" s="623">
        <v>89839</v>
      </c>
      <c r="B4922" s="616" t="s">
        <v>3171</v>
      </c>
      <c r="C4922" s="620" t="s">
        <v>1428</v>
      </c>
      <c r="D4922" s="612" t="s">
        <v>169</v>
      </c>
      <c r="E4922" s="621">
        <v>242.37</v>
      </c>
      <c r="F4922" s="614">
        <f t="shared" si="1371"/>
        <v>292.2</v>
      </c>
      <c r="G4922" s="510"/>
      <c r="H4922" s="423"/>
      <c r="I4922" s="422">
        <f t="shared" si="1373"/>
        <v>0</v>
      </c>
      <c r="J4922" s="422">
        <f t="shared" si="1374"/>
        <v>0</v>
      </c>
      <c r="K4922" s="419"/>
      <c r="L4922" s="423">
        <f t="shared" si="1375"/>
        <v>0</v>
      </c>
      <c r="M4922" s="423">
        <f t="shared" si="1376"/>
        <v>0</v>
      </c>
      <c r="N4922" s="424">
        <f t="shared" si="1377"/>
        <v>0</v>
      </c>
      <c r="O4922" s="424">
        <f t="shared" si="1378"/>
        <v>0</v>
      </c>
      <c r="P4922" s="420"/>
      <c r="Q4922" s="525"/>
      <c r="R4922" s="526" t="str">
        <f t="shared" si="1370"/>
        <v/>
      </c>
      <c r="S4922" s="526" t="str">
        <f t="shared" si="1372"/>
        <v/>
      </c>
      <c r="V4922" s="433">
        <f>VLOOKUP(A4922,[3]Cartilha!$A:$A,1,FALSE)</f>
        <v>89839</v>
      </c>
      <c r="W4922" s="367"/>
    </row>
    <row r="4923" spans="1:23" hidden="1" x14ac:dyDescent="0.2">
      <c r="A4923" s="623">
        <v>89841</v>
      </c>
      <c r="B4923" s="616" t="s">
        <v>3171</v>
      </c>
      <c r="C4923" s="620" t="s">
        <v>1429</v>
      </c>
      <c r="D4923" s="612" t="s">
        <v>169</v>
      </c>
      <c r="E4923" s="621">
        <v>355.81</v>
      </c>
      <c r="F4923" s="614">
        <f t="shared" si="1371"/>
        <v>428.96</v>
      </c>
      <c r="G4923" s="510"/>
      <c r="H4923" s="423"/>
      <c r="I4923" s="422">
        <f t="shared" si="1373"/>
        <v>0</v>
      </c>
      <c r="J4923" s="422">
        <f t="shared" si="1374"/>
        <v>0</v>
      </c>
      <c r="K4923" s="419"/>
      <c r="L4923" s="423">
        <f t="shared" si="1375"/>
        <v>0</v>
      </c>
      <c r="M4923" s="423">
        <f t="shared" si="1376"/>
        <v>0</v>
      </c>
      <c r="N4923" s="424">
        <f t="shared" si="1377"/>
        <v>0</v>
      </c>
      <c r="O4923" s="424">
        <f t="shared" si="1378"/>
        <v>0</v>
      </c>
      <c r="P4923" s="420"/>
      <c r="Q4923" s="532"/>
      <c r="R4923" s="526" t="str">
        <f t="shared" si="1370"/>
        <v/>
      </c>
      <c r="S4923" s="526" t="str">
        <f t="shared" si="1372"/>
        <v/>
      </c>
      <c r="V4923" s="433">
        <f>VLOOKUP(A4923,[3]Cartilha!$A:$A,1,FALSE)</f>
        <v>89841</v>
      </c>
      <c r="W4923" s="367"/>
    </row>
    <row r="4924" spans="1:23" hidden="1" x14ac:dyDescent="0.2">
      <c r="A4924" s="623" t="s">
        <v>2005</v>
      </c>
      <c r="B4924" s="616"/>
      <c r="C4924" s="620" t="s">
        <v>1430</v>
      </c>
      <c r="D4924" s="612">
        <v>0</v>
      </c>
      <c r="E4924" s="621"/>
      <c r="F4924" s="614">
        <f t="shared" si="1371"/>
        <v>0</v>
      </c>
      <c r="G4924" s="518"/>
      <c r="H4924" s="446"/>
      <c r="I4924" s="447"/>
      <c r="J4924" s="448"/>
      <c r="K4924" s="419"/>
      <c r="L4924" s="446"/>
      <c r="M4924" s="446"/>
      <c r="N4924" s="447"/>
      <c r="O4924" s="448"/>
      <c r="P4924" s="420"/>
      <c r="Q4924" s="525" t="str">
        <f>IF(OR(SUM(J4925:J4932)&gt;0,SUM(O4925:O4932)&gt;0),"xx","")</f>
        <v/>
      </c>
      <c r="R4924" s="526" t="str">
        <f t="shared" si="1370"/>
        <v/>
      </c>
      <c r="S4924" s="526" t="str">
        <f t="shared" si="1372"/>
        <v/>
      </c>
      <c r="V4924" s="433" t="str">
        <f>VLOOKUP(A4924,[3]Cartilha!$A:$A,1,FALSE)</f>
        <v>9.3.23</v>
      </c>
      <c r="W4924" s="367"/>
    </row>
    <row r="4925" spans="1:23" ht="22.5" hidden="1" x14ac:dyDescent="0.2">
      <c r="A4925" s="623">
        <v>94648</v>
      </c>
      <c r="B4925" s="616" t="s">
        <v>3171</v>
      </c>
      <c r="C4925" s="620" t="s">
        <v>1431</v>
      </c>
      <c r="D4925" s="612" t="s">
        <v>7029</v>
      </c>
      <c r="E4925" s="621">
        <v>11.68</v>
      </c>
      <c r="F4925" s="614">
        <f t="shared" si="1371"/>
        <v>14.08</v>
      </c>
      <c r="G4925" s="510"/>
      <c r="H4925" s="423"/>
      <c r="I4925" s="422">
        <f t="shared" ref="I4925:I4932" si="1379">IF(ISBLANK(E4925),0,ROUND(F4925*G4925,2))</f>
        <v>0</v>
      </c>
      <c r="J4925" s="422">
        <f t="shared" ref="J4925:J4932" si="1380">IF(ISBLANK(G4925),0,ROUND(G4925*H4925,2))</f>
        <v>0</v>
      </c>
      <c r="K4925" s="419"/>
      <c r="L4925" s="423">
        <f t="shared" ref="L4925:M4932" si="1381">G4925</f>
        <v>0</v>
      </c>
      <c r="M4925" s="423">
        <f t="shared" si="1381"/>
        <v>0</v>
      </c>
      <c r="N4925" s="424">
        <f t="shared" ref="N4925:N4932" si="1382">IF(ISBLANK(E4925),0,ROUND(F4925*L4925,2))</f>
        <v>0</v>
      </c>
      <c r="O4925" s="424">
        <f t="shared" ref="O4925:O4932" si="1383">IF(ISBLANK(L4925),0,ROUND(L4925*M4925,2))</f>
        <v>0</v>
      </c>
      <c r="P4925" s="420"/>
      <c r="Q4925" s="532"/>
      <c r="R4925" s="526" t="str">
        <f t="shared" si="1370"/>
        <v/>
      </c>
      <c r="S4925" s="526" t="str">
        <f t="shared" si="1372"/>
        <v/>
      </c>
      <c r="V4925" s="433">
        <f>VLOOKUP(A4925,[3]Cartilha!$A:$A,1,FALSE)</f>
        <v>94648</v>
      </c>
      <c r="W4925" s="367"/>
    </row>
    <row r="4926" spans="1:23" ht="22.5" hidden="1" x14ac:dyDescent="0.2">
      <c r="A4926" s="623">
        <v>94649</v>
      </c>
      <c r="B4926" s="616" t="s">
        <v>3171</v>
      </c>
      <c r="C4926" s="620" t="s">
        <v>1432</v>
      </c>
      <c r="D4926" s="612" t="s">
        <v>7029</v>
      </c>
      <c r="E4926" s="621">
        <v>17.89</v>
      </c>
      <c r="F4926" s="614">
        <f t="shared" si="1371"/>
        <v>21.57</v>
      </c>
      <c r="G4926" s="510"/>
      <c r="H4926" s="423"/>
      <c r="I4926" s="422">
        <f t="shared" si="1379"/>
        <v>0</v>
      </c>
      <c r="J4926" s="422">
        <f t="shared" si="1380"/>
        <v>0</v>
      </c>
      <c r="K4926" s="419"/>
      <c r="L4926" s="423">
        <f t="shared" si="1381"/>
        <v>0</v>
      </c>
      <c r="M4926" s="423">
        <f t="shared" si="1381"/>
        <v>0</v>
      </c>
      <c r="N4926" s="424">
        <f t="shared" si="1382"/>
        <v>0</v>
      </c>
      <c r="O4926" s="424">
        <f t="shared" si="1383"/>
        <v>0</v>
      </c>
      <c r="P4926" s="420"/>
      <c r="Q4926" s="525"/>
      <c r="R4926" s="526" t="str">
        <f t="shared" si="1370"/>
        <v/>
      </c>
      <c r="S4926" s="526" t="str">
        <f t="shared" si="1372"/>
        <v/>
      </c>
      <c r="V4926" s="433">
        <f>VLOOKUP(A4926,[3]Cartilha!$A:$A,1,FALSE)</f>
        <v>94649</v>
      </c>
      <c r="W4926" s="367"/>
    </row>
    <row r="4927" spans="1:23" ht="22.5" hidden="1" x14ac:dyDescent="0.2">
      <c r="A4927" s="623">
        <v>94650</v>
      </c>
      <c r="B4927" s="616" t="s">
        <v>3171</v>
      </c>
      <c r="C4927" s="620" t="s">
        <v>1433</v>
      </c>
      <c r="D4927" s="612" t="s">
        <v>7029</v>
      </c>
      <c r="E4927" s="621">
        <v>25.59</v>
      </c>
      <c r="F4927" s="614">
        <f t="shared" si="1371"/>
        <v>30.85</v>
      </c>
      <c r="G4927" s="510"/>
      <c r="H4927" s="423"/>
      <c r="I4927" s="422">
        <f t="shared" si="1379"/>
        <v>0</v>
      </c>
      <c r="J4927" s="422">
        <f t="shared" si="1380"/>
        <v>0</v>
      </c>
      <c r="K4927" s="419"/>
      <c r="L4927" s="423">
        <f t="shared" si="1381"/>
        <v>0</v>
      </c>
      <c r="M4927" s="423">
        <f t="shared" si="1381"/>
        <v>0</v>
      </c>
      <c r="N4927" s="424">
        <f t="shared" si="1382"/>
        <v>0</v>
      </c>
      <c r="O4927" s="424">
        <f t="shared" si="1383"/>
        <v>0</v>
      </c>
      <c r="P4927" s="420"/>
      <c r="Q4927" s="525"/>
      <c r="R4927" s="526" t="str">
        <f t="shared" si="1370"/>
        <v/>
      </c>
      <c r="S4927" s="526" t="str">
        <f t="shared" si="1372"/>
        <v/>
      </c>
      <c r="V4927" s="433">
        <f>VLOOKUP(A4927,[3]Cartilha!$A:$A,1,FALSE)</f>
        <v>94650</v>
      </c>
      <c r="W4927" s="367"/>
    </row>
    <row r="4928" spans="1:23" ht="22.5" hidden="1" x14ac:dyDescent="0.2">
      <c r="A4928" s="623">
        <v>94651</v>
      </c>
      <c r="B4928" s="616" t="s">
        <v>3171</v>
      </c>
      <c r="C4928" s="620" t="s">
        <v>1434</v>
      </c>
      <c r="D4928" s="612" t="s">
        <v>7029</v>
      </c>
      <c r="E4928" s="621">
        <v>27.92</v>
      </c>
      <c r="F4928" s="614">
        <f t="shared" si="1371"/>
        <v>33.659999999999997</v>
      </c>
      <c r="G4928" s="510"/>
      <c r="H4928" s="423"/>
      <c r="I4928" s="422">
        <f t="shared" si="1379"/>
        <v>0</v>
      </c>
      <c r="J4928" s="422">
        <f t="shared" si="1380"/>
        <v>0</v>
      </c>
      <c r="K4928" s="419"/>
      <c r="L4928" s="423">
        <f t="shared" si="1381"/>
        <v>0</v>
      </c>
      <c r="M4928" s="423">
        <f t="shared" si="1381"/>
        <v>0</v>
      </c>
      <c r="N4928" s="424">
        <f t="shared" si="1382"/>
        <v>0</v>
      </c>
      <c r="O4928" s="424">
        <f t="shared" si="1383"/>
        <v>0</v>
      </c>
      <c r="P4928" s="420"/>
      <c r="Q4928" s="525"/>
      <c r="R4928" s="526" t="str">
        <f t="shared" si="1370"/>
        <v/>
      </c>
      <c r="S4928" s="526" t="str">
        <f t="shared" si="1372"/>
        <v/>
      </c>
      <c r="V4928" s="433">
        <f>VLOOKUP(A4928,[3]Cartilha!$A:$A,1,FALSE)</f>
        <v>94651</v>
      </c>
      <c r="W4928" s="367"/>
    </row>
    <row r="4929" spans="1:23" ht="22.5" hidden="1" x14ac:dyDescent="0.2">
      <c r="A4929" s="623">
        <v>94652</v>
      </c>
      <c r="B4929" s="616" t="s">
        <v>3171</v>
      </c>
      <c r="C4929" s="620" t="s">
        <v>1435</v>
      </c>
      <c r="D4929" s="612" t="s">
        <v>7029</v>
      </c>
      <c r="E4929" s="621">
        <v>45.42</v>
      </c>
      <c r="F4929" s="614">
        <f t="shared" si="1371"/>
        <v>54.76</v>
      </c>
      <c r="G4929" s="510"/>
      <c r="H4929" s="423"/>
      <c r="I4929" s="422">
        <f t="shared" si="1379"/>
        <v>0</v>
      </c>
      <c r="J4929" s="422">
        <f t="shared" si="1380"/>
        <v>0</v>
      </c>
      <c r="K4929" s="419"/>
      <c r="L4929" s="423">
        <f t="shared" si="1381"/>
        <v>0</v>
      </c>
      <c r="M4929" s="423">
        <f t="shared" si="1381"/>
        <v>0</v>
      </c>
      <c r="N4929" s="424">
        <f t="shared" si="1382"/>
        <v>0</v>
      </c>
      <c r="O4929" s="424">
        <f t="shared" si="1383"/>
        <v>0</v>
      </c>
      <c r="P4929" s="420"/>
      <c r="Q4929" s="525"/>
      <c r="R4929" s="526" t="str">
        <f t="shared" si="1370"/>
        <v/>
      </c>
      <c r="S4929" s="526" t="str">
        <f t="shared" si="1372"/>
        <v/>
      </c>
      <c r="V4929" s="433">
        <f>VLOOKUP(A4929,[3]Cartilha!$A:$A,1,FALSE)</f>
        <v>94652</v>
      </c>
      <c r="W4929" s="367"/>
    </row>
    <row r="4930" spans="1:23" ht="22.5" hidden="1" x14ac:dyDescent="0.2">
      <c r="A4930" s="623">
        <v>94653</v>
      </c>
      <c r="B4930" s="616" t="s">
        <v>3171</v>
      </c>
      <c r="C4930" s="620" t="s">
        <v>1436</v>
      </c>
      <c r="D4930" s="612" t="s">
        <v>7029</v>
      </c>
      <c r="E4930" s="621">
        <v>65.63</v>
      </c>
      <c r="F4930" s="614">
        <f t="shared" si="1371"/>
        <v>79.12</v>
      </c>
      <c r="G4930" s="510"/>
      <c r="H4930" s="423"/>
      <c r="I4930" s="422">
        <f t="shared" si="1379"/>
        <v>0</v>
      </c>
      <c r="J4930" s="422">
        <f t="shared" si="1380"/>
        <v>0</v>
      </c>
      <c r="K4930" s="419"/>
      <c r="L4930" s="423">
        <f t="shared" si="1381"/>
        <v>0</v>
      </c>
      <c r="M4930" s="423">
        <f t="shared" si="1381"/>
        <v>0</v>
      </c>
      <c r="N4930" s="424">
        <f t="shared" si="1382"/>
        <v>0</v>
      </c>
      <c r="O4930" s="424">
        <f t="shared" si="1383"/>
        <v>0</v>
      </c>
      <c r="P4930" s="420"/>
      <c r="Q4930" s="525"/>
      <c r="R4930" s="526" t="str">
        <f t="shared" si="1370"/>
        <v/>
      </c>
      <c r="S4930" s="526" t="str">
        <f t="shared" si="1372"/>
        <v/>
      </c>
      <c r="V4930" s="433">
        <f>VLOOKUP(A4930,[3]Cartilha!$A:$A,1,FALSE)</f>
        <v>94653</v>
      </c>
      <c r="W4930" s="367"/>
    </row>
    <row r="4931" spans="1:23" ht="22.5" hidden="1" x14ac:dyDescent="0.2">
      <c r="A4931" s="623">
        <v>94654</v>
      </c>
      <c r="B4931" s="616" t="s">
        <v>3171</v>
      </c>
      <c r="C4931" s="620" t="s">
        <v>1437</v>
      </c>
      <c r="D4931" s="612" t="s">
        <v>7029</v>
      </c>
      <c r="E4931" s="621">
        <v>86.71</v>
      </c>
      <c r="F4931" s="614">
        <f t="shared" si="1371"/>
        <v>104.54</v>
      </c>
      <c r="G4931" s="510"/>
      <c r="H4931" s="423"/>
      <c r="I4931" s="422">
        <f t="shared" si="1379"/>
        <v>0</v>
      </c>
      <c r="J4931" s="422">
        <f t="shared" si="1380"/>
        <v>0</v>
      </c>
      <c r="K4931" s="419"/>
      <c r="L4931" s="423">
        <f t="shared" si="1381"/>
        <v>0</v>
      </c>
      <c r="M4931" s="423">
        <f t="shared" si="1381"/>
        <v>0</v>
      </c>
      <c r="N4931" s="424">
        <f t="shared" si="1382"/>
        <v>0</v>
      </c>
      <c r="O4931" s="424">
        <f t="shared" si="1383"/>
        <v>0</v>
      </c>
      <c r="P4931" s="420"/>
      <c r="Q4931" s="525"/>
      <c r="R4931" s="526" t="str">
        <f t="shared" si="1370"/>
        <v/>
      </c>
      <c r="S4931" s="526" t="str">
        <f t="shared" si="1372"/>
        <v/>
      </c>
      <c r="V4931" s="433">
        <f>VLOOKUP(A4931,[3]Cartilha!$A:$A,1,FALSE)</f>
        <v>94654</v>
      </c>
      <c r="W4931" s="367"/>
    </row>
    <row r="4932" spans="1:23" ht="22.5" hidden="1" x14ac:dyDescent="0.2">
      <c r="A4932" s="623">
        <v>94655</v>
      </c>
      <c r="B4932" s="616" t="s">
        <v>3171</v>
      </c>
      <c r="C4932" s="620" t="s">
        <v>1438</v>
      </c>
      <c r="D4932" s="612" t="s">
        <v>7029</v>
      </c>
      <c r="E4932" s="621">
        <v>122.69</v>
      </c>
      <c r="F4932" s="614">
        <f t="shared" si="1371"/>
        <v>147.91999999999999</v>
      </c>
      <c r="G4932" s="510"/>
      <c r="H4932" s="423"/>
      <c r="I4932" s="422">
        <f t="shared" si="1379"/>
        <v>0</v>
      </c>
      <c r="J4932" s="422">
        <f t="shared" si="1380"/>
        <v>0</v>
      </c>
      <c r="K4932" s="419"/>
      <c r="L4932" s="423">
        <f t="shared" si="1381"/>
        <v>0</v>
      </c>
      <c r="M4932" s="423">
        <f t="shared" si="1381"/>
        <v>0</v>
      </c>
      <c r="N4932" s="424">
        <f t="shared" si="1382"/>
        <v>0</v>
      </c>
      <c r="O4932" s="424">
        <f t="shared" si="1383"/>
        <v>0</v>
      </c>
      <c r="P4932" s="420"/>
      <c r="Q4932" s="525"/>
      <c r="R4932" s="526" t="str">
        <f t="shared" si="1370"/>
        <v/>
      </c>
      <c r="S4932" s="526" t="str">
        <f t="shared" si="1372"/>
        <v/>
      </c>
      <c r="V4932" s="433">
        <f>VLOOKUP(A4932,[3]Cartilha!$A:$A,1,FALSE)</f>
        <v>94655</v>
      </c>
      <c r="W4932" s="367"/>
    </row>
    <row r="4933" spans="1:23" x14ac:dyDescent="0.2">
      <c r="A4933" s="623" t="s">
        <v>2006</v>
      </c>
      <c r="B4933" s="616"/>
      <c r="C4933" s="620" t="s">
        <v>56</v>
      </c>
      <c r="D4933" s="612">
        <v>0</v>
      </c>
      <c r="E4933" s="621"/>
      <c r="F4933" s="614">
        <f t="shared" si="1371"/>
        <v>0</v>
      </c>
      <c r="G4933" s="518"/>
      <c r="H4933" s="446"/>
      <c r="I4933" s="447"/>
      <c r="J4933" s="448"/>
      <c r="K4933" s="419"/>
      <c r="L4933" s="446"/>
      <c r="M4933" s="446"/>
      <c r="N4933" s="447"/>
      <c r="O4933" s="448"/>
      <c r="P4933" s="420"/>
      <c r="Q4933" s="525" t="str">
        <f>IF(OR(SUM(J4934:J4962)&gt;0,SUM(O4934:O4962)&gt;0),"xx","")</f>
        <v>xx</v>
      </c>
      <c r="R4933" s="526" t="str">
        <f t="shared" si="1370"/>
        <v>x</v>
      </c>
      <c r="S4933" s="526" t="str">
        <f t="shared" si="1372"/>
        <v>x</v>
      </c>
      <c r="V4933" s="433" t="str">
        <f>VLOOKUP(A4933,[3]Cartilha!$A:$A,1,FALSE)</f>
        <v>9.3.24</v>
      </c>
      <c r="W4933" s="367"/>
    </row>
    <row r="4934" spans="1:23" ht="33.75" hidden="1" x14ac:dyDescent="0.2">
      <c r="A4934" s="623">
        <v>91792</v>
      </c>
      <c r="B4934" s="616" t="s">
        <v>3171</v>
      </c>
      <c r="C4934" s="620" t="s">
        <v>1439</v>
      </c>
      <c r="D4934" s="612" t="s">
        <v>7029</v>
      </c>
      <c r="E4934" s="621">
        <v>64.349999999999994</v>
      </c>
      <c r="F4934" s="614">
        <f t="shared" si="1371"/>
        <v>77.58</v>
      </c>
      <c r="G4934" s="510"/>
      <c r="H4934" s="423"/>
      <c r="I4934" s="422">
        <f t="shared" ref="I4934:I4962" si="1384">IF(ISBLANK(E4934),0,ROUND(F4934*G4934,2))</f>
        <v>0</v>
      </c>
      <c r="J4934" s="422">
        <f t="shared" ref="J4934:J4962" si="1385">IF(ISBLANK(G4934),0,ROUND(G4934*H4934,2))</f>
        <v>0</v>
      </c>
      <c r="K4934" s="419"/>
      <c r="L4934" s="423">
        <f t="shared" ref="L4934:L4962" si="1386">G4934</f>
        <v>0</v>
      </c>
      <c r="M4934" s="423">
        <f t="shared" ref="M4934:M4962" si="1387">H4934</f>
        <v>0</v>
      </c>
      <c r="N4934" s="424">
        <f t="shared" ref="N4934:N4962" si="1388">IF(ISBLANK(E4934),0,ROUND(F4934*L4934,2))</f>
        <v>0</v>
      </c>
      <c r="O4934" s="424">
        <f t="shared" ref="O4934:O4962" si="1389">IF(ISBLANK(L4934),0,ROUND(L4934*M4934,2))</f>
        <v>0</v>
      </c>
      <c r="P4934" s="420"/>
      <c r="Q4934" s="532"/>
      <c r="R4934" s="526" t="str">
        <f t="shared" si="1370"/>
        <v/>
      </c>
      <c r="S4934" s="526" t="str">
        <f t="shared" si="1372"/>
        <v/>
      </c>
      <c r="V4934" s="433">
        <f>VLOOKUP(A4934,[3]Cartilha!$A:$A,1,FALSE)</f>
        <v>91792</v>
      </c>
      <c r="W4934" s="367"/>
    </row>
    <row r="4935" spans="1:23" ht="33.75" hidden="1" x14ac:dyDescent="0.2">
      <c r="A4935" s="623">
        <v>91793</v>
      </c>
      <c r="B4935" s="616" t="s">
        <v>3171</v>
      </c>
      <c r="C4935" s="620" t="s">
        <v>1440</v>
      </c>
      <c r="D4935" s="612" t="s">
        <v>7029</v>
      </c>
      <c r="E4935" s="621">
        <v>94.94</v>
      </c>
      <c r="F4935" s="614">
        <f t="shared" si="1371"/>
        <v>114.46</v>
      </c>
      <c r="G4935" s="510"/>
      <c r="H4935" s="423"/>
      <c r="I4935" s="422">
        <f t="shared" si="1384"/>
        <v>0</v>
      </c>
      <c r="J4935" s="422">
        <f t="shared" si="1385"/>
        <v>0</v>
      </c>
      <c r="K4935" s="419"/>
      <c r="L4935" s="423">
        <f t="shared" si="1386"/>
        <v>0</v>
      </c>
      <c r="M4935" s="423">
        <f t="shared" si="1387"/>
        <v>0</v>
      </c>
      <c r="N4935" s="424">
        <f t="shared" si="1388"/>
        <v>0</v>
      </c>
      <c r="O4935" s="424">
        <f t="shared" si="1389"/>
        <v>0</v>
      </c>
      <c r="P4935" s="420"/>
      <c r="Q4935" s="525"/>
      <c r="R4935" s="526" t="str">
        <f t="shared" si="1370"/>
        <v/>
      </c>
      <c r="S4935" s="526" t="str">
        <f t="shared" si="1372"/>
        <v/>
      </c>
      <c r="V4935" s="433">
        <f>VLOOKUP(A4935,[3]Cartilha!$A:$A,1,FALSE)</f>
        <v>91793</v>
      </c>
      <c r="W4935" s="367"/>
    </row>
    <row r="4936" spans="1:23" ht="33.75" hidden="1" x14ac:dyDescent="0.2">
      <c r="A4936" s="623">
        <v>91794</v>
      </c>
      <c r="B4936" s="616" t="s">
        <v>3171</v>
      </c>
      <c r="C4936" s="620" t="s">
        <v>1441</v>
      </c>
      <c r="D4936" s="612" t="s">
        <v>7029</v>
      </c>
      <c r="E4936" s="621">
        <v>46.99</v>
      </c>
      <c r="F4936" s="614">
        <f t="shared" si="1371"/>
        <v>56.65</v>
      </c>
      <c r="G4936" s="510"/>
      <c r="H4936" s="423"/>
      <c r="I4936" s="422">
        <f t="shared" si="1384"/>
        <v>0</v>
      </c>
      <c r="J4936" s="422">
        <f t="shared" si="1385"/>
        <v>0</v>
      </c>
      <c r="K4936" s="419"/>
      <c r="L4936" s="423">
        <f t="shared" si="1386"/>
        <v>0</v>
      </c>
      <c r="M4936" s="423">
        <f t="shared" si="1387"/>
        <v>0</v>
      </c>
      <c r="N4936" s="424">
        <f t="shared" si="1388"/>
        <v>0</v>
      </c>
      <c r="O4936" s="424">
        <f t="shared" si="1389"/>
        <v>0</v>
      </c>
      <c r="P4936" s="420"/>
      <c r="Q4936" s="525"/>
      <c r="R4936" s="526" t="str">
        <f t="shared" si="1370"/>
        <v/>
      </c>
      <c r="S4936" s="526" t="str">
        <f t="shared" si="1372"/>
        <v/>
      </c>
      <c r="V4936" s="433">
        <f>VLOOKUP(A4936,[3]Cartilha!$A:$A,1,FALSE)</f>
        <v>91794</v>
      </c>
      <c r="W4936" s="367"/>
    </row>
    <row r="4937" spans="1:23" ht="33.75" x14ac:dyDescent="0.2">
      <c r="A4937" s="623">
        <v>91795</v>
      </c>
      <c r="B4937" s="616" t="s">
        <v>3171</v>
      </c>
      <c r="C4937" s="620" t="s">
        <v>1442</v>
      </c>
      <c r="D4937" s="612" t="s">
        <v>7029</v>
      </c>
      <c r="E4937" s="621">
        <v>77.89</v>
      </c>
      <c r="F4937" s="614">
        <f t="shared" si="1371"/>
        <v>93.9</v>
      </c>
      <c r="G4937" s="510">
        <v>1.5</v>
      </c>
      <c r="H4937" s="423">
        <f>F4937</f>
        <v>93.9</v>
      </c>
      <c r="I4937" s="422">
        <f t="shared" si="1384"/>
        <v>140.85</v>
      </c>
      <c r="J4937" s="422">
        <f t="shared" si="1385"/>
        <v>140.85</v>
      </c>
      <c r="K4937" s="419"/>
      <c r="L4937" s="423">
        <f t="shared" si="1386"/>
        <v>1.5</v>
      </c>
      <c r="M4937" s="423">
        <f t="shared" si="1387"/>
        <v>93.9</v>
      </c>
      <c r="N4937" s="424">
        <f t="shared" si="1388"/>
        <v>140.85</v>
      </c>
      <c r="O4937" s="424">
        <f t="shared" si="1389"/>
        <v>140.85</v>
      </c>
      <c r="P4937" s="420"/>
      <c r="Q4937" s="525"/>
      <c r="R4937" s="526" t="str">
        <f t="shared" si="1370"/>
        <v>x</v>
      </c>
      <c r="S4937" s="526" t="str">
        <f t="shared" si="1372"/>
        <v>x</v>
      </c>
      <c r="V4937" s="433">
        <f>VLOOKUP(A4937,[3]Cartilha!$A:$A,1,FALSE)</f>
        <v>91795</v>
      </c>
      <c r="W4937" s="367"/>
    </row>
    <row r="4938" spans="1:23" ht="22.5" hidden="1" x14ac:dyDescent="0.2">
      <c r="A4938" s="623">
        <v>91796</v>
      </c>
      <c r="B4938" s="616" t="s">
        <v>3171</v>
      </c>
      <c r="C4938" s="620" t="s">
        <v>1443</v>
      </c>
      <c r="D4938" s="612" t="s">
        <v>7029</v>
      </c>
      <c r="E4938" s="621">
        <v>87.3</v>
      </c>
      <c r="F4938" s="614">
        <f t="shared" si="1371"/>
        <v>105.25</v>
      </c>
      <c r="G4938" s="510"/>
      <c r="H4938" s="423"/>
      <c r="I4938" s="422">
        <f t="shared" si="1384"/>
        <v>0</v>
      </c>
      <c r="J4938" s="422">
        <f t="shared" si="1385"/>
        <v>0</v>
      </c>
      <c r="K4938" s="419"/>
      <c r="L4938" s="423">
        <f t="shared" si="1386"/>
        <v>0</v>
      </c>
      <c r="M4938" s="423">
        <f t="shared" si="1387"/>
        <v>0</v>
      </c>
      <c r="N4938" s="424">
        <f t="shared" si="1388"/>
        <v>0</v>
      </c>
      <c r="O4938" s="424">
        <f t="shared" si="1389"/>
        <v>0</v>
      </c>
      <c r="P4938" s="420"/>
      <c r="Q4938" s="525"/>
      <c r="R4938" s="526" t="str">
        <f t="shared" si="1370"/>
        <v/>
      </c>
      <c r="S4938" s="526" t="str">
        <f t="shared" si="1372"/>
        <v/>
      </c>
      <c r="V4938" s="433">
        <f>VLOOKUP(A4938,[3]Cartilha!$A:$A,1,FALSE)</f>
        <v>91796</v>
      </c>
      <c r="W4938" s="367"/>
    </row>
    <row r="4939" spans="1:23" ht="22.5" hidden="1" x14ac:dyDescent="0.2">
      <c r="A4939" s="623">
        <v>102264</v>
      </c>
      <c r="B4939" s="616" t="s">
        <v>3171</v>
      </c>
      <c r="C4939" s="620" t="s">
        <v>5366</v>
      </c>
      <c r="D4939" s="612" t="s">
        <v>7029</v>
      </c>
      <c r="E4939" s="621">
        <v>23.9</v>
      </c>
      <c r="F4939" s="614">
        <f t="shared" si="1371"/>
        <v>28.81</v>
      </c>
      <c r="G4939" s="510"/>
      <c r="H4939" s="423"/>
      <c r="I4939" s="422">
        <f t="shared" si="1384"/>
        <v>0</v>
      </c>
      <c r="J4939" s="422">
        <f t="shared" si="1385"/>
        <v>0</v>
      </c>
      <c r="K4939" s="419"/>
      <c r="L4939" s="423">
        <f t="shared" si="1386"/>
        <v>0</v>
      </c>
      <c r="M4939" s="423">
        <f t="shared" si="1387"/>
        <v>0</v>
      </c>
      <c r="N4939" s="424">
        <f t="shared" si="1388"/>
        <v>0</v>
      </c>
      <c r="O4939" s="424">
        <f t="shared" si="1389"/>
        <v>0</v>
      </c>
      <c r="P4939" s="420"/>
      <c r="Q4939" s="525"/>
      <c r="R4939" s="526" t="str">
        <f t="shared" si="1370"/>
        <v/>
      </c>
      <c r="S4939" s="526" t="str">
        <f t="shared" si="1372"/>
        <v/>
      </c>
      <c r="V4939" s="433">
        <f>VLOOKUP(A4939,[3]Cartilha!$A:$A,1,FALSE)</f>
        <v>102264</v>
      </c>
      <c r="W4939" s="367"/>
    </row>
    <row r="4940" spans="1:23" ht="22.5" hidden="1" x14ac:dyDescent="0.2">
      <c r="A4940" s="623">
        <v>89711</v>
      </c>
      <c r="B4940" s="616" t="s">
        <v>3171</v>
      </c>
      <c r="C4940" s="620" t="s">
        <v>1444</v>
      </c>
      <c r="D4940" s="612" t="s">
        <v>7029</v>
      </c>
      <c r="E4940" s="621">
        <v>22.35</v>
      </c>
      <c r="F4940" s="614">
        <f t="shared" si="1371"/>
        <v>26.95</v>
      </c>
      <c r="G4940" s="510"/>
      <c r="H4940" s="423"/>
      <c r="I4940" s="422">
        <f t="shared" si="1384"/>
        <v>0</v>
      </c>
      <c r="J4940" s="422">
        <f t="shared" si="1385"/>
        <v>0</v>
      </c>
      <c r="K4940" s="419"/>
      <c r="L4940" s="423">
        <f t="shared" si="1386"/>
        <v>0</v>
      </c>
      <c r="M4940" s="423">
        <f t="shared" si="1387"/>
        <v>0</v>
      </c>
      <c r="N4940" s="424">
        <f t="shared" si="1388"/>
        <v>0</v>
      </c>
      <c r="O4940" s="424">
        <f t="shared" si="1389"/>
        <v>0</v>
      </c>
      <c r="P4940" s="420"/>
      <c r="Q4940" s="525"/>
      <c r="R4940" s="526" t="str">
        <f t="shared" si="1370"/>
        <v/>
      </c>
      <c r="S4940" s="526" t="str">
        <f t="shared" si="1372"/>
        <v/>
      </c>
      <c r="V4940" s="433">
        <f>VLOOKUP(A4940,[3]Cartilha!$A:$A,1,FALSE)</f>
        <v>89711</v>
      </c>
      <c r="W4940" s="367"/>
    </row>
    <row r="4941" spans="1:23" ht="22.5" hidden="1" x14ac:dyDescent="0.2">
      <c r="A4941" s="623">
        <v>89712</v>
      </c>
      <c r="B4941" s="616" t="s">
        <v>3171</v>
      </c>
      <c r="C4941" s="620" t="s">
        <v>1445</v>
      </c>
      <c r="D4941" s="612" t="s">
        <v>7029</v>
      </c>
      <c r="E4941" s="621">
        <v>33.340000000000003</v>
      </c>
      <c r="F4941" s="614">
        <f t="shared" si="1371"/>
        <v>40.19</v>
      </c>
      <c r="G4941" s="510"/>
      <c r="H4941" s="423"/>
      <c r="I4941" s="422">
        <f t="shared" si="1384"/>
        <v>0</v>
      </c>
      <c r="J4941" s="422">
        <f t="shared" si="1385"/>
        <v>0</v>
      </c>
      <c r="K4941" s="419"/>
      <c r="L4941" s="423">
        <f t="shared" si="1386"/>
        <v>0</v>
      </c>
      <c r="M4941" s="423">
        <f t="shared" si="1387"/>
        <v>0</v>
      </c>
      <c r="N4941" s="424">
        <f t="shared" si="1388"/>
        <v>0</v>
      </c>
      <c r="O4941" s="424">
        <f t="shared" si="1389"/>
        <v>0</v>
      </c>
      <c r="P4941" s="420"/>
      <c r="Q4941" s="525"/>
      <c r="R4941" s="526" t="str">
        <f t="shared" si="1370"/>
        <v/>
      </c>
      <c r="S4941" s="526" t="str">
        <f t="shared" si="1372"/>
        <v/>
      </c>
      <c r="V4941" s="433">
        <f>VLOOKUP(A4941,[3]Cartilha!$A:$A,1,FALSE)</f>
        <v>89712</v>
      </c>
      <c r="W4941" s="367"/>
    </row>
    <row r="4942" spans="1:23" ht="22.5" hidden="1" x14ac:dyDescent="0.2">
      <c r="A4942" s="623">
        <v>89713</v>
      </c>
      <c r="B4942" s="616" t="s">
        <v>3171</v>
      </c>
      <c r="C4942" s="620" t="s">
        <v>1446</v>
      </c>
      <c r="D4942" s="612" t="s">
        <v>7029</v>
      </c>
      <c r="E4942" s="621">
        <v>50.44</v>
      </c>
      <c r="F4942" s="614">
        <f t="shared" si="1371"/>
        <v>60.81</v>
      </c>
      <c r="G4942" s="510"/>
      <c r="H4942" s="423"/>
      <c r="I4942" s="422">
        <f t="shared" si="1384"/>
        <v>0</v>
      </c>
      <c r="J4942" s="422">
        <f t="shared" si="1385"/>
        <v>0</v>
      </c>
      <c r="K4942" s="419"/>
      <c r="L4942" s="423">
        <f t="shared" si="1386"/>
        <v>0</v>
      </c>
      <c r="M4942" s="423">
        <f t="shared" si="1387"/>
        <v>0</v>
      </c>
      <c r="N4942" s="424">
        <f t="shared" si="1388"/>
        <v>0</v>
      </c>
      <c r="O4942" s="424">
        <f t="shared" si="1389"/>
        <v>0</v>
      </c>
      <c r="P4942" s="420"/>
      <c r="Q4942" s="525"/>
      <c r="R4942" s="526" t="str">
        <f t="shared" si="1370"/>
        <v/>
      </c>
      <c r="S4942" s="526" t="str">
        <f t="shared" si="1372"/>
        <v/>
      </c>
      <c r="V4942" s="433">
        <f>VLOOKUP(A4942,[3]Cartilha!$A:$A,1,FALSE)</f>
        <v>89713</v>
      </c>
      <c r="W4942" s="367"/>
    </row>
    <row r="4943" spans="1:23" ht="22.5" hidden="1" x14ac:dyDescent="0.2">
      <c r="A4943" s="623">
        <v>89714</v>
      </c>
      <c r="B4943" s="616" t="s">
        <v>3171</v>
      </c>
      <c r="C4943" s="620" t="s">
        <v>1447</v>
      </c>
      <c r="D4943" s="612" t="s">
        <v>7029</v>
      </c>
      <c r="E4943" s="621">
        <v>64.2</v>
      </c>
      <c r="F4943" s="614">
        <f t="shared" si="1371"/>
        <v>77.400000000000006</v>
      </c>
      <c r="G4943" s="510"/>
      <c r="H4943" s="423"/>
      <c r="I4943" s="422">
        <f t="shared" si="1384"/>
        <v>0</v>
      </c>
      <c r="J4943" s="422">
        <f t="shared" si="1385"/>
        <v>0</v>
      </c>
      <c r="K4943" s="419"/>
      <c r="L4943" s="423">
        <f t="shared" si="1386"/>
        <v>0</v>
      </c>
      <c r="M4943" s="423">
        <f t="shared" si="1387"/>
        <v>0</v>
      </c>
      <c r="N4943" s="424">
        <f t="shared" si="1388"/>
        <v>0</v>
      </c>
      <c r="O4943" s="424">
        <f t="shared" si="1389"/>
        <v>0</v>
      </c>
      <c r="P4943" s="420"/>
      <c r="Q4943" s="525"/>
      <c r="R4943" s="526" t="str">
        <f t="shared" si="1370"/>
        <v/>
      </c>
      <c r="S4943" s="526" t="str">
        <f t="shared" si="1372"/>
        <v/>
      </c>
      <c r="V4943" s="433">
        <f>VLOOKUP(A4943,[3]Cartilha!$A:$A,1,FALSE)</f>
        <v>89714</v>
      </c>
      <c r="W4943" s="367"/>
    </row>
    <row r="4944" spans="1:23" ht="22.5" hidden="1" x14ac:dyDescent="0.2">
      <c r="A4944" s="623">
        <v>89798</v>
      </c>
      <c r="B4944" s="616" t="s">
        <v>3171</v>
      </c>
      <c r="C4944" s="620" t="s">
        <v>1448</v>
      </c>
      <c r="D4944" s="612" t="s">
        <v>7029</v>
      </c>
      <c r="E4944" s="621">
        <v>15.15</v>
      </c>
      <c r="F4944" s="614">
        <f t="shared" si="1371"/>
        <v>18.260000000000002</v>
      </c>
      <c r="G4944" s="510"/>
      <c r="H4944" s="423"/>
      <c r="I4944" s="422">
        <f t="shared" si="1384"/>
        <v>0</v>
      </c>
      <c r="J4944" s="422">
        <f t="shared" si="1385"/>
        <v>0</v>
      </c>
      <c r="K4944" s="419"/>
      <c r="L4944" s="423">
        <f t="shared" si="1386"/>
        <v>0</v>
      </c>
      <c r="M4944" s="423">
        <f t="shared" si="1387"/>
        <v>0</v>
      </c>
      <c r="N4944" s="424">
        <f t="shared" si="1388"/>
        <v>0</v>
      </c>
      <c r="O4944" s="424">
        <f t="shared" si="1389"/>
        <v>0</v>
      </c>
      <c r="P4944" s="420"/>
      <c r="Q4944" s="525"/>
      <c r="R4944" s="526" t="str">
        <f t="shared" si="1370"/>
        <v/>
      </c>
      <c r="S4944" s="526" t="str">
        <f t="shared" si="1372"/>
        <v/>
      </c>
      <c r="V4944" s="433">
        <f>VLOOKUP(A4944,[3]Cartilha!$A:$A,1,FALSE)</f>
        <v>89798</v>
      </c>
      <c r="W4944" s="367"/>
    </row>
    <row r="4945" spans="1:23" ht="22.5" hidden="1" x14ac:dyDescent="0.2">
      <c r="A4945" s="623">
        <v>89799</v>
      </c>
      <c r="B4945" s="616" t="s">
        <v>3171</v>
      </c>
      <c r="C4945" s="620" t="s">
        <v>1449</v>
      </c>
      <c r="D4945" s="612" t="s">
        <v>7029</v>
      </c>
      <c r="E4945" s="621">
        <v>24.41</v>
      </c>
      <c r="F4945" s="614">
        <f t="shared" si="1371"/>
        <v>29.43</v>
      </c>
      <c r="G4945" s="510"/>
      <c r="H4945" s="423"/>
      <c r="I4945" s="422">
        <f t="shared" si="1384"/>
        <v>0</v>
      </c>
      <c r="J4945" s="422">
        <f t="shared" si="1385"/>
        <v>0</v>
      </c>
      <c r="K4945" s="419"/>
      <c r="L4945" s="423">
        <f t="shared" si="1386"/>
        <v>0</v>
      </c>
      <c r="M4945" s="423">
        <f t="shared" si="1387"/>
        <v>0</v>
      </c>
      <c r="N4945" s="424">
        <f t="shared" si="1388"/>
        <v>0</v>
      </c>
      <c r="O4945" s="424">
        <f t="shared" si="1389"/>
        <v>0</v>
      </c>
      <c r="P4945" s="420"/>
      <c r="Q4945" s="525"/>
      <c r="R4945" s="526" t="str">
        <f t="shared" si="1370"/>
        <v/>
      </c>
      <c r="S4945" s="526" t="str">
        <f t="shared" si="1372"/>
        <v/>
      </c>
      <c r="V4945" s="433">
        <f>VLOOKUP(A4945,[3]Cartilha!$A:$A,1,FALSE)</f>
        <v>89799</v>
      </c>
      <c r="W4945" s="367"/>
    </row>
    <row r="4946" spans="1:23" ht="22.5" hidden="1" x14ac:dyDescent="0.2">
      <c r="A4946" s="623">
        <v>89800</v>
      </c>
      <c r="B4946" s="616" t="s">
        <v>3171</v>
      </c>
      <c r="C4946" s="620" t="s">
        <v>1450</v>
      </c>
      <c r="D4946" s="612" t="s">
        <v>7029</v>
      </c>
      <c r="E4946" s="621">
        <v>29.94</v>
      </c>
      <c r="F4946" s="614">
        <f t="shared" si="1371"/>
        <v>36.1</v>
      </c>
      <c r="G4946" s="510"/>
      <c r="H4946" s="423"/>
      <c r="I4946" s="422">
        <f t="shared" si="1384"/>
        <v>0</v>
      </c>
      <c r="J4946" s="422">
        <f t="shared" si="1385"/>
        <v>0</v>
      </c>
      <c r="K4946" s="419"/>
      <c r="L4946" s="423">
        <f t="shared" si="1386"/>
        <v>0</v>
      </c>
      <c r="M4946" s="423">
        <f t="shared" si="1387"/>
        <v>0</v>
      </c>
      <c r="N4946" s="424">
        <f t="shared" si="1388"/>
        <v>0</v>
      </c>
      <c r="O4946" s="424">
        <f t="shared" si="1389"/>
        <v>0</v>
      </c>
      <c r="P4946" s="420"/>
      <c r="Q4946" s="525"/>
      <c r="R4946" s="526" t="str">
        <f t="shared" si="1370"/>
        <v/>
      </c>
      <c r="S4946" s="526" t="str">
        <f t="shared" si="1372"/>
        <v/>
      </c>
      <c r="V4946" s="433">
        <f>VLOOKUP(A4946,[3]Cartilha!$A:$A,1,FALSE)</f>
        <v>89800</v>
      </c>
      <c r="W4946" s="367"/>
    </row>
    <row r="4947" spans="1:23" ht="22.5" hidden="1" x14ac:dyDescent="0.2">
      <c r="A4947" s="623">
        <v>89848</v>
      </c>
      <c r="B4947" s="616" t="s">
        <v>3171</v>
      </c>
      <c r="C4947" s="620" t="s">
        <v>1451</v>
      </c>
      <c r="D4947" s="612" t="s">
        <v>7029</v>
      </c>
      <c r="E4947" s="621">
        <v>35.94</v>
      </c>
      <c r="F4947" s="614">
        <f t="shared" si="1371"/>
        <v>43.33</v>
      </c>
      <c r="G4947" s="510"/>
      <c r="H4947" s="423"/>
      <c r="I4947" s="422">
        <f t="shared" si="1384"/>
        <v>0</v>
      </c>
      <c r="J4947" s="422">
        <f t="shared" si="1385"/>
        <v>0</v>
      </c>
      <c r="K4947" s="419"/>
      <c r="L4947" s="423">
        <f t="shared" si="1386"/>
        <v>0</v>
      </c>
      <c r="M4947" s="423">
        <f t="shared" si="1387"/>
        <v>0</v>
      </c>
      <c r="N4947" s="424">
        <f t="shared" si="1388"/>
        <v>0</v>
      </c>
      <c r="O4947" s="424">
        <f t="shared" si="1389"/>
        <v>0</v>
      </c>
      <c r="P4947" s="420"/>
      <c r="Q4947" s="525"/>
      <c r="R4947" s="526" t="str">
        <f t="shared" si="1370"/>
        <v/>
      </c>
      <c r="S4947" s="526" t="str">
        <f t="shared" si="1372"/>
        <v/>
      </c>
      <c r="V4947" s="433">
        <f>VLOOKUP(A4947,[3]Cartilha!$A:$A,1,FALSE)</f>
        <v>89848</v>
      </c>
      <c r="W4947" s="367"/>
    </row>
    <row r="4948" spans="1:23" ht="22.5" hidden="1" x14ac:dyDescent="0.2">
      <c r="A4948" s="623">
        <v>89849</v>
      </c>
      <c r="B4948" s="616" t="s">
        <v>3171</v>
      </c>
      <c r="C4948" s="620" t="s">
        <v>1452</v>
      </c>
      <c r="D4948" s="612" t="s">
        <v>7029</v>
      </c>
      <c r="E4948" s="621">
        <v>72.209999999999994</v>
      </c>
      <c r="F4948" s="614">
        <f t="shared" si="1371"/>
        <v>87.06</v>
      </c>
      <c r="G4948" s="510"/>
      <c r="H4948" s="423"/>
      <c r="I4948" s="422">
        <f t="shared" si="1384"/>
        <v>0</v>
      </c>
      <c r="J4948" s="422">
        <f t="shared" si="1385"/>
        <v>0</v>
      </c>
      <c r="K4948" s="419"/>
      <c r="L4948" s="423">
        <f t="shared" si="1386"/>
        <v>0</v>
      </c>
      <c r="M4948" s="423">
        <f t="shared" si="1387"/>
        <v>0</v>
      </c>
      <c r="N4948" s="424">
        <f t="shared" si="1388"/>
        <v>0</v>
      </c>
      <c r="O4948" s="424">
        <f t="shared" si="1389"/>
        <v>0</v>
      </c>
      <c r="P4948" s="420"/>
      <c r="Q4948" s="525"/>
      <c r="R4948" s="526" t="str">
        <f t="shared" ref="R4948:R5011" si="1390">IF(Q4948="X","x",IF(Q4948="xx","x",IF(O4948&gt;0,"x","")))</f>
        <v/>
      </c>
      <c r="S4948" s="526" t="str">
        <f t="shared" si="1372"/>
        <v/>
      </c>
      <c r="V4948" s="433">
        <f>VLOOKUP(A4948,[3]Cartilha!$A:$A,1,FALSE)</f>
        <v>89849</v>
      </c>
      <c r="W4948" s="367"/>
    </row>
    <row r="4949" spans="1:23" ht="22.5" hidden="1" x14ac:dyDescent="0.2">
      <c r="A4949" s="623">
        <v>90694</v>
      </c>
      <c r="B4949" s="616" t="s">
        <v>3171</v>
      </c>
      <c r="C4949" s="620" t="s">
        <v>5744</v>
      </c>
      <c r="D4949" s="612" t="s">
        <v>7029</v>
      </c>
      <c r="E4949" s="621">
        <v>35.14</v>
      </c>
      <c r="F4949" s="614">
        <f t="shared" si="1371"/>
        <v>42.36</v>
      </c>
      <c r="G4949" s="510"/>
      <c r="H4949" s="423"/>
      <c r="I4949" s="422">
        <f t="shared" si="1384"/>
        <v>0</v>
      </c>
      <c r="J4949" s="422">
        <f t="shared" si="1385"/>
        <v>0</v>
      </c>
      <c r="K4949" s="419"/>
      <c r="L4949" s="423">
        <f t="shared" si="1386"/>
        <v>0</v>
      </c>
      <c r="M4949" s="423">
        <f t="shared" si="1387"/>
        <v>0</v>
      </c>
      <c r="N4949" s="424">
        <f t="shared" si="1388"/>
        <v>0</v>
      </c>
      <c r="O4949" s="424">
        <f t="shared" si="1389"/>
        <v>0</v>
      </c>
      <c r="P4949" s="420"/>
      <c r="Q4949" s="525"/>
      <c r="R4949" s="526" t="str">
        <f t="shared" si="1390"/>
        <v/>
      </c>
      <c r="S4949" s="526" t="str">
        <f t="shared" si="1372"/>
        <v/>
      </c>
      <c r="V4949" s="433">
        <f>VLOOKUP(A4949,[3]Cartilha!$A:$A,1,FALSE)</f>
        <v>90694</v>
      </c>
      <c r="W4949" s="367"/>
    </row>
    <row r="4950" spans="1:23" ht="22.5" hidden="1" x14ac:dyDescent="0.2">
      <c r="A4950" s="623">
        <v>90695</v>
      </c>
      <c r="B4950" s="616" t="s">
        <v>3171</v>
      </c>
      <c r="C4950" s="620" t="s">
        <v>5745</v>
      </c>
      <c r="D4950" s="612" t="s">
        <v>7029</v>
      </c>
      <c r="E4950" s="621">
        <v>72.11</v>
      </c>
      <c r="F4950" s="614">
        <f t="shared" si="1371"/>
        <v>86.94</v>
      </c>
      <c r="G4950" s="510"/>
      <c r="H4950" s="423"/>
      <c r="I4950" s="422">
        <f t="shared" si="1384"/>
        <v>0</v>
      </c>
      <c r="J4950" s="422">
        <f t="shared" si="1385"/>
        <v>0</v>
      </c>
      <c r="K4950" s="419"/>
      <c r="L4950" s="423">
        <f t="shared" si="1386"/>
        <v>0</v>
      </c>
      <c r="M4950" s="423">
        <f t="shared" si="1387"/>
        <v>0</v>
      </c>
      <c r="N4950" s="424">
        <f t="shared" si="1388"/>
        <v>0</v>
      </c>
      <c r="O4950" s="424">
        <f t="shared" si="1389"/>
        <v>0</v>
      </c>
      <c r="P4950" s="420"/>
      <c r="Q4950" s="525"/>
      <c r="R4950" s="526" t="str">
        <f t="shared" si="1390"/>
        <v/>
      </c>
      <c r="S4950" s="526" t="str">
        <f t="shared" si="1372"/>
        <v/>
      </c>
      <c r="V4950" s="433">
        <f>VLOOKUP(A4950,[3]Cartilha!$A:$A,1,FALSE)</f>
        <v>90695</v>
      </c>
      <c r="W4950" s="367"/>
    </row>
    <row r="4951" spans="1:23" ht="22.5" hidden="1" x14ac:dyDescent="0.2">
      <c r="A4951" s="623">
        <v>90696</v>
      </c>
      <c r="B4951" s="616" t="s">
        <v>3171</v>
      </c>
      <c r="C4951" s="620" t="s">
        <v>5746</v>
      </c>
      <c r="D4951" s="612" t="s">
        <v>7029</v>
      </c>
      <c r="E4951" s="621">
        <v>106.65</v>
      </c>
      <c r="F4951" s="614">
        <f t="shared" ref="F4951:F5014" si="1391">IF(E4951=0,0,ROUND(E4951*(1+E$13)*(1-E$14),2))</f>
        <v>128.58000000000001</v>
      </c>
      <c r="G4951" s="510"/>
      <c r="H4951" s="423"/>
      <c r="I4951" s="422">
        <f t="shared" si="1384"/>
        <v>0</v>
      </c>
      <c r="J4951" s="422">
        <f t="shared" si="1385"/>
        <v>0</v>
      </c>
      <c r="K4951" s="419"/>
      <c r="L4951" s="423">
        <f t="shared" si="1386"/>
        <v>0</v>
      </c>
      <c r="M4951" s="423">
        <f t="shared" si="1387"/>
        <v>0</v>
      </c>
      <c r="N4951" s="424">
        <f t="shared" si="1388"/>
        <v>0</v>
      </c>
      <c r="O4951" s="424">
        <f t="shared" si="1389"/>
        <v>0</v>
      </c>
      <c r="P4951" s="420"/>
      <c r="Q4951" s="525"/>
      <c r="R4951" s="526" t="str">
        <f t="shared" si="1390"/>
        <v/>
      </c>
      <c r="S4951" s="526" t="str">
        <f t="shared" si="1372"/>
        <v/>
      </c>
      <c r="V4951" s="433">
        <f>VLOOKUP(A4951,[3]Cartilha!$A:$A,1,FALSE)</f>
        <v>90696</v>
      </c>
      <c r="W4951" s="367"/>
    </row>
    <row r="4952" spans="1:23" ht="22.5" hidden="1" x14ac:dyDescent="0.2">
      <c r="A4952" s="623">
        <v>90697</v>
      </c>
      <c r="B4952" s="616" t="s">
        <v>3171</v>
      </c>
      <c r="C4952" s="620" t="s">
        <v>5747</v>
      </c>
      <c r="D4952" s="612" t="s">
        <v>7029</v>
      </c>
      <c r="E4952" s="621">
        <v>178.86</v>
      </c>
      <c r="F4952" s="614">
        <f t="shared" si="1391"/>
        <v>215.63</v>
      </c>
      <c r="G4952" s="510"/>
      <c r="H4952" s="423"/>
      <c r="I4952" s="422">
        <f t="shared" si="1384"/>
        <v>0</v>
      </c>
      <c r="J4952" s="422">
        <f t="shared" si="1385"/>
        <v>0</v>
      </c>
      <c r="K4952" s="419"/>
      <c r="L4952" s="423">
        <f t="shared" si="1386"/>
        <v>0</v>
      </c>
      <c r="M4952" s="423">
        <f t="shared" si="1387"/>
        <v>0</v>
      </c>
      <c r="N4952" s="424">
        <f t="shared" si="1388"/>
        <v>0</v>
      </c>
      <c r="O4952" s="424">
        <f t="shared" si="1389"/>
        <v>0</v>
      </c>
      <c r="P4952" s="420"/>
      <c r="Q4952" s="525"/>
      <c r="R4952" s="526" t="str">
        <f t="shared" si="1390"/>
        <v/>
      </c>
      <c r="S4952" s="526" t="str">
        <f t="shared" si="1372"/>
        <v/>
      </c>
      <c r="V4952" s="433">
        <f>VLOOKUP(A4952,[3]Cartilha!$A:$A,1,FALSE)</f>
        <v>90697</v>
      </c>
      <c r="W4952" s="367"/>
    </row>
    <row r="4953" spans="1:23" ht="22.5" hidden="1" x14ac:dyDescent="0.2">
      <c r="A4953" s="623">
        <v>90698</v>
      </c>
      <c r="B4953" s="616" t="s">
        <v>3171</v>
      </c>
      <c r="C4953" s="620" t="s">
        <v>5748</v>
      </c>
      <c r="D4953" s="612" t="s">
        <v>7029</v>
      </c>
      <c r="E4953" s="621">
        <v>285.94</v>
      </c>
      <c r="F4953" s="614">
        <f t="shared" si="1391"/>
        <v>344.73</v>
      </c>
      <c r="G4953" s="510"/>
      <c r="H4953" s="423"/>
      <c r="I4953" s="422">
        <f t="shared" si="1384"/>
        <v>0</v>
      </c>
      <c r="J4953" s="422">
        <f t="shared" si="1385"/>
        <v>0</v>
      </c>
      <c r="K4953" s="419"/>
      <c r="L4953" s="423">
        <f t="shared" si="1386"/>
        <v>0</v>
      </c>
      <c r="M4953" s="423">
        <f t="shared" si="1387"/>
        <v>0</v>
      </c>
      <c r="N4953" s="424">
        <f t="shared" si="1388"/>
        <v>0</v>
      </c>
      <c r="O4953" s="424">
        <f t="shared" si="1389"/>
        <v>0</v>
      </c>
      <c r="P4953" s="420"/>
      <c r="Q4953" s="525"/>
      <c r="R4953" s="526" t="str">
        <f t="shared" si="1390"/>
        <v/>
      </c>
      <c r="S4953" s="526" t="str">
        <f t="shared" si="1372"/>
        <v/>
      </c>
      <c r="V4953" s="433">
        <f>VLOOKUP(A4953,[3]Cartilha!$A:$A,1,FALSE)</f>
        <v>90698</v>
      </c>
      <c r="W4953" s="367"/>
    </row>
    <row r="4954" spans="1:23" ht="22.5" hidden="1" x14ac:dyDescent="0.2">
      <c r="A4954" s="623">
        <v>90699</v>
      </c>
      <c r="B4954" s="616" t="s">
        <v>3171</v>
      </c>
      <c r="C4954" s="620" t="s">
        <v>5749</v>
      </c>
      <c r="D4954" s="612" t="s">
        <v>7029</v>
      </c>
      <c r="E4954" s="621">
        <v>353.26</v>
      </c>
      <c r="F4954" s="614">
        <f t="shared" si="1391"/>
        <v>425.89</v>
      </c>
      <c r="G4954" s="510"/>
      <c r="H4954" s="423"/>
      <c r="I4954" s="422">
        <f t="shared" si="1384"/>
        <v>0</v>
      </c>
      <c r="J4954" s="422">
        <f t="shared" si="1385"/>
        <v>0</v>
      </c>
      <c r="K4954" s="419"/>
      <c r="L4954" s="423">
        <f t="shared" si="1386"/>
        <v>0</v>
      </c>
      <c r="M4954" s="423">
        <f t="shared" si="1387"/>
        <v>0</v>
      </c>
      <c r="N4954" s="424">
        <f t="shared" si="1388"/>
        <v>0</v>
      </c>
      <c r="O4954" s="424">
        <f t="shared" si="1389"/>
        <v>0</v>
      </c>
      <c r="P4954" s="420"/>
      <c r="Q4954" s="525"/>
      <c r="R4954" s="526" t="str">
        <f t="shared" si="1390"/>
        <v/>
      </c>
      <c r="S4954" s="526" t="str">
        <f t="shared" si="1372"/>
        <v/>
      </c>
      <c r="V4954" s="433">
        <f>VLOOKUP(A4954,[3]Cartilha!$A:$A,1,FALSE)</f>
        <v>90699</v>
      </c>
      <c r="W4954" s="367"/>
    </row>
    <row r="4955" spans="1:23" ht="22.5" hidden="1" x14ac:dyDescent="0.2">
      <c r="A4955" s="623">
        <v>90700</v>
      </c>
      <c r="B4955" s="616" t="s">
        <v>3171</v>
      </c>
      <c r="C4955" s="620" t="s">
        <v>5750</v>
      </c>
      <c r="D4955" s="612" t="s">
        <v>7029</v>
      </c>
      <c r="E4955" s="621">
        <v>457.39</v>
      </c>
      <c r="F4955" s="614">
        <f t="shared" si="1391"/>
        <v>551.42999999999995</v>
      </c>
      <c r="G4955" s="510"/>
      <c r="H4955" s="423"/>
      <c r="I4955" s="422">
        <f t="shared" si="1384"/>
        <v>0</v>
      </c>
      <c r="J4955" s="422">
        <f t="shared" si="1385"/>
        <v>0</v>
      </c>
      <c r="K4955" s="419"/>
      <c r="L4955" s="423">
        <f t="shared" si="1386"/>
        <v>0</v>
      </c>
      <c r="M4955" s="423">
        <f t="shared" si="1387"/>
        <v>0</v>
      </c>
      <c r="N4955" s="424">
        <f t="shared" si="1388"/>
        <v>0</v>
      </c>
      <c r="O4955" s="424">
        <f t="shared" si="1389"/>
        <v>0</v>
      </c>
      <c r="P4955" s="420"/>
      <c r="Q4955" s="525"/>
      <c r="R4955" s="526" t="str">
        <f t="shared" si="1390"/>
        <v/>
      </c>
      <c r="S4955" s="526" t="str">
        <f t="shared" si="1372"/>
        <v/>
      </c>
      <c r="V4955" s="433">
        <f>VLOOKUP(A4955,[3]Cartilha!$A:$A,1,FALSE)</f>
        <v>90700</v>
      </c>
      <c r="W4955" s="367"/>
    </row>
    <row r="4956" spans="1:23" ht="22.5" hidden="1" x14ac:dyDescent="0.2">
      <c r="A4956" s="623">
        <v>90701</v>
      </c>
      <c r="B4956" s="616" t="s">
        <v>3171</v>
      </c>
      <c r="C4956" s="620" t="s">
        <v>5751</v>
      </c>
      <c r="D4956" s="612" t="s">
        <v>7029</v>
      </c>
      <c r="E4956" s="621">
        <v>58.93</v>
      </c>
      <c r="F4956" s="614">
        <f t="shared" si="1391"/>
        <v>71.05</v>
      </c>
      <c r="G4956" s="510"/>
      <c r="H4956" s="423"/>
      <c r="I4956" s="422">
        <f t="shared" si="1384"/>
        <v>0</v>
      </c>
      <c r="J4956" s="422">
        <f t="shared" si="1385"/>
        <v>0</v>
      </c>
      <c r="K4956" s="419"/>
      <c r="L4956" s="423">
        <f t="shared" si="1386"/>
        <v>0</v>
      </c>
      <c r="M4956" s="423">
        <f t="shared" si="1387"/>
        <v>0</v>
      </c>
      <c r="N4956" s="424">
        <f t="shared" si="1388"/>
        <v>0</v>
      </c>
      <c r="O4956" s="424">
        <f t="shared" si="1389"/>
        <v>0</v>
      </c>
      <c r="P4956" s="420"/>
      <c r="Q4956" s="525"/>
      <c r="R4956" s="526" t="str">
        <f t="shared" si="1390"/>
        <v/>
      </c>
      <c r="S4956" s="526" t="str">
        <f t="shared" si="1372"/>
        <v/>
      </c>
      <c r="V4956" s="433">
        <f>VLOOKUP(A4956,[3]Cartilha!$A:$A,1,FALSE)</f>
        <v>90701</v>
      </c>
      <c r="W4956" s="367"/>
    </row>
    <row r="4957" spans="1:23" ht="22.5" hidden="1" x14ac:dyDescent="0.2">
      <c r="A4957" s="623">
        <v>90702</v>
      </c>
      <c r="B4957" s="616" t="s">
        <v>3171</v>
      </c>
      <c r="C4957" s="620" t="s">
        <v>5752</v>
      </c>
      <c r="D4957" s="612" t="s">
        <v>7029</v>
      </c>
      <c r="E4957" s="621">
        <v>93.73</v>
      </c>
      <c r="F4957" s="614">
        <f t="shared" si="1391"/>
        <v>113</v>
      </c>
      <c r="G4957" s="510"/>
      <c r="H4957" s="423"/>
      <c r="I4957" s="422">
        <f t="shared" si="1384"/>
        <v>0</v>
      </c>
      <c r="J4957" s="422">
        <f t="shared" si="1385"/>
        <v>0</v>
      </c>
      <c r="K4957" s="419"/>
      <c r="L4957" s="423">
        <f t="shared" si="1386"/>
        <v>0</v>
      </c>
      <c r="M4957" s="423">
        <f t="shared" si="1387"/>
        <v>0</v>
      </c>
      <c r="N4957" s="424">
        <f t="shared" si="1388"/>
        <v>0</v>
      </c>
      <c r="O4957" s="424">
        <f t="shared" si="1389"/>
        <v>0</v>
      </c>
      <c r="P4957" s="420"/>
      <c r="Q4957" s="525"/>
      <c r="R4957" s="526" t="str">
        <f t="shared" si="1390"/>
        <v/>
      </c>
      <c r="S4957" s="526" t="str">
        <f t="shared" si="1372"/>
        <v/>
      </c>
      <c r="V4957" s="433">
        <f>VLOOKUP(A4957,[3]Cartilha!$A:$A,1,FALSE)</f>
        <v>90702</v>
      </c>
      <c r="W4957" s="367"/>
    </row>
    <row r="4958" spans="1:23" ht="22.5" hidden="1" x14ac:dyDescent="0.2">
      <c r="A4958" s="623">
        <v>90703</v>
      </c>
      <c r="B4958" s="616" t="s">
        <v>3171</v>
      </c>
      <c r="C4958" s="620" t="s">
        <v>5753</v>
      </c>
      <c r="D4958" s="612" t="s">
        <v>7029</v>
      </c>
      <c r="E4958" s="621">
        <v>153.96</v>
      </c>
      <c r="F4958" s="614">
        <f t="shared" si="1391"/>
        <v>185.61</v>
      </c>
      <c r="G4958" s="510"/>
      <c r="H4958" s="423"/>
      <c r="I4958" s="422">
        <f t="shared" si="1384"/>
        <v>0</v>
      </c>
      <c r="J4958" s="422">
        <f t="shared" si="1385"/>
        <v>0</v>
      </c>
      <c r="K4958" s="419"/>
      <c r="L4958" s="423">
        <f t="shared" si="1386"/>
        <v>0</v>
      </c>
      <c r="M4958" s="423">
        <f t="shared" si="1387"/>
        <v>0</v>
      </c>
      <c r="N4958" s="424">
        <f t="shared" si="1388"/>
        <v>0</v>
      </c>
      <c r="O4958" s="424">
        <f t="shared" si="1389"/>
        <v>0</v>
      </c>
      <c r="P4958" s="420"/>
      <c r="Q4958" s="525"/>
      <c r="R4958" s="526" t="str">
        <f t="shared" si="1390"/>
        <v/>
      </c>
      <c r="S4958" s="526" t="str">
        <f t="shared" si="1372"/>
        <v/>
      </c>
      <c r="V4958" s="433">
        <f>VLOOKUP(A4958,[3]Cartilha!$A:$A,1,FALSE)</f>
        <v>90703</v>
      </c>
      <c r="W4958" s="367"/>
    </row>
    <row r="4959" spans="1:23" ht="22.5" hidden="1" x14ac:dyDescent="0.2">
      <c r="A4959" s="623">
        <v>90704</v>
      </c>
      <c r="B4959" s="616" t="s">
        <v>3171</v>
      </c>
      <c r="C4959" s="620" t="s">
        <v>5754</v>
      </c>
      <c r="D4959" s="612" t="s">
        <v>7029</v>
      </c>
      <c r="E4959" s="621">
        <v>217.56</v>
      </c>
      <c r="F4959" s="614">
        <f t="shared" si="1391"/>
        <v>262.29000000000002</v>
      </c>
      <c r="G4959" s="510"/>
      <c r="H4959" s="423"/>
      <c r="I4959" s="422">
        <f t="shared" si="1384"/>
        <v>0</v>
      </c>
      <c r="J4959" s="422">
        <f t="shared" si="1385"/>
        <v>0</v>
      </c>
      <c r="K4959" s="419"/>
      <c r="L4959" s="423">
        <f t="shared" si="1386"/>
        <v>0</v>
      </c>
      <c r="M4959" s="423">
        <f t="shared" si="1387"/>
        <v>0</v>
      </c>
      <c r="N4959" s="424">
        <f t="shared" si="1388"/>
        <v>0</v>
      </c>
      <c r="O4959" s="424">
        <f t="shared" si="1389"/>
        <v>0</v>
      </c>
      <c r="P4959" s="420"/>
      <c r="Q4959" s="525"/>
      <c r="R4959" s="526" t="str">
        <f t="shared" si="1390"/>
        <v/>
      </c>
      <c r="S4959" s="526" t="str">
        <f t="shared" si="1372"/>
        <v/>
      </c>
      <c r="V4959" s="433">
        <f>VLOOKUP(A4959,[3]Cartilha!$A:$A,1,FALSE)</f>
        <v>90704</v>
      </c>
      <c r="W4959" s="367"/>
    </row>
    <row r="4960" spans="1:23" ht="22.5" hidden="1" x14ac:dyDescent="0.2">
      <c r="A4960" s="623">
        <v>90705</v>
      </c>
      <c r="B4960" s="616" t="s">
        <v>3171</v>
      </c>
      <c r="C4960" s="620" t="s">
        <v>5755</v>
      </c>
      <c r="D4960" s="612" t="s">
        <v>7029</v>
      </c>
      <c r="E4960" s="621">
        <v>295.99</v>
      </c>
      <c r="F4960" s="614">
        <f t="shared" si="1391"/>
        <v>356.85</v>
      </c>
      <c r="G4960" s="510"/>
      <c r="H4960" s="423"/>
      <c r="I4960" s="422">
        <f t="shared" si="1384"/>
        <v>0</v>
      </c>
      <c r="J4960" s="422">
        <f t="shared" si="1385"/>
        <v>0</v>
      </c>
      <c r="K4960" s="419"/>
      <c r="L4960" s="423">
        <f t="shared" si="1386"/>
        <v>0</v>
      </c>
      <c r="M4960" s="423">
        <f t="shared" si="1387"/>
        <v>0</v>
      </c>
      <c r="N4960" s="424">
        <f t="shared" si="1388"/>
        <v>0</v>
      </c>
      <c r="O4960" s="424">
        <f t="shared" si="1389"/>
        <v>0</v>
      </c>
      <c r="P4960" s="420"/>
      <c r="Q4960" s="525"/>
      <c r="R4960" s="526" t="str">
        <f t="shared" si="1390"/>
        <v/>
      </c>
      <c r="S4960" s="526" t="str">
        <f t="shared" si="1372"/>
        <v/>
      </c>
      <c r="V4960" s="433">
        <f>VLOOKUP(A4960,[3]Cartilha!$A:$A,1,FALSE)</f>
        <v>90705</v>
      </c>
      <c r="W4960" s="367"/>
    </row>
    <row r="4961" spans="1:23" ht="22.5" hidden="1" x14ac:dyDescent="0.2">
      <c r="A4961" s="623">
        <v>90706</v>
      </c>
      <c r="B4961" s="616" t="s">
        <v>3171</v>
      </c>
      <c r="C4961" s="620" t="s">
        <v>5756</v>
      </c>
      <c r="D4961" s="612" t="s">
        <v>7029</v>
      </c>
      <c r="E4961" s="621">
        <v>346.65</v>
      </c>
      <c r="F4961" s="614">
        <f t="shared" si="1391"/>
        <v>417.92</v>
      </c>
      <c r="G4961" s="510"/>
      <c r="H4961" s="423"/>
      <c r="I4961" s="422">
        <f t="shared" si="1384"/>
        <v>0</v>
      </c>
      <c r="J4961" s="422">
        <f t="shared" si="1385"/>
        <v>0</v>
      </c>
      <c r="K4961" s="419"/>
      <c r="L4961" s="423">
        <f t="shared" si="1386"/>
        <v>0</v>
      </c>
      <c r="M4961" s="423">
        <f t="shared" si="1387"/>
        <v>0</v>
      </c>
      <c r="N4961" s="424">
        <f t="shared" si="1388"/>
        <v>0</v>
      </c>
      <c r="O4961" s="424">
        <f t="shared" si="1389"/>
        <v>0</v>
      </c>
      <c r="P4961" s="420"/>
      <c r="Q4961" s="525"/>
      <c r="R4961" s="526" t="str">
        <f t="shared" si="1390"/>
        <v/>
      </c>
      <c r="S4961" s="526" t="str">
        <f t="shared" si="1372"/>
        <v/>
      </c>
      <c r="V4961" s="433">
        <f>VLOOKUP(A4961,[3]Cartilha!$A:$A,1,FALSE)</f>
        <v>90706</v>
      </c>
      <c r="W4961" s="367"/>
    </row>
    <row r="4962" spans="1:23" ht="22.5" hidden="1" x14ac:dyDescent="0.2">
      <c r="A4962" s="623">
        <v>90708</v>
      </c>
      <c r="B4962" s="616" t="s">
        <v>3171</v>
      </c>
      <c r="C4962" s="620" t="s">
        <v>5757</v>
      </c>
      <c r="D4962" s="612" t="s">
        <v>7029</v>
      </c>
      <c r="E4962" s="621">
        <v>970.35</v>
      </c>
      <c r="F4962" s="614">
        <f t="shared" si="1391"/>
        <v>1169.8499999999999</v>
      </c>
      <c r="G4962" s="510"/>
      <c r="H4962" s="423"/>
      <c r="I4962" s="422">
        <f t="shared" si="1384"/>
        <v>0</v>
      </c>
      <c r="J4962" s="422">
        <f t="shared" si="1385"/>
        <v>0</v>
      </c>
      <c r="K4962" s="419"/>
      <c r="L4962" s="423">
        <f t="shared" si="1386"/>
        <v>0</v>
      </c>
      <c r="M4962" s="423">
        <f t="shared" si="1387"/>
        <v>0</v>
      </c>
      <c r="N4962" s="424">
        <f t="shared" si="1388"/>
        <v>0</v>
      </c>
      <c r="O4962" s="424">
        <f t="shared" si="1389"/>
        <v>0</v>
      </c>
      <c r="P4962" s="420"/>
      <c r="Q4962" s="525"/>
      <c r="R4962" s="526" t="str">
        <f t="shared" si="1390"/>
        <v/>
      </c>
      <c r="S4962" s="526" t="str">
        <f t="shared" ref="S4962:S5025" si="1392">IF(Q4962="X","x",IF(Q4962="xx","x",IF(OR(J4962&gt;0,O4962&gt;0),"x","")))</f>
        <v/>
      </c>
      <c r="V4962" s="433">
        <f>VLOOKUP(A4962,[3]Cartilha!$A:$A,1,FALSE)</f>
        <v>90708</v>
      </c>
      <c r="W4962" s="367"/>
    </row>
    <row r="4963" spans="1:23" hidden="1" x14ac:dyDescent="0.2">
      <c r="A4963" s="623" t="s">
        <v>2007</v>
      </c>
      <c r="B4963" s="616"/>
      <c r="C4963" s="620" t="s">
        <v>57</v>
      </c>
      <c r="D4963" s="612">
        <v>0</v>
      </c>
      <c r="E4963" s="621"/>
      <c r="F4963" s="614">
        <f t="shared" si="1391"/>
        <v>0</v>
      </c>
      <c r="G4963" s="518"/>
      <c r="H4963" s="446"/>
      <c r="I4963" s="447"/>
      <c r="J4963" s="448"/>
      <c r="K4963" s="419"/>
      <c r="L4963" s="446"/>
      <c r="M4963" s="446"/>
      <c r="N4963" s="447"/>
      <c r="O4963" s="448"/>
      <c r="P4963" s="420"/>
      <c r="Q4963" s="525" t="str">
        <f>IF(OR(SUM(J4964:J4964)&gt;0,SUM(O4964:O4964)&gt;0),"xx","")</f>
        <v/>
      </c>
      <c r="R4963" s="526" t="str">
        <f t="shared" si="1390"/>
        <v/>
      </c>
      <c r="S4963" s="526" t="str">
        <f t="shared" si="1392"/>
        <v/>
      </c>
      <c r="V4963" s="433" t="str">
        <f>VLOOKUP(A4963,[3]Cartilha!$A:$A,1,FALSE)</f>
        <v>9.3.25</v>
      </c>
      <c r="W4963" s="367"/>
    </row>
    <row r="4964" spans="1:23" ht="22.5" hidden="1" x14ac:dyDescent="0.2">
      <c r="A4964" s="623">
        <v>95693</v>
      </c>
      <c r="B4964" s="616" t="s">
        <v>3171</v>
      </c>
      <c r="C4964" s="620" t="s">
        <v>1453</v>
      </c>
      <c r="D4964" s="612" t="s">
        <v>169</v>
      </c>
      <c r="E4964" s="621">
        <v>59.45</v>
      </c>
      <c r="F4964" s="614">
        <f t="shared" si="1391"/>
        <v>71.67</v>
      </c>
      <c r="G4964" s="510"/>
      <c r="H4964" s="423"/>
      <c r="I4964" s="422">
        <f>IF(ISBLANK(E4964),0,ROUND(F4964*G4964,2))</f>
        <v>0</v>
      </c>
      <c r="J4964" s="422">
        <f>IF(ISBLANK(G4964),0,ROUND(G4964*H4964,2))</f>
        <v>0</v>
      </c>
      <c r="K4964" s="419"/>
      <c r="L4964" s="423">
        <f>G4964</f>
        <v>0</v>
      </c>
      <c r="M4964" s="423">
        <f>H4964</f>
        <v>0</v>
      </c>
      <c r="N4964" s="424">
        <f>IF(ISBLANK(E4964),0,ROUND(F4964*L4964,2))</f>
        <v>0</v>
      </c>
      <c r="O4964" s="424">
        <f>IF(ISBLANK(L4964),0,ROUND(L4964*M4964,2))</f>
        <v>0</v>
      </c>
      <c r="P4964" s="420"/>
      <c r="Q4964" s="532"/>
      <c r="R4964" s="526" t="str">
        <f t="shared" si="1390"/>
        <v/>
      </c>
      <c r="S4964" s="526" t="str">
        <f t="shared" si="1392"/>
        <v/>
      </c>
      <c r="V4964" s="433">
        <f>VLOOKUP(A4964,[3]Cartilha!$A:$A,1,FALSE)</f>
        <v>95693</v>
      </c>
      <c r="W4964" s="367"/>
    </row>
    <row r="4965" spans="1:23" hidden="1" x14ac:dyDescent="0.2">
      <c r="A4965" s="623" t="s">
        <v>2008</v>
      </c>
      <c r="B4965" s="616"/>
      <c r="C4965" s="620" t="s">
        <v>493</v>
      </c>
      <c r="D4965" s="612">
        <v>0</v>
      </c>
      <c r="E4965" s="621"/>
      <c r="F4965" s="614">
        <f t="shared" si="1391"/>
        <v>0</v>
      </c>
      <c r="G4965" s="518"/>
      <c r="H4965" s="446"/>
      <c r="I4965" s="447"/>
      <c r="J4965" s="448"/>
      <c r="K4965" s="419"/>
      <c r="L4965" s="446"/>
      <c r="M4965" s="446"/>
      <c r="N4965" s="447"/>
      <c r="O4965" s="448"/>
      <c r="P4965" s="420"/>
      <c r="Q4965" s="525" t="str">
        <f>IF(OR(SUM(J4966:J4999)&gt;0,SUM(O4966:O4999)&gt;0),"xx","")</f>
        <v/>
      </c>
      <c r="R4965" s="526" t="str">
        <f t="shared" si="1390"/>
        <v/>
      </c>
      <c r="S4965" s="526" t="str">
        <f t="shared" si="1392"/>
        <v/>
      </c>
      <c r="V4965" s="433" t="str">
        <f>VLOOKUP(A4965,[3]Cartilha!$A:$A,1,FALSE)</f>
        <v>9.3.26</v>
      </c>
      <c r="W4965" s="367"/>
    </row>
    <row r="4966" spans="1:23" ht="22.5" hidden="1" x14ac:dyDescent="0.2">
      <c r="A4966" s="623">
        <v>89726</v>
      </c>
      <c r="B4966" s="616" t="s">
        <v>3171</v>
      </c>
      <c r="C4966" s="620" t="s">
        <v>1454</v>
      </c>
      <c r="D4966" s="612" t="s">
        <v>169</v>
      </c>
      <c r="E4966" s="621">
        <v>8.18</v>
      </c>
      <c r="F4966" s="614">
        <f t="shared" si="1391"/>
        <v>9.86</v>
      </c>
      <c r="G4966" s="510"/>
      <c r="H4966" s="423"/>
      <c r="I4966" s="422">
        <f t="shared" ref="I4966:I4999" si="1393">IF(ISBLANK(E4966),0,ROUND(F4966*G4966,2))</f>
        <v>0</v>
      </c>
      <c r="J4966" s="422">
        <f t="shared" ref="J4966:J4999" si="1394">IF(ISBLANK(G4966),0,ROUND(G4966*H4966,2))</f>
        <v>0</v>
      </c>
      <c r="K4966" s="419"/>
      <c r="L4966" s="423">
        <f t="shared" ref="L4966:L4999" si="1395">G4966</f>
        <v>0</v>
      </c>
      <c r="M4966" s="423">
        <f t="shared" ref="M4966:M4999" si="1396">H4966</f>
        <v>0</v>
      </c>
      <c r="N4966" s="424">
        <f t="shared" ref="N4966:N4999" si="1397">IF(ISBLANK(E4966),0,ROUND(F4966*L4966,2))</f>
        <v>0</v>
      </c>
      <c r="O4966" s="424">
        <f t="shared" ref="O4966:O4999" si="1398">IF(ISBLANK(L4966),0,ROUND(L4966*M4966,2))</f>
        <v>0</v>
      </c>
      <c r="P4966" s="420"/>
      <c r="Q4966" s="532"/>
      <c r="R4966" s="526" t="str">
        <f t="shared" si="1390"/>
        <v/>
      </c>
      <c r="S4966" s="526" t="str">
        <f t="shared" si="1392"/>
        <v/>
      </c>
      <c r="V4966" s="433">
        <f>VLOOKUP(A4966,[3]Cartilha!$A:$A,1,FALSE)</f>
        <v>89726</v>
      </c>
      <c r="W4966" s="367"/>
    </row>
    <row r="4967" spans="1:23" ht="22.5" hidden="1" x14ac:dyDescent="0.2">
      <c r="A4967" s="623">
        <v>89732</v>
      </c>
      <c r="B4967" s="616" t="s">
        <v>3171</v>
      </c>
      <c r="C4967" s="620" t="s">
        <v>1455</v>
      </c>
      <c r="D4967" s="612" t="s">
        <v>169</v>
      </c>
      <c r="E4967" s="621">
        <v>12.55</v>
      </c>
      <c r="F4967" s="614">
        <f t="shared" si="1391"/>
        <v>15.13</v>
      </c>
      <c r="G4967" s="510"/>
      <c r="H4967" s="423"/>
      <c r="I4967" s="422">
        <f t="shared" si="1393"/>
        <v>0</v>
      </c>
      <c r="J4967" s="422">
        <f t="shared" si="1394"/>
        <v>0</v>
      </c>
      <c r="K4967" s="419"/>
      <c r="L4967" s="423">
        <f t="shared" si="1395"/>
        <v>0</v>
      </c>
      <c r="M4967" s="423">
        <f t="shared" si="1396"/>
        <v>0</v>
      </c>
      <c r="N4967" s="424">
        <f t="shared" si="1397"/>
        <v>0</v>
      </c>
      <c r="O4967" s="424">
        <f t="shared" si="1398"/>
        <v>0</v>
      </c>
      <c r="P4967" s="420"/>
      <c r="Q4967" s="525"/>
      <c r="R4967" s="526" t="str">
        <f t="shared" si="1390"/>
        <v/>
      </c>
      <c r="S4967" s="526" t="str">
        <f t="shared" si="1392"/>
        <v/>
      </c>
      <c r="V4967" s="433">
        <f>VLOOKUP(A4967,[3]Cartilha!$A:$A,1,FALSE)</f>
        <v>89732</v>
      </c>
      <c r="W4967" s="367"/>
    </row>
    <row r="4968" spans="1:23" ht="22.5" hidden="1" x14ac:dyDescent="0.2">
      <c r="A4968" s="623">
        <v>89739</v>
      </c>
      <c r="B4968" s="616" t="s">
        <v>3171</v>
      </c>
      <c r="C4968" s="620" t="s">
        <v>1456</v>
      </c>
      <c r="D4968" s="612" t="s">
        <v>169</v>
      </c>
      <c r="E4968" s="621">
        <v>22.01</v>
      </c>
      <c r="F4968" s="614">
        <f t="shared" si="1391"/>
        <v>26.54</v>
      </c>
      <c r="G4968" s="510"/>
      <c r="H4968" s="423"/>
      <c r="I4968" s="422">
        <f t="shared" si="1393"/>
        <v>0</v>
      </c>
      <c r="J4968" s="422">
        <f t="shared" si="1394"/>
        <v>0</v>
      </c>
      <c r="K4968" s="419"/>
      <c r="L4968" s="423">
        <f t="shared" si="1395"/>
        <v>0</v>
      </c>
      <c r="M4968" s="423">
        <f t="shared" si="1396"/>
        <v>0</v>
      </c>
      <c r="N4968" s="424">
        <f t="shared" si="1397"/>
        <v>0</v>
      </c>
      <c r="O4968" s="424">
        <f t="shared" si="1398"/>
        <v>0</v>
      </c>
      <c r="P4968" s="420"/>
      <c r="Q4968" s="525"/>
      <c r="R4968" s="526" t="str">
        <f t="shared" si="1390"/>
        <v/>
      </c>
      <c r="S4968" s="526" t="str">
        <f t="shared" si="1392"/>
        <v/>
      </c>
      <c r="V4968" s="433">
        <f>VLOOKUP(A4968,[3]Cartilha!$A:$A,1,FALSE)</f>
        <v>89739</v>
      </c>
      <c r="W4968" s="367"/>
    </row>
    <row r="4969" spans="1:23" ht="22.5" hidden="1" x14ac:dyDescent="0.2">
      <c r="A4969" s="623">
        <v>89746</v>
      </c>
      <c r="B4969" s="616" t="s">
        <v>3171</v>
      </c>
      <c r="C4969" s="620" t="s">
        <v>1457</v>
      </c>
      <c r="D4969" s="612" t="s">
        <v>169</v>
      </c>
      <c r="E4969" s="621">
        <v>26.98</v>
      </c>
      <c r="F4969" s="614">
        <f t="shared" si="1391"/>
        <v>32.53</v>
      </c>
      <c r="G4969" s="510"/>
      <c r="H4969" s="423"/>
      <c r="I4969" s="422">
        <f t="shared" si="1393"/>
        <v>0</v>
      </c>
      <c r="J4969" s="422">
        <f t="shared" si="1394"/>
        <v>0</v>
      </c>
      <c r="K4969" s="419"/>
      <c r="L4969" s="423">
        <f t="shared" si="1395"/>
        <v>0</v>
      </c>
      <c r="M4969" s="423">
        <f t="shared" si="1396"/>
        <v>0</v>
      </c>
      <c r="N4969" s="424">
        <f t="shared" si="1397"/>
        <v>0</v>
      </c>
      <c r="O4969" s="424">
        <f t="shared" si="1398"/>
        <v>0</v>
      </c>
      <c r="P4969" s="420"/>
      <c r="Q4969" s="525"/>
      <c r="R4969" s="526" t="str">
        <f t="shared" si="1390"/>
        <v/>
      </c>
      <c r="S4969" s="526" t="str">
        <f t="shared" si="1392"/>
        <v/>
      </c>
      <c r="V4969" s="433">
        <f>VLOOKUP(A4969,[3]Cartilha!$A:$A,1,FALSE)</f>
        <v>89746</v>
      </c>
      <c r="W4969" s="367"/>
    </row>
    <row r="4970" spans="1:23" ht="22.5" hidden="1" x14ac:dyDescent="0.2">
      <c r="A4970" s="623">
        <v>89724</v>
      </c>
      <c r="B4970" s="616" t="s">
        <v>3171</v>
      </c>
      <c r="C4970" s="620" t="s">
        <v>1458</v>
      </c>
      <c r="D4970" s="612" t="s">
        <v>169</v>
      </c>
      <c r="E4970" s="621">
        <v>11.5</v>
      </c>
      <c r="F4970" s="614">
        <f t="shared" si="1391"/>
        <v>13.86</v>
      </c>
      <c r="G4970" s="510"/>
      <c r="H4970" s="423"/>
      <c r="I4970" s="422">
        <f t="shared" si="1393"/>
        <v>0</v>
      </c>
      <c r="J4970" s="422">
        <f t="shared" si="1394"/>
        <v>0</v>
      </c>
      <c r="K4970" s="419"/>
      <c r="L4970" s="423">
        <f t="shared" si="1395"/>
        <v>0</v>
      </c>
      <c r="M4970" s="423">
        <f t="shared" si="1396"/>
        <v>0</v>
      </c>
      <c r="N4970" s="424">
        <f t="shared" si="1397"/>
        <v>0</v>
      </c>
      <c r="O4970" s="424">
        <f t="shared" si="1398"/>
        <v>0</v>
      </c>
      <c r="P4970" s="420"/>
      <c r="Q4970" s="525"/>
      <c r="R4970" s="526" t="str">
        <f t="shared" si="1390"/>
        <v/>
      </c>
      <c r="S4970" s="526" t="str">
        <f t="shared" si="1392"/>
        <v/>
      </c>
      <c r="V4970" s="433">
        <f>VLOOKUP(A4970,[3]Cartilha!$A:$A,1,FALSE)</f>
        <v>89724</v>
      </c>
      <c r="W4970" s="367"/>
    </row>
    <row r="4971" spans="1:23" ht="22.5" hidden="1" x14ac:dyDescent="0.2">
      <c r="A4971" s="623">
        <v>89731</v>
      </c>
      <c r="B4971" s="616" t="s">
        <v>3171</v>
      </c>
      <c r="C4971" s="620" t="s">
        <v>1459</v>
      </c>
      <c r="D4971" s="612" t="s">
        <v>169</v>
      </c>
      <c r="E4971" s="621">
        <v>11.76</v>
      </c>
      <c r="F4971" s="614">
        <f t="shared" si="1391"/>
        <v>14.18</v>
      </c>
      <c r="G4971" s="510"/>
      <c r="H4971" s="423"/>
      <c r="I4971" s="422">
        <f t="shared" si="1393"/>
        <v>0</v>
      </c>
      <c r="J4971" s="422">
        <f t="shared" si="1394"/>
        <v>0</v>
      </c>
      <c r="K4971" s="419"/>
      <c r="L4971" s="423">
        <f t="shared" si="1395"/>
        <v>0</v>
      </c>
      <c r="M4971" s="423">
        <f t="shared" si="1396"/>
        <v>0</v>
      </c>
      <c r="N4971" s="424">
        <f t="shared" si="1397"/>
        <v>0</v>
      </c>
      <c r="O4971" s="424">
        <f t="shared" si="1398"/>
        <v>0</v>
      </c>
      <c r="P4971" s="420"/>
      <c r="Q4971" s="525"/>
      <c r="R4971" s="526" t="str">
        <f t="shared" si="1390"/>
        <v/>
      </c>
      <c r="S4971" s="526" t="str">
        <f t="shared" si="1392"/>
        <v/>
      </c>
      <c r="V4971" s="433">
        <f>VLOOKUP(A4971,[3]Cartilha!$A:$A,1,FALSE)</f>
        <v>89731</v>
      </c>
      <c r="W4971" s="367"/>
    </row>
    <row r="4972" spans="1:23" ht="22.5" hidden="1" x14ac:dyDescent="0.2">
      <c r="A4972" s="623">
        <v>89737</v>
      </c>
      <c r="B4972" s="616" t="s">
        <v>3171</v>
      </c>
      <c r="C4972" s="620" t="s">
        <v>1460</v>
      </c>
      <c r="D4972" s="612" t="s">
        <v>169</v>
      </c>
      <c r="E4972" s="621">
        <v>20.89</v>
      </c>
      <c r="F4972" s="614">
        <f t="shared" si="1391"/>
        <v>25.18</v>
      </c>
      <c r="G4972" s="510"/>
      <c r="H4972" s="423"/>
      <c r="I4972" s="422">
        <f t="shared" si="1393"/>
        <v>0</v>
      </c>
      <c r="J4972" s="422">
        <f t="shared" si="1394"/>
        <v>0</v>
      </c>
      <c r="K4972" s="419"/>
      <c r="L4972" s="423">
        <f t="shared" si="1395"/>
        <v>0</v>
      </c>
      <c r="M4972" s="423">
        <f t="shared" si="1396"/>
        <v>0</v>
      </c>
      <c r="N4972" s="424">
        <f t="shared" si="1397"/>
        <v>0</v>
      </c>
      <c r="O4972" s="424">
        <f t="shared" si="1398"/>
        <v>0</v>
      </c>
      <c r="P4972" s="420"/>
      <c r="Q4972" s="525"/>
      <c r="R4972" s="526" t="str">
        <f t="shared" si="1390"/>
        <v/>
      </c>
      <c r="S4972" s="526" t="str">
        <f t="shared" si="1392"/>
        <v/>
      </c>
      <c r="V4972" s="433">
        <f>VLOOKUP(A4972,[3]Cartilha!$A:$A,1,FALSE)</f>
        <v>89737</v>
      </c>
      <c r="W4972" s="367"/>
    </row>
    <row r="4973" spans="1:23" ht="22.5" hidden="1" x14ac:dyDescent="0.2">
      <c r="A4973" s="623">
        <v>89744</v>
      </c>
      <c r="B4973" s="616" t="s">
        <v>3171</v>
      </c>
      <c r="C4973" s="620" t="s">
        <v>1461</v>
      </c>
      <c r="D4973" s="612" t="s">
        <v>169</v>
      </c>
      <c r="E4973" s="621">
        <v>27.05</v>
      </c>
      <c r="F4973" s="614">
        <f t="shared" si="1391"/>
        <v>32.61</v>
      </c>
      <c r="G4973" s="510"/>
      <c r="H4973" s="423"/>
      <c r="I4973" s="422">
        <f t="shared" si="1393"/>
        <v>0</v>
      </c>
      <c r="J4973" s="422">
        <f t="shared" si="1394"/>
        <v>0</v>
      </c>
      <c r="K4973" s="419"/>
      <c r="L4973" s="423">
        <f t="shared" si="1395"/>
        <v>0</v>
      </c>
      <c r="M4973" s="423">
        <f t="shared" si="1396"/>
        <v>0</v>
      </c>
      <c r="N4973" s="424">
        <f t="shared" si="1397"/>
        <v>0</v>
      </c>
      <c r="O4973" s="424">
        <f t="shared" si="1398"/>
        <v>0</v>
      </c>
      <c r="P4973" s="420"/>
      <c r="Q4973" s="525"/>
      <c r="R4973" s="526" t="str">
        <f t="shared" si="1390"/>
        <v/>
      </c>
      <c r="S4973" s="526" t="str">
        <f t="shared" si="1392"/>
        <v/>
      </c>
      <c r="V4973" s="433">
        <f>VLOOKUP(A4973,[3]Cartilha!$A:$A,1,FALSE)</f>
        <v>89744</v>
      </c>
      <c r="W4973" s="367"/>
    </row>
    <row r="4974" spans="1:23" ht="22.5" hidden="1" x14ac:dyDescent="0.2">
      <c r="A4974" s="623">
        <v>89728</v>
      </c>
      <c r="B4974" s="616" t="s">
        <v>3171</v>
      </c>
      <c r="C4974" s="620" t="s">
        <v>1462</v>
      </c>
      <c r="D4974" s="612" t="s">
        <v>169</v>
      </c>
      <c r="E4974" s="621">
        <v>12.33</v>
      </c>
      <c r="F4974" s="614">
        <f t="shared" si="1391"/>
        <v>14.87</v>
      </c>
      <c r="G4974" s="510"/>
      <c r="H4974" s="423"/>
      <c r="I4974" s="422">
        <f t="shared" si="1393"/>
        <v>0</v>
      </c>
      <c r="J4974" s="422">
        <f t="shared" si="1394"/>
        <v>0</v>
      </c>
      <c r="K4974" s="419"/>
      <c r="L4974" s="423">
        <f t="shared" si="1395"/>
        <v>0</v>
      </c>
      <c r="M4974" s="423">
        <f t="shared" si="1396"/>
        <v>0</v>
      </c>
      <c r="N4974" s="424">
        <f t="shared" si="1397"/>
        <v>0</v>
      </c>
      <c r="O4974" s="424">
        <f t="shared" si="1398"/>
        <v>0</v>
      </c>
      <c r="P4974" s="420"/>
      <c r="Q4974" s="525"/>
      <c r="R4974" s="526" t="str">
        <f t="shared" si="1390"/>
        <v/>
      </c>
      <c r="S4974" s="526" t="str">
        <f t="shared" si="1392"/>
        <v/>
      </c>
      <c r="V4974" s="433">
        <f>VLOOKUP(A4974,[3]Cartilha!$A:$A,1,FALSE)</f>
        <v>89728</v>
      </c>
      <c r="W4974" s="367"/>
    </row>
    <row r="4975" spans="1:23" ht="22.5" hidden="1" x14ac:dyDescent="0.2">
      <c r="A4975" s="623">
        <v>89733</v>
      </c>
      <c r="B4975" s="616" t="s">
        <v>3171</v>
      </c>
      <c r="C4975" s="620" t="s">
        <v>1463</v>
      </c>
      <c r="D4975" s="612" t="s">
        <v>169</v>
      </c>
      <c r="E4975" s="621">
        <v>21.02</v>
      </c>
      <c r="F4975" s="614">
        <f t="shared" si="1391"/>
        <v>25.34</v>
      </c>
      <c r="G4975" s="510"/>
      <c r="H4975" s="423"/>
      <c r="I4975" s="422">
        <f t="shared" si="1393"/>
        <v>0</v>
      </c>
      <c r="J4975" s="422">
        <f t="shared" si="1394"/>
        <v>0</v>
      </c>
      <c r="K4975" s="419"/>
      <c r="L4975" s="423">
        <f t="shared" si="1395"/>
        <v>0</v>
      </c>
      <c r="M4975" s="423">
        <f t="shared" si="1396"/>
        <v>0</v>
      </c>
      <c r="N4975" s="424">
        <f t="shared" si="1397"/>
        <v>0</v>
      </c>
      <c r="O4975" s="424">
        <f t="shared" si="1398"/>
        <v>0</v>
      </c>
      <c r="P4975" s="420"/>
      <c r="Q4975" s="525"/>
      <c r="R4975" s="526" t="str">
        <f t="shared" si="1390"/>
        <v/>
      </c>
      <c r="S4975" s="526" t="str">
        <f t="shared" si="1392"/>
        <v/>
      </c>
      <c r="V4975" s="433">
        <f>VLOOKUP(A4975,[3]Cartilha!$A:$A,1,FALSE)</f>
        <v>89733</v>
      </c>
      <c r="W4975" s="367"/>
    </row>
    <row r="4976" spans="1:23" ht="22.5" hidden="1" x14ac:dyDescent="0.2">
      <c r="A4976" s="623">
        <v>89742</v>
      </c>
      <c r="B4976" s="616" t="s">
        <v>3171</v>
      </c>
      <c r="C4976" s="620" t="s">
        <v>1464</v>
      </c>
      <c r="D4976" s="612" t="s">
        <v>169</v>
      </c>
      <c r="E4976" s="621">
        <v>36.950000000000003</v>
      </c>
      <c r="F4976" s="614">
        <f t="shared" si="1391"/>
        <v>44.55</v>
      </c>
      <c r="G4976" s="510"/>
      <c r="H4976" s="423"/>
      <c r="I4976" s="422">
        <f t="shared" si="1393"/>
        <v>0</v>
      </c>
      <c r="J4976" s="422">
        <f t="shared" si="1394"/>
        <v>0</v>
      </c>
      <c r="K4976" s="419"/>
      <c r="L4976" s="423">
        <f t="shared" si="1395"/>
        <v>0</v>
      </c>
      <c r="M4976" s="423">
        <f t="shared" si="1396"/>
        <v>0</v>
      </c>
      <c r="N4976" s="424">
        <f t="shared" si="1397"/>
        <v>0</v>
      </c>
      <c r="O4976" s="424">
        <f t="shared" si="1398"/>
        <v>0</v>
      </c>
      <c r="P4976" s="420"/>
      <c r="Q4976" s="525"/>
      <c r="R4976" s="526" t="str">
        <f t="shared" si="1390"/>
        <v/>
      </c>
      <c r="S4976" s="526" t="str">
        <f t="shared" si="1392"/>
        <v/>
      </c>
      <c r="V4976" s="433">
        <f>VLOOKUP(A4976,[3]Cartilha!$A:$A,1,FALSE)</f>
        <v>89742</v>
      </c>
      <c r="W4976" s="367"/>
    </row>
    <row r="4977" spans="1:23" ht="22.5" hidden="1" x14ac:dyDescent="0.2">
      <c r="A4977" s="623">
        <v>89748</v>
      </c>
      <c r="B4977" s="616" t="s">
        <v>3171</v>
      </c>
      <c r="C4977" s="620" t="s">
        <v>1465</v>
      </c>
      <c r="D4977" s="612" t="s">
        <v>169</v>
      </c>
      <c r="E4977" s="621">
        <v>44.52</v>
      </c>
      <c r="F4977" s="614">
        <f t="shared" si="1391"/>
        <v>53.67</v>
      </c>
      <c r="G4977" s="510"/>
      <c r="H4977" s="423"/>
      <c r="I4977" s="422">
        <f t="shared" si="1393"/>
        <v>0</v>
      </c>
      <c r="J4977" s="422">
        <f t="shared" si="1394"/>
        <v>0</v>
      </c>
      <c r="K4977" s="419"/>
      <c r="L4977" s="423">
        <f t="shared" si="1395"/>
        <v>0</v>
      </c>
      <c r="M4977" s="423">
        <f t="shared" si="1396"/>
        <v>0</v>
      </c>
      <c r="N4977" s="424">
        <f t="shared" si="1397"/>
        <v>0</v>
      </c>
      <c r="O4977" s="424">
        <f t="shared" si="1398"/>
        <v>0</v>
      </c>
      <c r="P4977" s="420"/>
      <c r="Q4977" s="525"/>
      <c r="R4977" s="526" t="str">
        <f t="shared" si="1390"/>
        <v/>
      </c>
      <c r="S4977" s="526" t="str">
        <f t="shared" si="1392"/>
        <v/>
      </c>
      <c r="V4977" s="433">
        <f>VLOOKUP(A4977,[3]Cartilha!$A:$A,1,FALSE)</f>
        <v>89748</v>
      </c>
      <c r="W4977" s="367"/>
    </row>
    <row r="4978" spans="1:23" ht="22.5" hidden="1" x14ac:dyDescent="0.2">
      <c r="A4978" s="623">
        <v>89730</v>
      </c>
      <c r="B4978" s="616" t="s">
        <v>3171</v>
      </c>
      <c r="C4978" s="620" t="s">
        <v>1466</v>
      </c>
      <c r="D4978" s="612" t="s">
        <v>169</v>
      </c>
      <c r="E4978" s="621">
        <v>13.41</v>
      </c>
      <c r="F4978" s="614">
        <f t="shared" si="1391"/>
        <v>16.170000000000002</v>
      </c>
      <c r="G4978" s="510"/>
      <c r="H4978" s="423"/>
      <c r="I4978" s="422">
        <f t="shared" si="1393"/>
        <v>0</v>
      </c>
      <c r="J4978" s="422">
        <f t="shared" si="1394"/>
        <v>0</v>
      </c>
      <c r="K4978" s="419"/>
      <c r="L4978" s="423">
        <f t="shared" si="1395"/>
        <v>0</v>
      </c>
      <c r="M4978" s="423">
        <f t="shared" si="1396"/>
        <v>0</v>
      </c>
      <c r="N4978" s="424">
        <f t="shared" si="1397"/>
        <v>0</v>
      </c>
      <c r="O4978" s="424">
        <f t="shared" si="1398"/>
        <v>0</v>
      </c>
      <c r="P4978" s="420"/>
      <c r="Q4978" s="525"/>
      <c r="R4978" s="526" t="str">
        <f t="shared" si="1390"/>
        <v/>
      </c>
      <c r="S4978" s="526" t="str">
        <f t="shared" si="1392"/>
        <v/>
      </c>
      <c r="V4978" s="433">
        <f>VLOOKUP(A4978,[3]Cartilha!$A:$A,1,FALSE)</f>
        <v>89730</v>
      </c>
      <c r="W4978" s="367"/>
    </row>
    <row r="4979" spans="1:23" ht="22.5" hidden="1" x14ac:dyDescent="0.2">
      <c r="A4979" s="623">
        <v>89735</v>
      </c>
      <c r="B4979" s="616" t="s">
        <v>3171</v>
      </c>
      <c r="C4979" s="620" t="s">
        <v>1467</v>
      </c>
      <c r="D4979" s="612" t="s">
        <v>169</v>
      </c>
      <c r="E4979" s="621">
        <v>22.32</v>
      </c>
      <c r="F4979" s="614">
        <f t="shared" si="1391"/>
        <v>26.91</v>
      </c>
      <c r="G4979" s="510"/>
      <c r="H4979" s="423"/>
      <c r="I4979" s="422">
        <f t="shared" si="1393"/>
        <v>0</v>
      </c>
      <c r="J4979" s="422">
        <f t="shared" si="1394"/>
        <v>0</v>
      </c>
      <c r="K4979" s="419"/>
      <c r="L4979" s="423">
        <f t="shared" si="1395"/>
        <v>0</v>
      </c>
      <c r="M4979" s="423">
        <f t="shared" si="1396"/>
        <v>0</v>
      </c>
      <c r="N4979" s="424">
        <f t="shared" si="1397"/>
        <v>0</v>
      </c>
      <c r="O4979" s="424">
        <f t="shared" si="1398"/>
        <v>0</v>
      </c>
      <c r="P4979" s="420"/>
      <c r="Q4979" s="525"/>
      <c r="R4979" s="526" t="str">
        <f t="shared" si="1390"/>
        <v/>
      </c>
      <c r="S4979" s="526" t="str">
        <f t="shared" si="1392"/>
        <v/>
      </c>
      <c r="V4979" s="433">
        <f>VLOOKUP(A4979,[3]Cartilha!$A:$A,1,FALSE)</f>
        <v>89735</v>
      </c>
      <c r="W4979" s="367"/>
    </row>
    <row r="4980" spans="1:23" ht="22.5" hidden="1" x14ac:dyDescent="0.2">
      <c r="A4980" s="623">
        <v>89743</v>
      </c>
      <c r="B4980" s="616" t="s">
        <v>3171</v>
      </c>
      <c r="C4980" s="620" t="s">
        <v>1468</v>
      </c>
      <c r="D4980" s="612" t="s">
        <v>169</v>
      </c>
      <c r="E4980" s="621">
        <v>53.06</v>
      </c>
      <c r="F4980" s="614">
        <f t="shared" si="1391"/>
        <v>63.97</v>
      </c>
      <c r="G4980" s="510"/>
      <c r="H4980" s="423"/>
      <c r="I4980" s="422">
        <f t="shared" si="1393"/>
        <v>0</v>
      </c>
      <c r="J4980" s="422">
        <f t="shared" si="1394"/>
        <v>0</v>
      </c>
      <c r="K4980" s="419"/>
      <c r="L4980" s="423">
        <f t="shared" si="1395"/>
        <v>0</v>
      </c>
      <c r="M4980" s="423">
        <f t="shared" si="1396"/>
        <v>0</v>
      </c>
      <c r="N4980" s="424">
        <f t="shared" si="1397"/>
        <v>0</v>
      </c>
      <c r="O4980" s="424">
        <f t="shared" si="1398"/>
        <v>0</v>
      </c>
      <c r="P4980" s="420"/>
      <c r="Q4980" s="525"/>
      <c r="R4980" s="526" t="str">
        <f t="shared" si="1390"/>
        <v/>
      </c>
      <c r="S4980" s="526" t="str">
        <f t="shared" si="1392"/>
        <v/>
      </c>
      <c r="V4980" s="433">
        <f>VLOOKUP(A4980,[3]Cartilha!$A:$A,1,FALSE)</f>
        <v>89743</v>
      </c>
      <c r="W4980" s="367"/>
    </row>
    <row r="4981" spans="1:23" ht="22.5" hidden="1" x14ac:dyDescent="0.2">
      <c r="A4981" s="623">
        <v>89750</v>
      </c>
      <c r="B4981" s="616" t="s">
        <v>3171</v>
      </c>
      <c r="C4981" s="620" t="s">
        <v>1469</v>
      </c>
      <c r="D4981" s="612" t="s">
        <v>169</v>
      </c>
      <c r="E4981" s="621">
        <v>75.52</v>
      </c>
      <c r="F4981" s="614">
        <f t="shared" si="1391"/>
        <v>91.05</v>
      </c>
      <c r="G4981" s="510"/>
      <c r="H4981" s="423"/>
      <c r="I4981" s="422">
        <f t="shared" si="1393"/>
        <v>0</v>
      </c>
      <c r="J4981" s="422">
        <f t="shared" si="1394"/>
        <v>0</v>
      </c>
      <c r="K4981" s="419"/>
      <c r="L4981" s="423">
        <f t="shared" si="1395"/>
        <v>0</v>
      </c>
      <c r="M4981" s="423">
        <f t="shared" si="1396"/>
        <v>0</v>
      </c>
      <c r="N4981" s="424">
        <f t="shared" si="1397"/>
        <v>0</v>
      </c>
      <c r="O4981" s="424">
        <f t="shared" si="1398"/>
        <v>0</v>
      </c>
      <c r="P4981" s="420"/>
      <c r="Q4981" s="525"/>
      <c r="R4981" s="526" t="str">
        <f t="shared" si="1390"/>
        <v/>
      </c>
      <c r="S4981" s="526" t="str">
        <f t="shared" si="1392"/>
        <v/>
      </c>
      <c r="V4981" s="433">
        <f>VLOOKUP(A4981,[3]Cartilha!$A:$A,1,FALSE)</f>
        <v>89750</v>
      </c>
      <c r="W4981" s="367"/>
    </row>
    <row r="4982" spans="1:23" ht="22.5" hidden="1" x14ac:dyDescent="0.2">
      <c r="A4982" s="623">
        <v>89752</v>
      </c>
      <c r="B4982" s="616" t="s">
        <v>3171</v>
      </c>
      <c r="C4982" s="620" t="s">
        <v>1470</v>
      </c>
      <c r="D4982" s="612" t="s">
        <v>169</v>
      </c>
      <c r="E4982" s="621">
        <v>6.99</v>
      </c>
      <c r="F4982" s="614">
        <f t="shared" si="1391"/>
        <v>8.43</v>
      </c>
      <c r="G4982" s="510"/>
      <c r="H4982" s="423"/>
      <c r="I4982" s="422">
        <f t="shared" si="1393"/>
        <v>0</v>
      </c>
      <c r="J4982" s="422">
        <f t="shared" si="1394"/>
        <v>0</v>
      </c>
      <c r="K4982" s="419"/>
      <c r="L4982" s="423">
        <f t="shared" si="1395"/>
        <v>0</v>
      </c>
      <c r="M4982" s="423">
        <f t="shared" si="1396"/>
        <v>0</v>
      </c>
      <c r="N4982" s="424">
        <f t="shared" si="1397"/>
        <v>0</v>
      </c>
      <c r="O4982" s="424">
        <f t="shared" si="1398"/>
        <v>0</v>
      </c>
      <c r="P4982" s="420"/>
      <c r="Q4982" s="525"/>
      <c r="R4982" s="526" t="str">
        <f t="shared" si="1390"/>
        <v/>
      </c>
      <c r="S4982" s="526" t="str">
        <f t="shared" si="1392"/>
        <v/>
      </c>
      <c r="V4982" s="433">
        <f>VLOOKUP(A4982,[3]Cartilha!$A:$A,1,FALSE)</f>
        <v>89752</v>
      </c>
      <c r="W4982" s="367"/>
    </row>
    <row r="4983" spans="1:23" ht="22.5" hidden="1" x14ac:dyDescent="0.2">
      <c r="A4983" s="623">
        <v>89753</v>
      </c>
      <c r="B4983" s="616" t="s">
        <v>3171</v>
      </c>
      <c r="C4983" s="620" t="s">
        <v>1471</v>
      </c>
      <c r="D4983" s="612" t="s">
        <v>169</v>
      </c>
      <c r="E4983" s="621">
        <v>9.7200000000000006</v>
      </c>
      <c r="F4983" s="614">
        <f t="shared" si="1391"/>
        <v>11.72</v>
      </c>
      <c r="G4983" s="510"/>
      <c r="H4983" s="423"/>
      <c r="I4983" s="422">
        <f t="shared" si="1393"/>
        <v>0</v>
      </c>
      <c r="J4983" s="422">
        <f t="shared" si="1394"/>
        <v>0</v>
      </c>
      <c r="K4983" s="419"/>
      <c r="L4983" s="423">
        <f t="shared" si="1395"/>
        <v>0</v>
      </c>
      <c r="M4983" s="423">
        <f t="shared" si="1396"/>
        <v>0</v>
      </c>
      <c r="N4983" s="424">
        <f t="shared" si="1397"/>
        <v>0</v>
      </c>
      <c r="O4983" s="424">
        <f t="shared" si="1398"/>
        <v>0</v>
      </c>
      <c r="P4983" s="420"/>
      <c r="Q4983" s="525"/>
      <c r="R4983" s="526" t="str">
        <f t="shared" si="1390"/>
        <v/>
      </c>
      <c r="S4983" s="526" t="str">
        <f t="shared" si="1392"/>
        <v/>
      </c>
      <c r="V4983" s="433">
        <f>VLOOKUP(A4983,[3]Cartilha!$A:$A,1,FALSE)</f>
        <v>89753</v>
      </c>
      <c r="W4983" s="367"/>
    </row>
    <row r="4984" spans="1:23" ht="22.5" hidden="1" x14ac:dyDescent="0.2">
      <c r="A4984" s="623">
        <v>89774</v>
      </c>
      <c r="B4984" s="616" t="s">
        <v>3171</v>
      </c>
      <c r="C4984" s="620" t="s">
        <v>1472</v>
      </c>
      <c r="D4984" s="612" t="s">
        <v>169</v>
      </c>
      <c r="E4984" s="621">
        <v>16.489999999999998</v>
      </c>
      <c r="F4984" s="614">
        <f t="shared" si="1391"/>
        <v>19.88</v>
      </c>
      <c r="G4984" s="510"/>
      <c r="H4984" s="423"/>
      <c r="I4984" s="422">
        <f t="shared" si="1393"/>
        <v>0</v>
      </c>
      <c r="J4984" s="422">
        <f t="shared" si="1394"/>
        <v>0</v>
      </c>
      <c r="K4984" s="419"/>
      <c r="L4984" s="423">
        <f t="shared" si="1395"/>
        <v>0</v>
      </c>
      <c r="M4984" s="423">
        <f t="shared" si="1396"/>
        <v>0</v>
      </c>
      <c r="N4984" s="424">
        <f t="shared" si="1397"/>
        <v>0</v>
      </c>
      <c r="O4984" s="424">
        <f t="shared" si="1398"/>
        <v>0</v>
      </c>
      <c r="P4984" s="420"/>
      <c r="Q4984" s="525"/>
      <c r="R4984" s="526" t="str">
        <f t="shared" si="1390"/>
        <v/>
      </c>
      <c r="S4984" s="526" t="str">
        <f t="shared" si="1392"/>
        <v/>
      </c>
      <c r="V4984" s="433">
        <f>VLOOKUP(A4984,[3]Cartilha!$A:$A,1,FALSE)</f>
        <v>89774</v>
      </c>
      <c r="W4984" s="367"/>
    </row>
    <row r="4985" spans="1:23" ht="22.5" hidden="1" x14ac:dyDescent="0.2">
      <c r="A4985" s="623">
        <v>89778</v>
      </c>
      <c r="B4985" s="616" t="s">
        <v>3171</v>
      </c>
      <c r="C4985" s="620" t="s">
        <v>1473</v>
      </c>
      <c r="D4985" s="612" t="s">
        <v>169</v>
      </c>
      <c r="E4985" s="621">
        <v>20.49</v>
      </c>
      <c r="F4985" s="614">
        <f t="shared" si="1391"/>
        <v>24.7</v>
      </c>
      <c r="G4985" s="510"/>
      <c r="H4985" s="423"/>
      <c r="I4985" s="422">
        <f t="shared" si="1393"/>
        <v>0</v>
      </c>
      <c r="J4985" s="422">
        <f t="shared" si="1394"/>
        <v>0</v>
      </c>
      <c r="K4985" s="419"/>
      <c r="L4985" s="423">
        <f t="shared" si="1395"/>
        <v>0</v>
      </c>
      <c r="M4985" s="423">
        <f t="shared" si="1396"/>
        <v>0</v>
      </c>
      <c r="N4985" s="424">
        <f t="shared" si="1397"/>
        <v>0</v>
      </c>
      <c r="O4985" s="424">
        <f t="shared" si="1398"/>
        <v>0</v>
      </c>
      <c r="P4985" s="420"/>
      <c r="Q4985" s="525"/>
      <c r="R4985" s="526" t="str">
        <f t="shared" si="1390"/>
        <v/>
      </c>
      <c r="S4985" s="526" t="str">
        <f t="shared" si="1392"/>
        <v/>
      </c>
      <c r="V4985" s="433">
        <f>VLOOKUP(A4985,[3]Cartilha!$A:$A,1,FALSE)</f>
        <v>89778</v>
      </c>
      <c r="W4985" s="367"/>
    </row>
    <row r="4986" spans="1:23" ht="22.5" hidden="1" x14ac:dyDescent="0.2">
      <c r="A4986" s="623">
        <v>89754</v>
      </c>
      <c r="B4986" s="616" t="s">
        <v>3171</v>
      </c>
      <c r="C4986" s="620" t="s">
        <v>1474</v>
      </c>
      <c r="D4986" s="612" t="s">
        <v>169</v>
      </c>
      <c r="E4986" s="621">
        <v>19.13</v>
      </c>
      <c r="F4986" s="614">
        <f t="shared" si="1391"/>
        <v>23.06</v>
      </c>
      <c r="G4986" s="510"/>
      <c r="H4986" s="423"/>
      <c r="I4986" s="422">
        <f t="shared" si="1393"/>
        <v>0</v>
      </c>
      <c r="J4986" s="422">
        <f t="shared" si="1394"/>
        <v>0</v>
      </c>
      <c r="K4986" s="419"/>
      <c r="L4986" s="423">
        <f t="shared" si="1395"/>
        <v>0</v>
      </c>
      <c r="M4986" s="423">
        <f t="shared" si="1396"/>
        <v>0</v>
      </c>
      <c r="N4986" s="424">
        <f t="shared" si="1397"/>
        <v>0</v>
      </c>
      <c r="O4986" s="424">
        <f t="shared" si="1398"/>
        <v>0</v>
      </c>
      <c r="P4986" s="420"/>
      <c r="Q4986" s="525"/>
      <c r="R4986" s="526" t="str">
        <f t="shared" si="1390"/>
        <v/>
      </c>
      <c r="S4986" s="526" t="str">
        <f t="shared" si="1392"/>
        <v/>
      </c>
      <c r="V4986" s="433">
        <f>VLOOKUP(A4986,[3]Cartilha!$A:$A,1,FALSE)</f>
        <v>89754</v>
      </c>
      <c r="W4986" s="367"/>
    </row>
    <row r="4987" spans="1:23" ht="22.5" hidden="1" x14ac:dyDescent="0.2">
      <c r="A4987" s="623">
        <v>89776</v>
      </c>
      <c r="B4987" s="616" t="s">
        <v>3171</v>
      </c>
      <c r="C4987" s="620" t="s">
        <v>1475</v>
      </c>
      <c r="D4987" s="612" t="s">
        <v>169</v>
      </c>
      <c r="E4987" s="621">
        <v>23.77</v>
      </c>
      <c r="F4987" s="614">
        <f t="shared" si="1391"/>
        <v>28.66</v>
      </c>
      <c r="G4987" s="510"/>
      <c r="H4987" s="423"/>
      <c r="I4987" s="422">
        <f t="shared" si="1393"/>
        <v>0</v>
      </c>
      <c r="J4987" s="422">
        <f t="shared" si="1394"/>
        <v>0</v>
      </c>
      <c r="K4987" s="419"/>
      <c r="L4987" s="423">
        <f t="shared" si="1395"/>
        <v>0</v>
      </c>
      <c r="M4987" s="423">
        <f t="shared" si="1396"/>
        <v>0</v>
      </c>
      <c r="N4987" s="424">
        <f t="shared" si="1397"/>
        <v>0</v>
      </c>
      <c r="O4987" s="424">
        <f t="shared" si="1398"/>
        <v>0</v>
      </c>
      <c r="P4987" s="420"/>
      <c r="Q4987" s="525"/>
      <c r="R4987" s="526" t="str">
        <f t="shared" si="1390"/>
        <v/>
      </c>
      <c r="S4987" s="526" t="str">
        <f t="shared" si="1392"/>
        <v/>
      </c>
      <c r="V4987" s="433">
        <f>VLOOKUP(A4987,[3]Cartilha!$A:$A,1,FALSE)</f>
        <v>89776</v>
      </c>
      <c r="W4987" s="367"/>
    </row>
    <row r="4988" spans="1:23" ht="22.5" hidden="1" x14ac:dyDescent="0.2">
      <c r="A4988" s="623">
        <v>102708</v>
      </c>
      <c r="B4988" s="616" t="s">
        <v>3171</v>
      </c>
      <c r="C4988" s="620" t="s">
        <v>6311</v>
      </c>
      <c r="D4988" s="612" t="s">
        <v>169</v>
      </c>
      <c r="E4988" s="621">
        <v>26.03</v>
      </c>
      <c r="F4988" s="614">
        <f t="shared" si="1391"/>
        <v>31.38</v>
      </c>
      <c r="G4988" s="510"/>
      <c r="H4988" s="423"/>
      <c r="I4988" s="422">
        <f t="shared" si="1393"/>
        <v>0</v>
      </c>
      <c r="J4988" s="422">
        <f t="shared" si="1394"/>
        <v>0</v>
      </c>
      <c r="K4988" s="419"/>
      <c r="L4988" s="423">
        <f t="shared" si="1395"/>
        <v>0</v>
      </c>
      <c r="M4988" s="423">
        <f t="shared" si="1396"/>
        <v>0</v>
      </c>
      <c r="N4988" s="424">
        <f t="shared" si="1397"/>
        <v>0</v>
      </c>
      <c r="O4988" s="424">
        <f t="shared" si="1398"/>
        <v>0</v>
      </c>
      <c r="P4988" s="420"/>
      <c r="Q4988" s="525"/>
      <c r="R4988" s="526" t="str">
        <f t="shared" si="1390"/>
        <v/>
      </c>
      <c r="S4988" s="526" t="str">
        <f t="shared" si="1392"/>
        <v/>
      </c>
      <c r="V4988" s="433">
        <f>VLOOKUP(A4988,[3]Cartilha!$A:$A,1,FALSE)</f>
        <v>102708</v>
      </c>
      <c r="W4988" s="367"/>
    </row>
    <row r="4989" spans="1:23" ht="22.5" hidden="1" x14ac:dyDescent="0.2">
      <c r="A4989" s="623">
        <v>89779</v>
      </c>
      <c r="B4989" s="616" t="s">
        <v>3171</v>
      </c>
      <c r="C4989" s="620" t="s">
        <v>1476</v>
      </c>
      <c r="D4989" s="612" t="s">
        <v>169</v>
      </c>
      <c r="E4989" s="621">
        <v>33.96</v>
      </c>
      <c r="F4989" s="614">
        <f t="shared" si="1391"/>
        <v>40.94</v>
      </c>
      <c r="G4989" s="510"/>
      <c r="H4989" s="423"/>
      <c r="I4989" s="422">
        <f t="shared" si="1393"/>
        <v>0</v>
      </c>
      <c r="J4989" s="422">
        <f t="shared" si="1394"/>
        <v>0</v>
      </c>
      <c r="K4989" s="419"/>
      <c r="L4989" s="423">
        <f t="shared" si="1395"/>
        <v>0</v>
      </c>
      <c r="M4989" s="423">
        <f t="shared" si="1396"/>
        <v>0</v>
      </c>
      <c r="N4989" s="424">
        <f t="shared" si="1397"/>
        <v>0</v>
      </c>
      <c r="O4989" s="424">
        <f t="shared" si="1398"/>
        <v>0</v>
      </c>
      <c r="P4989" s="420"/>
      <c r="Q4989" s="525"/>
      <c r="R4989" s="526" t="str">
        <f t="shared" si="1390"/>
        <v/>
      </c>
      <c r="S4989" s="526" t="str">
        <f t="shared" si="1392"/>
        <v/>
      </c>
      <c r="V4989" s="433">
        <f>VLOOKUP(A4989,[3]Cartilha!$A:$A,1,FALSE)</f>
        <v>89779</v>
      </c>
      <c r="W4989" s="367"/>
    </row>
    <row r="4990" spans="1:23" ht="22.5" hidden="1" x14ac:dyDescent="0.2">
      <c r="A4990" s="623">
        <v>89782</v>
      </c>
      <c r="B4990" s="616" t="s">
        <v>3171</v>
      </c>
      <c r="C4990" s="620" t="s">
        <v>1477</v>
      </c>
      <c r="D4990" s="612" t="s">
        <v>169</v>
      </c>
      <c r="E4990" s="621">
        <v>13.56</v>
      </c>
      <c r="F4990" s="614">
        <f t="shared" si="1391"/>
        <v>16.350000000000001</v>
      </c>
      <c r="G4990" s="510"/>
      <c r="H4990" s="423"/>
      <c r="I4990" s="422">
        <f t="shared" si="1393"/>
        <v>0</v>
      </c>
      <c r="J4990" s="422">
        <f t="shared" si="1394"/>
        <v>0</v>
      </c>
      <c r="K4990" s="419"/>
      <c r="L4990" s="423">
        <f t="shared" si="1395"/>
        <v>0</v>
      </c>
      <c r="M4990" s="423">
        <f t="shared" si="1396"/>
        <v>0</v>
      </c>
      <c r="N4990" s="424">
        <f t="shared" si="1397"/>
        <v>0</v>
      </c>
      <c r="O4990" s="424">
        <f t="shared" si="1398"/>
        <v>0</v>
      </c>
      <c r="P4990" s="420"/>
      <c r="Q4990" s="525"/>
      <c r="R4990" s="526" t="str">
        <f t="shared" si="1390"/>
        <v/>
      </c>
      <c r="S4990" s="526" t="str">
        <f t="shared" si="1392"/>
        <v/>
      </c>
      <c r="V4990" s="433">
        <f>VLOOKUP(A4990,[3]Cartilha!$A:$A,1,FALSE)</f>
        <v>89782</v>
      </c>
      <c r="W4990" s="367"/>
    </row>
    <row r="4991" spans="1:23" ht="22.5" hidden="1" x14ac:dyDescent="0.2">
      <c r="A4991" s="623">
        <v>89784</v>
      </c>
      <c r="B4991" s="616" t="s">
        <v>3171</v>
      </c>
      <c r="C4991" s="620" t="s">
        <v>1478</v>
      </c>
      <c r="D4991" s="612" t="s">
        <v>169</v>
      </c>
      <c r="E4991" s="621">
        <v>21.64</v>
      </c>
      <c r="F4991" s="614">
        <f t="shared" si="1391"/>
        <v>26.09</v>
      </c>
      <c r="G4991" s="510"/>
      <c r="H4991" s="423"/>
      <c r="I4991" s="422">
        <f t="shared" si="1393"/>
        <v>0</v>
      </c>
      <c r="J4991" s="422">
        <f t="shared" si="1394"/>
        <v>0</v>
      </c>
      <c r="K4991" s="419"/>
      <c r="L4991" s="423">
        <f t="shared" si="1395"/>
        <v>0</v>
      </c>
      <c r="M4991" s="423">
        <f t="shared" si="1396"/>
        <v>0</v>
      </c>
      <c r="N4991" s="424">
        <f t="shared" si="1397"/>
        <v>0</v>
      </c>
      <c r="O4991" s="424">
        <f t="shared" si="1398"/>
        <v>0</v>
      </c>
      <c r="P4991" s="420"/>
      <c r="Q4991" s="525"/>
      <c r="R4991" s="526" t="str">
        <f t="shared" si="1390"/>
        <v/>
      </c>
      <c r="S4991" s="526" t="str">
        <f t="shared" si="1392"/>
        <v/>
      </c>
      <c r="V4991" s="433">
        <f>VLOOKUP(A4991,[3]Cartilha!$A:$A,1,FALSE)</f>
        <v>89784</v>
      </c>
      <c r="W4991" s="367"/>
    </row>
    <row r="4992" spans="1:23" ht="22.5" hidden="1" x14ac:dyDescent="0.2">
      <c r="A4992" s="623">
        <v>89786</v>
      </c>
      <c r="B4992" s="616" t="s">
        <v>3171</v>
      </c>
      <c r="C4992" s="620" t="s">
        <v>1479</v>
      </c>
      <c r="D4992" s="612" t="s">
        <v>169</v>
      </c>
      <c r="E4992" s="621">
        <v>36.619999999999997</v>
      </c>
      <c r="F4992" s="614">
        <f t="shared" si="1391"/>
        <v>44.15</v>
      </c>
      <c r="G4992" s="510"/>
      <c r="H4992" s="423"/>
      <c r="I4992" s="422">
        <f t="shared" si="1393"/>
        <v>0</v>
      </c>
      <c r="J4992" s="422">
        <f t="shared" si="1394"/>
        <v>0</v>
      </c>
      <c r="K4992" s="419"/>
      <c r="L4992" s="423">
        <f t="shared" si="1395"/>
        <v>0</v>
      </c>
      <c r="M4992" s="423">
        <f t="shared" si="1396"/>
        <v>0</v>
      </c>
      <c r="N4992" s="424">
        <f t="shared" si="1397"/>
        <v>0</v>
      </c>
      <c r="O4992" s="424">
        <f t="shared" si="1398"/>
        <v>0</v>
      </c>
      <c r="P4992" s="420"/>
      <c r="Q4992" s="525"/>
      <c r="R4992" s="526" t="str">
        <f t="shared" si="1390"/>
        <v/>
      </c>
      <c r="S4992" s="526" t="str">
        <f t="shared" si="1392"/>
        <v/>
      </c>
      <c r="V4992" s="433">
        <f>VLOOKUP(A4992,[3]Cartilha!$A:$A,1,FALSE)</f>
        <v>89786</v>
      </c>
      <c r="W4992" s="367"/>
    </row>
    <row r="4993" spans="1:23" ht="22.5" hidden="1" x14ac:dyDescent="0.2">
      <c r="A4993" s="623">
        <v>89796</v>
      </c>
      <c r="B4993" s="616" t="s">
        <v>3171</v>
      </c>
      <c r="C4993" s="620" t="s">
        <v>1480</v>
      </c>
      <c r="D4993" s="612" t="s">
        <v>169</v>
      </c>
      <c r="E4993" s="621">
        <v>44.7</v>
      </c>
      <c r="F4993" s="614">
        <f t="shared" si="1391"/>
        <v>53.89</v>
      </c>
      <c r="G4993" s="510"/>
      <c r="H4993" s="423"/>
      <c r="I4993" s="422">
        <f t="shared" si="1393"/>
        <v>0</v>
      </c>
      <c r="J4993" s="422">
        <f t="shared" si="1394"/>
        <v>0</v>
      </c>
      <c r="K4993" s="419"/>
      <c r="L4993" s="423">
        <f t="shared" si="1395"/>
        <v>0</v>
      </c>
      <c r="M4993" s="423">
        <f t="shared" si="1396"/>
        <v>0</v>
      </c>
      <c r="N4993" s="424">
        <f t="shared" si="1397"/>
        <v>0</v>
      </c>
      <c r="O4993" s="424">
        <f t="shared" si="1398"/>
        <v>0</v>
      </c>
      <c r="P4993" s="420"/>
      <c r="Q4993" s="525"/>
      <c r="R4993" s="526" t="str">
        <f t="shared" si="1390"/>
        <v/>
      </c>
      <c r="S4993" s="526" t="str">
        <f t="shared" si="1392"/>
        <v/>
      </c>
      <c r="V4993" s="433">
        <f>VLOOKUP(A4993,[3]Cartilha!$A:$A,1,FALSE)</f>
        <v>89796</v>
      </c>
      <c r="W4993" s="367"/>
    </row>
    <row r="4994" spans="1:23" ht="22.5" hidden="1" x14ac:dyDescent="0.2">
      <c r="A4994" s="623">
        <v>89783</v>
      </c>
      <c r="B4994" s="616" t="s">
        <v>3171</v>
      </c>
      <c r="C4994" s="620" t="s">
        <v>1481</v>
      </c>
      <c r="D4994" s="612" t="s">
        <v>169</v>
      </c>
      <c r="E4994" s="621">
        <v>13.91</v>
      </c>
      <c r="F4994" s="614">
        <f t="shared" si="1391"/>
        <v>16.77</v>
      </c>
      <c r="G4994" s="510"/>
      <c r="H4994" s="423"/>
      <c r="I4994" s="422">
        <f t="shared" si="1393"/>
        <v>0</v>
      </c>
      <c r="J4994" s="422">
        <f t="shared" si="1394"/>
        <v>0</v>
      </c>
      <c r="K4994" s="419"/>
      <c r="L4994" s="423">
        <f t="shared" si="1395"/>
        <v>0</v>
      </c>
      <c r="M4994" s="423">
        <f t="shared" si="1396"/>
        <v>0</v>
      </c>
      <c r="N4994" s="424">
        <f t="shared" si="1397"/>
        <v>0</v>
      </c>
      <c r="O4994" s="424">
        <f t="shared" si="1398"/>
        <v>0</v>
      </c>
      <c r="P4994" s="420"/>
      <c r="Q4994" s="525"/>
      <c r="R4994" s="526" t="str">
        <f t="shared" si="1390"/>
        <v/>
      </c>
      <c r="S4994" s="526" t="str">
        <f t="shared" si="1392"/>
        <v/>
      </c>
      <c r="V4994" s="433">
        <f>VLOOKUP(A4994,[3]Cartilha!$A:$A,1,FALSE)</f>
        <v>89783</v>
      </c>
      <c r="W4994" s="367"/>
    </row>
    <row r="4995" spans="1:23" ht="22.5" hidden="1" x14ac:dyDescent="0.2">
      <c r="A4995" s="623">
        <v>89785</v>
      </c>
      <c r="B4995" s="616" t="s">
        <v>3171</v>
      </c>
      <c r="C4995" s="620" t="s">
        <v>1482</v>
      </c>
      <c r="D4995" s="612" t="s">
        <v>169</v>
      </c>
      <c r="E4995" s="621">
        <v>23.88</v>
      </c>
      <c r="F4995" s="614">
        <f t="shared" si="1391"/>
        <v>28.79</v>
      </c>
      <c r="G4995" s="510"/>
      <c r="H4995" s="423"/>
      <c r="I4995" s="422">
        <f t="shared" si="1393"/>
        <v>0</v>
      </c>
      <c r="J4995" s="422">
        <f t="shared" si="1394"/>
        <v>0</v>
      </c>
      <c r="K4995" s="419"/>
      <c r="L4995" s="423">
        <f t="shared" si="1395"/>
        <v>0</v>
      </c>
      <c r="M4995" s="423">
        <f t="shared" si="1396"/>
        <v>0</v>
      </c>
      <c r="N4995" s="424">
        <f t="shared" si="1397"/>
        <v>0</v>
      </c>
      <c r="O4995" s="424">
        <f t="shared" si="1398"/>
        <v>0</v>
      </c>
      <c r="P4995" s="420"/>
      <c r="Q4995" s="525"/>
      <c r="R4995" s="526" t="str">
        <f t="shared" si="1390"/>
        <v/>
      </c>
      <c r="S4995" s="526" t="str">
        <f t="shared" si="1392"/>
        <v/>
      </c>
      <c r="V4995" s="433">
        <f>VLOOKUP(A4995,[3]Cartilha!$A:$A,1,FALSE)</f>
        <v>89785</v>
      </c>
      <c r="W4995" s="367"/>
    </row>
    <row r="4996" spans="1:23" ht="22.5" hidden="1" x14ac:dyDescent="0.2">
      <c r="A4996" s="623">
        <v>89795</v>
      </c>
      <c r="B4996" s="616" t="s">
        <v>3171</v>
      </c>
      <c r="C4996" s="620" t="s">
        <v>1483</v>
      </c>
      <c r="D4996" s="612" t="s">
        <v>169</v>
      </c>
      <c r="E4996" s="621">
        <v>39.700000000000003</v>
      </c>
      <c r="F4996" s="614">
        <f t="shared" si="1391"/>
        <v>47.86</v>
      </c>
      <c r="G4996" s="510"/>
      <c r="H4996" s="423"/>
      <c r="I4996" s="422">
        <f t="shared" si="1393"/>
        <v>0</v>
      </c>
      <c r="J4996" s="422">
        <f t="shared" si="1394"/>
        <v>0</v>
      </c>
      <c r="K4996" s="419"/>
      <c r="L4996" s="423">
        <f t="shared" si="1395"/>
        <v>0</v>
      </c>
      <c r="M4996" s="423">
        <f t="shared" si="1396"/>
        <v>0</v>
      </c>
      <c r="N4996" s="424">
        <f t="shared" si="1397"/>
        <v>0</v>
      </c>
      <c r="O4996" s="424">
        <f t="shared" si="1398"/>
        <v>0</v>
      </c>
      <c r="P4996" s="420"/>
      <c r="Q4996" s="525"/>
      <c r="R4996" s="526" t="str">
        <f t="shared" si="1390"/>
        <v/>
      </c>
      <c r="S4996" s="526" t="str">
        <f t="shared" si="1392"/>
        <v/>
      </c>
      <c r="V4996" s="433">
        <f>VLOOKUP(A4996,[3]Cartilha!$A:$A,1,FALSE)</f>
        <v>89795</v>
      </c>
      <c r="W4996" s="367"/>
    </row>
    <row r="4997" spans="1:23" ht="22.5" hidden="1" x14ac:dyDescent="0.2">
      <c r="A4997" s="623">
        <v>89797</v>
      </c>
      <c r="B4997" s="616" t="s">
        <v>3171</v>
      </c>
      <c r="C4997" s="620" t="s">
        <v>1484</v>
      </c>
      <c r="D4997" s="612" t="s">
        <v>169</v>
      </c>
      <c r="E4997" s="621">
        <v>51.93</v>
      </c>
      <c r="F4997" s="614">
        <f t="shared" si="1391"/>
        <v>62.61</v>
      </c>
      <c r="G4997" s="510"/>
      <c r="H4997" s="423"/>
      <c r="I4997" s="422">
        <f t="shared" si="1393"/>
        <v>0</v>
      </c>
      <c r="J4997" s="422">
        <f t="shared" si="1394"/>
        <v>0</v>
      </c>
      <c r="K4997" s="419"/>
      <c r="L4997" s="423">
        <f t="shared" si="1395"/>
        <v>0</v>
      </c>
      <c r="M4997" s="423">
        <f t="shared" si="1396"/>
        <v>0</v>
      </c>
      <c r="N4997" s="424">
        <f t="shared" si="1397"/>
        <v>0</v>
      </c>
      <c r="O4997" s="424">
        <f t="shared" si="1398"/>
        <v>0</v>
      </c>
      <c r="P4997" s="420"/>
      <c r="Q4997" s="525"/>
      <c r="R4997" s="526" t="str">
        <f t="shared" si="1390"/>
        <v/>
      </c>
      <c r="S4997" s="526" t="str">
        <f t="shared" si="1392"/>
        <v/>
      </c>
      <c r="V4997" s="433">
        <f>VLOOKUP(A4997,[3]Cartilha!$A:$A,1,FALSE)</f>
        <v>89797</v>
      </c>
      <c r="W4997" s="367"/>
    </row>
    <row r="4998" spans="1:23" ht="22.5" hidden="1" x14ac:dyDescent="0.2">
      <c r="A4998" s="623">
        <v>102710</v>
      </c>
      <c r="B4998" s="616" t="s">
        <v>3171</v>
      </c>
      <c r="C4998" s="620" t="s">
        <v>6312</v>
      </c>
      <c r="D4998" s="612" t="s">
        <v>169</v>
      </c>
      <c r="E4998" s="621">
        <v>63.5</v>
      </c>
      <c r="F4998" s="614">
        <f t="shared" si="1391"/>
        <v>76.56</v>
      </c>
      <c r="G4998" s="510"/>
      <c r="H4998" s="423"/>
      <c r="I4998" s="422">
        <f t="shared" si="1393"/>
        <v>0</v>
      </c>
      <c r="J4998" s="422">
        <f t="shared" si="1394"/>
        <v>0</v>
      </c>
      <c r="K4998" s="419"/>
      <c r="L4998" s="423">
        <f t="shared" si="1395"/>
        <v>0</v>
      </c>
      <c r="M4998" s="423">
        <f t="shared" si="1396"/>
        <v>0</v>
      </c>
      <c r="N4998" s="424">
        <f t="shared" si="1397"/>
        <v>0</v>
      </c>
      <c r="O4998" s="424">
        <f t="shared" si="1398"/>
        <v>0</v>
      </c>
      <c r="P4998" s="420"/>
      <c r="Q4998" s="525"/>
      <c r="R4998" s="526" t="str">
        <f t="shared" si="1390"/>
        <v/>
      </c>
      <c r="S4998" s="526" t="str">
        <f t="shared" si="1392"/>
        <v/>
      </c>
      <c r="V4998" s="433">
        <f>VLOOKUP(A4998,[3]Cartilha!$A:$A,1,FALSE)</f>
        <v>102710</v>
      </c>
      <c r="W4998" s="367"/>
    </row>
    <row r="4999" spans="1:23" ht="22.5" hidden="1" x14ac:dyDescent="0.2">
      <c r="A4999" s="623">
        <v>102711</v>
      </c>
      <c r="B4999" s="616" t="s">
        <v>3171</v>
      </c>
      <c r="C4999" s="620" t="s">
        <v>6313</v>
      </c>
      <c r="D4999" s="612" t="s">
        <v>169</v>
      </c>
      <c r="E4999" s="621">
        <v>86.17</v>
      </c>
      <c r="F4999" s="614">
        <f t="shared" si="1391"/>
        <v>103.89</v>
      </c>
      <c r="G4999" s="510"/>
      <c r="H4999" s="423"/>
      <c r="I4999" s="422">
        <f t="shared" si="1393"/>
        <v>0</v>
      </c>
      <c r="J4999" s="422">
        <f t="shared" si="1394"/>
        <v>0</v>
      </c>
      <c r="K4999" s="419"/>
      <c r="L4999" s="423">
        <f t="shared" si="1395"/>
        <v>0</v>
      </c>
      <c r="M4999" s="423">
        <f t="shared" si="1396"/>
        <v>0</v>
      </c>
      <c r="N4999" s="424">
        <f t="shared" si="1397"/>
        <v>0</v>
      </c>
      <c r="O4999" s="424">
        <f t="shared" si="1398"/>
        <v>0</v>
      </c>
      <c r="P4999" s="420"/>
      <c r="Q4999" s="525"/>
      <c r="R4999" s="526" t="str">
        <f t="shared" si="1390"/>
        <v/>
      </c>
      <c r="S4999" s="526" t="str">
        <f t="shared" si="1392"/>
        <v/>
      </c>
      <c r="V4999" s="433">
        <f>VLOOKUP(A4999,[3]Cartilha!$A:$A,1,FALSE)</f>
        <v>102711</v>
      </c>
      <c r="W4999" s="367"/>
    </row>
    <row r="5000" spans="1:23" hidden="1" x14ac:dyDescent="0.2">
      <c r="A5000" s="623" t="s">
        <v>2009</v>
      </c>
      <c r="B5000" s="616"/>
      <c r="C5000" s="620" t="s">
        <v>494</v>
      </c>
      <c r="D5000" s="612">
        <v>0</v>
      </c>
      <c r="E5000" s="621"/>
      <c r="F5000" s="614">
        <f t="shared" si="1391"/>
        <v>0</v>
      </c>
      <c r="G5000" s="518"/>
      <c r="H5000" s="446"/>
      <c r="I5000" s="447"/>
      <c r="J5000" s="448"/>
      <c r="K5000" s="419"/>
      <c r="L5000" s="446"/>
      <c r="M5000" s="446"/>
      <c r="N5000" s="447"/>
      <c r="O5000" s="448"/>
      <c r="P5000" s="420"/>
      <c r="Q5000" s="525" t="str">
        <f>IF(OR(SUM(J5001:J5024)&gt;0,SUM(O5001:O5024)&gt;0),"xx","")</f>
        <v/>
      </c>
      <c r="R5000" s="526" t="str">
        <f t="shared" si="1390"/>
        <v/>
      </c>
      <c r="S5000" s="526" t="str">
        <f t="shared" si="1392"/>
        <v/>
      </c>
      <c r="V5000" s="433" t="str">
        <f>VLOOKUP(A5000,[3]Cartilha!$A:$A,1,FALSE)</f>
        <v>9.3.27</v>
      </c>
      <c r="W5000" s="367"/>
    </row>
    <row r="5001" spans="1:23" ht="22.5" hidden="1" x14ac:dyDescent="0.2">
      <c r="A5001" s="623">
        <v>89802</v>
      </c>
      <c r="B5001" s="616" t="s">
        <v>3171</v>
      </c>
      <c r="C5001" s="620" t="s">
        <v>1485</v>
      </c>
      <c r="D5001" s="612" t="s">
        <v>169</v>
      </c>
      <c r="E5001" s="621">
        <v>8.02</v>
      </c>
      <c r="F5001" s="614">
        <f t="shared" si="1391"/>
        <v>9.67</v>
      </c>
      <c r="G5001" s="510"/>
      <c r="H5001" s="423"/>
      <c r="I5001" s="422">
        <f t="shared" ref="I5001:I5024" si="1399">IF(ISBLANK(E5001),0,ROUND(F5001*G5001,2))</f>
        <v>0</v>
      </c>
      <c r="J5001" s="422">
        <f t="shared" ref="J5001:J5024" si="1400">IF(ISBLANK(G5001),0,ROUND(G5001*H5001,2))</f>
        <v>0</v>
      </c>
      <c r="K5001" s="419"/>
      <c r="L5001" s="423">
        <f t="shared" ref="L5001:L5024" si="1401">G5001</f>
        <v>0</v>
      </c>
      <c r="M5001" s="423">
        <f t="shared" ref="M5001:M5024" si="1402">H5001</f>
        <v>0</v>
      </c>
      <c r="N5001" s="424">
        <f t="shared" ref="N5001:N5024" si="1403">IF(ISBLANK(E5001),0,ROUND(F5001*L5001,2))</f>
        <v>0</v>
      </c>
      <c r="O5001" s="424">
        <f t="shared" ref="O5001:O5024" si="1404">IF(ISBLANK(L5001),0,ROUND(L5001*M5001,2))</f>
        <v>0</v>
      </c>
      <c r="P5001" s="420"/>
      <c r="Q5001" s="532"/>
      <c r="R5001" s="526" t="str">
        <f t="shared" si="1390"/>
        <v/>
      </c>
      <c r="S5001" s="526" t="str">
        <f t="shared" si="1392"/>
        <v/>
      </c>
      <c r="V5001" s="433">
        <f>VLOOKUP(A5001,[3]Cartilha!$A:$A,1,FALSE)</f>
        <v>89802</v>
      </c>
      <c r="W5001" s="367"/>
    </row>
    <row r="5002" spans="1:23" ht="22.5" hidden="1" x14ac:dyDescent="0.2">
      <c r="A5002" s="623">
        <v>89806</v>
      </c>
      <c r="B5002" s="616" t="s">
        <v>3171</v>
      </c>
      <c r="C5002" s="620" t="s">
        <v>1486</v>
      </c>
      <c r="D5002" s="612" t="s">
        <v>169</v>
      </c>
      <c r="E5002" s="621">
        <v>16.47</v>
      </c>
      <c r="F5002" s="614">
        <f t="shared" si="1391"/>
        <v>19.86</v>
      </c>
      <c r="G5002" s="510"/>
      <c r="H5002" s="423"/>
      <c r="I5002" s="422">
        <f t="shared" si="1399"/>
        <v>0</v>
      </c>
      <c r="J5002" s="422">
        <f t="shared" si="1400"/>
        <v>0</v>
      </c>
      <c r="K5002" s="419"/>
      <c r="L5002" s="423">
        <f t="shared" si="1401"/>
        <v>0</v>
      </c>
      <c r="M5002" s="423">
        <f t="shared" si="1402"/>
        <v>0</v>
      </c>
      <c r="N5002" s="424">
        <f t="shared" si="1403"/>
        <v>0</v>
      </c>
      <c r="O5002" s="424">
        <f t="shared" si="1404"/>
        <v>0</v>
      </c>
      <c r="P5002" s="420"/>
      <c r="Q5002" s="525"/>
      <c r="R5002" s="526" t="str">
        <f t="shared" si="1390"/>
        <v/>
      </c>
      <c r="S5002" s="526" t="str">
        <f t="shared" si="1392"/>
        <v/>
      </c>
      <c r="V5002" s="433">
        <f>VLOOKUP(A5002,[3]Cartilha!$A:$A,1,FALSE)</f>
        <v>89806</v>
      </c>
      <c r="W5002" s="367"/>
    </row>
    <row r="5003" spans="1:23" ht="22.5" hidden="1" x14ac:dyDescent="0.2">
      <c r="A5003" s="623">
        <v>89810</v>
      </c>
      <c r="B5003" s="616" t="s">
        <v>3171</v>
      </c>
      <c r="C5003" s="620" t="s">
        <v>1487</v>
      </c>
      <c r="D5003" s="612" t="s">
        <v>169</v>
      </c>
      <c r="E5003" s="621">
        <v>20.420000000000002</v>
      </c>
      <c r="F5003" s="614">
        <f t="shared" si="1391"/>
        <v>24.62</v>
      </c>
      <c r="G5003" s="510"/>
      <c r="H5003" s="423"/>
      <c r="I5003" s="422">
        <f t="shared" si="1399"/>
        <v>0</v>
      </c>
      <c r="J5003" s="422">
        <f t="shared" si="1400"/>
        <v>0</v>
      </c>
      <c r="K5003" s="419"/>
      <c r="L5003" s="423">
        <f t="shared" si="1401"/>
        <v>0</v>
      </c>
      <c r="M5003" s="423">
        <f t="shared" si="1402"/>
        <v>0</v>
      </c>
      <c r="N5003" s="424">
        <f t="shared" si="1403"/>
        <v>0</v>
      </c>
      <c r="O5003" s="424">
        <f t="shared" si="1404"/>
        <v>0</v>
      </c>
      <c r="P5003" s="420"/>
      <c r="Q5003" s="525"/>
      <c r="R5003" s="526" t="str">
        <f t="shared" si="1390"/>
        <v/>
      </c>
      <c r="S5003" s="526" t="str">
        <f t="shared" si="1392"/>
        <v/>
      </c>
      <c r="V5003" s="433">
        <f>VLOOKUP(A5003,[3]Cartilha!$A:$A,1,FALSE)</f>
        <v>89810</v>
      </c>
      <c r="W5003" s="367"/>
    </row>
    <row r="5004" spans="1:23" ht="22.5" hidden="1" x14ac:dyDescent="0.2">
      <c r="A5004" s="623">
        <v>89801</v>
      </c>
      <c r="B5004" s="616" t="s">
        <v>3171</v>
      </c>
      <c r="C5004" s="620" t="s">
        <v>1488</v>
      </c>
      <c r="D5004" s="612" t="s">
        <v>169</v>
      </c>
      <c r="E5004" s="621">
        <v>7.23</v>
      </c>
      <c r="F5004" s="614">
        <f t="shared" si="1391"/>
        <v>8.7200000000000006</v>
      </c>
      <c r="G5004" s="510"/>
      <c r="H5004" s="423"/>
      <c r="I5004" s="422">
        <f t="shared" si="1399"/>
        <v>0</v>
      </c>
      <c r="J5004" s="422">
        <f t="shared" si="1400"/>
        <v>0</v>
      </c>
      <c r="K5004" s="419"/>
      <c r="L5004" s="423">
        <f t="shared" si="1401"/>
        <v>0</v>
      </c>
      <c r="M5004" s="423">
        <f t="shared" si="1402"/>
        <v>0</v>
      </c>
      <c r="N5004" s="424">
        <f t="shared" si="1403"/>
        <v>0</v>
      </c>
      <c r="O5004" s="424">
        <f t="shared" si="1404"/>
        <v>0</v>
      </c>
      <c r="P5004" s="420"/>
      <c r="Q5004" s="525"/>
      <c r="R5004" s="526" t="str">
        <f t="shared" si="1390"/>
        <v/>
      </c>
      <c r="S5004" s="526" t="str">
        <f t="shared" si="1392"/>
        <v/>
      </c>
      <c r="V5004" s="433">
        <f>VLOOKUP(A5004,[3]Cartilha!$A:$A,1,FALSE)</f>
        <v>89801</v>
      </c>
      <c r="W5004" s="367"/>
    </row>
    <row r="5005" spans="1:23" ht="22.5" hidden="1" x14ac:dyDescent="0.2">
      <c r="A5005" s="623">
        <v>89803</v>
      </c>
      <c r="B5005" s="616" t="s">
        <v>3171</v>
      </c>
      <c r="C5005" s="620" t="s">
        <v>1489</v>
      </c>
      <c r="D5005" s="612" t="s">
        <v>169</v>
      </c>
      <c r="E5005" s="621">
        <v>16.489999999999998</v>
      </c>
      <c r="F5005" s="614">
        <f t="shared" si="1391"/>
        <v>19.88</v>
      </c>
      <c r="G5005" s="510"/>
      <c r="H5005" s="423"/>
      <c r="I5005" s="422">
        <f t="shared" si="1399"/>
        <v>0</v>
      </c>
      <c r="J5005" s="422">
        <f t="shared" si="1400"/>
        <v>0</v>
      </c>
      <c r="K5005" s="419"/>
      <c r="L5005" s="423">
        <f t="shared" si="1401"/>
        <v>0</v>
      </c>
      <c r="M5005" s="423">
        <f t="shared" si="1402"/>
        <v>0</v>
      </c>
      <c r="N5005" s="424">
        <f t="shared" si="1403"/>
        <v>0</v>
      </c>
      <c r="O5005" s="424">
        <f t="shared" si="1404"/>
        <v>0</v>
      </c>
      <c r="P5005" s="420"/>
      <c r="Q5005" s="525"/>
      <c r="R5005" s="526" t="str">
        <f t="shared" si="1390"/>
        <v/>
      </c>
      <c r="S5005" s="526" t="str">
        <f t="shared" si="1392"/>
        <v/>
      </c>
      <c r="V5005" s="433">
        <f>VLOOKUP(A5005,[3]Cartilha!$A:$A,1,FALSE)</f>
        <v>89803</v>
      </c>
      <c r="W5005" s="367"/>
    </row>
    <row r="5006" spans="1:23" ht="22.5" hidden="1" x14ac:dyDescent="0.2">
      <c r="A5006" s="623">
        <v>89805</v>
      </c>
      <c r="B5006" s="616" t="s">
        <v>3171</v>
      </c>
      <c r="C5006" s="620" t="s">
        <v>1490</v>
      </c>
      <c r="D5006" s="612" t="s">
        <v>169</v>
      </c>
      <c r="E5006" s="621">
        <v>15.35</v>
      </c>
      <c r="F5006" s="614">
        <f t="shared" si="1391"/>
        <v>18.510000000000002</v>
      </c>
      <c r="G5006" s="510"/>
      <c r="H5006" s="423"/>
      <c r="I5006" s="422">
        <f t="shared" si="1399"/>
        <v>0</v>
      </c>
      <c r="J5006" s="422">
        <f t="shared" si="1400"/>
        <v>0</v>
      </c>
      <c r="K5006" s="419"/>
      <c r="L5006" s="423">
        <f t="shared" si="1401"/>
        <v>0</v>
      </c>
      <c r="M5006" s="423">
        <f t="shared" si="1402"/>
        <v>0</v>
      </c>
      <c r="N5006" s="424">
        <f t="shared" si="1403"/>
        <v>0</v>
      </c>
      <c r="O5006" s="424">
        <f t="shared" si="1404"/>
        <v>0</v>
      </c>
      <c r="P5006" s="420"/>
      <c r="Q5006" s="525"/>
      <c r="R5006" s="526" t="str">
        <f t="shared" si="1390"/>
        <v/>
      </c>
      <c r="S5006" s="526" t="str">
        <f t="shared" si="1392"/>
        <v/>
      </c>
      <c r="V5006" s="433">
        <f>VLOOKUP(A5006,[3]Cartilha!$A:$A,1,FALSE)</f>
        <v>89805</v>
      </c>
      <c r="W5006" s="367"/>
    </row>
    <row r="5007" spans="1:23" ht="22.5" hidden="1" x14ac:dyDescent="0.2">
      <c r="A5007" s="623">
        <v>89809</v>
      </c>
      <c r="B5007" s="616" t="s">
        <v>3171</v>
      </c>
      <c r="C5007" s="620" t="s">
        <v>1491</v>
      </c>
      <c r="D5007" s="612" t="s">
        <v>169</v>
      </c>
      <c r="E5007" s="621">
        <v>20.49</v>
      </c>
      <c r="F5007" s="614">
        <f t="shared" si="1391"/>
        <v>24.7</v>
      </c>
      <c r="G5007" s="510"/>
      <c r="H5007" s="423"/>
      <c r="I5007" s="422">
        <f t="shared" si="1399"/>
        <v>0</v>
      </c>
      <c r="J5007" s="422">
        <f t="shared" si="1400"/>
        <v>0</v>
      </c>
      <c r="K5007" s="419"/>
      <c r="L5007" s="423">
        <f t="shared" si="1401"/>
        <v>0</v>
      </c>
      <c r="M5007" s="423">
        <f t="shared" si="1402"/>
        <v>0</v>
      </c>
      <c r="N5007" s="424">
        <f t="shared" si="1403"/>
        <v>0</v>
      </c>
      <c r="O5007" s="424">
        <f t="shared" si="1404"/>
        <v>0</v>
      </c>
      <c r="P5007" s="420"/>
      <c r="Q5007" s="525"/>
      <c r="R5007" s="526" t="str">
        <f t="shared" si="1390"/>
        <v/>
      </c>
      <c r="S5007" s="526" t="str">
        <f t="shared" si="1392"/>
        <v/>
      </c>
      <c r="V5007" s="433">
        <f>VLOOKUP(A5007,[3]Cartilha!$A:$A,1,FALSE)</f>
        <v>89809</v>
      </c>
      <c r="W5007" s="367"/>
    </row>
    <row r="5008" spans="1:23" ht="22.5" hidden="1" x14ac:dyDescent="0.2">
      <c r="A5008" s="623">
        <v>89807</v>
      </c>
      <c r="B5008" s="616" t="s">
        <v>3171</v>
      </c>
      <c r="C5008" s="620" t="s">
        <v>1492</v>
      </c>
      <c r="D5008" s="612" t="s">
        <v>169</v>
      </c>
      <c r="E5008" s="621">
        <v>31.41</v>
      </c>
      <c r="F5008" s="614">
        <f t="shared" si="1391"/>
        <v>37.869999999999997</v>
      </c>
      <c r="G5008" s="510"/>
      <c r="H5008" s="423"/>
      <c r="I5008" s="422">
        <f t="shared" si="1399"/>
        <v>0</v>
      </c>
      <c r="J5008" s="422">
        <f t="shared" si="1400"/>
        <v>0</v>
      </c>
      <c r="K5008" s="419"/>
      <c r="L5008" s="423">
        <f t="shared" si="1401"/>
        <v>0</v>
      </c>
      <c r="M5008" s="423">
        <f t="shared" si="1402"/>
        <v>0</v>
      </c>
      <c r="N5008" s="424">
        <f t="shared" si="1403"/>
        <v>0</v>
      </c>
      <c r="O5008" s="424">
        <f t="shared" si="1404"/>
        <v>0</v>
      </c>
      <c r="P5008" s="420"/>
      <c r="Q5008" s="525"/>
      <c r="R5008" s="526" t="str">
        <f t="shared" si="1390"/>
        <v/>
      </c>
      <c r="S5008" s="526" t="str">
        <f t="shared" si="1392"/>
        <v/>
      </c>
      <c r="V5008" s="433">
        <f>VLOOKUP(A5008,[3]Cartilha!$A:$A,1,FALSE)</f>
        <v>89807</v>
      </c>
      <c r="W5008" s="367"/>
    </row>
    <row r="5009" spans="1:23" ht="22.5" hidden="1" x14ac:dyDescent="0.2">
      <c r="A5009" s="623">
        <v>89811</v>
      </c>
      <c r="B5009" s="616" t="s">
        <v>3171</v>
      </c>
      <c r="C5009" s="620" t="s">
        <v>1493</v>
      </c>
      <c r="D5009" s="612" t="s">
        <v>169</v>
      </c>
      <c r="E5009" s="621">
        <v>37.96</v>
      </c>
      <c r="F5009" s="614">
        <f t="shared" si="1391"/>
        <v>45.76</v>
      </c>
      <c r="G5009" s="510"/>
      <c r="H5009" s="423"/>
      <c r="I5009" s="422">
        <f t="shared" si="1399"/>
        <v>0</v>
      </c>
      <c r="J5009" s="422">
        <f t="shared" si="1400"/>
        <v>0</v>
      </c>
      <c r="K5009" s="419"/>
      <c r="L5009" s="423">
        <f t="shared" si="1401"/>
        <v>0</v>
      </c>
      <c r="M5009" s="423">
        <f t="shared" si="1402"/>
        <v>0</v>
      </c>
      <c r="N5009" s="424">
        <f t="shared" si="1403"/>
        <v>0</v>
      </c>
      <c r="O5009" s="424">
        <f t="shared" si="1404"/>
        <v>0</v>
      </c>
      <c r="P5009" s="420"/>
      <c r="Q5009" s="525"/>
      <c r="R5009" s="526" t="str">
        <f t="shared" si="1390"/>
        <v/>
      </c>
      <c r="S5009" s="526" t="str">
        <f t="shared" si="1392"/>
        <v/>
      </c>
      <c r="V5009" s="433">
        <f>VLOOKUP(A5009,[3]Cartilha!$A:$A,1,FALSE)</f>
        <v>89811</v>
      </c>
      <c r="W5009" s="367"/>
    </row>
    <row r="5010" spans="1:23" ht="22.5" hidden="1" x14ac:dyDescent="0.2">
      <c r="A5010" s="623">
        <v>89804</v>
      </c>
      <c r="B5010" s="616" t="s">
        <v>3171</v>
      </c>
      <c r="C5010" s="620" t="s">
        <v>1494</v>
      </c>
      <c r="D5010" s="612" t="s">
        <v>169</v>
      </c>
      <c r="E5010" s="621">
        <v>17.79</v>
      </c>
      <c r="F5010" s="614">
        <f t="shared" si="1391"/>
        <v>21.45</v>
      </c>
      <c r="G5010" s="510"/>
      <c r="H5010" s="423"/>
      <c r="I5010" s="422">
        <f t="shared" si="1399"/>
        <v>0</v>
      </c>
      <c r="J5010" s="422">
        <f t="shared" si="1400"/>
        <v>0</v>
      </c>
      <c r="K5010" s="419"/>
      <c r="L5010" s="423">
        <f t="shared" si="1401"/>
        <v>0</v>
      </c>
      <c r="M5010" s="423">
        <f t="shared" si="1402"/>
        <v>0</v>
      </c>
      <c r="N5010" s="424">
        <f t="shared" si="1403"/>
        <v>0</v>
      </c>
      <c r="O5010" s="424">
        <f t="shared" si="1404"/>
        <v>0</v>
      </c>
      <c r="P5010" s="420"/>
      <c r="Q5010" s="525"/>
      <c r="R5010" s="526" t="str">
        <f t="shared" si="1390"/>
        <v/>
      </c>
      <c r="S5010" s="526" t="str">
        <f t="shared" si="1392"/>
        <v/>
      </c>
      <c r="V5010" s="433">
        <f>VLOOKUP(A5010,[3]Cartilha!$A:$A,1,FALSE)</f>
        <v>89804</v>
      </c>
      <c r="W5010" s="367"/>
    </row>
    <row r="5011" spans="1:23" ht="22.5" hidden="1" x14ac:dyDescent="0.2">
      <c r="A5011" s="623">
        <v>89808</v>
      </c>
      <c r="B5011" s="616" t="s">
        <v>3171</v>
      </c>
      <c r="C5011" s="620" t="s">
        <v>1495</v>
      </c>
      <c r="D5011" s="612" t="s">
        <v>169</v>
      </c>
      <c r="E5011" s="621">
        <v>47.52</v>
      </c>
      <c r="F5011" s="614">
        <f t="shared" si="1391"/>
        <v>57.29</v>
      </c>
      <c r="G5011" s="510"/>
      <c r="H5011" s="423"/>
      <c r="I5011" s="422">
        <f t="shared" si="1399"/>
        <v>0</v>
      </c>
      <c r="J5011" s="422">
        <f t="shared" si="1400"/>
        <v>0</v>
      </c>
      <c r="K5011" s="419"/>
      <c r="L5011" s="423">
        <f t="shared" si="1401"/>
        <v>0</v>
      </c>
      <c r="M5011" s="423">
        <f t="shared" si="1402"/>
        <v>0</v>
      </c>
      <c r="N5011" s="424">
        <f t="shared" si="1403"/>
        <v>0</v>
      </c>
      <c r="O5011" s="424">
        <f t="shared" si="1404"/>
        <v>0</v>
      </c>
      <c r="P5011" s="420"/>
      <c r="Q5011" s="525"/>
      <c r="R5011" s="526" t="str">
        <f t="shared" si="1390"/>
        <v/>
      </c>
      <c r="S5011" s="526" t="str">
        <f t="shared" si="1392"/>
        <v/>
      </c>
      <c r="V5011" s="433">
        <f>VLOOKUP(A5011,[3]Cartilha!$A:$A,1,FALSE)</f>
        <v>89808</v>
      </c>
      <c r="W5011" s="367"/>
    </row>
    <row r="5012" spans="1:23" ht="22.5" hidden="1" x14ac:dyDescent="0.2">
      <c r="A5012" s="623">
        <v>89812</v>
      </c>
      <c r="B5012" s="616" t="s">
        <v>3171</v>
      </c>
      <c r="C5012" s="620" t="s">
        <v>1496</v>
      </c>
      <c r="D5012" s="612" t="s">
        <v>169</v>
      </c>
      <c r="E5012" s="621">
        <v>68.959999999999994</v>
      </c>
      <c r="F5012" s="614">
        <f t="shared" si="1391"/>
        <v>83.14</v>
      </c>
      <c r="G5012" s="510"/>
      <c r="H5012" s="423"/>
      <c r="I5012" s="422">
        <f t="shared" si="1399"/>
        <v>0</v>
      </c>
      <c r="J5012" s="422">
        <f t="shared" si="1400"/>
        <v>0</v>
      </c>
      <c r="K5012" s="419"/>
      <c r="L5012" s="423">
        <f t="shared" si="1401"/>
        <v>0</v>
      </c>
      <c r="M5012" s="423">
        <f t="shared" si="1402"/>
        <v>0</v>
      </c>
      <c r="N5012" s="424">
        <f t="shared" si="1403"/>
        <v>0</v>
      </c>
      <c r="O5012" s="424">
        <f t="shared" si="1404"/>
        <v>0</v>
      </c>
      <c r="P5012" s="420"/>
      <c r="Q5012" s="525"/>
      <c r="R5012" s="526" t="str">
        <f t="shared" ref="R5012:R5075" si="1405">IF(Q5012="X","x",IF(Q5012="xx","x",IF(O5012&gt;0,"x","")))</f>
        <v/>
      </c>
      <c r="S5012" s="526" t="str">
        <f t="shared" si="1392"/>
        <v/>
      </c>
      <c r="V5012" s="433">
        <f>VLOOKUP(A5012,[3]Cartilha!$A:$A,1,FALSE)</f>
        <v>89812</v>
      </c>
      <c r="W5012" s="367"/>
    </row>
    <row r="5013" spans="1:23" ht="22.5" hidden="1" x14ac:dyDescent="0.2">
      <c r="A5013" s="623">
        <v>89813</v>
      </c>
      <c r="B5013" s="616" t="s">
        <v>3171</v>
      </c>
      <c r="C5013" s="620" t="s">
        <v>1497</v>
      </c>
      <c r="D5013" s="612" t="s">
        <v>169</v>
      </c>
      <c r="E5013" s="621">
        <v>7.19</v>
      </c>
      <c r="F5013" s="614">
        <f t="shared" si="1391"/>
        <v>8.67</v>
      </c>
      <c r="G5013" s="510"/>
      <c r="H5013" s="423"/>
      <c r="I5013" s="422">
        <f t="shared" si="1399"/>
        <v>0</v>
      </c>
      <c r="J5013" s="422">
        <f t="shared" si="1400"/>
        <v>0</v>
      </c>
      <c r="K5013" s="419"/>
      <c r="L5013" s="423">
        <f t="shared" si="1401"/>
        <v>0</v>
      </c>
      <c r="M5013" s="423">
        <f t="shared" si="1402"/>
        <v>0</v>
      </c>
      <c r="N5013" s="424">
        <f t="shared" si="1403"/>
        <v>0</v>
      </c>
      <c r="O5013" s="424">
        <f t="shared" si="1404"/>
        <v>0</v>
      </c>
      <c r="P5013" s="420"/>
      <c r="Q5013" s="525"/>
      <c r="R5013" s="526" t="str">
        <f t="shared" si="1405"/>
        <v/>
      </c>
      <c r="S5013" s="526" t="str">
        <f t="shared" si="1392"/>
        <v/>
      </c>
      <c r="V5013" s="433">
        <f>VLOOKUP(A5013,[3]Cartilha!$A:$A,1,FALSE)</f>
        <v>89813</v>
      </c>
      <c r="W5013" s="367"/>
    </row>
    <row r="5014" spans="1:23" ht="22.5" hidden="1" x14ac:dyDescent="0.2">
      <c r="A5014" s="623">
        <v>89817</v>
      </c>
      <c r="B5014" s="616" t="s">
        <v>3171</v>
      </c>
      <c r="C5014" s="620" t="s">
        <v>1498</v>
      </c>
      <c r="D5014" s="612" t="s">
        <v>169</v>
      </c>
      <c r="E5014" s="621">
        <v>12.96</v>
      </c>
      <c r="F5014" s="614">
        <f t="shared" si="1391"/>
        <v>15.62</v>
      </c>
      <c r="G5014" s="510"/>
      <c r="H5014" s="423"/>
      <c r="I5014" s="422">
        <f t="shared" si="1399"/>
        <v>0</v>
      </c>
      <c r="J5014" s="422">
        <f t="shared" si="1400"/>
        <v>0</v>
      </c>
      <c r="K5014" s="419"/>
      <c r="L5014" s="423">
        <f t="shared" si="1401"/>
        <v>0</v>
      </c>
      <c r="M5014" s="423">
        <f t="shared" si="1402"/>
        <v>0</v>
      </c>
      <c r="N5014" s="424">
        <f t="shared" si="1403"/>
        <v>0</v>
      </c>
      <c r="O5014" s="424">
        <f t="shared" si="1404"/>
        <v>0</v>
      </c>
      <c r="P5014" s="420"/>
      <c r="Q5014" s="525"/>
      <c r="R5014" s="526" t="str">
        <f t="shared" si="1405"/>
        <v/>
      </c>
      <c r="S5014" s="526" t="str">
        <f t="shared" si="1392"/>
        <v/>
      </c>
      <c r="V5014" s="433">
        <f>VLOOKUP(A5014,[3]Cartilha!$A:$A,1,FALSE)</f>
        <v>89817</v>
      </c>
      <c r="W5014" s="367"/>
    </row>
    <row r="5015" spans="1:23" ht="22.5" hidden="1" x14ac:dyDescent="0.2">
      <c r="A5015" s="623">
        <v>89821</v>
      </c>
      <c r="B5015" s="616" t="s">
        <v>3171</v>
      </c>
      <c r="C5015" s="620" t="s">
        <v>1499</v>
      </c>
      <c r="D5015" s="612" t="s">
        <v>169</v>
      </c>
      <c r="E5015" s="621">
        <v>15.96</v>
      </c>
      <c r="F5015" s="614">
        <f t="shared" ref="F5015:F5078" si="1406">IF(E5015=0,0,ROUND(E5015*(1+E$13)*(1-E$14),2))</f>
        <v>19.239999999999998</v>
      </c>
      <c r="G5015" s="510"/>
      <c r="H5015" s="423"/>
      <c r="I5015" s="422">
        <f t="shared" si="1399"/>
        <v>0</v>
      </c>
      <c r="J5015" s="422">
        <f t="shared" si="1400"/>
        <v>0</v>
      </c>
      <c r="K5015" s="419"/>
      <c r="L5015" s="423">
        <f t="shared" si="1401"/>
        <v>0</v>
      </c>
      <c r="M5015" s="423">
        <f t="shared" si="1402"/>
        <v>0</v>
      </c>
      <c r="N5015" s="424">
        <f t="shared" si="1403"/>
        <v>0</v>
      </c>
      <c r="O5015" s="424">
        <f t="shared" si="1404"/>
        <v>0</v>
      </c>
      <c r="P5015" s="420"/>
      <c r="Q5015" s="525"/>
      <c r="R5015" s="526" t="str">
        <f t="shared" si="1405"/>
        <v/>
      </c>
      <c r="S5015" s="526" t="str">
        <f t="shared" si="1392"/>
        <v/>
      </c>
      <c r="V5015" s="433">
        <f>VLOOKUP(A5015,[3]Cartilha!$A:$A,1,FALSE)</f>
        <v>89821</v>
      </c>
      <c r="W5015" s="367"/>
    </row>
    <row r="5016" spans="1:23" ht="22.5" hidden="1" x14ac:dyDescent="0.2">
      <c r="A5016" s="623">
        <v>89814</v>
      </c>
      <c r="B5016" s="616" t="s">
        <v>3171</v>
      </c>
      <c r="C5016" s="620" t="s">
        <v>1500</v>
      </c>
      <c r="D5016" s="612" t="s">
        <v>169</v>
      </c>
      <c r="E5016" s="621">
        <v>16.600000000000001</v>
      </c>
      <c r="F5016" s="614">
        <f t="shared" si="1406"/>
        <v>20.010000000000002</v>
      </c>
      <c r="G5016" s="510"/>
      <c r="H5016" s="423"/>
      <c r="I5016" s="422">
        <f t="shared" si="1399"/>
        <v>0</v>
      </c>
      <c r="J5016" s="422">
        <f t="shared" si="1400"/>
        <v>0</v>
      </c>
      <c r="K5016" s="419"/>
      <c r="L5016" s="423">
        <f t="shared" si="1401"/>
        <v>0</v>
      </c>
      <c r="M5016" s="423">
        <f t="shared" si="1402"/>
        <v>0</v>
      </c>
      <c r="N5016" s="424">
        <f t="shared" si="1403"/>
        <v>0</v>
      </c>
      <c r="O5016" s="424">
        <f t="shared" si="1404"/>
        <v>0</v>
      </c>
      <c r="P5016" s="420"/>
      <c r="Q5016" s="525"/>
      <c r="R5016" s="526" t="str">
        <f t="shared" si="1405"/>
        <v/>
      </c>
      <c r="S5016" s="526" t="str">
        <f t="shared" si="1392"/>
        <v/>
      </c>
      <c r="V5016" s="433">
        <f>VLOOKUP(A5016,[3]Cartilha!$A:$A,1,FALSE)</f>
        <v>89814</v>
      </c>
      <c r="W5016" s="367"/>
    </row>
    <row r="5017" spans="1:23" ht="22.5" hidden="1" x14ac:dyDescent="0.2">
      <c r="A5017" s="623">
        <v>89819</v>
      </c>
      <c r="B5017" s="616" t="s">
        <v>3171</v>
      </c>
      <c r="C5017" s="620" t="s">
        <v>1501</v>
      </c>
      <c r="D5017" s="612" t="s">
        <v>169</v>
      </c>
      <c r="E5017" s="621">
        <v>20.239999999999998</v>
      </c>
      <c r="F5017" s="614">
        <f t="shared" si="1406"/>
        <v>24.4</v>
      </c>
      <c r="G5017" s="510"/>
      <c r="H5017" s="423"/>
      <c r="I5017" s="422">
        <f t="shared" si="1399"/>
        <v>0</v>
      </c>
      <c r="J5017" s="422">
        <f t="shared" si="1400"/>
        <v>0</v>
      </c>
      <c r="K5017" s="419"/>
      <c r="L5017" s="423">
        <f t="shared" si="1401"/>
        <v>0</v>
      </c>
      <c r="M5017" s="423">
        <f t="shared" si="1402"/>
        <v>0</v>
      </c>
      <c r="N5017" s="424">
        <f t="shared" si="1403"/>
        <v>0</v>
      </c>
      <c r="O5017" s="424">
        <f t="shared" si="1404"/>
        <v>0</v>
      </c>
      <c r="P5017" s="420"/>
      <c r="Q5017" s="525"/>
      <c r="R5017" s="526" t="str">
        <f t="shared" si="1405"/>
        <v/>
      </c>
      <c r="S5017" s="526" t="str">
        <f t="shared" si="1392"/>
        <v/>
      </c>
      <c r="V5017" s="433">
        <f>VLOOKUP(A5017,[3]Cartilha!$A:$A,1,FALSE)</f>
        <v>89819</v>
      </c>
      <c r="W5017" s="367"/>
    </row>
    <row r="5018" spans="1:23" ht="22.5" hidden="1" x14ac:dyDescent="0.2">
      <c r="A5018" s="623">
        <v>89823</v>
      </c>
      <c r="B5018" s="616" t="s">
        <v>3171</v>
      </c>
      <c r="C5018" s="620" t="s">
        <v>1502</v>
      </c>
      <c r="D5018" s="612" t="s">
        <v>169</v>
      </c>
      <c r="E5018" s="621">
        <v>29.43</v>
      </c>
      <c r="F5018" s="614">
        <f t="shared" si="1406"/>
        <v>35.479999999999997</v>
      </c>
      <c r="G5018" s="510"/>
      <c r="H5018" s="423"/>
      <c r="I5018" s="422">
        <f t="shared" si="1399"/>
        <v>0</v>
      </c>
      <c r="J5018" s="422">
        <f t="shared" si="1400"/>
        <v>0</v>
      </c>
      <c r="K5018" s="419"/>
      <c r="L5018" s="423">
        <f t="shared" si="1401"/>
        <v>0</v>
      </c>
      <c r="M5018" s="423">
        <f t="shared" si="1402"/>
        <v>0</v>
      </c>
      <c r="N5018" s="424">
        <f t="shared" si="1403"/>
        <v>0</v>
      </c>
      <c r="O5018" s="424">
        <f t="shared" si="1404"/>
        <v>0</v>
      </c>
      <c r="P5018" s="420"/>
      <c r="Q5018" s="525"/>
      <c r="R5018" s="526" t="str">
        <f t="shared" si="1405"/>
        <v/>
      </c>
      <c r="S5018" s="526" t="str">
        <f t="shared" si="1392"/>
        <v/>
      </c>
      <c r="V5018" s="433">
        <f>VLOOKUP(A5018,[3]Cartilha!$A:$A,1,FALSE)</f>
        <v>89823</v>
      </c>
      <c r="W5018" s="367"/>
    </row>
    <row r="5019" spans="1:23" ht="22.5" hidden="1" x14ac:dyDescent="0.2">
      <c r="A5019" s="623">
        <v>89825</v>
      </c>
      <c r="B5019" s="616" t="s">
        <v>3171</v>
      </c>
      <c r="C5019" s="620" t="s">
        <v>1503</v>
      </c>
      <c r="D5019" s="612" t="s">
        <v>169</v>
      </c>
      <c r="E5019" s="621">
        <v>16.09</v>
      </c>
      <c r="F5019" s="614">
        <f t="shared" si="1406"/>
        <v>19.399999999999999</v>
      </c>
      <c r="G5019" s="510"/>
      <c r="H5019" s="423"/>
      <c r="I5019" s="422">
        <f t="shared" si="1399"/>
        <v>0</v>
      </c>
      <c r="J5019" s="422">
        <f t="shared" si="1400"/>
        <v>0</v>
      </c>
      <c r="K5019" s="419"/>
      <c r="L5019" s="423">
        <f t="shared" si="1401"/>
        <v>0</v>
      </c>
      <c r="M5019" s="423">
        <f t="shared" si="1402"/>
        <v>0</v>
      </c>
      <c r="N5019" s="424">
        <f t="shared" si="1403"/>
        <v>0</v>
      </c>
      <c r="O5019" s="424">
        <f t="shared" si="1404"/>
        <v>0</v>
      </c>
      <c r="P5019" s="420"/>
      <c r="Q5019" s="525"/>
      <c r="R5019" s="526" t="str">
        <f t="shared" si="1405"/>
        <v/>
      </c>
      <c r="S5019" s="526" t="str">
        <f t="shared" si="1392"/>
        <v/>
      </c>
      <c r="V5019" s="433">
        <f>VLOOKUP(A5019,[3]Cartilha!$A:$A,1,FALSE)</f>
        <v>89825</v>
      </c>
      <c r="W5019" s="367"/>
    </row>
    <row r="5020" spans="1:23" ht="22.5" hidden="1" x14ac:dyDescent="0.2">
      <c r="A5020" s="623">
        <v>89829</v>
      </c>
      <c r="B5020" s="616" t="s">
        <v>3171</v>
      </c>
      <c r="C5020" s="620" t="s">
        <v>1504</v>
      </c>
      <c r="D5020" s="612" t="s">
        <v>169</v>
      </c>
      <c r="E5020" s="621">
        <v>29.56</v>
      </c>
      <c r="F5020" s="614">
        <f t="shared" si="1406"/>
        <v>35.64</v>
      </c>
      <c r="G5020" s="510"/>
      <c r="H5020" s="423"/>
      <c r="I5020" s="422">
        <f t="shared" si="1399"/>
        <v>0</v>
      </c>
      <c r="J5020" s="422">
        <f t="shared" si="1400"/>
        <v>0</v>
      </c>
      <c r="K5020" s="419"/>
      <c r="L5020" s="423">
        <f t="shared" si="1401"/>
        <v>0</v>
      </c>
      <c r="M5020" s="423">
        <f t="shared" si="1402"/>
        <v>0</v>
      </c>
      <c r="N5020" s="424">
        <f t="shared" si="1403"/>
        <v>0</v>
      </c>
      <c r="O5020" s="424">
        <f t="shared" si="1404"/>
        <v>0</v>
      </c>
      <c r="P5020" s="420"/>
      <c r="Q5020" s="525"/>
      <c r="R5020" s="526" t="str">
        <f t="shared" si="1405"/>
        <v/>
      </c>
      <c r="S5020" s="526" t="str">
        <f t="shared" si="1392"/>
        <v/>
      </c>
      <c r="V5020" s="433">
        <f>VLOOKUP(A5020,[3]Cartilha!$A:$A,1,FALSE)</f>
        <v>89829</v>
      </c>
      <c r="W5020" s="367"/>
    </row>
    <row r="5021" spans="1:23" ht="22.5" hidden="1" x14ac:dyDescent="0.2">
      <c r="A5021" s="623">
        <v>89833</v>
      </c>
      <c r="B5021" s="616" t="s">
        <v>3171</v>
      </c>
      <c r="C5021" s="620" t="s">
        <v>1505</v>
      </c>
      <c r="D5021" s="612" t="s">
        <v>169</v>
      </c>
      <c r="E5021" s="621">
        <v>36.130000000000003</v>
      </c>
      <c r="F5021" s="614">
        <f t="shared" si="1406"/>
        <v>43.56</v>
      </c>
      <c r="G5021" s="510"/>
      <c r="H5021" s="423"/>
      <c r="I5021" s="422">
        <f t="shared" si="1399"/>
        <v>0</v>
      </c>
      <c r="J5021" s="422">
        <f t="shared" si="1400"/>
        <v>0</v>
      </c>
      <c r="K5021" s="419"/>
      <c r="L5021" s="423">
        <f t="shared" si="1401"/>
        <v>0</v>
      </c>
      <c r="M5021" s="423">
        <f t="shared" si="1402"/>
        <v>0</v>
      </c>
      <c r="N5021" s="424">
        <f t="shared" si="1403"/>
        <v>0</v>
      </c>
      <c r="O5021" s="424">
        <f t="shared" si="1404"/>
        <v>0</v>
      </c>
      <c r="P5021" s="420"/>
      <c r="Q5021" s="525"/>
      <c r="R5021" s="526" t="str">
        <f t="shared" si="1405"/>
        <v/>
      </c>
      <c r="S5021" s="526" t="str">
        <f t="shared" si="1392"/>
        <v/>
      </c>
      <c r="V5021" s="433">
        <f>VLOOKUP(A5021,[3]Cartilha!$A:$A,1,FALSE)</f>
        <v>89833</v>
      </c>
      <c r="W5021" s="367"/>
    </row>
    <row r="5022" spans="1:23" ht="22.5" hidden="1" x14ac:dyDescent="0.2">
      <c r="A5022" s="623">
        <v>89827</v>
      </c>
      <c r="B5022" s="616" t="s">
        <v>3171</v>
      </c>
      <c r="C5022" s="620" t="s">
        <v>1506</v>
      </c>
      <c r="D5022" s="612" t="s">
        <v>169</v>
      </c>
      <c r="E5022" s="621">
        <v>18.329999999999998</v>
      </c>
      <c r="F5022" s="614">
        <f t="shared" si="1406"/>
        <v>22.1</v>
      </c>
      <c r="G5022" s="510"/>
      <c r="H5022" s="423"/>
      <c r="I5022" s="422">
        <f t="shared" si="1399"/>
        <v>0</v>
      </c>
      <c r="J5022" s="422">
        <f t="shared" si="1400"/>
        <v>0</v>
      </c>
      <c r="K5022" s="419"/>
      <c r="L5022" s="423">
        <f t="shared" si="1401"/>
        <v>0</v>
      </c>
      <c r="M5022" s="423">
        <f t="shared" si="1402"/>
        <v>0</v>
      </c>
      <c r="N5022" s="424">
        <f t="shared" si="1403"/>
        <v>0</v>
      </c>
      <c r="O5022" s="424">
        <f t="shared" si="1404"/>
        <v>0</v>
      </c>
      <c r="P5022" s="420"/>
      <c r="Q5022" s="525"/>
      <c r="R5022" s="526" t="str">
        <f t="shared" si="1405"/>
        <v/>
      </c>
      <c r="S5022" s="526" t="str">
        <f t="shared" si="1392"/>
        <v/>
      </c>
      <c r="V5022" s="433">
        <f>VLOOKUP(A5022,[3]Cartilha!$A:$A,1,FALSE)</f>
        <v>89827</v>
      </c>
      <c r="W5022" s="367"/>
    </row>
    <row r="5023" spans="1:23" ht="22.5" hidden="1" x14ac:dyDescent="0.2">
      <c r="A5023" s="623">
        <v>89830</v>
      </c>
      <c r="B5023" s="616" t="s">
        <v>3171</v>
      </c>
      <c r="C5023" s="620" t="s">
        <v>1507</v>
      </c>
      <c r="D5023" s="612" t="s">
        <v>169</v>
      </c>
      <c r="E5023" s="621">
        <v>32.64</v>
      </c>
      <c r="F5023" s="614">
        <f t="shared" si="1406"/>
        <v>39.35</v>
      </c>
      <c r="G5023" s="510"/>
      <c r="H5023" s="423"/>
      <c r="I5023" s="422">
        <f t="shared" si="1399"/>
        <v>0</v>
      </c>
      <c r="J5023" s="422">
        <f t="shared" si="1400"/>
        <v>0</v>
      </c>
      <c r="K5023" s="419"/>
      <c r="L5023" s="423">
        <f t="shared" si="1401"/>
        <v>0</v>
      </c>
      <c r="M5023" s="423">
        <f t="shared" si="1402"/>
        <v>0</v>
      </c>
      <c r="N5023" s="424">
        <f t="shared" si="1403"/>
        <v>0</v>
      </c>
      <c r="O5023" s="424">
        <f t="shared" si="1404"/>
        <v>0</v>
      </c>
      <c r="P5023" s="420"/>
      <c r="Q5023" s="525"/>
      <c r="R5023" s="526" t="str">
        <f t="shared" si="1405"/>
        <v/>
      </c>
      <c r="S5023" s="526" t="str">
        <f t="shared" si="1392"/>
        <v/>
      </c>
      <c r="V5023" s="433">
        <f>VLOOKUP(A5023,[3]Cartilha!$A:$A,1,FALSE)</f>
        <v>89830</v>
      </c>
      <c r="W5023" s="367"/>
    </row>
    <row r="5024" spans="1:23" ht="22.5" hidden="1" x14ac:dyDescent="0.2">
      <c r="A5024" s="623">
        <v>89834</v>
      </c>
      <c r="B5024" s="616" t="s">
        <v>3171</v>
      </c>
      <c r="C5024" s="620" t="s">
        <v>1508</v>
      </c>
      <c r="D5024" s="612" t="s">
        <v>169</v>
      </c>
      <c r="E5024" s="621">
        <v>43.36</v>
      </c>
      <c r="F5024" s="614">
        <f t="shared" si="1406"/>
        <v>52.27</v>
      </c>
      <c r="G5024" s="510"/>
      <c r="H5024" s="423"/>
      <c r="I5024" s="422">
        <f t="shared" si="1399"/>
        <v>0</v>
      </c>
      <c r="J5024" s="422">
        <f t="shared" si="1400"/>
        <v>0</v>
      </c>
      <c r="K5024" s="419"/>
      <c r="L5024" s="423">
        <f t="shared" si="1401"/>
        <v>0</v>
      </c>
      <c r="M5024" s="423">
        <f t="shared" si="1402"/>
        <v>0</v>
      </c>
      <c r="N5024" s="424">
        <f t="shared" si="1403"/>
        <v>0</v>
      </c>
      <c r="O5024" s="424">
        <f t="shared" si="1404"/>
        <v>0</v>
      </c>
      <c r="P5024" s="420"/>
      <c r="Q5024" s="525"/>
      <c r="R5024" s="526" t="str">
        <f t="shared" si="1405"/>
        <v/>
      </c>
      <c r="S5024" s="526" t="str">
        <f t="shared" si="1392"/>
        <v/>
      </c>
      <c r="V5024" s="433">
        <f>VLOOKUP(A5024,[3]Cartilha!$A:$A,1,FALSE)</f>
        <v>89834</v>
      </c>
      <c r="W5024" s="367"/>
    </row>
    <row r="5025" spans="1:23" hidden="1" x14ac:dyDescent="0.2">
      <c r="A5025" s="623" t="s">
        <v>2010</v>
      </c>
      <c r="B5025" s="616"/>
      <c r="C5025" s="620" t="s">
        <v>495</v>
      </c>
      <c r="D5025" s="612">
        <v>0</v>
      </c>
      <c r="E5025" s="621"/>
      <c r="F5025" s="614">
        <f t="shared" si="1406"/>
        <v>0</v>
      </c>
      <c r="G5025" s="518"/>
      <c r="H5025" s="446"/>
      <c r="I5025" s="447"/>
      <c r="J5025" s="448"/>
      <c r="K5025" s="419"/>
      <c r="L5025" s="446"/>
      <c r="M5025" s="446"/>
      <c r="N5025" s="447"/>
      <c r="O5025" s="448"/>
      <c r="P5025" s="420"/>
      <c r="Q5025" s="525" t="str">
        <f>IF(OR(SUM(J5026:J5038)&gt;0,SUM(O5026:O5038)&gt;0),"xx","")</f>
        <v/>
      </c>
      <c r="R5025" s="526" t="str">
        <f t="shared" si="1405"/>
        <v/>
      </c>
      <c r="S5025" s="526" t="str">
        <f t="shared" si="1392"/>
        <v/>
      </c>
      <c r="V5025" s="433" t="str">
        <f>VLOOKUP(A5025,[3]Cartilha!$A:$A,1,FALSE)</f>
        <v>9.3.28</v>
      </c>
      <c r="W5025" s="367"/>
    </row>
    <row r="5026" spans="1:23" ht="22.5" hidden="1" x14ac:dyDescent="0.2">
      <c r="A5026" s="623">
        <v>89851</v>
      </c>
      <c r="B5026" s="616" t="s">
        <v>3171</v>
      </c>
      <c r="C5026" s="620" t="s">
        <v>1509</v>
      </c>
      <c r="D5026" s="612" t="s">
        <v>169</v>
      </c>
      <c r="E5026" s="621">
        <v>26.47</v>
      </c>
      <c r="F5026" s="614">
        <f t="shared" si="1406"/>
        <v>31.91</v>
      </c>
      <c r="G5026" s="510"/>
      <c r="H5026" s="423"/>
      <c r="I5026" s="422">
        <f t="shared" ref="I5026:I5038" si="1407">IF(ISBLANK(E5026),0,ROUND(F5026*G5026,2))</f>
        <v>0</v>
      </c>
      <c r="J5026" s="422">
        <f t="shared" ref="J5026:J5038" si="1408">IF(ISBLANK(G5026),0,ROUND(G5026*H5026,2))</f>
        <v>0</v>
      </c>
      <c r="K5026" s="419"/>
      <c r="L5026" s="423">
        <f t="shared" ref="L5026:L5038" si="1409">G5026</f>
        <v>0</v>
      </c>
      <c r="M5026" s="423">
        <f t="shared" ref="M5026:M5038" si="1410">H5026</f>
        <v>0</v>
      </c>
      <c r="N5026" s="424">
        <f t="shared" ref="N5026:N5038" si="1411">IF(ISBLANK(E5026),0,ROUND(F5026*L5026,2))</f>
        <v>0</v>
      </c>
      <c r="O5026" s="424">
        <f t="shared" ref="O5026:O5038" si="1412">IF(ISBLANK(L5026),0,ROUND(L5026*M5026,2))</f>
        <v>0</v>
      </c>
      <c r="P5026" s="420"/>
      <c r="Q5026" s="532"/>
      <c r="R5026" s="526" t="str">
        <f t="shared" si="1405"/>
        <v/>
      </c>
      <c r="S5026" s="526" t="str">
        <f t="shared" ref="S5026:S5089" si="1413">IF(Q5026="X","x",IF(Q5026="xx","x",IF(OR(J5026&gt;0,O5026&gt;0),"x","")))</f>
        <v/>
      </c>
      <c r="V5026" s="433">
        <f>VLOOKUP(A5026,[3]Cartilha!$A:$A,1,FALSE)</f>
        <v>89851</v>
      </c>
      <c r="W5026" s="367"/>
    </row>
    <row r="5027" spans="1:23" ht="22.5" hidden="1" x14ac:dyDescent="0.2">
      <c r="A5027" s="623">
        <v>89855</v>
      </c>
      <c r="B5027" s="616" t="s">
        <v>3171</v>
      </c>
      <c r="C5027" s="620" t="s">
        <v>1510</v>
      </c>
      <c r="D5027" s="612" t="s">
        <v>169</v>
      </c>
      <c r="E5027" s="621">
        <v>99.17</v>
      </c>
      <c r="F5027" s="614">
        <f t="shared" si="1406"/>
        <v>119.56</v>
      </c>
      <c r="G5027" s="510"/>
      <c r="H5027" s="423"/>
      <c r="I5027" s="422">
        <f t="shared" si="1407"/>
        <v>0</v>
      </c>
      <c r="J5027" s="422">
        <f t="shared" si="1408"/>
        <v>0</v>
      </c>
      <c r="K5027" s="419"/>
      <c r="L5027" s="423">
        <f t="shared" si="1409"/>
        <v>0</v>
      </c>
      <c r="M5027" s="423">
        <f t="shared" si="1410"/>
        <v>0</v>
      </c>
      <c r="N5027" s="424">
        <f t="shared" si="1411"/>
        <v>0</v>
      </c>
      <c r="O5027" s="424">
        <f t="shared" si="1412"/>
        <v>0</v>
      </c>
      <c r="P5027" s="420"/>
      <c r="Q5027" s="525"/>
      <c r="R5027" s="526" t="str">
        <f t="shared" si="1405"/>
        <v/>
      </c>
      <c r="S5027" s="526" t="str">
        <f t="shared" si="1413"/>
        <v/>
      </c>
      <c r="V5027" s="433">
        <f>VLOOKUP(A5027,[3]Cartilha!$A:$A,1,FALSE)</f>
        <v>89855</v>
      </c>
      <c r="W5027" s="367"/>
    </row>
    <row r="5028" spans="1:23" ht="22.5" hidden="1" x14ac:dyDescent="0.2">
      <c r="A5028" s="623">
        <v>89850</v>
      </c>
      <c r="B5028" s="616" t="s">
        <v>3171</v>
      </c>
      <c r="C5028" s="620" t="s">
        <v>1511</v>
      </c>
      <c r="D5028" s="612" t="s">
        <v>169</v>
      </c>
      <c r="E5028" s="621">
        <v>26.54</v>
      </c>
      <c r="F5028" s="614">
        <f t="shared" si="1406"/>
        <v>32</v>
      </c>
      <c r="G5028" s="510"/>
      <c r="H5028" s="423"/>
      <c r="I5028" s="422">
        <f t="shared" si="1407"/>
        <v>0</v>
      </c>
      <c r="J5028" s="422">
        <f t="shared" si="1408"/>
        <v>0</v>
      </c>
      <c r="K5028" s="419"/>
      <c r="L5028" s="423">
        <f t="shared" si="1409"/>
        <v>0</v>
      </c>
      <c r="M5028" s="423">
        <f t="shared" si="1410"/>
        <v>0</v>
      </c>
      <c r="N5028" s="424">
        <f t="shared" si="1411"/>
        <v>0</v>
      </c>
      <c r="O5028" s="424">
        <f t="shared" si="1412"/>
        <v>0</v>
      </c>
      <c r="P5028" s="420"/>
      <c r="Q5028" s="525"/>
      <c r="R5028" s="526" t="str">
        <f t="shared" si="1405"/>
        <v/>
      </c>
      <c r="S5028" s="526" t="str">
        <f t="shared" si="1413"/>
        <v/>
      </c>
      <c r="V5028" s="433">
        <f>VLOOKUP(A5028,[3]Cartilha!$A:$A,1,FALSE)</f>
        <v>89850</v>
      </c>
      <c r="W5028" s="367"/>
    </row>
    <row r="5029" spans="1:23" ht="22.5" hidden="1" x14ac:dyDescent="0.2">
      <c r="A5029" s="623">
        <v>89854</v>
      </c>
      <c r="B5029" s="616" t="s">
        <v>3171</v>
      </c>
      <c r="C5029" s="620" t="s">
        <v>1512</v>
      </c>
      <c r="D5029" s="612" t="s">
        <v>169</v>
      </c>
      <c r="E5029" s="621">
        <v>92.93</v>
      </c>
      <c r="F5029" s="614">
        <f t="shared" si="1406"/>
        <v>112.04</v>
      </c>
      <c r="G5029" s="510"/>
      <c r="H5029" s="423"/>
      <c r="I5029" s="422">
        <f t="shared" si="1407"/>
        <v>0</v>
      </c>
      <c r="J5029" s="422">
        <f t="shared" si="1408"/>
        <v>0</v>
      </c>
      <c r="K5029" s="419"/>
      <c r="L5029" s="423">
        <f t="shared" si="1409"/>
        <v>0</v>
      </c>
      <c r="M5029" s="423">
        <f t="shared" si="1410"/>
        <v>0</v>
      </c>
      <c r="N5029" s="424">
        <f t="shared" si="1411"/>
        <v>0</v>
      </c>
      <c r="O5029" s="424">
        <f t="shared" si="1412"/>
        <v>0</v>
      </c>
      <c r="P5029" s="420"/>
      <c r="Q5029" s="525"/>
      <c r="R5029" s="526" t="str">
        <f t="shared" si="1405"/>
        <v/>
      </c>
      <c r="S5029" s="526" t="str">
        <f t="shared" si="1413"/>
        <v/>
      </c>
      <c r="V5029" s="433">
        <f>VLOOKUP(A5029,[3]Cartilha!$A:$A,1,FALSE)</f>
        <v>89854</v>
      </c>
      <c r="W5029" s="367"/>
    </row>
    <row r="5030" spans="1:23" ht="22.5" hidden="1" x14ac:dyDescent="0.2">
      <c r="A5030" s="623">
        <v>89852</v>
      </c>
      <c r="B5030" s="616" t="s">
        <v>3171</v>
      </c>
      <c r="C5030" s="620" t="s">
        <v>1513</v>
      </c>
      <c r="D5030" s="612" t="s">
        <v>169</v>
      </c>
      <c r="E5030" s="621">
        <v>44.01</v>
      </c>
      <c r="F5030" s="614">
        <f t="shared" si="1406"/>
        <v>53.06</v>
      </c>
      <c r="G5030" s="510"/>
      <c r="H5030" s="423"/>
      <c r="I5030" s="422">
        <f t="shared" si="1407"/>
        <v>0</v>
      </c>
      <c r="J5030" s="422">
        <f t="shared" si="1408"/>
        <v>0</v>
      </c>
      <c r="K5030" s="419"/>
      <c r="L5030" s="423">
        <f t="shared" si="1409"/>
        <v>0</v>
      </c>
      <c r="M5030" s="423">
        <f t="shared" si="1410"/>
        <v>0</v>
      </c>
      <c r="N5030" s="424">
        <f t="shared" si="1411"/>
        <v>0</v>
      </c>
      <c r="O5030" s="424">
        <f t="shared" si="1412"/>
        <v>0</v>
      </c>
      <c r="P5030" s="420"/>
      <c r="Q5030" s="525"/>
      <c r="R5030" s="526" t="str">
        <f t="shared" si="1405"/>
        <v/>
      </c>
      <c r="S5030" s="526" t="str">
        <f t="shared" si="1413"/>
        <v/>
      </c>
      <c r="V5030" s="433">
        <f>VLOOKUP(A5030,[3]Cartilha!$A:$A,1,FALSE)</f>
        <v>89852</v>
      </c>
      <c r="W5030" s="367"/>
    </row>
    <row r="5031" spans="1:23" ht="22.5" hidden="1" x14ac:dyDescent="0.2">
      <c r="A5031" s="623">
        <v>89853</v>
      </c>
      <c r="B5031" s="616" t="s">
        <v>3171</v>
      </c>
      <c r="C5031" s="620" t="s">
        <v>1514</v>
      </c>
      <c r="D5031" s="612" t="s">
        <v>169</v>
      </c>
      <c r="E5031" s="621">
        <v>75.010000000000005</v>
      </c>
      <c r="F5031" s="614">
        <f t="shared" si="1406"/>
        <v>90.43</v>
      </c>
      <c r="G5031" s="510"/>
      <c r="H5031" s="423"/>
      <c r="I5031" s="422">
        <f t="shared" si="1407"/>
        <v>0</v>
      </c>
      <c r="J5031" s="422">
        <f t="shared" si="1408"/>
        <v>0</v>
      </c>
      <c r="K5031" s="419"/>
      <c r="L5031" s="423">
        <f t="shared" si="1409"/>
        <v>0</v>
      </c>
      <c r="M5031" s="423">
        <f t="shared" si="1410"/>
        <v>0</v>
      </c>
      <c r="N5031" s="424">
        <f t="shared" si="1411"/>
        <v>0</v>
      </c>
      <c r="O5031" s="424">
        <f t="shared" si="1412"/>
        <v>0</v>
      </c>
      <c r="P5031" s="420"/>
      <c r="Q5031" s="525"/>
      <c r="R5031" s="526" t="str">
        <f t="shared" si="1405"/>
        <v/>
      </c>
      <c r="S5031" s="526" t="str">
        <f t="shared" si="1413"/>
        <v/>
      </c>
      <c r="V5031" s="433">
        <f>VLOOKUP(A5031,[3]Cartilha!$A:$A,1,FALSE)</f>
        <v>89853</v>
      </c>
      <c r="W5031" s="367"/>
    </row>
    <row r="5032" spans="1:23" ht="22.5" hidden="1" x14ac:dyDescent="0.2">
      <c r="A5032" s="623">
        <v>89856</v>
      </c>
      <c r="B5032" s="616" t="s">
        <v>3171</v>
      </c>
      <c r="C5032" s="620" t="s">
        <v>1515</v>
      </c>
      <c r="D5032" s="612" t="s">
        <v>169</v>
      </c>
      <c r="E5032" s="621">
        <v>19.989999999999998</v>
      </c>
      <c r="F5032" s="614">
        <f t="shared" si="1406"/>
        <v>24.1</v>
      </c>
      <c r="G5032" s="510"/>
      <c r="H5032" s="423"/>
      <c r="I5032" s="422">
        <f t="shared" si="1407"/>
        <v>0</v>
      </c>
      <c r="J5032" s="422">
        <f t="shared" si="1408"/>
        <v>0</v>
      </c>
      <c r="K5032" s="419"/>
      <c r="L5032" s="423">
        <f t="shared" si="1409"/>
        <v>0</v>
      </c>
      <c r="M5032" s="423">
        <f t="shared" si="1410"/>
        <v>0</v>
      </c>
      <c r="N5032" s="424">
        <f t="shared" si="1411"/>
        <v>0</v>
      </c>
      <c r="O5032" s="424">
        <f t="shared" si="1412"/>
        <v>0</v>
      </c>
      <c r="P5032" s="420"/>
      <c r="Q5032" s="525"/>
      <c r="R5032" s="526" t="str">
        <f t="shared" si="1405"/>
        <v/>
      </c>
      <c r="S5032" s="526" t="str">
        <f t="shared" si="1413"/>
        <v/>
      </c>
      <c r="V5032" s="433">
        <f>VLOOKUP(A5032,[3]Cartilha!$A:$A,1,FALSE)</f>
        <v>89856</v>
      </c>
      <c r="W5032" s="367"/>
    </row>
    <row r="5033" spans="1:23" ht="22.5" hidden="1" x14ac:dyDescent="0.2">
      <c r="A5033" s="623">
        <v>89857</v>
      </c>
      <c r="B5033" s="616" t="s">
        <v>3171</v>
      </c>
      <c r="C5033" s="620" t="s">
        <v>1516</v>
      </c>
      <c r="D5033" s="612" t="s">
        <v>169</v>
      </c>
      <c r="E5033" s="621">
        <v>33.46</v>
      </c>
      <c r="F5033" s="614">
        <f t="shared" si="1406"/>
        <v>40.340000000000003</v>
      </c>
      <c r="G5033" s="510"/>
      <c r="H5033" s="423"/>
      <c r="I5033" s="422">
        <f t="shared" si="1407"/>
        <v>0</v>
      </c>
      <c r="J5033" s="422">
        <f t="shared" si="1408"/>
        <v>0</v>
      </c>
      <c r="K5033" s="419"/>
      <c r="L5033" s="423">
        <f t="shared" si="1409"/>
        <v>0</v>
      </c>
      <c r="M5033" s="423">
        <f t="shared" si="1410"/>
        <v>0</v>
      </c>
      <c r="N5033" s="424">
        <f t="shared" si="1411"/>
        <v>0</v>
      </c>
      <c r="O5033" s="424">
        <f t="shared" si="1412"/>
        <v>0</v>
      </c>
      <c r="P5033" s="420"/>
      <c r="Q5033" s="525"/>
      <c r="R5033" s="526" t="str">
        <f t="shared" si="1405"/>
        <v/>
      </c>
      <c r="S5033" s="526" t="str">
        <f t="shared" si="1413"/>
        <v/>
      </c>
      <c r="V5033" s="433">
        <f>VLOOKUP(A5033,[3]Cartilha!$A:$A,1,FALSE)</f>
        <v>89857</v>
      </c>
      <c r="W5033" s="367"/>
    </row>
    <row r="5034" spans="1:23" ht="22.5" hidden="1" x14ac:dyDescent="0.2">
      <c r="A5034" s="623">
        <v>89859</v>
      </c>
      <c r="B5034" s="616" t="s">
        <v>3171</v>
      </c>
      <c r="C5034" s="620" t="s">
        <v>1517</v>
      </c>
      <c r="D5034" s="612" t="s">
        <v>169</v>
      </c>
      <c r="E5034" s="621">
        <v>87.93</v>
      </c>
      <c r="F5034" s="614">
        <f t="shared" si="1406"/>
        <v>106.01</v>
      </c>
      <c r="G5034" s="510"/>
      <c r="H5034" s="423"/>
      <c r="I5034" s="422">
        <f t="shared" si="1407"/>
        <v>0</v>
      </c>
      <c r="J5034" s="422">
        <f t="shared" si="1408"/>
        <v>0</v>
      </c>
      <c r="K5034" s="419"/>
      <c r="L5034" s="423">
        <f t="shared" si="1409"/>
        <v>0</v>
      </c>
      <c r="M5034" s="423">
        <f t="shared" si="1410"/>
        <v>0</v>
      </c>
      <c r="N5034" s="424">
        <f t="shared" si="1411"/>
        <v>0</v>
      </c>
      <c r="O5034" s="424">
        <f t="shared" si="1412"/>
        <v>0</v>
      </c>
      <c r="P5034" s="420"/>
      <c r="Q5034" s="525"/>
      <c r="R5034" s="526" t="str">
        <f t="shared" si="1405"/>
        <v/>
      </c>
      <c r="S5034" s="526" t="str">
        <f t="shared" si="1413"/>
        <v/>
      </c>
      <c r="V5034" s="433">
        <f>VLOOKUP(A5034,[3]Cartilha!$A:$A,1,FALSE)</f>
        <v>89859</v>
      </c>
      <c r="W5034" s="367"/>
    </row>
    <row r="5035" spans="1:23" ht="22.5" hidden="1" x14ac:dyDescent="0.2">
      <c r="A5035" s="623">
        <v>89860</v>
      </c>
      <c r="B5035" s="616" t="s">
        <v>3171</v>
      </c>
      <c r="C5035" s="620" t="s">
        <v>1518</v>
      </c>
      <c r="D5035" s="612" t="s">
        <v>169</v>
      </c>
      <c r="E5035" s="621">
        <v>44.2</v>
      </c>
      <c r="F5035" s="614">
        <f t="shared" si="1406"/>
        <v>53.29</v>
      </c>
      <c r="G5035" s="510"/>
      <c r="H5035" s="423"/>
      <c r="I5035" s="422">
        <f t="shared" si="1407"/>
        <v>0</v>
      </c>
      <c r="J5035" s="422">
        <f t="shared" si="1408"/>
        <v>0</v>
      </c>
      <c r="K5035" s="419"/>
      <c r="L5035" s="423">
        <f t="shared" si="1409"/>
        <v>0</v>
      </c>
      <c r="M5035" s="423">
        <f t="shared" si="1410"/>
        <v>0</v>
      </c>
      <c r="N5035" s="424">
        <f t="shared" si="1411"/>
        <v>0</v>
      </c>
      <c r="O5035" s="424">
        <f t="shared" si="1412"/>
        <v>0</v>
      </c>
      <c r="P5035" s="420"/>
      <c r="Q5035" s="525"/>
      <c r="R5035" s="526" t="str">
        <f t="shared" si="1405"/>
        <v/>
      </c>
      <c r="S5035" s="526" t="str">
        <f t="shared" si="1413"/>
        <v/>
      </c>
      <c r="V5035" s="433">
        <f>VLOOKUP(A5035,[3]Cartilha!$A:$A,1,FALSE)</f>
        <v>89860</v>
      </c>
      <c r="W5035" s="367"/>
    </row>
    <row r="5036" spans="1:23" ht="22.5" hidden="1" x14ac:dyDescent="0.2">
      <c r="A5036" s="623">
        <v>89862</v>
      </c>
      <c r="B5036" s="616" t="s">
        <v>3171</v>
      </c>
      <c r="C5036" s="620" t="s">
        <v>1519</v>
      </c>
      <c r="D5036" s="612" t="s">
        <v>169</v>
      </c>
      <c r="E5036" s="621">
        <v>93.74</v>
      </c>
      <c r="F5036" s="614">
        <f t="shared" si="1406"/>
        <v>113.01</v>
      </c>
      <c r="G5036" s="510"/>
      <c r="H5036" s="423"/>
      <c r="I5036" s="422">
        <f t="shared" si="1407"/>
        <v>0</v>
      </c>
      <c r="J5036" s="422">
        <f t="shared" si="1408"/>
        <v>0</v>
      </c>
      <c r="K5036" s="419"/>
      <c r="L5036" s="423">
        <f t="shared" si="1409"/>
        <v>0</v>
      </c>
      <c r="M5036" s="423">
        <f t="shared" si="1410"/>
        <v>0</v>
      </c>
      <c r="N5036" s="424">
        <f t="shared" si="1411"/>
        <v>0</v>
      </c>
      <c r="O5036" s="424">
        <f t="shared" si="1412"/>
        <v>0</v>
      </c>
      <c r="P5036" s="420"/>
      <c r="Q5036" s="525"/>
      <c r="R5036" s="526" t="str">
        <f t="shared" si="1405"/>
        <v/>
      </c>
      <c r="S5036" s="526" t="str">
        <f t="shared" si="1413"/>
        <v/>
      </c>
      <c r="V5036" s="433">
        <f>VLOOKUP(A5036,[3]Cartilha!$A:$A,1,FALSE)</f>
        <v>89862</v>
      </c>
      <c r="W5036" s="367"/>
    </row>
    <row r="5037" spans="1:23" ht="22.5" hidden="1" x14ac:dyDescent="0.2">
      <c r="A5037" s="623">
        <v>89861</v>
      </c>
      <c r="B5037" s="616" t="s">
        <v>3171</v>
      </c>
      <c r="C5037" s="620" t="s">
        <v>1520</v>
      </c>
      <c r="D5037" s="612" t="s">
        <v>169</v>
      </c>
      <c r="E5037" s="621">
        <v>51.43</v>
      </c>
      <c r="F5037" s="614">
        <f t="shared" si="1406"/>
        <v>62</v>
      </c>
      <c r="G5037" s="510"/>
      <c r="H5037" s="423"/>
      <c r="I5037" s="422">
        <f t="shared" si="1407"/>
        <v>0</v>
      </c>
      <c r="J5037" s="422">
        <f t="shared" si="1408"/>
        <v>0</v>
      </c>
      <c r="K5037" s="419"/>
      <c r="L5037" s="423">
        <f t="shared" si="1409"/>
        <v>0</v>
      </c>
      <c r="M5037" s="423">
        <f t="shared" si="1410"/>
        <v>0</v>
      </c>
      <c r="N5037" s="424">
        <f t="shared" si="1411"/>
        <v>0</v>
      </c>
      <c r="O5037" s="424">
        <f t="shared" si="1412"/>
        <v>0</v>
      </c>
      <c r="P5037" s="420"/>
      <c r="Q5037" s="525"/>
      <c r="R5037" s="526" t="str">
        <f t="shared" si="1405"/>
        <v/>
      </c>
      <c r="S5037" s="526" t="str">
        <f t="shared" si="1413"/>
        <v/>
      </c>
      <c r="V5037" s="433">
        <f>VLOOKUP(A5037,[3]Cartilha!$A:$A,1,FALSE)</f>
        <v>89861</v>
      </c>
      <c r="W5037" s="367"/>
    </row>
    <row r="5038" spans="1:23" ht="22.5" hidden="1" x14ac:dyDescent="0.2">
      <c r="A5038" s="623">
        <v>89863</v>
      </c>
      <c r="B5038" s="616" t="s">
        <v>3171</v>
      </c>
      <c r="C5038" s="620" t="s">
        <v>1521</v>
      </c>
      <c r="D5038" s="612" t="s">
        <v>169</v>
      </c>
      <c r="E5038" s="621">
        <v>214.38</v>
      </c>
      <c r="F5038" s="614">
        <f t="shared" si="1406"/>
        <v>258.45999999999998</v>
      </c>
      <c r="G5038" s="510"/>
      <c r="H5038" s="423"/>
      <c r="I5038" s="422">
        <f t="shared" si="1407"/>
        <v>0</v>
      </c>
      <c r="J5038" s="422">
        <f t="shared" si="1408"/>
        <v>0</v>
      </c>
      <c r="K5038" s="419"/>
      <c r="L5038" s="423">
        <f t="shared" si="1409"/>
        <v>0</v>
      </c>
      <c r="M5038" s="423">
        <f t="shared" si="1410"/>
        <v>0</v>
      </c>
      <c r="N5038" s="424">
        <f t="shared" si="1411"/>
        <v>0</v>
      </c>
      <c r="O5038" s="424">
        <f t="shared" si="1412"/>
        <v>0</v>
      </c>
      <c r="P5038" s="420"/>
      <c r="Q5038" s="532"/>
      <c r="R5038" s="526" t="str">
        <f t="shared" si="1405"/>
        <v/>
      </c>
      <c r="S5038" s="526" t="str">
        <f t="shared" si="1413"/>
        <v/>
      </c>
      <c r="V5038" s="433">
        <f>VLOOKUP(A5038,[3]Cartilha!$A:$A,1,FALSE)</f>
        <v>89863</v>
      </c>
      <c r="W5038" s="367"/>
    </row>
    <row r="5039" spans="1:23" hidden="1" x14ac:dyDescent="0.2">
      <c r="A5039" s="623" t="s">
        <v>2011</v>
      </c>
      <c r="B5039" s="616"/>
      <c r="C5039" s="620" t="s">
        <v>496</v>
      </c>
      <c r="D5039" s="612">
        <v>0</v>
      </c>
      <c r="E5039" s="621"/>
      <c r="F5039" s="614">
        <f t="shared" si="1406"/>
        <v>0</v>
      </c>
      <c r="G5039" s="518"/>
      <c r="H5039" s="446"/>
      <c r="I5039" s="447"/>
      <c r="J5039" s="448"/>
      <c r="K5039" s="419"/>
      <c r="L5039" s="446"/>
      <c r="M5039" s="446"/>
      <c r="N5039" s="447"/>
      <c r="O5039" s="448"/>
      <c r="P5039" s="420"/>
      <c r="Q5039" s="525" t="str">
        <f>IF(OR(SUM(J5040:J5049)&gt;0,SUM(O5040:O5049)&gt;0),"xx","")</f>
        <v/>
      </c>
      <c r="R5039" s="526" t="str">
        <f t="shared" si="1405"/>
        <v/>
      </c>
      <c r="S5039" s="526" t="str">
        <f t="shared" si="1413"/>
        <v/>
      </c>
      <c r="V5039" s="433" t="str">
        <f>VLOOKUP(A5039,[3]Cartilha!$A:$A,1,FALSE)</f>
        <v>9.3.29</v>
      </c>
      <c r="W5039" s="367"/>
    </row>
    <row r="5040" spans="1:23" hidden="1" x14ac:dyDescent="0.2">
      <c r="A5040" s="623">
        <v>89508</v>
      </c>
      <c r="B5040" s="616" t="s">
        <v>3171</v>
      </c>
      <c r="C5040" s="620" t="s">
        <v>1522</v>
      </c>
      <c r="D5040" s="612" t="s">
        <v>7029</v>
      </c>
      <c r="E5040" s="621">
        <v>25.09</v>
      </c>
      <c r="F5040" s="614">
        <f t="shared" si="1406"/>
        <v>30.25</v>
      </c>
      <c r="G5040" s="510"/>
      <c r="H5040" s="423"/>
      <c r="I5040" s="422">
        <f t="shared" ref="I5040:I5049" si="1414">IF(ISBLANK(E5040),0,ROUND(F5040*G5040,2))</f>
        <v>0</v>
      </c>
      <c r="J5040" s="422">
        <f t="shared" ref="J5040:J5049" si="1415">IF(ISBLANK(G5040),0,ROUND(G5040*H5040,2))</f>
        <v>0</v>
      </c>
      <c r="K5040" s="419"/>
      <c r="L5040" s="423">
        <f t="shared" ref="L5040:L5049" si="1416">G5040</f>
        <v>0</v>
      </c>
      <c r="M5040" s="423">
        <f t="shared" ref="M5040:M5049" si="1417">H5040</f>
        <v>0</v>
      </c>
      <c r="N5040" s="424">
        <f t="shared" ref="N5040:N5049" si="1418">IF(ISBLANK(E5040),0,ROUND(F5040*L5040,2))</f>
        <v>0</v>
      </c>
      <c r="O5040" s="424">
        <f t="shared" ref="O5040:O5049" si="1419">IF(ISBLANK(L5040),0,ROUND(L5040*M5040,2))</f>
        <v>0</v>
      </c>
      <c r="P5040" s="420"/>
      <c r="Q5040" s="532"/>
      <c r="R5040" s="526" t="str">
        <f t="shared" si="1405"/>
        <v/>
      </c>
      <c r="S5040" s="526" t="str">
        <f t="shared" si="1413"/>
        <v/>
      </c>
      <c r="V5040" s="433">
        <f>VLOOKUP(A5040,[3]Cartilha!$A:$A,1,FALSE)</f>
        <v>89508</v>
      </c>
      <c r="W5040" s="367"/>
    </row>
    <row r="5041" spans="1:23" hidden="1" x14ac:dyDescent="0.2">
      <c r="A5041" s="623">
        <v>89509</v>
      </c>
      <c r="B5041" s="616" t="s">
        <v>3171</v>
      </c>
      <c r="C5041" s="620" t="s">
        <v>1523</v>
      </c>
      <c r="D5041" s="612" t="s">
        <v>7029</v>
      </c>
      <c r="E5041" s="621">
        <v>33.770000000000003</v>
      </c>
      <c r="F5041" s="614">
        <f t="shared" si="1406"/>
        <v>40.71</v>
      </c>
      <c r="G5041" s="510"/>
      <c r="H5041" s="423"/>
      <c r="I5041" s="422">
        <f t="shared" si="1414"/>
        <v>0</v>
      </c>
      <c r="J5041" s="422">
        <f t="shared" si="1415"/>
        <v>0</v>
      </c>
      <c r="K5041" s="419"/>
      <c r="L5041" s="423">
        <f t="shared" si="1416"/>
        <v>0</v>
      </c>
      <c r="M5041" s="423">
        <f t="shared" si="1417"/>
        <v>0</v>
      </c>
      <c r="N5041" s="424">
        <f t="shared" si="1418"/>
        <v>0</v>
      </c>
      <c r="O5041" s="424">
        <f t="shared" si="1419"/>
        <v>0</v>
      </c>
      <c r="P5041" s="420"/>
      <c r="Q5041" s="525"/>
      <c r="R5041" s="526" t="str">
        <f t="shared" si="1405"/>
        <v/>
      </c>
      <c r="S5041" s="526" t="str">
        <f t="shared" si="1413"/>
        <v/>
      </c>
      <c r="V5041" s="433">
        <f>VLOOKUP(A5041,[3]Cartilha!$A:$A,1,FALSE)</f>
        <v>89509</v>
      </c>
      <c r="W5041" s="367"/>
    </row>
    <row r="5042" spans="1:23" hidden="1" x14ac:dyDescent="0.2">
      <c r="A5042" s="623">
        <v>89511</v>
      </c>
      <c r="B5042" s="616" t="s">
        <v>3171</v>
      </c>
      <c r="C5042" s="620" t="s">
        <v>1524</v>
      </c>
      <c r="D5042" s="612" t="s">
        <v>7029</v>
      </c>
      <c r="E5042" s="621">
        <v>49.25</v>
      </c>
      <c r="F5042" s="614">
        <f t="shared" si="1406"/>
        <v>59.38</v>
      </c>
      <c r="G5042" s="510"/>
      <c r="H5042" s="423"/>
      <c r="I5042" s="422">
        <f t="shared" si="1414"/>
        <v>0</v>
      </c>
      <c r="J5042" s="422">
        <f t="shared" si="1415"/>
        <v>0</v>
      </c>
      <c r="K5042" s="419"/>
      <c r="L5042" s="423">
        <f t="shared" si="1416"/>
        <v>0</v>
      </c>
      <c r="M5042" s="423">
        <f t="shared" si="1417"/>
        <v>0</v>
      </c>
      <c r="N5042" s="424">
        <f t="shared" si="1418"/>
        <v>0</v>
      </c>
      <c r="O5042" s="424">
        <f t="shared" si="1419"/>
        <v>0</v>
      </c>
      <c r="P5042" s="420"/>
      <c r="Q5042" s="525"/>
      <c r="R5042" s="526" t="str">
        <f t="shared" si="1405"/>
        <v/>
      </c>
      <c r="S5042" s="526" t="str">
        <f t="shared" si="1413"/>
        <v/>
      </c>
      <c r="V5042" s="433">
        <f>VLOOKUP(A5042,[3]Cartilha!$A:$A,1,FALSE)</f>
        <v>89511</v>
      </c>
      <c r="W5042" s="367"/>
    </row>
    <row r="5043" spans="1:23" hidden="1" x14ac:dyDescent="0.2">
      <c r="A5043" s="623">
        <v>89512</v>
      </c>
      <c r="B5043" s="616" t="s">
        <v>3171</v>
      </c>
      <c r="C5043" s="620" t="s">
        <v>1525</v>
      </c>
      <c r="D5043" s="612" t="s">
        <v>7029</v>
      </c>
      <c r="E5043" s="621">
        <v>78.680000000000007</v>
      </c>
      <c r="F5043" s="614">
        <f t="shared" si="1406"/>
        <v>94.86</v>
      </c>
      <c r="G5043" s="510"/>
      <c r="H5043" s="423"/>
      <c r="I5043" s="422">
        <f t="shared" si="1414"/>
        <v>0</v>
      </c>
      <c r="J5043" s="422">
        <f t="shared" si="1415"/>
        <v>0</v>
      </c>
      <c r="K5043" s="419"/>
      <c r="L5043" s="423">
        <f t="shared" si="1416"/>
        <v>0</v>
      </c>
      <c r="M5043" s="423">
        <f t="shared" si="1417"/>
        <v>0</v>
      </c>
      <c r="N5043" s="424">
        <f t="shared" si="1418"/>
        <v>0</v>
      </c>
      <c r="O5043" s="424">
        <f t="shared" si="1419"/>
        <v>0</v>
      </c>
      <c r="P5043" s="420"/>
      <c r="Q5043" s="525"/>
      <c r="R5043" s="526" t="str">
        <f t="shared" si="1405"/>
        <v/>
      </c>
      <c r="S5043" s="526" t="str">
        <f t="shared" si="1413"/>
        <v/>
      </c>
      <c r="V5043" s="433">
        <f>VLOOKUP(A5043,[3]Cartilha!$A:$A,1,FALSE)</f>
        <v>89512</v>
      </c>
      <c r="W5043" s="367"/>
    </row>
    <row r="5044" spans="1:23" ht="22.5" hidden="1" x14ac:dyDescent="0.2">
      <c r="A5044" s="623">
        <v>89576</v>
      </c>
      <c r="B5044" s="616" t="s">
        <v>3171</v>
      </c>
      <c r="C5044" s="620" t="s">
        <v>1526</v>
      </c>
      <c r="D5044" s="612" t="s">
        <v>7029</v>
      </c>
      <c r="E5044" s="621">
        <v>31.47</v>
      </c>
      <c r="F5044" s="614">
        <f t="shared" si="1406"/>
        <v>37.94</v>
      </c>
      <c r="G5044" s="510"/>
      <c r="H5044" s="423"/>
      <c r="I5044" s="422">
        <f t="shared" si="1414"/>
        <v>0</v>
      </c>
      <c r="J5044" s="422">
        <f t="shared" si="1415"/>
        <v>0</v>
      </c>
      <c r="K5044" s="419"/>
      <c r="L5044" s="423">
        <f t="shared" si="1416"/>
        <v>0</v>
      </c>
      <c r="M5044" s="423">
        <f t="shared" si="1417"/>
        <v>0</v>
      </c>
      <c r="N5044" s="424">
        <f t="shared" si="1418"/>
        <v>0</v>
      </c>
      <c r="O5044" s="424">
        <f t="shared" si="1419"/>
        <v>0</v>
      </c>
      <c r="P5044" s="420"/>
      <c r="Q5044" s="525"/>
      <c r="R5044" s="526" t="str">
        <f t="shared" si="1405"/>
        <v/>
      </c>
      <c r="S5044" s="526" t="str">
        <f t="shared" si="1413"/>
        <v/>
      </c>
      <c r="V5044" s="433">
        <f>VLOOKUP(A5044,[3]Cartilha!$A:$A,1,FALSE)</f>
        <v>89576</v>
      </c>
      <c r="W5044" s="367"/>
    </row>
    <row r="5045" spans="1:23" ht="22.5" hidden="1" x14ac:dyDescent="0.2">
      <c r="A5045" s="623">
        <v>89578</v>
      </c>
      <c r="B5045" s="616" t="s">
        <v>3171</v>
      </c>
      <c r="C5045" s="620" t="s">
        <v>1527</v>
      </c>
      <c r="D5045" s="612" t="s">
        <v>7029</v>
      </c>
      <c r="E5045" s="621">
        <v>54.39</v>
      </c>
      <c r="F5045" s="614">
        <f t="shared" si="1406"/>
        <v>65.569999999999993</v>
      </c>
      <c r="G5045" s="510"/>
      <c r="H5045" s="423"/>
      <c r="I5045" s="422">
        <f t="shared" si="1414"/>
        <v>0</v>
      </c>
      <c r="J5045" s="422">
        <f t="shared" si="1415"/>
        <v>0</v>
      </c>
      <c r="K5045" s="419"/>
      <c r="L5045" s="423">
        <f t="shared" si="1416"/>
        <v>0</v>
      </c>
      <c r="M5045" s="423">
        <f t="shared" si="1417"/>
        <v>0</v>
      </c>
      <c r="N5045" s="424">
        <f t="shared" si="1418"/>
        <v>0</v>
      </c>
      <c r="O5045" s="424">
        <f t="shared" si="1419"/>
        <v>0</v>
      </c>
      <c r="P5045" s="420"/>
      <c r="Q5045" s="525"/>
      <c r="R5045" s="526" t="str">
        <f t="shared" si="1405"/>
        <v/>
      </c>
      <c r="S5045" s="526" t="str">
        <f t="shared" si="1413"/>
        <v/>
      </c>
      <c r="V5045" s="433">
        <f>VLOOKUP(A5045,[3]Cartilha!$A:$A,1,FALSE)</f>
        <v>89578</v>
      </c>
      <c r="W5045" s="367"/>
    </row>
    <row r="5046" spans="1:23" ht="22.5" hidden="1" x14ac:dyDescent="0.2">
      <c r="A5046" s="623">
        <v>89580</v>
      </c>
      <c r="B5046" s="616" t="s">
        <v>3171</v>
      </c>
      <c r="C5046" s="620" t="s">
        <v>1528</v>
      </c>
      <c r="D5046" s="612" t="s">
        <v>7029</v>
      </c>
      <c r="E5046" s="621">
        <v>107.59</v>
      </c>
      <c r="F5046" s="614">
        <f t="shared" si="1406"/>
        <v>129.71</v>
      </c>
      <c r="G5046" s="510"/>
      <c r="H5046" s="423"/>
      <c r="I5046" s="422">
        <f t="shared" si="1414"/>
        <v>0</v>
      </c>
      <c r="J5046" s="422">
        <f t="shared" si="1415"/>
        <v>0</v>
      </c>
      <c r="K5046" s="419"/>
      <c r="L5046" s="423">
        <f t="shared" si="1416"/>
        <v>0</v>
      </c>
      <c r="M5046" s="423">
        <f t="shared" si="1417"/>
        <v>0</v>
      </c>
      <c r="N5046" s="424">
        <f t="shared" si="1418"/>
        <v>0</v>
      </c>
      <c r="O5046" s="424">
        <f t="shared" si="1419"/>
        <v>0</v>
      </c>
      <c r="P5046" s="420"/>
      <c r="Q5046" s="525"/>
      <c r="R5046" s="526" t="str">
        <f t="shared" si="1405"/>
        <v/>
      </c>
      <c r="S5046" s="526" t="str">
        <f t="shared" si="1413"/>
        <v/>
      </c>
      <c r="V5046" s="433">
        <f>VLOOKUP(A5046,[3]Cartilha!$A:$A,1,FALSE)</f>
        <v>89580</v>
      </c>
      <c r="W5046" s="367"/>
    </row>
    <row r="5047" spans="1:23" ht="33.75" hidden="1" x14ac:dyDescent="0.2">
      <c r="A5047" s="623">
        <v>91789</v>
      </c>
      <c r="B5047" s="616" t="s">
        <v>3171</v>
      </c>
      <c r="C5047" s="620" t="s">
        <v>1529</v>
      </c>
      <c r="D5047" s="612" t="s">
        <v>7029</v>
      </c>
      <c r="E5047" s="621">
        <v>54.42</v>
      </c>
      <c r="F5047" s="614">
        <f t="shared" si="1406"/>
        <v>65.61</v>
      </c>
      <c r="G5047" s="510"/>
      <c r="H5047" s="423"/>
      <c r="I5047" s="422">
        <f t="shared" si="1414"/>
        <v>0</v>
      </c>
      <c r="J5047" s="422">
        <f t="shared" si="1415"/>
        <v>0</v>
      </c>
      <c r="K5047" s="419"/>
      <c r="L5047" s="423">
        <f t="shared" si="1416"/>
        <v>0</v>
      </c>
      <c r="M5047" s="423">
        <f t="shared" si="1417"/>
        <v>0</v>
      </c>
      <c r="N5047" s="424">
        <f t="shared" si="1418"/>
        <v>0</v>
      </c>
      <c r="O5047" s="424">
        <f t="shared" si="1419"/>
        <v>0</v>
      </c>
      <c r="P5047" s="420"/>
      <c r="Q5047" s="525"/>
      <c r="R5047" s="526" t="str">
        <f t="shared" si="1405"/>
        <v/>
      </c>
      <c r="S5047" s="526" t="str">
        <f t="shared" si="1413"/>
        <v/>
      </c>
      <c r="V5047" s="433">
        <f>VLOOKUP(A5047,[3]Cartilha!$A:$A,1,FALSE)</f>
        <v>91789</v>
      </c>
      <c r="W5047" s="367"/>
    </row>
    <row r="5048" spans="1:23" ht="33.75" hidden="1" x14ac:dyDescent="0.2">
      <c r="A5048" s="623">
        <v>91790</v>
      </c>
      <c r="B5048" s="616" t="s">
        <v>3171</v>
      </c>
      <c r="C5048" s="620" t="s">
        <v>1530</v>
      </c>
      <c r="D5048" s="612" t="s">
        <v>7029</v>
      </c>
      <c r="E5048" s="621">
        <v>82.91</v>
      </c>
      <c r="F5048" s="614">
        <f t="shared" si="1406"/>
        <v>99.96</v>
      </c>
      <c r="G5048" s="510"/>
      <c r="H5048" s="423"/>
      <c r="I5048" s="422">
        <f t="shared" si="1414"/>
        <v>0</v>
      </c>
      <c r="J5048" s="422">
        <f t="shared" si="1415"/>
        <v>0</v>
      </c>
      <c r="K5048" s="419"/>
      <c r="L5048" s="423">
        <f t="shared" si="1416"/>
        <v>0</v>
      </c>
      <c r="M5048" s="423">
        <f t="shared" si="1417"/>
        <v>0</v>
      </c>
      <c r="N5048" s="424">
        <f t="shared" si="1418"/>
        <v>0</v>
      </c>
      <c r="O5048" s="424">
        <f t="shared" si="1419"/>
        <v>0</v>
      </c>
      <c r="P5048" s="420"/>
      <c r="Q5048" s="525"/>
      <c r="R5048" s="526" t="str">
        <f t="shared" si="1405"/>
        <v/>
      </c>
      <c r="S5048" s="526" t="str">
        <f t="shared" si="1413"/>
        <v/>
      </c>
      <c r="V5048" s="433">
        <f>VLOOKUP(A5048,[3]Cartilha!$A:$A,1,FALSE)</f>
        <v>91790</v>
      </c>
      <c r="W5048" s="367"/>
    </row>
    <row r="5049" spans="1:23" ht="22.5" hidden="1" x14ac:dyDescent="0.2">
      <c r="A5049" s="623">
        <v>91791</v>
      </c>
      <c r="B5049" s="616" t="s">
        <v>3171</v>
      </c>
      <c r="C5049" s="620" t="s">
        <v>1531</v>
      </c>
      <c r="D5049" s="612" t="s">
        <v>7029</v>
      </c>
      <c r="E5049" s="621">
        <v>113.81</v>
      </c>
      <c r="F5049" s="614">
        <f t="shared" si="1406"/>
        <v>137.21</v>
      </c>
      <c r="G5049" s="510"/>
      <c r="H5049" s="423"/>
      <c r="I5049" s="422">
        <f t="shared" si="1414"/>
        <v>0</v>
      </c>
      <c r="J5049" s="422">
        <f t="shared" si="1415"/>
        <v>0</v>
      </c>
      <c r="K5049" s="419"/>
      <c r="L5049" s="423">
        <f t="shared" si="1416"/>
        <v>0</v>
      </c>
      <c r="M5049" s="423">
        <f t="shared" si="1417"/>
        <v>0</v>
      </c>
      <c r="N5049" s="424">
        <f t="shared" si="1418"/>
        <v>0</v>
      </c>
      <c r="O5049" s="424">
        <f t="shared" si="1419"/>
        <v>0</v>
      </c>
      <c r="P5049" s="420"/>
      <c r="Q5049" s="532"/>
      <c r="R5049" s="526" t="str">
        <f t="shared" si="1405"/>
        <v/>
      </c>
      <c r="S5049" s="526" t="str">
        <f t="shared" si="1413"/>
        <v/>
      </c>
      <c r="V5049" s="433">
        <f>VLOOKUP(A5049,[3]Cartilha!$A:$A,1,FALSE)</f>
        <v>91791</v>
      </c>
      <c r="W5049" s="367"/>
    </row>
    <row r="5050" spans="1:23" hidden="1" x14ac:dyDescent="0.2">
      <c r="A5050" s="623" t="s">
        <v>2012</v>
      </c>
      <c r="B5050" s="616"/>
      <c r="C5050" s="620" t="s">
        <v>497</v>
      </c>
      <c r="D5050" s="612">
        <v>0</v>
      </c>
      <c r="E5050" s="621"/>
      <c r="F5050" s="614">
        <f t="shared" si="1406"/>
        <v>0</v>
      </c>
      <c r="G5050" s="518"/>
      <c r="H5050" s="446"/>
      <c r="I5050" s="447"/>
      <c r="J5050" s="448"/>
      <c r="K5050" s="419"/>
      <c r="L5050" s="446"/>
      <c r="M5050" s="446"/>
      <c r="N5050" s="447"/>
      <c r="O5050" s="448"/>
      <c r="P5050" s="420"/>
      <c r="Q5050" s="525" t="str">
        <f>IF(OR(SUM(J5052:J5111)&gt;0,SUM(O5052:O5111)&gt;0),"xx","")</f>
        <v/>
      </c>
      <c r="R5050" s="526" t="str">
        <f t="shared" si="1405"/>
        <v/>
      </c>
      <c r="S5050" s="526" t="str">
        <f t="shared" si="1413"/>
        <v/>
      </c>
      <c r="V5050" s="433" t="str">
        <f>VLOOKUP(A5050,[3]Cartilha!$A:$A,1,FALSE)</f>
        <v>9.3.30</v>
      </c>
      <c r="W5050" s="367"/>
    </row>
    <row r="5051" spans="1:23" hidden="1" x14ac:dyDescent="0.2">
      <c r="A5051" s="623" t="s">
        <v>2013</v>
      </c>
      <c r="B5051" s="616"/>
      <c r="C5051" s="620" t="s">
        <v>1532</v>
      </c>
      <c r="D5051" s="612">
        <v>0</v>
      </c>
      <c r="E5051" s="621"/>
      <c r="F5051" s="614">
        <f t="shared" si="1406"/>
        <v>0</v>
      </c>
      <c r="G5051" s="518"/>
      <c r="H5051" s="446"/>
      <c r="I5051" s="447"/>
      <c r="J5051" s="448"/>
      <c r="K5051" s="419"/>
      <c r="L5051" s="446"/>
      <c r="M5051" s="446"/>
      <c r="N5051" s="447"/>
      <c r="O5051" s="448"/>
      <c r="P5051" s="420"/>
      <c r="Q5051" s="525" t="str">
        <f>IF(OR(SUM(J5052:J5083)&gt;0,SUM(O5052:O5083)&gt;0),"xx","")</f>
        <v/>
      </c>
      <c r="R5051" s="526" t="str">
        <f t="shared" si="1405"/>
        <v/>
      </c>
      <c r="S5051" s="526" t="str">
        <f t="shared" si="1413"/>
        <v/>
      </c>
      <c r="V5051" s="433" t="str">
        <f>VLOOKUP(A5051,[3]Cartilha!$A:$A,1,FALSE)</f>
        <v>9.3.30.1</v>
      </c>
      <c r="W5051" s="367"/>
    </row>
    <row r="5052" spans="1:23" ht="22.5" hidden="1" x14ac:dyDescent="0.2">
      <c r="A5052" s="623">
        <v>89526</v>
      </c>
      <c r="B5052" s="616" t="s">
        <v>3171</v>
      </c>
      <c r="C5052" s="620" t="s">
        <v>1533</v>
      </c>
      <c r="D5052" s="612" t="s">
        <v>169</v>
      </c>
      <c r="E5052" s="621">
        <v>44.7</v>
      </c>
      <c r="F5052" s="614">
        <f t="shared" si="1406"/>
        <v>53.89</v>
      </c>
      <c r="G5052" s="510"/>
      <c r="H5052" s="423"/>
      <c r="I5052" s="422">
        <f t="shared" ref="I5052:I5083" si="1420">IF(ISBLANK(E5052),0,ROUND(F5052*G5052,2))</f>
        <v>0</v>
      </c>
      <c r="J5052" s="422">
        <f t="shared" ref="J5052:J5083" si="1421">IF(ISBLANK(G5052),0,ROUND(G5052*H5052,2))</f>
        <v>0</v>
      </c>
      <c r="K5052" s="419"/>
      <c r="L5052" s="423">
        <f t="shared" ref="L5052:L5083" si="1422">G5052</f>
        <v>0</v>
      </c>
      <c r="M5052" s="423">
        <f t="shared" ref="M5052:M5083" si="1423">H5052</f>
        <v>0</v>
      </c>
      <c r="N5052" s="424">
        <f t="shared" ref="N5052:N5083" si="1424">IF(ISBLANK(E5052),0,ROUND(F5052*L5052,2))</f>
        <v>0</v>
      </c>
      <c r="O5052" s="424">
        <f t="shared" ref="O5052:O5083" si="1425">IF(ISBLANK(L5052),0,ROUND(L5052*M5052,2))</f>
        <v>0</v>
      </c>
      <c r="P5052" s="420"/>
      <c r="Q5052" s="532"/>
      <c r="R5052" s="526" t="str">
        <f t="shared" si="1405"/>
        <v/>
      </c>
      <c r="S5052" s="526" t="str">
        <f t="shared" si="1413"/>
        <v/>
      </c>
      <c r="V5052" s="433">
        <f>VLOOKUP(A5052,[3]Cartilha!$A:$A,1,FALSE)</f>
        <v>89526</v>
      </c>
      <c r="W5052" s="367"/>
    </row>
    <row r="5053" spans="1:23" ht="22.5" hidden="1" x14ac:dyDescent="0.2">
      <c r="A5053" s="623">
        <v>89533</v>
      </c>
      <c r="B5053" s="616" t="s">
        <v>3171</v>
      </c>
      <c r="C5053" s="620" t="s">
        <v>1534</v>
      </c>
      <c r="D5053" s="612" t="s">
        <v>169</v>
      </c>
      <c r="E5053" s="621">
        <v>40.32</v>
      </c>
      <c r="F5053" s="614">
        <f t="shared" si="1406"/>
        <v>48.61</v>
      </c>
      <c r="G5053" s="510"/>
      <c r="H5053" s="423"/>
      <c r="I5053" s="422">
        <f t="shared" si="1420"/>
        <v>0</v>
      </c>
      <c r="J5053" s="422">
        <f t="shared" si="1421"/>
        <v>0</v>
      </c>
      <c r="K5053" s="419"/>
      <c r="L5053" s="423">
        <f t="shared" si="1422"/>
        <v>0</v>
      </c>
      <c r="M5053" s="423">
        <f t="shared" si="1423"/>
        <v>0</v>
      </c>
      <c r="N5053" s="424">
        <f t="shared" si="1424"/>
        <v>0</v>
      </c>
      <c r="O5053" s="424">
        <f t="shared" si="1425"/>
        <v>0</v>
      </c>
      <c r="P5053" s="420"/>
      <c r="Q5053" s="532"/>
      <c r="R5053" s="526" t="str">
        <f t="shared" si="1405"/>
        <v/>
      </c>
      <c r="S5053" s="526" t="str">
        <f t="shared" si="1413"/>
        <v/>
      </c>
      <c r="V5053" s="433">
        <f>VLOOKUP(A5053,[3]Cartilha!$A:$A,1,FALSE)</f>
        <v>89533</v>
      </c>
      <c r="W5053" s="367"/>
    </row>
    <row r="5054" spans="1:23" ht="22.5" hidden="1" x14ac:dyDescent="0.2">
      <c r="A5054" s="623">
        <v>89535</v>
      </c>
      <c r="B5054" s="616" t="s">
        <v>3171</v>
      </c>
      <c r="C5054" s="620" t="s">
        <v>1535</v>
      </c>
      <c r="D5054" s="612" t="s">
        <v>169</v>
      </c>
      <c r="E5054" s="621">
        <v>66.7</v>
      </c>
      <c r="F5054" s="614">
        <f t="shared" si="1406"/>
        <v>80.41</v>
      </c>
      <c r="G5054" s="510"/>
      <c r="H5054" s="423"/>
      <c r="I5054" s="422">
        <f t="shared" si="1420"/>
        <v>0</v>
      </c>
      <c r="J5054" s="422">
        <f t="shared" si="1421"/>
        <v>0</v>
      </c>
      <c r="K5054" s="419"/>
      <c r="L5054" s="423">
        <f t="shared" si="1422"/>
        <v>0</v>
      </c>
      <c r="M5054" s="423">
        <f t="shared" si="1423"/>
        <v>0</v>
      </c>
      <c r="N5054" s="424">
        <f t="shared" si="1424"/>
        <v>0</v>
      </c>
      <c r="O5054" s="424">
        <f t="shared" si="1425"/>
        <v>0</v>
      </c>
      <c r="P5054" s="420"/>
      <c r="Q5054" s="532"/>
      <c r="R5054" s="526" t="str">
        <f t="shared" si="1405"/>
        <v/>
      </c>
      <c r="S5054" s="526" t="str">
        <f t="shared" si="1413"/>
        <v/>
      </c>
      <c r="V5054" s="433">
        <f>VLOOKUP(A5054,[3]Cartilha!$A:$A,1,FALSE)</f>
        <v>89535</v>
      </c>
      <c r="W5054" s="367"/>
    </row>
    <row r="5055" spans="1:23" ht="22.5" hidden="1" x14ac:dyDescent="0.2">
      <c r="A5055" s="623">
        <v>89546</v>
      </c>
      <c r="B5055" s="616" t="s">
        <v>3171</v>
      </c>
      <c r="C5055" s="620" t="s">
        <v>1536</v>
      </c>
      <c r="D5055" s="612" t="s">
        <v>169</v>
      </c>
      <c r="E5055" s="621">
        <v>13.28</v>
      </c>
      <c r="F5055" s="614">
        <f t="shared" si="1406"/>
        <v>16.010000000000002</v>
      </c>
      <c r="G5055" s="510"/>
      <c r="H5055" s="423"/>
      <c r="I5055" s="422">
        <f t="shared" si="1420"/>
        <v>0</v>
      </c>
      <c r="J5055" s="422">
        <f t="shared" si="1421"/>
        <v>0</v>
      </c>
      <c r="K5055" s="419"/>
      <c r="L5055" s="423">
        <f t="shared" si="1422"/>
        <v>0</v>
      </c>
      <c r="M5055" s="423">
        <f t="shared" si="1423"/>
        <v>0</v>
      </c>
      <c r="N5055" s="424">
        <f t="shared" si="1424"/>
        <v>0</v>
      </c>
      <c r="O5055" s="424">
        <f t="shared" si="1425"/>
        <v>0</v>
      </c>
      <c r="P5055" s="420"/>
      <c r="Q5055" s="532"/>
      <c r="R5055" s="526" t="str">
        <f t="shared" si="1405"/>
        <v/>
      </c>
      <c r="S5055" s="526" t="str">
        <f t="shared" si="1413"/>
        <v/>
      </c>
      <c r="V5055" s="433">
        <f>VLOOKUP(A5055,[3]Cartilha!$A:$A,1,FALSE)</f>
        <v>89546</v>
      </c>
      <c r="W5055" s="367"/>
    </row>
    <row r="5056" spans="1:23" ht="22.5" hidden="1" x14ac:dyDescent="0.2">
      <c r="A5056" s="623">
        <v>95694</v>
      </c>
      <c r="B5056" s="616" t="s">
        <v>3171</v>
      </c>
      <c r="C5056" s="620" t="s">
        <v>1537</v>
      </c>
      <c r="D5056" s="612" t="s">
        <v>169</v>
      </c>
      <c r="E5056" s="621">
        <v>84.11</v>
      </c>
      <c r="F5056" s="614">
        <f t="shared" si="1406"/>
        <v>101.4</v>
      </c>
      <c r="G5056" s="510"/>
      <c r="H5056" s="423"/>
      <c r="I5056" s="422">
        <f t="shared" si="1420"/>
        <v>0</v>
      </c>
      <c r="J5056" s="422">
        <f t="shared" si="1421"/>
        <v>0</v>
      </c>
      <c r="K5056" s="419"/>
      <c r="L5056" s="423">
        <f t="shared" si="1422"/>
        <v>0</v>
      </c>
      <c r="M5056" s="423">
        <f t="shared" si="1423"/>
        <v>0</v>
      </c>
      <c r="N5056" s="424">
        <f t="shared" si="1424"/>
        <v>0</v>
      </c>
      <c r="O5056" s="424">
        <f t="shared" si="1425"/>
        <v>0</v>
      </c>
      <c r="P5056" s="420"/>
      <c r="Q5056" s="532"/>
      <c r="R5056" s="526" t="str">
        <f t="shared" si="1405"/>
        <v/>
      </c>
      <c r="S5056" s="526" t="str">
        <f t="shared" si="1413"/>
        <v/>
      </c>
      <c r="V5056" s="433">
        <f>VLOOKUP(A5056,[3]Cartilha!$A:$A,1,FALSE)</f>
        <v>95694</v>
      </c>
      <c r="W5056" s="367"/>
    </row>
    <row r="5057" spans="1:23" ht="22.5" hidden="1" x14ac:dyDescent="0.2">
      <c r="A5057" s="623">
        <v>89516</v>
      </c>
      <c r="B5057" s="616" t="s">
        <v>3171</v>
      </c>
      <c r="C5057" s="620" t="s">
        <v>1538</v>
      </c>
      <c r="D5057" s="612" t="s">
        <v>169</v>
      </c>
      <c r="E5057" s="621">
        <v>10.17</v>
      </c>
      <c r="F5057" s="614">
        <f t="shared" si="1406"/>
        <v>12.26</v>
      </c>
      <c r="G5057" s="510"/>
      <c r="H5057" s="423"/>
      <c r="I5057" s="422">
        <f t="shared" si="1420"/>
        <v>0</v>
      </c>
      <c r="J5057" s="422">
        <f t="shared" si="1421"/>
        <v>0</v>
      </c>
      <c r="K5057" s="419"/>
      <c r="L5057" s="423">
        <f t="shared" si="1422"/>
        <v>0</v>
      </c>
      <c r="M5057" s="423">
        <f t="shared" si="1423"/>
        <v>0</v>
      </c>
      <c r="N5057" s="424">
        <f t="shared" si="1424"/>
        <v>0</v>
      </c>
      <c r="O5057" s="424">
        <f t="shared" si="1425"/>
        <v>0</v>
      </c>
      <c r="P5057" s="420"/>
      <c r="Q5057" s="532"/>
      <c r="R5057" s="526" t="str">
        <f t="shared" si="1405"/>
        <v/>
      </c>
      <c r="S5057" s="526" t="str">
        <f t="shared" si="1413"/>
        <v/>
      </c>
      <c r="V5057" s="433">
        <f>VLOOKUP(A5057,[3]Cartilha!$A:$A,1,FALSE)</f>
        <v>89516</v>
      </c>
      <c r="W5057" s="367"/>
    </row>
    <row r="5058" spans="1:23" ht="22.5" hidden="1" x14ac:dyDescent="0.2">
      <c r="A5058" s="623">
        <v>89520</v>
      </c>
      <c r="B5058" s="616" t="s">
        <v>3171</v>
      </c>
      <c r="C5058" s="620" t="s">
        <v>1539</v>
      </c>
      <c r="D5058" s="612" t="s">
        <v>169</v>
      </c>
      <c r="E5058" s="621">
        <v>14.8</v>
      </c>
      <c r="F5058" s="614">
        <f t="shared" si="1406"/>
        <v>17.84</v>
      </c>
      <c r="G5058" s="510"/>
      <c r="H5058" s="423"/>
      <c r="I5058" s="422">
        <f t="shared" si="1420"/>
        <v>0</v>
      </c>
      <c r="J5058" s="422">
        <f t="shared" si="1421"/>
        <v>0</v>
      </c>
      <c r="K5058" s="419"/>
      <c r="L5058" s="423">
        <f t="shared" si="1422"/>
        <v>0</v>
      </c>
      <c r="M5058" s="423">
        <f t="shared" si="1423"/>
        <v>0</v>
      </c>
      <c r="N5058" s="424">
        <f t="shared" si="1424"/>
        <v>0</v>
      </c>
      <c r="O5058" s="424">
        <f t="shared" si="1425"/>
        <v>0</v>
      </c>
      <c r="P5058" s="420"/>
      <c r="Q5058" s="532"/>
      <c r="R5058" s="526" t="str">
        <f t="shared" si="1405"/>
        <v/>
      </c>
      <c r="S5058" s="526" t="str">
        <f t="shared" si="1413"/>
        <v/>
      </c>
      <c r="V5058" s="433">
        <f>VLOOKUP(A5058,[3]Cartilha!$A:$A,1,FALSE)</f>
        <v>89520</v>
      </c>
      <c r="W5058" s="367"/>
    </row>
    <row r="5059" spans="1:23" ht="22.5" hidden="1" x14ac:dyDescent="0.2">
      <c r="A5059" s="623">
        <v>89524</v>
      </c>
      <c r="B5059" s="616" t="s">
        <v>3171</v>
      </c>
      <c r="C5059" s="620" t="s">
        <v>1540</v>
      </c>
      <c r="D5059" s="612" t="s">
        <v>169</v>
      </c>
      <c r="E5059" s="621">
        <v>29.31</v>
      </c>
      <c r="F5059" s="614">
        <f t="shared" si="1406"/>
        <v>35.340000000000003</v>
      </c>
      <c r="G5059" s="510"/>
      <c r="H5059" s="423"/>
      <c r="I5059" s="422">
        <f t="shared" si="1420"/>
        <v>0</v>
      </c>
      <c r="J5059" s="422">
        <f t="shared" si="1421"/>
        <v>0</v>
      </c>
      <c r="K5059" s="419"/>
      <c r="L5059" s="423">
        <f t="shared" si="1422"/>
        <v>0</v>
      </c>
      <c r="M5059" s="423">
        <f t="shared" si="1423"/>
        <v>0</v>
      </c>
      <c r="N5059" s="424">
        <f t="shared" si="1424"/>
        <v>0</v>
      </c>
      <c r="O5059" s="424">
        <f t="shared" si="1425"/>
        <v>0</v>
      </c>
      <c r="P5059" s="420"/>
      <c r="Q5059" s="532"/>
      <c r="R5059" s="526" t="str">
        <f t="shared" si="1405"/>
        <v/>
      </c>
      <c r="S5059" s="526" t="str">
        <f t="shared" si="1413"/>
        <v/>
      </c>
      <c r="V5059" s="433">
        <f>VLOOKUP(A5059,[3]Cartilha!$A:$A,1,FALSE)</f>
        <v>89524</v>
      </c>
      <c r="W5059" s="367"/>
    </row>
    <row r="5060" spans="1:23" ht="22.5" hidden="1" x14ac:dyDescent="0.2">
      <c r="A5060" s="623">
        <v>89531</v>
      </c>
      <c r="B5060" s="616" t="s">
        <v>3171</v>
      </c>
      <c r="C5060" s="620" t="s">
        <v>1541</v>
      </c>
      <c r="D5060" s="612" t="s">
        <v>169</v>
      </c>
      <c r="E5060" s="621">
        <v>40.32</v>
      </c>
      <c r="F5060" s="614">
        <f t="shared" si="1406"/>
        <v>48.61</v>
      </c>
      <c r="G5060" s="510"/>
      <c r="H5060" s="423"/>
      <c r="I5060" s="422">
        <f t="shared" si="1420"/>
        <v>0</v>
      </c>
      <c r="J5060" s="422">
        <f t="shared" si="1421"/>
        <v>0</v>
      </c>
      <c r="K5060" s="419"/>
      <c r="L5060" s="423">
        <f t="shared" si="1422"/>
        <v>0</v>
      </c>
      <c r="M5060" s="423">
        <f t="shared" si="1423"/>
        <v>0</v>
      </c>
      <c r="N5060" s="424">
        <f t="shared" si="1424"/>
        <v>0</v>
      </c>
      <c r="O5060" s="424">
        <f t="shared" si="1425"/>
        <v>0</v>
      </c>
      <c r="P5060" s="420"/>
      <c r="Q5060" s="532"/>
      <c r="R5060" s="526" t="str">
        <f t="shared" si="1405"/>
        <v/>
      </c>
      <c r="S5060" s="526" t="str">
        <f t="shared" si="1413"/>
        <v/>
      </c>
      <c r="V5060" s="433">
        <f>VLOOKUP(A5060,[3]Cartilha!$A:$A,1,FALSE)</f>
        <v>89531</v>
      </c>
      <c r="W5060" s="367"/>
    </row>
    <row r="5061" spans="1:23" ht="22.5" hidden="1" x14ac:dyDescent="0.2">
      <c r="A5061" s="623">
        <v>89514</v>
      </c>
      <c r="B5061" s="616" t="s">
        <v>3171</v>
      </c>
      <c r="C5061" s="620" t="s">
        <v>1542</v>
      </c>
      <c r="D5061" s="612" t="s">
        <v>169</v>
      </c>
      <c r="E5061" s="621">
        <v>11.84</v>
      </c>
      <c r="F5061" s="614">
        <f t="shared" si="1406"/>
        <v>14.27</v>
      </c>
      <c r="G5061" s="510"/>
      <c r="H5061" s="423"/>
      <c r="I5061" s="422">
        <f t="shared" si="1420"/>
        <v>0</v>
      </c>
      <c r="J5061" s="422">
        <f t="shared" si="1421"/>
        <v>0</v>
      </c>
      <c r="K5061" s="419"/>
      <c r="L5061" s="423">
        <f t="shared" si="1422"/>
        <v>0</v>
      </c>
      <c r="M5061" s="423">
        <f t="shared" si="1423"/>
        <v>0</v>
      </c>
      <c r="N5061" s="424">
        <f t="shared" si="1424"/>
        <v>0</v>
      </c>
      <c r="O5061" s="424">
        <f t="shared" si="1425"/>
        <v>0</v>
      </c>
      <c r="P5061" s="420"/>
      <c r="Q5061" s="532"/>
      <c r="R5061" s="526" t="str">
        <f t="shared" si="1405"/>
        <v/>
      </c>
      <c r="S5061" s="526" t="str">
        <f t="shared" si="1413"/>
        <v/>
      </c>
      <c r="V5061" s="433">
        <f>VLOOKUP(A5061,[3]Cartilha!$A:$A,1,FALSE)</f>
        <v>89514</v>
      </c>
      <c r="W5061" s="367"/>
    </row>
    <row r="5062" spans="1:23" ht="22.5" hidden="1" x14ac:dyDescent="0.2">
      <c r="A5062" s="623">
        <v>89518</v>
      </c>
      <c r="B5062" s="616" t="s">
        <v>3171</v>
      </c>
      <c r="C5062" s="620" t="s">
        <v>1543</v>
      </c>
      <c r="D5062" s="612" t="s">
        <v>169</v>
      </c>
      <c r="E5062" s="621">
        <v>17</v>
      </c>
      <c r="F5062" s="614">
        <f t="shared" si="1406"/>
        <v>20.5</v>
      </c>
      <c r="G5062" s="510"/>
      <c r="H5062" s="423"/>
      <c r="I5062" s="422">
        <f t="shared" si="1420"/>
        <v>0</v>
      </c>
      <c r="J5062" s="422">
        <f t="shared" si="1421"/>
        <v>0</v>
      </c>
      <c r="K5062" s="419"/>
      <c r="L5062" s="423">
        <f t="shared" si="1422"/>
        <v>0</v>
      </c>
      <c r="M5062" s="423">
        <f t="shared" si="1423"/>
        <v>0</v>
      </c>
      <c r="N5062" s="424">
        <f t="shared" si="1424"/>
        <v>0</v>
      </c>
      <c r="O5062" s="424">
        <f t="shared" si="1425"/>
        <v>0</v>
      </c>
      <c r="P5062" s="420"/>
      <c r="Q5062" s="532"/>
      <c r="R5062" s="526" t="str">
        <f t="shared" si="1405"/>
        <v/>
      </c>
      <c r="S5062" s="526" t="str">
        <f t="shared" si="1413"/>
        <v/>
      </c>
      <c r="V5062" s="433">
        <f>VLOOKUP(A5062,[3]Cartilha!$A:$A,1,FALSE)</f>
        <v>89518</v>
      </c>
      <c r="W5062" s="367"/>
    </row>
    <row r="5063" spans="1:23" ht="22.5" hidden="1" x14ac:dyDescent="0.2">
      <c r="A5063" s="623">
        <v>89522</v>
      </c>
      <c r="B5063" s="616" t="s">
        <v>3171</v>
      </c>
      <c r="C5063" s="620" t="s">
        <v>1544</v>
      </c>
      <c r="D5063" s="612" t="s">
        <v>169</v>
      </c>
      <c r="E5063" s="621">
        <v>33.53</v>
      </c>
      <c r="F5063" s="614">
        <f t="shared" si="1406"/>
        <v>40.42</v>
      </c>
      <c r="G5063" s="510"/>
      <c r="H5063" s="423"/>
      <c r="I5063" s="422">
        <f t="shared" si="1420"/>
        <v>0</v>
      </c>
      <c r="J5063" s="422">
        <f t="shared" si="1421"/>
        <v>0</v>
      </c>
      <c r="K5063" s="419"/>
      <c r="L5063" s="423">
        <f t="shared" si="1422"/>
        <v>0</v>
      </c>
      <c r="M5063" s="423">
        <f t="shared" si="1423"/>
        <v>0</v>
      </c>
      <c r="N5063" s="424">
        <f t="shared" si="1424"/>
        <v>0</v>
      </c>
      <c r="O5063" s="424">
        <f t="shared" si="1425"/>
        <v>0</v>
      </c>
      <c r="P5063" s="420"/>
      <c r="Q5063" s="532"/>
      <c r="R5063" s="526" t="str">
        <f t="shared" si="1405"/>
        <v/>
      </c>
      <c r="S5063" s="526" t="str">
        <f t="shared" si="1413"/>
        <v/>
      </c>
      <c r="V5063" s="433">
        <f>VLOOKUP(A5063,[3]Cartilha!$A:$A,1,FALSE)</f>
        <v>89522</v>
      </c>
      <c r="W5063" s="367"/>
    </row>
    <row r="5064" spans="1:23" ht="22.5" hidden="1" x14ac:dyDescent="0.2">
      <c r="A5064" s="623">
        <v>89529</v>
      </c>
      <c r="B5064" s="616" t="s">
        <v>3171</v>
      </c>
      <c r="C5064" s="620" t="s">
        <v>1545</v>
      </c>
      <c r="D5064" s="612" t="s">
        <v>169</v>
      </c>
      <c r="E5064" s="621">
        <v>50.59</v>
      </c>
      <c r="F5064" s="614">
        <f t="shared" si="1406"/>
        <v>60.99</v>
      </c>
      <c r="G5064" s="510"/>
      <c r="H5064" s="423"/>
      <c r="I5064" s="422">
        <f t="shared" si="1420"/>
        <v>0</v>
      </c>
      <c r="J5064" s="422">
        <f t="shared" si="1421"/>
        <v>0</v>
      </c>
      <c r="K5064" s="419"/>
      <c r="L5064" s="423">
        <f t="shared" si="1422"/>
        <v>0</v>
      </c>
      <c r="M5064" s="423">
        <f t="shared" si="1423"/>
        <v>0</v>
      </c>
      <c r="N5064" s="424">
        <f t="shared" si="1424"/>
        <v>0</v>
      </c>
      <c r="O5064" s="424">
        <f t="shared" si="1425"/>
        <v>0</v>
      </c>
      <c r="P5064" s="420"/>
      <c r="Q5064" s="532"/>
      <c r="R5064" s="526" t="str">
        <f t="shared" si="1405"/>
        <v/>
      </c>
      <c r="S5064" s="526" t="str">
        <f t="shared" si="1413"/>
        <v/>
      </c>
      <c r="V5064" s="433">
        <f>VLOOKUP(A5064,[3]Cartilha!$A:$A,1,FALSE)</f>
        <v>89529</v>
      </c>
      <c r="W5064" s="367"/>
    </row>
    <row r="5065" spans="1:23" ht="22.5" hidden="1" x14ac:dyDescent="0.2">
      <c r="A5065" s="623">
        <v>89544</v>
      </c>
      <c r="B5065" s="616" t="s">
        <v>3171</v>
      </c>
      <c r="C5065" s="620" t="s">
        <v>1546</v>
      </c>
      <c r="D5065" s="612" t="s">
        <v>169</v>
      </c>
      <c r="E5065" s="621">
        <v>10.44</v>
      </c>
      <c r="F5065" s="614">
        <f t="shared" si="1406"/>
        <v>12.59</v>
      </c>
      <c r="G5065" s="510"/>
      <c r="H5065" s="423"/>
      <c r="I5065" s="422">
        <f t="shared" si="1420"/>
        <v>0</v>
      </c>
      <c r="J5065" s="422">
        <f t="shared" si="1421"/>
        <v>0</v>
      </c>
      <c r="K5065" s="419"/>
      <c r="L5065" s="423">
        <f t="shared" si="1422"/>
        <v>0</v>
      </c>
      <c r="M5065" s="423">
        <f t="shared" si="1423"/>
        <v>0</v>
      </c>
      <c r="N5065" s="424">
        <f t="shared" si="1424"/>
        <v>0</v>
      </c>
      <c r="O5065" s="424">
        <f t="shared" si="1425"/>
        <v>0</v>
      </c>
      <c r="P5065" s="420"/>
      <c r="Q5065" s="532"/>
      <c r="R5065" s="526" t="str">
        <f t="shared" si="1405"/>
        <v/>
      </c>
      <c r="S5065" s="526" t="str">
        <f t="shared" si="1413"/>
        <v/>
      </c>
      <c r="V5065" s="433">
        <f>VLOOKUP(A5065,[3]Cartilha!$A:$A,1,FALSE)</f>
        <v>89544</v>
      </c>
      <c r="W5065" s="367"/>
    </row>
    <row r="5066" spans="1:23" ht="22.5" hidden="1" x14ac:dyDescent="0.2">
      <c r="A5066" s="623">
        <v>89545</v>
      </c>
      <c r="B5066" s="616" t="s">
        <v>3171</v>
      </c>
      <c r="C5066" s="620" t="s">
        <v>1547</v>
      </c>
      <c r="D5066" s="612" t="s">
        <v>169</v>
      </c>
      <c r="E5066" s="621">
        <v>15.5</v>
      </c>
      <c r="F5066" s="614">
        <f t="shared" si="1406"/>
        <v>18.690000000000001</v>
      </c>
      <c r="G5066" s="510"/>
      <c r="H5066" s="423"/>
      <c r="I5066" s="422">
        <f t="shared" si="1420"/>
        <v>0</v>
      </c>
      <c r="J5066" s="422">
        <f t="shared" si="1421"/>
        <v>0</v>
      </c>
      <c r="K5066" s="419"/>
      <c r="L5066" s="423">
        <f t="shared" si="1422"/>
        <v>0</v>
      </c>
      <c r="M5066" s="423">
        <f t="shared" si="1423"/>
        <v>0</v>
      </c>
      <c r="N5066" s="424">
        <f t="shared" si="1424"/>
        <v>0</v>
      </c>
      <c r="O5066" s="424">
        <f t="shared" si="1425"/>
        <v>0</v>
      </c>
      <c r="P5066" s="420"/>
      <c r="Q5066" s="532"/>
      <c r="R5066" s="526" t="str">
        <f t="shared" si="1405"/>
        <v/>
      </c>
      <c r="S5066" s="526" t="str">
        <f t="shared" si="1413"/>
        <v/>
      </c>
      <c r="V5066" s="433">
        <f>VLOOKUP(A5066,[3]Cartilha!$A:$A,1,FALSE)</f>
        <v>89545</v>
      </c>
      <c r="W5066" s="367"/>
    </row>
    <row r="5067" spans="1:23" ht="22.5" hidden="1" x14ac:dyDescent="0.2">
      <c r="A5067" s="623">
        <v>89547</v>
      </c>
      <c r="B5067" s="616" t="s">
        <v>3171</v>
      </c>
      <c r="C5067" s="620" t="s">
        <v>1548</v>
      </c>
      <c r="D5067" s="612" t="s">
        <v>169</v>
      </c>
      <c r="E5067" s="621">
        <v>21.95</v>
      </c>
      <c r="F5067" s="614">
        <f t="shared" si="1406"/>
        <v>26.46</v>
      </c>
      <c r="G5067" s="510"/>
      <c r="H5067" s="423"/>
      <c r="I5067" s="422">
        <f t="shared" si="1420"/>
        <v>0</v>
      </c>
      <c r="J5067" s="422">
        <f t="shared" si="1421"/>
        <v>0</v>
      </c>
      <c r="K5067" s="419"/>
      <c r="L5067" s="423">
        <f t="shared" si="1422"/>
        <v>0</v>
      </c>
      <c r="M5067" s="423">
        <f t="shared" si="1423"/>
        <v>0</v>
      </c>
      <c r="N5067" s="424">
        <f t="shared" si="1424"/>
        <v>0</v>
      </c>
      <c r="O5067" s="424">
        <f t="shared" si="1425"/>
        <v>0</v>
      </c>
      <c r="P5067" s="420"/>
      <c r="Q5067" s="532"/>
      <c r="R5067" s="526" t="str">
        <f t="shared" si="1405"/>
        <v/>
      </c>
      <c r="S5067" s="526" t="str">
        <f t="shared" si="1413"/>
        <v/>
      </c>
      <c r="V5067" s="433">
        <f>VLOOKUP(A5067,[3]Cartilha!$A:$A,1,FALSE)</f>
        <v>89547</v>
      </c>
      <c r="W5067" s="367"/>
    </row>
    <row r="5068" spans="1:23" ht="22.5" hidden="1" x14ac:dyDescent="0.2">
      <c r="A5068" s="623">
        <v>89548</v>
      </c>
      <c r="B5068" s="616" t="s">
        <v>3171</v>
      </c>
      <c r="C5068" s="620" t="s">
        <v>1549</v>
      </c>
      <c r="D5068" s="612" t="s">
        <v>169</v>
      </c>
      <c r="E5068" s="621">
        <v>24.05</v>
      </c>
      <c r="F5068" s="614">
        <f t="shared" si="1406"/>
        <v>28.99</v>
      </c>
      <c r="G5068" s="510"/>
      <c r="H5068" s="423"/>
      <c r="I5068" s="422">
        <f t="shared" si="1420"/>
        <v>0</v>
      </c>
      <c r="J5068" s="422">
        <f t="shared" si="1421"/>
        <v>0</v>
      </c>
      <c r="K5068" s="419"/>
      <c r="L5068" s="423">
        <f t="shared" si="1422"/>
        <v>0</v>
      </c>
      <c r="M5068" s="423">
        <f t="shared" si="1423"/>
        <v>0</v>
      </c>
      <c r="N5068" s="424">
        <f t="shared" si="1424"/>
        <v>0</v>
      </c>
      <c r="O5068" s="424">
        <f t="shared" si="1425"/>
        <v>0</v>
      </c>
      <c r="P5068" s="420"/>
      <c r="Q5068" s="532"/>
      <c r="R5068" s="526" t="str">
        <f t="shared" si="1405"/>
        <v/>
      </c>
      <c r="S5068" s="526" t="str">
        <f t="shared" si="1413"/>
        <v/>
      </c>
      <c r="V5068" s="433">
        <f>VLOOKUP(A5068,[3]Cartilha!$A:$A,1,FALSE)</f>
        <v>89548</v>
      </c>
      <c r="W5068" s="367"/>
    </row>
    <row r="5069" spans="1:23" ht="22.5" hidden="1" x14ac:dyDescent="0.2">
      <c r="A5069" s="623">
        <v>89554</v>
      </c>
      <c r="B5069" s="616" t="s">
        <v>3171</v>
      </c>
      <c r="C5069" s="620" t="s">
        <v>1550</v>
      </c>
      <c r="D5069" s="612" t="s">
        <v>169</v>
      </c>
      <c r="E5069" s="621">
        <v>27.14</v>
      </c>
      <c r="F5069" s="614">
        <f t="shared" si="1406"/>
        <v>32.72</v>
      </c>
      <c r="G5069" s="510"/>
      <c r="H5069" s="423"/>
      <c r="I5069" s="422">
        <f t="shared" si="1420"/>
        <v>0</v>
      </c>
      <c r="J5069" s="422">
        <f t="shared" si="1421"/>
        <v>0</v>
      </c>
      <c r="K5069" s="419"/>
      <c r="L5069" s="423">
        <f t="shared" si="1422"/>
        <v>0</v>
      </c>
      <c r="M5069" s="423">
        <f t="shared" si="1423"/>
        <v>0</v>
      </c>
      <c r="N5069" s="424">
        <f t="shared" si="1424"/>
        <v>0</v>
      </c>
      <c r="O5069" s="424">
        <f t="shared" si="1425"/>
        <v>0</v>
      </c>
      <c r="P5069" s="420"/>
      <c r="Q5069" s="532"/>
      <c r="R5069" s="526" t="str">
        <f t="shared" si="1405"/>
        <v/>
      </c>
      <c r="S5069" s="526" t="str">
        <f t="shared" si="1413"/>
        <v/>
      </c>
      <c r="V5069" s="433">
        <f>VLOOKUP(A5069,[3]Cartilha!$A:$A,1,FALSE)</f>
        <v>89554</v>
      </c>
      <c r="W5069" s="367"/>
    </row>
    <row r="5070" spans="1:23" ht="22.5" hidden="1" x14ac:dyDescent="0.2">
      <c r="A5070" s="623">
        <v>89556</v>
      </c>
      <c r="B5070" s="616" t="s">
        <v>3171</v>
      </c>
      <c r="C5070" s="620" t="s">
        <v>1551</v>
      </c>
      <c r="D5070" s="612" t="s">
        <v>169</v>
      </c>
      <c r="E5070" s="621">
        <v>41.52</v>
      </c>
      <c r="F5070" s="614">
        <f t="shared" si="1406"/>
        <v>50.06</v>
      </c>
      <c r="G5070" s="510"/>
      <c r="H5070" s="423"/>
      <c r="I5070" s="422">
        <f t="shared" si="1420"/>
        <v>0</v>
      </c>
      <c r="J5070" s="422">
        <f t="shared" si="1421"/>
        <v>0</v>
      </c>
      <c r="K5070" s="419"/>
      <c r="L5070" s="423">
        <f t="shared" si="1422"/>
        <v>0</v>
      </c>
      <c r="M5070" s="423">
        <f t="shared" si="1423"/>
        <v>0</v>
      </c>
      <c r="N5070" s="424">
        <f t="shared" si="1424"/>
        <v>0</v>
      </c>
      <c r="O5070" s="424">
        <f t="shared" si="1425"/>
        <v>0</v>
      </c>
      <c r="P5070" s="420"/>
      <c r="Q5070" s="532"/>
      <c r="R5070" s="526" t="str">
        <f t="shared" si="1405"/>
        <v/>
      </c>
      <c r="S5070" s="526" t="str">
        <f t="shared" si="1413"/>
        <v/>
      </c>
      <c r="V5070" s="433">
        <f>VLOOKUP(A5070,[3]Cartilha!$A:$A,1,FALSE)</f>
        <v>89556</v>
      </c>
      <c r="W5070" s="367"/>
    </row>
    <row r="5071" spans="1:23" ht="22.5" hidden="1" x14ac:dyDescent="0.2">
      <c r="A5071" s="623">
        <v>89549</v>
      </c>
      <c r="B5071" s="616" t="s">
        <v>3171</v>
      </c>
      <c r="C5071" s="620" t="s">
        <v>1552</v>
      </c>
      <c r="D5071" s="612" t="s">
        <v>169</v>
      </c>
      <c r="E5071" s="621">
        <v>16.32</v>
      </c>
      <c r="F5071" s="614">
        <f t="shared" si="1406"/>
        <v>19.68</v>
      </c>
      <c r="G5071" s="510"/>
      <c r="H5071" s="423"/>
      <c r="I5071" s="422">
        <f t="shared" si="1420"/>
        <v>0</v>
      </c>
      <c r="J5071" s="422">
        <f t="shared" si="1421"/>
        <v>0</v>
      </c>
      <c r="K5071" s="419"/>
      <c r="L5071" s="423">
        <f t="shared" si="1422"/>
        <v>0</v>
      </c>
      <c r="M5071" s="423">
        <f t="shared" si="1423"/>
        <v>0</v>
      </c>
      <c r="N5071" s="424">
        <f t="shared" si="1424"/>
        <v>0</v>
      </c>
      <c r="O5071" s="424">
        <f t="shared" si="1425"/>
        <v>0</v>
      </c>
      <c r="P5071" s="420"/>
      <c r="Q5071" s="532"/>
      <c r="R5071" s="526" t="str">
        <f t="shared" si="1405"/>
        <v/>
      </c>
      <c r="S5071" s="526" t="str">
        <f t="shared" si="1413"/>
        <v/>
      </c>
      <c r="V5071" s="433">
        <f>VLOOKUP(A5071,[3]Cartilha!$A:$A,1,FALSE)</f>
        <v>89549</v>
      </c>
      <c r="W5071" s="367"/>
    </row>
    <row r="5072" spans="1:23" ht="22.5" hidden="1" x14ac:dyDescent="0.2">
      <c r="A5072" s="623">
        <v>89550</v>
      </c>
      <c r="B5072" s="616" t="s">
        <v>3171</v>
      </c>
      <c r="C5072" s="620" t="s">
        <v>1553</v>
      </c>
      <c r="D5072" s="612" t="s">
        <v>169</v>
      </c>
      <c r="E5072" s="621">
        <v>45</v>
      </c>
      <c r="F5072" s="614">
        <f t="shared" si="1406"/>
        <v>54.25</v>
      </c>
      <c r="G5072" s="510"/>
      <c r="H5072" s="423"/>
      <c r="I5072" s="422">
        <f t="shared" si="1420"/>
        <v>0</v>
      </c>
      <c r="J5072" s="422">
        <f t="shared" si="1421"/>
        <v>0</v>
      </c>
      <c r="K5072" s="419"/>
      <c r="L5072" s="423">
        <f t="shared" si="1422"/>
        <v>0</v>
      </c>
      <c r="M5072" s="423">
        <f t="shared" si="1423"/>
        <v>0</v>
      </c>
      <c r="N5072" s="424">
        <f t="shared" si="1424"/>
        <v>0</v>
      </c>
      <c r="O5072" s="424">
        <f t="shared" si="1425"/>
        <v>0</v>
      </c>
      <c r="P5072" s="420"/>
      <c r="Q5072" s="532"/>
      <c r="R5072" s="526" t="str">
        <f t="shared" si="1405"/>
        <v/>
      </c>
      <c r="S5072" s="526" t="str">
        <f t="shared" si="1413"/>
        <v/>
      </c>
      <c r="V5072" s="433">
        <f>VLOOKUP(A5072,[3]Cartilha!$A:$A,1,FALSE)</f>
        <v>89550</v>
      </c>
      <c r="W5072" s="367"/>
    </row>
    <row r="5073" spans="1:23" ht="22.5" hidden="1" x14ac:dyDescent="0.2">
      <c r="A5073" s="623">
        <v>89559</v>
      </c>
      <c r="B5073" s="616" t="s">
        <v>3171</v>
      </c>
      <c r="C5073" s="620" t="s">
        <v>1554</v>
      </c>
      <c r="D5073" s="612" t="s">
        <v>169</v>
      </c>
      <c r="E5073" s="621">
        <v>75.77</v>
      </c>
      <c r="F5073" s="614">
        <f t="shared" si="1406"/>
        <v>91.35</v>
      </c>
      <c r="G5073" s="510"/>
      <c r="H5073" s="423"/>
      <c r="I5073" s="422">
        <f t="shared" si="1420"/>
        <v>0</v>
      </c>
      <c r="J5073" s="422">
        <f t="shared" si="1421"/>
        <v>0</v>
      </c>
      <c r="K5073" s="419"/>
      <c r="L5073" s="423">
        <f t="shared" si="1422"/>
        <v>0</v>
      </c>
      <c r="M5073" s="423">
        <f t="shared" si="1423"/>
        <v>0</v>
      </c>
      <c r="N5073" s="424">
        <f t="shared" si="1424"/>
        <v>0</v>
      </c>
      <c r="O5073" s="424">
        <f t="shared" si="1425"/>
        <v>0</v>
      </c>
      <c r="P5073" s="420"/>
      <c r="Q5073" s="532"/>
      <c r="R5073" s="526" t="str">
        <f t="shared" si="1405"/>
        <v/>
      </c>
      <c r="S5073" s="526" t="str">
        <f t="shared" si="1413"/>
        <v/>
      </c>
      <c r="V5073" s="433">
        <f>VLOOKUP(A5073,[3]Cartilha!$A:$A,1,FALSE)</f>
        <v>89559</v>
      </c>
      <c r="W5073" s="367"/>
    </row>
    <row r="5074" spans="1:23" ht="22.5" hidden="1" x14ac:dyDescent="0.2">
      <c r="A5074" s="623">
        <v>89571</v>
      </c>
      <c r="B5074" s="616" t="s">
        <v>3171</v>
      </c>
      <c r="C5074" s="620" t="s">
        <v>1555</v>
      </c>
      <c r="D5074" s="612" t="s">
        <v>169</v>
      </c>
      <c r="E5074" s="621">
        <v>83.83</v>
      </c>
      <c r="F5074" s="614">
        <f t="shared" si="1406"/>
        <v>101.07</v>
      </c>
      <c r="G5074" s="510"/>
      <c r="H5074" s="423"/>
      <c r="I5074" s="422">
        <f t="shared" si="1420"/>
        <v>0</v>
      </c>
      <c r="J5074" s="422">
        <f t="shared" si="1421"/>
        <v>0</v>
      </c>
      <c r="K5074" s="419"/>
      <c r="L5074" s="423">
        <f t="shared" si="1422"/>
        <v>0</v>
      </c>
      <c r="M5074" s="423">
        <f t="shared" si="1423"/>
        <v>0</v>
      </c>
      <c r="N5074" s="424">
        <f t="shared" si="1424"/>
        <v>0</v>
      </c>
      <c r="O5074" s="424">
        <f t="shared" si="1425"/>
        <v>0</v>
      </c>
      <c r="P5074" s="420"/>
      <c r="Q5074" s="532"/>
      <c r="R5074" s="526" t="str">
        <f t="shared" si="1405"/>
        <v/>
      </c>
      <c r="S5074" s="526" t="str">
        <f t="shared" si="1413"/>
        <v/>
      </c>
      <c r="V5074" s="433">
        <f>VLOOKUP(A5074,[3]Cartilha!$A:$A,1,FALSE)</f>
        <v>89571</v>
      </c>
      <c r="W5074" s="367"/>
    </row>
    <row r="5075" spans="1:23" ht="22.5" hidden="1" x14ac:dyDescent="0.2">
      <c r="A5075" s="623">
        <v>89573</v>
      </c>
      <c r="B5075" s="616" t="s">
        <v>3171</v>
      </c>
      <c r="C5075" s="620" t="s">
        <v>1556</v>
      </c>
      <c r="D5075" s="612" t="s">
        <v>169</v>
      </c>
      <c r="E5075" s="621">
        <v>75.8</v>
      </c>
      <c r="F5075" s="614">
        <f t="shared" si="1406"/>
        <v>91.38</v>
      </c>
      <c r="G5075" s="510"/>
      <c r="H5075" s="423"/>
      <c r="I5075" s="422">
        <f t="shared" si="1420"/>
        <v>0</v>
      </c>
      <c r="J5075" s="422">
        <f t="shared" si="1421"/>
        <v>0</v>
      </c>
      <c r="K5075" s="419"/>
      <c r="L5075" s="423">
        <f t="shared" si="1422"/>
        <v>0</v>
      </c>
      <c r="M5075" s="423">
        <f t="shared" si="1423"/>
        <v>0</v>
      </c>
      <c r="N5075" s="424">
        <f t="shared" si="1424"/>
        <v>0</v>
      </c>
      <c r="O5075" s="424">
        <f t="shared" si="1425"/>
        <v>0</v>
      </c>
      <c r="P5075" s="420"/>
      <c r="Q5075" s="532"/>
      <c r="R5075" s="526" t="str">
        <f t="shared" si="1405"/>
        <v/>
      </c>
      <c r="S5075" s="526" t="str">
        <f t="shared" si="1413"/>
        <v/>
      </c>
      <c r="V5075" s="433">
        <f>VLOOKUP(A5075,[3]Cartilha!$A:$A,1,FALSE)</f>
        <v>89573</v>
      </c>
      <c r="W5075" s="367"/>
    </row>
    <row r="5076" spans="1:23" ht="22.5" hidden="1" x14ac:dyDescent="0.2">
      <c r="A5076" s="623">
        <v>89557</v>
      </c>
      <c r="B5076" s="616" t="s">
        <v>3171</v>
      </c>
      <c r="C5076" s="620" t="s">
        <v>1557</v>
      </c>
      <c r="D5076" s="612" t="s">
        <v>169</v>
      </c>
      <c r="E5076" s="621">
        <v>32.07</v>
      </c>
      <c r="F5076" s="614">
        <f t="shared" si="1406"/>
        <v>38.659999999999997</v>
      </c>
      <c r="G5076" s="510"/>
      <c r="H5076" s="423"/>
      <c r="I5076" s="422">
        <f t="shared" si="1420"/>
        <v>0</v>
      </c>
      <c r="J5076" s="422">
        <f t="shared" si="1421"/>
        <v>0</v>
      </c>
      <c r="K5076" s="419"/>
      <c r="L5076" s="423">
        <f t="shared" si="1422"/>
        <v>0</v>
      </c>
      <c r="M5076" s="423">
        <f t="shared" si="1423"/>
        <v>0</v>
      </c>
      <c r="N5076" s="424">
        <f t="shared" si="1424"/>
        <v>0</v>
      </c>
      <c r="O5076" s="424">
        <f t="shared" si="1425"/>
        <v>0</v>
      </c>
      <c r="P5076" s="420"/>
      <c r="Q5076" s="532"/>
      <c r="R5076" s="526" t="str">
        <f t="shared" ref="R5076:R5139" si="1426">IF(Q5076="X","x",IF(Q5076="xx","x",IF(O5076&gt;0,"x","")))</f>
        <v/>
      </c>
      <c r="S5076" s="526" t="str">
        <f t="shared" si="1413"/>
        <v/>
      </c>
      <c r="V5076" s="433">
        <f>VLOOKUP(A5076,[3]Cartilha!$A:$A,1,FALSE)</f>
        <v>89557</v>
      </c>
      <c r="W5076" s="367"/>
    </row>
    <row r="5077" spans="1:23" ht="22.5" hidden="1" x14ac:dyDescent="0.2">
      <c r="A5077" s="623">
        <v>89561</v>
      </c>
      <c r="B5077" s="616" t="s">
        <v>3171</v>
      </c>
      <c r="C5077" s="620" t="s">
        <v>1558</v>
      </c>
      <c r="D5077" s="612" t="s">
        <v>169</v>
      </c>
      <c r="E5077" s="621">
        <v>15.15</v>
      </c>
      <c r="F5077" s="614">
        <f t="shared" si="1406"/>
        <v>18.260000000000002</v>
      </c>
      <c r="G5077" s="510"/>
      <c r="H5077" s="423"/>
      <c r="I5077" s="422">
        <f t="shared" si="1420"/>
        <v>0</v>
      </c>
      <c r="J5077" s="422">
        <f t="shared" si="1421"/>
        <v>0</v>
      </c>
      <c r="K5077" s="419"/>
      <c r="L5077" s="423">
        <f t="shared" si="1422"/>
        <v>0</v>
      </c>
      <c r="M5077" s="423">
        <f t="shared" si="1423"/>
        <v>0</v>
      </c>
      <c r="N5077" s="424">
        <f t="shared" si="1424"/>
        <v>0</v>
      </c>
      <c r="O5077" s="424">
        <f t="shared" si="1425"/>
        <v>0</v>
      </c>
      <c r="P5077" s="420"/>
      <c r="Q5077" s="532"/>
      <c r="R5077" s="526" t="str">
        <f t="shared" si="1426"/>
        <v/>
      </c>
      <c r="S5077" s="526" t="str">
        <f t="shared" si="1413"/>
        <v/>
      </c>
      <c r="V5077" s="433">
        <f>VLOOKUP(A5077,[3]Cartilha!$A:$A,1,FALSE)</f>
        <v>89561</v>
      </c>
      <c r="W5077" s="367"/>
    </row>
    <row r="5078" spans="1:23" ht="22.5" hidden="1" x14ac:dyDescent="0.2">
      <c r="A5078" s="623">
        <v>89563</v>
      </c>
      <c r="B5078" s="616" t="s">
        <v>3171</v>
      </c>
      <c r="C5078" s="620" t="s">
        <v>1559</v>
      </c>
      <c r="D5078" s="612" t="s">
        <v>169</v>
      </c>
      <c r="E5078" s="621">
        <v>25.09</v>
      </c>
      <c r="F5078" s="614">
        <f t="shared" si="1406"/>
        <v>30.25</v>
      </c>
      <c r="G5078" s="510"/>
      <c r="H5078" s="423"/>
      <c r="I5078" s="422">
        <f t="shared" si="1420"/>
        <v>0</v>
      </c>
      <c r="J5078" s="422">
        <f t="shared" si="1421"/>
        <v>0</v>
      </c>
      <c r="K5078" s="419"/>
      <c r="L5078" s="423">
        <f t="shared" si="1422"/>
        <v>0</v>
      </c>
      <c r="M5078" s="423">
        <f t="shared" si="1423"/>
        <v>0</v>
      </c>
      <c r="N5078" s="424">
        <f t="shared" si="1424"/>
        <v>0</v>
      </c>
      <c r="O5078" s="424">
        <f t="shared" si="1425"/>
        <v>0</v>
      </c>
      <c r="P5078" s="420"/>
      <c r="Q5078" s="532"/>
      <c r="R5078" s="526" t="str">
        <f t="shared" si="1426"/>
        <v/>
      </c>
      <c r="S5078" s="526" t="str">
        <f t="shared" si="1413"/>
        <v/>
      </c>
      <c r="V5078" s="433">
        <f>VLOOKUP(A5078,[3]Cartilha!$A:$A,1,FALSE)</f>
        <v>89563</v>
      </c>
      <c r="W5078" s="367"/>
    </row>
    <row r="5079" spans="1:23" ht="22.5" hidden="1" x14ac:dyDescent="0.2">
      <c r="A5079" s="623">
        <v>89565</v>
      </c>
      <c r="B5079" s="616" t="s">
        <v>3171</v>
      </c>
      <c r="C5079" s="620" t="s">
        <v>1560</v>
      </c>
      <c r="D5079" s="612" t="s">
        <v>169</v>
      </c>
      <c r="E5079" s="621">
        <v>60.91</v>
      </c>
      <c r="F5079" s="614">
        <f t="shared" ref="F5079:F5142" si="1427">IF(E5079=0,0,ROUND(E5079*(1+E$13)*(1-E$14),2))</f>
        <v>73.430000000000007</v>
      </c>
      <c r="G5079" s="510"/>
      <c r="H5079" s="423"/>
      <c r="I5079" s="422">
        <f t="shared" si="1420"/>
        <v>0</v>
      </c>
      <c r="J5079" s="422">
        <f t="shared" si="1421"/>
        <v>0</v>
      </c>
      <c r="K5079" s="419"/>
      <c r="L5079" s="423">
        <f t="shared" si="1422"/>
        <v>0</v>
      </c>
      <c r="M5079" s="423">
        <f t="shared" si="1423"/>
        <v>0</v>
      </c>
      <c r="N5079" s="424">
        <f t="shared" si="1424"/>
        <v>0</v>
      </c>
      <c r="O5079" s="424">
        <f t="shared" si="1425"/>
        <v>0</v>
      </c>
      <c r="P5079" s="420"/>
      <c r="Q5079" s="532"/>
      <c r="R5079" s="526" t="str">
        <f t="shared" si="1426"/>
        <v/>
      </c>
      <c r="S5079" s="526" t="str">
        <f t="shared" si="1413"/>
        <v/>
      </c>
      <c r="V5079" s="433">
        <f>VLOOKUP(A5079,[3]Cartilha!$A:$A,1,FALSE)</f>
        <v>89565</v>
      </c>
      <c r="W5079" s="367"/>
    </row>
    <row r="5080" spans="1:23" ht="22.5" hidden="1" x14ac:dyDescent="0.2">
      <c r="A5080" s="623">
        <v>89566</v>
      </c>
      <c r="B5080" s="616" t="s">
        <v>3171</v>
      </c>
      <c r="C5080" s="620" t="s">
        <v>1561</v>
      </c>
      <c r="D5080" s="612" t="s">
        <v>169</v>
      </c>
      <c r="E5080" s="621">
        <v>51.8</v>
      </c>
      <c r="F5080" s="614">
        <f t="shared" si="1427"/>
        <v>62.45</v>
      </c>
      <c r="G5080" s="510"/>
      <c r="H5080" s="423"/>
      <c r="I5080" s="422">
        <f t="shared" si="1420"/>
        <v>0</v>
      </c>
      <c r="J5080" s="422">
        <f t="shared" si="1421"/>
        <v>0</v>
      </c>
      <c r="K5080" s="419"/>
      <c r="L5080" s="423">
        <f t="shared" si="1422"/>
        <v>0</v>
      </c>
      <c r="M5080" s="423">
        <f t="shared" si="1423"/>
        <v>0</v>
      </c>
      <c r="N5080" s="424">
        <f t="shared" si="1424"/>
        <v>0</v>
      </c>
      <c r="O5080" s="424">
        <f t="shared" si="1425"/>
        <v>0</v>
      </c>
      <c r="P5080" s="420"/>
      <c r="Q5080" s="532"/>
      <c r="R5080" s="526" t="str">
        <f t="shared" si="1426"/>
        <v/>
      </c>
      <c r="S5080" s="526" t="str">
        <f t="shared" si="1413"/>
        <v/>
      </c>
      <c r="V5080" s="433">
        <f>VLOOKUP(A5080,[3]Cartilha!$A:$A,1,FALSE)</f>
        <v>89566</v>
      </c>
      <c r="W5080" s="367"/>
    </row>
    <row r="5081" spans="1:23" ht="22.5" hidden="1" x14ac:dyDescent="0.2">
      <c r="A5081" s="623">
        <v>89567</v>
      </c>
      <c r="B5081" s="616" t="s">
        <v>3171</v>
      </c>
      <c r="C5081" s="620" t="s">
        <v>1562</v>
      </c>
      <c r="D5081" s="612" t="s">
        <v>169</v>
      </c>
      <c r="E5081" s="621">
        <v>91.82</v>
      </c>
      <c r="F5081" s="614">
        <f t="shared" si="1427"/>
        <v>110.7</v>
      </c>
      <c r="G5081" s="510"/>
      <c r="H5081" s="423"/>
      <c r="I5081" s="422">
        <f t="shared" si="1420"/>
        <v>0</v>
      </c>
      <c r="J5081" s="422">
        <f t="shared" si="1421"/>
        <v>0</v>
      </c>
      <c r="K5081" s="419"/>
      <c r="L5081" s="423">
        <f t="shared" si="1422"/>
        <v>0</v>
      </c>
      <c r="M5081" s="423">
        <f t="shared" si="1423"/>
        <v>0</v>
      </c>
      <c r="N5081" s="424">
        <f t="shared" si="1424"/>
        <v>0</v>
      </c>
      <c r="O5081" s="424">
        <f t="shared" si="1425"/>
        <v>0</v>
      </c>
      <c r="P5081" s="420"/>
      <c r="Q5081" s="532"/>
      <c r="R5081" s="526" t="str">
        <f t="shared" si="1426"/>
        <v/>
      </c>
      <c r="S5081" s="526" t="str">
        <f t="shared" si="1413"/>
        <v/>
      </c>
      <c r="V5081" s="433">
        <f>VLOOKUP(A5081,[3]Cartilha!$A:$A,1,FALSE)</f>
        <v>89567</v>
      </c>
      <c r="W5081" s="367"/>
    </row>
    <row r="5082" spans="1:23" ht="22.5" hidden="1" x14ac:dyDescent="0.2">
      <c r="A5082" s="623">
        <v>89569</v>
      </c>
      <c r="B5082" s="616" t="s">
        <v>3171</v>
      </c>
      <c r="C5082" s="620" t="s">
        <v>1563</v>
      </c>
      <c r="D5082" s="612" t="s">
        <v>169</v>
      </c>
      <c r="E5082" s="621">
        <v>86.62</v>
      </c>
      <c r="F5082" s="614">
        <f t="shared" si="1427"/>
        <v>104.43</v>
      </c>
      <c r="G5082" s="510"/>
      <c r="H5082" s="423"/>
      <c r="I5082" s="422">
        <f t="shared" si="1420"/>
        <v>0</v>
      </c>
      <c r="J5082" s="422">
        <f t="shared" si="1421"/>
        <v>0</v>
      </c>
      <c r="K5082" s="419"/>
      <c r="L5082" s="423">
        <f t="shared" si="1422"/>
        <v>0</v>
      </c>
      <c r="M5082" s="423">
        <f t="shared" si="1423"/>
        <v>0</v>
      </c>
      <c r="N5082" s="424">
        <f t="shared" si="1424"/>
        <v>0</v>
      </c>
      <c r="O5082" s="424">
        <f t="shared" si="1425"/>
        <v>0</v>
      </c>
      <c r="P5082" s="420"/>
      <c r="Q5082" s="532"/>
      <c r="R5082" s="526" t="str">
        <f t="shared" si="1426"/>
        <v/>
      </c>
      <c r="S5082" s="526" t="str">
        <f t="shared" si="1413"/>
        <v/>
      </c>
      <c r="V5082" s="433">
        <f>VLOOKUP(A5082,[3]Cartilha!$A:$A,1,FALSE)</f>
        <v>89569</v>
      </c>
      <c r="W5082" s="367"/>
    </row>
    <row r="5083" spans="1:23" ht="22.5" hidden="1" x14ac:dyDescent="0.2">
      <c r="A5083" s="623">
        <v>89574</v>
      </c>
      <c r="B5083" s="616" t="s">
        <v>3171</v>
      </c>
      <c r="C5083" s="620" t="s">
        <v>1564</v>
      </c>
      <c r="D5083" s="612" t="s">
        <v>169</v>
      </c>
      <c r="E5083" s="621">
        <v>151.43</v>
      </c>
      <c r="F5083" s="614">
        <f t="shared" si="1427"/>
        <v>182.56</v>
      </c>
      <c r="G5083" s="510"/>
      <c r="H5083" s="423"/>
      <c r="I5083" s="422">
        <f t="shared" si="1420"/>
        <v>0</v>
      </c>
      <c r="J5083" s="422">
        <f t="shared" si="1421"/>
        <v>0</v>
      </c>
      <c r="K5083" s="419"/>
      <c r="L5083" s="423">
        <f t="shared" si="1422"/>
        <v>0</v>
      </c>
      <c r="M5083" s="423">
        <f t="shared" si="1423"/>
        <v>0</v>
      </c>
      <c r="N5083" s="424">
        <f t="shared" si="1424"/>
        <v>0</v>
      </c>
      <c r="O5083" s="424">
        <f t="shared" si="1425"/>
        <v>0</v>
      </c>
      <c r="P5083" s="420"/>
      <c r="Q5083" s="532"/>
      <c r="R5083" s="526" t="str">
        <f t="shared" si="1426"/>
        <v/>
      </c>
      <c r="S5083" s="526" t="str">
        <f t="shared" si="1413"/>
        <v/>
      </c>
      <c r="V5083" s="433">
        <f>VLOOKUP(A5083,[3]Cartilha!$A:$A,1,FALSE)</f>
        <v>89574</v>
      </c>
      <c r="W5083" s="367"/>
    </row>
    <row r="5084" spans="1:23" hidden="1" x14ac:dyDescent="0.2">
      <c r="A5084" s="623" t="s">
        <v>2014</v>
      </c>
      <c r="B5084" s="616"/>
      <c r="C5084" s="620" t="s">
        <v>498</v>
      </c>
      <c r="D5084" s="612">
        <v>0</v>
      </c>
      <c r="E5084" s="621"/>
      <c r="F5084" s="614">
        <f t="shared" si="1427"/>
        <v>0</v>
      </c>
      <c r="G5084" s="518"/>
      <c r="H5084" s="446"/>
      <c r="I5084" s="447"/>
      <c r="J5084" s="448"/>
      <c r="K5084" s="419"/>
      <c r="L5084" s="446"/>
      <c r="M5084" s="446"/>
      <c r="N5084" s="447"/>
      <c r="O5084" s="448"/>
      <c r="P5084" s="420"/>
      <c r="Q5084" s="525" t="str">
        <f>IF(OR(SUM(J5085:J5111)&gt;0,SUM(O5085:O5111)&gt;0),"xx","")</f>
        <v/>
      </c>
      <c r="R5084" s="526" t="str">
        <f t="shared" si="1426"/>
        <v/>
      </c>
      <c r="S5084" s="526" t="str">
        <f t="shared" si="1413"/>
        <v/>
      </c>
      <c r="V5084" s="433" t="str">
        <f>VLOOKUP(A5084,[3]Cartilha!$A:$A,1,FALSE)</f>
        <v>9.3.30.2</v>
      </c>
      <c r="W5084" s="367"/>
    </row>
    <row r="5085" spans="1:23" ht="22.5" hidden="1" x14ac:dyDescent="0.2">
      <c r="A5085" s="623">
        <v>89582</v>
      </c>
      <c r="B5085" s="616" t="s">
        <v>3171</v>
      </c>
      <c r="C5085" s="620" t="s">
        <v>3379</v>
      </c>
      <c r="D5085" s="612" t="s">
        <v>169</v>
      </c>
      <c r="E5085" s="621">
        <v>27.29</v>
      </c>
      <c r="F5085" s="614">
        <f t="shared" si="1427"/>
        <v>32.9</v>
      </c>
      <c r="G5085" s="510"/>
      <c r="H5085" s="423"/>
      <c r="I5085" s="422">
        <f t="shared" ref="I5085:I5111" si="1428">IF(ISBLANK(E5085),0,ROUND(F5085*G5085,2))</f>
        <v>0</v>
      </c>
      <c r="J5085" s="422">
        <f t="shared" ref="J5085:J5111" si="1429">IF(ISBLANK(G5085),0,ROUND(G5085*H5085,2))</f>
        <v>0</v>
      </c>
      <c r="K5085" s="419"/>
      <c r="L5085" s="423">
        <f t="shared" ref="L5085:L5111" si="1430">G5085</f>
        <v>0</v>
      </c>
      <c r="M5085" s="423">
        <f t="shared" ref="M5085:M5111" si="1431">H5085</f>
        <v>0</v>
      </c>
      <c r="N5085" s="424">
        <f t="shared" ref="N5085:N5111" si="1432">IF(ISBLANK(E5085),0,ROUND(F5085*L5085,2))</f>
        <v>0</v>
      </c>
      <c r="O5085" s="424">
        <f t="shared" ref="O5085:O5111" si="1433">IF(ISBLANK(L5085),0,ROUND(L5085*M5085,2))</f>
        <v>0</v>
      </c>
      <c r="P5085" s="420"/>
      <c r="Q5085" s="532"/>
      <c r="R5085" s="526" t="str">
        <f t="shared" si="1426"/>
        <v/>
      </c>
      <c r="S5085" s="526" t="str">
        <f t="shared" si="1413"/>
        <v/>
      </c>
      <c r="V5085" s="433">
        <f>VLOOKUP(A5085,[3]Cartilha!$A:$A,1,FALSE)</f>
        <v>89582</v>
      </c>
      <c r="W5085" s="367"/>
    </row>
    <row r="5086" spans="1:23" ht="22.5" hidden="1" x14ac:dyDescent="0.2">
      <c r="A5086" s="623">
        <v>89585</v>
      </c>
      <c r="B5086" s="616" t="s">
        <v>3171</v>
      </c>
      <c r="C5086" s="620" t="s">
        <v>3380</v>
      </c>
      <c r="D5086" s="612" t="s">
        <v>169</v>
      </c>
      <c r="E5086" s="621">
        <v>38.299999999999997</v>
      </c>
      <c r="F5086" s="614">
        <f t="shared" si="1427"/>
        <v>46.17</v>
      </c>
      <c r="G5086" s="510"/>
      <c r="H5086" s="423"/>
      <c r="I5086" s="422">
        <f t="shared" si="1428"/>
        <v>0</v>
      </c>
      <c r="J5086" s="422">
        <f t="shared" si="1429"/>
        <v>0</v>
      </c>
      <c r="K5086" s="419"/>
      <c r="L5086" s="423">
        <f t="shared" si="1430"/>
        <v>0</v>
      </c>
      <c r="M5086" s="423">
        <f t="shared" si="1431"/>
        <v>0</v>
      </c>
      <c r="N5086" s="424">
        <f t="shared" si="1432"/>
        <v>0</v>
      </c>
      <c r="O5086" s="424">
        <f t="shared" si="1433"/>
        <v>0</v>
      </c>
      <c r="P5086" s="420"/>
      <c r="Q5086" s="532"/>
      <c r="R5086" s="526" t="str">
        <f t="shared" si="1426"/>
        <v/>
      </c>
      <c r="S5086" s="526" t="str">
        <f t="shared" si="1413"/>
        <v/>
      </c>
      <c r="V5086" s="433">
        <f>VLOOKUP(A5086,[3]Cartilha!$A:$A,1,FALSE)</f>
        <v>89585</v>
      </c>
      <c r="W5086" s="367"/>
    </row>
    <row r="5087" spans="1:23" ht="22.5" hidden="1" x14ac:dyDescent="0.2">
      <c r="A5087" s="623">
        <v>89591</v>
      </c>
      <c r="B5087" s="616" t="s">
        <v>3171</v>
      </c>
      <c r="C5087" s="620" t="s">
        <v>3381</v>
      </c>
      <c r="D5087" s="612" t="s">
        <v>169</v>
      </c>
      <c r="E5087" s="621">
        <v>123.38</v>
      </c>
      <c r="F5087" s="614">
        <f t="shared" si="1427"/>
        <v>148.75</v>
      </c>
      <c r="G5087" s="510"/>
      <c r="H5087" s="423"/>
      <c r="I5087" s="422">
        <f t="shared" si="1428"/>
        <v>0</v>
      </c>
      <c r="J5087" s="422">
        <f t="shared" si="1429"/>
        <v>0</v>
      </c>
      <c r="K5087" s="419"/>
      <c r="L5087" s="423">
        <f t="shared" si="1430"/>
        <v>0</v>
      </c>
      <c r="M5087" s="423">
        <f t="shared" si="1431"/>
        <v>0</v>
      </c>
      <c r="N5087" s="424">
        <f t="shared" si="1432"/>
        <v>0</v>
      </c>
      <c r="O5087" s="424">
        <f t="shared" si="1433"/>
        <v>0</v>
      </c>
      <c r="P5087" s="420"/>
      <c r="Q5087" s="532"/>
      <c r="R5087" s="526" t="str">
        <f t="shared" si="1426"/>
        <v/>
      </c>
      <c r="S5087" s="526" t="str">
        <f t="shared" si="1413"/>
        <v/>
      </c>
      <c r="V5087" s="433">
        <f>VLOOKUP(A5087,[3]Cartilha!$A:$A,1,FALSE)</f>
        <v>89591</v>
      </c>
      <c r="W5087" s="367"/>
    </row>
    <row r="5088" spans="1:23" ht="22.5" hidden="1" x14ac:dyDescent="0.2">
      <c r="A5088" s="623">
        <v>89581</v>
      </c>
      <c r="B5088" s="616" t="s">
        <v>3171</v>
      </c>
      <c r="C5088" s="620" t="s">
        <v>3382</v>
      </c>
      <c r="D5088" s="612" t="s">
        <v>169</v>
      </c>
      <c r="E5088" s="621">
        <v>31.51</v>
      </c>
      <c r="F5088" s="614">
        <f t="shared" si="1427"/>
        <v>37.99</v>
      </c>
      <c r="G5088" s="510"/>
      <c r="H5088" s="423"/>
      <c r="I5088" s="422">
        <f t="shared" si="1428"/>
        <v>0</v>
      </c>
      <c r="J5088" s="422">
        <f t="shared" si="1429"/>
        <v>0</v>
      </c>
      <c r="K5088" s="419"/>
      <c r="L5088" s="423">
        <f t="shared" si="1430"/>
        <v>0</v>
      </c>
      <c r="M5088" s="423">
        <f t="shared" si="1431"/>
        <v>0</v>
      </c>
      <c r="N5088" s="424">
        <f t="shared" si="1432"/>
        <v>0</v>
      </c>
      <c r="O5088" s="424">
        <f t="shared" si="1433"/>
        <v>0</v>
      </c>
      <c r="P5088" s="420"/>
      <c r="Q5088" s="532"/>
      <c r="R5088" s="526" t="str">
        <f t="shared" si="1426"/>
        <v/>
      </c>
      <c r="S5088" s="526" t="str">
        <f t="shared" si="1413"/>
        <v/>
      </c>
      <c r="V5088" s="433">
        <f>VLOOKUP(A5088,[3]Cartilha!$A:$A,1,FALSE)</f>
        <v>89581</v>
      </c>
      <c r="W5088" s="367"/>
    </row>
    <row r="5089" spans="1:23" ht="22.5" hidden="1" x14ac:dyDescent="0.2">
      <c r="A5089" s="623">
        <v>89584</v>
      </c>
      <c r="B5089" s="616" t="s">
        <v>3171</v>
      </c>
      <c r="C5089" s="620" t="s">
        <v>3383</v>
      </c>
      <c r="D5089" s="612" t="s">
        <v>169</v>
      </c>
      <c r="E5089" s="621">
        <v>48.57</v>
      </c>
      <c r="F5089" s="614">
        <f t="shared" si="1427"/>
        <v>58.56</v>
      </c>
      <c r="G5089" s="510"/>
      <c r="H5089" s="423"/>
      <c r="I5089" s="422">
        <f t="shared" si="1428"/>
        <v>0</v>
      </c>
      <c r="J5089" s="422">
        <f t="shared" si="1429"/>
        <v>0</v>
      </c>
      <c r="K5089" s="419"/>
      <c r="L5089" s="423">
        <f t="shared" si="1430"/>
        <v>0</v>
      </c>
      <c r="M5089" s="423">
        <f t="shared" si="1431"/>
        <v>0</v>
      </c>
      <c r="N5089" s="424">
        <f t="shared" si="1432"/>
        <v>0</v>
      </c>
      <c r="O5089" s="424">
        <f t="shared" si="1433"/>
        <v>0</v>
      </c>
      <c r="P5089" s="420"/>
      <c r="Q5089" s="532"/>
      <c r="R5089" s="526" t="str">
        <f t="shared" si="1426"/>
        <v/>
      </c>
      <c r="S5089" s="526" t="str">
        <f t="shared" si="1413"/>
        <v/>
      </c>
      <c r="V5089" s="433">
        <f>VLOOKUP(A5089,[3]Cartilha!$A:$A,1,FALSE)</f>
        <v>89584</v>
      </c>
      <c r="W5089" s="367"/>
    </row>
    <row r="5090" spans="1:23" ht="22.5" hidden="1" x14ac:dyDescent="0.2">
      <c r="A5090" s="623">
        <v>89590</v>
      </c>
      <c r="B5090" s="616" t="s">
        <v>3171</v>
      </c>
      <c r="C5090" s="620" t="s">
        <v>3384</v>
      </c>
      <c r="D5090" s="612" t="s">
        <v>169</v>
      </c>
      <c r="E5090" s="621">
        <v>152.88999999999999</v>
      </c>
      <c r="F5090" s="614">
        <f t="shared" si="1427"/>
        <v>184.32</v>
      </c>
      <c r="G5090" s="510"/>
      <c r="H5090" s="423"/>
      <c r="I5090" s="422">
        <f t="shared" si="1428"/>
        <v>0</v>
      </c>
      <c r="J5090" s="422">
        <f t="shared" si="1429"/>
        <v>0</v>
      </c>
      <c r="K5090" s="419"/>
      <c r="L5090" s="423">
        <f t="shared" si="1430"/>
        <v>0</v>
      </c>
      <c r="M5090" s="423">
        <f t="shared" si="1431"/>
        <v>0</v>
      </c>
      <c r="N5090" s="424">
        <f t="shared" si="1432"/>
        <v>0</v>
      </c>
      <c r="O5090" s="424">
        <f t="shared" si="1433"/>
        <v>0</v>
      </c>
      <c r="P5090" s="420"/>
      <c r="Q5090" s="532"/>
      <c r="R5090" s="526" t="str">
        <f t="shared" si="1426"/>
        <v/>
      </c>
      <c r="S5090" s="526" t="str">
        <f t="shared" ref="S5090:S5153" si="1434">IF(Q5090="X","x",IF(Q5090="xx","x",IF(OR(J5090&gt;0,O5090&gt;0),"x","")))</f>
        <v/>
      </c>
      <c r="V5090" s="433">
        <f>VLOOKUP(A5090,[3]Cartilha!$A:$A,1,FALSE)</f>
        <v>89590</v>
      </c>
      <c r="W5090" s="367"/>
    </row>
    <row r="5091" spans="1:23" ht="22.5" hidden="1" x14ac:dyDescent="0.2">
      <c r="A5091" s="623">
        <v>89599</v>
      </c>
      <c r="B5091" s="616" t="s">
        <v>3171</v>
      </c>
      <c r="C5091" s="620" t="s">
        <v>3385</v>
      </c>
      <c r="D5091" s="612" t="s">
        <v>169</v>
      </c>
      <c r="E5091" s="621">
        <v>20.440000000000001</v>
      </c>
      <c r="F5091" s="614">
        <f t="shared" si="1427"/>
        <v>24.64</v>
      </c>
      <c r="G5091" s="510"/>
      <c r="H5091" s="423"/>
      <c r="I5091" s="422">
        <f t="shared" si="1428"/>
        <v>0</v>
      </c>
      <c r="J5091" s="422">
        <f t="shared" si="1429"/>
        <v>0</v>
      </c>
      <c r="K5091" s="419"/>
      <c r="L5091" s="423">
        <f t="shared" si="1430"/>
        <v>0</v>
      </c>
      <c r="M5091" s="423">
        <f t="shared" si="1431"/>
        <v>0</v>
      </c>
      <c r="N5091" s="424">
        <f t="shared" si="1432"/>
        <v>0</v>
      </c>
      <c r="O5091" s="424">
        <f t="shared" si="1433"/>
        <v>0</v>
      </c>
      <c r="P5091" s="420"/>
      <c r="Q5091" s="532"/>
      <c r="R5091" s="526" t="str">
        <f t="shared" si="1426"/>
        <v/>
      </c>
      <c r="S5091" s="526" t="str">
        <f t="shared" si="1434"/>
        <v/>
      </c>
      <c r="V5091" s="433">
        <f>VLOOKUP(A5091,[3]Cartilha!$A:$A,1,FALSE)</f>
        <v>89599</v>
      </c>
      <c r="W5091" s="367"/>
    </row>
    <row r="5092" spans="1:23" ht="22.5" hidden="1" x14ac:dyDescent="0.2">
      <c r="A5092" s="623">
        <v>89600</v>
      </c>
      <c r="B5092" s="616" t="s">
        <v>3171</v>
      </c>
      <c r="C5092" s="620" t="s">
        <v>3386</v>
      </c>
      <c r="D5092" s="612" t="s">
        <v>169</v>
      </c>
      <c r="E5092" s="621">
        <v>22.54</v>
      </c>
      <c r="F5092" s="614">
        <f t="shared" si="1427"/>
        <v>27.17</v>
      </c>
      <c r="G5092" s="510"/>
      <c r="H5092" s="423"/>
      <c r="I5092" s="422">
        <f t="shared" si="1428"/>
        <v>0</v>
      </c>
      <c r="J5092" s="422">
        <f t="shared" si="1429"/>
        <v>0</v>
      </c>
      <c r="K5092" s="419"/>
      <c r="L5092" s="423">
        <f t="shared" si="1430"/>
        <v>0</v>
      </c>
      <c r="M5092" s="423">
        <f t="shared" si="1431"/>
        <v>0</v>
      </c>
      <c r="N5092" s="424">
        <f t="shared" si="1432"/>
        <v>0</v>
      </c>
      <c r="O5092" s="424">
        <f t="shared" si="1433"/>
        <v>0</v>
      </c>
      <c r="P5092" s="420"/>
      <c r="Q5092" s="532"/>
      <c r="R5092" s="526" t="str">
        <f t="shared" si="1426"/>
        <v/>
      </c>
      <c r="S5092" s="526" t="str">
        <f t="shared" si="1434"/>
        <v/>
      </c>
      <c r="V5092" s="433">
        <f>VLOOKUP(A5092,[3]Cartilha!$A:$A,1,FALSE)</f>
        <v>89600</v>
      </c>
      <c r="W5092" s="367"/>
    </row>
    <row r="5093" spans="1:23" ht="22.5" hidden="1" x14ac:dyDescent="0.2">
      <c r="A5093" s="623">
        <v>89669</v>
      </c>
      <c r="B5093" s="616" t="s">
        <v>3171</v>
      </c>
      <c r="C5093" s="620" t="s">
        <v>3387</v>
      </c>
      <c r="D5093" s="612" t="s">
        <v>169</v>
      </c>
      <c r="E5093" s="621">
        <v>25.88</v>
      </c>
      <c r="F5093" s="614">
        <f t="shared" si="1427"/>
        <v>31.2</v>
      </c>
      <c r="G5093" s="510"/>
      <c r="H5093" s="423"/>
      <c r="I5093" s="422">
        <f t="shared" si="1428"/>
        <v>0</v>
      </c>
      <c r="J5093" s="422">
        <f t="shared" si="1429"/>
        <v>0</v>
      </c>
      <c r="K5093" s="419"/>
      <c r="L5093" s="423">
        <f t="shared" si="1430"/>
        <v>0</v>
      </c>
      <c r="M5093" s="423">
        <f t="shared" si="1431"/>
        <v>0</v>
      </c>
      <c r="N5093" s="424">
        <f t="shared" si="1432"/>
        <v>0</v>
      </c>
      <c r="O5093" s="424">
        <f t="shared" si="1433"/>
        <v>0</v>
      </c>
      <c r="P5093" s="420"/>
      <c r="Q5093" s="532"/>
      <c r="R5093" s="526" t="str">
        <f t="shared" si="1426"/>
        <v/>
      </c>
      <c r="S5093" s="526" t="str">
        <f t="shared" si="1434"/>
        <v/>
      </c>
      <c r="V5093" s="433">
        <f>VLOOKUP(A5093,[3]Cartilha!$A:$A,1,FALSE)</f>
        <v>89669</v>
      </c>
      <c r="W5093" s="367"/>
    </row>
    <row r="5094" spans="1:23" ht="22.5" hidden="1" x14ac:dyDescent="0.2">
      <c r="A5094" s="623">
        <v>89671</v>
      </c>
      <c r="B5094" s="616" t="s">
        <v>3171</v>
      </c>
      <c r="C5094" s="620" t="s">
        <v>3388</v>
      </c>
      <c r="D5094" s="612" t="s">
        <v>169</v>
      </c>
      <c r="E5094" s="621">
        <v>40.26</v>
      </c>
      <c r="F5094" s="614">
        <f t="shared" si="1427"/>
        <v>48.54</v>
      </c>
      <c r="G5094" s="510"/>
      <c r="H5094" s="423"/>
      <c r="I5094" s="422">
        <f t="shared" si="1428"/>
        <v>0</v>
      </c>
      <c r="J5094" s="422">
        <f t="shared" si="1429"/>
        <v>0</v>
      </c>
      <c r="K5094" s="419"/>
      <c r="L5094" s="423">
        <f t="shared" si="1430"/>
        <v>0</v>
      </c>
      <c r="M5094" s="423">
        <f t="shared" si="1431"/>
        <v>0</v>
      </c>
      <c r="N5094" s="424">
        <f t="shared" si="1432"/>
        <v>0</v>
      </c>
      <c r="O5094" s="424">
        <f t="shared" si="1433"/>
        <v>0</v>
      </c>
      <c r="P5094" s="420"/>
      <c r="Q5094" s="532"/>
      <c r="R5094" s="526" t="str">
        <f t="shared" si="1426"/>
        <v/>
      </c>
      <c r="S5094" s="526" t="str">
        <f t="shared" si="1434"/>
        <v/>
      </c>
      <c r="V5094" s="433">
        <f>VLOOKUP(A5094,[3]Cartilha!$A:$A,1,FALSE)</f>
        <v>89671</v>
      </c>
      <c r="W5094" s="367"/>
    </row>
    <row r="5095" spans="1:23" ht="22.5" hidden="1" x14ac:dyDescent="0.2">
      <c r="A5095" s="623">
        <v>89677</v>
      </c>
      <c r="B5095" s="616" t="s">
        <v>3171</v>
      </c>
      <c r="C5095" s="620" t="s">
        <v>3389</v>
      </c>
      <c r="D5095" s="612" t="s">
        <v>169</v>
      </c>
      <c r="E5095" s="621">
        <v>72.989999999999995</v>
      </c>
      <c r="F5095" s="614">
        <f t="shared" si="1427"/>
        <v>88</v>
      </c>
      <c r="G5095" s="510"/>
      <c r="H5095" s="423"/>
      <c r="I5095" s="422">
        <f t="shared" si="1428"/>
        <v>0</v>
      </c>
      <c r="J5095" s="422">
        <f t="shared" si="1429"/>
        <v>0</v>
      </c>
      <c r="K5095" s="419"/>
      <c r="L5095" s="423">
        <f t="shared" si="1430"/>
        <v>0</v>
      </c>
      <c r="M5095" s="423">
        <f t="shared" si="1431"/>
        <v>0</v>
      </c>
      <c r="N5095" s="424">
        <f t="shared" si="1432"/>
        <v>0</v>
      </c>
      <c r="O5095" s="424">
        <f t="shared" si="1433"/>
        <v>0</v>
      </c>
      <c r="P5095" s="420"/>
      <c r="Q5095" s="532"/>
      <c r="R5095" s="526" t="str">
        <f t="shared" si="1426"/>
        <v/>
      </c>
      <c r="S5095" s="526" t="str">
        <f t="shared" si="1434"/>
        <v/>
      </c>
      <c r="V5095" s="433">
        <f>VLOOKUP(A5095,[3]Cartilha!$A:$A,1,FALSE)</f>
        <v>89677</v>
      </c>
      <c r="W5095" s="367"/>
    </row>
    <row r="5096" spans="1:23" ht="22.5" hidden="1" x14ac:dyDescent="0.2">
      <c r="A5096" s="623">
        <v>89679</v>
      </c>
      <c r="B5096" s="616" t="s">
        <v>3171</v>
      </c>
      <c r="C5096" s="620" t="s">
        <v>3390</v>
      </c>
      <c r="D5096" s="612" t="s">
        <v>169</v>
      </c>
      <c r="E5096" s="621">
        <v>124.28</v>
      </c>
      <c r="F5096" s="614">
        <f t="shared" si="1427"/>
        <v>149.83000000000001</v>
      </c>
      <c r="G5096" s="510"/>
      <c r="H5096" s="423"/>
      <c r="I5096" s="422">
        <f t="shared" si="1428"/>
        <v>0</v>
      </c>
      <c r="J5096" s="422">
        <f t="shared" si="1429"/>
        <v>0</v>
      </c>
      <c r="K5096" s="419"/>
      <c r="L5096" s="423">
        <f t="shared" si="1430"/>
        <v>0</v>
      </c>
      <c r="M5096" s="423">
        <f t="shared" si="1431"/>
        <v>0</v>
      </c>
      <c r="N5096" s="424">
        <f t="shared" si="1432"/>
        <v>0</v>
      </c>
      <c r="O5096" s="424">
        <f t="shared" si="1433"/>
        <v>0</v>
      </c>
      <c r="P5096" s="420"/>
      <c r="Q5096" s="532"/>
      <c r="R5096" s="526" t="str">
        <f t="shared" si="1426"/>
        <v/>
      </c>
      <c r="S5096" s="526" t="str">
        <f t="shared" si="1434"/>
        <v/>
      </c>
      <c r="V5096" s="433">
        <f>VLOOKUP(A5096,[3]Cartilha!$A:$A,1,FALSE)</f>
        <v>89679</v>
      </c>
      <c r="W5096" s="367"/>
    </row>
    <row r="5097" spans="1:23" ht="22.5" hidden="1" x14ac:dyDescent="0.2">
      <c r="A5097" s="623">
        <v>89685</v>
      </c>
      <c r="B5097" s="616" t="s">
        <v>3171</v>
      </c>
      <c r="C5097" s="620" t="s">
        <v>3391</v>
      </c>
      <c r="D5097" s="612" t="s">
        <v>169</v>
      </c>
      <c r="E5097" s="621">
        <v>58.15</v>
      </c>
      <c r="F5097" s="614">
        <f t="shared" si="1427"/>
        <v>70.11</v>
      </c>
      <c r="G5097" s="510"/>
      <c r="H5097" s="423"/>
      <c r="I5097" s="422">
        <f t="shared" si="1428"/>
        <v>0</v>
      </c>
      <c r="J5097" s="422">
        <f t="shared" si="1429"/>
        <v>0</v>
      </c>
      <c r="K5097" s="419"/>
      <c r="L5097" s="423">
        <f t="shared" si="1430"/>
        <v>0</v>
      </c>
      <c r="M5097" s="423">
        <f t="shared" si="1431"/>
        <v>0</v>
      </c>
      <c r="N5097" s="424">
        <f t="shared" si="1432"/>
        <v>0</v>
      </c>
      <c r="O5097" s="424">
        <f t="shared" si="1433"/>
        <v>0</v>
      </c>
      <c r="P5097" s="420"/>
      <c r="Q5097" s="532"/>
      <c r="R5097" s="526" t="str">
        <f t="shared" si="1426"/>
        <v/>
      </c>
      <c r="S5097" s="526" t="str">
        <f t="shared" si="1434"/>
        <v/>
      </c>
      <c r="V5097" s="433">
        <f>VLOOKUP(A5097,[3]Cartilha!$A:$A,1,FALSE)</f>
        <v>89685</v>
      </c>
      <c r="W5097" s="367"/>
    </row>
    <row r="5098" spans="1:23" ht="22.5" hidden="1" x14ac:dyDescent="0.2">
      <c r="A5098" s="623">
        <v>89690</v>
      </c>
      <c r="B5098" s="616" t="s">
        <v>3171</v>
      </c>
      <c r="C5098" s="620" t="s">
        <v>3392</v>
      </c>
      <c r="D5098" s="612" t="s">
        <v>169</v>
      </c>
      <c r="E5098" s="621">
        <v>89.04</v>
      </c>
      <c r="F5098" s="614">
        <f t="shared" si="1427"/>
        <v>107.35</v>
      </c>
      <c r="G5098" s="510"/>
      <c r="H5098" s="423"/>
      <c r="I5098" s="422">
        <f t="shared" si="1428"/>
        <v>0</v>
      </c>
      <c r="J5098" s="422">
        <f t="shared" si="1429"/>
        <v>0</v>
      </c>
      <c r="K5098" s="419"/>
      <c r="L5098" s="423">
        <f t="shared" si="1430"/>
        <v>0</v>
      </c>
      <c r="M5098" s="423">
        <f t="shared" si="1431"/>
        <v>0</v>
      </c>
      <c r="N5098" s="424">
        <f t="shared" si="1432"/>
        <v>0</v>
      </c>
      <c r="O5098" s="424">
        <f t="shared" si="1433"/>
        <v>0</v>
      </c>
      <c r="P5098" s="420"/>
      <c r="Q5098" s="532"/>
      <c r="R5098" s="526" t="str">
        <f t="shared" si="1426"/>
        <v/>
      </c>
      <c r="S5098" s="526" t="str">
        <f t="shared" si="1434"/>
        <v/>
      </c>
      <c r="V5098" s="433">
        <f>VLOOKUP(A5098,[3]Cartilha!$A:$A,1,FALSE)</f>
        <v>89690</v>
      </c>
      <c r="W5098" s="367"/>
    </row>
    <row r="5099" spans="1:23" ht="22.5" hidden="1" x14ac:dyDescent="0.2">
      <c r="A5099" s="623">
        <v>89692</v>
      </c>
      <c r="B5099" s="616" t="s">
        <v>3171</v>
      </c>
      <c r="C5099" s="620" t="s">
        <v>3393</v>
      </c>
      <c r="D5099" s="612" t="s">
        <v>169</v>
      </c>
      <c r="E5099" s="621">
        <v>83.84</v>
      </c>
      <c r="F5099" s="614">
        <f t="shared" si="1427"/>
        <v>101.08</v>
      </c>
      <c r="G5099" s="510"/>
      <c r="H5099" s="423"/>
      <c r="I5099" s="422">
        <f t="shared" si="1428"/>
        <v>0</v>
      </c>
      <c r="J5099" s="422">
        <f t="shared" si="1429"/>
        <v>0</v>
      </c>
      <c r="K5099" s="419"/>
      <c r="L5099" s="423">
        <f t="shared" si="1430"/>
        <v>0</v>
      </c>
      <c r="M5099" s="423">
        <f t="shared" si="1431"/>
        <v>0</v>
      </c>
      <c r="N5099" s="424">
        <f t="shared" si="1432"/>
        <v>0</v>
      </c>
      <c r="O5099" s="424">
        <f t="shared" si="1433"/>
        <v>0</v>
      </c>
      <c r="P5099" s="420"/>
      <c r="Q5099" s="532"/>
      <c r="R5099" s="526" t="str">
        <f t="shared" si="1426"/>
        <v/>
      </c>
      <c r="S5099" s="526" t="str">
        <f t="shared" si="1434"/>
        <v/>
      </c>
      <c r="V5099" s="433">
        <f>VLOOKUP(A5099,[3]Cartilha!$A:$A,1,FALSE)</f>
        <v>89692</v>
      </c>
      <c r="W5099" s="367"/>
    </row>
    <row r="5100" spans="1:23" ht="22.5" hidden="1" x14ac:dyDescent="0.2">
      <c r="A5100" s="623">
        <v>89698</v>
      </c>
      <c r="B5100" s="616" t="s">
        <v>3171</v>
      </c>
      <c r="C5100" s="620" t="s">
        <v>3394</v>
      </c>
      <c r="D5100" s="612" t="s">
        <v>169</v>
      </c>
      <c r="E5100" s="621">
        <v>260.02</v>
      </c>
      <c r="F5100" s="614">
        <f t="shared" si="1427"/>
        <v>313.48</v>
      </c>
      <c r="G5100" s="510"/>
      <c r="H5100" s="423"/>
      <c r="I5100" s="422">
        <f t="shared" si="1428"/>
        <v>0</v>
      </c>
      <c r="J5100" s="422">
        <f t="shared" si="1429"/>
        <v>0</v>
      </c>
      <c r="K5100" s="419"/>
      <c r="L5100" s="423">
        <f t="shared" si="1430"/>
        <v>0</v>
      </c>
      <c r="M5100" s="423">
        <f t="shared" si="1431"/>
        <v>0</v>
      </c>
      <c r="N5100" s="424">
        <f t="shared" si="1432"/>
        <v>0</v>
      </c>
      <c r="O5100" s="424">
        <f t="shared" si="1433"/>
        <v>0</v>
      </c>
      <c r="P5100" s="420"/>
      <c r="Q5100" s="532"/>
      <c r="R5100" s="526" t="str">
        <f t="shared" si="1426"/>
        <v/>
      </c>
      <c r="S5100" s="526" t="str">
        <f t="shared" si="1434"/>
        <v/>
      </c>
      <c r="V5100" s="433">
        <f>VLOOKUP(A5100,[3]Cartilha!$A:$A,1,FALSE)</f>
        <v>89698</v>
      </c>
      <c r="W5100" s="367"/>
    </row>
    <row r="5101" spans="1:23" ht="22.5" hidden="1" x14ac:dyDescent="0.2">
      <c r="A5101" s="623">
        <v>89699</v>
      </c>
      <c r="B5101" s="616" t="s">
        <v>3171</v>
      </c>
      <c r="C5101" s="620" t="s">
        <v>3395</v>
      </c>
      <c r="D5101" s="612" t="s">
        <v>169</v>
      </c>
      <c r="E5101" s="621">
        <v>226.77</v>
      </c>
      <c r="F5101" s="614">
        <f t="shared" si="1427"/>
        <v>273.39</v>
      </c>
      <c r="G5101" s="510"/>
      <c r="H5101" s="423"/>
      <c r="I5101" s="422">
        <f t="shared" si="1428"/>
        <v>0</v>
      </c>
      <c r="J5101" s="422">
        <f t="shared" si="1429"/>
        <v>0</v>
      </c>
      <c r="K5101" s="419"/>
      <c r="L5101" s="423">
        <f t="shared" si="1430"/>
        <v>0</v>
      </c>
      <c r="M5101" s="423">
        <f t="shared" si="1431"/>
        <v>0</v>
      </c>
      <c r="N5101" s="424">
        <f t="shared" si="1432"/>
        <v>0</v>
      </c>
      <c r="O5101" s="424">
        <f t="shared" si="1433"/>
        <v>0</v>
      </c>
      <c r="P5101" s="420"/>
      <c r="Q5101" s="532"/>
      <c r="R5101" s="526" t="str">
        <f t="shared" si="1426"/>
        <v/>
      </c>
      <c r="S5101" s="526" t="str">
        <f t="shared" si="1434"/>
        <v/>
      </c>
      <c r="V5101" s="433">
        <f>VLOOKUP(A5101,[3]Cartilha!$A:$A,1,FALSE)</f>
        <v>89699</v>
      </c>
      <c r="W5101" s="367"/>
    </row>
    <row r="5102" spans="1:23" ht="22.5" hidden="1" x14ac:dyDescent="0.2">
      <c r="A5102" s="623">
        <v>89687</v>
      </c>
      <c r="B5102" s="616" t="s">
        <v>3171</v>
      </c>
      <c r="C5102" s="620" t="s">
        <v>3396</v>
      </c>
      <c r="D5102" s="612" t="s">
        <v>169</v>
      </c>
      <c r="E5102" s="621">
        <v>49.04</v>
      </c>
      <c r="F5102" s="614">
        <f t="shared" si="1427"/>
        <v>59.12</v>
      </c>
      <c r="G5102" s="510"/>
      <c r="H5102" s="423"/>
      <c r="I5102" s="422">
        <f t="shared" si="1428"/>
        <v>0</v>
      </c>
      <c r="J5102" s="422">
        <f t="shared" si="1429"/>
        <v>0</v>
      </c>
      <c r="K5102" s="419"/>
      <c r="L5102" s="423">
        <f t="shared" si="1430"/>
        <v>0</v>
      </c>
      <c r="M5102" s="423">
        <f t="shared" si="1431"/>
        <v>0</v>
      </c>
      <c r="N5102" s="424">
        <f t="shared" si="1432"/>
        <v>0</v>
      </c>
      <c r="O5102" s="424">
        <f t="shared" si="1433"/>
        <v>0</v>
      </c>
      <c r="P5102" s="420"/>
      <c r="Q5102" s="532"/>
      <c r="R5102" s="526" t="str">
        <f t="shared" si="1426"/>
        <v/>
      </c>
      <c r="S5102" s="526" t="str">
        <f t="shared" si="1434"/>
        <v/>
      </c>
      <c r="V5102" s="433">
        <f>VLOOKUP(A5102,[3]Cartilha!$A:$A,1,FALSE)</f>
        <v>89687</v>
      </c>
      <c r="W5102" s="367"/>
    </row>
    <row r="5103" spans="1:23" ht="22.5" hidden="1" x14ac:dyDescent="0.2">
      <c r="A5103" s="623">
        <v>89693</v>
      </c>
      <c r="B5103" s="616" t="s">
        <v>3171</v>
      </c>
      <c r="C5103" s="620" t="s">
        <v>3397</v>
      </c>
      <c r="D5103" s="612" t="s">
        <v>169</v>
      </c>
      <c r="E5103" s="621">
        <v>81.05</v>
      </c>
      <c r="F5103" s="614">
        <f t="shared" si="1427"/>
        <v>97.71</v>
      </c>
      <c r="G5103" s="510"/>
      <c r="H5103" s="423"/>
      <c r="I5103" s="422">
        <f t="shared" si="1428"/>
        <v>0</v>
      </c>
      <c r="J5103" s="422">
        <f t="shared" si="1429"/>
        <v>0</v>
      </c>
      <c r="K5103" s="419"/>
      <c r="L5103" s="423">
        <f t="shared" si="1430"/>
        <v>0</v>
      </c>
      <c r="M5103" s="423">
        <f t="shared" si="1431"/>
        <v>0</v>
      </c>
      <c r="N5103" s="424">
        <f t="shared" si="1432"/>
        <v>0</v>
      </c>
      <c r="O5103" s="424">
        <f t="shared" si="1433"/>
        <v>0</v>
      </c>
      <c r="P5103" s="420"/>
      <c r="Q5103" s="532"/>
      <c r="R5103" s="526" t="str">
        <f t="shared" si="1426"/>
        <v/>
      </c>
      <c r="S5103" s="526" t="str">
        <f t="shared" si="1434"/>
        <v/>
      </c>
      <c r="V5103" s="433">
        <f>VLOOKUP(A5103,[3]Cartilha!$A:$A,1,FALSE)</f>
        <v>89693</v>
      </c>
      <c r="W5103" s="367"/>
    </row>
    <row r="5104" spans="1:23" ht="22.5" hidden="1" x14ac:dyDescent="0.2">
      <c r="A5104" s="623">
        <v>89696</v>
      </c>
      <c r="B5104" s="616" t="s">
        <v>3171</v>
      </c>
      <c r="C5104" s="620" t="s">
        <v>3398</v>
      </c>
      <c r="D5104" s="612" t="s">
        <v>169</v>
      </c>
      <c r="E5104" s="621">
        <v>73.02</v>
      </c>
      <c r="F5104" s="614">
        <f t="shared" si="1427"/>
        <v>88.03</v>
      </c>
      <c r="G5104" s="510"/>
      <c r="H5104" s="423"/>
      <c r="I5104" s="422">
        <f t="shared" si="1428"/>
        <v>0</v>
      </c>
      <c r="J5104" s="422">
        <f t="shared" si="1429"/>
        <v>0</v>
      </c>
      <c r="K5104" s="419"/>
      <c r="L5104" s="423">
        <f t="shared" si="1430"/>
        <v>0</v>
      </c>
      <c r="M5104" s="423">
        <f t="shared" si="1431"/>
        <v>0</v>
      </c>
      <c r="N5104" s="424">
        <f t="shared" si="1432"/>
        <v>0</v>
      </c>
      <c r="O5104" s="424">
        <f t="shared" si="1433"/>
        <v>0</v>
      </c>
      <c r="P5104" s="420"/>
      <c r="Q5104" s="532"/>
      <c r="R5104" s="526" t="str">
        <f t="shared" si="1426"/>
        <v/>
      </c>
      <c r="S5104" s="526" t="str">
        <f t="shared" si="1434"/>
        <v/>
      </c>
      <c r="V5104" s="433">
        <f>VLOOKUP(A5104,[3]Cartilha!$A:$A,1,FALSE)</f>
        <v>89696</v>
      </c>
      <c r="W5104" s="367"/>
    </row>
    <row r="5105" spans="1:23" ht="22.5" hidden="1" x14ac:dyDescent="0.2">
      <c r="A5105" s="623">
        <v>89701</v>
      </c>
      <c r="B5105" s="616" t="s">
        <v>3171</v>
      </c>
      <c r="C5105" s="620" t="s">
        <v>3399</v>
      </c>
      <c r="D5105" s="612" t="s">
        <v>169</v>
      </c>
      <c r="E5105" s="621">
        <v>197.44</v>
      </c>
      <c r="F5105" s="614">
        <f t="shared" si="1427"/>
        <v>238.03</v>
      </c>
      <c r="G5105" s="510"/>
      <c r="H5105" s="423"/>
      <c r="I5105" s="422">
        <f t="shared" si="1428"/>
        <v>0</v>
      </c>
      <c r="J5105" s="422">
        <f t="shared" si="1429"/>
        <v>0</v>
      </c>
      <c r="K5105" s="419"/>
      <c r="L5105" s="423">
        <f t="shared" si="1430"/>
        <v>0</v>
      </c>
      <c r="M5105" s="423">
        <f t="shared" si="1431"/>
        <v>0</v>
      </c>
      <c r="N5105" s="424">
        <f t="shared" si="1432"/>
        <v>0</v>
      </c>
      <c r="O5105" s="424">
        <f t="shared" si="1433"/>
        <v>0</v>
      </c>
      <c r="P5105" s="420"/>
      <c r="Q5105" s="532"/>
      <c r="R5105" s="526" t="str">
        <f t="shared" si="1426"/>
        <v/>
      </c>
      <c r="S5105" s="526" t="str">
        <f t="shared" si="1434"/>
        <v/>
      </c>
      <c r="V5105" s="433">
        <f>VLOOKUP(A5105,[3]Cartilha!$A:$A,1,FALSE)</f>
        <v>89701</v>
      </c>
      <c r="W5105" s="367"/>
    </row>
    <row r="5106" spans="1:23" ht="22.5" hidden="1" x14ac:dyDescent="0.2">
      <c r="A5106" s="623">
        <v>89704</v>
      </c>
      <c r="B5106" s="616" t="s">
        <v>3171</v>
      </c>
      <c r="C5106" s="620" t="s">
        <v>3400</v>
      </c>
      <c r="D5106" s="612" t="s">
        <v>169</v>
      </c>
      <c r="E5106" s="621">
        <v>137.04</v>
      </c>
      <c r="F5106" s="614">
        <f t="shared" si="1427"/>
        <v>165.22</v>
      </c>
      <c r="G5106" s="510"/>
      <c r="H5106" s="423"/>
      <c r="I5106" s="422">
        <f t="shared" si="1428"/>
        <v>0</v>
      </c>
      <c r="J5106" s="422">
        <f t="shared" si="1429"/>
        <v>0</v>
      </c>
      <c r="K5106" s="419"/>
      <c r="L5106" s="423">
        <f t="shared" si="1430"/>
        <v>0</v>
      </c>
      <c r="M5106" s="423">
        <f t="shared" si="1431"/>
        <v>0</v>
      </c>
      <c r="N5106" s="424">
        <f t="shared" si="1432"/>
        <v>0</v>
      </c>
      <c r="O5106" s="424">
        <f t="shared" si="1433"/>
        <v>0</v>
      </c>
      <c r="P5106" s="420"/>
      <c r="Q5106" s="532"/>
      <c r="R5106" s="526" t="str">
        <f t="shared" si="1426"/>
        <v/>
      </c>
      <c r="S5106" s="526" t="str">
        <f t="shared" si="1434"/>
        <v/>
      </c>
      <c r="V5106" s="433">
        <f>VLOOKUP(A5106,[3]Cartilha!$A:$A,1,FALSE)</f>
        <v>89704</v>
      </c>
      <c r="W5106" s="367"/>
    </row>
    <row r="5107" spans="1:23" ht="22.5" hidden="1" x14ac:dyDescent="0.2">
      <c r="A5107" s="623">
        <v>89665</v>
      </c>
      <c r="B5107" s="616" t="s">
        <v>3171</v>
      </c>
      <c r="C5107" s="620" t="s">
        <v>3401</v>
      </c>
      <c r="D5107" s="612" t="s">
        <v>169</v>
      </c>
      <c r="E5107" s="621">
        <v>14.81</v>
      </c>
      <c r="F5107" s="614">
        <f t="shared" si="1427"/>
        <v>17.850000000000001</v>
      </c>
      <c r="G5107" s="510"/>
      <c r="H5107" s="423"/>
      <c r="I5107" s="422">
        <f t="shared" si="1428"/>
        <v>0</v>
      </c>
      <c r="J5107" s="422">
        <f t="shared" si="1429"/>
        <v>0</v>
      </c>
      <c r="K5107" s="419"/>
      <c r="L5107" s="423">
        <f t="shared" si="1430"/>
        <v>0</v>
      </c>
      <c r="M5107" s="423">
        <f t="shared" si="1431"/>
        <v>0</v>
      </c>
      <c r="N5107" s="424">
        <f t="shared" si="1432"/>
        <v>0</v>
      </c>
      <c r="O5107" s="424">
        <f t="shared" si="1433"/>
        <v>0</v>
      </c>
      <c r="P5107" s="420"/>
      <c r="Q5107" s="532"/>
      <c r="R5107" s="526" t="str">
        <f t="shared" si="1426"/>
        <v/>
      </c>
      <c r="S5107" s="526" t="str">
        <f t="shared" si="1434"/>
        <v/>
      </c>
      <c r="V5107" s="433">
        <f>VLOOKUP(A5107,[3]Cartilha!$A:$A,1,FALSE)</f>
        <v>89665</v>
      </c>
      <c r="W5107" s="367"/>
    </row>
    <row r="5108" spans="1:23" ht="22.5" hidden="1" x14ac:dyDescent="0.2">
      <c r="A5108" s="623">
        <v>89667</v>
      </c>
      <c r="B5108" s="616" t="s">
        <v>3171</v>
      </c>
      <c r="C5108" s="620" t="s">
        <v>3402</v>
      </c>
      <c r="D5108" s="612" t="s">
        <v>169</v>
      </c>
      <c r="E5108" s="621">
        <v>43.49</v>
      </c>
      <c r="F5108" s="614">
        <f t="shared" si="1427"/>
        <v>52.43</v>
      </c>
      <c r="G5108" s="510"/>
      <c r="H5108" s="423"/>
      <c r="I5108" s="422">
        <f t="shared" si="1428"/>
        <v>0</v>
      </c>
      <c r="J5108" s="422">
        <f t="shared" si="1429"/>
        <v>0</v>
      </c>
      <c r="K5108" s="419"/>
      <c r="L5108" s="423">
        <f t="shared" si="1430"/>
        <v>0</v>
      </c>
      <c r="M5108" s="423">
        <f t="shared" si="1431"/>
        <v>0</v>
      </c>
      <c r="N5108" s="424">
        <f t="shared" si="1432"/>
        <v>0</v>
      </c>
      <c r="O5108" s="424">
        <f t="shared" si="1433"/>
        <v>0</v>
      </c>
      <c r="P5108" s="420"/>
      <c r="Q5108" s="532"/>
      <c r="R5108" s="526" t="str">
        <f t="shared" si="1426"/>
        <v/>
      </c>
      <c r="S5108" s="526" t="str">
        <f t="shared" si="1434"/>
        <v/>
      </c>
      <c r="V5108" s="433">
        <f>VLOOKUP(A5108,[3]Cartilha!$A:$A,1,FALSE)</f>
        <v>89667</v>
      </c>
      <c r="W5108" s="367"/>
    </row>
    <row r="5109" spans="1:23" ht="22.5" hidden="1" x14ac:dyDescent="0.2">
      <c r="A5109" s="623">
        <v>89673</v>
      </c>
      <c r="B5109" s="616" t="s">
        <v>3171</v>
      </c>
      <c r="C5109" s="620" t="s">
        <v>3403</v>
      </c>
      <c r="D5109" s="612" t="s">
        <v>169</v>
      </c>
      <c r="E5109" s="621">
        <v>30.81</v>
      </c>
      <c r="F5109" s="614">
        <f t="shared" si="1427"/>
        <v>37.14</v>
      </c>
      <c r="G5109" s="510"/>
      <c r="H5109" s="423"/>
      <c r="I5109" s="422">
        <f t="shared" si="1428"/>
        <v>0</v>
      </c>
      <c r="J5109" s="422">
        <f t="shared" si="1429"/>
        <v>0</v>
      </c>
      <c r="K5109" s="419"/>
      <c r="L5109" s="423">
        <f t="shared" si="1430"/>
        <v>0</v>
      </c>
      <c r="M5109" s="423">
        <f t="shared" si="1431"/>
        <v>0</v>
      </c>
      <c r="N5109" s="424">
        <f t="shared" si="1432"/>
        <v>0</v>
      </c>
      <c r="O5109" s="424">
        <f t="shared" si="1433"/>
        <v>0</v>
      </c>
      <c r="P5109" s="420"/>
      <c r="Q5109" s="532"/>
      <c r="R5109" s="526" t="str">
        <f t="shared" si="1426"/>
        <v/>
      </c>
      <c r="S5109" s="526" t="str">
        <f t="shared" si="1434"/>
        <v/>
      </c>
      <c r="V5109" s="433">
        <f>VLOOKUP(A5109,[3]Cartilha!$A:$A,1,FALSE)</f>
        <v>89673</v>
      </c>
      <c r="W5109" s="367"/>
    </row>
    <row r="5110" spans="1:23" ht="22.5" hidden="1" x14ac:dyDescent="0.2">
      <c r="A5110" s="623">
        <v>89675</v>
      </c>
      <c r="B5110" s="616" t="s">
        <v>3171</v>
      </c>
      <c r="C5110" s="620" t="s">
        <v>3404</v>
      </c>
      <c r="D5110" s="612" t="s">
        <v>169</v>
      </c>
      <c r="E5110" s="621">
        <v>74.510000000000005</v>
      </c>
      <c r="F5110" s="614">
        <f t="shared" si="1427"/>
        <v>89.83</v>
      </c>
      <c r="G5110" s="510"/>
      <c r="H5110" s="423"/>
      <c r="I5110" s="422">
        <f t="shared" si="1428"/>
        <v>0</v>
      </c>
      <c r="J5110" s="422">
        <f t="shared" si="1429"/>
        <v>0</v>
      </c>
      <c r="K5110" s="419"/>
      <c r="L5110" s="423">
        <f t="shared" si="1430"/>
        <v>0</v>
      </c>
      <c r="M5110" s="423">
        <f t="shared" si="1431"/>
        <v>0</v>
      </c>
      <c r="N5110" s="424">
        <f t="shared" si="1432"/>
        <v>0</v>
      </c>
      <c r="O5110" s="424">
        <f t="shared" si="1433"/>
        <v>0</v>
      </c>
      <c r="P5110" s="420"/>
      <c r="Q5110" s="532"/>
      <c r="R5110" s="526" t="str">
        <f t="shared" si="1426"/>
        <v/>
      </c>
      <c r="S5110" s="526" t="str">
        <f t="shared" si="1434"/>
        <v/>
      </c>
      <c r="V5110" s="433">
        <f>VLOOKUP(A5110,[3]Cartilha!$A:$A,1,FALSE)</f>
        <v>89675</v>
      </c>
      <c r="W5110" s="367"/>
    </row>
    <row r="5111" spans="1:23" ht="22.5" hidden="1" x14ac:dyDescent="0.2">
      <c r="A5111" s="623">
        <v>89681</v>
      </c>
      <c r="B5111" s="616" t="s">
        <v>3171</v>
      </c>
      <c r="C5111" s="620" t="s">
        <v>3405</v>
      </c>
      <c r="D5111" s="612" t="s">
        <v>169</v>
      </c>
      <c r="E5111" s="621">
        <v>82.07</v>
      </c>
      <c r="F5111" s="614">
        <f t="shared" si="1427"/>
        <v>98.94</v>
      </c>
      <c r="G5111" s="510"/>
      <c r="H5111" s="423"/>
      <c r="I5111" s="422">
        <f t="shared" si="1428"/>
        <v>0</v>
      </c>
      <c r="J5111" s="422">
        <f t="shared" si="1429"/>
        <v>0</v>
      </c>
      <c r="K5111" s="419"/>
      <c r="L5111" s="423">
        <f t="shared" si="1430"/>
        <v>0</v>
      </c>
      <c r="M5111" s="423">
        <f t="shared" si="1431"/>
        <v>0</v>
      </c>
      <c r="N5111" s="424">
        <f t="shared" si="1432"/>
        <v>0</v>
      </c>
      <c r="O5111" s="424">
        <f t="shared" si="1433"/>
        <v>0</v>
      </c>
      <c r="P5111" s="420"/>
      <c r="Q5111" s="532"/>
      <c r="R5111" s="526" t="str">
        <f t="shared" si="1426"/>
        <v/>
      </c>
      <c r="S5111" s="526" t="str">
        <f t="shared" si="1434"/>
        <v/>
      </c>
      <c r="V5111" s="433">
        <f>VLOOKUP(A5111,[3]Cartilha!$A:$A,1,FALSE)</f>
        <v>89681</v>
      </c>
      <c r="W5111" s="367"/>
    </row>
    <row r="5112" spans="1:23" hidden="1" x14ac:dyDescent="0.2">
      <c r="A5112" s="623" t="s">
        <v>2015</v>
      </c>
      <c r="B5112" s="616"/>
      <c r="C5112" s="620" t="s">
        <v>499</v>
      </c>
      <c r="D5112" s="612">
        <v>0</v>
      </c>
      <c r="E5112" s="621"/>
      <c r="F5112" s="614">
        <f t="shared" si="1427"/>
        <v>0</v>
      </c>
      <c r="G5112" s="518"/>
      <c r="H5112" s="446"/>
      <c r="I5112" s="447"/>
      <c r="J5112" s="448"/>
      <c r="K5112" s="419"/>
      <c r="L5112" s="446"/>
      <c r="M5112" s="446"/>
      <c r="N5112" s="447"/>
      <c r="O5112" s="448"/>
      <c r="P5112" s="420"/>
      <c r="Q5112" s="525" t="str">
        <f>IF(OR(SUM(J5113:J5117)&gt;0,SUM(O5113:O5117)&gt;0),"xx","")</f>
        <v/>
      </c>
      <c r="R5112" s="526" t="str">
        <f t="shared" si="1426"/>
        <v/>
      </c>
      <c r="S5112" s="526" t="str">
        <f t="shared" si="1434"/>
        <v/>
      </c>
      <c r="V5112" s="433" t="str">
        <f>VLOOKUP(A5112,[3]Cartilha!$A:$A,1,FALSE)</f>
        <v>9.3.31</v>
      </c>
      <c r="W5112" s="367"/>
    </row>
    <row r="5113" spans="1:23" hidden="1" x14ac:dyDescent="0.2">
      <c r="A5113" s="623">
        <v>89865</v>
      </c>
      <c r="B5113" s="616" t="s">
        <v>3171</v>
      </c>
      <c r="C5113" s="620" t="s">
        <v>1565</v>
      </c>
      <c r="D5113" s="612" t="s">
        <v>7029</v>
      </c>
      <c r="E5113" s="621">
        <v>14.7</v>
      </c>
      <c r="F5113" s="614">
        <f t="shared" si="1427"/>
        <v>17.72</v>
      </c>
      <c r="G5113" s="510"/>
      <c r="H5113" s="423"/>
      <c r="I5113" s="422">
        <f>IF(ISBLANK(E5113),0,ROUND(F5113*G5113,2))</f>
        <v>0</v>
      </c>
      <c r="J5113" s="422">
        <f>IF(ISBLANK(G5113),0,ROUND(G5113*H5113,2))</f>
        <v>0</v>
      </c>
      <c r="K5113" s="419"/>
      <c r="L5113" s="423">
        <f t="shared" ref="L5113:M5117" si="1435">G5113</f>
        <v>0</v>
      </c>
      <c r="M5113" s="423">
        <f t="shared" si="1435"/>
        <v>0</v>
      </c>
      <c r="N5113" s="424">
        <f>IF(ISBLANK(E5113),0,ROUND(F5113*L5113,2))</f>
        <v>0</v>
      </c>
      <c r="O5113" s="424">
        <f>IF(ISBLANK(L5113),0,ROUND(L5113*M5113,2))</f>
        <v>0</v>
      </c>
      <c r="P5113" s="420"/>
      <c r="Q5113" s="532"/>
      <c r="R5113" s="526" t="str">
        <f t="shared" si="1426"/>
        <v/>
      </c>
      <c r="S5113" s="526" t="str">
        <f t="shared" si="1434"/>
        <v/>
      </c>
      <c r="V5113" s="433">
        <f>VLOOKUP(A5113,[3]Cartilha!$A:$A,1,FALSE)</f>
        <v>89865</v>
      </c>
      <c r="W5113" s="367"/>
    </row>
    <row r="5114" spans="1:23" ht="22.5" hidden="1" x14ac:dyDescent="0.2">
      <c r="A5114" s="623">
        <v>89866</v>
      </c>
      <c r="B5114" s="616" t="s">
        <v>3171</v>
      </c>
      <c r="C5114" s="620" t="s">
        <v>1566</v>
      </c>
      <c r="D5114" s="612" t="s">
        <v>169</v>
      </c>
      <c r="E5114" s="621">
        <v>5.57</v>
      </c>
      <c r="F5114" s="614">
        <f t="shared" si="1427"/>
        <v>6.72</v>
      </c>
      <c r="G5114" s="510"/>
      <c r="H5114" s="423"/>
      <c r="I5114" s="422">
        <f>IF(ISBLANK(E5114),0,ROUND(F5114*G5114,2))</f>
        <v>0</v>
      </c>
      <c r="J5114" s="422">
        <f>IF(ISBLANK(G5114),0,ROUND(G5114*H5114,2))</f>
        <v>0</v>
      </c>
      <c r="K5114" s="419"/>
      <c r="L5114" s="423">
        <f t="shared" si="1435"/>
        <v>0</v>
      </c>
      <c r="M5114" s="423">
        <f t="shared" si="1435"/>
        <v>0</v>
      </c>
      <c r="N5114" s="424">
        <f>IF(ISBLANK(E5114),0,ROUND(F5114*L5114,2))</f>
        <v>0</v>
      </c>
      <c r="O5114" s="424">
        <f>IF(ISBLANK(L5114),0,ROUND(L5114*M5114,2))</f>
        <v>0</v>
      </c>
      <c r="P5114" s="420"/>
      <c r="Q5114" s="525"/>
      <c r="R5114" s="526" t="str">
        <f t="shared" si="1426"/>
        <v/>
      </c>
      <c r="S5114" s="526" t="str">
        <f t="shared" si="1434"/>
        <v/>
      </c>
      <c r="V5114" s="433">
        <f>VLOOKUP(A5114,[3]Cartilha!$A:$A,1,FALSE)</f>
        <v>89866</v>
      </c>
      <c r="W5114" s="367"/>
    </row>
    <row r="5115" spans="1:23" ht="22.5" hidden="1" x14ac:dyDescent="0.2">
      <c r="A5115" s="623">
        <v>89867</v>
      </c>
      <c r="B5115" s="616" t="s">
        <v>3171</v>
      </c>
      <c r="C5115" s="620" t="s">
        <v>1567</v>
      </c>
      <c r="D5115" s="612" t="s">
        <v>169</v>
      </c>
      <c r="E5115" s="621">
        <v>6.56</v>
      </c>
      <c r="F5115" s="614">
        <f t="shared" si="1427"/>
        <v>7.91</v>
      </c>
      <c r="G5115" s="510"/>
      <c r="H5115" s="423"/>
      <c r="I5115" s="422">
        <f>IF(ISBLANK(E5115),0,ROUND(F5115*G5115,2))</f>
        <v>0</v>
      </c>
      <c r="J5115" s="422">
        <f>IF(ISBLANK(G5115),0,ROUND(G5115*H5115,2))</f>
        <v>0</v>
      </c>
      <c r="K5115" s="419"/>
      <c r="L5115" s="423">
        <f t="shared" si="1435"/>
        <v>0</v>
      </c>
      <c r="M5115" s="423">
        <f t="shared" si="1435"/>
        <v>0</v>
      </c>
      <c r="N5115" s="424">
        <f>IF(ISBLANK(E5115),0,ROUND(F5115*L5115,2))</f>
        <v>0</v>
      </c>
      <c r="O5115" s="424">
        <f>IF(ISBLANK(L5115),0,ROUND(L5115*M5115,2))</f>
        <v>0</v>
      </c>
      <c r="P5115" s="420"/>
      <c r="Q5115" s="525"/>
      <c r="R5115" s="526" t="str">
        <f t="shared" si="1426"/>
        <v/>
      </c>
      <c r="S5115" s="526" t="str">
        <f t="shared" si="1434"/>
        <v/>
      </c>
      <c r="V5115" s="433">
        <f>VLOOKUP(A5115,[3]Cartilha!$A:$A,1,FALSE)</f>
        <v>89867</v>
      </c>
      <c r="W5115" s="367"/>
    </row>
    <row r="5116" spans="1:23" hidden="1" x14ac:dyDescent="0.2">
      <c r="A5116" s="623">
        <v>89868</v>
      </c>
      <c r="B5116" s="616" t="s">
        <v>3171</v>
      </c>
      <c r="C5116" s="620" t="s">
        <v>1568</v>
      </c>
      <c r="D5116" s="612" t="s">
        <v>169</v>
      </c>
      <c r="E5116" s="621">
        <v>4.13</v>
      </c>
      <c r="F5116" s="614">
        <f t="shared" si="1427"/>
        <v>4.9800000000000004</v>
      </c>
      <c r="G5116" s="510"/>
      <c r="H5116" s="423"/>
      <c r="I5116" s="422">
        <f>IF(ISBLANK(E5116),0,ROUND(F5116*G5116,2))</f>
        <v>0</v>
      </c>
      <c r="J5116" s="422">
        <f>IF(ISBLANK(G5116),0,ROUND(G5116*H5116,2))</f>
        <v>0</v>
      </c>
      <c r="K5116" s="419"/>
      <c r="L5116" s="423">
        <f t="shared" si="1435"/>
        <v>0</v>
      </c>
      <c r="M5116" s="423">
        <f t="shared" si="1435"/>
        <v>0</v>
      </c>
      <c r="N5116" s="424">
        <f>IF(ISBLANK(E5116),0,ROUND(F5116*L5116,2))</f>
        <v>0</v>
      </c>
      <c r="O5116" s="424">
        <f>IF(ISBLANK(L5116),0,ROUND(L5116*M5116,2))</f>
        <v>0</v>
      </c>
      <c r="P5116" s="420"/>
      <c r="Q5116" s="525"/>
      <c r="R5116" s="526" t="str">
        <f t="shared" si="1426"/>
        <v/>
      </c>
      <c r="S5116" s="526" t="str">
        <f t="shared" si="1434"/>
        <v/>
      </c>
      <c r="V5116" s="433">
        <f>VLOOKUP(A5116,[3]Cartilha!$A:$A,1,FALSE)</f>
        <v>89868</v>
      </c>
      <c r="W5116" s="367"/>
    </row>
    <row r="5117" spans="1:23" hidden="1" x14ac:dyDescent="0.2">
      <c r="A5117" s="623">
        <v>89869</v>
      </c>
      <c r="B5117" s="616" t="s">
        <v>3171</v>
      </c>
      <c r="C5117" s="620" t="s">
        <v>1569</v>
      </c>
      <c r="D5117" s="612" t="s">
        <v>169</v>
      </c>
      <c r="E5117" s="621">
        <v>8.84</v>
      </c>
      <c r="F5117" s="614">
        <f t="shared" si="1427"/>
        <v>10.66</v>
      </c>
      <c r="G5117" s="510"/>
      <c r="H5117" s="423"/>
      <c r="I5117" s="422">
        <f>IF(ISBLANK(E5117),0,ROUND(F5117*G5117,2))</f>
        <v>0</v>
      </c>
      <c r="J5117" s="422">
        <f>IF(ISBLANK(G5117),0,ROUND(G5117*H5117,2))</f>
        <v>0</v>
      </c>
      <c r="K5117" s="419"/>
      <c r="L5117" s="423">
        <f t="shared" si="1435"/>
        <v>0</v>
      </c>
      <c r="M5117" s="423">
        <f t="shared" si="1435"/>
        <v>0</v>
      </c>
      <c r="N5117" s="424">
        <f>IF(ISBLANK(E5117),0,ROUND(F5117*L5117,2))</f>
        <v>0</v>
      </c>
      <c r="O5117" s="424">
        <f>IF(ISBLANK(L5117),0,ROUND(L5117*M5117,2))</f>
        <v>0</v>
      </c>
      <c r="P5117" s="420"/>
      <c r="Q5117" s="532"/>
      <c r="R5117" s="526" t="str">
        <f t="shared" si="1426"/>
        <v/>
      </c>
      <c r="S5117" s="526" t="str">
        <f t="shared" si="1434"/>
        <v/>
      </c>
      <c r="V5117" s="433">
        <f>VLOOKUP(A5117,[3]Cartilha!$A:$A,1,FALSE)</f>
        <v>89869</v>
      </c>
      <c r="W5117" s="367"/>
    </row>
    <row r="5118" spans="1:23" hidden="1" x14ac:dyDescent="0.2">
      <c r="A5118" s="623" t="s">
        <v>6314</v>
      </c>
      <c r="B5118" s="616"/>
      <c r="C5118" s="620" t="s">
        <v>6315</v>
      </c>
      <c r="D5118" s="612">
        <v>0</v>
      </c>
      <c r="E5118" s="621"/>
      <c r="F5118" s="614">
        <f t="shared" si="1427"/>
        <v>0</v>
      </c>
      <c r="G5118" s="518"/>
      <c r="H5118" s="446"/>
      <c r="I5118" s="447"/>
      <c r="J5118" s="448"/>
      <c r="K5118" s="419"/>
      <c r="L5118" s="446"/>
      <c r="M5118" s="446"/>
      <c r="N5118" s="447"/>
      <c r="O5118" s="448"/>
      <c r="P5118" s="420"/>
      <c r="Q5118" s="525" t="str">
        <f>IF(OR(SUM(J5118)&gt;0,SUM(O5118)&gt;0),"xx","")</f>
        <v/>
      </c>
      <c r="R5118" s="526" t="str">
        <f t="shared" si="1426"/>
        <v/>
      </c>
      <c r="S5118" s="526" t="str">
        <f t="shared" si="1434"/>
        <v/>
      </c>
      <c r="V5118" s="433" t="str">
        <f>VLOOKUP(A5118,[3]Cartilha!$A:$A,1,FALSE)</f>
        <v>9.3.32</v>
      </c>
      <c r="W5118" s="367"/>
    </row>
    <row r="5119" spans="1:23" hidden="1" x14ac:dyDescent="0.2">
      <c r="A5119" s="623" t="s">
        <v>2016</v>
      </c>
      <c r="B5119" s="616"/>
      <c r="C5119" s="620" t="s">
        <v>106</v>
      </c>
      <c r="D5119" s="612">
        <v>0</v>
      </c>
      <c r="E5119" s="621"/>
      <c r="F5119" s="614">
        <f t="shared" si="1427"/>
        <v>0</v>
      </c>
      <c r="G5119" s="518"/>
      <c r="H5119" s="446"/>
      <c r="I5119" s="447"/>
      <c r="J5119" s="448"/>
      <c r="K5119" s="419"/>
      <c r="L5119" s="446"/>
      <c r="M5119" s="446"/>
      <c r="N5119" s="447"/>
      <c r="O5119" s="448"/>
      <c r="P5119" s="420"/>
      <c r="Q5119" s="525" t="str">
        <f>IF(OR(SUM(J5120:J5173)&gt;0,SUM(O5120:O5173)&gt;0),"xx","")</f>
        <v/>
      </c>
      <c r="R5119" s="526" t="str">
        <f t="shared" si="1426"/>
        <v/>
      </c>
      <c r="S5119" s="526" t="str">
        <f t="shared" si="1434"/>
        <v/>
      </c>
      <c r="V5119" s="433" t="str">
        <f>VLOOKUP(A5119,[3]Cartilha!$A:$A,1,FALSE)</f>
        <v>9.3.33</v>
      </c>
      <c r="W5119" s="367"/>
    </row>
    <row r="5120" spans="1:23" ht="22.5" hidden="1" x14ac:dyDescent="0.2">
      <c r="A5120" s="623">
        <v>98052</v>
      </c>
      <c r="B5120" s="616" t="s">
        <v>3171</v>
      </c>
      <c r="C5120" s="620" t="s">
        <v>5758</v>
      </c>
      <c r="D5120" s="612" t="s">
        <v>169</v>
      </c>
      <c r="E5120" s="621">
        <v>1533.76</v>
      </c>
      <c r="F5120" s="614">
        <f t="shared" si="1427"/>
        <v>1849.1</v>
      </c>
      <c r="G5120" s="510"/>
      <c r="H5120" s="423"/>
      <c r="I5120" s="422">
        <f t="shared" ref="I5120:I5151" si="1436">IF(ISBLANK(E5120),0,ROUND(F5120*G5120,2))</f>
        <v>0</v>
      </c>
      <c r="J5120" s="422">
        <f t="shared" ref="J5120:J5151" si="1437">IF(ISBLANK(G5120),0,ROUND(G5120*H5120,2))</f>
        <v>0</v>
      </c>
      <c r="K5120" s="419"/>
      <c r="L5120" s="423">
        <f t="shared" ref="L5120:L5151" si="1438">G5120</f>
        <v>0</v>
      </c>
      <c r="M5120" s="423">
        <f t="shared" ref="M5120:M5151" si="1439">H5120</f>
        <v>0</v>
      </c>
      <c r="N5120" s="424">
        <f t="shared" ref="N5120:N5151" si="1440">IF(ISBLANK(E5120),0,ROUND(F5120*L5120,2))</f>
        <v>0</v>
      </c>
      <c r="O5120" s="424">
        <f t="shared" ref="O5120:O5151" si="1441">IF(ISBLANK(L5120),0,ROUND(L5120*M5120,2))</f>
        <v>0</v>
      </c>
      <c r="P5120" s="420"/>
      <c r="Q5120" s="532"/>
      <c r="R5120" s="526" t="str">
        <f t="shared" si="1426"/>
        <v/>
      </c>
      <c r="S5120" s="526" t="str">
        <f t="shared" si="1434"/>
        <v/>
      </c>
      <c r="V5120" s="433">
        <f>VLOOKUP(A5120,[3]Cartilha!$A:$A,1,FALSE)</f>
        <v>98052</v>
      </c>
      <c r="W5120" s="367"/>
    </row>
    <row r="5121" spans="1:23" ht="22.5" hidden="1" x14ac:dyDescent="0.2">
      <c r="A5121" s="623">
        <v>98053</v>
      </c>
      <c r="B5121" s="616" t="s">
        <v>3171</v>
      </c>
      <c r="C5121" s="620" t="s">
        <v>5759</v>
      </c>
      <c r="D5121" s="612" t="s">
        <v>169</v>
      </c>
      <c r="E5121" s="621">
        <v>2086.37</v>
      </c>
      <c r="F5121" s="614">
        <f t="shared" si="1427"/>
        <v>2515.33</v>
      </c>
      <c r="G5121" s="510"/>
      <c r="H5121" s="423"/>
      <c r="I5121" s="422">
        <f t="shared" si="1436"/>
        <v>0</v>
      </c>
      <c r="J5121" s="422">
        <f t="shared" si="1437"/>
        <v>0</v>
      </c>
      <c r="K5121" s="419"/>
      <c r="L5121" s="423">
        <f t="shared" si="1438"/>
        <v>0</v>
      </c>
      <c r="M5121" s="423">
        <f t="shared" si="1439"/>
        <v>0</v>
      </c>
      <c r="N5121" s="424">
        <f t="shared" si="1440"/>
        <v>0</v>
      </c>
      <c r="O5121" s="424">
        <f t="shared" si="1441"/>
        <v>0</v>
      </c>
      <c r="P5121" s="420"/>
      <c r="Q5121" s="532"/>
      <c r="R5121" s="526" t="str">
        <f t="shared" si="1426"/>
        <v/>
      </c>
      <c r="S5121" s="526" t="str">
        <f t="shared" si="1434"/>
        <v/>
      </c>
      <c r="V5121" s="433">
        <f>VLOOKUP(A5121,[3]Cartilha!$A:$A,1,FALSE)</f>
        <v>98053</v>
      </c>
      <c r="W5121" s="367"/>
    </row>
    <row r="5122" spans="1:23" ht="22.5" hidden="1" x14ac:dyDescent="0.2">
      <c r="A5122" s="623">
        <v>98054</v>
      </c>
      <c r="B5122" s="616" t="s">
        <v>3171</v>
      </c>
      <c r="C5122" s="620" t="s">
        <v>5760</v>
      </c>
      <c r="D5122" s="612" t="s">
        <v>169</v>
      </c>
      <c r="E5122" s="621">
        <v>3232.78</v>
      </c>
      <c r="F5122" s="614">
        <f t="shared" si="1427"/>
        <v>3897.44</v>
      </c>
      <c r="G5122" s="510"/>
      <c r="H5122" s="423"/>
      <c r="I5122" s="422">
        <f t="shared" si="1436"/>
        <v>0</v>
      </c>
      <c r="J5122" s="422">
        <f t="shared" si="1437"/>
        <v>0</v>
      </c>
      <c r="K5122" s="419"/>
      <c r="L5122" s="423">
        <f t="shared" si="1438"/>
        <v>0</v>
      </c>
      <c r="M5122" s="423">
        <f t="shared" si="1439"/>
        <v>0</v>
      </c>
      <c r="N5122" s="424">
        <f t="shared" si="1440"/>
        <v>0</v>
      </c>
      <c r="O5122" s="424">
        <f t="shared" si="1441"/>
        <v>0</v>
      </c>
      <c r="P5122" s="420"/>
      <c r="Q5122" s="532"/>
      <c r="R5122" s="526" t="str">
        <f t="shared" si="1426"/>
        <v/>
      </c>
      <c r="S5122" s="526" t="str">
        <f t="shared" si="1434"/>
        <v/>
      </c>
      <c r="V5122" s="433">
        <f>VLOOKUP(A5122,[3]Cartilha!$A:$A,1,FALSE)</f>
        <v>98054</v>
      </c>
      <c r="W5122" s="367"/>
    </row>
    <row r="5123" spans="1:23" ht="22.5" hidden="1" x14ac:dyDescent="0.2">
      <c r="A5123" s="623">
        <v>98055</v>
      </c>
      <c r="B5123" s="616" t="s">
        <v>3171</v>
      </c>
      <c r="C5123" s="620" t="s">
        <v>5761</v>
      </c>
      <c r="D5123" s="612" t="s">
        <v>169</v>
      </c>
      <c r="E5123" s="621">
        <v>4377.5</v>
      </c>
      <c r="F5123" s="614">
        <f t="shared" si="1427"/>
        <v>5277.51</v>
      </c>
      <c r="G5123" s="510"/>
      <c r="H5123" s="423"/>
      <c r="I5123" s="422">
        <f t="shared" si="1436"/>
        <v>0</v>
      </c>
      <c r="J5123" s="422">
        <f t="shared" si="1437"/>
        <v>0</v>
      </c>
      <c r="K5123" s="419"/>
      <c r="L5123" s="423">
        <f t="shared" si="1438"/>
        <v>0</v>
      </c>
      <c r="M5123" s="423">
        <f t="shared" si="1439"/>
        <v>0</v>
      </c>
      <c r="N5123" s="424">
        <f t="shared" si="1440"/>
        <v>0</v>
      </c>
      <c r="O5123" s="424">
        <f t="shared" si="1441"/>
        <v>0</v>
      </c>
      <c r="P5123" s="420"/>
      <c r="Q5123" s="532"/>
      <c r="R5123" s="526" t="str">
        <f t="shared" si="1426"/>
        <v/>
      </c>
      <c r="S5123" s="526" t="str">
        <f t="shared" si="1434"/>
        <v/>
      </c>
      <c r="V5123" s="433">
        <f>VLOOKUP(A5123,[3]Cartilha!$A:$A,1,FALSE)</f>
        <v>98055</v>
      </c>
      <c r="W5123" s="367"/>
    </row>
    <row r="5124" spans="1:23" ht="22.5" hidden="1" x14ac:dyDescent="0.2">
      <c r="A5124" s="623">
        <v>98056</v>
      </c>
      <c r="B5124" s="616" t="s">
        <v>3171</v>
      </c>
      <c r="C5124" s="620" t="s">
        <v>5762</v>
      </c>
      <c r="D5124" s="612" t="s">
        <v>169</v>
      </c>
      <c r="E5124" s="621">
        <v>5055.8</v>
      </c>
      <c r="F5124" s="614">
        <f t="shared" si="1427"/>
        <v>6095.27</v>
      </c>
      <c r="G5124" s="510"/>
      <c r="H5124" s="423"/>
      <c r="I5124" s="422">
        <f t="shared" si="1436"/>
        <v>0</v>
      </c>
      <c r="J5124" s="422">
        <f t="shared" si="1437"/>
        <v>0</v>
      </c>
      <c r="K5124" s="419"/>
      <c r="L5124" s="423">
        <f t="shared" si="1438"/>
        <v>0</v>
      </c>
      <c r="M5124" s="423">
        <f t="shared" si="1439"/>
        <v>0</v>
      </c>
      <c r="N5124" s="424">
        <f t="shared" si="1440"/>
        <v>0</v>
      </c>
      <c r="O5124" s="424">
        <f t="shared" si="1441"/>
        <v>0</v>
      </c>
      <c r="P5124" s="420"/>
      <c r="Q5124" s="532"/>
      <c r="R5124" s="526" t="str">
        <f t="shared" si="1426"/>
        <v/>
      </c>
      <c r="S5124" s="526" t="str">
        <f t="shared" si="1434"/>
        <v/>
      </c>
      <c r="V5124" s="433">
        <f>VLOOKUP(A5124,[3]Cartilha!$A:$A,1,FALSE)</f>
        <v>98056</v>
      </c>
      <c r="W5124" s="367"/>
    </row>
    <row r="5125" spans="1:23" ht="22.5" hidden="1" x14ac:dyDescent="0.2">
      <c r="A5125" s="623">
        <v>98057</v>
      </c>
      <c r="B5125" s="616" t="s">
        <v>3171</v>
      </c>
      <c r="C5125" s="620" t="s">
        <v>5763</v>
      </c>
      <c r="D5125" s="612" t="s">
        <v>169</v>
      </c>
      <c r="E5125" s="621">
        <v>5985.52</v>
      </c>
      <c r="F5125" s="614">
        <f t="shared" si="1427"/>
        <v>7216.14</v>
      </c>
      <c r="G5125" s="510"/>
      <c r="H5125" s="423"/>
      <c r="I5125" s="422">
        <f t="shared" si="1436"/>
        <v>0</v>
      </c>
      <c r="J5125" s="422">
        <f t="shared" si="1437"/>
        <v>0</v>
      </c>
      <c r="K5125" s="419"/>
      <c r="L5125" s="423">
        <f t="shared" si="1438"/>
        <v>0</v>
      </c>
      <c r="M5125" s="423">
        <f t="shared" si="1439"/>
        <v>0</v>
      </c>
      <c r="N5125" s="424">
        <f t="shared" si="1440"/>
        <v>0</v>
      </c>
      <c r="O5125" s="424">
        <f t="shared" si="1441"/>
        <v>0</v>
      </c>
      <c r="P5125" s="420"/>
      <c r="Q5125" s="532"/>
      <c r="R5125" s="526" t="str">
        <f t="shared" si="1426"/>
        <v/>
      </c>
      <c r="S5125" s="526" t="str">
        <f t="shared" si="1434"/>
        <v/>
      </c>
      <c r="V5125" s="433">
        <f>VLOOKUP(A5125,[3]Cartilha!$A:$A,1,FALSE)</f>
        <v>98057</v>
      </c>
      <c r="W5125" s="367"/>
    </row>
    <row r="5126" spans="1:23" ht="22.5" hidden="1" x14ac:dyDescent="0.2">
      <c r="A5126" s="623">
        <v>98058</v>
      </c>
      <c r="B5126" s="616" t="s">
        <v>3171</v>
      </c>
      <c r="C5126" s="620" t="s">
        <v>5788</v>
      </c>
      <c r="D5126" s="612" t="s">
        <v>169</v>
      </c>
      <c r="E5126" s="621">
        <v>1373.94</v>
      </c>
      <c r="F5126" s="614">
        <f t="shared" si="1427"/>
        <v>1656.42</v>
      </c>
      <c r="G5126" s="510"/>
      <c r="H5126" s="423"/>
      <c r="I5126" s="422">
        <f t="shared" si="1436"/>
        <v>0</v>
      </c>
      <c r="J5126" s="422">
        <f t="shared" si="1437"/>
        <v>0</v>
      </c>
      <c r="K5126" s="419"/>
      <c r="L5126" s="423">
        <f t="shared" si="1438"/>
        <v>0</v>
      </c>
      <c r="M5126" s="423">
        <f t="shared" si="1439"/>
        <v>0</v>
      </c>
      <c r="N5126" s="424">
        <f t="shared" si="1440"/>
        <v>0</v>
      </c>
      <c r="O5126" s="424">
        <f t="shared" si="1441"/>
        <v>0</v>
      </c>
      <c r="P5126" s="420"/>
      <c r="Q5126" s="525"/>
      <c r="R5126" s="526" t="str">
        <f t="shared" si="1426"/>
        <v/>
      </c>
      <c r="S5126" s="526" t="str">
        <f t="shared" si="1434"/>
        <v/>
      </c>
      <c r="V5126" s="433">
        <f>VLOOKUP(A5126,[3]Cartilha!$A:$A,1,FALSE)</f>
        <v>98058</v>
      </c>
      <c r="W5126" s="367"/>
    </row>
    <row r="5127" spans="1:23" ht="22.5" hidden="1" x14ac:dyDescent="0.2">
      <c r="A5127" s="623">
        <v>98059</v>
      </c>
      <c r="B5127" s="616" t="s">
        <v>3171</v>
      </c>
      <c r="C5127" s="620" t="s">
        <v>5789</v>
      </c>
      <c r="D5127" s="612" t="s">
        <v>169</v>
      </c>
      <c r="E5127" s="621">
        <v>2835</v>
      </c>
      <c r="F5127" s="614">
        <f t="shared" si="1427"/>
        <v>3417.88</v>
      </c>
      <c r="G5127" s="510"/>
      <c r="H5127" s="423"/>
      <c r="I5127" s="422">
        <f t="shared" si="1436"/>
        <v>0</v>
      </c>
      <c r="J5127" s="422">
        <f t="shared" si="1437"/>
        <v>0</v>
      </c>
      <c r="K5127" s="419"/>
      <c r="L5127" s="423">
        <f t="shared" si="1438"/>
        <v>0</v>
      </c>
      <c r="M5127" s="423">
        <f t="shared" si="1439"/>
        <v>0</v>
      </c>
      <c r="N5127" s="424">
        <f t="shared" si="1440"/>
        <v>0</v>
      </c>
      <c r="O5127" s="424">
        <f t="shared" si="1441"/>
        <v>0</v>
      </c>
      <c r="P5127" s="420"/>
      <c r="Q5127" s="525"/>
      <c r="R5127" s="526" t="str">
        <f t="shared" si="1426"/>
        <v/>
      </c>
      <c r="S5127" s="526" t="str">
        <f t="shared" si="1434"/>
        <v/>
      </c>
      <c r="V5127" s="433">
        <f>VLOOKUP(A5127,[3]Cartilha!$A:$A,1,FALSE)</f>
        <v>98059</v>
      </c>
      <c r="W5127" s="367"/>
    </row>
    <row r="5128" spans="1:23" ht="22.5" hidden="1" x14ac:dyDescent="0.2">
      <c r="A5128" s="623">
        <v>98060</v>
      </c>
      <c r="B5128" s="616" t="s">
        <v>3171</v>
      </c>
      <c r="C5128" s="620" t="s">
        <v>5790</v>
      </c>
      <c r="D5128" s="612" t="s">
        <v>169</v>
      </c>
      <c r="E5128" s="621">
        <v>3967.6</v>
      </c>
      <c r="F5128" s="614">
        <f t="shared" si="1427"/>
        <v>4783.34</v>
      </c>
      <c r="G5128" s="510"/>
      <c r="H5128" s="423"/>
      <c r="I5128" s="422">
        <f t="shared" si="1436"/>
        <v>0</v>
      </c>
      <c r="J5128" s="422">
        <f t="shared" si="1437"/>
        <v>0</v>
      </c>
      <c r="K5128" s="419"/>
      <c r="L5128" s="423">
        <f t="shared" si="1438"/>
        <v>0</v>
      </c>
      <c r="M5128" s="423">
        <f t="shared" si="1439"/>
        <v>0</v>
      </c>
      <c r="N5128" s="424">
        <f t="shared" si="1440"/>
        <v>0</v>
      </c>
      <c r="O5128" s="424">
        <f t="shared" si="1441"/>
        <v>0</v>
      </c>
      <c r="P5128" s="420"/>
      <c r="Q5128" s="525"/>
      <c r="R5128" s="526" t="str">
        <f t="shared" si="1426"/>
        <v/>
      </c>
      <c r="S5128" s="526" t="str">
        <f t="shared" si="1434"/>
        <v/>
      </c>
      <c r="V5128" s="433">
        <f>VLOOKUP(A5128,[3]Cartilha!$A:$A,1,FALSE)</f>
        <v>98060</v>
      </c>
      <c r="W5128" s="367"/>
    </row>
    <row r="5129" spans="1:23" ht="22.5" hidden="1" x14ac:dyDescent="0.2">
      <c r="A5129" s="623">
        <v>98061</v>
      </c>
      <c r="B5129" s="616" t="s">
        <v>3171</v>
      </c>
      <c r="C5129" s="620" t="s">
        <v>5791</v>
      </c>
      <c r="D5129" s="612" t="s">
        <v>169</v>
      </c>
      <c r="E5129" s="621">
        <v>5479.31</v>
      </c>
      <c r="F5129" s="614">
        <f t="shared" si="1427"/>
        <v>6605.86</v>
      </c>
      <c r="G5129" s="510"/>
      <c r="H5129" s="423"/>
      <c r="I5129" s="422">
        <f t="shared" si="1436"/>
        <v>0</v>
      </c>
      <c r="J5129" s="422">
        <f t="shared" si="1437"/>
        <v>0</v>
      </c>
      <c r="K5129" s="419"/>
      <c r="L5129" s="423">
        <f t="shared" si="1438"/>
        <v>0</v>
      </c>
      <c r="M5129" s="423">
        <f t="shared" si="1439"/>
        <v>0</v>
      </c>
      <c r="N5129" s="424">
        <f t="shared" si="1440"/>
        <v>0</v>
      </c>
      <c r="O5129" s="424">
        <f t="shared" si="1441"/>
        <v>0</v>
      </c>
      <c r="P5129" s="420"/>
      <c r="Q5129" s="525"/>
      <c r="R5129" s="526" t="str">
        <f t="shared" si="1426"/>
        <v/>
      </c>
      <c r="S5129" s="526" t="str">
        <f t="shared" si="1434"/>
        <v/>
      </c>
      <c r="V5129" s="433">
        <f>VLOOKUP(A5129,[3]Cartilha!$A:$A,1,FALSE)</f>
        <v>98061</v>
      </c>
      <c r="W5129" s="367"/>
    </row>
    <row r="5130" spans="1:23" ht="22.5" hidden="1" x14ac:dyDescent="0.2">
      <c r="A5130" s="623">
        <v>98062</v>
      </c>
      <c r="B5130" s="616" t="s">
        <v>3171</v>
      </c>
      <c r="C5130" s="620" t="s">
        <v>5778</v>
      </c>
      <c r="D5130" s="612" t="s">
        <v>169</v>
      </c>
      <c r="E5130" s="621">
        <v>2070.88</v>
      </c>
      <c r="F5130" s="614">
        <f t="shared" si="1427"/>
        <v>2496.65</v>
      </c>
      <c r="G5130" s="510"/>
      <c r="H5130" s="423"/>
      <c r="I5130" s="422">
        <f t="shared" si="1436"/>
        <v>0</v>
      </c>
      <c r="J5130" s="422">
        <f t="shared" si="1437"/>
        <v>0</v>
      </c>
      <c r="K5130" s="419"/>
      <c r="L5130" s="423">
        <f t="shared" si="1438"/>
        <v>0</v>
      </c>
      <c r="M5130" s="423">
        <f t="shared" si="1439"/>
        <v>0</v>
      </c>
      <c r="N5130" s="424">
        <f t="shared" si="1440"/>
        <v>0</v>
      </c>
      <c r="O5130" s="424">
        <f t="shared" si="1441"/>
        <v>0</v>
      </c>
      <c r="P5130" s="420"/>
      <c r="Q5130" s="525"/>
      <c r="R5130" s="526" t="str">
        <f t="shared" si="1426"/>
        <v/>
      </c>
      <c r="S5130" s="526" t="str">
        <f t="shared" si="1434"/>
        <v/>
      </c>
      <c r="V5130" s="433">
        <f>VLOOKUP(A5130,[3]Cartilha!$A:$A,1,FALSE)</f>
        <v>98062</v>
      </c>
      <c r="W5130" s="367"/>
    </row>
    <row r="5131" spans="1:23" ht="22.5" hidden="1" x14ac:dyDescent="0.2">
      <c r="A5131" s="623">
        <v>98063</v>
      </c>
      <c r="B5131" s="616" t="s">
        <v>3171</v>
      </c>
      <c r="C5131" s="620" t="s">
        <v>5779</v>
      </c>
      <c r="D5131" s="612" t="s">
        <v>169</v>
      </c>
      <c r="E5131" s="621">
        <v>3140.41</v>
      </c>
      <c r="F5131" s="614">
        <f t="shared" si="1427"/>
        <v>3786.08</v>
      </c>
      <c r="G5131" s="510"/>
      <c r="H5131" s="423"/>
      <c r="I5131" s="422">
        <f t="shared" si="1436"/>
        <v>0</v>
      </c>
      <c r="J5131" s="422">
        <f t="shared" si="1437"/>
        <v>0</v>
      </c>
      <c r="K5131" s="419"/>
      <c r="L5131" s="423">
        <f t="shared" si="1438"/>
        <v>0</v>
      </c>
      <c r="M5131" s="423">
        <f t="shared" si="1439"/>
        <v>0</v>
      </c>
      <c r="N5131" s="424">
        <f t="shared" si="1440"/>
        <v>0</v>
      </c>
      <c r="O5131" s="424">
        <f t="shared" si="1441"/>
        <v>0</v>
      </c>
      <c r="P5131" s="420"/>
      <c r="Q5131" s="525"/>
      <c r="R5131" s="526" t="str">
        <f t="shared" si="1426"/>
        <v/>
      </c>
      <c r="S5131" s="526" t="str">
        <f t="shared" si="1434"/>
        <v/>
      </c>
      <c r="V5131" s="433">
        <f>VLOOKUP(A5131,[3]Cartilha!$A:$A,1,FALSE)</f>
        <v>98063</v>
      </c>
      <c r="W5131" s="367"/>
    </row>
    <row r="5132" spans="1:23" ht="22.5" hidden="1" x14ac:dyDescent="0.2">
      <c r="A5132" s="623">
        <v>98064</v>
      </c>
      <c r="B5132" s="616" t="s">
        <v>3171</v>
      </c>
      <c r="C5132" s="620" t="s">
        <v>5780</v>
      </c>
      <c r="D5132" s="612" t="s">
        <v>169</v>
      </c>
      <c r="E5132" s="621">
        <v>3574.99</v>
      </c>
      <c r="F5132" s="614">
        <f t="shared" si="1427"/>
        <v>4310.01</v>
      </c>
      <c r="G5132" s="510"/>
      <c r="H5132" s="423"/>
      <c r="I5132" s="422">
        <f t="shared" si="1436"/>
        <v>0</v>
      </c>
      <c r="J5132" s="422">
        <f t="shared" si="1437"/>
        <v>0</v>
      </c>
      <c r="K5132" s="419"/>
      <c r="L5132" s="423">
        <f t="shared" si="1438"/>
        <v>0</v>
      </c>
      <c r="M5132" s="423">
        <f t="shared" si="1439"/>
        <v>0</v>
      </c>
      <c r="N5132" s="424">
        <f t="shared" si="1440"/>
        <v>0</v>
      </c>
      <c r="O5132" s="424">
        <f t="shared" si="1441"/>
        <v>0</v>
      </c>
      <c r="P5132" s="420"/>
      <c r="Q5132" s="525"/>
      <c r="R5132" s="526" t="str">
        <f t="shared" si="1426"/>
        <v/>
      </c>
      <c r="S5132" s="526" t="str">
        <f t="shared" si="1434"/>
        <v/>
      </c>
      <c r="V5132" s="433">
        <f>VLOOKUP(A5132,[3]Cartilha!$A:$A,1,FALSE)</f>
        <v>98064</v>
      </c>
      <c r="W5132" s="367"/>
    </row>
    <row r="5133" spans="1:23" ht="22.5" hidden="1" x14ac:dyDescent="0.2">
      <c r="A5133" s="623">
        <v>98065</v>
      </c>
      <c r="B5133" s="616" t="s">
        <v>3171</v>
      </c>
      <c r="C5133" s="620" t="s">
        <v>5781</v>
      </c>
      <c r="D5133" s="612" t="s">
        <v>169</v>
      </c>
      <c r="E5133" s="621">
        <v>4923.55</v>
      </c>
      <c r="F5133" s="614">
        <f t="shared" si="1427"/>
        <v>5935.83</v>
      </c>
      <c r="G5133" s="510"/>
      <c r="H5133" s="423"/>
      <c r="I5133" s="422">
        <f t="shared" si="1436"/>
        <v>0</v>
      </c>
      <c r="J5133" s="422">
        <f t="shared" si="1437"/>
        <v>0</v>
      </c>
      <c r="K5133" s="419"/>
      <c r="L5133" s="423">
        <f t="shared" si="1438"/>
        <v>0</v>
      </c>
      <c r="M5133" s="423">
        <f t="shared" si="1439"/>
        <v>0</v>
      </c>
      <c r="N5133" s="424">
        <f t="shared" si="1440"/>
        <v>0</v>
      </c>
      <c r="O5133" s="424">
        <f t="shared" si="1441"/>
        <v>0</v>
      </c>
      <c r="P5133" s="420"/>
      <c r="Q5133" s="525"/>
      <c r="R5133" s="526" t="str">
        <f t="shared" si="1426"/>
        <v/>
      </c>
      <c r="S5133" s="526" t="str">
        <f t="shared" si="1434"/>
        <v/>
      </c>
      <c r="V5133" s="433">
        <f>VLOOKUP(A5133,[3]Cartilha!$A:$A,1,FALSE)</f>
        <v>98065</v>
      </c>
      <c r="W5133" s="367"/>
    </row>
    <row r="5134" spans="1:23" ht="22.5" hidden="1" x14ac:dyDescent="0.2">
      <c r="A5134" s="623">
        <v>98066</v>
      </c>
      <c r="B5134" s="616" t="s">
        <v>3171</v>
      </c>
      <c r="C5134" s="620" t="s">
        <v>5764</v>
      </c>
      <c r="D5134" s="612" t="s">
        <v>169</v>
      </c>
      <c r="E5134" s="621">
        <v>5515.19</v>
      </c>
      <c r="F5134" s="614">
        <f t="shared" si="1427"/>
        <v>6649.11</v>
      </c>
      <c r="G5134" s="510"/>
      <c r="H5134" s="423"/>
      <c r="I5134" s="422">
        <f t="shared" si="1436"/>
        <v>0</v>
      </c>
      <c r="J5134" s="422">
        <f t="shared" si="1437"/>
        <v>0</v>
      </c>
      <c r="K5134" s="419"/>
      <c r="L5134" s="423">
        <f t="shared" si="1438"/>
        <v>0</v>
      </c>
      <c r="M5134" s="423">
        <f t="shared" si="1439"/>
        <v>0</v>
      </c>
      <c r="N5134" s="424">
        <f t="shared" si="1440"/>
        <v>0</v>
      </c>
      <c r="O5134" s="424">
        <f t="shared" si="1441"/>
        <v>0</v>
      </c>
      <c r="P5134" s="420"/>
      <c r="Q5134" s="532"/>
      <c r="R5134" s="526" t="str">
        <f t="shared" si="1426"/>
        <v/>
      </c>
      <c r="S5134" s="526" t="str">
        <f t="shared" si="1434"/>
        <v/>
      </c>
      <c r="V5134" s="433">
        <f>VLOOKUP(A5134,[3]Cartilha!$A:$A,1,FALSE)</f>
        <v>98066</v>
      </c>
      <c r="W5134" s="367"/>
    </row>
    <row r="5135" spans="1:23" ht="22.5" hidden="1" x14ac:dyDescent="0.2">
      <c r="A5135" s="623">
        <v>98067</v>
      </c>
      <c r="B5135" s="616" t="s">
        <v>3171</v>
      </c>
      <c r="C5135" s="620" t="s">
        <v>5765</v>
      </c>
      <c r="D5135" s="612" t="s">
        <v>169</v>
      </c>
      <c r="E5135" s="621">
        <v>7371.59</v>
      </c>
      <c r="F5135" s="614">
        <f t="shared" si="1427"/>
        <v>8887.19</v>
      </c>
      <c r="G5135" s="510"/>
      <c r="H5135" s="423"/>
      <c r="I5135" s="422">
        <f t="shared" si="1436"/>
        <v>0</v>
      </c>
      <c r="J5135" s="422">
        <f t="shared" si="1437"/>
        <v>0</v>
      </c>
      <c r="K5135" s="419"/>
      <c r="L5135" s="423">
        <f t="shared" si="1438"/>
        <v>0</v>
      </c>
      <c r="M5135" s="423">
        <f t="shared" si="1439"/>
        <v>0</v>
      </c>
      <c r="N5135" s="424">
        <f t="shared" si="1440"/>
        <v>0</v>
      </c>
      <c r="O5135" s="424">
        <f t="shared" si="1441"/>
        <v>0</v>
      </c>
      <c r="P5135" s="420"/>
      <c r="Q5135" s="532"/>
      <c r="R5135" s="526" t="str">
        <f t="shared" si="1426"/>
        <v/>
      </c>
      <c r="S5135" s="526" t="str">
        <f t="shared" si="1434"/>
        <v/>
      </c>
      <c r="V5135" s="433">
        <f>VLOOKUP(A5135,[3]Cartilha!$A:$A,1,FALSE)</f>
        <v>98067</v>
      </c>
      <c r="W5135" s="367"/>
    </row>
    <row r="5136" spans="1:23" ht="22.5" hidden="1" x14ac:dyDescent="0.2">
      <c r="A5136" s="623">
        <v>98068</v>
      </c>
      <c r="B5136" s="616" t="s">
        <v>3171</v>
      </c>
      <c r="C5136" s="620" t="s">
        <v>5766</v>
      </c>
      <c r="D5136" s="612" t="s">
        <v>169</v>
      </c>
      <c r="E5136" s="621">
        <v>10418.16</v>
      </c>
      <c r="F5136" s="614">
        <f t="shared" si="1427"/>
        <v>12560.13</v>
      </c>
      <c r="G5136" s="510"/>
      <c r="H5136" s="423"/>
      <c r="I5136" s="422">
        <f t="shared" si="1436"/>
        <v>0</v>
      </c>
      <c r="J5136" s="422">
        <f t="shared" si="1437"/>
        <v>0</v>
      </c>
      <c r="K5136" s="419"/>
      <c r="L5136" s="423">
        <f t="shared" si="1438"/>
        <v>0</v>
      </c>
      <c r="M5136" s="423">
        <f t="shared" si="1439"/>
        <v>0</v>
      </c>
      <c r="N5136" s="424">
        <f t="shared" si="1440"/>
        <v>0</v>
      </c>
      <c r="O5136" s="424">
        <f t="shared" si="1441"/>
        <v>0</v>
      </c>
      <c r="P5136" s="420"/>
      <c r="Q5136" s="532"/>
      <c r="R5136" s="526" t="str">
        <f t="shared" si="1426"/>
        <v/>
      </c>
      <c r="S5136" s="526" t="str">
        <f t="shared" si="1434"/>
        <v/>
      </c>
      <c r="V5136" s="433">
        <f>VLOOKUP(A5136,[3]Cartilha!$A:$A,1,FALSE)</f>
        <v>98068</v>
      </c>
      <c r="W5136" s="367"/>
    </row>
    <row r="5137" spans="1:23" ht="22.5" hidden="1" x14ac:dyDescent="0.2">
      <c r="A5137" s="623">
        <v>98069</v>
      </c>
      <c r="B5137" s="616" t="s">
        <v>3171</v>
      </c>
      <c r="C5137" s="620" t="s">
        <v>5767</v>
      </c>
      <c r="D5137" s="612" t="s">
        <v>169</v>
      </c>
      <c r="E5137" s="621">
        <v>13913.87</v>
      </c>
      <c r="F5137" s="614">
        <f t="shared" si="1427"/>
        <v>16774.560000000001</v>
      </c>
      <c r="G5137" s="510"/>
      <c r="H5137" s="423"/>
      <c r="I5137" s="422">
        <f t="shared" si="1436"/>
        <v>0</v>
      </c>
      <c r="J5137" s="422">
        <f t="shared" si="1437"/>
        <v>0</v>
      </c>
      <c r="K5137" s="419"/>
      <c r="L5137" s="423">
        <f t="shared" si="1438"/>
        <v>0</v>
      </c>
      <c r="M5137" s="423">
        <f t="shared" si="1439"/>
        <v>0</v>
      </c>
      <c r="N5137" s="424">
        <f t="shared" si="1440"/>
        <v>0</v>
      </c>
      <c r="O5137" s="424">
        <f t="shared" si="1441"/>
        <v>0</v>
      </c>
      <c r="P5137" s="420"/>
      <c r="Q5137" s="532"/>
      <c r="R5137" s="526" t="str">
        <f t="shared" si="1426"/>
        <v/>
      </c>
      <c r="S5137" s="526" t="str">
        <f t="shared" si="1434"/>
        <v/>
      </c>
      <c r="V5137" s="433">
        <f>VLOOKUP(A5137,[3]Cartilha!$A:$A,1,FALSE)</f>
        <v>98069</v>
      </c>
      <c r="W5137" s="367"/>
    </row>
    <row r="5138" spans="1:23" ht="22.5" hidden="1" x14ac:dyDescent="0.2">
      <c r="A5138" s="623">
        <v>98070</v>
      </c>
      <c r="B5138" s="616" t="s">
        <v>3171</v>
      </c>
      <c r="C5138" s="620" t="s">
        <v>5768</v>
      </c>
      <c r="D5138" s="612" t="s">
        <v>169</v>
      </c>
      <c r="E5138" s="621">
        <v>15982.83</v>
      </c>
      <c r="F5138" s="614">
        <f t="shared" si="1427"/>
        <v>19268.900000000001</v>
      </c>
      <c r="G5138" s="510"/>
      <c r="H5138" s="423"/>
      <c r="I5138" s="422">
        <f t="shared" si="1436"/>
        <v>0</v>
      </c>
      <c r="J5138" s="422">
        <f t="shared" si="1437"/>
        <v>0</v>
      </c>
      <c r="K5138" s="419"/>
      <c r="L5138" s="423">
        <f t="shared" si="1438"/>
        <v>0</v>
      </c>
      <c r="M5138" s="423">
        <f t="shared" si="1439"/>
        <v>0</v>
      </c>
      <c r="N5138" s="424">
        <f t="shared" si="1440"/>
        <v>0</v>
      </c>
      <c r="O5138" s="424">
        <f t="shared" si="1441"/>
        <v>0</v>
      </c>
      <c r="P5138" s="420"/>
      <c r="Q5138" s="532"/>
      <c r="R5138" s="526" t="str">
        <f t="shared" si="1426"/>
        <v/>
      </c>
      <c r="S5138" s="526" t="str">
        <f t="shared" si="1434"/>
        <v/>
      </c>
      <c r="V5138" s="433">
        <f>VLOOKUP(A5138,[3]Cartilha!$A:$A,1,FALSE)</f>
        <v>98070</v>
      </c>
      <c r="W5138" s="367"/>
    </row>
    <row r="5139" spans="1:23" ht="22.5" hidden="1" x14ac:dyDescent="0.2">
      <c r="A5139" s="623">
        <v>98071</v>
      </c>
      <c r="B5139" s="616" t="s">
        <v>3171</v>
      </c>
      <c r="C5139" s="620" t="s">
        <v>5769</v>
      </c>
      <c r="D5139" s="612" t="s">
        <v>169</v>
      </c>
      <c r="E5139" s="621">
        <v>17628.43</v>
      </c>
      <c r="F5139" s="614">
        <f t="shared" si="1427"/>
        <v>21252.84</v>
      </c>
      <c r="G5139" s="510"/>
      <c r="H5139" s="423"/>
      <c r="I5139" s="422">
        <f t="shared" si="1436"/>
        <v>0</v>
      </c>
      <c r="J5139" s="422">
        <f t="shared" si="1437"/>
        <v>0</v>
      </c>
      <c r="K5139" s="419"/>
      <c r="L5139" s="423">
        <f t="shared" si="1438"/>
        <v>0</v>
      </c>
      <c r="M5139" s="423">
        <f t="shared" si="1439"/>
        <v>0</v>
      </c>
      <c r="N5139" s="424">
        <f t="shared" si="1440"/>
        <v>0</v>
      </c>
      <c r="O5139" s="424">
        <f t="shared" si="1441"/>
        <v>0</v>
      </c>
      <c r="P5139" s="420"/>
      <c r="Q5139" s="532"/>
      <c r="R5139" s="526" t="str">
        <f t="shared" si="1426"/>
        <v/>
      </c>
      <c r="S5139" s="526" t="str">
        <f t="shared" si="1434"/>
        <v/>
      </c>
      <c r="V5139" s="433">
        <f>VLOOKUP(A5139,[3]Cartilha!$A:$A,1,FALSE)</f>
        <v>98071</v>
      </c>
      <c r="W5139" s="367"/>
    </row>
    <row r="5140" spans="1:23" ht="22.5" hidden="1" x14ac:dyDescent="0.2">
      <c r="A5140" s="623">
        <v>98072</v>
      </c>
      <c r="B5140" s="616" t="s">
        <v>3171</v>
      </c>
      <c r="C5140" s="620" t="s">
        <v>5782</v>
      </c>
      <c r="D5140" s="612" t="s">
        <v>169</v>
      </c>
      <c r="E5140" s="621">
        <v>4571.42</v>
      </c>
      <c r="F5140" s="614">
        <f t="shared" si="1427"/>
        <v>5511.3</v>
      </c>
      <c r="G5140" s="510"/>
      <c r="H5140" s="423"/>
      <c r="I5140" s="422">
        <f t="shared" si="1436"/>
        <v>0</v>
      </c>
      <c r="J5140" s="422">
        <f t="shared" si="1437"/>
        <v>0</v>
      </c>
      <c r="K5140" s="419"/>
      <c r="L5140" s="423">
        <f t="shared" si="1438"/>
        <v>0</v>
      </c>
      <c r="M5140" s="423">
        <f t="shared" si="1439"/>
        <v>0</v>
      </c>
      <c r="N5140" s="424">
        <f t="shared" si="1440"/>
        <v>0</v>
      </c>
      <c r="O5140" s="424">
        <f t="shared" si="1441"/>
        <v>0</v>
      </c>
      <c r="P5140" s="420"/>
      <c r="Q5140" s="525"/>
      <c r="R5140" s="526" t="str">
        <f t="shared" ref="R5140:R5203" si="1442">IF(Q5140="X","x",IF(Q5140="xx","x",IF(O5140&gt;0,"x","")))</f>
        <v/>
      </c>
      <c r="S5140" s="526" t="str">
        <f t="shared" si="1434"/>
        <v/>
      </c>
      <c r="V5140" s="433">
        <f>VLOOKUP(A5140,[3]Cartilha!$A:$A,1,FALSE)</f>
        <v>98072</v>
      </c>
      <c r="W5140" s="367"/>
    </row>
    <row r="5141" spans="1:23" ht="22.5" hidden="1" x14ac:dyDescent="0.2">
      <c r="A5141" s="623">
        <v>98073</v>
      </c>
      <c r="B5141" s="616" t="s">
        <v>3171</v>
      </c>
      <c r="C5141" s="620" t="s">
        <v>5783</v>
      </c>
      <c r="D5141" s="612" t="s">
        <v>169</v>
      </c>
      <c r="E5141" s="621">
        <v>7053.31</v>
      </c>
      <c r="F5141" s="614">
        <f t="shared" si="1427"/>
        <v>8503.4699999999993</v>
      </c>
      <c r="G5141" s="510"/>
      <c r="H5141" s="423"/>
      <c r="I5141" s="422">
        <f t="shared" si="1436"/>
        <v>0</v>
      </c>
      <c r="J5141" s="422">
        <f t="shared" si="1437"/>
        <v>0</v>
      </c>
      <c r="K5141" s="419"/>
      <c r="L5141" s="423">
        <f t="shared" si="1438"/>
        <v>0</v>
      </c>
      <c r="M5141" s="423">
        <f t="shared" si="1439"/>
        <v>0</v>
      </c>
      <c r="N5141" s="424">
        <f t="shared" si="1440"/>
        <v>0</v>
      </c>
      <c r="O5141" s="424">
        <f t="shared" si="1441"/>
        <v>0</v>
      </c>
      <c r="P5141" s="420"/>
      <c r="Q5141" s="525"/>
      <c r="R5141" s="526" t="str">
        <f t="shared" si="1442"/>
        <v/>
      </c>
      <c r="S5141" s="526" t="str">
        <f t="shared" si="1434"/>
        <v/>
      </c>
      <c r="V5141" s="433">
        <f>VLOOKUP(A5141,[3]Cartilha!$A:$A,1,FALSE)</f>
        <v>98073</v>
      </c>
      <c r="W5141" s="367"/>
    </row>
    <row r="5142" spans="1:23" ht="22.5" hidden="1" x14ac:dyDescent="0.2">
      <c r="A5142" s="623">
        <v>98074</v>
      </c>
      <c r="B5142" s="616" t="s">
        <v>3171</v>
      </c>
      <c r="C5142" s="620" t="s">
        <v>5784</v>
      </c>
      <c r="D5142" s="612" t="s">
        <v>169</v>
      </c>
      <c r="E5142" s="621">
        <v>10820.24</v>
      </c>
      <c r="F5142" s="614">
        <f t="shared" si="1427"/>
        <v>13044.88</v>
      </c>
      <c r="G5142" s="510"/>
      <c r="H5142" s="423"/>
      <c r="I5142" s="422">
        <f t="shared" si="1436"/>
        <v>0</v>
      </c>
      <c r="J5142" s="422">
        <f t="shared" si="1437"/>
        <v>0</v>
      </c>
      <c r="K5142" s="419"/>
      <c r="L5142" s="423">
        <f t="shared" si="1438"/>
        <v>0</v>
      </c>
      <c r="M5142" s="423">
        <f t="shared" si="1439"/>
        <v>0</v>
      </c>
      <c r="N5142" s="424">
        <f t="shared" si="1440"/>
        <v>0</v>
      </c>
      <c r="O5142" s="424">
        <f t="shared" si="1441"/>
        <v>0</v>
      </c>
      <c r="P5142" s="420"/>
      <c r="Q5142" s="525"/>
      <c r="R5142" s="526" t="str">
        <f t="shared" si="1442"/>
        <v/>
      </c>
      <c r="S5142" s="526" t="str">
        <f t="shared" si="1434"/>
        <v/>
      </c>
      <c r="V5142" s="433">
        <f>VLOOKUP(A5142,[3]Cartilha!$A:$A,1,FALSE)</f>
        <v>98074</v>
      </c>
      <c r="W5142" s="367"/>
    </row>
    <row r="5143" spans="1:23" ht="22.5" hidden="1" x14ac:dyDescent="0.2">
      <c r="A5143" s="623">
        <v>98075</v>
      </c>
      <c r="B5143" s="616" t="s">
        <v>3171</v>
      </c>
      <c r="C5143" s="620" t="s">
        <v>5785</v>
      </c>
      <c r="D5143" s="612" t="s">
        <v>169</v>
      </c>
      <c r="E5143" s="621">
        <v>14000.35</v>
      </c>
      <c r="F5143" s="614">
        <f t="shared" ref="F5143:F5206" si="1443">IF(E5143=0,0,ROUND(E5143*(1+E$13)*(1-E$14),2))</f>
        <v>16878.82</v>
      </c>
      <c r="G5143" s="510"/>
      <c r="H5143" s="423"/>
      <c r="I5143" s="422">
        <f t="shared" si="1436"/>
        <v>0</v>
      </c>
      <c r="J5143" s="422">
        <f t="shared" si="1437"/>
        <v>0</v>
      </c>
      <c r="K5143" s="419"/>
      <c r="L5143" s="423">
        <f t="shared" si="1438"/>
        <v>0</v>
      </c>
      <c r="M5143" s="423">
        <f t="shared" si="1439"/>
        <v>0</v>
      </c>
      <c r="N5143" s="424">
        <f t="shared" si="1440"/>
        <v>0</v>
      </c>
      <c r="O5143" s="424">
        <f t="shared" si="1441"/>
        <v>0</v>
      </c>
      <c r="P5143" s="420"/>
      <c r="Q5143" s="525"/>
      <c r="R5143" s="526" t="str">
        <f t="shared" si="1442"/>
        <v/>
      </c>
      <c r="S5143" s="526" t="str">
        <f t="shared" si="1434"/>
        <v/>
      </c>
      <c r="V5143" s="433">
        <f>VLOOKUP(A5143,[3]Cartilha!$A:$A,1,FALSE)</f>
        <v>98075</v>
      </c>
      <c r="W5143" s="367"/>
    </row>
    <row r="5144" spans="1:23" ht="22.5" hidden="1" x14ac:dyDescent="0.2">
      <c r="A5144" s="623">
        <v>98076</v>
      </c>
      <c r="B5144" s="616" t="s">
        <v>3171</v>
      </c>
      <c r="C5144" s="620" t="s">
        <v>5786</v>
      </c>
      <c r="D5144" s="612" t="s">
        <v>169</v>
      </c>
      <c r="E5144" s="621">
        <v>16051.58</v>
      </c>
      <c r="F5144" s="614">
        <f t="shared" si="1443"/>
        <v>19351.78</v>
      </c>
      <c r="G5144" s="510"/>
      <c r="H5144" s="423"/>
      <c r="I5144" s="422">
        <f t="shared" si="1436"/>
        <v>0</v>
      </c>
      <c r="J5144" s="422">
        <f t="shared" si="1437"/>
        <v>0</v>
      </c>
      <c r="K5144" s="419"/>
      <c r="L5144" s="423">
        <f t="shared" si="1438"/>
        <v>0</v>
      </c>
      <c r="M5144" s="423">
        <f t="shared" si="1439"/>
        <v>0</v>
      </c>
      <c r="N5144" s="424">
        <f t="shared" si="1440"/>
        <v>0</v>
      </c>
      <c r="O5144" s="424">
        <f t="shared" si="1441"/>
        <v>0</v>
      </c>
      <c r="P5144" s="420"/>
      <c r="Q5144" s="525"/>
      <c r="R5144" s="526" t="str">
        <f t="shared" si="1442"/>
        <v/>
      </c>
      <c r="S5144" s="526" t="str">
        <f t="shared" si="1434"/>
        <v/>
      </c>
      <c r="V5144" s="433">
        <f>VLOOKUP(A5144,[3]Cartilha!$A:$A,1,FALSE)</f>
        <v>98076</v>
      </c>
      <c r="W5144" s="367"/>
    </row>
    <row r="5145" spans="1:23" ht="22.5" hidden="1" x14ac:dyDescent="0.2">
      <c r="A5145" s="623">
        <v>98077</v>
      </c>
      <c r="B5145" s="616" t="s">
        <v>3171</v>
      </c>
      <c r="C5145" s="620" t="s">
        <v>5787</v>
      </c>
      <c r="D5145" s="612" t="s">
        <v>169</v>
      </c>
      <c r="E5145" s="621">
        <v>18848.89</v>
      </c>
      <c r="F5145" s="614">
        <f t="shared" si="1443"/>
        <v>22724.22</v>
      </c>
      <c r="G5145" s="510"/>
      <c r="H5145" s="423"/>
      <c r="I5145" s="422">
        <f t="shared" si="1436"/>
        <v>0</v>
      </c>
      <c r="J5145" s="422">
        <f t="shared" si="1437"/>
        <v>0</v>
      </c>
      <c r="K5145" s="419"/>
      <c r="L5145" s="423">
        <f t="shared" si="1438"/>
        <v>0</v>
      </c>
      <c r="M5145" s="423">
        <f t="shared" si="1439"/>
        <v>0</v>
      </c>
      <c r="N5145" s="424">
        <f t="shared" si="1440"/>
        <v>0</v>
      </c>
      <c r="O5145" s="424">
        <f t="shared" si="1441"/>
        <v>0</v>
      </c>
      <c r="P5145" s="420"/>
      <c r="Q5145" s="525"/>
      <c r="R5145" s="526" t="str">
        <f t="shared" si="1442"/>
        <v/>
      </c>
      <c r="S5145" s="526" t="str">
        <f t="shared" si="1434"/>
        <v/>
      </c>
      <c r="V5145" s="433">
        <f>VLOOKUP(A5145,[3]Cartilha!$A:$A,1,FALSE)</f>
        <v>98077</v>
      </c>
      <c r="W5145" s="367"/>
    </row>
    <row r="5146" spans="1:23" ht="22.5" hidden="1" x14ac:dyDescent="0.2">
      <c r="A5146" s="623">
        <v>98078</v>
      </c>
      <c r="B5146" s="616" t="s">
        <v>3171</v>
      </c>
      <c r="C5146" s="620" t="s">
        <v>5770</v>
      </c>
      <c r="D5146" s="612" t="s">
        <v>169</v>
      </c>
      <c r="E5146" s="621">
        <v>4865.84</v>
      </c>
      <c r="F5146" s="614">
        <f t="shared" si="1443"/>
        <v>5866.26</v>
      </c>
      <c r="G5146" s="510"/>
      <c r="H5146" s="423"/>
      <c r="I5146" s="422">
        <f t="shared" si="1436"/>
        <v>0</v>
      </c>
      <c r="J5146" s="422">
        <f t="shared" si="1437"/>
        <v>0</v>
      </c>
      <c r="K5146" s="419"/>
      <c r="L5146" s="423">
        <f t="shared" si="1438"/>
        <v>0</v>
      </c>
      <c r="M5146" s="423">
        <f t="shared" si="1439"/>
        <v>0</v>
      </c>
      <c r="N5146" s="424">
        <f t="shared" si="1440"/>
        <v>0</v>
      </c>
      <c r="O5146" s="424">
        <f t="shared" si="1441"/>
        <v>0</v>
      </c>
      <c r="P5146" s="420"/>
      <c r="Q5146" s="525"/>
      <c r="R5146" s="526" t="str">
        <f t="shared" si="1442"/>
        <v/>
      </c>
      <c r="S5146" s="526" t="str">
        <f t="shared" si="1434"/>
        <v/>
      </c>
      <c r="V5146" s="433">
        <f>VLOOKUP(A5146,[3]Cartilha!$A:$A,1,FALSE)</f>
        <v>98078</v>
      </c>
      <c r="W5146" s="367"/>
    </row>
    <row r="5147" spans="1:23" ht="22.5" hidden="1" x14ac:dyDescent="0.2">
      <c r="A5147" s="623">
        <v>98079</v>
      </c>
      <c r="B5147" s="616" t="s">
        <v>3171</v>
      </c>
      <c r="C5147" s="620" t="s">
        <v>5771</v>
      </c>
      <c r="D5147" s="612" t="s">
        <v>169</v>
      </c>
      <c r="E5147" s="621">
        <v>8472.1299999999992</v>
      </c>
      <c r="F5147" s="614">
        <f t="shared" si="1443"/>
        <v>10214</v>
      </c>
      <c r="G5147" s="510"/>
      <c r="H5147" s="423"/>
      <c r="I5147" s="422">
        <f t="shared" si="1436"/>
        <v>0</v>
      </c>
      <c r="J5147" s="422">
        <f t="shared" si="1437"/>
        <v>0</v>
      </c>
      <c r="K5147" s="419"/>
      <c r="L5147" s="423">
        <f t="shared" si="1438"/>
        <v>0</v>
      </c>
      <c r="M5147" s="423">
        <f t="shared" si="1439"/>
        <v>0</v>
      </c>
      <c r="N5147" s="424">
        <f t="shared" si="1440"/>
        <v>0</v>
      </c>
      <c r="O5147" s="424">
        <f t="shared" si="1441"/>
        <v>0</v>
      </c>
      <c r="P5147" s="420"/>
      <c r="Q5147" s="525"/>
      <c r="R5147" s="526" t="str">
        <f t="shared" si="1442"/>
        <v/>
      </c>
      <c r="S5147" s="526" t="str">
        <f t="shared" si="1434"/>
        <v/>
      </c>
      <c r="V5147" s="433">
        <f>VLOOKUP(A5147,[3]Cartilha!$A:$A,1,FALSE)</f>
        <v>98079</v>
      </c>
      <c r="W5147" s="367"/>
    </row>
    <row r="5148" spans="1:23" ht="22.5" hidden="1" x14ac:dyDescent="0.2">
      <c r="A5148" s="623">
        <v>98080</v>
      </c>
      <c r="B5148" s="616" t="s">
        <v>3171</v>
      </c>
      <c r="C5148" s="620" t="s">
        <v>5772</v>
      </c>
      <c r="D5148" s="612" t="s">
        <v>169</v>
      </c>
      <c r="E5148" s="621">
        <v>10809.73</v>
      </c>
      <c r="F5148" s="614">
        <f t="shared" si="1443"/>
        <v>13032.21</v>
      </c>
      <c r="G5148" s="510"/>
      <c r="H5148" s="423"/>
      <c r="I5148" s="422">
        <f t="shared" si="1436"/>
        <v>0</v>
      </c>
      <c r="J5148" s="422">
        <f t="shared" si="1437"/>
        <v>0</v>
      </c>
      <c r="K5148" s="419"/>
      <c r="L5148" s="423">
        <f t="shared" si="1438"/>
        <v>0</v>
      </c>
      <c r="M5148" s="423">
        <f t="shared" si="1439"/>
        <v>0</v>
      </c>
      <c r="N5148" s="424">
        <f t="shared" si="1440"/>
        <v>0</v>
      </c>
      <c r="O5148" s="424">
        <f t="shared" si="1441"/>
        <v>0</v>
      </c>
      <c r="P5148" s="420"/>
      <c r="Q5148" s="525"/>
      <c r="R5148" s="526" t="str">
        <f t="shared" si="1442"/>
        <v/>
      </c>
      <c r="S5148" s="526" t="str">
        <f t="shared" si="1434"/>
        <v/>
      </c>
      <c r="V5148" s="433">
        <f>VLOOKUP(A5148,[3]Cartilha!$A:$A,1,FALSE)</f>
        <v>98080</v>
      </c>
      <c r="W5148" s="367"/>
    </row>
    <row r="5149" spans="1:23" ht="22.5" hidden="1" x14ac:dyDescent="0.2">
      <c r="A5149" s="623">
        <v>98081</v>
      </c>
      <c r="B5149" s="616" t="s">
        <v>3171</v>
      </c>
      <c r="C5149" s="620" t="s">
        <v>5773</v>
      </c>
      <c r="D5149" s="612" t="s">
        <v>169</v>
      </c>
      <c r="E5149" s="621">
        <v>15948.64</v>
      </c>
      <c r="F5149" s="614">
        <f t="shared" si="1443"/>
        <v>19227.68</v>
      </c>
      <c r="G5149" s="510"/>
      <c r="H5149" s="423"/>
      <c r="I5149" s="422">
        <f t="shared" si="1436"/>
        <v>0</v>
      </c>
      <c r="J5149" s="422">
        <f t="shared" si="1437"/>
        <v>0</v>
      </c>
      <c r="K5149" s="419"/>
      <c r="L5149" s="423">
        <f t="shared" si="1438"/>
        <v>0</v>
      </c>
      <c r="M5149" s="423">
        <f t="shared" si="1439"/>
        <v>0</v>
      </c>
      <c r="N5149" s="424">
        <f t="shared" si="1440"/>
        <v>0</v>
      </c>
      <c r="O5149" s="424">
        <f t="shared" si="1441"/>
        <v>0</v>
      </c>
      <c r="P5149" s="420"/>
      <c r="Q5149" s="525"/>
      <c r="R5149" s="526" t="str">
        <f t="shared" si="1442"/>
        <v/>
      </c>
      <c r="S5149" s="526" t="str">
        <f t="shared" si="1434"/>
        <v/>
      </c>
      <c r="V5149" s="433">
        <f>VLOOKUP(A5149,[3]Cartilha!$A:$A,1,FALSE)</f>
        <v>98081</v>
      </c>
      <c r="W5149" s="367"/>
    </row>
    <row r="5150" spans="1:23" ht="22.5" hidden="1" x14ac:dyDescent="0.2">
      <c r="A5150" s="623">
        <v>98082</v>
      </c>
      <c r="B5150" s="616" t="s">
        <v>3171</v>
      </c>
      <c r="C5150" s="620" t="s">
        <v>5792</v>
      </c>
      <c r="D5150" s="612" t="s">
        <v>169</v>
      </c>
      <c r="E5150" s="621">
        <v>3857.31</v>
      </c>
      <c r="F5150" s="614">
        <f t="shared" si="1443"/>
        <v>4650.37</v>
      </c>
      <c r="G5150" s="510"/>
      <c r="H5150" s="423"/>
      <c r="I5150" s="422">
        <f t="shared" si="1436"/>
        <v>0</v>
      </c>
      <c r="J5150" s="422">
        <f t="shared" si="1437"/>
        <v>0</v>
      </c>
      <c r="K5150" s="419"/>
      <c r="L5150" s="423">
        <f t="shared" si="1438"/>
        <v>0</v>
      </c>
      <c r="M5150" s="423">
        <f t="shared" si="1439"/>
        <v>0</v>
      </c>
      <c r="N5150" s="424">
        <f t="shared" si="1440"/>
        <v>0</v>
      </c>
      <c r="O5150" s="424">
        <f t="shared" si="1441"/>
        <v>0</v>
      </c>
      <c r="P5150" s="420"/>
      <c r="Q5150" s="525"/>
      <c r="R5150" s="526" t="str">
        <f t="shared" si="1442"/>
        <v/>
      </c>
      <c r="S5150" s="526" t="str">
        <f t="shared" si="1434"/>
        <v/>
      </c>
      <c r="V5150" s="433">
        <f>VLOOKUP(A5150,[3]Cartilha!$A:$A,1,FALSE)</f>
        <v>98082</v>
      </c>
      <c r="W5150" s="367"/>
    </row>
    <row r="5151" spans="1:23" ht="22.5" hidden="1" x14ac:dyDescent="0.2">
      <c r="A5151" s="623">
        <v>98083</v>
      </c>
      <c r="B5151" s="616" t="s">
        <v>3171</v>
      </c>
      <c r="C5151" s="620" t="s">
        <v>5793</v>
      </c>
      <c r="D5151" s="612" t="s">
        <v>169</v>
      </c>
      <c r="E5151" s="621">
        <v>5098.25</v>
      </c>
      <c r="F5151" s="614">
        <f t="shared" si="1443"/>
        <v>6146.45</v>
      </c>
      <c r="G5151" s="510"/>
      <c r="H5151" s="423"/>
      <c r="I5151" s="422">
        <f t="shared" si="1436"/>
        <v>0</v>
      </c>
      <c r="J5151" s="422">
        <f t="shared" si="1437"/>
        <v>0</v>
      </c>
      <c r="K5151" s="419"/>
      <c r="L5151" s="423">
        <f t="shared" si="1438"/>
        <v>0</v>
      </c>
      <c r="M5151" s="423">
        <f t="shared" si="1439"/>
        <v>0</v>
      </c>
      <c r="N5151" s="424">
        <f t="shared" si="1440"/>
        <v>0</v>
      </c>
      <c r="O5151" s="424">
        <f t="shared" si="1441"/>
        <v>0</v>
      </c>
      <c r="P5151" s="420"/>
      <c r="Q5151" s="525"/>
      <c r="R5151" s="526" t="str">
        <f t="shared" si="1442"/>
        <v/>
      </c>
      <c r="S5151" s="526" t="str">
        <f t="shared" si="1434"/>
        <v/>
      </c>
      <c r="V5151" s="433">
        <f>VLOOKUP(A5151,[3]Cartilha!$A:$A,1,FALSE)</f>
        <v>98083</v>
      </c>
      <c r="W5151" s="367"/>
    </row>
    <row r="5152" spans="1:23" ht="22.5" hidden="1" x14ac:dyDescent="0.2">
      <c r="A5152" s="623">
        <v>98084</v>
      </c>
      <c r="B5152" s="616" t="s">
        <v>3171</v>
      </c>
      <c r="C5152" s="620" t="s">
        <v>5794</v>
      </c>
      <c r="D5152" s="612" t="s">
        <v>169</v>
      </c>
      <c r="E5152" s="621">
        <v>7160.89</v>
      </c>
      <c r="F5152" s="614">
        <f t="shared" si="1443"/>
        <v>8633.17</v>
      </c>
      <c r="G5152" s="510"/>
      <c r="H5152" s="423"/>
      <c r="I5152" s="422">
        <f t="shared" ref="I5152:I5173" si="1444">IF(ISBLANK(E5152),0,ROUND(F5152*G5152,2))</f>
        <v>0</v>
      </c>
      <c r="J5152" s="422">
        <f t="shared" ref="J5152:J5173" si="1445">IF(ISBLANK(G5152),0,ROUND(G5152*H5152,2))</f>
        <v>0</v>
      </c>
      <c r="K5152" s="419"/>
      <c r="L5152" s="423">
        <f t="shared" ref="L5152:L5173" si="1446">G5152</f>
        <v>0</v>
      </c>
      <c r="M5152" s="423">
        <f t="shared" ref="M5152:M5173" si="1447">H5152</f>
        <v>0</v>
      </c>
      <c r="N5152" s="424">
        <f t="shared" ref="N5152:N5173" si="1448">IF(ISBLANK(E5152),0,ROUND(F5152*L5152,2))</f>
        <v>0</v>
      </c>
      <c r="O5152" s="424">
        <f t="shared" ref="O5152:O5173" si="1449">IF(ISBLANK(L5152),0,ROUND(L5152*M5152,2))</f>
        <v>0</v>
      </c>
      <c r="P5152" s="420"/>
      <c r="Q5152" s="525"/>
      <c r="R5152" s="526" t="str">
        <f t="shared" si="1442"/>
        <v/>
      </c>
      <c r="S5152" s="526" t="str">
        <f t="shared" si="1434"/>
        <v/>
      </c>
      <c r="V5152" s="433">
        <f>VLOOKUP(A5152,[3]Cartilha!$A:$A,1,FALSE)</f>
        <v>98084</v>
      </c>
      <c r="W5152" s="367"/>
    </row>
    <row r="5153" spans="1:23" ht="22.5" hidden="1" x14ac:dyDescent="0.2">
      <c r="A5153" s="623">
        <v>98085</v>
      </c>
      <c r="B5153" s="616" t="s">
        <v>3171</v>
      </c>
      <c r="C5153" s="620" t="s">
        <v>5795</v>
      </c>
      <c r="D5153" s="612" t="s">
        <v>169</v>
      </c>
      <c r="E5153" s="621">
        <v>9706.7800000000007</v>
      </c>
      <c r="F5153" s="614">
        <f t="shared" si="1443"/>
        <v>11702.49</v>
      </c>
      <c r="G5153" s="510"/>
      <c r="H5153" s="423"/>
      <c r="I5153" s="422">
        <f t="shared" si="1444"/>
        <v>0</v>
      </c>
      <c r="J5153" s="422">
        <f t="shared" si="1445"/>
        <v>0</v>
      </c>
      <c r="K5153" s="419"/>
      <c r="L5153" s="423">
        <f t="shared" si="1446"/>
        <v>0</v>
      </c>
      <c r="M5153" s="423">
        <f t="shared" si="1447"/>
        <v>0</v>
      </c>
      <c r="N5153" s="424">
        <f t="shared" si="1448"/>
        <v>0</v>
      </c>
      <c r="O5153" s="424">
        <f t="shared" si="1449"/>
        <v>0</v>
      </c>
      <c r="P5153" s="420"/>
      <c r="Q5153" s="525"/>
      <c r="R5153" s="526" t="str">
        <f t="shared" si="1442"/>
        <v/>
      </c>
      <c r="S5153" s="526" t="str">
        <f t="shared" si="1434"/>
        <v/>
      </c>
      <c r="V5153" s="433">
        <f>VLOOKUP(A5153,[3]Cartilha!$A:$A,1,FALSE)</f>
        <v>98085</v>
      </c>
      <c r="W5153" s="367"/>
    </row>
    <row r="5154" spans="1:23" ht="22.5" hidden="1" x14ac:dyDescent="0.2">
      <c r="A5154" s="623">
        <v>98086</v>
      </c>
      <c r="B5154" s="616" t="s">
        <v>3171</v>
      </c>
      <c r="C5154" s="620" t="s">
        <v>5796</v>
      </c>
      <c r="D5154" s="612" t="s">
        <v>169</v>
      </c>
      <c r="E5154" s="621">
        <v>10974.3</v>
      </c>
      <c r="F5154" s="614">
        <f t="shared" si="1443"/>
        <v>13230.62</v>
      </c>
      <c r="G5154" s="510"/>
      <c r="H5154" s="423"/>
      <c r="I5154" s="422">
        <f t="shared" si="1444"/>
        <v>0</v>
      </c>
      <c r="J5154" s="422">
        <f t="shared" si="1445"/>
        <v>0</v>
      </c>
      <c r="K5154" s="419"/>
      <c r="L5154" s="423">
        <f t="shared" si="1446"/>
        <v>0</v>
      </c>
      <c r="M5154" s="423">
        <f t="shared" si="1447"/>
        <v>0</v>
      </c>
      <c r="N5154" s="424">
        <f t="shared" si="1448"/>
        <v>0</v>
      </c>
      <c r="O5154" s="424">
        <f t="shared" si="1449"/>
        <v>0</v>
      </c>
      <c r="P5154" s="420"/>
      <c r="Q5154" s="525"/>
      <c r="R5154" s="526" t="str">
        <f t="shared" si="1442"/>
        <v/>
      </c>
      <c r="S5154" s="526" t="str">
        <f t="shared" ref="S5154:S5217" si="1450">IF(Q5154="X","x",IF(Q5154="xx","x",IF(OR(J5154&gt;0,O5154&gt;0),"x","")))</f>
        <v/>
      </c>
      <c r="V5154" s="433">
        <f>VLOOKUP(A5154,[3]Cartilha!$A:$A,1,FALSE)</f>
        <v>98086</v>
      </c>
      <c r="W5154" s="367"/>
    </row>
    <row r="5155" spans="1:23" ht="22.5" hidden="1" x14ac:dyDescent="0.2">
      <c r="A5155" s="623">
        <v>98087</v>
      </c>
      <c r="B5155" s="616" t="s">
        <v>3171</v>
      </c>
      <c r="C5155" s="620" t="s">
        <v>5797</v>
      </c>
      <c r="D5155" s="612" t="s">
        <v>169</v>
      </c>
      <c r="E5155" s="621">
        <v>11745.48</v>
      </c>
      <c r="F5155" s="614">
        <f t="shared" si="1443"/>
        <v>14160.35</v>
      </c>
      <c r="G5155" s="510"/>
      <c r="H5155" s="423"/>
      <c r="I5155" s="422">
        <f t="shared" si="1444"/>
        <v>0</v>
      </c>
      <c r="J5155" s="422">
        <f t="shared" si="1445"/>
        <v>0</v>
      </c>
      <c r="K5155" s="419"/>
      <c r="L5155" s="423">
        <f t="shared" si="1446"/>
        <v>0</v>
      </c>
      <c r="M5155" s="423">
        <f t="shared" si="1447"/>
        <v>0</v>
      </c>
      <c r="N5155" s="424">
        <f t="shared" si="1448"/>
        <v>0</v>
      </c>
      <c r="O5155" s="424">
        <f t="shared" si="1449"/>
        <v>0</v>
      </c>
      <c r="P5155" s="420"/>
      <c r="Q5155" s="525"/>
      <c r="R5155" s="526" t="str">
        <f t="shared" si="1442"/>
        <v/>
      </c>
      <c r="S5155" s="526" t="str">
        <f t="shared" si="1450"/>
        <v/>
      </c>
      <c r="V5155" s="433">
        <f>VLOOKUP(A5155,[3]Cartilha!$A:$A,1,FALSE)</f>
        <v>98087</v>
      </c>
      <c r="W5155" s="367"/>
    </row>
    <row r="5156" spans="1:23" ht="22.5" hidden="1" x14ac:dyDescent="0.2">
      <c r="A5156" s="623">
        <v>98088</v>
      </c>
      <c r="B5156" s="616" t="s">
        <v>3171</v>
      </c>
      <c r="C5156" s="620" t="s">
        <v>5798</v>
      </c>
      <c r="D5156" s="612" t="s">
        <v>169</v>
      </c>
      <c r="E5156" s="621">
        <v>3278.58</v>
      </c>
      <c r="F5156" s="614">
        <f t="shared" si="1443"/>
        <v>3952.66</v>
      </c>
      <c r="G5156" s="510"/>
      <c r="H5156" s="423"/>
      <c r="I5156" s="422">
        <f t="shared" si="1444"/>
        <v>0</v>
      </c>
      <c r="J5156" s="422">
        <f t="shared" si="1445"/>
        <v>0</v>
      </c>
      <c r="K5156" s="419"/>
      <c r="L5156" s="423">
        <f t="shared" si="1446"/>
        <v>0</v>
      </c>
      <c r="M5156" s="423">
        <f t="shared" si="1447"/>
        <v>0</v>
      </c>
      <c r="N5156" s="424">
        <f t="shared" si="1448"/>
        <v>0</v>
      </c>
      <c r="O5156" s="424">
        <f t="shared" si="1449"/>
        <v>0</v>
      </c>
      <c r="P5156" s="420"/>
      <c r="Q5156" s="525"/>
      <c r="R5156" s="526" t="str">
        <f t="shared" si="1442"/>
        <v/>
      </c>
      <c r="S5156" s="526" t="str">
        <f t="shared" si="1450"/>
        <v/>
      </c>
      <c r="V5156" s="433">
        <f>VLOOKUP(A5156,[3]Cartilha!$A:$A,1,FALSE)</f>
        <v>98088</v>
      </c>
      <c r="W5156" s="367"/>
    </row>
    <row r="5157" spans="1:23" ht="22.5" hidden="1" x14ac:dyDescent="0.2">
      <c r="A5157" s="623">
        <v>98089</v>
      </c>
      <c r="B5157" s="616" t="s">
        <v>3171</v>
      </c>
      <c r="C5157" s="620" t="s">
        <v>5799</v>
      </c>
      <c r="D5157" s="612" t="s">
        <v>169</v>
      </c>
      <c r="E5157" s="621">
        <v>5160.3500000000004</v>
      </c>
      <c r="F5157" s="614">
        <f t="shared" si="1443"/>
        <v>6221.32</v>
      </c>
      <c r="G5157" s="510"/>
      <c r="H5157" s="423"/>
      <c r="I5157" s="422">
        <f t="shared" si="1444"/>
        <v>0</v>
      </c>
      <c r="J5157" s="422">
        <f t="shared" si="1445"/>
        <v>0</v>
      </c>
      <c r="K5157" s="419"/>
      <c r="L5157" s="423">
        <f t="shared" si="1446"/>
        <v>0</v>
      </c>
      <c r="M5157" s="423">
        <f t="shared" si="1447"/>
        <v>0</v>
      </c>
      <c r="N5157" s="424">
        <f t="shared" si="1448"/>
        <v>0</v>
      </c>
      <c r="O5157" s="424">
        <f t="shared" si="1449"/>
        <v>0</v>
      </c>
      <c r="P5157" s="420"/>
      <c r="Q5157" s="525"/>
      <c r="R5157" s="526" t="str">
        <f t="shared" si="1442"/>
        <v/>
      </c>
      <c r="S5157" s="526" t="str">
        <f t="shared" si="1450"/>
        <v/>
      </c>
      <c r="V5157" s="433">
        <f>VLOOKUP(A5157,[3]Cartilha!$A:$A,1,FALSE)</f>
        <v>98089</v>
      </c>
      <c r="W5157" s="367"/>
    </row>
    <row r="5158" spans="1:23" ht="22.5" hidden="1" x14ac:dyDescent="0.2">
      <c r="A5158" s="623">
        <v>98090</v>
      </c>
      <c r="B5158" s="616" t="s">
        <v>3171</v>
      </c>
      <c r="C5158" s="620" t="s">
        <v>5800</v>
      </c>
      <c r="D5158" s="612" t="s">
        <v>169</v>
      </c>
      <c r="E5158" s="621">
        <v>8070.45</v>
      </c>
      <c r="F5158" s="614">
        <f t="shared" si="1443"/>
        <v>9729.73</v>
      </c>
      <c r="G5158" s="510"/>
      <c r="H5158" s="423"/>
      <c r="I5158" s="422">
        <f t="shared" si="1444"/>
        <v>0</v>
      </c>
      <c r="J5158" s="422">
        <f t="shared" si="1445"/>
        <v>0</v>
      </c>
      <c r="K5158" s="419"/>
      <c r="L5158" s="423">
        <f t="shared" si="1446"/>
        <v>0</v>
      </c>
      <c r="M5158" s="423">
        <f t="shared" si="1447"/>
        <v>0</v>
      </c>
      <c r="N5158" s="424">
        <f t="shared" si="1448"/>
        <v>0</v>
      </c>
      <c r="O5158" s="424">
        <f t="shared" si="1449"/>
        <v>0</v>
      </c>
      <c r="P5158" s="420"/>
      <c r="Q5158" s="525"/>
      <c r="R5158" s="526" t="str">
        <f t="shared" si="1442"/>
        <v/>
      </c>
      <c r="S5158" s="526" t="str">
        <f t="shared" si="1450"/>
        <v/>
      </c>
      <c r="V5158" s="433">
        <f>VLOOKUP(A5158,[3]Cartilha!$A:$A,1,FALSE)</f>
        <v>98090</v>
      </c>
      <c r="W5158" s="367"/>
    </row>
    <row r="5159" spans="1:23" ht="22.5" hidden="1" x14ac:dyDescent="0.2">
      <c r="A5159" s="623">
        <v>98091</v>
      </c>
      <c r="B5159" s="616" t="s">
        <v>3171</v>
      </c>
      <c r="C5159" s="620" t="s">
        <v>5801</v>
      </c>
      <c r="D5159" s="612" t="s">
        <v>169</v>
      </c>
      <c r="E5159" s="621">
        <v>10391.450000000001</v>
      </c>
      <c r="F5159" s="614">
        <f t="shared" si="1443"/>
        <v>12527.93</v>
      </c>
      <c r="G5159" s="510"/>
      <c r="H5159" s="423"/>
      <c r="I5159" s="422">
        <f t="shared" si="1444"/>
        <v>0</v>
      </c>
      <c r="J5159" s="422">
        <f t="shared" si="1445"/>
        <v>0</v>
      </c>
      <c r="K5159" s="419"/>
      <c r="L5159" s="423">
        <f t="shared" si="1446"/>
        <v>0</v>
      </c>
      <c r="M5159" s="423">
        <f t="shared" si="1447"/>
        <v>0</v>
      </c>
      <c r="N5159" s="424">
        <f t="shared" si="1448"/>
        <v>0</v>
      </c>
      <c r="O5159" s="424">
        <f t="shared" si="1449"/>
        <v>0</v>
      </c>
      <c r="P5159" s="420"/>
      <c r="Q5159" s="525"/>
      <c r="R5159" s="526" t="str">
        <f t="shared" si="1442"/>
        <v/>
      </c>
      <c r="S5159" s="526" t="str">
        <f t="shared" si="1450"/>
        <v/>
      </c>
      <c r="V5159" s="433">
        <f>VLOOKUP(A5159,[3]Cartilha!$A:$A,1,FALSE)</f>
        <v>98091</v>
      </c>
      <c r="W5159" s="367"/>
    </row>
    <row r="5160" spans="1:23" ht="22.5" hidden="1" x14ac:dyDescent="0.2">
      <c r="A5160" s="623">
        <v>98092</v>
      </c>
      <c r="B5160" s="616" t="s">
        <v>3171</v>
      </c>
      <c r="C5160" s="620" t="s">
        <v>5802</v>
      </c>
      <c r="D5160" s="612" t="s">
        <v>169</v>
      </c>
      <c r="E5160" s="621">
        <v>12199.18</v>
      </c>
      <c r="F5160" s="614">
        <f t="shared" si="1443"/>
        <v>14707.33</v>
      </c>
      <c r="G5160" s="510"/>
      <c r="H5160" s="423"/>
      <c r="I5160" s="422">
        <f t="shared" si="1444"/>
        <v>0</v>
      </c>
      <c r="J5160" s="422">
        <f t="shared" si="1445"/>
        <v>0</v>
      </c>
      <c r="K5160" s="419"/>
      <c r="L5160" s="423">
        <f t="shared" si="1446"/>
        <v>0</v>
      </c>
      <c r="M5160" s="423">
        <f t="shared" si="1447"/>
        <v>0</v>
      </c>
      <c r="N5160" s="424">
        <f t="shared" si="1448"/>
        <v>0</v>
      </c>
      <c r="O5160" s="424">
        <f t="shared" si="1449"/>
        <v>0</v>
      </c>
      <c r="P5160" s="420"/>
      <c r="Q5160" s="525"/>
      <c r="R5160" s="526" t="str">
        <f t="shared" si="1442"/>
        <v/>
      </c>
      <c r="S5160" s="526" t="str">
        <f t="shared" si="1450"/>
        <v/>
      </c>
      <c r="V5160" s="433">
        <f>VLOOKUP(A5160,[3]Cartilha!$A:$A,1,FALSE)</f>
        <v>98092</v>
      </c>
      <c r="W5160" s="367"/>
    </row>
    <row r="5161" spans="1:23" ht="22.5" hidden="1" x14ac:dyDescent="0.2">
      <c r="A5161" s="623">
        <v>98093</v>
      </c>
      <c r="B5161" s="616" t="s">
        <v>3171</v>
      </c>
      <c r="C5161" s="620" t="s">
        <v>5803</v>
      </c>
      <c r="D5161" s="612" t="s">
        <v>169</v>
      </c>
      <c r="E5161" s="621">
        <v>14386.14</v>
      </c>
      <c r="F5161" s="614">
        <f t="shared" si="1443"/>
        <v>17343.93</v>
      </c>
      <c r="G5161" s="510"/>
      <c r="H5161" s="423"/>
      <c r="I5161" s="422">
        <f t="shared" si="1444"/>
        <v>0</v>
      </c>
      <c r="J5161" s="422">
        <f t="shared" si="1445"/>
        <v>0</v>
      </c>
      <c r="K5161" s="419"/>
      <c r="L5161" s="423">
        <f t="shared" si="1446"/>
        <v>0</v>
      </c>
      <c r="M5161" s="423">
        <f t="shared" si="1447"/>
        <v>0</v>
      </c>
      <c r="N5161" s="424">
        <f t="shared" si="1448"/>
        <v>0</v>
      </c>
      <c r="O5161" s="424">
        <f t="shared" si="1449"/>
        <v>0</v>
      </c>
      <c r="P5161" s="420"/>
      <c r="Q5161" s="525"/>
      <c r="R5161" s="526" t="str">
        <f t="shared" si="1442"/>
        <v/>
      </c>
      <c r="S5161" s="526" t="str">
        <f t="shared" si="1450"/>
        <v/>
      </c>
      <c r="V5161" s="433">
        <f>VLOOKUP(A5161,[3]Cartilha!$A:$A,1,FALSE)</f>
        <v>98093</v>
      </c>
      <c r="W5161" s="367"/>
    </row>
    <row r="5162" spans="1:23" ht="22.5" hidden="1" x14ac:dyDescent="0.2">
      <c r="A5162" s="623">
        <v>98094</v>
      </c>
      <c r="B5162" s="616" t="s">
        <v>3171</v>
      </c>
      <c r="C5162" s="620" t="s">
        <v>5775</v>
      </c>
      <c r="D5162" s="612" t="s">
        <v>169</v>
      </c>
      <c r="E5162" s="621">
        <v>2670.26</v>
      </c>
      <c r="F5162" s="614">
        <f t="shared" si="1443"/>
        <v>3219.27</v>
      </c>
      <c r="G5162" s="510"/>
      <c r="H5162" s="423"/>
      <c r="I5162" s="422">
        <f t="shared" si="1444"/>
        <v>0</v>
      </c>
      <c r="J5162" s="422">
        <f t="shared" si="1445"/>
        <v>0</v>
      </c>
      <c r="K5162" s="419"/>
      <c r="L5162" s="423">
        <f t="shared" si="1446"/>
        <v>0</v>
      </c>
      <c r="M5162" s="423">
        <f t="shared" si="1447"/>
        <v>0</v>
      </c>
      <c r="N5162" s="424">
        <f t="shared" si="1448"/>
        <v>0</v>
      </c>
      <c r="O5162" s="424">
        <f t="shared" si="1449"/>
        <v>0</v>
      </c>
      <c r="P5162" s="420"/>
      <c r="Q5162" s="525"/>
      <c r="R5162" s="526" t="str">
        <f t="shared" si="1442"/>
        <v/>
      </c>
      <c r="S5162" s="526" t="str">
        <f t="shared" si="1450"/>
        <v/>
      </c>
      <c r="V5162" s="433">
        <f>VLOOKUP(A5162,[3]Cartilha!$A:$A,1,FALSE)</f>
        <v>98094</v>
      </c>
      <c r="W5162" s="367"/>
    </row>
    <row r="5163" spans="1:23" ht="22.5" hidden="1" x14ac:dyDescent="0.2">
      <c r="A5163" s="623">
        <v>98099</v>
      </c>
      <c r="B5163" s="616" t="s">
        <v>3171</v>
      </c>
      <c r="C5163" s="620" t="s">
        <v>5776</v>
      </c>
      <c r="D5163" s="612" t="s">
        <v>169</v>
      </c>
      <c r="E5163" s="621">
        <v>4556.3900000000003</v>
      </c>
      <c r="F5163" s="614">
        <f t="shared" si="1443"/>
        <v>5493.18</v>
      </c>
      <c r="G5163" s="510"/>
      <c r="H5163" s="423"/>
      <c r="I5163" s="422">
        <f t="shared" si="1444"/>
        <v>0</v>
      </c>
      <c r="J5163" s="422">
        <f t="shared" si="1445"/>
        <v>0</v>
      </c>
      <c r="K5163" s="419"/>
      <c r="L5163" s="423">
        <f t="shared" si="1446"/>
        <v>0</v>
      </c>
      <c r="M5163" s="423">
        <f t="shared" si="1447"/>
        <v>0</v>
      </c>
      <c r="N5163" s="424">
        <f t="shared" si="1448"/>
        <v>0</v>
      </c>
      <c r="O5163" s="424">
        <f t="shared" si="1449"/>
        <v>0</v>
      </c>
      <c r="P5163" s="420"/>
      <c r="Q5163" s="525"/>
      <c r="R5163" s="526" t="str">
        <f t="shared" si="1442"/>
        <v/>
      </c>
      <c r="S5163" s="526" t="str">
        <f t="shared" si="1450"/>
        <v/>
      </c>
      <c r="V5163" s="433">
        <f>VLOOKUP(A5163,[3]Cartilha!$A:$A,1,FALSE)</f>
        <v>98099</v>
      </c>
      <c r="W5163" s="367"/>
    </row>
    <row r="5164" spans="1:23" ht="22.5" hidden="1" x14ac:dyDescent="0.2">
      <c r="A5164" s="623">
        <v>98100</v>
      </c>
      <c r="B5164" s="616" t="s">
        <v>3171</v>
      </c>
      <c r="C5164" s="620" t="s">
        <v>5777</v>
      </c>
      <c r="D5164" s="612" t="s">
        <v>169</v>
      </c>
      <c r="E5164" s="621">
        <v>5938.27</v>
      </c>
      <c r="F5164" s="614">
        <f t="shared" si="1443"/>
        <v>7159.18</v>
      </c>
      <c r="G5164" s="510"/>
      <c r="H5164" s="423"/>
      <c r="I5164" s="422">
        <f t="shared" si="1444"/>
        <v>0</v>
      </c>
      <c r="J5164" s="422">
        <f t="shared" si="1445"/>
        <v>0</v>
      </c>
      <c r="K5164" s="419"/>
      <c r="L5164" s="423">
        <f t="shared" si="1446"/>
        <v>0</v>
      </c>
      <c r="M5164" s="423">
        <f t="shared" si="1447"/>
        <v>0</v>
      </c>
      <c r="N5164" s="424">
        <f t="shared" si="1448"/>
        <v>0</v>
      </c>
      <c r="O5164" s="424">
        <f t="shared" si="1449"/>
        <v>0</v>
      </c>
      <c r="P5164" s="420"/>
      <c r="Q5164" s="525"/>
      <c r="R5164" s="526" t="str">
        <f t="shared" si="1442"/>
        <v/>
      </c>
      <c r="S5164" s="526" t="str">
        <f t="shared" si="1450"/>
        <v/>
      </c>
      <c r="V5164" s="433">
        <f>VLOOKUP(A5164,[3]Cartilha!$A:$A,1,FALSE)</f>
        <v>98100</v>
      </c>
      <c r="W5164" s="367"/>
    </row>
    <row r="5165" spans="1:23" ht="22.5" hidden="1" x14ac:dyDescent="0.2">
      <c r="A5165" s="623">
        <v>98101</v>
      </c>
      <c r="B5165" s="616" t="s">
        <v>3171</v>
      </c>
      <c r="C5165" s="620" t="s">
        <v>5774</v>
      </c>
      <c r="D5165" s="612" t="s">
        <v>169</v>
      </c>
      <c r="E5165" s="621">
        <v>8765.19</v>
      </c>
      <c r="F5165" s="614">
        <f t="shared" si="1443"/>
        <v>10567.31</v>
      </c>
      <c r="G5165" s="510"/>
      <c r="H5165" s="423"/>
      <c r="I5165" s="422">
        <f t="shared" si="1444"/>
        <v>0</v>
      </c>
      <c r="J5165" s="422">
        <f t="shared" si="1445"/>
        <v>0</v>
      </c>
      <c r="K5165" s="419"/>
      <c r="L5165" s="423">
        <f t="shared" si="1446"/>
        <v>0</v>
      </c>
      <c r="M5165" s="423">
        <f t="shared" si="1447"/>
        <v>0</v>
      </c>
      <c r="N5165" s="424">
        <f t="shared" si="1448"/>
        <v>0</v>
      </c>
      <c r="O5165" s="424">
        <f t="shared" si="1449"/>
        <v>0</v>
      </c>
      <c r="P5165" s="420"/>
      <c r="Q5165" s="525"/>
      <c r="R5165" s="526" t="str">
        <f t="shared" si="1442"/>
        <v/>
      </c>
      <c r="S5165" s="526" t="str">
        <f t="shared" si="1450"/>
        <v/>
      </c>
      <c r="V5165" s="433">
        <f>VLOOKUP(A5165,[3]Cartilha!$A:$A,1,FALSE)</f>
        <v>98101</v>
      </c>
      <c r="W5165" s="367"/>
    </row>
    <row r="5166" spans="1:23" ht="22.5" hidden="1" x14ac:dyDescent="0.2">
      <c r="A5166" s="623">
        <v>98109</v>
      </c>
      <c r="B5166" s="616" t="s">
        <v>3171</v>
      </c>
      <c r="C5166" s="620" t="s">
        <v>5574</v>
      </c>
      <c r="D5166" s="612" t="s">
        <v>169</v>
      </c>
      <c r="E5166" s="621">
        <v>827.19</v>
      </c>
      <c r="F5166" s="614">
        <f t="shared" si="1443"/>
        <v>997.26</v>
      </c>
      <c r="G5166" s="510"/>
      <c r="H5166" s="423"/>
      <c r="I5166" s="422">
        <f t="shared" si="1444"/>
        <v>0</v>
      </c>
      <c r="J5166" s="422">
        <f t="shared" si="1445"/>
        <v>0</v>
      </c>
      <c r="K5166" s="419"/>
      <c r="L5166" s="423">
        <f t="shared" si="1446"/>
        <v>0</v>
      </c>
      <c r="M5166" s="423">
        <f t="shared" si="1447"/>
        <v>0</v>
      </c>
      <c r="N5166" s="424">
        <f t="shared" si="1448"/>
        <v>0</v>
      </c>
      <c r="O5166" s="424">
        <f t="shared" si="1449"/>
        <v>0</v>
      </c>
      <c r="P5166" s="420"/>
      <c r="Q5166" s="525"/>
      <c r="R5166" s="526" t="str">
        <f t="shared" si="1442"/>
        <v/>
      </c>
      <c r="S5166" s="526" t="str">
        <f t="shared" si="1450"/>
        <v/>
      </c>
      <c r="V5166" s="433">
        <f>VLOOKUP(A5166,[3]Cartilha!$A:$A,1,FALSE)</f>
        <v>98109</v>
      </c>
      <c r="W5166" s="367"/>
    </row>
    <row r="5167" spans="1:23" hidden="1" x14ac:dyDescent="0.2">
      <c r="A5167" s="623">
        <v>98111</v>
      </c>
      <c r="B5167" s="616" t="s">
        <v>3171</v>
      </c>
      <c r="C5167" s="620" t="s">
        <v>5804</v>
      </c>
      <c r="D5167" s="612" t="s">
        <v>169</v>
      </c>
      <c r="E5167" s="621">
        <v>42.6</v>
      </c>
      <c r="F5167" s="614">
        <f t="shared" si="1443"/>
        <v>51.36</v>
      </c>
      <c r="G5167" s="510"/>
      <c r="H5167" s="423"/>
      <c r="I5167" s="422">
        <f t="shared" si="1444"/>
        <v>0</v>
      </c>
      <c r="J5167" s="422">
        <f t="shared" si="1445"/>
        <v>0</v>
      </c>
      <c r="K5167" s="419"/>
      <c r="L5167" s="423">
        <f t="shared" si="1446"/>
        <v>0</v>
      </c>
      <c r="M5167" s="423">
        <f t="shared" si="1447"/>
        <v>0</v>
      </c>
      <c r="N5167" s="424">
        <f t="shared" si="1448"/>
        <v>0</v>
      </c>
      <c r="O5167" s="424">
        <f t="shared" si="1449"/>
        <v>0</v>
      </c>
      <c r="P5167" s="420"/>
      <c r="Q5167" s="525"/>
      <c r="R5167" s="526" t="str">
        <f t="shared" si="1442"/>
        <v/>
      </c>
      <c r="S5167" s="526" t="str">
        <f t="shared" si="1450"/>
        <v/>
      </c>
      <c r="V5167" s="433">
        <f>VLOOKUP(A5167,[3]Cartilha!$A:$A,1,FALSE)</f>
        <v>98111</v>
      </c>
      <c r="W5167" s="367"/>
    </row>
    <row r="5168" spans="1:23" hidden="1" x14ac:dyDescent="0.2">
      <c r="A5168" s="623">
        <v>98114</v>
      </c>
      <c r="B5168" s="616" t="s">
        <v>3171</v>
      </c>
      <c r="C5168" s="620" t="s">
        <v>5805</v>
      </c>
      <c r="D5168" s="612" t="s">
        <v>169</v>
      </c>
      <c r="E5168" s="621">
        <v>688.06</v>
      </c>
      <c r="F5168" s="614">
        <f t="shared" si="1443"/>
        <v>829.53</v>
      </c>
      <c r="G5168" s="510"/>
      <c r="H5168" s="423"/>
      <c r="I5168" s="422">
        <f t="shared" si="1444"/>
        <v>0</v>
      </c>
      <c r="J5168" s="422">
        <f t="shared" si="1445"/>
        <v>0</v>
      </c>
      <c r="K5168" s="419"/>
      <c r="L5168" s="423">
        <f t="shared" si="1446"/>
        <v>0</v>
      </c>
      <c r="M5168" s="423">
        <f t="shared" si="1447"/>
        <v>0</v>
      </c>
      <c r="N5168" s="424">
        <f t="shared" si="1448"/>
        <v>0</v>
      </c>
      <c r="O5168" s="424">
        <f t="shared" si="1449"/>
        <v>0</v>
      </c>
      <c r="P5168" s="420"/>
      <c r="Q5168" s="525"/>
      <c r="R5168" s="526" t="str">
        <f t="shared" si="1442"/>
        <v/>
      </c>
      <c r="S5168" s="526" t="str">
        <f t="shared" si="1450"/>
        <v/>
      </c>
      <c r="V5168" s="433">
        <f>VLOOKUP(A5168,[3]Cartilha!$A:$A,1,FALSE)</f>
        <v>98114</v>
      </c>
      <c r="W5168" s="367"/>
    </row>
    <row r="5169" spans="1:23" hidden="1" x14ac:dyDescent="0.2">
      <c r="A5169" s="623">
        <v>98115</v>
      </c>
      <c r="B5169" s="616" t="s">
        <v>3171</v>
      </c>
      <c r="C5169" s="620" t="s">
        <v>5806</v>
      </c>
      <c r="D5169" s="612" t="s">
        <v>169</v>
      </c>
      <c r="E5169" s="621">
        <v>131.34</v>
      </c>
      <c r="F5169" s="614">
        <f t="shared" si="1443"/>
        <v>158.34</v>
      </c>
      <c r="G5169" s="510"/>
      <c r="H5169" s="423"/>
      <c r="I5169" s="422">
        <f t="shared" si="1444"/>
        <v>0</v>
      </c>
      <c r="J5169" s="422">
        <f t="shared" si="1445"/>
        <v>0</v>
      </c>
      <c r="K5169" s="419"/>
      <c r="L5169" s="423">
        <f t="shared" si="1446"/>
        <v>0</v>
      </c>
      <c r="M5169" s="423">
        <f t="shared" si="1447"/>
        <v>0</v>
      </c>
      <c r="N5169" s="424">
        <f t="shared" si="1448"/>
        <v>0</v>
      </c>
      <c r="O5169" s="424">
        <f t="shared" si="1449"/>
        <v>0</v>
      </c>
      <c r="P5169" s="420"/>
      <c r="Q5169" s="525"/>
      <c r="R5169" s="526" t="str">
        <f t="shared" si="1442"/>
        <v/>
      </c>
      <c r="S5169" s="526" t="str">
        <f t="shared" si="1450"/>
        <v/>
      </c>
      <c r="V5169" s="433">
        <f>VLOOKUP(A5169,[3]Cartilha!$A:$A,1,FALSE)</f>
        <v>98115</v>
      </c>
      <c r="W5169" s="367"/>
    </row>
    <row r="5170" spans="1:23" ht="22.5" hidden="1" x14ac:dyDescent="0.2">
      <c r="A5170" s="623">
        <v>101802</v>
      </c>
      <c r="B5170" s="616" t="s">
        <v>3171</v>
      </c>
      <c r="C5170" s="620" t="s">
        <v>5536</v>
      </c>
      <c r="D5170" s="612" t="s">
        <v>169</v>
      </c>
      <c r="E5170" s="621">
        <v>1470.75</v>
      </c>
      <c r="F5170" s="614">
        <f t="shared" si="1443"/>
        <v>1773.14</v>
      </c>
      <c r="G5170" s="510"/>
      <c r="H5170" s="423"/>
      <c r="I5170" s="422">
        <f t="shared" si="1444"/>
        <v>0</v>
      </c>
      <c r="J5170" s="422">
        <f t="shared" si="1445"/>
        <v>0</v>
      </c>
      <c r="K5170" s="419"/>
      <c r="L5170" s="423">
        <f t="shared" si="1446"/>
        <v>0</v>
      </c>
      <c r="M5170" s="423">
        <f t="shared" si="1447"/>
        <v>0</v>
      </c>
      <c r="N5170" s="424">
        <f t="shared" si="1448"/>
        <v>0</v>
      </c>
      <c r="O5170" s="424">
        <f t="shared" si="1449"/>
        <v>0</v>
      </c>
      <c r="P5170" s="420"/>
      <c r="Q5170" s="525"/>
      <c r="R5170" s="526" t="str">
        <f t="shared" si="1442"/>
        <v/>
      </c>
      <c r="S5170" s="526" t="str">
        <f t="shared" si="1450"/>
        <v/>
      </c>
      <c r="V5170" s="433">
        <f>VLOOKUP(A5170,[3]Cartilha!$A:$A,1,FALSE)</f>
        <v>101802</v>
      </c>
      <c r="W5170" s="367"/>
    </row>
    <row r="5171" spans="1:23" ht="22.5" hidden="1" x14ac:dyDescent="0.2">
      <c r="A5171" s="623">
        <v>101803</v>
      </c>
      <c r="B5171" s="616" t="s">
        <v>3171</v>
      </c>
      <c r="C5171" s="620" t="s">
        <v>5537</v>
      </c>
      <c r="D5171" s="612" t="s">
        <v>169</v>
      </c>
      <c r="E5171" s="621">
        <v>924.55</v>
      </c>
      <c r="F5171" s="614">
        <f t="shared" si="1443"/>
        <v>1114.6400000000001</v>
      </c>
      <c r="G5171" s="510"/>
      <c r="H5171" s="423"/>
      <c r="I5171" s="422">
        <f t="shared" si="1444"/>
        <v>0</v>
      </c>
      <c r="J5171" s="422">
        <f t="shared" si="1445"/>
        <v>0</v>
      </c>
      <c r="K5171" s="419"/>
      <c r="L5171" s="423">
        <f t="shared" si="1446"/>
        <v>0</v>
      </c>
      <c r="M5171" s="423">
        <f t="shared" si="1447"/>
        <v>0</v>
      </c>
      <c r="N5171" s="424">
        <f t="shared" si="1448"/>
        <v>0</v>
      </c>
      <c r="O5171" s="424">
        <f t="shared" si="1449"/>
        <v>0</v>
      </c>
      <c r="P5171" s="420"/>
      <c r="Q5171" s="525"/>
      <c r="R5171" s="526" t="str">
        <f t="shared" si="1442"/>
        <v/>
      </c>
      <c r="S5171" s="526" t="str">
        <f t="shared" si="1450"/>
        <v/>
      </c>
      <c r="V5171" s="433">
        <f>VLOOKUP(A5171,[3]Cartilha!$A:$A,1,FALSE)</f>
        <v>101803</v>
      </c>
      <c r="W5171" s="367"/>
    </row>
    <row r="5172" spans="1:23" ht="22.5" hidden="1" x14ac:dyDescent="0.2">
      <c r="A5172" s="623">
        <v>101804</v>
      </c>
      <c r="B5172" s="616" t="s">
        <v>3171</v>
      </c>
      <c r="C5172" s="620" t="s">
        <v>5538</v>
      </c>
      <c r="D5172" s="612" t="s">
        <v>169</v>
      </c>
      <c r="E5172" s="621">
        <v>1153.9100000000001</v>
      </c>
      <c r="F5172" s="614">
        <f t="shared" si="1443"/>
        <v>1391.15</v>
      </c>
      <c r="G5172" s="510"/>
      <c r="H5172" s="423"/>
      <c r="I5172" s="422">
        <f t="shared" si="1444"/>
        <v>0</v>
      </c>
      <c r="J5172" s="422">
        <f t="shared" si="1445"/>
        <v>0</v>
      </c>
      <c r="K5172" s="419"/>
      <c r="L5172" s="423">
        <f t="shared" si="1446"/>
        <v>0</v>
      </c>
      <c r="M5172" s="423">
        <f t="shared" si="1447"/>
        <v>0</v>
      </c>
      <c r="N5172" s="424">
        <f t="shared" si="1448"/>
        <v>0</v>
      </c>
      <c r="O5172" s="424">
        <f t="shared" si="1449"/>
        <v>0</v>
      </c>
      <c r="P5172" s="420"/>
      <c r="Q5172" s="525"/>
      <c r="R5172" s="526" t="str">
        <f t="shared" si="1442"/>
        <v/>
      </c>
      <c r="S5172" s="526" t="str">
        <f t="shared" si="1450"/>
        <v/>
      </c>
      <c r="V5172" s="433">
        <f>VLOOKUP(A5172,[3]Cartilha!$A:$A,1,FALSE)</f>
        <v>101804</v>
      </c>
      <c r="W5172" s="367"/>
    </row>
    <row r="5173" spans="1:23" ht="22.5" hidden="1" x14ac:dyDescent="0.2">
      <c r="A5173" s="623">
        <v>101805</v>
      </c>
      <c r="B5173" s="616" t="s">
        <v>3171</v>
      </c>
      <c r="C5173" s="620" t="s">
        <v>5539</v>
      </c>
      <c r="D5173" s="612" t="s">
        <v>169</v>
      </c>
      <c r="E5173" s="621">
        <v>1473.2</v>
      </c>
      <c r="F5173" s="614">
        <f t="shared" si="1443"/>
        <v>1776.09</v>
      </c>
      <c r="G5173" s="510"/>
      <c r="H5173" s="423"/>
      <c r="I5173" s="422">
        <f t="shared" si="1444"/>
        <v>0</v>
      </c>
      <c r="J5173" s="422">
        <f t="shared" si="1445"/>
        <v>0</v>
      </c>
      <c r="K5173" s="419"/>
      <c r="L5173" s="423">
        <f t="shared" si="1446"/>
        <v>0</v>
      </c>
      <c r="M5173" s="423">
        <f t="shared" si="1447"/>
        <v>0</v>
      </c>
      <c r="N5173" s="424">
        <f t="shared" si="1448"/>
        <v>0</v>
      </c>
      <c r="O5173" s="424">
        <f t="shared" si="1449"/>
        <v>0</v>
      </c>
      <c r="P5173" s="420"/>
      <c r="Q5173" s="525"/>
      <c r="R5173" s="526" t="str">
        <f t="shared" si="1442"/>
        <v/>
      </c>
      <c r="S5173" s="526" t="str">
        <f t="shared" si="1450"/>
        <v/>
      </c>
      <c r="V5173" s="433">
        <f>VLOOKUP(A5173,[3]Cartilha!$A:$A,1,FALSE)</f>
        <v>101805</v>
      </c>
      <c r="W5173" s="367"/>
    </row>
    <row r="5174" spans="1:23" hidden="1" x14ac:dyDescent="0.2">
      <c r="A5174" s="623" t="s">
        <v>2017</v>
      </c>
      <c r="B5174" s="616"/>
      <c r="C5174" s="620" t="s">
        <v>2788</v>
      </c>
      <c r="D5174" s="612">
        <v>0</v>
      </c>
      <c r="E5174" s="621"/>
      <c r="F5174" s="614">
        <f t="shared" si="1443"/>
        <v>0</v>
      </c>
      <c r="G5174" s="518"/>
      <c r="H5174" s="446"/>
      <c r="I5174" s="447"/>
      <c r="J5174" s="448"/>
      <c r="K5174" s="419"/>
      <c r="L5174" s="446"/>
      <c r="M5174" s="446"/>
      <c r="N5174" s="447"/>
      <c r="O5174" s="448"/>
      <c r="P5174" s="420"/>
      <c r="Q5174" s="525" t="str">
        <f>IF(OR(SUM(J5175:J5455)&gt;0,SUM(O5175:O5455)&gt;0),"xx","")</f>
        <v/>
      </c>
      <c r="R5174" s="526" t="str">
        <f t="shared" si="1442"/>
        <v/>
      </c>
      <c r="S5174" s="526" t="str">
        <f t="shared" si="1450"/>
        <v/>
      </c>
      <c r="V5174" s="433" t="str">
        <f>VLOOKUP(A5174,[3]Cartilha!$A:$A,1,FALSE)</f>
        <v>9.3.34</v>
      </c>
      <c r="W5174" s="367"/>
    </row>
    <row r="5175" spans="1:23" ht="22.5" hidden="1" x14ac:dyDescent="0.2">
      <c r="A5175" s="623">
        <v>89583</v>
      </c>
      <c r="B5175" s="616" t="s">
        <v>3171</v>
      </c>
      <c r="C5175" s="620" t="s">
        <v>2791</v>
      </c>
      <c r="D5175" s="612" t="s">
        <v>169</v>
      </c>
      <c r="E5175" s="621">
        <v>42.68</v>
      </c>
      <c r="F5175" s="614">
        <f t="shared" si="1443"/>
        <v>51.46</v>
      </c>
      <c r="G5175" s="510"/>
      <c r="H5175" s="423"/>
      <c r="I5175" s="422">
        <f t="shared" ref="I5175:I5238" si="1451">IF(ISBLANK(E5175),0,ROUND(F5175*G5175,2))</f>
        <v>0</v>
      </c>
      <c r="J5175" s="422">
        <f t="shared" ref="J5175:J5238" si="1452">IF(ISBLANK(G5175),0,ROUND(G5175*H5175,2))</f>
        <v>0</v>
      </c>
      <c r="K5175" s="419"/>
      <c r="L5175" s="423">
        <f t="shared" ref="L5175:L5238" si="1453">G5175</f>
        <v>0</v>
      </c>
      <c r="M5175" s="423">
        <f t="shared" ref="M5175:M5238" si="1454">H5175</f>
        <v>0</v>
      </c>
      <c r="N5175" s="424">
        <f t="shared" ref="N5175:N5238" si="1455">IF(ISBLANK(E5175),0,ROUND(F5175*L5175,2))</f>
        <v>0</v>
      </c>
      <c r="O5175" s="424">
        <f t="shared" ref="O5175:O5238" si="1456">IF(ISBLANK(L5175),0,ROUND(L5175*M5175,2))</f>
        <v>0</v>
      </c>
      <c r="P5175" s="420"/>
      <c r="Q5175" s="532"/>
      <c r="R5175" s="526" t="str">
        <f t="shared" si="1442"/>
        <v/>
      </c>
      <c r="S5175" s="526" t="str">
        <f t="shared" si="1450"/>
        <v/>
      </c>
      <c r="V5175" s="433">
        <f>VLOOKUP(A5175,[3]Cartilha!$A:$A,1,FALSE)</f>
        <v>89583</v>
      </c>
      <c r="W5175" s="367"/>
    </row>
    <row r="5176" spans="1:23" ht="22.5" hidden="1" x14ac:dyDescent="0.2">
      <c r="A5176" s="623">
        <v>89586</v>
      </c>
      <c r="B5176" s="616" t="s">
        <v>3171</v>
      </c>
      <c r="C5176" s="620" t="s">
        <v>2792</v>
      </c>
      <c r="D5176" s="612" t="s">
        <v>169</v>
      </c>
      <c r="E5176" s="621">
        <v>38.299999999999997</v>
      </c>
      <c r="F5176" s="614">
        <f t="shared" si="1443"/>
        <v>46.17</v>
      </c>
      <c r="G5176" s="510"/>
      <c r="H5176" s="423"/>
      <c r="I5176" s="422">
        <f t="shared" si="1451"/>
        <v>0</v>
      </c>
      <c r="J5176" s="422">
        <f t="shared" si="1452"/>
        <v>0</v>
      </c>
      <c r="K5176" s="419"/>
      <c r="L5176" s="423">
        <f t="shared" si="1453"/>
        <v>0</v>
      </c>
      <c r="M5176" s="423">
        <f t="shared" si="1454"/>
        <v>0</v>
      </c>
      <c r="N5176" s="424">
        <f t="shared" si="1455"/>
        <v>0</v>
      </c>
      <c r="O5176" s="424">
        <f t="shared" si="1456"/>
        <v>0</v>
      </c>
      <c r="P5176" s="420"/>
      <c r="Q5176" s="532"/>
      <c r="R5176" s="526" t="str">
        <f t="shared" si="1442"/>
        <v/>
      </c>
      <c r="S5176" s="526" t="str">
        <f t="shared" si="1450"/>
        <v/>
      </c>
      <c r="V5176" s="433">
        <f>VLOOKUP(A5176,[3]Cartilha!$A:$A,1,FALSE)</f>
        <v>89586</v>
      </c>
      <c r="W5176" s="367"/>
    </row>
    <row r="5177" spans="1:23" ht="22.5" hidden="1" x14ac:dyDescent="0.2">
      <c r="A5177" s="623">
        <v>89587</v>
      </c>
      <c r="B5177" s="616" t="s">
        <v>3171</v>
      </c>
      <c r="C5177" s="620" t="s">
        <v>2793</v>
      </c>
      <c r="D5177" s="612" t="s">
        <v>169</v>
      </c>
      <c r="E5177" s="621">
        <v>64.680000000000007</v>
      </c>
      <c r="F5177" s="614">
        <f t="shared" si="1443"/>
        <v>77.98</v>
      </c>
      <c r="G5177" s="510"/>
      <c r="H5177" s="423"/>
      <c r="I5177" s="422">
        <f t="shared" si="1451"/>
        <v>0</v>
      </c>
      <c r="J5177" s="422">
        <f t="shared" si="1452"/>
        <v>0</v>
      </c>
      <c r="K5177" s="419"/>
      <c r="L5177" s="423">
        <f t="shared" si="1453"/>
        <v>0</v>
      </c>
      <c r="M5177" s="423">
        <f t="shared" si="1454"/>
        <v>0</v>
      </c>
      <c r="N5177" s="424">
        <f t="shared" si="1455"/>
        <v>0</v>
      </c>
      <c r="O5177" s="424">
        <f t="shared" si="1456"/>
        <v>0</v>
      </c>
      <c r="P5177" s="420"/>
      <c r="Q5177" s="532"/>
      <c r="R5177" s="526" t="str">
        <f t="shared" si="1442"/>
        <v/>
      </c>
      <c r="S5177" s="526" t="str">
        <f t="shared" si="1450"/>
        <v/>
      </c>
      <c r="V5177" s="433">
        <f>VLOOKUP(A5177,[3]Cartilha!$A:$A,1,FALSE)</f>
        <v>89587</v>
      </c>
      <c r="W5177" s="367"/>
    </row>
    <row r="5178" spans="1:23" ht="22.5" hidden="1" x14ac:dyDescent="0.2">
      <c r="A5178" s="623">
        <v>89592</v>
      </c>
      <c r="B5178" s="616" t="s">
        <v>3171</v>
      </c>
      <c r="C5178" s="620" t="s">
        <v>2794</v>
      </c>
      <c r="D5178" s="612" t="s">
        <v>169</v>
      </c>
      <c r="E5178" s="621">
        <v>209.17</v>
      </c>
      <c r="F5178" s="614">
        <f t="shared" si="1443"/>
        <v>252.18</v>
      </c>
      <c r="G5178" s="510"/>
      <c r="H5178" s="423"/>
      <c r="I5178" s="422">
        <f t="shared" si="1451"/>
        <v>0</v>
      </c>
      <c r="J5178" s="422">
        <f t="shared" si="1452"/>
        <v>0</v>
      </c>
      <c r="K5178" s="419"/>
      <c r="L5178" s="423">
        <f t="shared" si="1453"/>
        <v>0</v>
      </c>
      <c r="M5178" s="423">
        <f t="shared" si="1454"/>
        <v>0</v>
      </c>
      <c r="N5178" s="424">
        <f t="shared" si="1455"/>
        <v>0</v>
      </c>
      <c r="O5178" s="424">
        <f t="shared" si="1456"/>
        <v>0</v>
      </c>
      <c r="P5178" s="420"/>
      <c r="Q5178" s="532"/>
      <c r="R5178" s="526" t="str">
        <f t="shared" si="1442"/>
        <v/>
      </c>
      <c r="S5178" s="526" t="str">
        <f t="shared" si="1450"/>
        <v/>
      </c>
      <c r="V5178" s="433">
        <f>VLOOKUP(A5178,[3]Cartilha!$A:$A,1,FALSE)</f>
        <v>89592</v>
      </c>
      <c r="W5178" s="367"/>
    </row>
    <row r="5179" spans="1:23" ht="22.5" hidden="1" x14ac:dyDescent="0.2">
      <c r="A5179" s="623">
        <v>95695</v>
      </c>
      <c r="B5179" s="616" t="s">
        <v>3171</v>
      </c>
      <c r="C5179" s="620" t="s">
        <v>2795</v>
      </c>
      <c r="D5179" s="612" t="s">
        <v>169</v>
      </c>
      <c r="E5179" s="621">
        <v>82.09</v>
      </c>
      <c r="F5179" s="614">
        <f t="shared" si="1443"/>
        <v>98.97</v>
      </c>
      <c r="G5179" s="510"/>
      <c r="H5179" s="423"/>
      <c r="I5179" s="422">
        <f t="shared" si="1451"/>
        <v>0</v>
      </c>
      <c r="J5179" s="422">
        <f t="shared" si="1452"/>
        <v>0</v>
      </c>
      <c r="K5179" s="419"/>
      <c r="L5179" s="423">
        <f t="shared" si="1453"/>
        <v>0</v>
      </c>
      <c r="M5179" s="423">
        <f t="shared" si="1454"/>
        <v>0</v>
      </c>
      <c r="N5179" s="424">
        <f t="shared" si="1455"/>
        <v>0</v>
      </c>
      <c r="O5179" s="424">
        <f t="shared" si="1456"/>
        <v>0</v>
      </c>
      <c r="P5179" s="420"/>
      <c r="Q5179" s="532"/>
      <c r="R5179" s="526" t="str">
        <f t="shared" si="1442"/>
        <v/>
      </c>
      <c r="S5179" s="526" t="str">
        <f t="shared" si="1450"/>
        <v/>
      </c>
      <c r="V5179" s="433">
        <f>VLOOKUP(A5179,[3]Cartilha!$A:$A,1,FALSE)</f>
        <v>95695</v>
      </c>
      <c r="W5179" s="367"/>
    </row>
    <row r="5180" spans="1:23" ht="22.5" hidden="1" x14ac:dyDescent="0.2">
      <c r="A5180" s="623">
        <v>96637</v>
      </c>
      <c r="B5180" s="616" t="s">
        <v>3171</v>
      </c>
      <c r="C5180" s="620" t="s">
        <v>2796</v>
      </c>
      <c r="D5180" s="612" t="s">
        <v>169</v>
      </c>
      <c r="E5180" s="621">
        <v>15.81</v>
      </c>
      <c r="F5180" s="614">
        <f t="shared" si="1443"/>
        <v>19.059999999999999</v>
      </c>
      <c r="G5180" s="510"/>
      <c r="H5180" s="423"/>
      <c r="I5180" s="422">
        <f t="shared" si="1451"/>
        <v>0</v>
      </c>
      <c r="J5180" s="422">
        <f t="shared" si="1452"/>
        <v>0</v>
      </c>
      <c r="K5180" s="419"/>
      <c r="L5180" s="423">
        <f t="shared" si="1453"/>
        <v>0</v>
      </c>
      <c r="M5180" s="423">
        <f t="shared" si="1454"/>
        <v>0</v>
      </c>
      <c r="N5180" s="424">
        <f t="shared" si="1455"/>
        <v>0</v>
      </c>
      <c r="O5180" s="424">
        <f t="shared" si="1456"/>
        <v>0</v>
      </c>
      <c r="P5180" s="420"/>
      <c r="Q5180" s="532"/>
      <c r="R5180" s="526" t="str">
        <f t="shared" si="1442"/>
        <v/>
      </c>
      <c r="S5180" s="526" t="str">
        <f t="shared" si="1450"/>
        <v/>
      </c>
      <c r="V5180" s="433">
        <f>VLOOKUP(A5180,[3]Cartilha!$A:$A,1,FALSE)</f>
        <v>96637</v>
      </c>
      <c r="W5180" s="367"/>
    </row>
    <row r="5181" spans="1:23" ht="22.5" hidden="1" x14ac:dyDescent="0.2">
      <c r="A5181" s="623">
        <v>96638</v>
      </c>
      <c r="B5181" s="616" t="s">
        <v>3171</v>
      </c>
      <c r="C5181" s="620" t="s">
        <v>2797</v>
      </c>
      <c r="D5181" s="612" t="s">
        <v>169</v>
      </c>
      <c r="E5181" s="621">
        <v>15.09</v>
      </c>
      <c r="F5181" s="614">
        <f t="shared" si="1443"/>
        <v>18.190000000000001</v>
      </c>
      <c r="G5181" s="510"/>
      <c r="H5181" s="423"/>
      <c r="I5181" s="422">
        <f t="shared" si="1451"/>
        <v>0</v>
      </c>
      <c r="J5181" s="422">
        <f t="shared" si="1452"/>
        <v>0</v>
      </c>
      <c r="K5181" s="419"/>
      <c r="L5181" s="423">
        <f t="shared" si="1453"/>
        <v>0</v>
      </c>
      <c r="M5181" s="423">
        <f t="shared" si="1454"/>
        <v>0</v>
      </c>
      <c r="N5181" s="424">
        <f t="shared" si="1455"/>
        <v>0</v>
      </c>
      <c r="O5181" s="424">
        <f t="shared" si="1456"/>
        <v>0</v>
      </c>
      <c r="P5181" s="420"/>
      <c r="Q5181" s="532"/>
      <c r="R5181" s="526" t="str">
        <f t="shared" si="1442"/>
        <v/>
      </c>
      <c r="S5181" s="526" t="str">
        <f t="shared" si="1450"/>
        <v/>
      </c>
      <c r="V5181" s="433">
        <f>VLOOKUP(A5181,[3]Cartilha!$A:$A,1,FALSE)</f>
        <v>96638</v>
      </c>
      <c r="W5181" s="367"/>
    </row>
    <row r="5182" spans="1:23" ht="22.5" hidden="1" x14ac:dyDescent="0.2">
      <c r="A5182" s="623">
        <v>96639</v>
      </c>
      <c r="B5182" s="616" t="s">
        <v>3171</v>
      </c>
      <c r="C5182" s="620" t="s">
        <v>2798</v>
      </c>
      <c r="D5182" s="612" t="s">
        <v>169</v>
      </c>
      <c r="E5182" s="621">
        <v>11.13</v>
      </c>
      <c r="F5182" s="614">
        <f t="shared" si="1443"/>
        <v>13.42</v>
      </c>
      <c r="G5182" s="510"/>
      <c r="H5182" s="423"/>
      <c r="I5182" s="422">
        <f t="shared" si="1451"/>
        <v>0</v>
      </c>
      <c r="J5182" s="422">
        <f t="shared" si="1452"/>
        <v>0</v>
      </c>
      <c r="K5182" s="419"/>
      <c r="L5182" s="423">
        <f t="shared" si="1453"/>
        <v>0</v>
      </c>
      <c r="M5182" s="423">
        <f t="shared" si="1454"/>
        <v>0</v>
      </c>
      <c r="N5182" s="424">
        <f t="shared" si="1455"/>
        <v>0</v>
      </c>
      <c r="O5182" s="424">
        <f t="shared" si="1456"/>
        <v>0</v>
      </c>
      <c r="P5182" s="420"/>
      <c r="Q5182" s="532"/>
      <c r="R5182" s="526" t="str">
        <f t="shared" si="1442"/>
        <v/>
      </c>
      <c r="S5182" s="526" t="str">
        <f t="shared" si="1450"/>
        <v/>
      </c>
      <c r="V5182" s="433">
        <f>VLOOKUP(A5182,[3]Cartilha!$A:$A,1,FALSE)</f>
        <v>96639</v>
      </c>
      <c r="W5182" s="367"/>
    </row>
    <row r="5183" spans="1:23" ht="22.5" hidden="1" x14ac:dyDescent="0.2">
      <c r="A5183" s="623">
        <v>96640</v>
      </c>
      <c r="B5183" s="616" t="s">
        <v>3171</v>
      </c>
      <c r="C5183" s="620" t="s">
        <v>2799</v>
      </c>
      <c r="D5183" s="612" t="s">
        <v>169</v>
      </c>
      <c r="E5183" s="621">
        <v>31.27</v>
      </c>
      <c r="F5183" s="614">
        <f t="shared" si="1443"/>
        <v>37.700000000000003</v>
      </c>
      <c r="G5183" s="510"/>
      <c r="H5183" s="423"/>
      <c r="I5183" s="422">
        <f t="shared" si="1451"/>
        <v>0</v>
      </c>
      <c r="J5183" s="422">
        <f t="shared" si="1452"/>
        <v>0</v>
      </c>
      <c r="K5183" s="419"/>
      <c r="L5183" s="423">
        <f t="shared" si="1453"/>
        <v>0</v>
      </c>
      <c r="M5183" s="423">
        <f t="shared" si="1454"/>
        <v>0</v>
      </c>
      <c r="N5183" s="424">
        <f t="shared" si="1455"/>
        <v>0</v>
      </c>
      <c r="O5183" s="424">
        <f t="shared" si="1456"/>
        <v>0</v>
      </c>
      <c r="P5183" s="420"/>
      <c r="Q5183" s="532"/>
      <c r="R5183" s="526" t="str">
        <f t="shared" si="1442"/>
        <v/>
      </c>
      <c r="S5183" s="526" t="str">
        <f t="shared" si="1450"/>
        <v/>
      </c>
      <c r="V5183" s="433">
        <f>VLOOKUP(A5183,[3]Cartilha!$A:$A,1,FALSE)</f>
        <v>96640</v>
      </c>
      <c r="W5183" s="367"/>
    </row>
    <row r="5184" spans="1:23" ht="22.5" hidden="1" x14ac:dyDescent="0.2">
      <c r="A5184" s="623">
        <v>96641</v>
      </c>
      <c r="B5184" s="616" t="s">
        <v>3171</v>
      </c>
      <c r="C5184" s="620" t="s">
        <v>2800</v>
      </c>
      <c r="D5184" s="612" t="s">
        <v>169</v>
      </c>
      <c r="E5184" s="621">
        <v>24.08</v>
      </c>
      <c r="F5184" s="614">
        <f t="shared" si="1443"/>
        <v>29.03</v>
      </c>
      <c r="G5184" s="510"/>
      <c r="H5184" s="423"/>
      <c r="I5184" s="422">
        <f t="shared" si="1451"/>
        <v>0</v>
      </c>
      <c r="J5184" s="422">
        <f t="shared" si="1452"/>
        <v>0</v>
      </c>
      <c r="K5184" s="419"/>
      <c r="L5184" s="423">
        <f t="shared" si="1453"/>
        <v>0</v>
      </c>
      <c r="M5184" s="423">
        <f t="shared" si="1454"/>
        <v>0</v>
      </c>
      <c r="N5184" s="424">
        <f t="shared" si="1455"/>
        <v>0</v>
      </c>
      <c r="O5184" s="424">
        <f t="shared" si="1456"/>
        <v>0</v>
      </c>
      <c r="P5184" s="420"/>
      <c r="Q5184" s="532"/>
      <c r="R5184" s="526" t="str">
        <f t="shared" si="1442"/>
        <v/>
      </c>
      <c r="S5184" s="526" t="str">
        <f t="shared" si="1450"/>
        <v/>
      </c>
      <c r="V5184" s="433">
        <f>VLOOKUP(A5184,[3]Cartilha!$A:$A,1,FALSE)</f>
        <v>96641</v>
      </c>
      <c r="W5184" s="367"/>
    </row>
    <row r="5185" spans="1:23" ht="22.5" hidden="1" x14ac:dyDescent="0.2">
      <c r="A5185" s="623">
        <v>96642</v>
      </c>
      <c r="B5185" s="616" t="s">
        <v>3171</v>
      </c>
      <c r="C5185" s="620" t="s">
        <v>2801</v>
      </c>
      <c r="D5185" s="612" t="s">
        <v>169</v>
      </c>
      <c r="E5185" s="621">
        <v>20.89</v>
      </c>
      <c r="F5185" s="614">
        <f t="shared" si="1443"/>
        <v>25.18</v>
      </c>
      <c r="G5185" s="510"/>
      <c r="H5185" s="423"/>
      <c r="I5185" s="422">
        <f t="shared" si="1451"/>
        <v>0</v>
      </c>
      <c r="J5185" s="422">
        <f t="shared" si="1452"/>
        <v>0</v>
      </c>
      <c r="K5185" s="419"/>
      <c r="L5185" s="423">
        <f t="shared" si="1453"/>
        <v>0</v>
      </c>
      <c r="M5185" s="423">
        <f t="shared" si="1454"/>
        <v>0</v>
      </c>
      <c r="N5185" s="424">
        <f t="shared" si="1455"/>
        <v>0</v>
      </c>
      <c r="O5185" s="424">
        <f t="shared" si="1456"/>
        <v>0</v>
      </c>
      <c r="P5185" s="420"/>
      <c r="Q5185" s="532"/>
      <c r="R5185" s="526" t="str">
        <f t="shared" si="1442"/>
        <v/>
      </c>
      <c r="S5185" s="526" t="str">
        <f t="shared" si="1450"/>
        <v/>
      </c>
      <c r="V5185" s="433">
        <f>VLOOKUP(A5185,[3]Cartilha!$A:$A,1,FALSE)</f>
        <v>96642</v>
      </c>
      <c r="W5185" s="367"/>
    </row>
    <row r="5186" spans="1:23" ht="22.5" hidden="1" x14ac:dyDescent="0.2">
      <c r="A5186" s="623">
        <v>96643</v>
      </c>
      <c r="B5186" s="616" t="s">
        <v>3171</v>
      </c>
      <c r="C5186" s="620" t="s">
        <v>2802</v>
      </c>
      <c r="D5186" s="612" t="s">
        <v>169</v>
      </c>
      <c r="E5186" s="621">
        <v>63.06</v>
      </c>
      <c r="F5186" s="614">
        <f t="shared" si="1443"/>
        <v>76.03</v>
      </c>
      <c r="G5186" s="510"/>
      <c r="H5186" s="423"/>
      <c r="I5186" s="422">
        <f t="shared" si="1451"/>
        <v>0</v>
      </c>
      <c r="J5186" s="422">
        <f t="shared" si="1452"/>
        <v>0</v>
      </c>
      <c r="K5186" s="419"/>
      <c r="L5186" s="423">
        <f t="shared" si="1453"/>
        <v>0</v>
      </c>
      <c r="M5186" s="423">
        <f t="shared" si="1454"/>
        <v>0</v>
      </c>
      <c r="N5186" s="424">
        <f t="shared" si="1455"/>
        <v>0</v>
      </c>
      <c r="O5186" s="424">
        <f t="shared" si="1456"/>
        <v>0</v>
      </c>
      <c r="P5186" s="420"/>
      <c r="Q5186" s="532"/>
      <c r="R5186" s="526" t="str">
        <f t="shared" si="1442"/>
        <v/>
      </c>
      <c r="S5186" s="526" t="str">
        <f t="shared" si="1450"/>
        <v/>
      </c>
      <c r="V5186" s="433">
        <f>VLOOKUP(A5186,[3]Cartilha!$A:$A,1,FALSE)</f>
        <v>96643</v>
      </c>
      <c r="W5186" s="367"/>
    </row>
    <row r="5187" spans="1:23" ht="22.5" hidden="1" x14ac:dyDescent="0.2">
      <c r="A5187" s="623">
        <v>96650</v>
      </c>
      <c r="B5187" s="616" t="s">
        <v>3171</v>
      </c>
      <c r="C5187" s="620" t="s">
        <v>2803</v>
      </c>
      <c r="D5187" s="612" t="s">
        <v>169</v>
      </c>
      <c r="E5187" s="621">
        <v>11.98</v>
      </c>
      <c r="F5187" s="614">
        <f t="shared" si="1443"/>
        <v>14.44</v>
      </c>
      <c r="G5187" s="510"/>
      <c r="H5187" s="423"/>
      <c r="I5187" s="422">
        <f t="shared" si="1451"/>
        <v>0</v>
      </c>
      <c r="J5187" s="422">
        <f t="shared" si="1452"/>
        <v>0</v>
      </c>
      <c r="K5187" s="419"/>
      <c r="L5187" s="423">
        <f t="shared" si="1453"/>
        <v>0</v>
      </c>
      <c r="M5187" s="423">
        <f t="shared" si="1454"/>
        <v>0</v>
      </c>
      <c r="N5187" s="424">
        <f t="shared" si="1455"/>
        <v>0</v>
      </c>
      <c r="O5187" s="424">
        <f t="shared" si="1456"/>
        <v>0</v>
      </c>
      <c r="P5187" s="420"/>
      <c r="Q5187" s="532"/>
      <c r="R5187" s="526" t="str">
        <f t="shared" si="1442"/>
        <v/>
      </c>
      <c r="S5187" s="526" t="str">
        <f t="shared" si="1450"/>
        <v/>
      </c>
      <c r="V5187" s="433">
        <f>VLOOKUP(A5187,[3]Cartilha!$A:$A,1,FALSE)</f>
        <v>96650</v>
      </c>
      <c r="W5187" s="367"/>
    </row>
    <row r="5188" spans="1:23" ht="22.5" hidden="1" x14ac:dyDescent="0.2">
      <c r="A5188" s="623">
        <v>96651</v>
      </c>
      <c r="B5188" s="616" t="s">
        <v>3171</v>
      </c>
      <c r="C5188" s="620" t="s">
        <v>2804</v>
      </c>
      <c r="D5188" s="612" t="s">
        <v>169</v>
      </c>
      <c r="E5188" s="621">
        <v>11.26</v>
      </c>
      <c r="F5188" s="614">
        <f t="shared" si="1443"/>
        <v>13.58</v>
      </c>
      <c r="G5188" s="510"/>
      <c r="H5188" s="423"/>
      <c r="I5188" s="422">
        <f t="shared" si="1451"/>
        <v>0</v>
      </c>
      <c r="J5188" s="422">
        <f t="shared" si="1452"/>
        <v>0</v>
      </c>
      <c r="K5188" s="419"/>
      <c r="L5188" s="423">
        <f t="shared" si="1453"/>
        <v>0</v>
      </c>
      <c r="M5188" s="423">
        <f t="shared" si="1454"/>
        <v>0</v>
      </c>
      <c r="N5188" s="424">
        <f t="shared" si="1455"/>
        <v>0</v>
      </c>
      <c r="O5188" s="424">
        <f t="shared" si="1456"/>
        <v>0</v>
      </c>
      <c r="P5188" s="420"/>
      <c r="Q5188" s="532"/>
      <c r="R5188" s="526" t="str">
        <f t="shared" si="1442"/>
        <v/>
      </c>
      <c r="S5188" s="526" t="str">
        <f t="shared" si="1450"/>
        <v/>
      </c>
      <c r="V5188" s="433">
        <f>VLOOKUP(A5188,[3]Cartilha!$A:$A,1,FALSE)</f>
        <v>96651</v>
      </c>
      <c r="W5188" s="367"/>
    </row>
    <row r="5189" spans="1:23" ht="22.5" hidden="1" x14ac:dyDescent="0.2">
      <c r="A5189" s="623">
        <v>96652</v>
      </c>
      <c r="B5189" s="616" t="s">
        <v>3171</v>
      </c>
      <c r="C5189" s="620" t="s">
        <v>2805</v>
      </c>
      <c r="D5189" s="612" t="s">
        <v>169</v>
      </c>
      <c r="E5189" s="621">
        <v>22.54</v>
      </c>
      <c r="F5189" s="614">
        <f t="shared" si="1443"/>
        <v>27.17</v>
      </c>
      <c r="G5189" s="510"/>
      <c r="H5189" s="423"/>
      <c r="I5189" s="422">
        <f t="shared" si="1451"/>
        <v>0</v>
      </c>
      <c r="J5189" s="422">
        <f t="shared" si="1452"/>
        <v>0</v>
      </c>
      <c r="K5189" s="419"/>
      <c r="L5189" s="423">
        <f t="shared" si="1453"/>
        <v>0</v>
      </c>
      <c r="M5189" s="423">
        <f t="shared" si="1454"/>
        <v>0</v>
      </c>
      <c r="N5189" s="424">
        <f t="shared" si="1455"/>
        <v>0</v>
      </c>
      <c r="O5189" s="424">
        <f t="shared" si="1456"/>
        <v>0</v>
      </c>
      <c r="P5189" s="420"/>
      <c r="Q5189" s="532"/>
      <c r="R5189" s="526" t="str">
        <f t="shared" si="1442"/>
        <v/>
      </c>
      <c r="S5189" s="526" t="str">
        <f t="shared" si="1450"/>
        <v/>
      </c>
      <c r="V5189" s="433">
        <f>VLOOKUP(A5189,[3]Cartilha!$A:$A,1,FALSE)</f>
        <v>96652</v>
      </c>
      <c r="W5189" s="367"/>
    </row>
    <row r="5190" spans="1:23" ht="22.5" hidden="1" x14ac:dyDescent="0.2">
      <c r="A5190" s="623">
        <v>96653</v>
      </c>
      <c r="B5190" s="616" t="s">
        <v>3171</v>
      </c>
      <c r="C5190" s="620" t="s">
        <v>2806</v>
      </c>
      <c r="D5190" s="612" t="s">
        <v>169</v>
      </c>
      <c r="E5190" s="621">
        <v>22.46</v>
      </c>
      <c r="F5190" s="614">
        <f t="shared" si="1443"/>
        <v>27.08</v>
      </c>
      <c r="G5190" s="510"/>
      <c r="H5190" s="423"/>
      <c r="I5190" s="422">
        <f t="shared" si="1451"/>
        <v>0</v>
      </c>
      <c r="J5190" s="422">
        <f t="shared" si="1452"/>
        <v>0</v>
      </c>
      <c r="K5190" s="419"/>
      <c r="L5190" s="423">
        <f t="shared" si="1453"/>
        <v>0</v>
      </c>
      <c r="M5190" s="423">
        <f t="shared" si="1454"/>
        <v>0</v>
      </c>
      <c r="N5190" s="424">
        <f t="shared" si="1455"/>
        <v>0</v>
      </c>
      <c r="O5190" s="424">
        <f t="shared" si="1456"/>
        <v>0</v>
      </c>
      <c r="P5190" s="420"/>
      <c r="Q5190" s="532"/>
      <c r="R5190" s="526" t="str">
        <f t="shared" si="1442"/>
        <v/>
      </c>
      <c r="S5190" s="526" t="str">
        <f t="shared" si="1450"/>
        <v/>
      </c>
      <c r="V5190" s="433">
        <f>VLOOKUP(A5190,[3]Cartilha!$A:$A,1,FALSE)</f>
        <v>96653</v>
      </c>
      <c r="W5190" s="367"/>
    </row>
    <row r="5191" spans="1:23" ht="22.5" hidden="1" x14ac:dyDescent="0.2">
      <c r="A5191" s="623">
        <v>96654</v>
      </c>
      <c r="B5191" s="616" t="s">
        <v>3171</v>
      </c>
      <c r="C5191" s="620" t="s">
        <v>2807</v>
      </c>
      <c r="D5191" s="612" t="s">
        <v>169</v>
      </c>
      <c r="E5191" s="621">
        <v>37.61</v>
      </c>
      <c r="F5191" s="614">
        <f t="shared" si="1443"/>
        <v>45.34</v>
      </c>
      <c r="G5191" s="510"/>
      <c r="H5191" s="423"/>
      <c r="I5191" s="422">
        <f t="shared" si="1451"/>
        <v>0</v>
      </c>
      <c r="J5191" s="422">
        <f t="shared" si="1452"/>
        <v>0</v>
      </c>
      <c r="K5191" s="419"/>
      <c r="L5191" s="423">
        <f t="shared" si="1453"/>
        <v>0</v>
      </c>
      <c r="M5191" s="423">
        <f t="shared" si="1454"/>
        <v>0</v>
      </c>
      <c r="N5191" s="424">
        <f t="shared" si="1455"/>
        <v>0</v>
      </c>
      <c r="O5191" s="424">
        <f t="shared" si="1456"/>
        <v>0</v>
      </c>
      <c r="P5191" s="420"/>
      <c r="Q5191" s="532"/>
      <c r="R5191" s="526" t="str">
        <f t="shared" si="1442"/>
        <v/>
      </c>
      <c r="S5191" s="526" t="str">
        <f t="shared" si="1450"/>
        <v/>
      </c>
      <c r="V5191" s="433">
        <f>VLOOKUP(A5191,[3]Cartilha!$A:$A,1,FALSE)</f>
        <v>96654</v>
      </c>
      <c r="W5191" s="367"/>
    </row>
    <row r="5192" spans="1:23" ht="22.5" hidden="1" x14ac:dyDescent="0.2">
      <c r="A5192" s="623">
        <v>96655</v>
      </c>
      <c r="B5192" s="616" t="s">
        <v>3171</v>
      </c>
      <c r="C5192" s="620" t="s">
        <v>2808</v>
      </c>
      <c r="D5192" s="612" t="s">
        <v>169</v>
      </c>
      <c r="E5192" s="621">
        <v>36.82</v>
      </c>
      <c r="F5192" s="614">
        <f t="shared" si="1443"/>
        <v>44.39</v>
      </c>
      <c r="G5192" s="510"/>
      <c r="H5192" s="423"/>
      <c r="I5192" s="422">
        <f t="shared" si="1451"/>
        <v>0</v>
      </c>
      <c r="J5192" s="422">
        <f t="shared" si="1452"/>
        <v>0</v>
      </c>
      <c r="K5192" s="419"/>
      <c r="L5192" s="423">
        <f t="shared" si="1453"/>
        <v>0</v>
      </c>
      <c r="M5192" s="423">
        <f t="shared" si="1454"/>
        <v>0</v>
      </c>
      <c r="N5192" s="424">
        <f t="shared" si="1455"/>
        <v>0</v>
      </c>
      <c r="O5192" s="424">
        <f t="shared" si="1456"/>
        <v>0</v>
      </c>
      <c r="P5192" s="420"/>
      <c r="Q5192" s="532"/>
      <c r="R5192" s="526" t="str">
        <f t="shared" si="1442"/>
        <v/>
      </c>
      <c r="S5192" s="526" t="str">
        <f t="shared" si="1450"/>
        <v/>
      </c>
      <c r="V5192" s="433">
        <f>VLOOKUP(A5192,[3]Cartilha!$A:$A,1,FALSE)</f>
        <v>96655</v>
      </c>
      <c r="W5192" s="367"/>
    </row>
    <row r="5193" spans="1:23" ht="22.5" hidden="1" x14ac:dyDescent="0.2">
      <c r="A5193" s="623">
        <v>96656</v>
      </c>
      <c r="B5193" s="616" t="s">
        <v>3171</v>
      </c>
      <c r="C5193" s="620" t="s">
        <v>2809</v>
      </c>
      <c r="D5193" s="612" t="s">
        <v>169</v>
      </c>
      <c r="E5193" s="621">
        <v>8.6199999999999992</v>
      </c>
      <c r="F5193" s="614">
        <f t="shared" si="1443"/>
        <v>10.39</v>
      </c>
      <c r="G5193" s="510"/>
      <c r="H5193" s="423"/>
      <c r="I5193" s="422">
        <f t="shared" si="1451"/>
        <v>0</v>
      </c>
      <c r="J5193" s="422">
        <f t="shared" si="1452"/>
        <v>0</v>
      </c>
      <c r="K5193" s="419"/>
      <c r="L5193" s="423">
        <f t="shared" si="1453"/>
        <v>0</v>
      </c>
      <c r="M5193" s="423">
        <f t="shared" si="1454"/>
        <v>0</v>
      </c>
      <c r="N5193" s="424">
        <f t="shared" si="1455"/>
        <v>0</v>
      </c>
      <c r="O5193" s="424">
        <f t="shared" si="1456"/>
        <v>0</v>
      </c>
      <c r="P5193" s="420"/>
      <c r="Q5193" s="532"/>
      <c r="R5193" s="526" t="str">
        <f t="shared" si="1442"/>
        <v/>
      </c>
      <c r="S5193" s="526" t="str">
        <f t="shared" si="1450"/>
        <v/>
      </c>
      <c r="V5193" s="433">
        <f>VLOOKUP(A5193,[3]Cartilha!$A:$A,1,FALSE)</f>
        <v>96656</v>
      </c>
      <c r="W5193" s="367"/>
    </row>
    <row r="5194" spans="1:23" ht="22.5" hidden="1" x14ac:dyDescent="0.2">
      <c r="A5194" s="623">
        <v>96657</v>
      </c>
      <c r="B5194" s="616" t="s">
        <v>3171</v>
      </c>
      <c r="C5194" s="620" t="s">
        <v>2810</v>
      </c>
      <c r="D5194" s="612" t="s">
        <v>169</v>
      </c>
      <c r="E5194" s="621">
        <v>28.76</v>
      </c>
      <c r="F5194" s="614">
        <f t="shared" si="1443"/>
        <v>34.67</v>
      </c>
      <c r="G5194" s="510"/>
      <c r="H5194" s="423"/>
      <c r="I5194" s="422">
        <f t="shared" si="1451"/>
        <v>0</v>
      </c>
      <c r="J5194" s="422">
        <f t="shared" si="1452"/>
        <v>0</v>
      </c>
      <c r="K5194" s="419"/>
      <c r="L5194" s="423">
        <f t="shared" si="1453"/>
        <v>0</v>
      </c>
      <c r="M5194" s="423">
        <f t="shared" si="1454"/>
        <v>0</v>
      </c>
      <c r="N5194" s="424">
        <f t="shared" si="1455"/>
        <v>0</v>
      </c>
      <c r="O5194" s="424">
        <f t="shared" si="1456"/>
        <v>0</v>
      </c>
      <c r="P5194" s="420"/>
      <c r="Q5194" s="532"/>
      <c r="R5194" s="526" t="str">
        <f t="shared" si="1442"/>
        <v/>
      </c>
      <c r="S5194" s="526" t="str">
        <f t="shared" si="1450"/>
        <v/>
      </c>
      <c r="V5194" s="433">
        <f>VLOOKUP(A5194,[3]Cartilha!$A:$A,1,FALSE)</f>
        <v>96657</v>
      </c>
      <c r="W5194" s="367"/>
    </row>
    <row r="5195" spans="1:23" ht="22.5" hidden="1" x14ac:dyDescent="0.2">
      <c r="A5195" s="623">
        <v>96658</v>
      </c>
      <c r="B5195" s="616" t="s">
        <v>3171</v>
      </c>
      <c r="C5195" s="620" t="s">
        <v>2811</v>
      </c>
      <c r="D5195" s="612" t="s">
        <v>169</v>
      </c>
      <c r="E5195" s="621">
        <v>21.57</v>
      </c>
      <c r="F5195" s="614">
        <f t="shared" si="1443"/>
        <v>26</v>
      </c>
      <c r="G5195" s="510"/>
      <c r="H5195" s="423"/>
      <c r="I5195" s="422">
        <f t="shared" si="1451"/>
        <v>0</v>
      </c>
      <c r="J5195" s="422">
        <f t="shared" si="1452"/>
        <v>0</v>
      </c>
      <c r="K5195" s="419"/>
      <c r="L5195" s="423">
        <f t="shared" si="1453"/>
        <v>0</v>
      </c>
      <c r="M5195" s="423">
        <f t="shared" si="1454"/>
        <v>0</v>
      </c>
      <c r="N5195" s="424">
        <f t="shared" si="1455"/>
        <v>0</v>
      </c>
      <c r="O5195" s="424">
        <f t="shared" si="1456"/>
        <v>0</v>
      </c>
      <c r="P5195" s="420"/>
      <c r="Q5195" s="532"/>
      <c r="R5195" s="526" t="str">
        <f t="shared" si="1442"/>
        <v/>
      </c>
      <c r="S5195" s="526" t="str">
        <f t="shared" si="1450"/>
        <v/>
      </c>
      <c r="V5195" s="433">
        <f>VLOOKUP(A5195,[3]Cartilha!$A:$A,1,FALSE)</f>
        <v>96658</v>
      </c>
      <c r="W5195" s="367"/>
    </row>
    <row r="5196" spans="1:23" ht="22.5" hidden="1" x14ac:dyDescent="0.2">
      <c r="A5196" s="623">
        <v>96659</v>
      </c>
      <c r="B5196" s="616" t="s">
        <v>3171</v>
      </c>
      <c r="C5196" s="620" t="s">
        <v>2812</v>
      </c>
      <c r="D5196" s="612" t="s">
        <v>169</v>
      </c>
      <c r="E5196" s="621">
        <v>15.27</v>
      </c>
      <c r="F5196" s="614">
        <f t="shared" si="1443"/>
        <v>18.41</v>
      </c>
      <c r="G5196" s="510"/>
      <c r="H5196" s="423"/>
      <c r="I5196" s="422">
        <f t="shared" si="1451"/>
        <v>0</v>
      </c>
      <c r="J5196" s="422">
        <f t="shared" si="1452"/>
        <v>0</v>
      </c>
      <c r="K5196" s="419"/>
      <c r="L5196" s="423">
        <f t="shared" si="1453"/>
        <v>0</v>
      </c>
      <c r="M5196" s="423">
        <f t="shared" si="1454"/>
        <v>0</v>
      </c>
      <c r="N5196" s="424">
        <f t="shared" si="1455"/>
        <v>0</v>
      </c>
      <c r="O5196" s="424">
        <f t="shared" si="1456"/>
        <v>0</v>
      </c>
      <c r="P5196" s="420"/>
      <c r="Q5196" s="532"/>
      <c r="R5196" s="526" t="str">
        <f t="shared" si="1442"/>
        <v/>
      </c>
      <c r="S5196" s="526" t="str">
        <f t="shared" si="1450"/>
        <v/>
      </c>
      <c r="V5196" s="433">
        <f>VLOOKUP(A5196,[3]Cartilha!$A:$A,1,FALSE)</f>
        <v>96659</v>
      </c>
      <c r="W5196" s="367"/>
    </row>
    <row r="5197" spans="1:23" ht="22.5" hidden="1" x14ac:dyDescent="0.2">
      <c r="A5197" s="623">
        <v>96660</v>
      </c>
      <c r="B5197" s="616" t="s">
        <v>3171</v>
      </c>
      <c r="C5197" s="620" t="s">
        <v>2813</v>
      </c>
      <c r="D5197" s="612" t="s">
        <v>169</v>
      </c>
      <c r="E5197" s="621">
        <v>48.85</v>
      </c>
      <c r="F5197" s="614">
        <f t="shared" si="1443"/>
        <v>58.89</v>
      </c>
      <c r="G5197" s="510"/>
      <c r="H5197" s="423"/>
      <c r="I5197" s="422">
        <f t="shared" si="1451"/>
        <v>0</v>
      </c>
      <c r="J5197" s="422">
        <f t="shared" si="1452"/>
        <v>0</v>
      </c>
      <c r="K5197" s="419"/>
      <c r="L5197" s="423">
        <f t="shared" si="1453"/>
        <v>0</v>
      </c>
      <c r="M5197" s="423">
        <f t="shared" si="1454"/>
        <v>0</v>
      </c>
      <c r="N5197" s="424">
        <f t="shared" si="1455"/>
        <v>0</v>
      </c>
      <c r="O5197" s="424">
        <f t="shared" si="1456"/>
        <v>0</v>
      </c>
      <c r="P5197" s="420"/>
      <c r="Q5197" s="532"/>
      <c r="R5197" s="526" t="str">
        <f t="shared" si="1442"/>
        <v/>
      </c>
      <c r="S5197" s="526" t="str">
        <f t="shared" si="1450"/>
        <v/>
      </c>
      <c r="V5197" s="433">
        <f>VLOOKUP(A5197,[3]Cartilha!$A:$A,1,FALSE)</f>
        <v>96660</v>
      </c>
      <c r="W5197" s="367"/>
    </row>
    <row r="5198" spans="1:23" ht="22.5" hidden="1" x14ac:dyDescent="0.2">
      <c r="A5198" s="623">
        <v>96661</v>
      </c>
      <c r="B5198" s="616" t="s">
        <v>3171</v>
      </c>
      <c r="C5198" s="620" t="s">
        <v>2814</v>
      </c>
      <c r="D5198" s="612" t="s">
        <v>169</v>
      </c>
      <c r="E5198" s="621">
        <v>37.79</v>
      </c>
      <c r="F5198" s="614">
        <f t="shared" si="1443"/>
        <v>45.56</v>
      </c>
      <c r="G5198" s="510"/>
      <c r="H5198" s="423"/>
      <c r="I5198" s="422">
        <f t="shared" si="1451"/>
        <v>0</v>
      </c>
      <c r="J5198" s="422">
        <f t="shared" si="1452"/>
        <v>0</v>
      </c>
      <c r="K5198" s="419"/>
      <c r="L5198" s="423">
        <f t="shared" si="1453"/>
        <v>0</v>
      </c>
      <c r="M5198" s="423">
        <f t="shared" si="1454"/>
        <v>0</v>
      </c>
      <c r="N5198" s="424">
        <f t="shared" si="1455"/>
        <v>0</v>
      </c>
      <c r="O5198" s="424">
        <f t="shared" si="1456"/>
        <v>0</v>
      </c>
      <c r="P5198" s="420"/>
      <c r="Q5198" s="532"/>
      <c r="R5198" s="526" t="str">
        <f t="shared" si="1442"/>
        <v/>
      </c>
      <c r="S5198" s="526" t="str">
        <f t="shared" si="1450"/>
        <v/>
      </c>
      <c r="V5198" s="433">
        <f>VLOOKUP(A5198,[3]Cartilha!$A:$A,1,FALSE)</f>
        <v>96661</v>
      </c>
      <c r="W5198" s="367"/>
    </row>
    <row r="5199" spans="1:23" ht="22.5" hidden="1" x14ac:dyDescent="0.2">
      <c r="A5199" s="623">
        <v>96662</v>
      </c>
      <c r="B5199" s="616" t="s">
        <v>3171</v>
      </c>
      <c r="C5199" s="620" t="s">
        <v>2815</v>
      </c>
      <c r="D5199" s="612" t="s">
        <v>169</v>
      </c>
      <c r="E5199" s="621">
        <v>15.64</v>
      </c>
      <c r="F5199" s="614">
        <f t="shared" si="1443"/>
        <v>18.86</v>
      </c>
      <c r="G5199" s="510"/>
      <c r="H5199" s="423"/>
      <c r="I5199" s="422">
        <f t="shared" si="1451"/>
        <v>0</v>
      </c>
      <c r="J5199" s="422">
        <f t="shared" si="1452"/>
        <v>0</v>
      </c>
      <c r="K5199" s="419"/>
      <c r="L5199" s="423">
        <f t="shared" si="1453"/>
        <v>0</v>
      </c>
      <c r="M5199" s="423">
        <f t="shared" si="1454"/>
        <v>0</v>
      </c>
      <c r="N5199" s="424">
        <f t="shared" si="1455"/>
        <v>0</v>
      </c>
      <c r="O5199" s="424">
        <f t="shared" si="1456"/>
        <v>0</v>
      </c>
      <c r="P5199" s="420"/>
      <c r="Q5199" s="532"/>
      <c r="R5199" s="526" t="str">
        <f t="shared" si="1442"/>
        <v/>
      </c>
      <c r="S5199" s="526" t="str">
        <f t="shared" si="1450"/>
        <v/>
      </c>
      <c r="V5199" s="433">
        <f>VLOOKUP(A5199,[3]Cartilha!$A:$A,1,FALSE)</f>
        <v>96662</v>
      </c>
      <c r="W5199" s="367"/>
    </row>
    <row r="5200" spans="1:23" ht="22.5" hidden="1" x14ac:dyDescent="0.2">
      <c r="A5200" s="623">
        <v>96663</v>
      </c>
      <c r="B5200" s="616" t="s">
        <v>3171</v>
      </c>
      <c r="C5200" s="620" t="s">
        <v>2816</v>
      </c>
      <c r="D5200" s="612" t="s">
        <v>169</v>
      </c>
      <c r="E5200" s="621">
        <v>28.28</v>
      </c>
      <c r="F5200" s="614">
        <f t="shared" si="1443"/>
        <v>34.090000000000003</v>
      </c>
      <c r="G5200" s="510"/>
      <c r="H5200" s="423"/>
      <c r="I5200" s="422">
        <f t="shared" si="1451"/>
        <v>0</v>
      </c>
      <c r="J5200" s="422">
        <f t="shared" si="1452"/>
        <v>0</v>
      </c>
      <c r="K5200" s="419"/>
      <c r="L5200" s="423">
        <f t="shared" si="1453"/>
        <v>0</v>
      </c>
      <c r="M5200" s="423">
        <f t="shared" si="1454"/>
        <v>0</v>
      </c>
      <c r="N5200" s="424">
        <f t="shared" si="1455"/>
        <v>0</v>
      </c>
      <c r="O5200" s="424">
        <f t="shared" si="1456"/>
        <v>0</v>
      </c>
      <c r="P5200" s="420"/>
      <c r="Q5200" s="532"/>
      <c r="R5200" s="526" t="str">
        <f t="shared" si="1442"/>
        <v/>
      </c>
      <c r="S5200" s="526" t="str">
        <f t="shared" si="1450"/>
        <v/>
      </c>
      <c r="V5200" s="433">
        <f>VLOOKUP(A5200,[3]Cartilha!$A:$A,1,FALSE)</f>
        <v>96663</v>
      </c>
      <c r="W5200" s="367"/>
    </row>
    <row r="5201" spans="1:23" ht="22.5" hidden="1" x14ac:dyDescent="0.2">
      <c r="A5201" s="623">
        <v>96664</v>
      </c>
      <c r="B5201" s="616" t="s">
        <v>3171</v>
      </c>
      <c r="C5201" s="620" t="s">
        <v>2817</v>
      </c>
      <c r="D5201" s="612" t="s">
        <v>169</v>
      </c>
      <c r="E5201" s="621">
        <v>30.65</v>
      </c>
      <c r="F5201" s="614">
        <f t="shared" si="1443"/>
        <v>36.950000000000003</v>
      </c>
      <c r="G5201" s="510"/>
      <c r="H5201" s="423"/>
      <c r="I5201" s="422">
        <f t="shared" si="1451"/>
        <v>0</v>
      </c>
      <c r="J5201" s="422">
        <f t="shared" si="1452"/>
        <v>0</v>
      </c>
      <c r="K5201" s="419"/>
      <c r="L5201" s="423">
        <f t="shared" si="1453"/>
        <v>0</v>
      </c>
      <c r="M5201" s="423">
        <f t="shared" si="1454"/>
        <v>0</v>
      </c>
      <c r="N5201" s="424">
        <f t="shared" si="1455"/>
        <v>0</v>
      </c>
      <c r="O5201" s="424">
        <f t="shared" si="1456"/>
        <v>0</v>
      </c>
      <c r="P5201" s="420"/>
      <c r="Q5201" s="532"/>
      <c r="R5201" s="526" t="str">
        <f t="shared" si="1442"/>
        <v/>
      </c>
      <c r="S5201" s="526" t="str">
        <f t="shared" si="1450"/>
        <v/>
      </c>
      <c r="V5201" s="433">
        <f>VLOOKUP(A5201,[3]Cartilha!$A:$A,1,FALSE)</f>
        <v>96664</v>
      </c>
      <c r="W5201" s="367"/>
    </row>
    <row r="5202" spans="1:23" ht="22.5" hidden="1" x14ac:dyDescent="0.2">
      <c r="A5202" s="623">
        <v>96665</v>
      </c>
      <c r="B5202" s="616" t="s">
        <v>3171</v>
      </c>
      <c r="C5202" s="620" t="s">
        <v>2818</v>
      </c>
      <c r="D5202" s="612" t="s">
        <v>169</v>
      </c>
      <c r="E5202" s="621">
        <v>15.75</v>
      </c>
      <c r="F5202" s="614">
        <f t="shared" si="1443"/>
        <v>18.989999999999998</v>
      </c>
      <c r="G5202" s="510"/>
      <c r="H5202" s="423"/>
      <c r="I5202" s="422">
        <f t="shared" si="1451"/>
        <v>0</v>
      </c>
      <c r="J5202" s="422">
        <f t="shared" si="1452"/>
        <v>0</v>
      </c>
      <c r="K5202" s="419"/>
      <c r="L5202" s="423">
        <f t="shared" si="1453"/>
        <v>0</v>
      </c>
      <c r="M5202" s="423">
        <f t="shared" si="1454"/>
        <v>0</v>
      </c>
      <c r="N5202" s="424">
        <f t="shared" si="1455"/>
        <v>0</v>
      </c>
      <c r="O5202" s="424">
        <f t="shared" si="1456"/>
        <v>0</v>
      </c>
      <c r="P5202" s="420"/>
      <c r="Q5202" s="532"/>
      <c r="R5202" s="526" t="str">
        <f t="shared" si="1442"/>
        <v/>
      </c>
      <c r="S5202" s="526" t="str">
        <f t="shared" si="1450"/>
        <v/>
      </c>
      <c r="V5202" s="433">
        <f>VLOOKUP(A5202,[3]Cartilha!$A:$A,1,FALSE)</f>
        <v>96665</v>
      </c>
      <c r="W5202" s="367"/>
    </row>
    <row r="5203" spans="1:23" ht="22.5" hidden="1" x14ac:dyDescent="0.2">
      <c r="A5203" s="623">
        <v>96666</v>
      </c>
      <c r="B5203" s="616" t="s">
        <v>3171</v>
      </c>
      <c r="C5203" s="620" t="s">
        <v>2819</v>
      </c>
      <c r="D5203" s="612" t="s">
        <v>169</v>
      </c>
      <c r="E5203" s="621">
        <v>30.22</v>
      </c>
      <c r="F5203" s="614">
        <f t="shared" si="1443"/>
        <v>36.43</v>
      </c>
      <c r="G5203" s="510"/>
      <c r="H5203" s="423"/>
      <c r="I5203" s="422">
        <f t="shared" si="1451"/>
        <v>0</v>
      </c>
      <c r="J5203" s="422">
        <f t="shared" si="1452"/>
        <v>0</v>
      </c>
      <c r="K5203" s="419"/>
      <c r="L5203" s="423">
        <f t="shared" si="1453"/>
        <v>0</v>
      </c>
      <c r="M5203" s="423">
        <f t="shared" si="1454"/>
        <v>0</v>
      </c>
      <c r="N5203" s="424">
        <f t="shared" si="1455"/>
        <v>0</v>
      </c>
      <c r="O5203" s="424">
        <f t="shared" si="1456"/>
        <v>0</v>
      </c>
      <c r="P5203" s="420"/>
      <c r="Q5203" s="532"/>
      <c r="R5203" s="526" t="str">
        <f t="shared" si="1442"/>
        <v/>
      </c>
      <c r="S5203" s="526" t="str">
        <f t="shared" si="1450"/>
        <v/>
      </c>
      <c r="V5203" s="433">
        <f>VLOOKUP(A5203,[3]Cartilha!$A:$A,1,FALSE)</f>
        <v>96666</v>
      </c>
      <c r="W5203" s="367"/>
    </row>
    <row r="5204" spans="1:23" ht="22.5" hidden="1" x14ac:dyDescent="0.2">
      <c r="A5204" s="623">
        <v>96667</v>
      </c>
      <c r="B5204" s="616" t="s">
        <v>3171</v>
      </c>
      <c r="C5204" s="620" t="s">
        <v>2820</v>
      </c>
      <c r="D5204" s="612" t="s">
        <v>169</v>
      </c>
      <c r="E5204" s="621">
        <v>53.43</v>
      </c>
      <c r="F5204" s="614">
        <f t="shared" si="1443"/>
        <v>64.42</v>
      </c>
      <c r="G5204" s="510"/>
      <c r="H5204" s="423"/>
      <c r="I5204" s="422">
        <f t="shared" si="1451"/>
        <v>0</v>
      </c>
      <c r="J5204" s="422">
        <f t="shared" si="1452"/>
        <v>0</v>
      </c>
      <c r="K5204" s="419"/>
      <c r="L5204" s="423">
        <f t="shared" si="1453"/>
        <v>0</v>
      </c>
      <c r="M5204" s="423">
        <f t="shared" si="1454"/>
        <v>0</v>
      </c>
      <c r="N5204" s="424">
        <f t="shared" si="1455"/>
        <v>0</v>
      </c>
      <c r="O5204" s="424">
        <f t="shared" si="1456"/>
        <v>0</v>
      </c>
      <c r="P5204" s="420"/>
      <c r="Q5204" s="532"/>
      <c r="R5204" s="526" t="str">
        <f t="shared" ref="R5204:R5267" si="1457">IF(Q5204="X","x",IF(Q5204="xx","x",IF(O5204&gt;0,"x","")))</f>
        <v/>
      </c>
      <c r="S5204" s="526" t="str">
        <f t="shared" si="1450"/>
        <v/>
      </c>
      <c r="V5204" s="433">
        <f>VLOOKUP(A5204,[3]Cartilha!$A:$A,1,FALSE)</f>
        <v>96667</v>
      </c>
      <c r="W5204" s="367"/>
    </row>
    <row r="5205" spans="1:23" ht="22.5" hidden="1" x14ac:dyDescent="0.2">
      <c r="A5205" s="623">
        <v>96684</v>
      </c>
      <c r="B5205" s="616" t="s">
        <v>3171</v>
      </c>
      <c r="C5205" s="620" t="s">
        <v>2821</v>
      </c>
      <c r="D5205" s="612" t="s">
        <v>169</v>
      </c>
      <c r="E5205" s="621">
        <v>6.23</v>
      </c>
      <c r="F5205" s="614">
        <f t="shared" si="1443"/>
        <v>7.51</v>
      </c>
      <c r="G5205" s="510"/>
      <c r="H5205" s="423"/>
      <c r="I5205" s="422">
        <f t="shared" si="1451"/>
        <v>0</v>
      </c>
      <c r="J5205" s="422">
        <f t="shared" si="1452"/>
        <v>0</v>
      </c>
      <c r="K5205" s="419"/>
      <c r="L5205" s="423">
        <f t="shared" si="1453"/>
        <v>0</v>
      </c>
      <c r="M5205" s="423">
        <f t="shared" si="1454"/>
        <v>0</v>
      </c>
      <c r="N5205" s="424">
        <f t="shared" si="1455"/>
        <v>0</v>
      </c>
      <c r="O5205" s="424">
        <f t="shared" si="1456"/>
        <v>0</v>
      </c>
      <c r="P5205" s="420"/>
      <c r="Q5205" s="532"/>
      <c r="R5205" s="526" t="str">
        <f t="shared" si="1457"/>
        <v/>
      </c>
      <c r="S5205" s="526" t="str">
        <f t="shared" si="1450"/>
        <v/>
      </c>
      <c r="V5205" s="433">
        <f>VLOOKUP(A5205,[3]Cartilha!$A:$A,1,FALSE)</f>
        <v>96684</v>
      </c>
      <c r="W5205" s="367"/>
    </row>
    <row r="5206" spans="1:23" ht="22.5" hidden="1" x14ac:dyDescent="0.2">
      <c r="A5206" s="623">
        <v>96685</v>
      </c>
      <c r="B5206" s="616" t="s">
        <v>3171</v>
      </c>
      <c r="C5206" s="620" t="s">
        <v>2822</v>
      </c>
      <c r="D5206" s="612" t="s">
        <v>169</v>
      </c>
      <c r="E5206" s="621">
        <v>5.51</v>
      </c>
      <c r="F5206" s="614">
        <f t="shared" si="1443"/>
        <v>6.64</v>
      </c>
      <c r="G5206" s="510"/>
      <c r="H5206" s="423"/>
      <c r="I5206" s="422">
        <f t="shared" si="1451"/>
        <v>0</v>
      </c>
      <c r="J5206" s="422">
        <f t="shared" si="1452"/>
        <v>0</v>
      </c>
      <c r="K5206" s="419"/>
      <c r="L5206" s="423">
        <f t="shared" si="1453"/>
        <v>0</v>
      </c>
      <c r="M5206" s="423">
        <f t="shared" si="1454"/>
        <v>0</v>
      </c>
      <c r="N5206" s="424">
        <f t="shared" si="1455"/>
        <v>0</v>
      </c>
      <c r="O5206" s="424">
        <f t="shared" si="1456"/>
        <v>0</v>
      </c>
      <c r="P5206" s="420"/>
      <c r="Q5206" s="532"/>
      <c r="R5206" s="526" t="str">
        <f t="shared" si="1457"/>
        <v/>
      </c>
      <c r="S5206" s="526" t="str">
        <f t="shared" si="1450"/>
        <v/>
      </c>
      <c r="V5206" s="433">
        <f>VLOOKUP(A5206,[3]Cartilha!$A:$A,1,FALSE)</f>
        <v>96685</v>
      </c>
      <c r="W5206" s="367"/>
    </row>
    <row r="5207" spans="1:23" ht="22.5" hidden="1" x14ac:dyDescent="0.2">
      <c r="A5207" s="623">
        <v>96686</v>
      </c>
      <c r="B5207" s="616" t="s">
        <v>3171</v>
      </c>
      <c r="C5207" s="620" t="s">
        <v>2823</v>
      </c>
      <c r="D5207" s="612" t="s">
        <v>169</v>
      </c>
      <c r="E5207" s="621">
        <v>9.3699999999999992</v>
      </c>
      <c r="F5207" s="614">
        <f t="shared" ref="F5207:F5270" si="1458">IF(E5207=0,0,ROUND(E5207*(1+E$13)*(1-E$14),2))</f>
        <v>11.3</v>
      </c>
      <c r="G5207" s="510"/>
      <c r="H5207" s="423"/>
      <c r="I5207" s="422">
        <f t="shared" si="1451"/>
        <v>0</v>
      </c>
      <c r="J5207" s="422">
        <f t="shared" si="1452"/>
        <v>0</v>
      </c>
      <c r="K5207" s="419"/>
      <c r="L5207" s="423">
        <f t="shared" si="1453"/>
        <v>0</v>
      </c>
      <c r="M5207" s="423">
        <f t="shared" si="1454"/>
        <v>0</v>
      </c>
      <c r="N5207" s="424">
        <f t="shared" si="1455"/>
        <v>0</v>
      </c>
      <c r="O5207" s="424">
        <f t="shared" si="1456"/>
        <v>0</v>
      </c>
      <c r="P5207" s="420"/>
      <c r="Q5207" s="532"/>
      <c r="R5207" s="526" t="str">
        <f t="shared" si="1457"/>
        <v/>
      </c>
      <c r="S5207" s="526" t="str">
        <f t="shared" si="1450"/>
        <v/>
      </c>
      <c r="V5207" s="433">
        <f>VLOOKUP(A5207,[3]Cartilha!$A:$A,1,FALSE)</f>
        <v>96686</v>
      </c>
      <c r="W5207" s="367"/>
    </row>
    <row r="5208" spans="1:23" ht="22.5" hidden="1" x14ac:dyDescent="0.2">
      <c r="A5208" s="623">
        <v>96687</v>
      </c>
      <c r="B5208" s="616" t="s">
        <v>3171</v>
      </c>
      <c r="C5208" s="620" t="s">
        <v>2824</v>
      </c>
      <c r="D5208" s="612" t="s">
        <v>169</v>
      </c>
      <c r="E5208" s="621">
        <v>9.2899999999999991</v>
      </c>
      <c r="F5208" s="614">
        <f t="shared" si="1458"/>
        <v>11.2</v>
      </c>
      <c r="G5208" s="510"/>
      <c r="H5208" s="423"/>
      <c r="I5208" s="422">
        <f t="shared" si="1451"/>
        <v>0</v>
      </c>
      <c r="J5208" s="422">
        <f t="shared" si="1452"/>
        <v>0</v>
      </c>
      <c r="K5208" s="419"/>
      <c r="L5208" s="423">
        <f t="shared" si="1453"/>
        <v>0</v>
      </c>
      <c r="M5208" s="423">
        <f t="shared" si="1454"/>
        <v>0</v>
      </c>
      <c r="N5208" s="424">
        <f t="shared" si="1455"/>
        <v>0</v>
      </c>
      <c r="O5208" s="424">
        <f t="shared" si="1456"/>
        <v>0</v>
      </c>
      <c r="P5208" s="420"/>
      <c r="Q5208" s="532"/>
      <c r="R5208" s="526" t="str">
        <f t="shared" si="1457"/>
        <v/>
      </c>
      <c r="S5208" s="526" t="str">
        <f t="shared" si="1450"/>
        <v/>
      </c>
      <c r="V5208" s="433">
        <f>VLOOKUP(A5208,[3]Cartilha!$A:$A,1,FALSE)</f>
        <v>96687</v>
      </c>
      <c r="W5208" s="367"/>
    </row>
    <row r="5209" spans="1:23" ht="22.5" hidden="1" x14ac:dyDescent="0.2">
      <c r="A5209" s="623">
        <v>96688</v>
      </c>
      <c r="B5209" s="616" t="s">
        <v>3171</v>
      </c>
      <c r="C5209" s="620" t="s">
        <v>2825</v>
      </c>
      <c r="D5209" s="612" t="s">
        <v>169</v>
      </c>
      <c r="E5209" s="621">
        <v>16.34</v>
      </c>
      <c r="F5209" s="614">
        <f t="shared" si="1458"/>
        <v>19.7</v>
      </c>
      <c r="G5209" s="510"/>
      <c r="H5209" s="423"/>
      <c r="I5209" s="422">
        <f t="shared" si="1451"/>
        <v>0</v>
      </c>
      <c r="J5209" s="422">
        <f t="shared" si="1452"/>
        <v>0</v>
      </c>
      <c r="K5209" s="419"/>
      <c r="L5209" s="423">
        <f t="shared" si="1453"/>
        <v>0</v>
      </c>
      <c r="M5209" s="423">
        <f t="shared" si="1454"/>
        <v>0</v>
      </c>
      <c r="N5209" s="424">
        <f t="shared" si="1455"/>
        <v>0</v>
      </c>
      <c r="O5209" s="424">
        <f t="shared" si="1456"/>
        <v>0</v>
      </c>
      <c r="P5209" s="420"/>
      <c r="Q5209" s="532"/>
      <c r="R5209" s="526" t="str">
        <f t="shared" si="1457"/>
        <v/>
      </c>
      <c r="S5209" s="526" t="str">
        <f t="shared" si="1450"/>
        <v/>
      </c>
      <c r="V5209" s="433">
        <f>VLOOKUP(A5209,[3]Cartilha!$A:$A,1,FALSE)</f>
        <v>96688</v>
      </c>
      <c r="W5209" s="367"/>
    </row>
    <row r="5210" spans="1:23" ht="22.5" hidden="1" x14ac:dyDescent="0.2">
      <c r="A5210" s="623">
        <v>96689</v>
      </c>
      <c r="B5210" s="616" t="s">
        <v>3171</v>
      </c>
      <c r="C5210" s="620" t="s">
        <v>2826</v>
      </c>
      <c r="D5210" s="612" t="s">
        <v>169</v>
      </c>
      <c r="E5210" s="621">
        <v>15.55</v>
      </c>
      <c r="F5210" s="614">
        <f t="shared" si="1458"/>
        <v>18.75</v>
      </c>
      <c r="G5210" s="510"/>
      <c r="H5210" s="423"/>
      <c r="I5210" s="422">
        <f t="shared" si="1451"/>
        <v>0</v>
      </c>
      <c r="J5210" s="422">
        <f t="shared" si="1452"/>
        <v>0</v>
      </c>
      <c r="K5210" s="419"/>
      <c r="L5210" s="423">
        <f t="shared" si="1453"/>
        <v>0</v>
      </c>
      <c r="M5210" s="423">
        <f t="shared" si="1454"/>
        <v>0</v>
      </c>
      <c r="N5210" s="424">
        <f t="shared" si="1455"/>
        <v>0</v>
      </c>
      <c r="O5210" s="424">
        <f t="shared" si="1456"/>
        <v>0</v>
      </c>
      <c r="P5210" s="420"/>
      <c r="Q5210" s="532"/>
      <c r="R5210" s="526" t="str">
        <f t="shared" si="1457"/>
        <v/>
      </c>
      <c r="S5210" s="526" t="str">
        <f t="shared" si="1450"/>
        <v/>
      </c>
      <c r="V5210" s="433">
        <f>VLOOKUP(A5210,[3]Cartilha!$A:$A,1,FALSE)</f>
        <v>96689</v>
      </c>
      <c r="W5210" s="367"/>
    </row>
    <row r="5211" spans="1:23" ht="22.5" hidden="1" x14ac:dyDescent="0.2">
      <c r="A5211" s="623">
        <v>96690</v>
      </c>
      <c r="B5211" s="616" t="s">
        <v>3171</v>
      </c>
      <c r="C5211" s="620" t="s">
        <v>2827</v>
      </c>
      <c r="D5211" s="612" t="s">
        <v>169</v>
      </c>
      <c r="E5211" s="621">
        <v>30.88</v>
      </c>
      <c r="F5211" s="614">
        <f t="shared" si="1458"/>
        <v>37.229999999999997</v>
      </c>
      <c r="G5211" s="510"/>
      <c r="H5211" s="423"/>
      <c r="I5211" s="422">
        <f t="shared" si="1451"/>
        <v>0</v>
      </c>
      <c r="J5211" s="422">
        <f t="shared" si="1452"/>
        <v>0</v>
      </c>
      <c r="K5211" s="419"/>
      <c r="L5211" s="423">
        <f t="shared" si="1453"/>
        <v>0</v>
      </c>
      <c r="M5211" s="423">
        <f t="shared" si="1454"/>
        <v>0</v>
      </c>
      <c r="N5211" s="424">
        <f t="shared" si="1455"/>
        <v>0</v>
      </c>
      <c r="O5211" s="424">
        <f t="shared" si="1456"/>
        <v>0</v>
      </c>
      <c r="P5211" s="420"/>
      <c r="Q5211" s="532"/>
      <c r="R5211" s="526" t="str">
        <f t="shared" si="1457"/>
        <v/>
      </c>
      <c r="S5211" s="526" t="str">
        <f t="shared" si="1450"/>
        <v/>
      </c>
      <c r="V5211" s="433">
        <f>VLOOKUP(A5211,[3]Cartilha!$A:$A,1,FALSE)</f>
        <v>96690</v>
      </c>
      <c r="W5211" s="367"/>
    </row>
    <row r="5212" spans="1:23" ht="22.5" hidden="1" x14ac:dyDescent="0.2">
      <c r="A5212" s="623">
        <v>96691</v>
      </c>
      <c r="B5212" s="616" t="s">
        <v>3171</v>
      </c>
      <c r="C5212" s="620" t="s">
        <v>2828</v>
      </c>
      <c r="D5212" s="612" t="s">
        <v>169</v>
      </c>
      <c r="E5212" s="621">
        <v>31.96</v>
      </c>
      <c r="F5212" s="614">
        <f t="shared" si="1458"/>
        <v>38.53</v>
      </c>
      <c r="G5212" s="510"/>
      <c r="H5212" s="423"/>
      <c r="I5212" s="422">
        <f t="shared" si="1451"/>
        <v>0</v>
      </c>
      <c r="J5212" s="422">
        <f t="shared" si="1452"/>
        <v>0</v>
      </c>
      <c r="K5212" s="419"/>
      <c r="L5212" s="423">
        <f t="shared" si="1453"/>
        <v>0</v>
      </c>
      <c r="M5212" s="423">
        <f t="shared" si="1454"/>
        <v>0</v>
      </c>
      <c r="N5212" s="424">
        <f t="shared" si="1455"/>
        <v>0</v>
      </c>
      <c r="O5212" s="424">
        <f t="shared" si="1456"/>
        <v>0</v>
      </c>
      <c r="P5212" s="420"/>
      <c r="Q5212" s="532"/>
      <c r="R5212" s="526" t="str">
        <f t="shared" si="1457"/>
        <v/>
      </c>
      <c r="S5212" s="526" t="str">
        <f t="shared" si="1450"/>
        <v/>
      </c>
      <c r="V5212" s="433">
        <f>VLOOKUP(A5212,[3]Cartilha!$A:$A,1,FALSE)</f>
        <v>96691</v>
      </c>
      <c r="W5212" s="367"/>
    </row>
    <row r="5213" spans="1:23" ht="22.5" hidden="1" x14ac:dyDescent="0.2">
      <c r="A5213" s="623">
        <v>96692</v>
      </c>
      <c r="B5213" s="616" t="s">
        <v>3171</v>
      </c>
      <c r="C5213" s="620" t="s">
        <v>2829</v>
      </c>
      <c r="D5213" s="612" t="s">
        <v>169</v>
      </c>
      <c r="E5213" s="621">
        <v>46.65</v>
      </c>
      <c r="F5213" s="614">
        <f t="shared" si="1458"/>
        <v>56.24</v>
      </c>
      <c r="G5213" s="510"/>
      <c r="H5213" s="423"/>
      <c r="I5213" s="422">
        <f t="shared" si="1451"/>
        <v>0</v>
      </c>
      <c r="J5213" s="422">
        <f t="shared" si="1452"/>
        <v>0</v>
      </c>
      <c r="K5213" s="419"/>
      <c r="L5213" s="423">
        <f t="shared" si="1453"/>
        <v>0</v>
      </c>
      <c r="M5213" s="423">
        <f t="shared" si="1454"/>
        <v>0</v>
      </c>
      <c r="N5213" s="424">
        <f t="shared" si="1455"/>
        <v>0</v>
      </c>
      <c r="O5213" s="424">
        <f t="shared" si="1456"/>
        <v>0</v>
      </c>
      <c r="P5213" s="420"/>
      <c r="Q5213" s="532"/>
      <c r="R5213" s="526" t="str">
        <f t="shared" si="1457"/>
        <v/>
      </c>
      <c r="S5213" s="526" t="str">
        <f t="shared" si="1450"/>
        <v/>
      </c>
      <c r="V5213" s="433">
        <f>VLOOKUP(A5213,[3]Cartilha!$A:$A,1,FALSE)</f>
        <v>96692</v>
      </c>
      <c r="W5213" s="367"/>
    </row>
    <row r="5214" spans="1:23" ht="22.5" hidden="1" x14ac:dyDescent="0.2">
      <c r="A5214" s="623">
        <v>96693</v>
      </c>
      <c r="B5214" s="616" t="s">
        <v>3171</v>
      </c>
      <c r="C5214" s="620" t="s">
        <v>2830</v>
      </c>
      <c r="D5214" s="612" t="s">
        <v>169</v>
      </c>
      <c r="E5214" s="621">
        <v>44.01</v>
      </c>
      <c r="F5214" s="614">
        <f t="shared" si="1458"/>
        <v>53.06</v>
      </c>
      <c r="G5214" s="510"/>
      <c r="H5214" s="423"/>
      <c r="I5214" s="422">
        <f t="shared" si="1451"/>
        <v>0</v>
      </c>
      <c r="J5214" s="422">
        <f t="shared" si="1452"/>
        <v>0</v>
      </c>
      <c r="K5214" s="419"/>
      <c r="L5214" s="423">
        <f t="shared" si="1453"/>
        <v>0</v>
      </c>
      <c r="M5214" s="423">
        <f t="shared" si="1454"/>
        <v>0</v>
      </c>
      <c r="N5214" s="424">
        <f t="shared" si="1455"/>
        <v>0</v>
      </c>
      <c r="O5214" s="424">
        <f t="shared" si="1456"/>
        <v>0</v>
      </c>
      <c r="P5214" s="420"/>
      <c r="Q5214" s="532"/>
      <c r="R5214" s="526" t="str">
        <f t="shared" si="1457"/>
        <v/>
      </c>
      <c r="S5214" s="526" t="str">
        <f t="shared" si="1450"/>
        <v/>
      </c>
      <c r="V5214" s="433">
        <f>VLOOKUP(A5214,[3]Cartilha!$A:$A,1,FALSE)</f>
        <v>96693</v>
      </c>
      <c r="W5214" s="367"/>
    </row>
    <row r="5215" spans="1:23" ht="22.5" hidden="1" x14ac:dyDescent="0.2">
      <c r="A5215" s="623">
        <v>96694</v>
      </c>
      <c r="B5215" s="616" t="s">
        <v>3171</v>
      </c>
      <c r="C5215" s="620" t="s">
        <v>2831</v>
      </c>
      <c r="D5215" s="612" t="s">
        <v>169</v>
      </c>
      <c r="E5215" s="621">
        <v>105.09</v>
      </c>
      <c r="F5215" s="614">
        <f t="shared" si="1458"/>
        <v>126.7</v>
      </c>
      <c r="G5215" s="510"/>
      <c r="H5215" s="423"/>
      <c r="I5215" s="422">
        <f t="shared" si="1451"/>
        <v>0</v>
      </c>
      <c r="J5215" s="422">
        <f t="shared" si="1452"/>
        <v>0</v>
      </c>
      <c r="K5215" s="419"/>
      <c r="L5215" s="423">
        <f t="shared" si="1453"/>
        <v>0</v>
      </c>
      <c r="M5215" s="423">
        <f t="shared" si="1454"/>
        <v>0</v>
      </c>
      <c r="N5215" s="424">
        <f t="shared" si="1455"/>
        <v>0</v>
      </c>
      <c r="O5215" s="424">
        <f t="shared" si="1456"/>
        <v>0</v>
      </c>
      <c r="P5215" s="420"/>
      <c r="Q5215" s="532"/>
      <c r="R5215" s="526" t="str">
        <f t="shared" si="1457"/>
        <v/>
      </c>
      <c r="S5215" s="526" t="str">
        <f t="shared" si="1450"/>
        <v/>
      </c>
      <c r="V5215" s="433">
        <f>VLOOKUP(A5215,[3]Cartilha!$A:$A,1,FALSE)</f>
        <v>96694</v>
      </c>
      <c r="W5215" s="367"/>
    </row>
    <row r="5216" spans="1:23" ht="22.5" hidden="1" x14ac:dyDescent="0.2">
      <c r="A5216" s="623">
        <v>96695</v>
      </c>
      <c r="B5216" s="616" t="s">
        <v>3171</v>
      </c>
      <c r="C5216" s="620" t="s">
        <v>2832</v>
      </c>
      <c r="D5216" s="612" t="s">
        <v>169</v>
      </c>
      <c r="E5216" s="621">
        <v>101.99</v>
      </c>
      <c r="F5216" s="614">
        <f t="shared" si="1458"/>
        <v>122.96</v>
      </c>
      <c r="G5216" s="510"/>
      <c r="H5216" s="423"/>
      <c r="I5216" s="422">
        <f t="shared" si="1451"/>
        <v>0</v>
      </c>
      <c r="J5216" s="422">
        <f t="shared" si="1452"/>
        <v>0</v>
      </c>
      <c r="K5216" s="419"/>
      <c r="L5216" s="423">
        <f t="shared" si="1453"/>
        <v>0</v>
      </c>
      <c r="M5216" s="423">
        <f t="shared" si="1454"/>
        <v>0</v>
      </c>
      <c r="N5216" s="424">
        <f t="shared" si="1455"/>
        <v>0</v>
      </c>
      <c r="O5216" s="424">
        <f t="shared" si="1456"/>
        <v>0</v>
      </c>
      <c r="P5216" s="420"/>
      <c r="Q5216" s="532"/>
      <c r="R5216" s="526" t="str">
        <f t="shared" si="1457"/>
        <v/>
      </c>
      <c r="S5216" s="526" t="str">
        <f t="shared" si="1450"/>
        <v/>
      </c>
      <c r="V5216" s="433">
        <f>VLOOKUP(A5216,[3]Cartilha!$A:$A,1,FALSE)</f>
        <v>96695</v>
      </c>
      <c r="W5216" s="367"/>
    </row>
    <row r="5217" spans="1:23" ht="22.5" hidden="1" x14ac:dyDescent="0.2">
      <c r="A5217" s="623">
        <v>96696</v>
      </c>
      <c r="B5217" s="616" t="s">
        <v>3171</v>
      </c>
      <c r="C5217" s="620" t="s">
        <v>2833</v>
      </c>
      <c r="D5217" s="612" t="s">
        <v>169</v>
      </c>
      <c r="E5217" s="621">
        <v>158.61000000000001</v>
      </c>
      <c r="F5217" s="614">
        <f t="shared" si="1458"/>
        <v>191.22</v>
      </c>
      <c r="G5217" s="510"/>
      <c r="H5217" s="423"/>
      <c r="I5217" s="422">
        <f t="shared" si="1451"/>
        <v>0</v>
      </c>
      <c r="J5217" s="422">
        <f t="shared" si="1452"/>
        <v>0</v>
      </c>
      <c r="K5217" s="419"/>
      <c r="L5217" s="423">
        <f t="shared" si="1453"/>
        <v>0</v>
      </c>
      <c r="M5217" s="423">
        <f t="shared" si="1454"/>
        <v>0</v>
      </c>
      <c r="N5217" s="424">
        <f t="shared" si="1455"/>
        <v>0</v>
      </c>
      <c r="O5217" s="424">
        <f t="shared" si="1456"/>
        <v>0</v>
      </c>
      <c r="P5217" s="420"/>
      <c r="Q5217" s="532"/>
      <c r="R5217" s="526" t="str">
        <f t="shared" si="1457"/>
        <v/>
      </c>
      <c r="S5217" s="526" t="str">
        <f t="shared" si="1450"/>
        <v/>
      </c>
      <c r="V5217" s="433">
        <f>VLOOKUP(A5217,[3]Cartilha!$A:$A,1,FALSE)</f>
        <v>96696</v>
      </c>
      <c r="W5217" s="367"/>
    </row>
    <row r="5218" spans="1:23" ht="22.5" hidden="1" x14ac:dyDescent="0.2">
      <c r="A5218" s="623">
        <v>96697</v>
      </c>
      <c r="B5218" s="616" t="s">
        <v>3171</v>
      </c>
      <c r="C5218" s="620" t="s">
        <v>2834</v>
      </c>
      <c r="D5218" s="612" t="s">
        <v>169</v>
      </c>
      <c r="E5218" s="621">
        <v>237.39</v>
      </c>
      <c r="F5218" s="614">
        <f t="shared" si="1458"/>
        <v>286.2</v>
      </c>
      <c r="G5218" s="510"/>
      <c r="H5218" s="423"/>
      <c r="I5218" s="422">
        <f t="shared" si="1451"/>
        <v>0</v>
      </c>
      <c r="J5218" s="422">
        <f t="shared" si="1452"/>
        <v>0</v>
      </c>
      <c r="K5218" s="419"/>
      <c r="L5218" s="423">
        <f t="shared" si="1453"/>
        <v>0</v>
      </c>
      <c r="M5218" s="423">
        <f t="shared" si="1454"/>
        <v>0</v>
      </c>
      <c r="N5218" s="424">
        <f t="shared" si="1455"/>
        <v>0</v>
      </c>
      <c r="O5218" s="424">
        <f t="shared" si="1456"/>
        <v>0</v>
      </c>
      <c r="P5218" s="420"/>
      <c r="Q5218" s="532"/>
      <c r="R5218" s="526" t="str">
        <f t="shared" si="1457"/>
        <v/>
      </c>
      <c r="S5218" s="526" t="str">
        <f t="shared" ref="S5218:S5281" si="1459">IF(Q5218="X","x",IF(Q5218="xx","x",IF(OR(J5218&gt;0,O5218&gt;0),"x","")))</f>
        <v/>
      </c>
      <c r="V5218" s="433">
        <f>VLOOKUP(A5218,[3]Cartilha!$A:$A,1,FALSE)</f>
        <v>96697</v>
      </c>
      <c r="W5218" s="367"/>
    </row>
    <row r="5219" spans="1:23" hidden="1" x14ac:dyDescent="0.2">
      <c r="A5219" s="623">
        <v>96698</v>
      </c>
      <c r="B5219" s="616" t="s">
        <v>3171</v>
      </c>
      <c r="C5219" s="620" t="s">
        <v>2835</v>
      </c>
      <c r="D5219" s="612" t="s">
        <v>169</v>
      </c>
      <c r="E5219" s="621">
        <v>4.79</v>
      </c>
      <c r="F5219" s="614">
        <f t="shared" si="1458"/>
        <v>5.77</v>
      </c>
      <c r="G5219" s="510"/>
      <c r="H5219" s="423"/>
      <c r="I5219" s="422">
        <f t="shared" si="1451"/>
        <v>0</v>
      </c>
      <c r="J5219" s="422">
        <f t="shared" si="1452"/>
        <v>0</v>
      </c>
      <c r="K5219" s="419"/>
      <c r="L5219" s="423">
        <f t="shared" si="1453"/>
        <v>0</v>
      </c>
      <c r="M5219" s="423">
        <f t="shared" si="1454"/>
        <v>0</v>
      </c>
      <c r="N5219" s="424">
        <f t="shared" si="1455"/>
        <v>0</v>
      </c>
      <c r="O5219" s="424">
        <f t="shared" si="1456"/>
        <v>0</v>
      </c>
      <c r="P5219" s="420"/>
      <c r="Q5219" s="532"/>
      <c r="R5219" s="526" t="str">
        <f t="shared" si="1457"/>
        <v/>
      </c>
      <c r="S5219" s="526" t="str">
        <f t="shared" si="1459"/>
        <v/>
      </c>
      <c r="V5219" s="433">
        <f>VLOOKUP(A5219,[3]Cartilha!$A:$A,1,FALSE)</f>
        <v>96698</v>
      </c>
      <c r="W5219" s="367"/>
    </row>
    <row r="5220" spans="1:23" ht="22.5" hidden="1" x14ac:dyDescent="0.2">
      <c r="A5220" s="623">
        <v>96699</v>
      </c>
      <c r="B5220" s="616" t="s">
        <v>3171</v>
      </c>
      <c r="C5220" s="620" t="s">
        <v>2836</v>
      </c>
      <c r="D5220" s="612" t="s">
        <v>169</v>
      </c>
      <c r="E5220" s="621">
        <v>24.93</v>
      </c>
      <c r="F5220" s="614">
        <f t="shared" si="1458"/>
        <v>30.06</v>
      </c>
      <c r="G5220" s="510"/>
      <c r="H5220" s="423"/>
      <c r="I5220" s="422">
        <f t="shared" si="1451"/>
        <v>0</v>
      </c>
      <c r="J5220" s="422">
        <f t="shared" si="1452"/>
        <v>0</v>
      </c>
      <c r="K5220" s="419"/>
      <c r="L5220" s="423">
        <f t="shared" si="1453"/>
        <v>0</v>
      </c>
      <c r="M5220" s="423">
        <f t="shared" si="1454"/>
        <v>0</v>
      </c>
      <c r="N5220" s="424">
        <f t="shared" si="1455"/>
        <v>0</v>
      </c>
      <c r="O5220" s="424">
        <f t="shared" si="1456"/>
        <v>0</v>
      </c>
      <c r="P5220" s="420"/>
      <c r="Q5220" s="532"/>
      <c r="R5220" s="526" t="str">
        <f t="shared" si="1457"/>
        <v/>
      </c>
      <c r="S5220" s="526" t="str">
        <f t="shared" si="1459"/>
        <v/>
      </c>
      <c r="V5220" s="433">
        <f>VLOOKUP(A5220,[3]Cartilha!$A:$A,1,FALSE)</f>
        <v>96699</v>
      </c>
      <c r="W5220" s="367"/>
    </row>
    <row r="5221" spans="1:23" ht="22.5" hidden="1" x14ac:dyDescent="0.2">
      <c r="A5221" s="623">
        <v>96700</v>
      </c>
      <c r="B5221" s="616" t="s">
        <v>3171</v>
      </c>
      <c r="C5221" s="620" t="s">
        <v>2837</v>
      </c>
      <c r="D5221" s="612" t="s">
        <v>169</v>
      </c>
      <c r="E5221" s="621">
        <v>17.739999999999998</v>
      </c>
      <c r="F5221" s="614">
        <f t="shared" si="1458"/>
        <v>21.39</v>
      </c>
      <c r="G5221" s="510"/>
      <c r="H5221" s="423"/>
      <c r="I5221" s="422">
        <f t="shared" si="1451"/>
        <v>0</v>
      </c>
      <c r="J5221" s="422">
        <f t="shared" si="1452"/>
        <v>0</v>
      </c>
      <c r="K5221" s="419"/>
      <c r="L5221" s="423">
        <f t="shared" si="1453"/>
        <v>0</v>
      </c>
      <c r="M5221" s="423">
        <f t="shared" si="1454"/>
        <v>0</v>
      </c>
      <c r="N5221" s="424">
        <f t="shared" si="1455"/>
        <v>0</v>
      </c>
      <c r="O5221" s="424">
        <f t="shared" si="1456"/>
        <v>0</v>
      </c>
      <c r="P5221" s="420"/>
      <c r="Q5221" s="532"/>
      <c r="R5221" s="526" t="str">
        <f t="shared" si="1457"/>
        <v/>
      </c>
      <c r="S5221" s="526" t="str">
        <f t="shared" si="1459"/>
        <v/>
      </c>
      <c r="V5221" s="433">
        <f>VLOOKUP(A5221,[3]Cartilha!$A:$A,1,FALSE)</f>
        <v>96700</v>
      </c>
      <c r="W5221" s="367"/>
    </row>
    <row r="5222" spans="1:23" hidden="1" x14ac:dyDescent="0.2">
      <c r="A5222" s="623">
        <v>96701</v>
      </c>
      <c r="B5222" s="616" t="s">
        <v>3171</v>
      </c>
      <c r="C5222" s="620" t="s">
        <v>2838</v>
      </c>
      <c r="D5222" s="612" t="s">
        <v>169</v>
      </c>
      <c r="E5222" s="621">
        <v>6.49</v>
      </c>
      <c r="F5222" s="614">
        <f t="shared" si="1458"/>
        <v>7.82</v>
      </c>
      <c r="G5222" s="510"/>
      <c r="H5222" s="423"/>
      <c r="I5222" s="422">
        <f t="shared" si="1451"/>
        <v>0</v>
      </c>
      <c r="J5222" s="422">
        <f t="shared" si="1452"/>
        <v>0</v>
      </c>
      <c r="K5222" s="419"/>
      <c r="L5222" s="423">
        <f t="shared" si="1453"/>
        <v>0</v>
      </c>
      <c r="M5222" s="423">
        <f t="shared" si="1454"/>
        <v>0</v>
      </c>
      <c r="N5222" s="424">
        <f t="shared" si="1455"/>
        <v>0</v>
      </c>
      <c r="O5222" s="424">
        <f t="shared" si="1456"/>
        <v>0</v>
      </c>
      <c r="P5222" s="420"/>
      <c r="Q5222" s="532"/>
      <c r="R5222" s="526" t="str">
        <f t="shared" si="1457"/>
        <v/>
      </c>
      <c r="S5222" s="526" t="str">
        <f t="shared" si="1459"/>
        <v/>
      </c>
      <c r="V5222" s="433">
        <f>VLOOKUP(A5222,[3]Cartilha!$A:$A,1,FALSE)</f>
        <v>96701</v>
      </c>
      <c r="W5222" s="367"/>
    </row>
    <row r="5223" spans="1:23" ht="22.5" hidden="1" x14ac:dyDescent="0.2">
      <c r="A5223" s="623">
        <v>96702</v>
      </c>
      <c r="B5223" s="616" t="s">
        <v>3171</v>
      </c>
      <c r="C5223" s="620" t="s">
        <v>2839</v>
      </c>
      <c r="D5223" s="612" t="s">
        <v>169</v>
      </c>
      <c r="E5223" s="621">
        <v>6.86</v>
      </c>
      <c r="F5223" s="614">
        <f t="shared" si="1458"/>
        <v>8.27</v>
      </c>
      <c r="G5223" s="510"/>
      <c r="H5223" s="423"/>
      <c r="I5223" s="422">
        <f t="shared" si="1451"/>
        <v>0</v>
      </c>
      <c r="J5223" s="422">
        <f t="shared" si="1452"/>
        <v>0</v>
      </c>
      <c r="K5223" s="419"/>
      <c r="L5223" s="423">
        <f t="shared" si="1453"/>
        <v>0</v>
      </c>
      <c r="M5223" s="423">
        <f t="shared" si="1454"/>
        <v>0</v>
      </c>
      <c r="N5223" s="424">
        <f t="shared" si="1455"/>
        <v>0</v>
      </c>
      <c r="O5223" s="424">
        <f t="shared" si="1456"/>
        <v>0</v>
      </c>
      <c r="P5223" s="420"/>
      <c r="Q5223" s="532"/>
      <c r="R5223" s="526" t="str">
        <f t="shared" si="1457"/>
        <v/>
      </c>
      <c r="S5223" s="526" t="str">
        <f t="shared" si="1459"/>
        <v/>
      </c>
      <c r="V5223" s="433">
        <f>VLOOKUP(A5223,[3]Cartilha!$A:$A,1,FALSE)</f>
        <v>96702</v>
      </c>
      <c r="W5223" s="367"/>
    </row>
    <row r="5224" spans="1:23" hidden="1" x14ac:dyDescent="0.2">
      <c r="A5224" s="623">
        <v>96703</v>
      </c>
      <c r="B5224" s="616" t="s">
        <v>3171</v>
      </c>
      <c r="C5224" s="620" t="s">
        <v>2840</v>
      </c>
      <c r="D5224" s="612" t="s">
        <v>169</v>
      </c>
      <c r="E5224" s="621">
        <v>14.06</v>
      </c>
      <c r="F5224" s="614">
        <f t="shared" si="1458"/>
        <v>16.95</v>
      </c>
      <c r="G5224" s="510"/>
      <c r="H5224" s="423"/>
      <c r="I5224" s="422">
        <f t="shared" si="1451"/>
        <v>0</v>
      </c>
      <c r="J5224" s="422">
        <f t="shared" si="1452"/>
        <v>0</v>
      </c>
      <c r="K5224" s="419"/>
      <c r="L5224" s="423">
        <f t="shared" si="1453"/>
        <v>0</v>
      </c>
      <c r="M5224" s="423">
        <f t="shared" si="1454"/>
        <v>0</v>
      </c>
      <c r="N5224" s="424">
        <f t="shared" si="1455"/>
        <v>0</v>
      </c>
      <c r="O5224" s="424">
        <f t="shared" si="1456"/>
        <v>0</v>
      </c>
      <c r="P5224" s="420"/>
      <c r="Q5224" s="532"/>
      <c r="R5224" s="526" t="str">
        <f t="shared" si="1457"/>
        <v/>
      </c>
      <c r="S5224" s="526" t="str">
        <f t="shared" si="1459"/>
        <v/>
      </c>
      <c r="V5224" s="433">
        <f>VLOOKUP(A5224,[3]Cartilha!$A:$A,1,FALSE)</f>
        <v>96703</v>
      </c>
      <c r="W5224" s="367"/>
    </row>
    <row r="5225" spans="1:23" ht="22.5" hidden="1" x14ac:dyDescent="0.2">
      <c r="A5225" s="623">
        <v>96704</v>
      </c>
      <c r="B5225" s="616" t="s">
        <v>3171</v>
      </c>
      <c r="C5225" s="620" t="s">
        <v>2841</v>
      </c>
      <c r="D5225" s="612" t="s">
        <v>169</v>
      </c>
      <c r="E5225" s="621">
        <v>16.43</v>
      </c>
      <c r="F5225" s="614">
        <f t="shared" si="1458"/>
        <v>19.809999999999999</v>
      </c>
      <c r="G5225" s="510"/>
      <c r="H5225" s="423"/>
      <c r="I5225" s="422">
        <f t="shared" si="1451"/>
        <v>0</v>
      </c>
      <c r="J5225" s="422">
        <f t="shared" si="1452"/>
        <v>0</v>
      </c>
      <c r="K5225" s="419"/>
      <c r="L5225" s="423">
        <f t="shared" si="1453"/>
        <v>0</v>
      </c>
      <c r="M5225" s="423">
        <f t="shared" si="1454"/>
        <v>0</v>
      </c>
      <c r="N5225" s="424">
        <f t="shared" si="1455"/>
        <v>0</v>
      </c>
      <c r="O5225" s="424">
        <f t="shared" si="1456"/>
        <v>0</v>
      </c>
      <c r="P5225" s="420"/>
      <c r="Q5225" s="532"/>
      <c r="R5225" s="526" t="str">
        <f t="shared" si="1457"/>
        <v/>
      </c>
      <c r="S5225" s="526" t="str">
        <f t="shared" si="1459"/>
        <v/>
      </c>
      <c r="V5225" s="433">
        <f>VLOOKUP(A5225,[3]Cartilha!$A:$A,1,FALSE)</f>
        <v>96704</v>
      </c>
      <c r="W5225" s="367"/>
    </row>
    <row r="5226" spans="1:23" hidden="1" x14ac:dyDescent="0.2">
      <c r="A5226" s="623">
        <v>96705</v>
      </c>
      <c r="B5226" s="616" t="s">
        <v>3171</v>
      </c>
      <c r="C5226" s="620" t="s">
        <v>2842</v>
      </c>
      <c r="D5226" s="612" t="s">
        <v>169</v>
      </c>
      <c r="E5226" s="621">
        <v>21.19</v>
      </c>
      <c r="F5226" s="614">
        <f t="shared" si="1458"/>
        <v>25.55</v>
      </c>
      <c r="G5226" s="510"/>
      <c r="H5226" s="423"/>
      <c r="I5226" s="422">
        <f t="shared" si="1451"/>
        <v>0</v>
      </c>
      <c r="J5226" s="422">
        <f t="shared" si="1452"/>
        <v>0</v>
      </c>
      <c r="K5226" s="419"/>
      <c r="L5226" s="423">
        <f t="shared" si="1453"/>
        <v>0</v>
      </c>
      <c r="M5226" s="423">
        <f t="shared" si="1454"/>
        <v>0</v>
      </c>
      <c r="N5226" s="424">
        <f t="shared" si="1455"/>
        <v>0</v>
      </c>
      <c r="O5226" s="424">
        <f t="shared" si="1456"/>
        <v>0</v>
      </c>
      <c r="P5226" s="420"/>
      <c r="Q5226" s="532"/>
      <c r="R5226" s="526" t="str">
        <f t="shared" si="1457"/>
        <v/>
      </c>
      <c r="S5226" s="526" t="str">
        <f t="shared" si="1459"/>
        <v/>
      </c>
      <c r="V5226" s="433">
        <f>VLOOKUP(A5226,[3]Cartilha!$A:$A,1,FALSE)</f>
        <v>96705</v>
      </c>
      <c r="W5226" s="367"/>
    </row>
    <row r="5227" spans="1:23" hidden="1" x14ac:dyDescent="0.2">
      <c r="A5227" s="623">
        <v>96706</v>
      </c>
      <c r="B5227" s="616" t="s">
        <v>3171</v>
      </c>
      <c r="C5227" s="620" t="s">
        <v>2843</v>
      </c>
      <c r="D5227" s="612" t="s">
        <v>169</v>
      </c>
      <c r="E5227" s="621">
        <v>31.77</v>
      </c>
      <c r="F5227" s="614">
        <f t="shared" si="1458"/>
        <v>38.299999999999997</v>
      </c>
      <c r="G5227" s="510"/>
      <c r="H5227" s="423"/>
      <c r="I5227" s="422">
        <f t="shared" si="1451"/>
        <v>0</v>
      </c>
      <c r="J5227" s="422">
        <f t="shared" si="1452"/>
        <v>0</v>
      </c>
      <c r="K5227" s="419"/>
      <c r="L5227" s="423">
        <f t="shared" si="1453"/>
        <v>0</v>
      </c>
      <c r="M5227" s="423">
        <f t="shared" si="1454"/>
        <v>0</v>
      </c>
      <c r="N5227" s="424">
        <f t="shared" si="1455"/>
        <v>0</v>
      </c>
      <c r="O5227" s="424">
        <f t="shared" si="1456"/>
        <v>0</v>
      </c>
      <c r="P5227" s="420"/>
      <c r="Q5227" s="532"/>
      <c r="R5227" s="526" t="str">
        <f t="shared" si="1457"/>
        <v/>
      </c>
      <c r="S5227" s="526" t="str">
        <f t="shared" si="1459"/>
        <v/>
      </c>
      <c r="V5227" s="433">
        <f>VLOOKUP(A5227,[3]Cartilha!$A:$A,1,FALSE)</f>
        <v>96706</v>
      </c>
      <c r="W5227" s="367"/>
    </row>
    <row r="5228" spans="1:23" hidden="1" x14ac:dyDescent="0.2">
      <c r="A5228" s="623">
        <v>96707</v>
      </c>
      <c r="B5228" s="616" t="s">
        <v>3171</v>
      </c>
      <c r="C5228" s="620" t="s">
        <v>2844</v>
      </c>
      <c r="D5228" s="612" t="s">
        <v>169</v>
      </c>
      <c r="E5228" s="621">
        <v>67.44</v>
      </c>
      <c r="F5228" s="614">
        <f t="shared" si="1458"/>
        <v>81.31</v>
      </c>
      <c r="G5228" s="510"/>
      <c r="H5228" s="423"/>
      <c r="I5228" s="422">
        <f t="shared" si="1451"/>
        <v>0</v>
      </c>
      <c r="J5228" s="422">
        <f t="shared" si="1452"/>
        <v>0</v>
      </c>
      <c r="K5228" s="419"/>
      <c r="L5228" s="423">
        <f t="shared" si="1453"/>
        <v>0</v>
      </c>
      <c r="M5228" s="423">
        <f t="shared" si="1454"/>
        <v>0</v>
      </c>
      <c r="N5228" s="424">
        <f t="shared" si="1455"/>
        <v>0</v>
      </c>
      <c r="O5228" s="424">
        <f t="shared" si="1456"/>
        <v>0</v>
      </c>
      <c r="P5228" s="420"/>
      <c r="Q5228" s="532"/>
      <c r="R5228" s="526" t="str">
        <f t="shared" si="1457"/>
        <v/>
      </c>
      <c r="S5228" s="526" t="str">
        <f t="shared" si="1459"/>
        <v/>
      </c>
      <c r="V5228" s="433">
        <f>VLOOKUP(A5228,[3]Cartilha!$A:$A,1,FALSE)</f>
        <v>96707</v>
      </c>
      <c r="W5228" s="367"/>
    </row>
    <row r="5229" spans="1:23" hidden="1" x14ac:dyDescent="0.2">
      <c r="A5229" s="623">
        <v>96708</v>
      </c>
      <c r="B5229" s="616" t="s">
        <v>3171</v>
      </c>
      <c r="C5229" s="620" t="s">
        <v>2845</v>
      </c>
      <c r="D5229" s="612" t="s">
        <v>169</v>
      </c>
      <c r="E5229" s="621">
        <v>106.82</v>
      </c>
      <c r="F5229" s="614">
        <f t="shared" si="1458"/>
        <v>128.78</v>
      </c>
      <c r="G5229" s="510"/>
      <c r="H5229" s="423"/>
      <c r="I5229" s="422">
        <f t="shared" si="1451"/>
        <v>0</v>
      </c>
      <c r="J5229" s="422">
        <f t="shared" si="1452"/>
        <v>0</v>
      </c>
      <c r="K5229" s="419"/>
      <c r="L5229" s="423">
        <f t="shared" si="1453"/>
        <v>0</v>
      </c>
      <c r="M5229" s="423">
        <f t="shared" si="1454"/>
        <v>0</v>
      </c>
      <c r="N5229" s="424">
        <f t="shared" si="1455"/>
        <v>0</v>
      </c>
      <c r="O5229" s="424">
        <f t="shared" si="1456"/>
        <v>0</v>
      </c>
      <c r="P5229" s="420"/>
      <c r="Q5229" s="532"/>
      <c r="R5229" s="526" t="str">
        <f t="shared" si="1457"/>
        <v/>
      </c>
      <c r="S5229" s="526" t="str">
        <f t="shared" si="1459"/>
        <v/>
      </c>
      <c r="V5229" s="433">
        <f>VLOOKUP(A5229,[3]Cartilha!$A:$A,1,FALSE)</f>
        <v>96708</v>
      </c>
      <c r="W5229" s="367"/>
    </row>
    <row r="5230" spans="1:23" hidden="1" x14ac:dyDescent="0.2">
      <c r="A5230" s="623">
        <v>96709</v>
      </c>
      <c r="B5230" s="616" t="s">
        <v>3171</v>
      </c>
      <c r="C5230" s="620" t="s">
        <v>2846</v>
      </c>
      <c r="D5230" s="612" t="s">
        <v>169</v>
      </c>
      <c r="E5230" s="621">
        <v>169.13</v>
      </c>
      <c r="F5230" s="614">
        <f t="shared" si="1458"/>
        <v>203.9</v>
      </c>
      <c r="G5230" s="510"/>
      <c r="H5230" s="423"/>
      <c r="I5230" s="422">
        <f t="shared" si="1451"/>
        <v>0</v>
      </c>
      <c r="J5230" s="422">
        <f t="shared" si="1452"/>
        <v>0</v>
      </c>
      <c r="K5230" s="419"/>
      <c r="L5230" s="423">
        <f t="shared" si="1453"/>
        <v>0</v>
      </c>
      <c r="M5230" s="423">
        <f t="shared" si="1454"/>
        <v>0</v>
      </c>
      <c r="N5230" s="424">
        <f t="shared" si="1455"/>
        <v>0</v>
      </c>
      <c r="O5230" s="424">
        <f t="shared" si="1456"/>
        <v>0</v>
      </c>
      <c r="P5230" s="420"/>
      <c r="Q5230" s="532"/>
      <c r="R5230" s="526" t="str">
        <f t="shared" si="1457"/>
        <v/>
      </c>
      <c r="S5230" s="526" t="str">
        <f t="shared" si="1459"/>
        <v/>
      </c>
      <c r="V5230" s="433">
        <f>VLOOKUP(A5230,[3]Cartilha!$A:$A,1,FALSE)</f>
        <v>96709</v>
      </c>
      <c r="W5230" s="367"/>
    </row>
    <row r="5231" spans="1:23" hidden="1" x14ac:dyDescent="0.2">
      <c r="A5231" s="623">
        <v>96710</v>
      </c>
      <c r="B5231" s="616" t="s">
        <v>3171</v>
      </c>
      <c r="C5231" s="620" t="s">
        <v>2847</v>
      </c>
      <c r="D5231" s="612" t="s">
        <v>169</v>
      </c>
      <c r="E5231" s="621">
        <v>8.14</v>
      </c>
      <c r="F5231" s="614">
        <f t="shared" si="1458"/>
        <v>9.81</v>
      </c>
      <c r="G5231" s="510"/>
      <c r="H5231" s="423"/>
      <c r="I5231" s="422">
        <f t="shared" si="1451"/>
        <v>0</v>
      </c>
      <c r="J5231" s="422">
        <f t="shared" si="1452"/>
        <v>0</v>
      </c>
      <c r="K5231" s="419"/>
      <c r="L5231" s="423">
        <f t="shared" si="1453"/>
        <v>0</v>
      </c>
      <c r="M5231" s="423">
        <f t="shared" si="1454"/>
        <v>0</v>
      </c>
      <c r="N5231" s="424">
        <f t="shared" si="1455"/>
        <v>0</v>
      </c>
      <c r="O5231" s="424">
        <f t="shared" si="1456"/>
        <v>0</v>
      </c>
      <c r="P5231" s="420"/>
      <c r="Q5231" s="532"/>
      <c r="R5231" s="526" t="str">
        <f t="shared" si="1457"/>
        <v/>
      </c>
      <c r="S5231" s="526" t="str">
        <f t="shared" si="1459"/>
        <v/>
      </c>
      <c r="V5231" s="433">
        <f>VLOOKUP(A5231,[3]Cartilha!$A:$A,1,FALSE)</f>
        <v>96710</v>
      </c>
      <c r="W5231" s="367"/>
    </row>
    <row r="5232" spans="1:23" hidden="1" x14ac:dyDescent="0.2">
      <c r="A5232" s="623">
        <v>96711</v>
      </c>
      <c r="B5232" s="616" t="s">
        <v>3171</v>
      </c>
      <c r="C5232" s="620" t="s">
        <v>2848</v>
      </c>
      <c r="D5232" s="612" t="s">
        <v>169</v>
      </c>
      <c r="E5232" s="621">
        <v>12.71</v>
      </c>
      <c r="F5232" s="614">
        <f t="shared" si="1458"/>
        <v>15.32</v>
      </c>
      <c r="G5232" s="510"/>
      <c r="H5232" s="423"/>
      <c r="I5232" s="422">
        <f t="shared" si="1451"/>
        <v>0</v>
      </c>
      <c r="J5232" s="422">
        <f t="shared" si="1452"/>
        <v>0</v>
      </c>
      <c r="K5232" s="419"/>
      <c r="L5232" s="423">
        <f t="shared" si="1453"/>
        <v>0</v>
      </c>
      <c r="M5232" s="423">
        <f t="shared" si="1454"/>
        <v>0</v>
      </c>
      <c r="N5232" s="424">
        <f t="shared" si="1455"/>
        <v>0</v>
      </c>
      <c r="O5232" s="424">
        <f t="shared" si="1456"/>
        <v>0</v>
      </c>
      <c r="P5232" s="420"/>
      <c r="Q5232" s="532"/>
      <c r="R5232" s="526" t="str">
        <f t="shared" si="1457"/>
        <v/>
      </c>
      <c r="S5232" s="526" t="str">
        <f t="shared" si="1459"/>
        <v/>
      </c>
      <c r="V5232" s="433">
        <f>VLOOKUP(A5232,[3]Cartilha!$A:$A,1,FALSE)</f>
        <v>96711</v>
      </c>
      <c r="W5232" s="367"/>
    </row>
    <row r="5233" spans="1:23" hidden="1" x14ac:dyDescent="0.2">
      <c r="A5233" s="623">
        <v>96712</v>
      </c>
      <c r="B5233" s="616" t="s">
        <v>3171</v>
      </c>
      <c r="C5233" s="620" t="s">
        <v>2849</v>
      </c>
      <c r="D5233" s="612" t="s">
        <v>169</v>
      </c>
      <c r="E5233" s="621">
        <v>24.99</v>
      </c>
      <c r="F5233" s="614">
        <f t="shared" si="1458"/>
        <v>30.13</v>
      </c>
      <c r="G5233" s="510"/>
      <c r="H5233" s="423"/>
      <c r="I5233" s="422">
        <f t="shared" si="1451"/>
        <v>0</v>
      </c>
      <c r="J5233" s="422">
        <f t="shared" si="1452"/>
        <v>0</v>
      </c>
      <c r="K5233" s="419"/>
      <c r="L5233" s="423">
        <f t="shared" si="1453"/>
        <v>0</v>
      </c>
      <c r="M5233" s="423">
        <f t="shared" si="1454"/>
        <v>0</v>
      </c>
      <c r="N5233" s="424">
        <f t="shared" si="1455"/>
        <v>0</v>
      </c>
      <c r="O5233" s="424">
        <f t="shared" si="1456"/>
        <v>0</v>
      </c>
      <c r="P5233" s="420"/>
      <c r="Q5233" s="532"/>
      <c r="R5233" s="526" t="str">
        <f t="shared" si="1457"/>
        <v/>
      </c>
      <c r="S5233" s="526" t="str">
        <f t="shared" si="1459"/>
        <v/>
      </c>
      <c r="V5233" s="433">
        <f>VLOOKUP(A5233,[3]Cartilha!$A:$A,1,FALSE)</f>
        <v>96712</v>
      </c>
      <c r="W5233" s="367"/>
    </row>
    <row r="5234" spans="1:23" hidden="1" x14ac:dyDescent="0.2">
      <c r="A5234" s="623">
        <v>96713</v>
      </c>
      <c r="B5234" s="616" t="s">
        <v>3171</v>
      </c>
      <c r="C5234" s="620" t="s">
        <v>2850</v>
      </c>
      <c r="D5234" s="612" t="s">
        <v>169</v>
      </c>
      <c r="E5234" s="621">
        <v>34.5</v>
      </c>
      <c r="F5234" s="614">
        <f t="shared" si="1458"/>
        <v>41.59</v>
      </c>
      <c r="G5234" s="510"/>
      <c r="H5234" s="423"/>
      <c r="I5234" s="422">
        <f t="shared" si="1451"/>
        <v>0</v>
      </c>
      <c r="J5234" s="422">
        <f t="shared" si="1452"/>
        <v>0</v>
      </c>
      <c r="K5234" s="419"/>
      <c r="L5234" s="423">
        <f t="shared" si="1453"/>
        <v>0</v>
      </c>
      <c r="M5234" s="423">
        <f t="shared" si="1454"/>
        <v>0</v>
      </c>
      <c r="N5234" s="424">
        <f t="shared" si="1455"/>
        <v>0</v>
      </c>
      <c r="O5234" s="424">
        <f t="shared" si="1456"/>
        <v>0</v>
      </c>
      <c r="P5234" s="420"/>
      <c r="Q5234" s="532"/>
      <c r="R5234" s="526" t="str">
        <f t="shared" si="1457"/>
        <v/>
      </c>
      <c r="S5234" s="526" t="str">
        <f t="shared" si="1459"/>
        <v/>
      </c>
      <c r="V5234" s="433">
        <f>VLOOKUP(A5234,[3]Cartilha!$A:$A,1,FALSE)</f>
        <v>96713</v>
      </c>
      <c r="W5234" s="367"/>
    </row>
    <row r="5235" spans="1:23" hidden="1" x14ac:dyDescent="0.2">
      <c r="A5235" s="623">
        <v>96714</v>
      </c>
      <c r="B5235" s="616" t="s">
        <v>3171</v>
      </c>
      <c r="C5235" s="620" t="s">
        <v>2851</v>
      </c>
      <c r="D5235" s="612" t="s">
        <v>169</v>
      </c>
      <c r="E5235" s="621">
        <v>58.61</v>
      </c>
      <c r="F5235" s="614">
        <f t="shared" si="1458"/>
        <v>70.66</v>
      </c>
      <c r="G5235" s="510"/>
      <c r="H5235" s="423"/>
      <c r="I5235" s="422">
        <f t="shared" si="1451"/>
        <v>0</v>
      </c>
      <c r="J5235" s="422">
        <f t="shared" si="1452"/>
        <v>0</v>
      </c>
      <c r="K5235" s="419"/>
      <c r="L5235" s="423">
        <f t="shared" si="1453"/>
        <v>0</v>
      </c>
      <c r="M5235" s="423">
        <f t="shared" si="1454"/>
        <v>0</v>
      </c>
      <c r="N5235" s="424">
        <f t="shared" si="1455"/>
        <v>0</v>
      </c>
      <c r="O5235" s="424">
        <f t="shared" si="1456"/>
        <v>0</v>
      </c>
      <c r="P5235" s="420"/>
      <c r="Q5235" s="532"/>
      <c r="R5235" s="526" t="str">
        <f t="shared" si="1457"/>
        <v/>
      </c>
      <c r="S5235" s="526" t="str">
        <f t="shared" si="1459"/>
        <v/>
      </c>
      <c r="V5235" s="433">
        <f>VLOOKUP(A5235,[3]Cartilha!$A:$A,1,FALSE)</f>
        <v>96714</v>
      </c>
      <c r="W5235" s="367"/>
    </row>
    <row r="5236" spans="1:23" hidden="1" x14ac:dyDescent="0.2">
      <c r="A5236" s="623">
        <v>96715</v>
      </c>
      <c r="B5236" s="616" t="s">
        <v>3171</v>
      </c>
      <c r="C5236" s="620" t="s">
        <v>2852</v>
      </c>
      <c r="D5236" s="612" t="s">
        <v>169</v>
      </c>
      <c r="E5236" s="621">
        <v>112.03</v>
      </c>
      <c r="F5236" s="614">
        <f t="shared" si="1458"/>
        <v>135.06</v>
      </c>
      <c r="G5236" s="510"/>
      <c r="H5236" s="423"/>
      <c r="I5236" s="422">
        <f t="shared" si="1451"/>
        <v>0</v>
      </c>
      <c r="J5236" s="422">
        <f t="shared" si="1452"/>
        <v>0</v>
      </c>
      <c r="K5236" s="419"/>
      <c r="L5236" s="423">
        <f t="shared" si="1453"/>
        <v>0</v>
      </c>
      <c r="M5236" s="423">
        <f t="shared" si="1454"/>
        <v>0</v>
      </c>
      <c r="N5236" s="424">
        <f t="shared" si="1455"/>
        <v>0</v>
      </c>
      <c r="O5236" s="424">
        <f t="shared" si="1456"/>
        <v>0</v>
      </c>
      <c r="P5236" s="420"/>
      <c r="Q5236" s="532"/>
      <c r="R5236" s="526" t="str">
        <f t="shared" si="1457"/>
        <v/>
      </c>
      <c r="S5236" s="526" t="str">
        <f t="shared" si="1459"/>
        <v/>
      </c>
      <c r="V5236" s="433">
        <f>VLOOKUP(A5236,[3]Cartilha!$A:$A,1,FALSE)</f>
        <v>96715</v>
      </c>
      <c r="W5236" s="367"/>
    </row>
    <row r="5237" spans="1:23" hidden="1" x14ac:dyDescent="0.2">
      <c r="A5237" s="623">
        <v>96716</v>
      </c>
      <c r="B5237" s="616" t="s">
        <v>3171</v>
      </c>
      <c r="C5237" s="620" t="s">
        <v>2853</v>
      </c>
      <c r="D5237" s="612" t="s">
        <v>169</v>
      </c>
      <c r="E5237" s="621">
        <v>168.7</v>
      </c>
      <c r="F5237" s="614">
        <f t="shared" si="1458"/>
        <v>203.38</v>
      </c>
      <c r="G5237" s="510"/>
      <c r="H5237" s="423"/>
      <c r="I5237" s="422">
        <f t="shared" si="1451"/>
        <v>0</v>
      </c>
      <c r="J5237" s="422">
        <f t="shared" si="1452"/>
        <v>0</v>
      </c>
      <c r="K5237" s="419"/>
      <c r="L5237" s="423">
        <f t="shared" si="1453"/>
        <v>0</v>
      </c>
      <c r="M5237" s="423">
        <f t="shared" si="1454"/>
        <v>0</v>
      </c>
      <c r="N5237" s="424">
        <f t="shared" si="1455"/>
        <v>0</v>
      </c>
      <c r="O5237" s="424">
        <f t="shared" si="1456"/>
        <v>0</v>
      </c>
      <c r="P5237" s="420"/>
      <c r="Q5237" s="532"/>
      <c r="R5237" s="526" t="str">
        <f t="shared" si="1457"/>
        <v/>
      </c>
      <c r="S5237" s="526" t="str">
        <f t="shared" si="1459"/>
        <v/>
      </c>
      <c r="V5237" s="433">
        <f>VLOOKUP(A5237,[3]Cartilha!$A:$A,1,FALSE)</f>
        <v>96716</v>
      </c>
      <c r="W5237" s="367"/>
    </row>
    <row r="5238" spans="1:23" hidden="1" x14ac:dyDescent="0.2">
      <c r="A5238" s="623">
        <v>96717</v>
      </c>
      <c r="B5238" s="616" t="s">
        <v>3171</v>
      </c>
      <c r="C5238" s="620" t="s">
        <v>2854</v>
      </c>
      <c r="D5238" s="612" t="s">
        <v>169</v>
      </c>
      <c r="E5238" s="621">
        <v>266.38</v>
      </c>
      <c r="F5238" s="614">
        <f t="shared" si="1458"/>
        <v>321.14999999999998</v>
      </c>
      <c r="G5238" s="510"/>
      <c r="H5238" s="423"/>
      <c r="I5238" s="422">
        <f t="shared" si="1451"/>
        <v>0</v>
      </c>
      <c r="J5238" s="422">
        <f t="shared" si="1452"/>
        <v>0</v>
      </c>
      <c r="K5238" s="419"/>
      <c r="L5238" s="423">
        <f t="shared" si="1453"/>
        <v>0</v>
      </c>
      <c r="M5238" s="423">
        <f t="shared" si="1454"/>
        <v>0</v>
      </c>
      <c r="N5238" s="424">
        <f t="shared" si="1455"/>
        <v>0</v>
      </c>
      <c r="O5238" s="424">
        <f t="shared" si="1456"/>
        <v>0</v>
      </c>
      <c r="P5238" s="420"/>
      <c r="Q5238" s="532"/>
      <c r="R5238" s="526" t="str">
        <f t="shared" si="1457"/>
        <v/>
      </c>
      <c r="S5238" s="526" t="str">
        <f t="shared" si="1459"/>
        <v/>
      </c>
      <c r="V5238" s="433">
        <f>VLOOKUP(A5238,[3]Cartilha!$A:$A,1,FALSE)</f>
        <v>96717</v>
      </c>
      <c r="W5238" s="367"/>
    </row>
    <row r="5239" spans="1:23" ht="22.5" hidden="1" x14ac:dyDescent="0.2">
      <c r="A5239" s="623">
        <v>96736</v>
      </c>
      <c r="B5239" s="616" t="s">
        <v>3171</v>
      </c>
      <c r="C5239" s="620" t="s">
        <v>2855</v>
      </c>
      <c r="D5239" s="612" t="s">
        <v>169</v>
      </c>
      <c r="E5239" s="621">
        <v>6.45</v>
      </c>
      <c r="F5239" s="614">
        <f t="shared" si="1458"/>
        <v>7.78</v>
      </c>
      <c r="G5239" s="510"/>
      <c r="H5239" s="423"/>
      <c r="I5239" s="422">
        <f t="shared" ref="I5239:I5302" si="1460">IF(ISBLANK(E5239),0,ROUND(F5239*G5239,2))</f>
        <v>0</v>
      </c>
      <c r="J5239" s="422">
        <f t="shared" ref="J5239:J5302" si="1461">IF(ISBLANK(G5239),0,ROUND(G5239*H5239,2))</f>
        <v>0</v>
      </c>
      <c r="K5239" s="419"/>
      <c r="L5239" s="423">
        <f t="shared" ref="L5239:L5302" si="1462">G5239</f>
        <v>0</v>
      </c>
      <c r="M5239" s="423">
        <f t="shared" ref="M5239:M5302" si="1463">H5239</f>
        <v>0</v>
      </c>
      <c r="N5239" s="424">
        <f t="shared" ref="N5239:N5302" si="1464">IF(ISBLANK(E5239),0,ROUND(F5239*L5239,2))</f>
        <v>0</v>
      </c>
      <c r="O5239" s="424">
        <f t="shared" ref="O5239:O5302" si="1465">IF(ISBLANK(L5239),0,ROUND(L5239*M5239,2))</f>
        <v>0</v>
      </c>
      <c r="P5239" s="420"/>
      <c r="Q5239" s="532"/>
      <c r="R5239" s="526" t="str">
        <f t="shared" si="1457"/>
        <v/>
      </c>
      <c r="S5239" s="526" t="str">
        <f t="shared" si="1459"/>
        <v/>
      </c>
      <c r="V5239" s="433">
        <f>VLOOKUP(A5239,[3]Cartilha!$A:$A,1,FALSE)</f>
        <v>96736</v>
      </c>
      <c r="W5239" s="367"/>
    </row>
    <row r="5240" spans="1:23" ht="22.5" hidden="1" x14ac:dyDescent="0.2">
      <c r="A5240" s="623">
        <v>96737</v>
      </c>
      <c r="B5240" s="616" t="s">
        <v>3171</v>
      </c>
      <c r="C5240" s="620" t="s">
        <v>2856</v>
      </c>
      <c r="D5240" s="612" t="s">
        <v>169</v>
      </c>
      <c r="E5240" s="621">
        <v>7.55</v>
      </c>
      <c r="F5240" s="614">
        <f t="shared" si="1458"/>
        <v>9.1</v>
      </c>
      <c r="G5240" s="510"/>
      <c r="H5240" s="423"/>
      <c r="I5240" s="422">
        <f t="shared" si="1460"/>
        <v>0</v>
      </c>
      <c r="J5240" s="422">
        <f t="shared" si="1461"/>
        <v>0</v>
      </c>
      <c r="K5240" s="419"/>
      <c r="L5240" s="423">
        <f t="shared" si="1462"/>
        <v>0</v>
      </c>
      <c r="M5240" s="423">
        <f t="shared" si="1463"/>
        <v>0</v>
      </c>
      <c r="N5240" s="424">
        <f t="shared" si="1464"/>
        <v>0</v>
      </c>
      <c r="O5240" s="424">
        <f t="shared" si="1465"/>
        <v>0</v>
      </c>
      <c r="P5240" s="420"/>
      <c r="Q5240" s="532"/>
      <c r="R5240" s="526" t="str">
        <f t="shared" si="1457"/>
        <v/>
      </c>
      <c r="S5240" s="526" t="str">
        <f t="shared" si="1459"/>
        <v/>
      </c>
      <c r="V5240" s="433">
        <f>VLOOKUP(A5240,[3]Cartilha!$A:$A,1,FALSE)</f>
        <v>96737</v>
      </c>
      <c r="W5240" s="367"/>
    </row>
    <row r="5241" spans="1:23" ht="22.5" hidden="1" x14ac:dyDescent="0.2">
      <c r="A5241" s="623">
        <v>96738</v>
      </c>
      <c r="B5241" s="616" t="s">
        <v>3171</v>
      </c>
      <c r="C5241" s="620" t="s">
        <v>2857</v>
      </c>
      <c r="D5241" s="612" t="s">
        <v>169</v>
      </c>
      <c r="E5241" s="621">
        <v>27.69</v>
      </c>
      <c r="F5241" s="614">
        <f t="shared" si="1458"/>
        <v>33.380000000000003</v>
      </c>
      <c r="G5241" s="510"/>
      <c r="H5241" s="423"/>
      <c r="I5241" s="422">
        <f t="shared" si="1460"/>
        <v>0</v>
      </c>
      <c r="J5241" s="422">
        <f t="shared" si="1461"/>
        <v>0</v>
      </c>
      <c r="K5241" s="419"/>
      <c r="L5241" s="423">
        <f t="shared" si="1462"/>
        <v>0</v>
      </c>
      <c r="M5241" s="423">
        <f t="shared" si="1463"/>
        <v>0</v>
      </c>
      <c r="N5241" s="424">
        <f t="shared" si="1464"/>
        <v>0</v>
      </c>
      <c r="O5241" s="424">
        <f t="shared" si="1465"/>
        <v>0</v>
      </c>
      <c r="P5241" s="420"/>
      <c r="Q5241" s="532"/>
      <c r="R5241" s="526" t="str">
        <f t="shared" si="1457"/>
        <v/>
      </c>
      <c r="S5241" s="526" t="str">
        <f t="shared" si="1459"/>
        <v/>
      </c>
      <c r="V5241" s="433">
        <f>VLOOKUP(A5241,[3]Cartilha!$A:$A,1,FALSE)</f>
        <v>96738</v>
      </c>
      <c r="W5241" s="367"/>
    </row>
    <row r="5242" spans="1:23" ht="22.5" hidden="1" x14ac:dyDescent="0.2">
      <c r="A5242" s="623">
        <v>96739</v>
      </c>
      <c r="B5242" s="616" t="s">
        <v>3171</v>
      </c>
      <c r="C5242" s="620" t="s">
        <v>2858</v>
      </c>
      <c r="D5242" s="612" t="s">
        <v>169</v>
      </c>
      <c r="E5242" s="621">
        <v>9.7799999999999994</v>
      </c>
      <c r="F5242" s="614">
        <f t="shared" si="1458"/>
        <v>11.79</v>
      </c>
      <c r="G5242" s="510"/>
      <c r="H5242" s="423"/>
      <c r="I5242" s="422">
        <f t="shared" si="1460"/>
        <v>0</v>
      </c>
      <c r="J5242" s="422">
        <f t="shared" si="1461"/>
        <v>0</v>
      </c>
      <c r="K5242" s="419"/>
      <c r="L5242" s="423">
        <f t="shared" si="1462"/>
        <v>0</v>
      </c>
      <c r="M5242" s="423">
        <f t="shared" si="1463"/>
        <v>0</v>
      </c>
      <c r="N5242" s="424">
        <f t="shared" si="1464"/>
        <v>0</v>
      </c>
      <c r="O5242" s="424">
        <f t="shared" si="1465"/>
        <v>0</v>
      </c>
      <c r="P5242" s="420"/>
      <c r="Q5242" s="532"/>
      <c r="R5242" s="526" t="str">
        <f t="shared" si="1457"/>
        <v/>
      </c>
      <c r="S5242" s="526" t="str">
        <f t="shared" si="1459"/>
        <v/>
      </c>
      <c r="V5242" s="433">
        <f>VLOOKUP(A5242,[3]Cartilha!$A:$A,1,FALSE)</f>
        <v>96739</v>
      </c>
      <c r="W5242" s="367"/>
    </row>
    <row r="5243" spans="1:23" ht="22.5" hidden="1" x14ac:dyDescent="0.2">
      <c r="A5243" s="623">
        <v>96740</v>
      </c>
      <c r="B5243" s="616" t="s">
        <v>3171</v>
      </c>
      <c r="C5243" s="620" t="s">
        <v>2859</v>
      </c>
      <c r="D5243" s="612" t="s">
        <v>169</v>
      </c>
      <c r="E5243" s="621">
        <v>43.36</v>
      </c>
      <c r="F5243" s="614">
        <f t="shared" si="1458"/>
        <v>52.27</v>
      </c>
      <c r="G5243" s="510"/>
      <c r="H5243" s="423"/>
      <c r="I5243" s="422">
        <f t="shared" si="1460"/>
        <v>0</v>
      </c>
      <c r="J5243" s="422">
        <f t="shared" si="1461"/>
        <v>0</v>
      </c>
      <c r="K5243" s="419"/>
      <c r="L5243" s="423">
        <f t="shared" si="1462"/>
        <v>0</v>
      </c>
      <c r="M5243" s="423">
        <f t="shared" si="1463"/>
        <v>0</v>
      </c>
      <c r="N5243" s="424">
        <f t="shared" si="1464"/>
        <v>0</v>
      </c>
      <c r="O5243" s="424">
        <f t="shared" si="1465"/>
        <v>0</v>
      </c>
      <c r="P5243" s="420"/>
      <c r="Q5243" s="532"/>
      <c r="R5243" s="526" t="str">
        <f t="shared" si="1457"/>
        <v/>
      </c>
      <c r="S5243" s="526" t="str">
        <f t="shared" si="1459"/>
        <v/>
      </c>
      <c r="V5243" s="433">
        <f>VLOOKUP(A5243,[3]Cartilha!$A:$A,1,FALSE)</f>
        <v>96740</v>
      </c>
      <c r="W5243" s="367"/>
    </row>
    <row r="5244" spans="1:23" ht="22.5" hidden="1" x14ac:dyDescent="0.2">
      <c r="A5244" s="623">
        <v>96741</v>
      </c>
      <c r="B5244" s="616" t="s">
        <v>3171</v>
      </c>
      <c r="C5244" s="620" t="s">
        <v>2860</v>
      </c>
      <c r="D5244" s="612" t="s">
        <v>169</v>
      </c>
      <c r="E5244" s="621">
        <v>16.329999999999998</v>
      </c>
      <c r="F5244" s="614">
        <f t="shared" si="1458"/>
        <v>19.690000000000001</v>
      </c>
      <c r="G5244" s="510"/>
      <c r="H5244" s="423"/>
      <c r="I5244" s="422">
        <f t="shared" si="1460"/>
        <v>0</v>
      </c>
      <c r="J5244" s="422">
        <f t="shared" si="1461"/>
        <v>0</v>
      </c>
      <c r="K5244" s="419"/>
      <c r="L5244" s="423">
        <f t="shared" si="1462"/>
        <v>0</v>
      </c>
      <c r="M5244" s="423">
        <f t="shared" si="1463"/>
        <v>0</v>
      </c>
      <c r="N5244" s="424">
        <f t="shared" si="1464"/>
        <v>0</v>
      </c>
      <c r="O5244" s="424">
        <f t="shared" si="1465"/>
        <v>0</v>
      </c>
      <c r="P5244" s="420"/>
      <c r="Q5244" s="532"/>
      <c r="R5244" s="526" t="str">
        <f t="shared" si="1457"/>
        <v/>
      </c>
      <c r="S5244" s="526" t="str">
        <f t="shared" si="1459"/>
        <v/>
      </c>
      <c r="V5244" s="433">
        <f>VLOOKUP(A5244,[3]Cartilha!$A:$A,1,FALSE)</f>
        <v>96741</v>
      </c>
      <c r="W5244" s="367"/>
    </row>
    <row r="5245" spans="1:23" ht="22.5" hidden="1" x14ac:dyDescent="0.2">
      <c r="A5245" s="623">
        <v>96742</v>
      </c>
      <c r="B5245" s="616" t="s">
        <v>3171</v>
      </c>
      <c r="C5245" s="620" t="s">
        <v>2861</v>
      </c>
      <c r="D5245" s="612" t="s">
        <v>169</v>
      </c>
      <c r="E5245" s="621">
        <v>24.77</v>
      </c>
      <c r="F5245" s="614">
        <f t="shared" si="1458"/>
        <v>29.86</v>
      </c>
      <c r="G5245" s="510"/>
      <c r="H5245" s="423"/>
      <c r="I5245" s="422">
        <f t="shared" si="1460"/>
        <v>0</v>
      </c>
      <c r="J5245" s="422">
        <f t="shared" si="1461"/>
        <v>0</v>
      </c>
      <c r="K5245" s="419"/>
      <c r="L5245" s="423">
        <f t="shared" si="1462"/>
        <v>0</v>
      </c>
      <c r="M5245" s="423">
        <f t="shared" si="1463"/>
        <v>0</v>
      </c>
      <c r="N5245" s="424">
        <f t="shared" si="1464"/>
        <v>0</v>
      </c>
      <c r="O5245" s="424">
        <f t="shared" si="1465"/>
        <v>0</v>
      </c>
      <c r="P5245" s="420"/>
      <c r="Q5245" s="532"/>
      <c r="R5245" s="526" t="str">
        <f t="shared" si="1457"/>
        <v/>
      </c>
      <c r="S5245" s="526" t="str">
        <f t="shared" si="1459"/>
        <v/>
      </c>
      <c r="V5245" s="433">
        <f>VLOOKUP(A5245,[3]Cartilha!$A:$A,1,FALSE)</f>
        <v>96742</v>
      </c>
      <c r="W5245" s="367"/>
    </row>
    <row r="5246" spans="1:23" ht="22.5" hidden="1" x14ac:dyDescent="0.2">
      <c r="A5246" s="623">
        <v>96743</v>
      </c>
      <c r="B5246" s="616" t="s">
        <v>3171</v>
      </c>
      <c r="C5246" s="620" t="s">
        <v>2862</v>
      </c>
      <c r="D5246" s="612" t="s">
        <v>169</v>
      </c>
      <c r="E5246" s="621">
        <v>32.729999999999997</v>
      </c>
      <c r="F5246" s="614">
        <f t="shared" si="1458"/>
        <v>39.46</v>
      </c>
      <c r="G5246" s="510"/>
      <c r="H5246" s="423"/>
      <c r="I5246" s="422">
        <f t="shared" si="1460"/>
        <v>0</v>
      </c>
      <c r="J5246" s="422">
        <f t="shared" si="1461"/>
        <v>0</v>
      </c>
      <c r="K5246" s="419"/>
      <c r="L5246" s="423">
        <f t="shared" si="1462"/>
        <v>0</v>
      </c>
      <c r="M5246" s="423">
        <f t="shared" si="1463"/>
        <v>0</v>
      </c>
      <c r="N5246" s="424">
        <f t="shared" si="1464"/>
        <v>0</v>
      </c>
      <c r="O5246" s="424">
        <f t="shared" si="1465"/>
        <v>0</v>
      </c>
      <c r="P5246" s="420"/>
      <c r="Q5246" s="532"/>
      <c r="R5246" s="526" t="str">
        <f t="shared" si="1457"/>
        <v/>
      </c>
      <c r="S5246" s="526" t="str">
        <f t="shared" si="1459"/>
        <v/>
      </c>
      <c r="V5246" s="433">
        <f>VLOOKUP(A5246,[3]Cartilha!$A:$A,1,FALSE)</f>
        <v>96743</v>
      </c>
      <c r="W5246" s="367"/>
    </row>
    <row r="5247" spans="1:23" ht="22.5" hidden="1" x14ac:dyDescent="0.2">
      <c r="A5247" s="623">
        <v>96744</v>
      </c>
      <c r="B5247" s="616" t="s">
        <v>3171</v>
      </c>
      <c r="C5247" s="620" t="s">
        <v>2863</v>
      </c>
      <c r="D5247" s="612" t="s">
        <v>169</v>
      </c>
      <c r="E5247" s="621">
        <v>70.959999999999994</v>
      </c>
      <c r="F5247" s="614">
        <f t="shared" si="1458"/>
        <v>85.55</v>
      </c>
      <c r="G5247" s="510"/>
      <c r="H5247" s="423"/>
      <c r="I5247" s="422">
        <f t="shared" si="1460"/>
        <v>0</v>
      </c>
      <c r="J5247" s="422">
        <f t="shared" si="1461"/>
        <v>0</v>
      </c>
      <c r="K5247" s="419"/>
      <c r="L5247" s="423">
        <f t="shared" si="1462"/>
        <v>0</v>
      </c>
      <c r="M5247" s="423">
        <f t="shared" si="1463"/>
        <v>0</v>
      </c>
      <c r="N5247" s="424">
        <f t="shared" si="1464"/>
        <v>0</v>
      </c>
      <c r="O5247" s="424">
        <f t="shared" si="1465"/>
        <v>0</v>
      </c>
      <c r="P5247" s="420"/>
      <c r="Q5247" s="532"/>
      <c r="R5247" s="526" t="str">
        <f t="shared" si="1457"/>
        <v/>
      </c>
      <c r="S5247" s="526" t="str">
        <f t="shared" si="1459"/>
        <v/>
      </c>
      <c r="V5247" s="433">
        <f>VLOOKUP(A5247,[3]Cartilha!$A:$A,1,FALSE)</f>
        <v>96744</v>
      </c>
      <c r="W5247" s="367"/>
    </row>
    <row r="5248" spans="1:23" ht="22.5" hidden="1" x14ac:dyDescent="0.2">
      <c r="A5248" s="623">
        <v>96745</v>
      </c>
      <c r="B5248" s="616" t="s">
        <v>3171</v>
      </c>
      <c r="C5248" s="620" t="s">
        <v>2864</v>
      </c>
      <c r="D5248" s="612" t="s">
        <v>169</v>
      </c>
      <c r="E5248" s="621">
        <v>105.95</v>
      </c>
      <c r="F5248" s="614">
        <f t="shared" si="1458"/>
        <v>127.73</v>
      </c>
      <c r="G5248" s="510"/>
      <c r="H5248" s="423"/>
      <c r="I5248" s="422">
        <f t="shared" si="1460"/>
        <v>0</v>
      </c>
      <c r="J5248" s="422">
        <f t="shared" si="1461"/>
        <v>0</v>
      </c>
      <c r="K5248" s="419"/>
      <c r="L5248" s="423">
        <f t="shared" si="1462"/>
        <v>0</v>
      </c>
      <c r="M5248" s="423">
        <f t="shared" si="1463"/>
        <v>0</v>
      </c>
      <c r="N5248" s="424">
        <f t="shared" si="1464"/>
        <v>0</v>
      </c>
      <c r="O5248" s="424">
        <f t="shared" si="1465"/>
        <v>0</v>
      </c>
      <c r="P5248" s="420"/>
      <c r="Q5248" s="532"/>
      <c r="R5248" s="526" t="str">
        <f t="shared" si="1457"/>
        <v/>
      </c>
      <c r="S5248" s="526" t="str">
        <f t="shared" si="1459"/>
        <v/>
      </c>
      <c r="V5248" s="433">
        <f>VLOOKUP(A5248,[3]Cartilha!$A:$A,1,FALSE)</f>
        <v>96745</v>
      </c>
      <c r="W5248" s="367"/>
    </row>
    <row r="5249" spans="1:23" ht="22.5" hidden="1" x14ac:dyDescent="0.2">
      <c r="A5249" s="623">
        <v>96746</v>
      </c>
      <c r="B5249" s="616" t="s">
        <v>3171</v>
      </c>
      <c r="C5249" s="620" t="s">
        <v>2865</v>
      </c>
      <c r="D5249" s="612" t="s">
        <v>169</v>
      </c>
      <c r="E5249" s="621">
        <v>169.08</v>
      </c>
      <c r="F5249" s="614">
        <f t="shared" si="1458"/>
        <v>203.84</v>
      </c>
      <c r="G5249" s="510"/>
      <c r="H5249" s="423"/>
      <c r="I5249" s="422">
        <f t="shared" si="1460"/>
        <v>0</v>
      </c>
      <c r="J5249" s="422">
        <f t="shared" si="1461"/>
        <v>0</v>
      </c>
      <c r="K5249" s="419"/>
      <c r="L5249" s="423">
        <f t="shared" si="1462"/>
        <v>0</v>
      </c>
      <c r="M5249" s="423">
        <f t="shared" si="1463"/>
        <v>0</v>
      </c>
      <c r="N5249" s="424">
        <f t="shared" si="1464"/>
        <v>0</v>
      </c>
      <c r="O5249" s="424">
        <f t="shared" si="1465"/>
        <v>0</v>
      </c>
      <c r="P5249" s="420"/>
      <c r="Q5249" s="532"/>
      <c r="R5249" s="526" t="str">
        <f t="shared" si="1457"/>
        <v/>
      </c>
      <c r="S5249" s="526" t="str">
        <f t="shared" si="1459"/>
        <v/>
      </c>
      <c r="V5249" s="433">
        <f>VLOOKUP(A5249,[3]Cartilha!$A:$A,1,FALSE)</f>
        <v>96746</v>
      </c>
      <c r="W5249" s="367"/>
    </row>
    <row r="5250" spans="1:23" ht="22.5" hidden="1" x14ac:dyDescent="0.2">
      <c r="A5250" s="623">
        <v>96747</v>
      </c>
      <c r="B5250" s="616" t="s">
        <v>3171</v>
      </c>
      <c r="C5250" s="620" t="s">
        <v>2866</v>
      </c>
      <c r="D5250" s="612" t="s">
        <v>169</v>
      </c>
      <c r="E5250" s="621">
        <v>9.0399999999999991</v>
      </c>
      <c r="F5250" s="614">
        <f t="shared" si="1458"/>
        <v>10.9</v>
      </c>
      <c r="G5250" s="510"/>
      <c r="H5250" s="423"/>
      <c r="I5250" s="422">
        <f t="shared" si="1460"/>
        <v>0</v>
      </c>
      <c r="J5250" s="422">
        <f t="shared" si="1461"/>
        <v>0</v>
      </c>
      <c r="K5250" s="419"/>
      <c r="L5250" s="423">
        <f t="shared" si="1462"/>
        <v>0</v>
      </c>
      <c r="M5250" s="423">
        <f t="shared" si="1463"/>
        <v>0</v>
      </c>
      <c r="N5250" s="424">
        <f t="shared" si="1464"/>
        <v>0</v>
      </c>
      <c r="O5250" s="424">
        <f t="shared" si="1465"/>
        <v>0</v>
      </c>
      <c r="P5250" s="420"/>
      <c r="Q5250" s="532"/>
      <c r="R5250" s="526" t="str">
        <f t="shared" si="1457"/>
        <v/>
      </c>
      <c r="S5250" s="526" t="str">
        <f t="shared" si="1459"/>
        <v/>
      </c>
      <c r="V5250" s="433">
        <f>VLOOKUP(A5250,[3]Cartilha!$A:$A,1,FALSE)</f>
        <v>96747</v>
      </c>
      <c r="W5250" s="367"/>
    </row>
    <row r="5251" spans="1:23" ht="22.5" hidden="1" x14ac:dyDescent="0.2">
      <c r="A5251" s="623">
        <v>96748</v>
      </c>
      <c r="B5251" s="616" t="s">
        <v>3171</v>
      </c>
      <c r="C5251" s="620" t="s">
        <v>2867</v>
      </c>
      <c r="D5251" s="612" t="s">
        <v>169</v>
      </c>
      <c r="E5251" s="621">
        <v>10.42</v>
      </c>
      <c r="F5251" s="614">
        <f t="shared" si="1458"/>
        <v>12.56</v>
      </c>
      <c r="G5251" s="510"/>
      <c r="H5251" s="423"/>
      <c r="I5251" s="422">
        <f t="shared" si="1460"/>
        <v>0</v>
      </c>
      <c r="J5251" s="422">
        <f t="shared" si="1461"/>
        <v>0</v>
      </c>
      <c r="K5251" s="419"/>
      <c r="L5251" s="423">
        <f t="shared" si="1462"/>
        <v>0</v>
      </c>
      <c r="M5251" s="423">
        <f t="shared" si="1463"/>
        <v>0</v>
      </c>
      <c r="N5251" s="424">
        <f t="shared" si="1464"/>
        <v>0</v>
      </c>
      <c r="O5251" s="424">
        <f t="shared" si="1465"/>
        <v>0</v>
      </c>
      <c r="P5251" s="420"/>
      <c r="Q5251" s="532"/>
      <c r="R5251" s="526" t="str">
        <f t="shared" si="1457"/>
        <v/>
      </c>
      <c r="S5251" s="526" t="str">
        <f t="shared" si="1459"/>
        <v/>
      </c>
      <c r="V5251" s="433">
        <f>VLOOKUP(A5251,[3]Cartilha!$A:$A,1,FALSE)</f>
        <v>96748</v>
      </c>
      <c r="W5251" s="367"/>
    </row>
    <row r="5252" spans="1:23" ht="22.5" hidden="1" x14ac:dyDescent="0.2">
      <c r="A5252" s="623">
        <v>96749</v>
      </c>
      <c r="B5252" s="616" t="s">
        <v>3171</v>
      </c>
      <c r="C5252" s="620" t="s">
        <v>2868</v>
      </c>
      <c r="D5252" s="612" t="s">
        <v>169</v>
      </c>
      <c r="E5252" s="621">
        <v>14.32</v>
      </c>
      <c r="F5252" s="614">
        <f t="shared" si="1458"/>
        <v>17.260000000000002</v>
      </c>
      <c r="G5252" s="510"/>
      <c r="H5252" s="423"/>
      <c r="I5252" s="422">
        <f t="shared" si="1460"/>
        <v>0</v>
      </c>
      <c r="J5252" s="422">
        <f t="shared" si="1461"/>
        <v>0</v>
      </c>
      <c r="K5252" s="419"/>
      <c r="L5252" s="423">
        <f t="shared" si="1462"/>
        <v>0</v>
      </c>
      <c r="M5252" s="423">
        <f t="shared" si="1463"/>
        <v>0</v>
      </c>
      <c r="N5252" s="424">
        <f t="shared" si="1464"/>
        <v>0</v>
      </c>
      <c r="O5252" s="424">
        <f t="shared" si="1465"/>
        <v>0</v>
      </c>
      <c r="P5252" s="420"/>
      <c r="Q5252" s="532"/>
      <c r="R5252" s="526" t="str">
        <f t="shared" si="1457"/>
        <v/>
      </c>
      <c r="S5252" s="526" t="str">
        <f t="shared" si="1459"/>
        <v/>
      </c>
      <c r="V5252" s="433">
        <f>VLOOKUP(A5252,[3]Cartilha!$A:$A,1,FALSE)</f>
        <v>96749</v>
      </c>
      <c r="W5252" s="367"/>
    </row>
    <row r="5253" spans="1:23" ht="22.5" hidden="1" x14ac:dyDescent="0.2">
      <c r="A5253" s="623">
        <v>96750</v>
      </c>
      <c r="B5253" s="616" t="s">
        <v>3171</v>
      </c>
      <c r="C5253" s="620" t="s">
        <v>2869</v>
      </c>
      <c r="D5253" s="612" t="s">
        <v>169</v>
      </c>
      <c r="E5253" s="621">
        <v>19.71</v>
      </c>
      <c r="F5253" s="614">
        <f t="shared" si="1458"/>
        <v>23.76</v>
      </c>
      <c r="G5253" s="510"/>
      <c r="H5253" s="423"/>
      <c r="I5253" s="422">
        <f t="shared" si="1460"/>
        <v>0</v>
      </c>
      <c r="J5253" s="422">
        <f t="shared" si="1461"/>
        <v>0</v>
      </c>
      <c r="K5253" s="419"/>
      <c r="L5253" s="423">
        <f t="shared" si="1462"/>
        <v>0</v>
      </c>
      <c r="M5253" s="423">
        <f t="shared" si="1463"/>
        <v>0</v>
      </c>
      <c r="N5253" s="424">
        <f t="shared" si="1464"/>
        <v>0</v>
      </c>
      <c r="O5253" s="424">
        <f t="shared" si="1465"/>
        <v>0</v>
      </c>
      <c r="P5253" s="420"/>
      <c r="Q5253" s="532"/>
      <c r="R5253" s="526" t="str">
        <f t="shared" si="1457"/>
        <v/>
      </c>
      <c r="S5253" s="526" t="str">
        <f t="shared" si="1459"/>
        <v/>
      </c>
      <c r="V5253" s="433">
        <f>VLOOKUP(A5253,[3]Cartilha!$A:$A,1,FALSE)</f>
        <v>96750</v>
      </c>
      <c r="W5253" s="367"/>
    </row>
    <row r="5254" spans="1:23" ht="22.5" hidden="1" x14ac:dyDescent="0.2">
      <c r="A5254" s="623">
        <v>96751</v>
      </c>
      <c r="B5254" s="616" t="s">
        <v>3171</v>
      </c>
      <c r="C5254" s="620" t="s">
        <v>2870</v>
      </c>
      <c r="D5254" s="612" t="s">
        <v>169</v>
      </c>
      <c r="E5254" s="621">
        <v>36.22</v>
      </c>
      <c r="F5254" s="614">
        <f t="shared" si="1458"/>
        <v>43.67</v>
      </c>
      <c r="G5254" s="510"/>
      <c r="H5254" s="423"/>
      <c r="I5254" s="422">
        <f t="shared" si="1460"/>
        <v>0</v>
      </c>
      <c r="J5254" s="422">
        <f t="shared" si="1461"/>
        <v>0</v>
      </c>
      <c r="K5254" s="419"/>
      <c r="L5254" s="423">
        <f t="shared" si="1462"/>
        <v>0</v>
      </c>
      <c r="M5254" s="423">
        <f t="shared" si="1463"/>
        <v>0</v>
      </c>
      <c r="N5254" s="424">
        <f t="shared" si="1464"/>
        <v>0</v>
      </c>
      <c r="O5254" s="424">
        <f t="shared" si="1465"/>
        <v>0</v>
      </c>
      <c r="P5254" s="420"/>
      <c r="Q5254" s="532"/>
      <c r="R5254" s="526" t="str">
        <f t="shared" si="1457"/>
        <v/>
      </c>
      <c r="S5254" s="526" t="str">
        <f t="shared" si="1459"/>
        <v/>
      </c>
      <c r="V5254" s="433">
        <f>VLOOKUP(A5254,[3]Cartilha!$A:$A,1,FALSE)</f>
        <v>96751</v>
      </c>
      <c r="W5254" s="367"/>
    </row>
    <row r="5255" spans="1:23" ht="22.5" hidden="1" x14ac:dyDescent="0.2">
      <c r="A5255" s="623">
        <v>96752</v>
      </c>
      <c r="B5255" s="616" t="s">
        <v>3171</v>
      </c>
      <c r="C5255" s="620" t="s">
        <v>2871</v>
      </c>
      <c r="D5255" s="612" t="s">
        <v>169</v>
      </c>
      <c r="E5255" s="621">
        <v>48.05</v>
      </c>
      <c r="F5255" s="614">
        <f t="shared" si="1458"/>
        <v>57.93</v>
      </c>
      <c r="G5255" s="510"/>
      <c r="H5255" s="423"/>
      <c r="I5255" s="422">
        <f t="shared" si="1460"/>
        <v>0</v>
      </c>
      <c r="J5255" s="422">
        <f t="shared" si="1461"/>
        <v>0</v>
      </c>
      <c r="K5255" s="419"/>
      <c r="L5255" s="423">
        <f t="shared" si="1462"/>
        <v>0</v>
      </c>
      <c r="M5255" s="423">
        <f t="shared" si="1463"/>
        <v>0</v>
      </c>
      <c r="N5255" s="424">
        <f t="shared" si="1464"/>
        <v>0</v>
      </c>
      <c r="O5255" s="424">
        <f t="shared" si="1465"/>
        <v>0</v>
      </c>
      <c r="P5255" s="420"/>
      <c r="Q5255" s="532"/>
      <c r="R5255" s="526" t="str">
        <f t="shared" si="1457"/>
        <v/>
      </c>
      <c r="S5255" s="526" t="str">
        <f t="shared" si="1459"/>
        <v/>
      </c>
      <c r="V5255" s="433">
        <f>VLOOKUP(A5255,[3]Cartilha!$A:$A,1,FALSE)</f>
        <v>96752</v>
      </c>
      <c r="W5255" s="367"/>
    </row>
    <row r="5256" spans="1:23" ht="22.5" hidden="1" x14ac:dyDescent="0.2">
      <c r="A5256" s="623">
        <v>96753</v>
      </c>
      <c r="B5256" s="616" t="s">
        <v>3171</v>
      </c>
      <c r="C5256" s="620" t="s">
        <v>2872</v>
      </c>
      <c r="D5256" s="612" t="s">
        <v>169</v>
      </c>
      <c r="E5256" s="621">
        <v>110.39</v>
      </c>
      <c r="F5256" s="614">
        <f t="shared" si="1458"/>
        <v>133.09</v>
      </c>
      <c r="G5256" s="510"/>
      <c r="H5256" s="423"/>
      <c r="I5256" s="422">
        <f t="shared" si="1460"/>
        <v>0</v>
      </c>
      <c r="J5256" s="422">
        <f t="shared" si="1461"/>
        <v>0</v>
      </c>
      <c r="K5256" s="419"/>
      <c r="L5256" s="423">
        <f t="shared" si="1462"/>
        <v>0</v>
      </c>
      <c r="M5256" s="423">
        <f t="shared" si="1463"/>
        <v>0</v>
      </c>
      <c r="N5256" s="424">
        <f t="shared" si="1464"/>
        <v>0</v>
      </c>
      <c r="O5256" s="424">
        <f t="shared" si="1465"/>
        <v>0</v>
      </c>
      <c r="P5256" s="420"/>
      <c r="Q5256" s="532"/>
      <c r="R5256" s="526" t="str">
        <f t="shared" si="1457"/>
        <v/>
      </c>
      <c r="S5256" s="526" t="str">
        <f t="shared" si="1459"/>
        <v/>
      </c>
      <c r="V5256" s="433">
        <f>VLOOKUP(A5256,[3]Cartilha!$A:$A,1,FALSE)</f>
        <v>96753</v>
      </c>
      <c r="W5256" s="367"/>
    </row>
    <row r="5257" spans="1:23" ht="22.5" hidden="1" x14ac:dyDescent="0.2">
      <c r="A5257" s="623">
        <v>96754</v>
      </c>
      <c r="B5257" s="616" t="s">
        <v>3171</v>
      </c>
      <c r="C5257" s="620" t="s">
        <v>2873</v>
      </c>
      <c r="D5257" s="612" t="s">
        <v>169</v>
      </c>
      <c r="E5257" s="621">
        <v>157.30000000000001</v>
      </c>
      <c r="F5257" s="614">
        <f t="shared" si="1458"/>
        <v>189.64</v>
      </c>
      <c r="G5257" s="510"/>
      <c r="H5257" s="423"/>
      <c r="I5257" s="422">
        <f t="shared" si="1460"/>
        <v>0</v>
      </c>
      <c r="J5257" s="422">
        <f t="shared" si="1461"/>
        <v>0</v>
      </c>
      <c r="K5257" s="419"/>
      <c r="L5257" s="423">
        <f t="shared" si="1462"/>
        <v>0</v>
      </c>
      <c r="M5257" s="423">
        <f t="shared" si="1463"/>
        <v>0</v>
      </c>
      <c r="N5257" s="424">
        <f t="shared" si="1464"/>
        <v>0</v>
      </c>
      <c r="O5257" s="424">
        <f t="shared" si="1465"/>
        <v>0</v>
      </c>
      <c r="P5257" s="420"/>
      <c r="Q5257" s="532"/>
      <c r="R5257" s="526" t="str">
        <f t="shared" si="1457"/>
        <v/>
      </c>
      <c r="S5257" s="526" t="str">
        <f t="shared" si="1459"/>
        <v/>
      </c>
      <c r="V5257" s="433">
        <f>VLOOKUP(A5257,[3]Cartilha!$A:$A,1,FALSE)</f>
        <v>96754</v>
      </c>
      <c r="W5257" s="367"/>
    </row>
    <row r="5258" spans="1:23" ht="22.5" hidden="1" x14ac:dyDescent="0.2">
      <c r="A5258" s="623">
        <v>96755</v>
      </c>
      <c r="B5258" s="616" t="s">
        <v>3171</v>
      </c>
      <c r="C5258" s="620" t="s">
        <v>2874</v>
      </c>
      <c r="D5258" s="612" t="s">
        <v>169</v>
      </c>
      <c r="E5258" s="621">
        <v>237.35</v>
      </c>
      <c r="F5258" s="614">
        <f t="shared" si="1458"/>
        <v>286.14999999999998</v>
      </c>
      <c r="G5258" s="510"/>
      <c r="H5258" s="423"/>
      <c r="I5258" s="422">
        <f t="shared" si="1460"/>
        <v>0</v>
      </c>
      <c r="J5258" s="422">
        <f t="shared" si="1461"/>
        <v>0</v>
      </c>
      <c r="K5258" s="419"/>
      <c r="L5258" s="423">
        <f t="shared" si="1462"/>
        <v>0</v>
      </c>
      <c r="M5258" s="423">
        <f t="shared" si="1463"/>
        <v>0</v>
      </c>
      <c r="N5258" s="424">
        <f t="shared" si="1464"/>
        <v>0</v>
      </c>
      <c r="O5258" s="424">
        <f t="shared" si="1465"/>
        <v>0</v>
      </c>
      <c r="P5258" s="420"/>
      <c r="Q5258" s="532"/>
      <c r="R5258" s="526" t="str">
        <f t="shared" si="1457"/>
        <v/>
      </c>
      <c r="S5258" s="526" t="str">
        <f t="shared" si="1459"/>
        <v/>
      </c>
      <c r="V5258" s="433">
        <f>VLOOKUP(A5258,[3]Cartilha!$A:$A,1,FALSE)</f>
        <v>96755</v>
      </c>
      <c r="W5258" s="367"/>
    </row>
    <row r="5259" spans="1:23" ht="22.5" hidden="1" x14ac:dyDescent="0.2">
      <c r="A5259" s="623">
        <v>96756</v>
      </c>
      <c r="B5259" s="616" t="s">
        <v>3171</v>
      </c>
      <c r="C5259" s="620" t="s">
        <v>2875</v>
      </c>
      <c r="D5259" s="612" t="s">
        <v>169</v>
      </c>
      <c r="E5259" s="621">
        <v>17.27</v>
      </c>
      <c r="F5259" s="614">
        <f t="shared" si="1458"/>
        <v>20.82</v>
      </c>
      <c r="G5259" s="510"/>
      <c r="H5259" s="423"/>
      <c r="I5259" s="422">
        <f t="shared" si="1460"/>
        <v>0</v>
      </c>
      <c r="J5259" s="422">
        <f t="shared" si="1461"/>
        <v>0</v>
      </c>
      <c r="K5259" s="419"/>
      <c r="L5259" s="423">
        <f t="shared" si="1462"/>
        <v>0</v>
      </c>
      <c r="M5259" s="423">
        <f t="shared" si="1463"/>
        <v>0</v>
      </c>
      <c r="N5259" s="424">
        <f t="shared" si="1464"/>
        <v>0</v>
      </c>
      <c r="O5259" s="424">
        <f t="shared" si="1465"/>
        <v>0</v>
      </c>
      <c r="P5259" s="420"/>
      <c r="Q5259" s="532"/>
      <c r="R5259" s="526" t="str">
        <f t="shared" si="1457"/>
        <v/>
      </c>
      <c r="S5259" s="526" t="str">
        <f t="shared" si="1459"/>
        <v/>
      </c>
      <c r="V5259" s="433">
        <f>VLOOKUP(A5259,[3]Cartilha!$A:$A,1,FALSE)</f>
        <v>96756</v>
      </c>
      <c r="W5259" s="367"/>
    </row>
    <row r="5260" spans="1:23" ht="22.5" hidden="1" x14ac:dyDescent="0.2">
      <c r="A5260" s="623">
        <v>96757</v>
      </c>
      <c r="B5260" s="616" t="s">
        <v>3171</v>
      </c>
      <c r="C5260" s="620" t="s">
        <v>2876</v>
      </c>
      <c r="D5260" s="612" t="s">
        <v>169</v>
      </c>
      <c r="E5260" s="621">
        <v>16.54</v>
      </c>
      <c r="F5260" s="614">
        <f t="shared" si="1458"/>
        <v>19.940000000000001</v>
      </c>
      <c r="G5260" s="510"/>
      <c r="H5260" s="423"/>
      <c r="I5260" s="422">
        <f t="shared" si="1460"/>
        <v>0</v>
      </c>
      <c r="J5260" s="422">
        <f t="shared" si="1461"/>
        <v>0</v>
      </c>
      <c r="K5260" s="419"/>
      <c r="L5260" s="423">
        <f t="shared" si="1462"/>
        <v>0</v>
      </c>
      <c r="M5260" s="423">
        <f t="shared" si="1463"/>
        <v>0</v>
      </c>
      <c r="N5260" s="424">
        <f t="shared" si="1464"/>
        <v>0</v>
      </c>
      <c r="O5260" s="424">
        <f t="shared" si="1465"/>
        <v>0</v>
      </c>
      <c r="P5260" s="420"/>
      <c r="Q5260" s="532"/>
      <c r="R5260" s="526" t="str">
        <f t="shared" si="1457"/>
        <v/>
      </c>
      <c r="S5260" s="526" t="str">
        <f t="shared" si="1459"/>
        <v/>
      </c>
      <c r="V5260" s="433">
        <f>VLOOKUP(A5260,[3]Cartilha!$A:$A,1,FALSE)</f>
        <v>96757</v>
      </c>
      <c r="W5260" s="367"/>
    </row>
    <row r="5261" spans="1:23" ht="22.5" hidden="1" x14ac:dyDescent="0.2">
      <c r="A5261" s="623">
        <v>96758</v>
      </c>
      <c r="B5261" s="616" t="s">
        <v>3171</v>
      </c>
      <c r="C5261" s="620" t="s">
        <v>2877</v>
      </c>
      <c r="D5261" s="612" t="s">
        <v>169</v>
      </c>
      <c r="E5261" s="621">
        <v>19.27</v>
      </c>
      <c r="F5261" s="614">
        <f t="shared" si="1458"/>
        <v>23.23</v>
      </c>
      <c r="G5261" s="510"/>
      <c r="H5261" s="423"/>
      <c r="I5261" s="422">
        <f t="shared" si="1460"/>
        <v>0</v>
      </c>
      <c r="J5261" s="422">
        <f t="shared" si="1461"/>
        <v>0</v>
      </c>
      <c r="K5261" s="419"/>
      <c r="L5261" s="423">
        <f t="shared" si="1462"/>
        <v>0</v>
      </c>
      <c r="M5261" s="423">
        <f t="shared" si="1463"/>
        <v>0</v>
      </c>
      <c r="N5261" s="424">
        <f t="shared" si="1464"/>
        <v>0</v>
      </c>
      <c r="O5261" s="424">
        <f t="shared" si="1465"/>
        <v>0</v>
      </c>
      <c r="P5261" s="420"/>
      <c r="Q5261" s="532"/>
      <c r="R5261" s="526" t="str">
        <f t="shared" si="1457"/>
        <v/>
      </c>
      <c r="S5261" s="526" t="str">
        <f t="shared" si="1459"/>
        <v/>
      </c>
      <c r="V5261" s="433">
        <f>VLOOKUP(A5261,[3]Cartilha!$A:$A,1,FALSE)</f>
        <v>96758</v>
      </c>
      <c r="W5261" s="367"/>
    </row>
    <row r="5262" spans="1:23" ht="22.5" hidden="1" x14ac:dyDescent="0.2">
      <c r="A5262" s="623">
        <v>96759</v>
      </c>
      <c r="B5262" s="616" t="s">
        <v>3171</v>
      </c>
      <c r="C5262" s="620" t="s">
        <v>2878</v>
      </c>
      <c r="D5262" s="612" t="s">
        <v>169</v>
      </c>
      <c r="E5262" s="621">
        <v>29.53</v>
      </c>
      <c r="F5262" s="614">
        <f t="shared" si="1458"/>
        <v>35.6</v>
      </c>
      <c r="G5262" s="510"/>
      <c r="H5262" s="423"/>
      <c r="I5262" s="422">
        <f t="shared" si="1460"/>
        <v>0</v>
      </c>
      <c r="J5262" s="422">
        <f t="shared" si="1461"/>
        <v>0</v>
      </c>
      <c r="K5262" s="419"/>
      <c r="L5262" s="423">
        <f t="shared" si="1462"/>
        <v>0</v>
      </c>
      <c r="M5262" s="423">
        <f t="shared" si="1463"/>
        <v>0</v>
      </c>
      <c r="N5262" s="424">
        <f t="shared" si="1464"/>
        <v>0</v>
      </c>
      <c r="O5262" s="424">
        <f t="shared" si="1465"/>
        <v>0</v>
      </c>
      <c r="P5262" s="420"/>
      <c r="Q5262" s="532"/>
      <c r="R5262" s="526" t="str">
        <f t="shared" si="1457"/>
        <v/>
      </c>
      <c r="S5262" s="526" t="str">
        <f t="shared" si="1459"/>
        <v/>
      </c>
      <c r="V5262" s="433">
        <f>VLOOKUP(A5262,[3]Cartilha!$A:$A,1,FALSE)</f>
        <v>96759</v>
      </c>
      <c r="W5262" s="367"/>
    </row>
    <row r="5263" spans="1:23" ht="22.5" hidden="1" x14ac:dyDescent="0.2">
      <c r="A5263" s="623">
        <v>96760</v>
      </c>
      <c r="B5263" s="616" t="s">
        <v>3171</v>
      </c>
      <c r="C5263" s="620" t="s">
        <v>2879</v>
      </c>
      <c r="D5263" s="612" t="s">
        <v>169</v>
      </c>
      <c r="E5263" s="621">
        <v>41.61</v>
      </c>
      <c r="F5263" s="614">
        <f t="shared" si="1458"/>
        <v>50.17</v>
      </c>
      <c r="G5263" s="510"/>
      <c r="H5263" s="423"/>
      <c r="I5263" s="422">
        <f t="shared" si="1460"/>
        <v>0</v>
      </c>
      <c r="J5263" s="422">
        <f t="shared" si="1461"/>
        <v>0</v>
      </c>
      <c r="K5263" s="419"/>
      <c r="L5263" s="423">
        <f t="shared" si="1462"/>
        <v>0</v>
      </c>
      <c r="M5263" s="423">
        <f t="shared" si="1463"/>
        <v>0</v>
      </c>
      <c r="N5263" s="424">
        <f t="shared" si="1464"/>
        <v>0</v>
      </c>
      <c r="O5263" s="424">
        <f t="shared" si="1465"/>
        <v>0</v>
      </c>
      <c r="P5263" s="420"/>
      <c r="Q5263" s="532"/>
      <c r="R5263" s="526" t="str">
        <f t="shared" si="1457"/>
        <v/>
      </c>
      <c r="S5263" s="526" t="str">
        <f t="shared" si="1459"/>
        <v/>
      </c>
      <c r="V5263" s="433">
        <f>VLOOKUP(A5263,[3]Cartilha!$A:$A,1,FALSE)</f>
        <v>96760</v>
      </c>
      <c r="W5263" s="367"/>
    </row>
    <row r="5264" spans="1:23" ht="22.5" hidden="1" x14ac:dyDescent="0.2">
      <c r="A5264" s="623">
        <v>96761</v>
      </c>
      <c r="B5264" s="616" t="s">
        <v>3171</v>
      </c>
      <c r="C5264" s="620" t="s">
        <v>2880</v>
      </c>
      <c r="D5264" s="612" t="s">
        <v>169</v>
      </c>
      <c r="E5264" s="621">
        <v>60.52</v>
      </c>
      <c r="F5264" s="614">
        <f t="shared" si="1458"/>
        <v>72.959999999999994</v>
      </c>
      <c r="G5264" s="510"/>
      <c r="H5264" s="423"/>
      <c r="I5264" s="422">
        <f t="shared" si="1460"/>
        <v>0</v>
      </c>
      <c r="J5264" s="422">
        <f t="shared" si="1461"/>
        <v>0</v>
      </c>
      <c r="K5264" s="419"/>
      <c r="L5264" s="423">
        <f t="shared" si="1462"/>
        <v>0</v>
      </c>
      <c r="M5264" s="423">
        <f t="shared" si="1463"/>
        <v>0</v>
      </c>
      <c r="N5264" s="424">
        <f t="shared" si="1464"/>
        <v>0</v>
      </c>
      <c r="O5264" s="424">
        <f t="shared" si="1465"/>
        <v>0</v>
      </c>
      <c r="P5264" s="420"/>
      <c r="Q5264" s="532"/>
      <c r="R5264" s="526" t="str">
        <f t="shared" si="1457"/>
        <v/>
      </c>
      <c r="S5264" s="526" t="str">
        <f t="shared" si="1459"/>
        <v/>
      </c>
      <c r="V5264" s="433">
        <f>VLOOKUP(A5264,[3]Cartilha!$A:$A,1,FALSE)</f>
        <v>96761</v>
      </c>
      <c r="W5264" s="367"/>
    </row>
    <row r="5265" spans="1:23" ht="22.5" hidden="1" x14ac:dyDescent="0.2">
      <c r="A5265" s="623">
        <v>96762</v>
      </c>
      <c r="B5265" s="616" t="s">
        <v>3171</v>
      </c>
      <c r="C5265" s="620" t="s">
        <v>2881</v>
      </c>
      <c r="D5265" s="612" t="s">
        <v>169</v>
      </c>
      <c r="E5265" s="621">
        <v>119.04</v>
      </c>
      <c r="F5265" s="614">
        <f t="shared" si="1458"/>
        <v>143.51</v>
      </c>
      <c r="G5265" s="510"/>
      <c r="H5265" s="423"/>
      <c r="I5265" s="422">
        <f t="shared" si="1460"/>
        <v>0</v>
      </c>
      <c r="J5265" s="422">
        <f t="shared" si="1461"/>
        <v>0</v>
      </c>
      <c r="K5265" s="419"/>
      <c r="L5265" s="423">
        <f t="shared" si="1462"/>
        <v>0</v>
      </c>
      <c r="M5265" s="423">
        <f t="shared" si="1463"/>
        <v>0</v>
      </c>
      <c r="N5265" s="424">
        <f t="shared" si="1464"/>
        <v>0</v>
      </c>
      <c r="O5265" s="424">
        <f t="shared" si="1465"/>
        <v>0</v>
      </c>
      <c r="P5265" s="420"/>
      <c r="Q5265" s="532"/>
      <c r="R5265" s="526" t="str">
        <f t="shared" si="1457"/>
        <v/>
      </c>
      <c r="S5265" s="526" t="str">
        <f t="shared" si="1459"/>
        <v/>
      </c>
      <c r="V5265" s="433">
        <f>VLOOKUP(A5265,[3]Cartilha!$A:$A,1,FALSE)</f>
        <v>96762</v>
      </c>
      <c r="W5265" s="367"/>
    </row>
    <row r="5266" spans="1:23" ht="22.5" hidden="1" x14ac:dyDescent="0.2">
      <c r="A5266" s="623">
        <v>96763</v>
      </c>
      <c r="B5266" s="616" t="s">
        <v>3171</v>
      </c>
      <c r="C5266" s="620" t="s">
        <v>2882</v>
      </c>
      <c r="D5266" s="612" t="s">
        <v>169</v>
      </c>
      <c r="E5266" s="621">
        <v>166.94</v>
      </c>
      <c r="F5266" s="614">
        <f t="shared" si="1458"/>
        <v>201.26</v>
      </c>
      <c r="G5266" s="510"/>
      <c r="H5266" s="423"/>
      <c r="I5266" s="422">
        <f t="shared" si="1460"/>
        <v>0</v>
      </c>
      <c r="J5266" s="422">
        <f t="shared" si="1461"/>
        <v>0</v>
      </c>
      <c r="K5266" s="419"/>
      <c r="L5266" s="423">
        <f t="shared" si="1462"/>
        <v>0</v>
      </c>
      <c r="M5266" s="423">
        <f t="shared" si="1463"/>
        <v>0</v>
      </c>
      <c r="N5266" s="424">
        <f t="shared" si="1464"/>
        <v>0</v>
      </c>
      <c r="O5266" s="424">
        <f t="shared" si="1465"/>
        <v>0</v>
      </c>
      <c r="P5266" s="420"/>
      <c r="Q5266" s="532"/>
      <c r="R5266" s="526" t="str">
        <f t="shared" si="1457"/>
        <v/>
      </c>
      <c r="S5266" s="526" t="str">
        <f t="shared" si="1459"/>
        <v/>
      </c>
      <c r="V5266" s="433">
        <f>VLOOKUP(A5266,[3]Cartilha!$A:$A,1,FALSE)</f>
        <v>96763</v>
      </c>
      <c r="W5266" s="367"/>
    </row>
    <row r="5267" spans="1:23" ht="22.5" hidden="1" x14ac:dyDescent="0.2">
      <c r="A5267" s="623">
        <v>96764</v>
      </c>
      <c r="B5267" s="616" t="s">
        <v>3171</v>
      </c>
      <c r="C5267" s="620" t="s">
        <v>2883</v>
      </c>
      <c r="D5267" s="612" t="s">
        <v>169</v>
      </c>
      <c r="E5267" s="621">
        <v>266.27</v>
      </c>
      <c r="F5267" s="614">
        <f t="shared" si="1458"/>
        <v>321.02</v>
      </c>
      <c r="G5267" s="510"/>
      <c r="H5267" s="423"/>
      <c r="I5267" s="422">
        <f t="shared" si="1460"/>
        <v>0</v>
      </c>
      <c r="J5267" s="422">
        <f t="shared" si="1461"/>
        <v>0</v>
      </c>
      <c r="K5267" s="419"/>
      <c r="L5267" s="423">
        <f t="shared" si="1462"/>
        <v>0</v>
      </c>
      <c r="M5267" s="423">
        <f t="shared" si="1463"/>
        <v>0</v>
      </c>
      <c r="N5267" s="424">
        <f t="shared" si="1464"/>
        <v>0</v>
      </c>
      <c r="O5267" s="424">
        <f t="shared" si="1465"/>
        <v>0</v>
      </c>
      <c r="P5267" s="420"/>
      <c r="Q5267" s="532"/>
      <c r="R5267" s="526" t="str">
        <f t="shared" si="1457"/>
        <v/>
      </c>
      <c r="S5267" s="526" t="str">
        <f t="shared" si="1459"/>
        <v/>
      </c>
      <c r="V5267" s="433">
        <f>VLOOKUP(A5267,[3]Cartilha!$A:$A,1,FALSE)</f>
        <v>96764</v>
      </c>
      <c r="W5267" s="367"/>
    </row>
    <row r="5268" spans="1:23" ht="22.5" hidden="1" x14ac:dyDescent="0.2">
      <c r="A5268" s="623">
        <v>96802</v>
      </c>
      <c r="B5268" s="616" t="s">
        <v>3171</v>
      </c>
      <c r="C5268" s="620" t="s">
        <v>2884</v>
      </c>
      <c r="D5268" s="612" t="s">
        <v>169</v>
      </c>
      <c r="E5268" s="621">
        <v>317.20999999999998</v>
      </c>
      <c r="F5268" s="614">
        <f t="shared" si="1458"/>
        <v>382.43</v>
      </c>
      <c r="G5268" s="510"/>
      <c r="H5268" s="423"/>
      <c r="I5268" s="422">
        <f t="shared" si="1460"/>
        <v>0</v>
      </c>
      <c r="J5268" s="422">
        <f t="shared" si="1461"/>
        <v>0</v>
      </c>
      <c r="K5268" s="419"/>
      <c r="L5268" s="423">
        <f t="shared" si="1462"/>
        <v>0</v>
      </c>
      <c r="M5268" s="423">
        <f t="shared" si="1463"/>
        <v>0</v>
      </c>
      <c r="N5268" s="424">
        <f t="shared" si="1464"/>
        <v>0</v>
      </c>
      <c r="O5268" s="424">
        <f t="shared" si="1465"/>
        <v>0</v>
      </c>
      <c r="P5268" s="420"/>
      <c r="Q5268" s="532"/>
      <c r="R5268" s="526" t="str">
        <f t="shared" ref="R5268:R5331" si="1466">IF(Q5268="X","x",IF(Q5268="xx","x",IF(O5268&gt;0,"x","")))</f>
        <v/>
      </c>
      <c r="S5268" s="526" t="str">
        <f t="shared" si="1459"/>
        <v/>
      </c>
      <c r="V5268" s="433">
        <f>VLOOKUP(A5268,[3]Cartilha!$A:$A,1,FALSE)</f>
        <v>96802</v>
      </c>
      <c r="W5268" s="367"/>
    </row>
    <row r="5269" spans="1:23" ht="22.5" hidden="1" x14ac:dyDescent="0.2">
      <c r="A5269" s="623">
        <v>96803</v>
      </c>
      <c r="B5269" s="616" t="s">
        <v>3171</v>
      </c>
      <c r="C5269" s="620" t="s">
        <v>2885</v>
      </c>
      <c r="D5269" s="612" t="s">
        <v>169</v>
      </c>
      <c r="E5269" s="621">
        <v>162.56</v>
      </c>
      <c r="F5269" s="614">
        <f t="shared" si="1458"/>
        <v>195.98</v>
      </c>
      <c r="G5269" s="510"/>
      <c r="H5269" s="423"/>
      <c r="I5269" s="422">
        <f t="shared" si="1460"/>
        <v>0</v>
      </c>
      <c r="J5269" s="422">
        <f t="shared" si="1461"/>
        <v>0</v>
      </c>
      <c r="K5269" s="419"/>
      <c r="L5269" s="423">
        <f t="shared" si="1462"/>
        <v>0</v>
      </c>
      <c r="M5269" s="423">
        <f t="shared" si="1463"/>
        <v>0</v>
      </c>
      <c r="N5269" s="424">
        <f t="shared" si="1464"/>
        <v>0</v>
      </c>
      <c r="O5269" s="424">
        <f t="shared" si="1465"/>
        <v>0</v>
      </c>
      <c r="P5269" s="420"/>
      <c r="Q5269" s="532"/>
      <c r="R5269" s="526" t="str">
        <f t="shared" si="1466"/>
        <v/>
      </c>
      <c r="S5269" s="526" t="str">
        <f t="shared" si="1459"/>
        <v/>
      </c>
      <c r="V5269" s="433">
        <f>VLOOKUP(A5269,[3]Cartilha!$A:$A,1,FALSE)</f>
        <v>96803</v>
      </c>
      <c r="W5269" s="367"/>
    </row>
    <row r="5270" spans="1:23" ht="22.5" hidden="1" x14ac:dyDescent="0.2">
      <c r="A5270" s="623">
        <v>96804</v>
      </c>
      <c r="B5270" s="616" t="s">
        <v>3171</v>
      </c>
      <c r="C5270" s="620" t="s">
        <v>2886</v>
      </c>
      <c r="D5270" s="612" t="s">
        <v>169</v>
      </c>
      <c r="E5270" s="621">
        <v>290.07</v>
      </c>
      <c r="F5270" s="614">
        <f t="shared" si="1458"/>
        <v>349.71</v>
      </c>
      <c r="G5270" s="510"/>
      <c r="H5270" s="423"/>
      <c r="I5270" s="422">
        <f t="shared" si="1460"/>
        <v>0</v>
      </c>
      <c r="J5270" s="422">
        <f t="shared" si="1461"/>
        <v>0</v>
      </c>
      <c r="K5270" s="419"/>
      <c r="L5270" s="423">
        <f t="shared" si="1462"/>
        <v>0</v>
      </c>
      <c r="M5270" s="423">
        <f t="shared" si="1463"/>
        <v>0</v>
      </c>
      <c r="N5270" s="424">
        <f t="shared" si="1464"/>
        <v>0</v>
      </c>
      <c r="O5270" s="424">
        <f t="shared" si="1465"/>
        <v>0</v>
      </c>
      <c r="P5270" s="420"/>
      <c r="Q5270" s="532"/>
      <c r="R5270" s="526" t="str">
        <f t="shared" si="1466"/>
        <v/>
      </c>
      <c r="S5270" s="526" t="str">
        <f t="shared" si="1459"/>
        <v/>
      </c>
      <c r="V5270" s="433">
        <f>VLOOKUP(A5270,[3]Cartilha!$A:$A,1,FALSE)</f>
        <v>96804</v>
      </c>
      <c r="W5270" s="367"/>
    </row>
    <row r="5271" spans="1:23" ht="22.5" hidden="1" x14ac:dyDescent="0.2">
      <c r="A5271" s="623">
        <v>96805</v>
      </c>
      <c r="B5271" s="616" t="s">
        <v>3171</v>
      </c>
      <c r="C5271" s="620" t="s">
        <v>2887</v>
      </c>
      <c r="D5271" s="612" t="s">
        <v>169</v>
      </c>
      <c r="E5271" s="621">
        <v>326.91000000000003</v>
      </c>
      <c r="F5271" s="614">
        <f t="shared" ref="F5271:F5334" si="1467">IF(E5271=0,0,ROUND(E5271*(1+E$13)*(1-E$14),2))</f>
        <v>394.12</v>
      </c>
      <c r="G5271" s="510"/>
      <c r="H5271" s="423"/>
      <c r="I5271" s="422">
        <f t="shared" si="1460"/>
        <v>0</v>
      </c>
      <c r="J5271" s="422">
        <f t="shared" si="1461"/>
        <v>0</v>
      </c>
      <c r="K5271" s="419"/>
      <c r="L5271" s="423">
        <f t="shared" si="1462"/>
        <v>0</v>
      </c>
      <c r="M5271" s="423">
        <f t="shared" si="1463"/>
        <v>0</v>
      </c>
      <c r="N5271" s="424">
        <f t="shared" si="1464"/>
        <v>0</v>
      </c>
      <c r="O5271" s="424">
        <f t="shared" si="1465"/>
        <v>0</v>
      </c>
      <c r="P5271" s="420"/>
      <c r="Q5271" s="532"/>
      <c r="R5271" s="526" t="str">
        <f t="shared" si="1466"/>
        <v/>
      </c>
      <c r="S5271" s="526" t="str">
        <f t="shared" si="1459"/>
        <v/>
      </c>
      <c r="V5271" s="433">
        <f>VLOOKUP(A5271,[3]Cartilha!$A:$A,1,FALSE)</f>
        <v>96805</v>
      </c>
      <c r="W5271" s="367"/>
    </row>
    <row r="5272" spans="1:23" ht="22.5" hidden="1" x14ac:dyDescent="0.2">
      <c r="A5272" s="623">
        <v>96806</v>
      </c>
      <c r="B5272" s="616" t="s">
        <v>3171</v>
      </c>
      <c r="C5272" s="620" t="s">
        <v>2888</v>
      </c>
      <c r="D5272" s="612" t="s">
        <v>169</v>
      </c>
      <c r="E5272" s="621">
        <v>157.94999999999999</v>
      </c>
      <c r="F5272" s="614">
        <f t="shared" si="1467"/>
        <v>190.42</v>
      </c>
      <c r="G5272" s="510"/>
      <c r="H5272" s="423"/>
      <c r="I5272" s="422">
        <f t="shared" si="1460"/>
        <v>0</v>
      </c>
      <c r="J5272" s="422">
        <f t="shared" si="1461"/>
        <v>0</v>
      </c>
      <c r="K5272" s="419"/>
      <c r="L5272" s="423">
        <f t="shared" si="1462"/>
        <v>0</v>
      </c>
      <c r="M5272" s="423">
        <f t="shared" si="1463"/>
        <v>0</v>
      </c>
      <c r="N5272" s="424">
        <f t="shared" si="1464"/>
        <v>0</v>
      </c>
      <c r="O5272" s="424">
        <f t="shared" si="1465"/>
        <v>0</v>
      </c>
      <c r="P5272" s="420"/>
      <c r="Q5272" s="532"/>
      <c r="R5272" s="526" t="str">
        <f t="shared" si="1466"/>
        <v/>
      </c>
      <c r="S5272" s="526" t="str">
        <f t="shared" si="1459"/>
        <v/>
      </c>
      <c r="V5272" s="433">
        <f>VLOOKUP(A5272,[3]Cartilha!$A:$A,1,FALSE)</f>
        <v>96806</v>
      </c>
      <c r="W5272" s="367"/>
    </row>
    <row r="5273" spans="1:23" ht="22.5" hidden="1" x14ac:dyDescent="0.2">
      <c r="A5273" s="623">
        <v>96807</v>
      </c>
      <c r="B5273" s="616" t="s">
        <v>3171</v>
      </c>
      <c r="C5273" s="620" t="s">
        <v>2889</v>
      </c>
      <c r="D5273" s="612" t="s">
        <v>169</v>
      </c>
      <c r="E5273" s="621">
        <v>262.83</v>
      </c>
      <c r="F5273" s="614">
        <f t="shared" si="1467"/>
        <v>316.87</v>
      </c>
      <c r="G5273" s="510"/>
      <c r="H5273" s="423"/>
      <c r="I5273" s="422">
        <f t="shared" si="1460"/>
        <v>0</v>
      </c>
      <c r="J5273" s="422">
        <f t="shared" si="1461"/>
        <v>0</v>
      </c>
      <c r="K5273" s="419"/>
      <c r="L5273" s="423">
        <f t="shared" si="1462"/>
        <v>0</v>
      </c>
      <c r="M5273" s="423">
        <f t="shared" si="1463"/>
        <v>0</v>
      </c>
      <c r="N5273" s="424">
        <f t="shared" si="1464"/>
        <v>0</v>
      </c>
      <c r="O5273" s="424">
        <f t="shared" si="1465"/>
        <v>0</v>
      </c>
      <c r="P5273" s="420"/>
      <c r="Q5273" s="532"/>
      <c r="R5273" s="526" t="str">
        <f t="shared" si="1466"/>
        <v/>
      </c>
      <c r="S5273" s="526" t="str">
        <f t="shared" si="1459"/>
        <v/>
      </c>
      <c r="V5273" s="433">
        <f>VLOOKUP(A5273,[3]Cartilha!$A:$A,1,FALSE)</f>
        <v>96807</v>
      </c>
      <c r="W5273" s="367"/>
    </row>
    <row r="5274" spans="1:23" ht="22.5" hidden="1" x14ac:dyDescent="0.2">
      <c r="A5274" s="623">
        <v>96808</v>
      </c>
      <c r="B5274" s="616" t="s">
        <v>3171</v>
      </c>
      <c r="C5274" s="620" t="s">
        <v>2890</v>
      </c>
      <c r="D5274" s="612" t="s">
        <v>169</v>
      </c>
      <c r="E5274" s="621">
        <v>14.59</v>
      </c>
      <c r="F5274" s="614">
        <f t="shared" si="1467"/>
        <v>17.59</v>
      </c>
      <c r="G5274" s="510"/>
      <c r="H5274" s="423"/>
      <c r="I5274" s="422">
        <f t="shared" si="1460"/>
        <v>0</v>
      </c>
      <c r="J5274" s="422">
        <f t="shared" si="1461"/>
        <v>0</v>
      </c>
      <c r="K5274" s="419"/>
      <c r="L5274" s="423">
        <f t="shared" si="1462"/>
        <v>0</v>
      </c>
      <c r="M5274" s="423">
        <f t="shared" si="1463"/>
        <v>0</v>
      </c>
      <c r="N5274" s="424">
        <f t="shared" si="1464"/>
        <v>0</v>
      </c>
      <c r="O5274" s="424">
        <f t="shared" si="1465"/>
        <v>0</v>
      </c>
      <c r="P5274" s="420"/>
      <c r="Q5274" s="532"/>
      <c r="R5274" s="526" t="str">
        <f t="shared" si="1466"/>
        <v/>
      </c>
      <c r="S5274" s="526" t="str">
        <f t="shared" si="1459"/>
        <v/>
      </c>
      <c r="V5274" s="433">
        <f>VLOOKUP(A5274,[3]Cartilha!$A:$A,1,FALSE)</f>
        <v>96808</v>
      </c>
      <c r="W5274" s="367"/>
    </row>
    <row r="5275" spans="1:23" ht="22.5" hidden="1" x14ac:dyDescent="0.2">
      <c r="A5275" s="623">
        <v>96809</v>
      </c>
      <c r="B5275" s="616" t="s">
        <v>3171</v>
      </c>
      <c r="C5275" s="620" t="s">
        <v>2891</v>
      </c>
      <c r="D5275" s="612" t="s">
        <v>169</v>
      </c>
      <c r="E5275" s="621">
        <v>16.739999999999998</v>
      </c>
      <c r="F5275" s="614">
        <f t="shared" si="1467"/>
        <v>20.18</v>
      </c>
      <c r="G5275" s="510"/>
      <c r="H5275" s="423"/>
      <c r="I5275" s="422">
        <f t="shared" si="1460"/>
        <v>0</v>
      </c>
      <c r="J5275" s="422">
        <f t="shared" si="1461"/>
        <v>0</v>
      </c>
      <c r="K5275" s="419"/>
      <c r="L5275" s="423">
        <f t="shared" si="1462"/>
        <v>0</v>
      </c>
      <c r="M5275" s="423">
        <f t="shared" si="1463"/>
        <v>0</v>
      </c>
      <c r="N5275" s="424">
        <f t="shared" si="1464"/>
        <v>0</v>
      </c>
      <c r="O5275" s="424">
        <f t="shared" si="1465"/>
        <v>0</v>
      </c>
      <c r="P5275" s="420"/>
      <c r="Q5275" s="532"/>
      <c r="R5275" s="526" t="str">
        <f t="shared" si="1466"/>
        <v/>
      </c>
      <c r="S5275" s="526" t="str">
        <f t="shared" si="1459"/>
        <v/>
      </c>
      <c r="V5275" s="433">
        <f>VLOOKUP(A5275,[3]Cartilha!$A:$A,1,FALSE)</f>
        <v>96809</v>
      </c>
      <c r="W5275" s="367"/>
    </row>
    <row r="5276" spans="1:23" ht="22.5" hidden="1" x14ac:dyDescent="0.2">
      <c r="A5276" s="623">
        <v>96810</v>
      </c>
      <c r="B5276" s="616" t="s">
        <v>3171</v>
      </c>
      <c r="C5276" s="620" t="s">
        <v>2892</v>
      </c>
      <c r="D5276" s="612" t="s">
        <v>169</v>
      </c>
      <c r="E5276" s="621">
        <v>18.190000000000001</v>
      </c>
      <c r="F5276" s="614">
        <f t="shared" si="1467"/>
        <v>21.93</v>
      </c>
      <c r="G5276" s="510"/>
      <c r="H5276" s="423"/>
      <c r="I5276" s="422">
        <f t="shared" si="1460"/>
        <v>0</v>
      </c>
      <c r="J5276" s="422">
        <f t="shared" si="1461"/>
        <v>0</v>
      </c>
      <c r="K5276" s="419"/>
      <c r="L5276" s="423">
        <f t="shared" si="1462"/>
        <v>0</v>
      </c>
      <c r="M5276" s="423">
        <f t="shared" si="1463"/>
        <v>0</v>
      </c>
      <c r="N5276" s="424">
        <f t="shared" si="1464"/>
        <v>0</v>
      </c>
      <c r="O5276" s="424">
        <f t="shared" si="1465"/>
        <v>0</v>
      </c>
      <c r="P5276" s="420"/>
      <c r="Q5276" s="532"/>
      <c r="R5276" s="526" t="str">
        <f t="shared" si="1466"/>
        <v/>
      </c>
      <c r="S5276" s="526" t="str">
        <f t="shared" si="1459"/>
        <v/>
      </c>
      <c r="V5276" s="433">
        <f>VLOOKUP(A5276,[3]Cartilha!$A:$A,1,FALSE)</f>
        <v>96810</v>
      </c>
      <c r="W5276" s="367"/>
    </row>
    <row r="5277" spans="1:23" ht="22.5" hidden="1" x14ac:dyDescent="0.2">
      <c r="A5277" s="623">
        <v>96811</v>
      </c>
      <c r="B5277" s="616" t="s">
        <v>3171</v>
      </c>
      <c r="C5277" s="620" t="s">
        <v>2893</v>
      </c>
      <c r="D5277" s="612" t="s">
        <v>169</v>
      </c>
      <c r="E5277" s="621">
        <v>19.53</v>
      </c>
      <c r="F5277" s="614">
        <f t="shared" si="1467"/>
        <v>23.55</v>
      </c>
      <c r="G5277" s="510"/>
      <c r="H5277" s="423"/>
      <c r="I5277" s="422">
        <f t="shared" si="1460"/>
        <v>0</v>
      </c>
      <c r="J5277" s="422">
        <f t="shared" si="1461"/>
        <v>0</v>
      </c>
      <c r="K5277" s="419"/>
      <c r="L5277" s="423">
        <f t="shared" si="1462"/>
        <v>0</v>
      </c>
      <c r="M5277" s="423">
        <f t="shared" si="1463"/>
        <v>0</v>
      </c>
      <c r="N5277" s="424">
        <f t="shared" si="1464"/>
        <v>0</v>
      </c>
      <c r="O5277" s="424">
        <f t="shared" si="1465"/>
        <v>0</v>
      </c>
      <c r="P5277" s="420"/>
      <c r="Q5277" s="532"/>
      <c r="R5277" s="526" t="str">
        <f t="shared" si="1466"/>
        <v/>
      </c>
      <c r="S5277" s="526" t="str">
        <f t="shared" si="1459"/>
        <v/>
      </c>
      <c r="V5277" s="433">
        <f>VLOOKUP(A5277,[3]Cartilha!$A:$A,1,FALSE)</f>
        <v>96811</v>
      </c>
      <c r="W5277" s="367"/>
    </row>
    <row r="5278" spans="1:23" ht="22.5" hidden="1" x14ac:dyDescent="0.2">
      <c r="A5278" s="623">
        <v>96812</v>
      </c>
      <c r="B5278" s="616" t="s">
        <v>3171</v>
      </c>
      <c r="C5278" s="620" t="s">
        <v>2894</v>
      </c>
      <c r="D5278" s="612" t="s">
        <v>169</v>
      </c>
      <c r="E5278" s="621">
        <v>18.760000000000002</v>
      </c>
      <c r="F5278" s="614">
        <f t="shared" si="1467"/>
        <v>22.62</v>
      </c>
      <c r="G5278" s="510"/>
      <c r="H5278" s="423"/>
      <c r="I5278" s="422">
        <f t="shared" si="1460"/>
        <v>0</v>
      </c>
      <c r="J5278" s="422">
        <f t="shared" si="1461"/>
        <v>0</v>
      </c>
      <c r="K5278" s="419"/>
      <c r="L5278" s="423">
        <f t="shared" si="1462"/>
        <v>0</v>
      </c>
      <c r="M5278" s="423">
        <f t="shared" si="1463"/>
        <v>0</v>
      </c>
      <c r="N5278" s="424">
        <f t="shared" si="1464"/>
        <v>0</v>
      </c>
      <c r="O5278" s="424">
        <f t="shared" si="1465"/>
        <v>0</v>
      </c>
      <c r="P5278" s="420"/>
      <c r="Q5278" s="532"/>
      <c r="R5278" s="526" t="str">
        <f t="shared" si="1466"/>
        <v/>
      </c>
      <c r="S5278" s="526" t="str">
        <f t="shared" si="1459"/>
        <v/>
      </c>
      <c r="V5278" s="433">
        <f>VLOOKUP(A5278,[3]Cartilha!$A:$A,1,FALSE)</f>
        <v>96812</v>
      </c>
      <c r="W5278" s="367"/>
    </row>
    <row r="5279" spans="1:23" ht="22.5" hidden="1" x14ac:dyDescent="0.2">
      <c r="A5279" s="623">
        <v>96813</v>
      </c>
      <c r="B5279" s="616" t="s">
        <v>3171</v>
      </c>
      <c r="C5279" s="620" t="s">
        <v>2895</v>
      </c>
      <c r="D5279" s="612" t="s">
        <v>169</v>
      </c>
      <c r="E5279" s="621">
        <v>21.65</v>
      </c>
      <c r="F5279" s="614">
        <f t="shared" si="1467"/>
        <v>26.1</v>
      </c>
      <c r="G5279" s="510"/>
      <c r="H5279" s="423"/>
      <c r="I5279" s="422">
        <f t="shared" si="1460"/>
        <v>0</v>
      </c>
      <c r="J5279" s="422">
        <f t="shared" si="1461"/>
        <v>0</v>
      </c>
      <c r="K5279" s="419"/>
      <c r="L5279" s="423">
        <f t="shared" si="1462"/>
        <v>0</v>
      </c>
      <c r="M5279" s="423">
        <f t="shared" si="1463"/>
        <v>0</v>
      </c>
      <c r="N5279" s="424">
        <f t="shared" si="1464"/>
        <v>0</v>
      </c>
      <c r="O5279" s="424">
        <f t="shared" si="1465"/>
        <v>0</v>
      </c>
      <c r="P5279" s="420"/>
      <c r="Q5279" s="532"/>
      <c r="R5279" s="526" t="str">
        <f t="shared" si="1466"/>
        <v/>
      </c>
      <c r="S5279" s="526" t="str">
        <f t="shared" si="1459"/>
        <v/>
      </c>
      <c r="V5279" s="433">
        <f>VLOOKUP(A5279,[3]Cartilha!$A:$A,1,FALSE)</f>
        <v>96813</v>
      </c>
      <c r="W5279" s="367"/>
    </row>
    <row r="5280" spans="1:23" ht="22.5" hidden="1" x14ac:dyDescent="0.2">
      <c r="A5280" s="623">
        <v>96814</v>
      </c>
      <c r="B5280" s="616" t="s">
        <v>3171</v>
      </c>
      <c r="C5280" s="620" t="s">
        <v>2896</v>
      </c>
      <c r="D5280" s="612" t="s">
        <v>169</v>
      </c>
      <c r="E5280" s="621">
        <v>18.27</v>
      </c>
      <c r="F5280" s="614">
        <f t="shared" si="1467"/>
        <v>22.03</v>
      </c>
      <c r="G5280" s="510"/>
      <c r="H5280" s="423"/>
      <c r="I5280" s="422">
        <f t="shared" si="1460"/>
        <v>0</v>
      </c>
      <c r="J5280" s="422">
        <f t="shared" si="1461"/>
        <v>0</v>
      </c>
      <c r="K5280" s="419"/>
      <c r="L5280" s="423">
        <f t="shared" si="1462"/>
        <v>0</v>
      </c>
      <c r="M5280" s="423">
        <f t="shared" si="1463"/>
        <v>0</v>
      </c>
      <c r="N5280" s="424">
        <f t="shared" si="1464"/>
        <v>0</v>
      </c>
      <c r="O5280" s="424">
        <f t="shared" si="1465"/>
        <v>0</v>
      </c>
      <c r="P5280" s="420"/>
      <c r="Q5280" s="532"/>
      <c r="R5280" s="526" t="str">
        <f t="shared" si="1466"/>
        <v/>
      </c>
      <c r="S5280" s="526" t="str">
        <f t="shared" si="1459"/>
        <v/>
      </c>
      <c r="V5280" s="433">
        <f>VLOOKUP(A5280,[3]Cartilha!$A:$A,1,FALSE)</f>
        <v>96814</v>
      </c>
      <c r="W5280" s="367"/>
    </row>
    <row r="5281" spans="1:23" ht="22.5" hidden="1" x14ac:dyDescent="0.2">
      <c r="A5281" s="623">
        <v>96815</v>
      </c>
      <c r="B5281" s="616" t="s">
        <v>3171</v>
      </c>
      <c r="C5281" s="620" t="s">
        <v>2897</v>
      </c>
      <c r="D5281" s="612" t="s">
        <v>169</v>
      </c>
      <c r="E5281" s="621">
        <v>30.89</v>
      </c>
      <c r="F5281" s="614">
        <f t="shared" si="1467"/>
        <v>37.24</v>
      </c>
      <c r="G5281" s="510"/>
      <c r="H5281" s="423"/>
      <c r="I5281" s="422">
        <f t="shared" si="1460"/>
        <v>0</v>
      </c>
      <c r="J5281" s="422">
        <f t="shared" si="1461"/>
        <v>0</v>
      </c>
      <c r="K5281" s="419"/>
      <c r="L5281" s="423">
        <f t="shared" si="1462"/>
        <v>0</v>
      </c>
      <c r="M5281" s="423">
        <f t="shared" si="1463"/>
        <v>0</v>
      </c>
      <c r="N5281" s="424">
        <f t="shared" si="1464"/>
        <v>0</v>
      </c>
      <c r="O5281" s="424">
        <f t="shared" si="1465"/>
        <v>0</v>
      </c>
      <c r="P5281" s="420"/>
      <c r="Q5281" s="532"/>
      <c r="R5281" s="526" t="str">
        <f t="shared" si="1466"/>
        <v/>
      </c>
      <c r="S5281" s="526" t="str">
        <f t="shared" si="1459"/>
        <v/>
      </c>
      <c r="V5281" s="433">
        <f>VLOOKUP(A5281,[3]Cartilha!$A:$A,1,FALSE)</f>
        <v>96815</v>
      </c>
      <c r="W5281" s="367"/>
    </row>
    <row r="5282" spans="1:23" ht="22.5" hidden="1" x14ac:dyDescent="0.2">
      <c r="A5282" s="623">
        <v>96816</v>
      </c>
      <c r="B5282" s="616" t="s">
        <v>3171</v>
      </c>
      <c r="C5282" s="620" t="s">
        <v>2898</v>
      </c>
      <c r="D5282" s="612" t="s">
        <v>169</v>
      </c>
      <c r="E5282" s="621">
        <v>25.39</v>
      </c>
      <c r="F5282" s="614">
        <f t="shared" si="1467"/>
        <v>30.61</v>
      </c>
      <c r="G5282" s="510"/>
      <c r="H5282" s="423"/>
      <c r="I5282" s="422">
        <f t="shared" si="1460"/>
        <v>0</v>
      </c>
      <c r="J5282" s="422">
        <f t="shared" si="1461"/>
        <v>0</v>
      </c>
      <c r="K5282" s="419"/>
      <c r="L5282" s="423">
        <f t="shared" si="1462"/>
        <v>0</v>
      </c>
      <c r="M5282" s="423">
        <f t="shared" si="1463"/>
        <v>0</v>
      </c>
      <c r="N5282" s="424">
        <f t="shared" si="1464"/>
        <v>0</v>
      </c>
      <c r="O5282" s="424">
        <f t="shared" si="1465"/>
        <v>0</v>
      </c>
      <c r="P5282" s="420"/>
      <c r="Q5282" s="532"/>
      <c r="R5282" s="526" t="str">
        <f t="shared" si="1466"/>
        <v/>
      </c>
      <c r="S5282" s="526" t="str">
        <f t="shared" ref="S5282:S5345" si="1468">IF(Q5282="X","x",IF(Q5282="xx","x",IF(OR(J5282&gt;0,O5282&gt;0),"x","")))</f>
        <v/>
      </c>
      <c r="V5282" s="433">
        <f>VLOOKUP(A5282,[3]Cartilha!$A:$A,1,FALSE)</f>
        <v>96816</v>
      </c>
      <c r="W5282" s="367"/>
    </row>
    <row r="5283" spans="1:23" ht="22.5" hidden="1" x14ac:dyDescent="0.2">
      <c r="A5283" s="623">
        <v>96817</v>
      </c>
      <c r="B5283" s="616" t="s">
        <v>3171</v>
      </c>
      <c r="C5283" s="620" t="s">
        <v>2899</v>
      </c>
      <c r="D5283" s="612" t="s">
        <v>169</v>
      </c>
      <c r="E5283" s="621">
        <v>28.9</v>
      </c>
      <c r="F5283" s="614">
        <f t="shared" si="1467"/>
        <v>34.840000000000003</v>
      </c>
      <c r="G5283" s="510"/>
      <c r="H5283" s="423"/>
      <c r="I5283" s="422">
        <f t="shared" si="1460"/>
        <v>0</v>
      </c>
      <c r="J5283" s="422">
        <f t="shared" si="1461"/>
        <v>0</v>
      </c>
      <c r="K5283" s="419"/>
      <c r="L5283" s="423">
        <f t="shared" si="1462"/>
        <v>0</v>
      </c>
      <c r="M5283" s="423">
        <f t="shared" si="1463"/>
        <v>0</v>
      </c>
      <c r="N5283" s="424">
        <f t="shared" si="1464"/>
        <v>0</v>
      </c>
      <c r="O5283" s="424">
        <f t="shared" si="1465"/>
        <v>0</v>
      </c>
      <c r="P5283" s="420"/>
      <c r="Q5283" s="532"/>
      <c r="R5283" s="526" t="str">
        <f t="shared" si="1466"/>
        <v/>
      </c>
      <c r="S5283" s="526" t="str">
        <f t="shared" si="1468"/>
        <v/>
      </c>
      <c r="V5283" s="433">
        <f>VLOOKUP(A5283,[3]Cartilha!$A:$A,1,FALSE)</f>
        <v>96817</v>
      </c>
      <c r="W5283" s="367"/>
    </row>
    <row r="5284" spans="1:23" ht="22.5" hidden="1" x14ac:dyDescent="0.2">
      <c r="A5284" s="623">
        <v>96818</v>
      </c>
      <c r="B5284" s="616" t="s">
        <v>3171</v>
      </c>
      <c r="C5284" s="620" t="s">
        <v>2900</v>
      </c>
      <c r="D5284" s="612" t="s">
        <v>169</v>
      </c>
      <c r="E5284" s="621">
        <v>26.9</v>
      </c>
      <c r="F5284" s="614">
        <f t="shared" si="1467"/>
        <v>32.43</v>
      </c>
      <c r="G5284" s="510"/>
      <c r="H5284" s="423"/>
      <c r="I5284" s="422">
        <f t="shared" si="1460"/>
        <v>0</v>
      </c>
      <c r="J5284" s="422">
        <f t="shared" si="1461"/>
        <v>0</v>
      </c>
      <c r="K5284" s="419"/>
      <c r="L5284" s="423">
        <f t="shared" si="1462"/>
        <v>0</v>
      </c>
      <c r="M5284" s="423">
        <f t="shared" si="1463"/>
        <v>0</v>
      </c>
      <c r="N5284" s="424">
        <f t="shared" si="1464"/>
        <v>0</v>
      </c>
      <c r="O5284" s="424">
        <f t="shared" si="1465"/>
        <v>0</v>
      </c>
      <c r="P5284" s="420"/>
      <c r="Q5284" s="532"/>
      <c r="R5284" s="526" t="str">
        <f t="shared" si="1466"/>
        <v/>
      </c>
      <c r="S5284" s="526" t="str">
        <f t="shared" si="1468"/>
        <v/>
      </c>
      <c r="V5284" s="433">
        <f>VLOOKUP(A5284,[3]Cartilha!$A:$A,1,FALSE)</f>
        <v>96818</v>
      </c>
      <c r="W5284" s="367"/>
    </row>
    <row r="5285" spans="1:23" ht="22.5" hidden="1" x14ac:dyDescent="0.2">
      <c r="A5285" s="623">
        <v>96819</v>
      </c>
      <c r="B5285" s="616" t="s">
        <v>3171</v>
      </c>
      <c r="C5285" s="620" t="s">
        <v>2901</v>
      </c>
      <c r="D5285" s="612" t="s">
        <v>169</v>
      </c>
      <c r="E5285" s="621">
        <v>26.9</v>
      </c>
      <c r="F5285" s="614">
        <f t="shared" si="1467"/>
        <v>32.43</v>
      </c>
      <c r="G5285" s="510"/>
      <c r="H5285" s="423"/>
      <c r="I5285" s="422">
        <f t="shared" si="1460"/>
        <v>0</v>
      </c>
      <c r="J5285" s="422">
        <f t="shared" si="1461"/>
        <v>0</v>
      </c>
      <c r="K5285" s="419"/>
      <c r="L5285" s="423">
        <f t="shared" si="1462"/>
        <v>0</v>
      </c>
      <c r="M5285" s="423">
        <f t="shared" si="1463"/>
        <v>0</v>
      </c>
      <c r="N5285" s="424">
        <f t="shared" si="1464"/>
        <v>0</v>
      </c>
      <c r="O5285" s="424">
        <f t="shared" si="1465"/>
        <v>0</v>
      </c>
      <c r="P5285" s="420"/>
      <c r="Q5285" s="532"/>
      <c r="R5285" s="526" t="str">
        <f t="shared" si="1466"/>
        <v/>
      </c>
      <c r="S5285" s="526" t="str">
        <f t="shared" si="1468"/>
        <v/>
      </c>
      <c r="V5285" s="433">
        <f>VLOOKUP(A5285,[3]Cartilha!$A:$A,1,FALSE)</f>
        <v>96819</v>
      </c>
      <c r="W5285" s="367"/>
    </row>
    <row r="5286" spans="1:23" ht="22.5" hidden="1" x14ac:dyDescent="0.2">
      <c r="A5286" s="623">
        <v>96820</v>
      </c>
      <c r="B5286" s="616" t="s">
        <v>3171</v>
      </c>
      <c r="C5286" s="620" t="s">
        <v>2902</v>
      </c>
      <c r="D5286" s="612" t="s">
        <v>169</v>
      </c>
      <c r="E5286" s="621">
        <v>49.03</v>
      </c>
      <c r="F5286" s="614">
        <f t="shared" si="1467"/>
        <v>59.11</v>
      </c>
      <c r="G5286" s="510"/>
      <c r="H5286" s="423"/>
      <c r="I5286" s="422">
        <f t="shared" si="1460"/>
        <v>0</v>
      </c>
      <c r="J5286" s="422">
        <f t="shared" si="1461"/>
        <v>0</v>
      </c>
      <c r="K5286" s="419"/>
      <c r="L5286" s="423">
        <f t="shared" si="1462"/>
        <v>0</v>
      </c>
      <c r="M5286" s="423">
        <f t="shared" si="1463"/>
        <v>0</v>
      </c>
      <c r="N5286" s="424">
        <f t="shared" si="1464"/>
        <v>0</v>
      </c>
      <c r="O5286" s="424">
        <f t="shared" si="1465"/>
        <v>0</v>
      </c>
      <c r="P5286" s="420"/>
      <c r="Q5286" s="532"/>
      <c r="R5286" s="526" t="str">
        <f t="shared" si="1466"/>
        <v/>
      </c>
      <c r="S5286" s="526" t="str">
        <f t="shared" si="1468"/>
        <v/>
      </c>
      <c r="V5286" s="433">
        <f>VLOOKUP(A5286,[3]Cartilha!$A:$A,1,FALSE)</f>
        <v>96820</v>
      </c>
      <c r="W5286" s="367"/>
    </row>
    <row r="5287" spans="1:23" ht="22.5" hidden="1" x14ac:dyDescent="0.2">
      <c r="A5287" s="623">
        <v>96821</v>
      </c>
      <c r="B5287" s="616" t="s">
        <v>3171</v>
      </c>
      <c r="C5287" s="620" t="s">
        <v>2903</v>
      </c>
      <c r="D5287" s="612" t="s">
        <v>169</v>
      </c>
      <c r="E5287" s="621">
        <v>41.74</v>
      </c>
      <c r="F5287" s="614">
        <f t="shared" si="1467"/>
        <v>50.32</v>
      </c>
      <c r="G5287" s="510"/>
      <c r="H5287" s="423"/>
      <c r="I5287" s="422">
        <f t="shared" si="1460"/>
        <v>0</v>
      </c>
      <c r="J5287" s="422">
        <f t="shared" si="1461"/>
        <v>0</v>
      </c>
      <c r="K5287" s="419"/>
      <c r="L5287" s="423">
        <f t="shared" si="1462"/>
        <v>0</v>
      </c>
      <c r="M5287" s="423">
        <f t="shared" si="1463"/>
        <v>0</v>
      </c>
      <c r="N5287" s="424">
        <f t="shared" si="1464"/>
        <v>0</v>
      </c>
      <c r="O5287" s="424">
        <f t="shared" si="1465"/>
        <v>0</v>
      </c>
      <c r="P5287" s="420"/>
      <c r="Q5287" s="532"/>
      <c r="R5287" s="526" t="str">
        <f t="shared" si="1466"/>
        <v/>
      </c>
      <c r="S5287" s="526" t="str">
        <f t="shared" si="1468"/>
        <v/>
      </c>
      <c r="V5287" s="433">
        <f>VLOOKUP(A5287,[3]Cartilha!$A:$A,1,FALSE)</f>
        <v>96821</v>
      </c>
      <c r="W5287" s="367"/>
    </row>
    <row r="5288" spans="1:23" ht="22.5" hidden="1" x14ac:dyDescent="0.2">
      <c r="A5288" s="623">
        <v>96822</v>
      </c>
      <c r="B5288" s="616" t="s">
        <v>3171</v>
      </c>
      <c r="C5288" s="620" t="s">
        <v>2904</v>
      </c>
      <c r="D5288" s="612" t="s">
        <v>169</v>
      </c>
      <c r="E5288" s="621">
        <v>42.3</v>
      </c>
      <c r="F5288" s="614">
        <f t="shared" si="1467"/>
        <v>51</v>
      </c>
      <c r="G5288" s="510"/>
      <c r="H5288" s="423"/>
      <c r="I5288" s="422">
        <f t="shared" si="1460"/>
        <v>0</v>
      </c>
      <c r="J5288" s="422">
        <f t="shared" si="1461"/>
        <v>0</v>
      </c>
      <c r="K5288" s="419"/>
      <c r="L5288" s="423">
        <f t="shared" si="1462"/>
        <v>0</v>
      </c>
      <c r="M5288" s="423">
        <f t="shared" si="1463"/>
        <v>0</v>
      </c>
      <c r="N5288" s="424">
        <f t="shared" si="1464"/>
        <v>0</v>
      </c>
      <c r="O5288" s="424">
        <f t="shared" si="1465"/>
        <v>0</v>
      </c>
      <c r="P5288" s="420"/>
      <c r="Q5288" s="532"/>
      <c r="R5288" s="526" t="str">
        <f t="shared" si="1466"/>
        <v/>
      </c>
      <c r="S5288" s="526" t="str">
        <f t="shared" si="1468"/>
        <v/>
      </c>
      <c r="V5288" s="433">
        <f>VLOOKUP(A5288,[3]Cartilha!$A:$A,1,FALSE)</f>
        <v>96822</v>
      </c>
      <c r="W5288" s="367"/>
    </row>
    <row r="5289" spans="1:23" hidden="1" x14ac:dyDescent="0.2">
      <c r="A5289" s="623">
        <v>96823</v>
      </c>
      <c r="B5289" s="616" t="s">
        <v>3171</v>
      </c>
      <c r="C5289" s="620" t="s">
        <v>2905</v>
      </c>
      <c r="D5289" s="612" t="s">
        <v>169</v>
      </c>
      <c r="E5289" s="621">
        <v>17.440000000000001</v>
      </c>
      <c r="F5289" s="614">
        <f t="shared" si="1467"/>
        <v>21.03</v>
      </c>
      <c r="G5289" s="510"/>
      <c r="H5289" s="423"/>
      <c r="I5289" s="422">
        <f t="shared" si="1460"/>
        <v>0</v>
      </c>
      <c r="J5289" s="422">
        <f t="shared" si="1461"/>
        <v>0</v>
      </c>
      <c r="K5289" s="419"/>
      <c r="L5289" s="423">
        <f t="shared" si="1462"/>
        <v>0</v>
      </c>
      <c r="M5289" s="423">
        <f t="shared" si="1463"/>
        <v>0</v>
      </c>
      <c r="N5289" s="424">
        <f t="shared" si="1464"/>
        <v>0</v>
      </c>
      <c r="O5289" s="424">
        <f t="shared" si="1465"/>
        <v>0</v>
      </c>
      <c r="P5289" s="420"/>
      <c r="Q5289" s="532"/>
      <c r="R5289" s="526" t="str">
        <f t="shared" si="1466"/>
        <v/>
      </c>
      <c r="S5289" s="526" t="str">
        <f t="shared" si="1468"/>
        <v/>
      </c>
      <c r="V5289" s="433">
        <f>VLOOKUP(A5289,[3]Cartilha!$A:$A,1,FALSE)</f>
        <v>96823</v>
      </c>
      <c r="W5289" s="367"/>
    </row>
    <row r="5290" spans="1:23" ht="22.5" hidden="1" x14ac:dyDescent="0.2">
      <c r="A5290" s="623">
        <v>96824</v>
      </c>
      <c r="B5290" s="616" t="s">
        <v>3171</v>
      </c>
      <c r="C5290" s="620" t="s">
        <v>2906</v>
      </c>
      <c r="D5290" s="612" t="s">
        <v>169</v>
      </c>
      <c r="E5290" s="621">
        <v>19.690000000000001</v>
      </c>
      <c r="F5290" s="614">
        <f t="shared" si="1467"/>
        <v>23.74</v>
      </c>
      <c r="G5290" s="510"/>
      <c r="H5290" s="423"/>
      <c r="I5290" s="422">
        <f t="shared" si="1460"/>
        <v>0</v>
      </c>
      <c r="J5290" s="422">
        <f t="shared" si="1461"/>
        <v>0</v>
      </c>
      <c r="K5290" s="419"/>
      <c r="L5290" s="423">
        <f t="shared" si="1462"/>
        <v>0</v>
      </c>
      <c r="M5290" s="423">
        <f t="shared" si="1463"/>
        <v>0</v>
      </c>
      <c r="N5290" s="424">
        <f t="shared" si="1464"/>
        <v>0</v>
      </c>
      <c r="O5290" s="424">
        <f t="shared" si="1465"/>
        <v>0</v>
      </c>
      <c r="P5290" s="420"/>
      <c r="Q5290" s="532"/>
      <c r="R5290" s="526" t="str">
        <f t="shared" si="1466"/>
        <v/>
      </c>
      <c r="S5290" s="526" t="str">
        <f t="shared" si="1468"/>
        <v/>
      </c>
      <c r="V5290" s="433">
        <f>VLOOKUP(A5290,[3]Cartilha!$A:$A,1,FALSE)</f>
        <v>96824</v>
      </c>
      <c r="W5290" s="367"/>
    </row>
    <row r="5291" spans="1:23" ht="22.5" hidden="1" x14ac:dyDescent="0.2">
      <c r="A5291" s="623">
        <v>96825</v>
      </c>
      <c r="B5291" s="616" t="s">
        <v>3171</v>
      </c>
      <c r="C5291" s="620" t="s">
        <v>2907</v>
      </c>
      <c r="D5291" s="612" t="s">
        <v>169</v>
      </c>
      <c r="E5291" s="621">
        <v>26.7</v>
      </c>
      <c r="F5291" s="614">
        <f t="shared" si="1467"/>
        <v>32.19</v>
      </c>
      <c r="G5291" s="510"/>
      <c r="H5291" s="423"/>
      <c r="I5291" s="422">
        <f t="shared" si="1460"/>
        <v>0</v>
      </c>
      <c r="J5291" s="422">
        <f t="shared" si="1461"/>
        <v>0</v>
      </c>
      <c r="K5291" s="419"/>
      <c r="L5291" s="423">
        <f t="shared" si="1462"/>
        <v>0</v>
      </c>
      <c r="M5291" s="423">
        <f t="shared" si="1463"/>
        <v>0</v>
      </c>
      <c r="N5291" s="424">
        <f t="shared" si="1464"/>
        <v>0</v>
      </c>
      <c r="O5291" s="424">
        <f t="shared" si="1465"/>
        <v>0</v>
      </c>
      <c r="P5291" s="420"/>
      <c r="Q5291" s="532"/>
      <c r="R5291" s="526" t="str">
        <f t="shared" si="1466"/>
        <v/>
      </c>
      <c r="S5291" s="526" t="str">
        <f t="shared" si="1468"/>
        <v/>
      </c>
      <c r="V5291" s="433">
        <f>VLOOKUP(A5291,[3]Cartilha!$A:$A,1,FALSE)</f>
        <v>96825</v>
      </c>
      <c r="W5291" s="367"/>
    </row>
    <row r="5292" spans="1:23" hidden="1" x14ac:dyDescent="0.2">
      <c r="A5292" s="623">
        <v>96826</v>
      </c>
      <c r="B5292" s="616" t="s">
        <v>3171</v>
      </c>
      <c r="C5292" s="620" t="s">
        <v>2908</v>
      </c>
      <c r="D5292" s="612" t="s">
        <v>169</v>
      </c>
      <c r="E5292" s="621">
        <v>24.19</v>
      </c>
      <c r="F5292" s="614">
        <f t="shared" si="1467"/>
        <v>29.16</v>
      </c>
      <c r="G5292" s="510"/>
      <c r="H5292" s="423"/>
      <c r="I5292" s="422">
        <f t="shared" si="1460"/>
        <v>0</v>
      </c>
      <c r="J5292" s="422">
        <f t="shared" si="1461"/>
        <v>0</v>
      </c>
      <c r="K5292" s="419"/>
      <c r="L5292" s="423">
        <f t="shared" si="1462"/>
        <v>0</v>
      </c>
      <c r="M5292" s="423">
        <f t="shared" si="1463"/>
        <v>0</v>
      </c>
      <c r="N5292" s="424">
        <f t="shared" si="1464"/>
        <v>0</v>
      </c>
      <c r="O5292" s="424">
        <f t="shared" si="1465"/>
        <v>0</v>
      </c>
      <c r="P5292" s="420"/>
      <c r="Q5292" s="532"/>
      <c r="R5292" s="526" t="str">
        <f t="shared" si="1466"/>
        <v/>
      </c>
      <c r="S5292" s="526" t="str">
        <f t="shared" si="1468"/>
        <v/>
      </c>
      <c r="V5292" s="433">
        <f>VLOOKUP(A5292,[3]Cartilha!$A:$A,1,FALSE)</f>
        <v>96826</v>
      </c>
      <c r="W5292" s="367"/>
    </row>
    <row r="5293" spans="1:23" ht="22.5" hidden="1" x14ac:dyDescent="0.2">
      <c r="A5293" s="623">
        <v>96827</v>
      </c>
      <c r="B5293" s="616" t="s">
        <v>3171</v>
      </c>
      <c r="C5293" s="620" t="s">
        <v>2909</v>
      </c>
      <c r="D5293" s="612" t="s">
        <v>169</v>
      </c>
      <c r="E5293" s="621">
        <v>25.1</v>
      </c>
      <c r="F5293" s="614">
        <f t="shared" si="1467"/>
        <v>30.26</v>
      </c>
      <c r="G5293" s="510"/>
      <c r="H5293" s="423"/>
      <c r="I5293" s="422">
        <f t="shared" si="1460"/>
        <v>0</v>
      </c>
      <c r="J5293" s="422">
        <f t="shared" si="1461"/>
        <v>0</v>
      </c>
      <c r="K5293" s="419"/>
      <c r="L5293" s="423">
        <f t="shared" si="1462"/>
        <v>0</v>
      </c>
      <c r="M5293" s="423">
        <f t="shared" si="1463"/>
        <v>0</v>
      </c>
      <c r="N5293" s="424">
        <f t="shared" si="1464"/>
        <v>0</v>
      </c>
      <c r="O5293" s="424">
        <f t="shared" si="1465"/>
        <v>0</v>
      </c>
      <c r="P5293" s="420"/>
      <c r="Q5293" s="532"/>
      <c r="R5293" s="526" t="str">
        <f t="shared" si="1466"/>
        <v/>
      </c>
      <c r="S5293" s="526" t="str">
        <f t="shared" si="1468"/>
        <v/>
      </c>
      <c r="V5293" s="433">
        <f>VLOOKUP(A5293,[3]Cartilha!$A:$A,1,FALSE)</f>
        <v>96827</v>
      </c>
      <c r="W5293" s="367"/>
    </row>
    <row r="5294" spans="1:23" ht="22.5" hidden="1" x14ac:dyDescent="0.2">
      <c r="A5294" s="623">
        <v>96828</v>
      </c>
      <c r="B5294" s="616" t="s">
        <v>3171</v>
      </c>
      <c r="C5294" s="620" t="s">
        <v>2910</v>
      </c>
      <c r="D5294" s="612" t="s">
        <v>169</v>
      </c>
      <c r="E5294" s="621">
        <v>31.53</v>
      </c>
      <c r="F5294" s="614">
        <f t="shared" si="1467"/>
        <v>38.01</v>
      </c>
      <c r="G5294" s="510"/>
      <c r="H5294" s="423"/>
      <c r="I5294" s="422">
        <f t="shared" si="1460"/>
        <v>0</v>
      </c>
      <c r="J5294" s="422">
        <f t="shared" si="1461"/>
        <v>0</v>
      </c>
      <c r="K5294" s="419"/>
      <c r="L5294" s="423">
        <f t="shared" si="1462"/>
        <v>0</v>
      </c>
      <c r="M5294" s="423">
        <f t="shared" si="1463"/>
        <v>0</v>
      </c>
      <c r="N5294" s="424">
        <f t="shared" si="1464"/>
        <v>0</v>
      </c>
      <c r="O5294" s="424">
        <f t="shared" si="1465"/>
        <v>0</v>
      </c>
      <c r="P5294" s="420"/>
      <c r="Q5294" s="532"/>
      <c r="R5294" s="526" t="str">
        <f t="shared" si="1466"/>
        <v/>
      </c>
      <c r="S5294" s="526" t="str">
        <f t="shared" si="1468"/>
        <v/>
      </c>
      <c r="V5294" s="433">
        <f>VLOOKUP(A5294,[3]Cartilha!$A:$A,1,FALSE)</f>
        <v>96828</v>
      </c>
      <c r="W5294" s="367"/>
    </row>
    <row r="5295" spans="1:23" ht="22.5" hidden="1" x14ac:dyDescent="0.2">
      <c r="A5295" s="623">
        <v>96829</v>
      </c>
      <c r="B5295" s="616" t="s">
        <v>3171</v>
      </c>
      <c r="C5295" s="620" t="s">
        <v>2911</v>
      </c>
      <c r="D5295" s="612" t="s">
        <v>169</v>
      </c>
      <c r="E5295" s="621">
        <v>24.15</v>
      </c>
      <c r="F5295" s="614">
        <f t="shared" si="1467"/>
        <v>29.12</v>
      </c>
      <c r="G5295" s="510"/>
      <c r="H5295" s="423"/>
      <c r="I5295" s="422">
        <f t="shared" si="1460"/>
        <v>0</v>
      </c>
      <c r="J5295" s="422">
        <f t="shared" si="1461"/>
        <v>0</v>
      </c>
      <c r="K5295" s="419"/>
      <c r="L5295" s="423">
        <f t="shared" si="1462"/>
        <v>0</v>
      </c>
      <c r="M5295" s="423">
        <f t="shared" si="1463"/>
        <v>0</v>
      </c>
      <c r="N5295" s="424">
        <f t="shared" si="1464"/>
        <v>0</v>
      </c>
      <c r="O5295" s="424">
        <f t="shared" si="1465"/>
        <v>0</v>
      </c>
      <c r="P5295" s="420"/>
      <c r="Q5295" s="532"/>
      <c r="R5295" s="526" t="str">
        <f t="shared" si="1466"/>
        <v/>
      </c>
      <c r="S5295" s="526" t="str">
        <f t="shared" si="1468"/>
        <v/>
      </c>
      <c r="V5295" s="433">
        <f>VLOOKUP(A5295,[3]Cartilha!$A:$A,1,FALSE)</f>
        <v>96829</v>
      </c>
      <c r="W5295" s="367"/>
    </row>
    <row r="5296" spans="1:23" hidden="1" x14ac:dyDescent="0.2">
      <c r="A5296" s="623">
        <v>96830</v>
      </c>
      <c r="B5296" s="616" t="s">
        <v>3171</v>
      </c>
      <c r="C5296" s="620" t="s">
        <v>2912</v>
      </c>
      <c r="D5296" s="612" t="s">
        <v>169</v>
      </c>
      <c r="E5296" s="621">
        <v>35.119999999999997</v>
      </c>
      <c r="F5296" s="614">
        <f t="shared" si="1467"/>
        <v>42.34</v>
      </c>
      <c r="G5296" s="510"/>
      <c r="H5296" s="423"/>
      <c r="I5296" s="422">
        <f t="shared" si="1460"/>
        <v>0</v>
      </c>
      <c r="J5296" s="422">
        <f t="shared" si="1461"/>
        <v>0</v>
      </c>
      <c r="K5296" s="419"/>
      <c r="L5296" s="423">
        <f t="shared" si="1462"/>
        <v>0</v>
      </c>
      <c r="M5296" s="423">
        <f t="shared" si="1463"/>
        <v>0</v>
      </c>
      <c r="N5296" s="424">
        <f t="shared" si="1464"/>
        <v>0</v>
      </c>
      <c r="O5296" s="424">
        <f t="shared" si="1465"/>
        <v>0</v>
      </c>
      <c r="P5296" s="420"/>
      <c r="Q5296" s="532"/>
      <c r="R5296" s="526" t="str">
        <f t="shared" si="1466"/>
        <v/>
      </c>
      <c r="S5296" s="526" t="str">
        <f t="shared" si="1468"/>
        <v/>
      </c>
      <c r="V5296" s="433">
        <f>VLOOKUP(A5296,[3]Cartilha!$A:$A,1,FALSE)</f>
        <v>96830</v>
      </c>
      <c r="W5296" s="367"/>
    </row>
    <row r="5297" spans="1:23" ht="22.5" hidden="1" x14ac:dyDescent="0.2">
      <c r="A5297" s="623">
        <v>96831</v>
      </c>
      <c r="B5297" s="616" t="s">
        <v>3171</v>
      </c>
      <c r="C5297" s="620" t="s">
        <v>2913</v>
      </c>
      <c r="D5297" s="612" t="s">
        <v>169</v>
      </c>
      <c r="E5297" s="621">
        <v>28.62</v>
      </c>
      <c r="F5297" s="614">
        <f t="shared" si="1467"/>
        <v>34.5</v>
      </c>
      <c r="G5297" s="510"/>
      <c r="H5297" s="423"/>
      <c r="I5297" s="422">
        <f t="shared" si="1460"/>
        <v>0</v>
      </c>
      <c r="J5297" s="422">
        <f t="shared" si="1461"/>
        <v>0</v>
      </c>
      <c r="K5297" s="419"/>
      <c r="L5297" s="423">
        <f t="shared" si="1462"/>
        <v>0</v>
      </c>
      <c r="M5297" s="423">
        <f t="shared" si="1463"/>
        <v>0</v>
      </c>
      <c r="N5297" s="424">
        <f t="shared" si="1464"/>
        <v>0</v>
      </c>
      <c r="O5297" s="424">
        <f t="shared" si="1465"/>
        <v>0</v>
      </c>
      <c r="P5297" s="420"/>
      <c r="Q5297" s="532"/>
      <c r="R5297" s="526" t="str">
        <f t="shared" si="1466"/>
        <v/>
      </c>
      <c r="S5297" s="526" t="str">
        <f t="shared" si="1468"/>
        <v/>
      </c>
      <c r="V5297" s="433">
        <f>VLOOKUP(A5297,[3]Cartilha!$A:$A,1,FALSE)</f>
        <v>96831</v>
      </c>
      <c r="W5297" s="367"/>
    </row>
    <row r="5298" spans="1:23" ht="22.5" hidden="1" x14ac:dyDescent="0.2">
      <c r="A5298" s="623">
        <v>96832</v>
      </c>
      <c r="B5298" s="616" t="s">
        <v>3171</v>
      </c>
      <c r="C5298" s="620" t="s">
        <v>2914</v>
      </c>
      <c r="D5298" s="612" t="s">
        <v>169</v>
      </c>
      <c r="E5298" s="621">
        <v>33.1</v>
      </c>
      <c r="F5298" s="614">
        <f t="shared" si="1467"/>
        <v>39.909999999999997</v>
      </c>
      <c r="G5298" s="510"/>
      <c r="H5298" s="423"/>
      <c r="I5298" s="422">
        <f t="shared" si="1460"/>
        <v>0</v>
      </c>
      <c r="J5298" s="422">
        <f t="shared" si="1461"/>
        <v>0</v>
      </c>
      <c r="K5298" s="419"/>
      <c r="L5298" s="423">
        <f t="shared" si="1462"/>
        <v>0</v>
      </c>
      <c r="M5298" s="423">
        <f t="shared" si="1463"/>
        <v>0</v>
      </c>
      <c r="N5298" s="424">
        <f t="shared" si="1464"/>
        <v>0</v>
      </c>
      <c r="O5298" s="424">
        <f t="shared" si="1465"/>
        <v>0</v>
      </c>
      <c r="P5298" s="420"/>
      <c r="Q5298" s="532"/>
      <c r="R5298" s="526" t="str">
        <f t="shared" si="1466"/>
        <v/>
      </c>
      <c r="S5298" s="526" t="str">
        <f t="shared" si="1468"/>
        <v/>
      </c>
      <c r="V5298" s="433">
        <f>VLOOKUP(A5298,[3]Cartilha!$A:$A,1,FALSE)</f>
        <v>96832</v>
      </c>
      <c r="W5298" s="367"/>
    </row>
    <row r="5299" spans="1:23" ht="22.5" hidden="1" x14ac:dyDescent="0.2">
      <c r="A5299" s="623">
        <v>96833</v>
      </c>
      <c r="B5299" s="616" t="s">
        <v>3171</v>
      </c>
      <c r="C5299" s="620" t="s">
        <v>2915</v>
      </c>
      <c r="D5299" s="612" t="s">
        <v>169</v>
      </c>
      <c r="E5299" s="621">
        <v>30.99</v>
      </c>
      <c r="F5299" s="614">
        <f t="shared" si="1467"/>
        <v>37.36</v>
      </c>
      <c r="G5299" s="510"/>
      <c r="H5299" s="423"/>
      <c r="I5299" s="422">
        <f t="shared" si="1460"/>
        <v>0</v>
      </c>
      <c r="J5299" s="422">
        <f t="shared" si="1461"/>
        <v>0</v>
      </c>
      <c r="K5299" s="419"/>
      <c r="L5299" s="423">
        <f t="shared" si="1462"/>
        <v>0</v>
      </c>
      <c r="M5299" s="423">
        <f t="shared" si="1463"/>
        <v>0</v>
      </c>
      <c r="N5299" s="424">
        <f t="shared" si="1464"/>
        <v>0</v>
      </c>
      <c r="O5299" s="424">
        <f t="shared" si="1465"/>
        <v>0</v>
      </c>
      <c r="P5299" s="420"/>
      <c r="Q5299" s="532"/>
      <c r="R5299" s="526" t="str">
        <f t="shared" si="1466"/>
        <v/>
      </c>
      <c r="S5299" s="526" t="str">
        <f t="shared" si="1468"/>
        <v/>
      </c>
      <c r="V5299" s="433">
        <f>VLOOKUP(A5299,[3]Cartilha!$A:$A,1,FALSE)</f>
        <v>96833</v>
      </c>
      <c r="W5299" s="367"/>
    </row>
    <row r="5300" spans="1:23" hidden="1" x14ac:dyDescent="0.2">
      <c r="A5300" s="623">
        <v>96834</v>
      </c>
      <c r="B5300" s="616" t="s">
        <v>3171</v>
      </c>
      <c r="C5300" s="620" t="s">
        <v>2916</v>
      </c>
      <c r="D5300" s="612" t="s">
        <v>169</v>
      </c>
      <c r="E5300" s="621">
        <v>51.22</v>
      </c>
      <c r="F5300" s="614">
        <f t="shared" si="1467"/>
        <v>61.75</v>
      </c>
      <c r="G5300" s="510"/>
      <c r="H5300" s="423"/>
      <c r="I5300" s="422">
        <f t="shared" si="1460"/>
        <v>0</v>
      </c>
      <c r="J5300" s="422">
        <f t="shared" si="1461"/>
        <v>0</v>
      </c>
      <c r="K5300" s="419"/>
      <c r="L5300" s="423">
        <f t="shared" si="1462"/>
        <v>0</v>
      </c>
      <c r="M5300" s="423">
        <f t="shared" si="1463"/>
        <v>0</v>
      </c>
      <c r="N5300" s="424">
        <f t="shared" si="1464"/>
        <v>0</v>
      </c>
      <c r="O5300" s="424">
        <f t="shared" si="1465"/>
        <v>0</v>
      </c>
      <c r="P5300" s="420"/>
      <c r="Q5300" s="532"/>
      <c r="R5300" s="526" t="str">
        <f t="shared" si="1466"/>
        <v/>
      </c>
      <c r="S5300" s="526" t="str">
        <f t="shared" si="1468"/>
        <v/>
      </c>
      <c r="V5300" s="433">
        <f>VLOOKUP(A5300,[3]Cartilha!$A:$A,1,FALSE)</f>
        <v>96834</v>
      </c>
      <c r="W5300" s="367"/>
    </row>
    <row r="5301" spans="1:23" ht="22.5" hidden="1" x14ac:dyDescent="0.2">
      <c r="A5301" s="623">
        <v>96835</v>
      </c>
      <c r="B5301" s="616" t="s">
        <v>3171</v>
      </c>
      <c r="C5301" s="620" t="s">
        <v>2917</v>
      </c>
      <c r="D5301" s="612" t="s">
        <v>169</v>
      </c>
      <c r="E5301" s="621">
        <v>44.27</v>
      </c>
      <c r="F5301" s="614">
        <f t="shared" si="1467"/>
        <v>53.37</v>
      </c>
      <c r="G5301" s="510"/>
      <c r="H5301" s="423"/>
      <c r="I5301" s="422">
        <f t="shared" si="1460"/>
        <v>0</v>
      </c>
      <c r="J5301" s="422">
        <f t="shared" si="1461"/>
        <v>0</v>
      </c>
      <c r="K5301" s="419"/>
      <c r="L5301" s="423">
        <f t="shared" si="1462"/>
        <v>0</v>
      </c>
      <c r="M5301" s="423">
        <f t="shared" si="1463"/>
        <v>0</v>
      </c>
      <c r="N5301" s="424">
        <f t="shared" si="1464"/>
        <v>0</v>
      </c>
      <c r="O5301" s="424">
        <f t="shared" si="1465"/>
        <v>0</v>
      </c>
      <c r="P5301" s="420"/>
      <c r="Q5301" s="532"/>
      <c r="R5301" s="526" t="str">
        <f t="shared" si="1466"/>
        <v/>
      </c>
      <c r="S5301" s="526" t="str">
        <f t="shared" si="1468"/>
        <v/>
      </c>
      <c r="V5301" s="433">
        <f>VLOOKUP(A5301,[3]Cartilha!$A:$A,1,FALSE)</f>
        <v>96835</v>
      </c>
      <c r="W5301" s="367"/>
    </row>
    <row r="5302" spans="1:23" ht="22.5" hidden="1" x14ac:dyDescent="0.2">
      <c r="A5302" s="623">
        <v>96836</v>
      </c>
      <c r="B5302" s="616" t="s">
        <v>3171</v>
      </c>
      <c r="C5302" s="620" t="s">
        <v>2918</v>
      </c>
      <c r="D5302" s="612" t="s">
        <v>169</v>
      </c>
      <c r="E5302" s="621">
        <v>47.15</v>
      </c>
      <c r="F5302" s="614">
        <f t="shared" si="1467"/>
        <v>56.84</v>
      </c>
      <c r="G5302" s="510"/>
      <c r="H5302" s="423"/>
      <c r="I5302" s="422">
        <f t="shared" si="1460"/>
        <v>0</v>
      </c>
      <c r="J5302" s="422">
        <f t="shared" si="1461"/>
        <v>0</v>
      </c>
      <c r="K5302" s="419"/>
      <c r="L5302" s="423">
        <f t="shared" si="1462"/>
        <v>0</v>
      </c>
      <c r="M5302" s="423">
        <f t="shared" si="1463"/>
        <v>0</v>
      </c>
      <c r="N5302" s="424">
        <f t="shared" si="1464"/>
        <v>0</v>
      </c>
      <c r="O5302" s="424">
        <f t="shared" si="1465"/>
        <v>0</v>
      </c>
      <c r="P5302" s="420"/>
      <c r="Q5302" s="532"/>
      <c r="R5302" s="526" t="str">
        <f t="shared" si="1466"/>
        <v/>
      </c>
      <c r="S5302" s="526" t="str">
        <f t="shared" si="1468"/>
        <v/>
      </c>
      <c r="V5302" s="433">
        <f>VLOOKUP(A5302,[3]Cartilha!$A:$A,1,FALSE)</f>
        <v>96836</v>
      </c>
      <c r="W5302" s="367"/>
    </row>
    <row r="5303" spans="1:23" ht="22.5" hidden="1" x14ac:dyDescent="0.2">
      <c r="A5303" s="623">
        <v>96837</v>
      </c>
      <c r="B5303" s="616" t="s">
        <v>3171</v>
      </c>
      <c r="C5303" s="620" t="s">
        <v>2919</v>
      </c>
      <c r="D5303" s="612" t="s">
        <v>169</v>
      </c>
      <c r="E5303" s="621">
        <v>25.5</v>
      </c>
      <c r="F5303" s="614">
        <f t="shared" si="1467"/>
        <v>30.74</v>
      </c>
      <c r="G5303" s="510"/>
      <c r="H5303" s="423"/>
      <c r="I5303" s="422">
        <f t="shared" ref="I5303:I5366" si="1469">IF(ISBLANK(E5303),0,ROUND(F5303*G5303,2))</f>
        <v>0</v>
      </c>
      <c r="J5303" s="422">
        <f t="shared" ref="J5303:J5366" si="1470">IF(ISBLANK(G5303),0,ROUND(G5303*H5303,2))</f>
        <v>0</v>
      </c>
      <c r="K5303" s="419"/>
      <c r="L5303" s="423">
        <f t="shared" ref="L5303:L5366" si="1471">G5303</f>
        <v>0</v>
      </c>
      <c r="M5303" s="423">
        <f t="shared" ref="M5303:M5366" si="1472">H5303</f>
        <v>0</v>
      </c>
      <c r="N5303" s="424">
        <f t="shared" ref="N5303:N5366" si="1473">IF(ISBLANK(E5303),0,ROUND(F5303*L5303,2))</f>
        <v>0</v>
      </c>
      <c r="O5303" s="424">
        <f t="shared" ref="O5303:O5366" si="1474">IF(ISBLANK(L5303),0,ROUND(L5303*M5303,2))</f>
        <v>0</v>
      </c>
      <c r="P5303" s="420"/>
      <c r="Q5303" s="532"/>
      <c r="R5303" s="526" t="str">
        <f t="shared" si="1466"/>
        <v/>
      </c>
      <c r="S5303" s="526" t="str">
        <f t="shared" si="1468"/>
        <v/>
      </c>
      <c r="V5303" s="433">
        <f>VLOOKUP(A5303,[3]Cartilha!$A:$A,1,FALSE)</f>
        <v>96837</v>
      </c>
      <c r="W5303" s="367"/>
    </row>
    <row r="5304" spans="1:23" ht="22.5" hidden="1" x14ac:dyDescent="0.2">
      <c r="A5304" s="623">
        <v>96838</v>
      </c>
      <c r="B5304" s="616" t="s">
        <v>3171</v>
      </c>
      <c r="C5304" s="620" t="s">
        <v>2920</v>
      </c>
      <c r="D5304" s="612" t="s">
        <v>169</v>
      </c>
      <c r="E5304" s="621">
        <v>23.43</v>
      </c>
      <c r="F5304" s="614">
        <f t="shared" si="1467"/>
        <v>28.25</v>
      </c>
      <c r="G5304" s="510"/>
      <c r="H5304" s="423"/>
      <c r="I5304" s="422">
        <f t="shared" si="1469"/>
        <v>0</v>
      </c>
      <c r="J5304" s="422">
        <f t="shared" si="1470"/>
        <v>0</v>
      </c>
      <c r="K5304" s="419"/>
      <c r="L5304" s="423">
        <f t="shared" si="1471"/>
        <v>0</v>
      </c>
      <c r="M5304" s="423">
        <f t="shared" si="1472"/>
        <v>0</v>
      </c>
      <c r="N5304" s="424">
        <f t="shared" si="1473"/>
        <v>0</v>
      </c>
      <c r="O5304" s="424">
        <f t="shared" si="1474"/>
        <v>0</v>
      </c>
      <c r="P5304" s="420"/>
      <c r="Q5304" s="532"/>
      <c r="R5304" s="526" t="str">
        <f t="shared" si="1466"/>
        <v/>
      </c>
      <c r="S5304" s="526" t="str">
        <f t="shared" si="1468"/>
        <v/>
      </c>
      <c r="V5304" s="433">
        <f>VLOOKUP(A5304,[3]Cartilha!$A:$A,1,FALSE)</f>
        <v>96838</v>
      </c>
      <c r="W5304" s="367"/>
    </row>
    <row r="5305" spans="1:23" ht="22.5" hidden="1" x14ac:dyDescent="0.2">
      <c r="A5305" s="623">
        <v>96839</v>
      </c>
      <c r="B5305" s="616" t="s">
        <v>3171</v>
      </c>
      <c r="C5305" s="620" t="s">
        <v>2921</v>
      </c>
      <c r="D5305" s="612" t="s">
        <v>169</v>
      </c>
      <c r="E5305" s="621">
        <v>23.06</v>
      </c>
      <c r="F5305" s="614">
        <f t="shared" si="1467"/>
        <v>27.8</v>
      </c>
      <c r="G5305" s="510"/>
      <c r="H5305" s="423"/>
      <c r="I5305" s="422">
        <f t="shared" si="1469"/>
        <v>0</v>
      </c>
      <c r="J5305" s="422">
        <f t="shared" si="1470"/>
        <v>0</v>
      </c>
      <c r="K5305" s="419"/>
      <c r="L5305" s="423">
        <f t="shared" si="1471"/>
        <v>0</v>
      </c>
      <c r="M5305" s="423">
        <f t="shared" si="1472"/>
        <v>0</v>
      </c>
      <c r="N5305" s="424">
        <f t="shared" si="1473"/>
        <v>0</v>
      </c>
      <c r="O5305" s="424">
        <f t="shared" si="1474"/>
        <v>0</v>
      </c>
      <c r="P5305" s="420"/>
      <c r="Q5305" s="532"/>
      <c r="R5305" s="526" t="str">
        <f t="shared" si="1466"/>
        <v/>
      </c>
      <c r="S5305" s="526" t="str">
        <f t="shared" si="1468"/>
        <v/>
      </c>
      <c r="V5305" s="433">
        <f>VLOOKUP(A5305,[3]Cartilha!$A:$A,1,FALSE)</f>
        <v>96839</v>
      </c>
      <c r="W5305" s="367"/>
    </row>
    <row r="5306" spans="1:23" ht="22.5" hidden="1" x14ac:dyDescent="0.2">
      <c r="A5306" s="623">
        <v>96840</v>
      </c>
      <c r="B5306" s="616" t="s">
        <v>3171</v>
      </c>
      <c r="C5306" s="620" t="s">
        <v>2922</v>
      </c>
      <c r="D5306" s="612" t="s">
        <v>169</v>
      </c>
      <c r="E5306" s="621">
        <v>29.81</v>
      </c>
      <c r="F5306" s="614">
        <f t="shared" si="1467"/>
        <v>35.94</v>
      </c>
      <c r="G5306" s="510"/>
      <c r="H5306" s="423"/>
      <c r="I5306" s="422">
        <f t="shared" si="1469"/>
        <v>0</v>
      </c>
      <c r="J5306" s="422">
        <f t="shared" si="1470"/>
        <v>0</v>
      </c>
      <c r="K5306" s="419"/>
      <c r="L5306" s="423">
        <f t="shared" si="1471"/>
        <v>0</v>
      </c>
      <c r="M5306" s="423">
        <f t="shared" si="1472"/>
        <v>0</v>
      </c>
      <c r="N5306" s="424">
        <f t="shared" si="1473"/>
        <v>0</v>
      </c>
      <c r="O5306" s="424">
        <f t="shared" si="1474"/>
        <v>0</v>
      </c>
      <c r="P5306" s="420"/>
      <c r="Q5306" s="532"/>
      <c r="R5306" s="526" t="str">
        <f t="shared" si="1466"/>
        <v/>
      </c>
      <c r="S5306" s="526" t="str">
        <f t="shared" si="1468"/>
        <v/>
      </c>
      <c r="V5306" s="433">
        <f>VLOOKUP(A5306,[3]Cartilha!$A:$A,1,FALSE)</f>
        <v>96840</v>
      </c>
      <c r="W5306" s="367"/>
    </row>
    <row r="5307" spans="1:23" ht="22.5" hidden="1" x14ac:dyDescent="0.2">
      <c r="A5307" s="623">
        <v>96841</v>
      </c>
      <c r="B5307" s="616" t="s">
        <v>3171</v>
      </c>
      <c r="C5307" s="620" t="s">
        <v>2923</v>
      </c>
      <c r="D5307" s="612" t="s">
        <v>169</v>
      </c>
      <c r="E5307" s="621">
        <v>26.08</v>
      </c>
      <c r="F5307" s="614">
        <f t="shared" si="1467"/>
        <v>31.44</v>
      </c>
      <c r="G5307" s="510"/>
      <c r="H5307" s="423"/>
      <c r="I5307" s="422">
        <f t="shared" si="1469"/>
        <v>0</v>
      </c>
      <c r="J5307" s="422">
        <f t="shared" si="1470"/>
        <v>0</v>
      </c>
      <c r="K5307" s="419"/>
      <c r="L5307" s="423">
        <f t="shared" si="1471"/>
        <v>0</v>
      </c>
      <c r="M5307" s="423">
        <f t="shared" si="1472"/>
        <v>0</v>
      </c>
      <c r="N5307" s="424">
        <f t="shared" si="1473"/>
        <v>0</v>
      </c>
      <c r="O5307" s="424">
        <f t="shared" si="1474"/>
        <v>0</v>
      </c>
      <c r="P5307" s="420"/>
      <c r="Q5307" s="532"/>
      <c r="R5307" s="526" t="str">
        <f t="shared" si="1466"/>
        <v/>
      </c>
      <c r="S5307" s="526" t="str">
        <f t="shared" si="1468"/>
        <v/>
      </c>
      <c r="V5307" s="433">
        <f>VLOOKUP(A5307,[3]Cartilha!$A:$A,1,FALSE)</f>
        <v>96841</v>
      </c>
      <c r="W5307" s="367"/>
    </row>
    <row r="5308" spans="1:23" ht="22.5" hidden="1" x14ac:dyDescent="0.2">
      <c r="A5308" s="623">
        <v>96842</v>
      </c>
      <c r="B5308" s="616" t="s">
        <v>3171</v>
      </c>
      <c r="C5308" s="620" t="s">
        <v>2924</v>
      </c>
      <c r="D5308" s="612" t="s">
        <v>169</v>
      </c>
      <c r="E5308" s="621">
        <v>33.22</v>
      </c>
      <c r="F5308" s="614">
        <f t="shared" si="1467"/>
        <v>40.049999999999997</v>
      </c>
      <c r="G5308" s="510"/>
      <c r="H5308" s="423"/>
      <c r="I5308" s="422">
        <f t="shared" si="1469"/>
        <v>0</v>
      </c>
      <c r="J5308" s="422">
        <f t="shared" si="1470"/>
        <v>0</v>
      </c>
      <c r="K5308" s="419"/>
      <c r="L5308" s="423">
        <f t="shared" si="1471"/>
        <v>0</v>
      </c>
      <c r="M5308" s="423">
        <f t="shared" si="1472"/>
        <v>0</v>
      </c>
      <c r="N5308" s="424">
        <f t="shared" si="1473"/>
        <v>0</v>
      </c>
      <c r="O5308" s="424">
        <f t="shared" si="1474"/>
        <v>0</v>
      </c>
      <c r="P5308" s="420"/>
      <c r="Q5308" s="532"/>
      <c r="R5308" s="526" t="str">
        <f t="shared" si="1466"/>
        <v/>
      </c>
      <c r="S5308" s="526" t="str">
        <f t="shared" si="1468"/>
        <v/>
      </c>
      <c r="V5308" s="433">
        <f>VLOOKUP(A5308,[3]Cartilha!$A:$A,1,FALSE)</f>
        <v>96842</v>
      </c>
      <c r="W5308" s="367"/>
    </row>
    <row r="5309" spans="1:23" ht="22.5" hidden="1" x14ac:dyDescent="0.2">
      <c r="A5309" s="623">
        <v>96843</v>
      </c>
      <c r="B5309" s="616" t="s">
        <v>3171</v>
      </c>
      <c r="C5309" s="620" t="s">
        <v>2925</v>
      </c>
      <c r="D5309" s="612" t="s">
        <v>169</v>
      </c>
      <c r="E5309" s="621">
        <v>31.95</v>
      </c>
      <c r="F5309" s="614">
        <f t="shared" si="1467"/>
        <v>38.520000000000003</v>
      </c>
      <c r="G5309" s="510"/>
      <c r="H5309" s="423"/>
      <c r="I5309" s="422">
        <f t="shared" si="1469"/>
        <v>0</v>
      </c>
      <c r="J5309" s="422">
        <f t="shared" si="1470"/>
        <v>0</v>
      </c>
      <c r="K5309" s="419"/>
      <c r="L5309" s="423">
        <f t="shared" si="1471"/>
        <v>0</v>
      </c>
      <c r="M5309" s="423">
        <f t="shared" si="1472"/>
        <v>0</v>
      </c>
      <c r="N5309" s="424">
        <f t="shared" si="1473"/>
        <v>0</v>
      </c>
      <c r="O5309" s="424">
        <f t="shared" si="1474"/>
        <v>0</v>
      </c>
      <c r="P5309" s="420"/>
      <c r="Q5309" s="532"/>
      <c r="R5309" s="526" t="str">
        <f t="shared" si="1466"/>
        <v/>
      </c>
      <c r="S5309" s="526" t="str">
        <f t="shared" si="1468"/>
        <v/>
      </c>
      <c r="V5309" s="433">
        <f>VLOOKUP(A5309,[3]Cartilha!$A:$A,1,FALSE)</f>
        <v>96843</v>
      </c>
      <c r="W5309" s="367"/>
    </row>
    <row r="5310" spans="1:23" ht="22.5" hidden="1" x14ac:dyDescent="0.2">
      <c r="A5310" s="623">
        <v>96844</v>
      </c>
      <c r="B5310" s="616" t="s">
        <v>3171</v>
      </c>
      <c r="C5310" s="620" t="s">
        <v>2926</v>
      </c>
      <c r="D5310" s="612" t="s">
        <v>169</v>
      </c>
      <c r="E5310" s="621">
        <v>43.61</v>
      </c>
      <c r="F5310" s="614">
        <f t="shared" si="1467"/>
        <v>52.58</v>
      </c>
      <c r="G5310" s="510"/>
      <c r="H5310" s="423"/>
      <c r="I5310" s="422">
        <f t="shared" si="1469"/>
        <v>0</v>
      </c>
      <c r="J5310" s="422">
        <f t="shared" si="1470"/>
        <v>0</v>
      </c>
      <c r="K5310" s="419"/>
      <c r="L5310" s="423">
        <f t="shared" si="1471"/>
        <v>0</v>
      </c>
      <c r="M5310" s="423">
        <f t="shared" si="1472"/>
        <v>0</v>
      </c>
      <c r="N5310" s="424">
        <f t="shared" si="1473"/>
        <v>0</v>
      </c>
      <c r="O5310" s="424">
        <f t="shared" si="1474"/>
        <v>0</v>
      </c>
      <c r="P5310" s="420"/>
      <c r="Q5310" s="532"/>
      <c r="R5310" s="526" t="str">
        <f t="shared" si="1466"/>
        <v/>
      </c>
      <c r="S5310" s="526" t="str">
        <f t="shared" si="1468"/>
        <v/>
      </c>
      <c r="V5310" s="433">
        <f>VLOOKUP(A5310,[3]Cartilha!$A:$A,1,FALSE)</f>
        <v>96844</v>
      </c>
      <c r="W5310" s="367"/>
    </row>
    <row r="5311" spans="1:23" ht="22.5" hidden="1" x14ac:dyDescent="0.2">
      <c r="A5311" s="623">
        <v>96845</v>
      </c>
      <c r="B5311" s="616" t="s">
        <v>3171</v>
      </c>
      <c r="C5311" s="620" t="s">
        <v>2927</v>
      </c>
      <c r="D5311" s="612" t="s">
        <v>169</v>
      </c>
      <c r="E5311" s="621">
        <v>46.67</v>
      </c>
      <c r="F5311" s="614">
        <f t="shared" si="1467"/>
        <v>56.27</v>
      </c>
      <c r="G5311" s="510"/>
      <c r="H5311" s="423"/>
      <c r="I5311" s="422">
        <f t="shared" si="1469"/>
        <v>0</v>
      </c>
      <c r="J5311" s="422">
        <f t="shared" si="1470"/>
        <v>0</v>
      </c>
      <c r="K5311" s="419"/>
      <c r="L5311" s="423">
        <f t="shared" si="1471"/>
        <v>0</v>
      </c>
      <c r="M5311" s="423">
        <f t="shared" si="1472"/>
        <v>0</v>
      </c>
      <c r="N5311" s="424">
        <f t="shared" si="1473"/>
        <v>0</v>
      </c>
      <c r="O5311" s="424">
        <f t="shared" si="1474"/>
        <v>0</v>
      </c>
      <c r="P5311" s="420"/>
      <c r="Q5311" s="532"/>
      <c r="R5311" s="526" t="str">
        <f t="shared" si="1466"/>
        <v/>
      </c>
      <c r="S5311" s="526" t="str">
        <f t="shared" si="1468"/>
        <v/>
      </c>
      <c r="V5311" s="433">
        <f>VLOOKUP(A5311,[3]Cartilha!$A:$A,1,FALSE)</f>
        <v>96845</v>
      </c>
      <c r="W5311" s="367"/>
    </row>
    <row r="5312" spans="1:23" ht="22.5" hidden="1" x14ac:dyDescent="0.2">
      <c r="A5312" s="623">
        <v>96846</v>
      </c>
      <c r="B5312" s="616" t="s">
        <v>3171</v>
      </c>
      <c r="C5312" s="620" t="s">
        <v>2928</v>
      </c>
      <c r="D5312" s="612" t="s">
        <v>169</v>
      </c>
      <c r="E5312" s="621">
        <v>36.71</v>
      </c>
      <c r="F5312" s="614">
        <f t="shared" si="1467"/>
        <v>44.26</v>
      </c>
      <c r="G5312" s="510"/>
      <c r="H5312" s="423"/>
      <c r="I5312" s="422">
        <f t="shared" si="1469"/>
        <v>0</v>
      </c>
      <c r="J5312" s="422">
        <f t="shared" si="1470"/>
        <v>0</v>
      </c>
      <c r="K5312" s="419"/>
      <c r="L5312" s="423">
        <f t="shared" si="1471"/>
        <v>0</v>
      </c>
      <c r="M5312" s="423">
        <f t="shared" si="1472"/>
        <v>0</v>
      </c>
      <c r="N5312" s="424">
        <f t="shared" si="1473"/>
        <v>0</v>
      </c>
      <c r="O5312" s="424">
        <f t="shared" si="1474"/>
        <v>0</v>
      </c>
      <c r="P5312" s="420"/>
      <c r="Q5312" s="532"/>
      <c r="R5312" s="526" t="str">
        <f t="shared" si="1466"/>
        <v/>
      </c>
      <c r="S5312" s="526" t="str">
        <f t="shared" si="1468"/>
        <v/>
      </c>
      <c r="V5312" s="433">
        <f>VLOOKUP(A5312,[3]Cartilha!$A:$A,1,FALSE)</f>
        <v>96846</v>
      </c>
      <c r="W5312" s="367"/>
    </row>
    <row r="5313" spans="1:23" ht="22.5" hidden="1" x14ac:dyDescent="0.2">
      <c r="A5313" s="623">
        <v>96847</v>
      </c>
      <c r="B5313" s="616" t="s">
        <v>3171</v>
      </c>
      <c r="C5313" s="620" t="s">
        <v>2929</v>
      </c>
      <c r="D5313" s="612" t="s">
        <v>169</v>
      </c>
      <c r="E5313" s="621">
        <v>40.36</v>
      </c>
      <c r="F5313" s="614">
        <f t="shared" si="1467"/>
        <v>48.66</v>
      </c>
      <c r="G5313" s="510"/>
      <c r="H5313" s="423"/>
      <c r="I5313" s="422">
        <f t="shared" si="1469"/>
        <v>0</v>
      </c>
      <c r="J5313" s="422">
        <f t="shared" si="1470"/>
        <v>0</v>
      </c>
      <c r="K5313" s="419"/>
      <c r="L5313" s="423">
        <f t="shared" si="1471"/>
        <v>0</v>
      </c>
      <c r="M5313" s="423">
        <f t="shared" si="1472"/>
        <v>0</v>
      </c>
      <c r="N5313" s="424">
        <f t="shared" si="1473"/>
        <v>0</v>
      </c>
      <c r="O5313" s="424">
        <f t="shared" si="1474"/>
        <v>0</v>
      </c>
      <c r="P5313" s="420"/>
      <c r="Q5313" s="532"/>
      <c r="R5313" s="526" t="str">
        <f t="shared" si="1466"/>
        <v/>
      </c>
      <c r="S5313" s="526" t="str">
        <f t="shared" si="1468"/>
        <v/>
      </c>
      <c r="V5313" s="433">
        <f>VLOOKUP(A5313,[3]Cartilha!$A:$A,1,FALSE)</f>
        <v>96847</v>
      </c>
      <c r="W5313" s="367"/>
    </row>
    <row r="5314" spans="1:23" ht="22.5" hidden="1" x14ac:dyDescent="0.2">
      <c r="A5314" s="623">
        <v>96848</v>
      </c>
      <c r="B5314" s="616" t="s">
        <v>3171</v>
      </c>
      <c r="C5314" s="620" t="s">
        <v>2930</v>
      </c>
      <c r="D5314" s="612" t="s">
        <v>169</v>
      </c>
      <c r="E5314" s="621">
        <v>60.53</v>
      </c>
      <c r="F5314" s="614">
        <f t="shared" si="1467"/>
        <v>72.97</v>
      </c>
      <c r="G5314" s="510"/>
      <c r="H5314" s="423"/>
      <c r="I5314" s="422">
        <f t="shared" si="1469"/>
        <v>0</v>
      </c>
      <c r="J5314" s="422">
        <f t="shared" si="1470"/>
        <v>0</v>
      </c>
      <c r="K5314" s="419"/>
      <c r="L5314" s="423">
        <f t="shared" si="1471"/>
        <v>0</v>
      </c>
      <c r="M5314" s="423">
        <f t="shared" si="1472"/>
        <v>0</v>
      </c>
      <c r="N5314" s="424">
        <f t="shared" si="1473"/>
        <v>0</v>
      </c>
      <c r="O5314" s="424">
        <f t="shared" si="1474"/>
        <v>0</v>
      </c>
      <c r="P5314" s="420"/>
      <c r="Q5314" s="532"/>
      <c r="R5314" s="526" t="str">
        <f t="shared" si="1466"/>
        <v/>
      </c>
      <c r="S5314" s="526" t="str">
        <f t="shared" si="1468"/>
        <v/>
      </c>
      <c r="V5314" s="433">
        <f>VLOOKUP(A5314,[3]Cartilha!$A:$A,1,FALSE)</f>
        <v>96848</v>
      </c>
      <c r="W5314" s="367"/>
    </row>
    <row r="5315" spans="1:23" ht="22.5" hidden="1" x14ac:dyDescent="0.2">
      <c r="A5315" s="623">
        <v>96849</v>
      </c>
      <c r="B5315" s="616" t="s">
        <v>3171</v>
      </c>
      <c r="C5315" s="620" t="s">
        <v>2931</v>
      </c>
      <c r="D5315" s="612" t="s">
        <v>169</v>
      </c>
      <c r="E5315" s="621">
        <v>21.97</v>
      </c>
      <c r="F5315" s="614">
        <f t="shared" si="1467"/>
        <v>26.49</v>
      </c>
      <c r="G5315" s="510"/>
      <c r="H5315" s="423"/>
      <c r="I5315" s="422">
        <f t="shared" si="1469"/>
        <v>0</v>
      </c>
      <c r="J5315" s="422">
        <f t="shared" si="1470"/>
        <v>0</v>
      </c>
      <c r="K5315" s="419"/>
      <c r="L5315" s="423">
        <f t="shared" si="1471"/>
        <v>0</v>
      </c>
      <c r="M5315" s="423">
        <f t="shared" si="1472"/>
        <v>0</v>
      </c>
      <c r="N5315" s="424">
        <f t="shared" si="1473"/>
        <v>0</v>
      </c>
      <c r="O5315" s="424">
        <f t="shared" si="1474"/>
        <v>0</v>
      </c>
      <c r="P5315" s="420"/>
      <c r="Q5315" s="532"/>
      <c r="R5315" s="526" t="str">
        <f t="shared" si="1466"/>
        <v/>
      </c>
      <c r="S5315" s="526" t="str">
        <f t="shared" si="1468"/>
        <v/>
      </c>
      <c r="V5315" s="433">
        <f>VLOOKUP(A5315,[3]Cartilha!$A:$A,1,FALSE)</f>
        <v>96849</v>
      </c>
      <c r="W5315" s="367"/>
    </row>
    <row r="5316" spans="1:23" ht="22.5" hidden="1" x14ac:dyDescent="0.2">
      <c r="A5316" s="623">
        <v>96850</v>
      </c>
      <c r="B5316" s="616" t="s">
        <v>3171</v>
      </c>
      <c r="C5316" s="620" t="s">
        <v>2932</v>
      </c>
      <c r="D5316" s="612" t="s">
        <v>169</v>
      </c>
      <c r="E5316" s="621">
        <v>25.7</v>
      </c>
      <c r="F5316" s="614">
        <f t="shared" si="1467"/>
        <v>30.98</v>
      </c>
      <c r="G5316" s="510"/>
      <c r="H5316" s="423"/>
      <c r="I5316" s="422">
        <f t="shared" si="1469"/>
        <v>0</v>
      </c>
      <c r="J5316" s="422">
        <f t="shared" si="1470"/>
        <v>0</v>
      </c>
      <c r="K5316" s="419"/>
      <c r="L5316" s="423">
        <f t="shared" si="1471"/>
        <v>0</v>
      </c>
      <c r="M5316" s="423">
        <f t="shared" si="1472"/>
        <v>0</v>
      </c>
      <c r="N5316" s="424">
        <f t="shared" si="1473"/>
        <v>0</v>
      </c>
      <c r="O5316" s="424">
        <f t="shared" si="1474"/>
        <v>0</v>
      </c>
      <c r="P5316" s="420"/>
      <c r="Q5316" s="532"/>
      <c r="R5316" s="526" t="str">
        <f t="shared" si="1466"/>
        <v/>
      </c>
      <c r="S5316" s="526" t="str">
        <f t="shared" si="1468"/>
        <v/>
      </c>
      <c r="V5316" s="433">
        <f>VLOOKUP(A5316,[3]Cartilha!$A:$A,1,FALSE)</f>
        <v>96850</v>
      </c>
      <c r="W5316" s="367"/>
    </row>
    <row r="5317" spans="1:23" ht="22.5" hidden="1" x14ac:dyDescent="0.2">
      <c r="A5317" s="623">
        <v>96851</v>
      </c>
      <c r="B5317" s="616" t="s">
        <v>3171</v>
      </c>
      <c r="C5317" s="620" t="s">
        <v>2933</v>
      </c>
      <c r="D5317" s="612" t="s">
        <v>169</v>
      </c>
      <c r="E5317" s="621">
        <v>34.049999999999997</v>
      </c>
      <c r="F5317" s="614">
        <f t="shared" si="1467"/>
        <v>41.05</v>
      </c>
      <c r="G5317" s="510"/>
      <c r="H5317" s="423"/>
      <c r="I5317" s="422">
        <f t="shared" si="1469"/>
        <v>0</v>
      </c>
      <c r="J5317" s="422">
        <f t="shared" si="1470"/>
        <v>0</v>
      </c>
      <c r="K5317" s="419"/>
      <c r="L5317" s="423">
        <f t="shared" si="1471"/>
        <v>0</v>
      </c>
      <c r="M5317" s="423">
        <f t="shared" si="1472"/>
        <v>0</v>
      </c>
      <c r="N5317" s="424">
        <f t="shared" si="1473"/>
        <v>0</v>
      </c>
      <c r="O5317" s="424">
        <f t="shared" si="1474"/>
        <v>0</v>
      </c>
      <c r="P5317" s="420"/>
      <c r="Q5317" s="532"/>
      <c r="R5317" s="526" t="str">
        <f t="shared" si="1466"/>
        <v/>
      </c>
      <c r="S5317" s="526" t="str">
        <f t="shared" si="1468"/>
        <v/>
      </c>
      <c r="V5317" s="433">
        <f>VLOOKUP(A5317,[3]Cartilha!$A:$A,1,FALSE)</f>
        <v>96851</v>
      </c>
      <c r="W5317" s="367"/>
    </row>
    <row r="5318" spans="1:23" ht="22.5" hidden="1" x14ac:dyDescent="0.2">
      <c r="A5318" s="623">
        <v>96852</v>
      </c>
      <c r="B5318" s="616" t="s">
        <v>3171</v>
      </c>
      <c r="C5318" s="620" t="s">
        <v>2934</v>
      </c>
      <c r="D5318" s="612" t="s">
        <v>169</v>
      </c>
      <c r="E5318" s="621">
        <v>29.24</v>
      </c>
      <c r="F5318" s="614">
        <f t="shared" si="1467"/>
        <v>35.25</v>
      </c>
      <c r="G5318" s="510"/>
      <c r="H5318" s="423"/>
      <c r="I5318" s="422">
        <f t="shared" si="1469"/>
        <v>0</v>
      </c>
      <c r="J5318" s="422">
        <f t="shared" si="1470"/>
        <v>0</v>
      </c>
      <c r="K5318" s="419"/>
      <c r="L5318" s="423">
        <f t="shared" si="1471"/>
        <v>0</v>
      </c>
      <c r="M5318" s="423">
        <f t="shared" si="1472"/>
        <v>0</v>
      </c>
      <c r="N5318" s="424">
        <f t="shared" si="1473"/>
        <v>0</v>
      </c>
      <c r="O5318" s="424">
        <f t="shared" si="1474"/>
        <v>0</v>
      </c>
      <c r="P5318" s="420"/>
      <c r="Q5318" s="532"/>
      <c r="R5318" s="526" t="str">
        <f t="shared" si="1466"/>
        <v/>
      </c>
      <c r="S5318" s="526" t="str">
        <f t="shared" si="1468"/>
        <v/>
      </c>
      <c r="V5318" s="433">
        <f>VLOOKUP(A5318,[3]Cartilha!$A:$A,1,FALSE)</f>
        <v>96852</v>
      </c>
      <c r="W5318" s="367"/>
    </row>
    <row r="5319" spans="1:23" ht="22.5" hidden="1" x14ac:dyDescent="0.2">
      <c r="A5319" s="623">
        <v>96853</v>
      </c>
      <c r="B5319" s="616" t="s">
        <v>3171</v>
      </c>
      <c r="C5319" s="620" t="s">
        <v>2935</v>
      </c>
      <c r="D5319" s="612" t="s">
        <v>169</v>
      </c>
      <c r="E5319" s="621">
        <v>32.880000000000003</v>
      </c>
      <c r="F5319" s="614">
        <f t="shared" si="1467"/>
        <v>39.64</v>
      </c>
      <c r="G5319" s="510"/>
      <c r="H5319" s="423"/>
      <c r="I5319" s="422">
        <f t="shared" si="1469"/>
        <v>0</v>
      </c>
      <c r="J5319" s="422">
        <f t="shared" si="1470"/>
        <v>0</v>
      </c>
      <c r="K5319" s="419"/>
      <c r="L5319" s="423">
        <f t="shared" si="1471"/>
        <v>0</v>
      </c>
      <c r="M5319" s="423">
        <f t="shared" si="1472"/>
        <v>0</v>
      </c>
      <c r="N5319" s="424">
        <f t="shared" si="1473"/>
        <v>0</v>
      </c>
      <c r="O5319" s="424">
        <f t="shared" si="1474"/>
        <v>0</v>
      </c>
      <c r="P5319" s="420"/>
      <c r="Q5319" s="532"/>
      <c r="R5319" s="526" t="str">
        <f t="shared" si="1466"/>
        <v/>
      </c>
      <c r="S5319" s="526" t="str">
        <f t="shared" si="1468"/>
        <v/>
      </c>
      <c r="V5319" s="433">
        <f>VLOOKUP(A5319,[3]Cartilha!$A:$A,1,FALSE)</f>
        <v>96853</v>
      </c>
      <c r="W5319" s="367"/>
    </row>
    <row r="5320" spans="1:23" ht="22.5" hidden="1" x14ac:dyDescent="0.2">
      <c r="A5320" s="623">
        <v>96854</v>
      </c>
      <c r="B5320" s="616" t="s">
        <v>3171</v>
      </c>
      <c r="C5320" s="620" t="s">
        <v>2936</v>
      </c>
      <c r="D5320" s="612" t="s">
        <v>169</v>
      </c>
      <c r="E5320" s="621">
        <v>39.340000000000003</v>
      </c>
      <c r="F5320" s="614">
        <f t="shared" si="1467"/>
        <v>47.43</v>
      </c>
      <c r="G5320" s="510"/>
      <c r="H5320" s="423"/>
      <c r="I5320" s="422">
        <f t="shared" si="1469"/>
        <v>0</v>
      </c>
      <c r="J5320" s="422">
        <f t="shared" si="1470"/>
        <v>0</v>
      </c>
      <c r="K5320" s="419"/>
      <c r="L5320" s="423">
        <f t="shared" si="1471"/>
        <v>0</v>
      </c>
      <c r="M5320" s="423">
        <f t="shared" si="1472"/>
        <v>0</v>
      </c>
      <c r="N5320" s="424">
        <f t="shared" si="1473"/>
        <v>0</v>
      </c>
      <c r="O5320" s="424">
        <f t="shared" si="1474"/>
        <v>0</v>
      </c>
      <c r="P5320" s="420"/>
      <c r="Q5320" s="532"/>
      <c r="R5320" s="526" t="str">
        <f t="shared" si="1466"/>
        <v/>
      </c>
      <c r="S5320" s="526" t="str">
        <f t="shared" si="1468"/>
        <v/>
      </c>
      <c r="V5320" s="433">
        <f>VLOOKUP(A5320,[3]Cartilha!$A:$A,1,FALSE)</f>
        <v>96854</v>
      </c>
      <c r="W5320" s="367"/>
    </row>
    <row r="5321" spans="1:23" ht="22.5" hidden="1" x14ac:dyDescent="0.2">
      <c r="A5321" s="623">
        <v>96855</v>
      </c>
      <c r="B5321" s="616" t="s">
        <v>3171</v>
      </c>
      <c r="C5321" s="620" t="s">
        <v>2937</v>
      </c>
      <c r="D5321" s="612" t="s">
        <v>169</v>
      </c>
      <c r="E5321" s="621">
        <v>36.299999999999997</v>
      </c>
      <c r="F5321" s="614">
        <f t="shared" si="1467"/>
        <v>43.76</v>
      </c>
      <c r="G5321" s="510"/>
      <c r="H5321" s="423"/>
      <c r="I5321" s="422">
        <f t="shared" si="1469"/>
        <v>0</v>
      </c>
      <c r="J5321" s="422">
        <f t="shared" si="1470"/>
        <v>0</v>
      </c>
      <c r="K5321" s="419"/>
      <c r="L5321" s="423">
        <f t="shared" si="1471"/>
        <v>0</v>
      </c>
      <c r="M5321" s="423">
        <f t="shared" si="1472"/>
        <v>0</v>
      </c>
      <c r="N5321" s="424">
        <f t="shared" si="1473"/>
        <v>0</v>
      </c>
      <c r="O5321" s="424">
        <f t="shared" si="1474"/>
        <v>0</v>
      </c>
      <c r="P5321" s="420"/>
      <c r="Q5321" s="532"/>
      <c r="R5321" s="526" t="str">
        <f t="shared" si="1466"/>
        <v/>
      </c>
      <c r="S5321" s="526" t="str">
        <f t="shared" si="1468"/>
        <v/>
      </c>
      <c r="V5321" s="433">
        <f>VLOOKUP(A5321,[3]Cartilha!$A:$A,1,FALSE)</f>
        <v>96855</v>
      </c>
      <c r="W5321" s="367"/>
    </row>
    <row r="5322" spans="1:23" ht="22.5" hidden="1" x14ac:dyDescent="0.2">
      <c r="A5322" s="623">
        <v>96856</v>
      </c>
      <c r="B5322" s="616" t="s">
        <v>3171</v>
      </c>
      <c r="C5322" s="620" t="s">
        <v>2938</v>
      </c>
      <c r="D5322" s="612" t="s">
        <v>169</v>
      </c>
      <c r="E5322" s="621">
        <v>36.83</v>
      </c>
      <c r="F5322" s="614">
        <f t="shared" si="1467"/>
        <v>44.4</v>
      </c>
      <c r="G5322" s="510"/>
      <c r="H5322" s="423"/>
      <c r="I5322" s="422">
        <f t="shared" si="1469"/>
        <v>0</v>
      </c>
      <c r="J5322" s="422">
        <f t="shared" si="1470"/>
        <v>0</v>
      </c>
      <c r="K5322" s="419"/>
      <c r="L5322" s="423">
        <f t="shared" si="1471"/>
        <v>0</v>
      </c>
      <c r="M5322" s="423">
        <f t="shared" si="1472"/>
        <v>0</v>
      </c>
      <c r="N5322" s="424">
        <f t="shared" si="1473"/>
        <v>0</v>
      </c>
      <c r="O5322" s="424">
        <f t="shared" si="1474"/>
        <v>0</v>
      </c>
      <c r="P5322" s="420"/>
      <c r="Q5322" s="532"/>
      <c r="R5322" s="526" t="str">
        <f t="shared" si="1466"/>
        <v/>
      </c>
      <c r="S5322" s="526" t="str">
        <f t="shared" si="1468"/>
        <v/>
      </c>
      <c r="V5322" s="433">
        <f>VLOOKUP(A5322,[3]Cartilha!$A:$A,1,FALSE)</f>
        <v>96856</v>
      </c>
      <c r="W5322" s="367"/>
    </row>
    <row r="5323" spans="1:23" ht="22.5" hidden="1" x14ac:dyDescent="0.2">
      <c r="A5323" s="623">
        <v>96857</v>
      </c>
      <c r="B5323" s="616" t="s">
        <v>3171</v>
      </c>
      <c r="C5323" s="620" t="s">
        <v>2939</v>
      </c>
      <c r="D5323" s="612" t="s">
        <v>169</v>
      </c>
      <c r="E5323" s="621">
        <v>58.67</v>
      </c>
      <c r="F5323" s="614">
        <f t="shared" si="1467"/>
        <v>70.73</v>
      </c>
      <c r="G5323" s="510"/>
      <c r="H5323" s="423"/>
      <c r="I5323" s="422">
        <f t="shared" si="1469"/>
        <v>0</v>
      </c>
      <c r="J5323" s="422">
        <f t="shared" si="1470"/>
        <v>0</v>
      </c>
      <c r="K5323" s="419"/>
      <c r="L5323" s="423">
        <f t="shared" si="1471"/>
        <v>0</v>
      </c>
      <c r="M5323" s="423">
        <f t="shared" si="1472"/>
        <v>0</v>
      </c>
      <c r="N5323" s="424">
        <f t="shared" si="1473"/>
        <v>0</v>
      </c>
      <c r="O5323" s="424">
        <f t="shared" si="1474"/>
        <v>0</v>
      </c>
      <c r="P5323" s="420"/>
      <c r="Q5323" s="532"/>
      <c r="R5323" s="526" t="str">
        <f t="shared" si="1466"/>
        <v/>
      </c>
      <c r="S5323" s="526" t="str">
        <f t="shared" si="1468"/>
        <v/>
      </c>
      <c r="V5323" s="433">
        <f>VLOOKUP(A5323,[3]Cartilha!$A:$A,1,FALSE)</f>
        <v>96857</v>
      </c>
      <c r="W5323" s="367"/>
    </row>
    <row r="5324" spans="1:23" ht="22.5" hidden="1" x14ac:dyDescent="0.2">
      <c r="A5324" s="623">
        <v>96858</v>
      </c>
      <c r="B5324" s="616" t="s">
        <v>3171</v>
      </c>
      <c r="C5324" s="620" t="s">
        <v>2940</v>
      </c>
      <c r="D5324" s="612" t="s">
        <v>169</v>
      </c>
      <c r="E5324" s="621">
        <v>59.31</v>
      </c>
      <c r="F5324" s="614">
        <f t="shared" si="1467"/>
        <v>71.5</v>
      </c>
      <c r="G5324" s="510"/>
      <c r="H5324" s="423"/>
      <c r="I5324" s="422">
        <f t="shared" si="1469"/>
        <v>0</v>
      </c>
      <c r="J5324" s="422">
        <f t="shared" si="1470"/>
        <v>0</v>
      </c>
      <c r="K5324" s="419"/>
      <c r="L5324" s="423">
        <f t="shared" si="1471"/>
        <v>0</v>
      </c>
      <c r="M5324" s="423">
        <f t="shared" si="1472"/>
        <v>0</v>
      </c>
      <c r="N5324" s="424">
        <f t="shared" si="1473"/>
        <v>0</v>
      </c>
      <c r="O5324" s="424">
        <f t="shared" si="1474"/>
        <v>0</v>
      </c>
      <c r="P5324" s="420"/>
      <c r="Q5324" s="532"/>
      <c r="R5324" s="526" t="str">
        <f t="shared" si="1466"/>
        <v/>
      </c>
      <c r="S5324" s="526" t="str">
        <f t="shared" si="1468"/>
        <v/>
      </c>
      <c r="V5324" s="433">
        <f>VLOOKUP(A5324,[3]Cartilha!$A:$A,1,FALSE)</f>
        <v>96858</v>
      </c>
      <c r="W5324" s="367"/>
    </row>
    <row r="5325" spans="1:23" ht="22.5" hidden="1" x14ac:dyDescent="0.2">
      <c r="A5325" s="623">
        <v>96859</v>
      </c>
      <c r="B5325" s="616" t="s">
        <v>3171</v>
      </c>
      <c r="C5325" s="620" t="s">
        <v>2941</v>
      </c>
      <c r="D5325" s="612" t="s">
        <v>169</v>
      </c>
      <c r="E5325" s="621">
        <v>73.5</v>
      </c>
      <c r="F5325" s="614">
        <f t="shared" si="1467"/>
        <v>88.61</v>
      </c>
      <c r="G5325" s="510"/>
      <c r="H5325" s="423"/>
      <c r="I5325" s="422">
        <f t="shared" si="1469"/>
        <v>0</v>
      </c>
      <c r="J5325" s="422">
        <f t="shared" si="1470"/>
        <v>0</v>
      </c>
      <c r="K5325" s="419"/>
      <c r="L5325" s="423">
        <f t="shared" si="1471"/>
        <v>0</v>
      </c>
      <c r="M5325" s="423">
        <f t="shared" si="1472"/>
        <v>0</v>
      </c>
      <c r="N5325" s="424">
        <f t="shared" si="1473"/>
        <v>0</v>
      </c>
      <c r="O5325" s="424">
        <f t="shared" si="1474"/>
        <v>0</v>
      </c>
      <c r="P5325" s="420"/>
      <c r="Q5325" s="532"/>
      <c r="R5325" s="526" t="str">
        <f t="shared" si="1466"/>
        <v/>
      </c>
      <c r="S5325" s="526" t="str">
        <f t="shared" si="1468"/>
        <v/>
      </c>
      <c r="V5325" s="433">
        <f>VLOOKUP(A5325,[3]Cartilha!$A:$A,1,FALSE)</f>
        <v>96859</v>
      </c>
      <c r="W5325" s="367"/>
    </row>
    <row r="5326" spans="1:23" ht="22.5" hidden="1" x14ac:dyDescent="0.2">
      <c r="A5326" s="623">
        <v>96860</v>
      </c>
      <c r="B5326" s="616" t="s">
        <v>3171</v>
      </c>
      <c r="C5326" s="620" t="s">
        <v>2942</v>
      </c>
      <c r="D5326" s="612" t="s">
        <v>169</v>
      </c>
      <c r="E5326" s="621">
        <v>29.61</v>
      </c>
      <c r="F5326" s="614">
        <f t="shared" si="1467"/>
        <v>35.700000000000003</v>
      </c>
      <c r="G5326" s="510"/>
      <c r="H5326" s="423"/>
      <c r="I5326" s="422">
        <f t="shared" si="1469"/>
        <v>0</v>
      </c>
      <c r="J5326" s="422">
        <f t="shared" si="1470"/>
        <v>0</v>
      </c>
      <c r="K5326" s="419"/>
      <c r="L5326" s="423">
        <f t="shared" si="1471"/>
        <v>0</v>
      </c>
      <c r="M5326" s="423">
        <f t="shared" si="1472"/>
        <v>0</v>
      </c>
      <c r="N5326" s="424">
        <f t="shared" si="1473"/>
        <v>0</v>
      </c>
      <c r="O5326" s="424">
        <f t="shared" si="1474"/>
        <v>0</v>
      </c>
      <c r="P5326" s="420"/>
      <c r="Q5326" s="532"/>
      <c r="R5326" s="526" t="str">
        <f t="shared" si="1466"/>
        <v/>
      </c>
      <c r="S5326" s="526" t="str">
        <f t="shared" si="1468"/>
        <v/>
      </c>
      <c r="V5326" s="433">
        <f>VLOOKUP(A5326,[3]Cartilha!$A:$A,1,FALSE)</f>
        <v>96860</v>
      </c>
      <c r="W5326" s="367"/>
    </row>
    <row r="5327" spans="1:23" ht="22.5" hidden="1" x14ac:dyDescent="0.2">
      <c r="A5327" s="623">
        <v>96861</v>
      </c>
      <c r="B5327" s="616" t="s">
        <v>3171</v>
      </c>
      <c r="C5327" s="620" t="s">
        <v>2943</v>
      </c>
      <c r="D5327" s="612" t="s">
        <v>169</v>
      </c>
      <c r="E5327" s="621">
        <v>31.97</v>
      </c>
      <c r="F5327" s="614">
        <f t="shared" si="1467"/>
        <v>38.54</v>
      </c>
      <c r="G5327" s="510"/>
      <c r="H5327" s="423"/>
      <c r="I5327" s="422">
        <f t="shared" si="1469"/>
        <v>0</v>
      </c>
      <c r="J5327" s="422">
        <f t="shared" si="1470"/>
        <v>0</v>
      </c>
      <c r="K5327" s="419"/>
      <c r="L5327" s="423">
        <f t="shared" si="1471"/>
        <v>0</v>
      </c>
      <c r="M5327" s="423">
        <f t="shared" si="1472"/>
        <v>0</v>
      </c>
      <c r="N5327" s="424">
        <f t="shared" si="1473"/>
        <v>0</v>
      </c>
      <c r="O5327" s="424">
        <f t="shared" si="1474"/>
        <v>0</v>
      </c>
      <c r="P5327" s="420"/>
      <c r="Q5327" s="532"/>
      <c r="R5327" s="526" t="str">
        <f t="shared" si="1466"/>
        <v/>
      </c>
      <c r="S5327" s="526" t="str">
        <f t="shared" si="1468"/>
        <v/>
      </c>
      <c r="V5327" s="433">
        <f>VLOOKUP(A5327,[3]Cartilha!$A:$A,1,FALSE)</f>
        <v>96861</v>
      </c>
      <c r="W5327" s="367"/>
    </row>
    <row r="5328" spans="1:23" ht="22.5" hidden="1" x14ac:dyDescent="0.2">
      <c r="A5328" s="623">
        <v>96862</v>
      </c>
      <c r="B5328" s="616" t="s">
        <v>3171</v>
      </c>
      <c r="C5328" s="620" t="s">
        <v>2944</v>
      </c>
      <c r="D5328" s="612" t="s">
        <v>169</v>
      </c>
      <c r="E5328" s="621">
        <v>35.68</v>
      </c>
      <c r="F5328" s="614">
        <f t="shared" si="1467"/>
        <v>43.02</v>
      </c>
      <c r="G5328" s="510"/>
      <c r="H5328" s="423"/>
      <c r="I5328" s="422">
        <f t="shared" si="1469"/>
        <v>0</v>
      </c>
      <c r="J5328" s="422">
        <f t="shared" si="1470"/>
        <v>0</v>
      </c>
      <c r="K5328" s="419"/>
      <c r="L5328" s="423">
        <f t="shared" si="1471"/>
        <v>0</v>
      </c>
      <c r="M5328" s="423">
        <f t="shared" si="1472"/>
        <v>0</v>
      </c>
      <c r="N5328" s="424">
        <f t="shared" si="1473"/>
        <v>0</v>
      </c>
      <c r="O5328" s="424">
        <f t="shared" si="1474"/>
        <v>0</v>
      </c>
      <c r="P5328" s="420"/>
      <c r="Q5328" s="532"/>
      <c r="R5328" s="526" t="str">
        <f t="shared" si="1466"/>
        <v/>
      </c>
      <c r="S5328" s="526" t="str">
        <f t="shared" si="1468"/>
        <v/>
      </c>
      <c r="V5328" s="433">
        <f>VLOOKUP(A5328,[3]Cartilha!$A:$A,1,FALSE)</f>
        <v>96862</v>
      </c>
      <c r="W5328" s="367"/>
    </row>
    <row r="5329" spans="1:23" ht="22.5" hidden="1" x14ac:dyDescent="0.2">
      <c r="A5329" s="623">
        <v>96863</v>
      </c>
      <c r="B5329" s="616" t="s">
        <v>3171</v>
      </c>
      <c r="C5329" s="620" t="s">
        <v>2945</v>
      </c>
      <c r="D5329" s="612" t="s">
        <v>169</v>
      </c>
      <c r="E5329" s="621">
        <v>35.299999999999997</v>
      </c>
      <c r="F5329" s="614">
        <f t="shared" si="1467"/>
        <v>42.56</v>
      </c>
      <c r="G5329" s="510"/>
      <c r="H5329" s="423"/>
      <c r="I5329" s="422">
        <f t="shared" si="1469"/>
        <v>0</v>
      </c>
      <c r="J5329" s="422">
        <f t="shared" si="1470"/>
        <v>0</v>
      </c>
      <c r="K5329" s="419"/>
      <c r="L5329" s="423">
        <f t="shared" si="1471"/>
        <v>0</v>
      </c>
      <c r="M5329" s="423">
        <f t="shared" si="1472"/>
        <v>0</v>
      </c>
      <c r="N5329" s="424">
        <f t="shared" si="1473"/>
        <v>0</v>
      </c>
      <c r="O5329" s="424">
        <f t="shared" si="1474"/>
        <v>0</v>
      </c>
      <c r="P5329" s="420"/>
      <c r="Q5329" s="532"/>
      <c r="R5329" s="526" t="str">
        <f t="shared" si="1466"/>
        <v/>
      </c>
      <c r="S5329" s="526" t="str">
        <f t="shared" si="1468"/>
        <v/>
      </c>
      <c r="V5329" s="433">
        <f>VLOOKUP(A5329,[3]Cartilha!$A:$A,1,FALSE)</f>
        <v>96863</v>
      </c>
      <c r="W5329" s="367"/>
    </row>
    <row r="5330" spans="1:23" ht="22.5" hidden="1" x14ac:dyDescent="0.2">
      <c r="A5330" s="623">
        <v>96864</v>
      </c>
      <c r="B5330" s="616" t="s">
        <v>3171</v>
      </c>
      <c r="C5330" s="620" t="s">
        <v>2946</v>
      </c>
      <c r="D5330" s="612" t="s">
        <v>169</v>
      </c>
      <c r="E5330" s="621">
        <v>55.9</v>
      </c>
      <c r="F5330" s="614">
        <f t="shared" si="1467"/>
        <v>67.39</v>
      </c>
      <c r="G5330" s="510"/>
      <c r="H5330" s="423"/>
      <c r="I5330" s="422">
        <f t="shared" si="1469"/>
        <v>0</v>
      </c>
      <c r="J5330" s="422">
        <f t="shared" si="1470"/>
        <v>0</v>
      </c>
      <c r="K5330" s="419"/>
      <c r="L5330" s="423">
        <f t="shared" si="1471"/>
        <v>0</v>
      </c>
      <c r="M5330" s="423">
        <f t="shared" si="1472"/>
        <v>0</v>
      </c>
      <c r="N5330" s="424">
        <f t="shared" si="1473"/>
        <v>0</v>
      </c>
      <c r="O5330" s="424">
        <f t="shared" si="1474"/>
        <v>0</v>
      </c>
      <c r="P5330" s="420"/>
      <c r="Q5330" s="532"/>
      <c r="R5330" s="526" t="str">
        <f t="shared" si="1466"/>
        <v/>
      </c>
      <c r="S5330" s="526" t="str">
        <f t="shared" si="1468"/>
        <v/>
      </c>
      <c r="V5330" s="433">
        <f>VLOOKUP(A5330,[3]Cartilha!$A:$A,1,FALSE)</f>
        <v>96864</v>
      </c>
      <c r="W5330" s="367"/>
    </row>
    <row r="5331" spans="1:23" ht="22.5" hidden="1" x14ac:dyDescent="0.2">
      <c r="A5331" s="623">
        <v>96865</v>
      </c>
      <c r="B5331" s="616" t="s">
        <v>3171</v>
      </c>
      <c r="C5331" s="620" t="s">
        <v>2947</v>
      </c>
      <c r="D5331" s="612" t="s">
        <v>169</v>
      </c>
      <c r="E5331" s="621">
        <v>54.76</v>
      </c>
      <c r="F5331" s="614">
        <f t="shared" si="1467"/>
        <v>66.02</v>
      </c>
      <c r="G5331" s="510"/>
      <c r="H5331" s="423"/>
      <c r="I5331" s="422">
        <f t="shared" si="1469"/>
        <v>0</v>
      </c>
      <c r="J5331" s="422">
        <f t="shared" si="1470"/>
        <v>0</v>
      </c>
      <c r="K5331" s="419"/>
      <c r="L5331" s="423">
        <f t="shared" si="1471"/>
        <v>0</v>
      </c>
      <c r="M5331" s="423">
        <f t="shared" si="1472"/>
        <v>0</v>
      </c>
      <c r="N5331" s="424">
        <f t="shared" si="1473"/>
        <v>0</v>
      </c>
      <c r="O5331" s="424">
        <f t="shared" si="1474"/>
        <v>0</v>
      </c>
      <c r="P5331" s="420"/>
      <c r="Q5331" s="532"/>
      <c r="R5331" s="526" t="str">
        <f t="shared" si="1466"/>
        <v/>
      </c>
      <c r="S5331" s="526" t="str">
        <f t="shared" si="1468"/>
        <v/>
      </c>
      <c r="V5331" s="433">
        <f>VLOOKUP(A5331,[3]Cartilha!$A:$A,1,FALSE)</f>
        <v>96865</v>
      </c>
      <c r="W5331" s="367"/>
    </row>
    <row r="5332" spans="1:23" ht="22.5" hidden="1" x14ac:dyDescent="0.2">
      <c r="A5332" s="623">
        <v>96866</v>
      </c>
      <c r="B5332" s="616" t="s">
        <v>3171</v>
      </c>
      <c r="C5332" s="620" t="s">
        <v>2948</v>
      </c>
      <c r="D5332" s="612" t="s">
        <v>169</v>
      </c>
      <c r="E5332" s="621">
        <v>73.489999999999995</v>
      </c>
      <c r="F5332" s="614">
        <f t="shared" si="1467"/>
        <v>88.6</v>
      </c>
      <c r="G5332" s="510"/>
      <c r="H5332" s="423"/>
      <c r="I5332" s="422">
        <f t="shared" si="1469"/>
        <v>0</v>
      </c>
      <c r="J5332" s="422">
        <f t="shared" si="1470"/>
        <v>0</v>
      </c>
      <c r="K5332" s="419"/>
      <c r="L5332" s="423">
        <f t="shared" si="1471"/>
        <v>0</v>
      </c>
      <c r="M5332" s="423">
        <f t="shared" si="1472"/>
        <v>0</v>
      </c>
      <c r="N5332" s="424">
        <f t="shared" si="1473"/>
        <v>0</v>
      </c>
      <c r="O5332" s="424">
        <f t="shared" si="1474"/>
        <v>0</v>
      </c>
      <c r="P5332" s="420"/>
      <c r="Q5332" s="532"/>
      <c r="R5332" s="526" t="str">
        <f t="shared" ref="R5332:R5395" si="1475">IF(Q5332="X","x",IF(Q5332="xx","x",IF(O5332&gt;0,"x","")))</f>
        <v/>
      </c>
      <c r="S5332" s="526" t="str">
        <f t="shared" si="1468"/>
        <v/>
      </c>
      <c r="V5332" s="433">
        <f>VLOOKUP(A5332,[3]Cartilha!$A:$A,1,FALSE)</f>
        <v>96866</v>
      </c>
      <c r="W5332" s="367"/>
    </row>
    <row r="5333" spans="1:23" ht="22.5" hidden="1" x14ac:dyDescent="0.2">
      <c r="A5333" s="623">
        <v>96867</v>
      </c>
      <c r="B5333" s="616" t="s">
        <v>3171</v>
      </c>
      <c r="C5333" s="620" t="s">
        <v>2949</v>
      </c>
      <c r="D5333" s="612" t="s">
        <v>169</v>
      </c>
      <c r="E5333" s="621">
        <v>85.4</v>
      </c>
      <c r="F5333" s="614">
        <f t="shared" si="1467"/>
        <v>102.96</v>
      </c>
      <c r="G5333" s="510"/>
      <c r="H5333" s="423"/>
      <c r="I5333" s="422">
        <f t="shared" si="1469"/>
        <v>0</v>
      </c>
      <c r="J5333" s="422">
        <f t="shared" si="1470"/>
        <v>0</v>
      </c>
      <c r="K5333" s="419"/>
      <c r="L5333" s="423">
        <f t="shared" si="1471"/>
        <v>0</v>
      </c>
      <c r="M5333" s="423">
        <f t="shared" si="1472"/>
        <v>0</v>
      </c>
      <c r="N5333" s="424">
        <f t="shared" si="1473"/>
        <v>0</v>
      </c>
      <c r="O5333" s="424">
        <f t="shared" si="1474"/>
        <v>0</v>
      </c>
      <c r="P5333" s="420"/>
      <c r="Q5333" s="532"/>
      <c r="R5333" s="526" t="str">
        <f t="shared" si="1475"/>
        <v/>
      </c>
      <c r="S5333" s="526" t="str">
        <f t="shared" si="1468"/>
        <v/>
      </c>
      <c r="V5333" s="433">
        <f>VLOOKUP(A5333,[3]Cartilha!$A:$A,1,FALSE)</f>
        <v>96867</v>
      </c>
      <c r="W5333" s="367"/>
    </row>
    <row r="5334" spans="1:23" hidden="1" x14ac:dyDescent="0.2">
      <c r="A5334" s="623">
        <v>96868</v>
      </c>
      <c r="B5334" s="616" t="s">
        <v>3171</v>
      </c>
      <c r="C5334" s="620" t="s">
        <v>2950</v>
      </c>
      <c r="D5334" s="612" t="s">
        <v>169</v>
      </c>
      <c r="E5334" s="621">
        <v>34.04</v>
      </c>
      <c r="F5334" s="614">
        <f t="shared" si="1467"/>
        <v>41.04</v>
      </c>
      <c r="G5334" s="510"/>
      <c r="H5334" s="423"/>
      <c r="I5334" s="422">
        <f t="shared" si="1469"/>
        <v>0</v>
      </c>
      <c r="J5334" s="422">
        <f t="shared" si="1470"/>
        <v>0</v>
      </c>
      <c r="K5334" s="419"/>
      <c r="L5334" s="423">
        <f t="shared" si="1471"/>
        <v>0</v>
      </c>
      <c r="M5334" s="423">
        <f t="shared" si="1472"/>
        <v>0</v>
      </c>
      <c r="N5334" s="424">
        <f t="shared" si="1473"/>
        <v>0</v>
      </c>
      <c r="O5334" s="424">
        <f t="shared" si="1474"/>
        <v>0</v>
      </c>
      <c r="P5334" s="420"/>
      <c r="Q5334" s="532"/>
      <c r="R5334" s="526" t="str">
        <f t="shared" si="1475"/>
        <v/>
      </c>
      <c r="S5334" s="526" t="str">
        <f t="shared" si="1468"/>
        <v/>
      </c>
      <c r="V5334" s="433">
        <f>VLOOKUP(A5334,[3]Cartilha!$A:$A,1,FALSE)</f>
        <v>96868</v>
      </c>
      <c r="W5334" s="367"/>
    </row>
    <row r="5335" spans="1:23" hidden="1" x14ac:dyDescent="0.2">
      <c r="A5335" s="623">
        <v>96869</v>
      </c>
      <c r="B5335" s="616" t="s">
        <v>3171</v>
      </c>
      <c r="C5335" s="620" t="s">
        <v>2951</v>
      </c>
      <c r="D5335" s="612" t="s">
        <v>169</v>
      </c>
      <c r="E5335" s="621">
        <v>40.659999999999997</v>
      </c>
      <c r="F5335" s="614">
        <f t="shared" ref="F5335:F5398" si="1476">IF(E5335=0,0,ROUND(E5335*(1+E$13)*(1-E$14),2))</f>
        <v>49.02</v>
      </c>
      <c r="G5335" s="510"/>
      <c r="H5335" s="423"/>
      <c r="I5335" s="422">
        <f t="shared" si="1469"/>
        <v>0</v>
      </c>
      <c r="J5335" s="422">
        <f t="shared" si="1470"/>
        <v>0</v>
      </c>
      <c r="K5335" s="419"/>
      <c r="L5335" s="423">
        <f t="shared" si="1471"/>
        <v>0</v>
      </c>
      <c r="M5335" s="423">
        <f t="shared" si="1472"/>
        <v>0</v>
      </c>
      <c r="N5335" s="424">
        <f t="shared" si="1473"/>
        <v>0</v>
      </c>
      <c r="O5335" s="424">
        <f t="shared" si="1474"/>
        <v>0</v>
      </c>
      <c r="P5335" s="420"/>
      <c r="Q5335" s="532"/>
      <c r="R5335" s="526" t="str">
        <f t="shared" si="1475"/>
        <v/>
      </c>
      <c r="S5335" s="526" t="str">
        <f t="shared" si="1468"/>
        <v/>
      </c>
      <c r="V5335" s="433">
        <f>VLOOKUP(A5335,[3]Cartilha!$A:$A,1,FALSE)</f>
        <v>96869</v>
      </c>
      <c r="W5335" s="367"/>
    </row>
    <row r="5336" spans="1:23" hidden="1" x14ac:dyDescent="0.2">
      <c r="A5336" s="623">
        <v>96870</v>
      </c>
      <c r="B5336" s="616" t="s">
        <v>3171</v>
      </c>
      <c r="C5336" s="620" t="s">
        <v>2952</v>
      </c>
      <c r="D5336" s="612" t="s">
        <v>169</v>
      </c>
      <c r="E5336" s="621">
        <v>64.23</v>
      </c>
      <c r="F5336" s="614">
        <f t="shared" si="1476"/>
        <v>77.44</v>
      </c>
      <c r="G5336" s="510"/>
      <c r="H5336" s="423"/>
      <c r="I5336" s="422">
        <f t="shared" si="1469"/>
        <v>0</v>
      </c>
      <c r="J5336" s="422">
        <f t="shared" si="1470"/>
        <v>0</v>
      </c>
      <c r="K5336" s="419"/>
      <c r="L5336" s="423">
        <f t="shared" si="1471"/>
        <v>0</v>
      </c>
      <c r="M5336" s="423">
        <f t="shared" si="1472"/>
        <v>0</v>
      </c>
      <c r="N5336" s="424">
        <f t="shared" si="1473"/>
        <v>0</v>
      </c>
      <c r="O5336" s="424">
        <f t="shared" si="1474"/>
        <v>0</v>
      </c>
      <c r="P5336" s="420"/>
      <c r="Q5336" s="532"/>
      <c r="R5336" s="526" t="str">
        <f t="shared" si="1475"/>
        <v/>
      </c>
      <c r="S5336" s="526" t="str">
        <f t="shared" si="1468"/>
        <v/>
      </c>
      <c r="V5336" s="433">
        <f>VLOOKUP(A5336,[3]Cartilha!$A:$A,1,FALSE)</f>
        <v>96870</v>
      </c>
      <c r="W5336" s="367"/>
    </row>
    <row r="5337" spans="1:23" hidden="1" x14ac:dyDescent="0.2">
      <c r="A5337" s="623">
        <v>96871</v>
      </c>
      <c r="B5337" s="616" t="s">
        <v>3171</v>
      </c>
      <c r="C5337" s="620" t="s">
        <v>2953</v>
      </c>
      <c r="D5337" s="612" t="s">
        <v>169</v>
      </c>
      <c r="E5337" s="621">
        <v>93.11</v>
      </c>
      <c r="F5337" s="614">
        <f t="shared" si="1476"/>
        <v>112.25</v>
      </c>
      <c r="G5337" s="510"/>
      <c r="H5337" s="423"/>
      <c r="I5337" s="422">
        <f t="shared" si="1469"/>
        <v>0</v>
      </c>
      <c r="J5337" s="422">
        <f t="shared" si="1470"/>
        <v>0</v>
      </c>
      <c r="K5337" s="419"/>
      <c r="L5337" s="423">
        <f t="shared" si="1471"/>
        <v>0</v>
      </c>
      <c r="M5337" s="423">
        <f t="shared" si="1472"/>
        <v>0</v>
      </c>
      <c r="N5337" s="424">
        <f t="shared" si="1473"/>
        <v>0</v>
      </c>
      <c r="O5337" s="424">
        <f t="shared" si="1474"/>
        <v>0</v>
      </c>
      <c r="P5337" s="420"/>
      <c r="Q5337" s="532"/>
      <c r="R5337" s="526" t="str">
        <f t="shared" si="1475"/>
        <v/>
      </c>
      <c r="S5337" s="526" t="str">
        <f t="shared" si="1468"/>
        <v/>
      </c>
      <c r="V5337" s="433">
        <f>VLOOKUP(A5337,[3]Cartilha!$A:$A,1,FALSE)</f>
        <v>96871</v>
      </c>
      <c r="W5337" s="367"/>
    </row>
    <row r="5338" spans="1:23" ht="22.5" hidden="1" x14ac:dyDescent="0.2">
      <c r="A5338" s="623">
        <v>96872</v>
      </c>
      <c r="B5338" s="616" t="s">
        <v>3171</v>
      </c>
      <c r="C5338" s="620" t="s">
        <v>2954</v>
      </c>
      <c r="D5338" s="612" t="s">
        <v>169</v>
      </c>
      <c r="E5338" s="621">
        <v>85.83</v>
      </c>
      <c r="F5338" s="614">
        <f t="shared" si="1476"/>
        <v>103.48</v>
      </c>
      <c r="G5338" s="510"/>
      <c r="H5338" s="423"/>
      <c r="I5338" s="422">
        <f t="shared" si="1469"/>
        <v>0</v>
      </c>
      <c r="J5338" s="422">
        <f t="shared" si="1470"/>
        <v>0</v>
      </c>
      <c r="K5338" s="419"/>
      <c r="L5338" s="423">
        <f t="shared" si="1471"/>
        <v>0</v>
      </c>
      <c r="M5338" s="423">
        <f t="shared" si="1472"/>
        <v>0</v>
      </c>
      <c r="N5338" s="424">
        <f t="shared" si="1473"/>
        <v>0</v>
      </c>
      <c r="O5338" s="424">
        <f t="shared" si="1474"/>
        <v>0</v>
      </c>
      <c r="P5338" s="420"/>
      <c r="Q5338" s="532"/>
      <c r="R5338" s="526" t="str">
        <f t="shared" si="1475"/>
        <v/>
      </c>
      <c r="S5338" s="526" t="str">
        <f t="shared" si="1468"/>
        <v/>
      </c>
      <c r="V5338" s="433">
        <f>VLOOKUP(A5338,[3]Cartilha!$A:$A,1,FALSE)</f>
        <v>96872</v>
      </c>
      <c r="W5338" s="367"/>
    </row>
    <row r="5339" spans="1:23" ht="22.5" hidden="1" x14ac:dyDescent="0.2">
      <c r="A5339" s="623">
        <v>96873</v>
      </c>
      <c r="B5339" s="616" t="s">
        <v>3171</v>
      </c>
      <c r="C5339" s="620" t="s">
        <v>2955</v>
      </c>
      <c r="D5339" s="612" t="s">
        <v>169</v>
      </c>
      <c r="E5339" s="621">
        <v>98.97</v>
      </c>
      <c r="F5339" s="614">
        <f t="shared" si="1476"/>
        <v>119.32</v>
      </c>
      <c r="G5339" s="510"/>
      <c r="H5339" s="423"/>
      <c r="I5339" s="422">
        <f t="shared" si="1469"/>
        <v>0</v>
      </c>
      <c r="J5339" s="422">
        <f t="shared" si="1470"/>
        <v>0</v>
      </c>
      <c r="K5339" s="419"/>
      <c r="L5339" s="423">
        <f t="shared" si="1471"/>
        <v>0</v>
      </c>
      <c r="M5339" s="423">
        <f t="shared" si="1472"/>
        <v>0</v>
      </c>
      <c r="N5339" s="424">
        <f t="shared" si="1473"/>
        <v>0</v>
      </c>
      <c r="O5339" s="424">
        <f t="shared" si="1474"/>
        <v>0</v>
      </c>
      <c r="P5339" s="420"/>
      <c r="Q5339" s="532"/>
      <c r="R5339" s="526" t="str">
        <f t="shared" si="1475"/>
        <v/>
      </c>
      <c r="S5339" s="526" t="str">
        <f t="shared" si="1468"/>
        <v/>
      </c>
      <c r="V5339" s="433">
        <f>VLOOKUP(A5339,[3]Cartilha!$A:$A,1,FALSE)</f>
        <v>96873</v>
      </c>
      <c r="W5339" s="367"/>
    </row>
    <row r="5340" spans="1:23" ht="22.5" hidden="1" x14ac:dyDescent="0.2">
      <c r="A5340" s="623">
        <v>96874</v>
      </c>
      <c r="B5340" s="616" t="s">
        <v>3171</v>
      </c>
      <c r="C5340" s="620" t="s">
        <v>2956</v>
      </c>
      <c r="D5340" s="612" t="s">
        <v>169</v>
      </c>
      <c r="E5340" s="621">
        <v>104.43</v>
      </c>
      <c r="F5340" s="614">
        <f t="shared" si="1476"/>
        <v>125.9</v>
      </c>
      <c r="G5340" s="510"/>
      <c r="H5340" s="423"/>
      <c r="I5340" s="422">
        <f t="shared" si="1469"/>
        <v>0</v>
      </c>
      <c r="J5340" s="422">
        <f t="shared" si="1470"/>
        <v>0</v>
      </c>
      <c r="K5340" s="419"/>
      <c r="L5340" s="423">
        <f t="shared" si="1471"/>
        <v>0</v>
      </c>
      <c r="M5340" s="423">
        <f t="shared" si="1472"/>
        <v>0</v>
      </c>
      <c r="N5340" s="424">
        <f t="shared" si="1473"/>
        <v>0</v>
      </c>
      <c r="O5340" s="424">
        <f t="shared" si="1474"/>
        <v>0</v>
      </c>
      <c r="P5340" s="420"/>
      <c r="Q5340" s="532"/>
      <c r="R5340" s="526" t="str">
        <f t="shared" si="1475"/>
        <v/>
      </c>
      <c r="S5340" s="526" t="str">
        <f t="shared" si="1468"/>
        <v/>
      </c>
      <c r="V5340" s="433">
        <f>VLOOKUP(A5340,[3]Cartilha!$A:$A,1,FALSE)</f>
        <v>96874</v>
      </c>
      <c r="W5340" s="367"/>
    </row>
    <row r="5341" spans="1:23" ht="22.5" hidden="1" x14ac:dyDescent="0.2">
      <c r="A5341" s="623">
        <v>96875</v>
      </c>
      <c r="B5341" s="616" t="s">
        <v>3171</v>
      </c>
      <c r="C5341" s="620" t="s">
        <v>2957</v>
      </c>
      <c r="D5341" s="612" t="s">
        <v>169</v>
      </c>
      <c r="E5341" s="621">
        <v>125.57</v>
      </c>
      <c r="F5341" s="614">
        <f t="shared" si="1476"/>
        <v>151.38999999999999</v>
      </c>
      <c r="G5341" s="510"/>
      <c r="H5341" s="423"/>
      <c r="I5341" s="422">
        <f t="shared" si="1469"/>
        <v>0</v>
      </c>
      <c r="J5341" s="422">
        <f t="shared" si="1470"/>
        <v>0</v>
      </c>
      <c r="K5341" s="419"/>
      <c r="L5341" s="423">
        <f t="shared" si="1471"/>
        <v>0</v>
      </c>
      <c r="M5341" s="423">
        <f t="shared" si="1472"/>
        <v>0</v>
      </c>
      <c r="N5341" s="424">
        <f t="shared" si="1473"/>
        <v>0</v>
      </c>
      <c r="O5341" s="424">
        <f t="shared" si="1474"/>
        <v>0</v>
      </c>
      <c r="P5341" s="420"/>
      <c r="Q5341" s="532"/>
      <c r="R5341" s="526" t="str">
        <f t="shared" si="1475"/>
        <v/>
      </c>
      <c r="S5341" s="526" t="str">
        <f t="shared" si="1468"/>
        <v/>
      </c>
      <c r="V5341" s="433">
        <f>VLOOKUP(A5341,[3]Cartilha!$A:$A,1,FALSE)</f>
        <v>96875</v>
      </c>
      <c r="W5341" s="367"/>
    </row>
    <row r="5342" spans="1:23" ht="22.5" hidden="1" x14ac:dyDescent="0.2">
      <c r="A5342" s="623">
        <v>96876</v>
      </c>
      <c r="B5342" s="616" t="s">
        <v>3171</v>
      </c>
      <c r="C5342" s="620" t="s">
        <v>2958</v>
      </c>
      <c r="D5342" s="612" t="s">
        <v>169</v>
      </c>
      <c r="E5342" s="621">
        <v>222.22</v>
      </c>
      <c r="F5342" s="614">
        <f t="shared" si="1476"/>
        <v>267.91000000000003</v>
      </c>
      <c r="G5342" s="510"/>
      <c r="H5342" s="423"/>
      <c r="I5342" s="422">
        <f t="shared" si="1469"/>
        <v>0</v>
      </c>
      <c r="J5342" s="422">
        <f t="shared" si="1470"/>
        <v>0</v>
      </c>
      <c r="K5342" s="419"/>
      <c r="L5342" s="423">
        <f t="shared" si="1471"/>
        <v>0</v>
      </c>
      <c r="M5342" s="423">
        <f t="shared" si="1472"/>
        <v>0</v>
      </c>
      <c r="N5342" s="424">
        <f t="shared" si="1473"/>
        <v>0</v>
      </c>
      <c r="O5342" s="424">
        <f t="shared" si="1474"/>
        <v>0</v>
      </c>
      <c r="P5342" s="420"/>
      <c r="Q5342" s="532"/>
      <c r="R5342" s="526" t="str">
        <f t="shared" si="1475"/>
        <v/>
      </c>
      <c r="S5342" s="526" t="str">
        <f t="shared" si="1468"/>
        <v/>
      </c>
      <c r="V5342" s="433">
        <f>VLOOKUP(A5342,[3]Cartilha!$A:$A,1,FALSE)</f>
        <v>96876</v>
      </c>
      <c r="W5342" s="367"/>
    </row>
    <row r="5343" spans="1:23" ht="22.5" hidden="1" x14ac:dyDescent="0.2">
      <c r="A5343" s="623">
        <v>96877</v>
      </c>
      <c r="B5343" s="616" t="s">
        <v>3171</v>
      </c>
      <c r="C5343" s="620" t="s">
        <v>2959</v>
      </c>
      <c r="D5343" s="612" t="s">
        <v>169</v>
      </c>
      <c r="E5343" s="621">
        <v>237.57</v>
      </c>
      <c r="F5343" s="614">
        <f t="shared" si="1476"/>
        <v>286.41000000000003</v>
      </c>
      <c r="G5343" s="510"/>
      <c r="H5343" s="423"/>
      <c r="I5343" s="422">
        <f t="shared" si="1469"/>
        <v>0</v>
      </c>
      <c r="J5343" s="422">
        <f t="shared" si="1470"/>
        <v>0</v>
      </c>
      <c r="K5343" s="419"/>
      <c r="L5343" s="423">
        <f t="shared" si="1471"/>
        <v>0</v>
      </c>
      <c r="M5343" s="423">
        <f t="shared" si="1472"/>
        <v>0</v>
      </c>
      <c r="N5343" s="424">
        <f t="shared" si="1473"/>
        <v>0</v>
      </c>
      <c r="O5343" s="424">
        <f t="shared" si="1474"/>
        <v>0</v>
      </c>
      <c r="P5343" s="420"/>
      <c r="Q5343" s="532"/>
      <c r="R5343" s="526" t="str">
        <f t="shared" si="1475"/>
        <v/>
      </c>
      <c r="S5343" s="526" t="str">
        <f t="shared" si="1468"/>
        <v/>
      </c>
      <c r="V5343" s="433">
        <f>VLOOKUP(A5343,[3]Cartilha!$A:$A,1,FALSE)</f>
        <v>96877</v>
      </c>
      <c r="W5343" s="367"/>
    </row>
    <row r="5344" spans="1:23" ht="22.5" hidden="1" x14ac:dyDescent="0.2">
      <c r="A5344" s="623">
        <v>96878</v>
      </c>
      <c r="B5344" s="616" t="s">
        <v>3171</v>
      </c>
      <c r="C5344" s="620" t="s">
        <v>2960</v>
      </c>
      <c r="D5344" s="612" t="s">
        <v>169</v>
      </c>
      <c r="E5344" s="621">
        <v>240.43</v>
      </c>
      <c r="F5344" s="614">
        <f t="shared" si="1476"/>
        <v>289.86</v>
      </c>
      <c r="G5344" s="510"/>
      <c r="H5344" s="423"/>
      <c r="I5344" s="422">
        <f t="shared" si="1469"/>
        <v>0</v>
      </c>
      <c r="J5344" s="422">
        <f t="shared" si="1470"/>
        <v>0</v>
      </c>
      <c r="K5344" s="419"/>
      <c r="L5344" s="423">
        <f t="shared" si="1471"/>
        <v>0</v>
      </c>
      <c r="M5344" s="423">
        <f t="shared" si="1472"/>
        <v>0</v>
      </c>
      <c r="N5344" s="424">
        <f t="shared" si="1473"/>
        <v>0</v>
      </c>
      <c r="O5344" s="424">
        <f t="shared" si="1474"/>
        <v>0</v>
      </c>
      <c r="P5344" s="420"/>
      <c r="Q5344" s="532"/>
      <c r="R5344" s="526" t="str">
        <f t="shared" si="1475"/>
        <v/>
      </c>
      <c r="S5344" s="526" t="str">
        <f t="shared" si="1468"/>
        <v/>
      </c>
      <c r="V5344" s="433">
        <f>VLOOKUP(A5344,[3]Cartilha!$A:$A,1,FALSE)</f>
        <v>96878</v>
      </c>
      <c r="W5344" s="367"/>
    </row>
    <row r="5345" spans="1:23" ht="22.5" hidden="1" x14ac:dyDescent="0.2">
      <c r="A5345" s="623">
        <v>96879</v>
      </c>
      <c r="B5345" s="616" t="s">
        <v>3171</v>
      </c>
      <c r="C5345" s="620" t="s">
        <v>2961</v>
      </c>
      <c r="D5345" s="612" t="s">
        <v>169</v>
      </c>
      <c r="E5345" s="621">
        <v>241.38</v>
      </c>
      <c r="F5345" s="614">
        <f t="shared" si="1476"/>
        <v>291.01</v>
      </c>
      <c r="G5345" s="510"/>
      <c r="H5345" s="423"/>
      <c r="I5345" s="422">
        <f t="shared" si="1469"/>
        <v>0</v>
      </c>
      <c r="J5345" s="422">
        <f t="shared" si="1470"/>
        <v>0</v>
      </c>
      <c r="K5345" s="419"/>
      <c r="L5345" s="423">
        <f t="shared" si="1471"/>
        <v>0</v>
      </c>
      <c r="M5345" s="423">
        <f t="shared" si="1472"/>
        <v>0</v>
      </c>
      <c r="N5345" s="424">
        <f t="shared" si="1473"/>
        <v>0</v>
      </c>
      <c r="O5345" s="424">
        <f t="shared" si="1474"/>
        <v>0</v>
      </c>
      <c r="P5345" s="420"/>
      <c r="Q5345" s="532"/>
      <c r="R5345" s="526" t="str">
        <f t="shared" si="1475"/>
        <v/>
      </c>
      <c r="S5345" s="526" t="str">
        <f t="shared" si="1468"/>
        <v/>
      </c>
      <c r="V5345" s="433">
        <f>VLOOKUP(A5345,[3]Cartilha!$A:$A,1,FALSE)</f>
        <v>96879</v>
      </c>
      <c r="W5345" s="367"/>
    </row>
    <row r="5346" spans="1:23" ht="22.5" hidden="1" x14ac:dyDescent="0.2">
      <c r="A5346" s="623">
        <v>96880</v>
      </c>
      <c r="B5346" s="616" t="s">
        <v>3171</v>
      </c>
      <c r="C5346" s="620" t="s">
        <v>2962</v>
      </c>
      <c r="D5346" s="612" t="s">
        <v>169</v>
      </c>
      <c r="E5346" s="621">
        <v>275.73</v>
      </c>
      <c r="F5346" s="614">
        <f t="shared" si="1476"/>
        <v>332.42</v>
      </c>
      <c r="G5346" s="510"/>
      <c r="H5346" s="423"/>
      <c r="I5346" s="422">
        <f t="shared" si="1469"/>
        <v>0</v>
      </c>
      <c r="J5346" s="422">
        <f t="shared" si="1470"/>
        <v>0</v>
      </c>
      <c r="K5346" s="419"/>
      <c r="L5346" s="423">
        <f t="shared" si="1471"/>
        <v>0</v>
      </c>
      <c r="M5346" s="423">
        <f t="shared" si="1472"/>
        <v>0</v>
      </c>
      <c r="N5346" s="424">
        <f t="shared" si="1473"/>
        <v>0</v>
      </c>
      <c r="O5346" s="424">
        <f t="shared" si="1474"/>
        <v>0</v>
      </c>
      <c r="P5346" s="420"/>
      <c r="Q5346" s="532"/>
      <c r="R5346" s="526" t="str">
        <f t="shared" si="1475"/>
        <v/>
      </c>
      <c r="S5346" s="526" t="str">
        <f t="shared" ref="S5346:S5409" si="1477">IF(Q5346="X","x",IF(Q5346="xx","x",IF(OR(J5346&gt;0,O5346&gt;0),"x","")))</f>
        <v/>
      </c>
      <c r="V5346" s="433">
        <f>VLOOKUP(A5346,[3]Cartilha!$A:$A,1,FALSE)</f>
        <v>96880</v>
      </c>
      <c r="W5346" s="367"/>
    </row>
    <row r="5347" spans="1:23" ht="22.5" hidden="1" x14ac:dyDescent="0.2">
      <c r="A5347" s="623">
        <v>96881</v>
      </c>
      <c r="B5347" s="616" t="s">
        <v>3171</v>
      </c>
      <c r="C5347" s="620" t="s">
        <v>2963</v>
      </c>
      <c r="D5347" s="612" t="s">
        <v>169</v>
      </c>
      <c r="E5347" s="621">
        <v>291.29000000000002</v>
      </c>
      <c r="F5347" s="614">
        <f t="shared" si="1476"/>
        <v>351.18</v>
      </c>
      <c r="G5347" s="510"/>
      <c r="H5347" s="423"/>
      <c r="I5347" s="422">
        <f t="shared" si="1469"/>
        <v>0</v>
      </c>
      <c r="J5347" s="422">
        <f t="shared" si="1470"/>
        <v>0</v>
      </c>
      <c r="K5347" s="419"/>
      <c r="L5347" s="423">
        <f t="shared" si="1471"/>
        <v>0</v>
      </c>
      <c r="M5347" s="423">
        <f t="shared" si="1472"/>
        <v>0</v>
      </c>
      <c r="N5347" s="424">
        <f t="shared" si="1473"/>
        <v>0</v>
      </c>
      <c r="O5347" s="424">
        <f t="shared" si="1474"/>
        <v>0</v>
      </c>
      <c r="P5347" s="420"/>
      <c r="Q5347" s="532"/>
      <c r="R5347" s="526" t="str">
        <f t="shared" si="1475"/>
        <v/>
      </c>
      <c r="S5347" s="526" t="str">
        <f t="shared" si="1477"/>
        <v/>
      </c>
      <c r="V5347" s="433">
        <f>VLOOKUP(A5347,[3]Cartilha!$A:$A,1,FALSE)</f>
        <v>96881</v>
      </c>
      <c r="W5347" s="367"/>
    </row>
    <row r="5348" spans="1:23" ht="22.5" hidden="1" x14ac:dyDescent="0.2">
      <c r="A5348" s="623">
        <v>97425</v>
      </c>
      <c r="B5348" s="616" t="s">
        <v>3171</v>
      </c>
      <c r="C5348" s="620" t="s">
        <v>2964</v>
      </c>
      <c r="D5348" s="612" t="s">
        <v>169</v>
      </c>
      <c r="E5348" s="621">
        <v>30.12</v>
      </c>
      <c r="F5348" s="614">
        <f t="shared" si="1476"/>
        <v>36.31</v>
      </c>
      <c r="G5348" s="510"/>
      <c r="H5348" s="423"/>
      <c r="I5348" s="422">
        <f t="shared" si="1469"/>
        <v>0</v>
      </c>
      <c r="J5348" s="422">
        <f t="shared" si="1470"/>
        <v>0</v>
      </c>
      <c r="K5348" s="419"/>
      <c r="L5348" s="423">
        <f t="shared" si="1471"/>
        <v>0</v>
      </c>
      <c r="M5348" s="423">
        <f t="shared" si="1472"/>
        <v>0</v>
      </c>
      <c r="N5348" s="424">
        <f t="shared" si="1473"/>
        <v>0</v>
      </c>
      <c r="O5348" s="424">
        <f t="shared" si="1474"/>
        <v>0</v>
      </c>
      <c r="P5348" s="420"/>
      <c r="Q5348" s="532"/>
      <c r="R5348" s="526" t="str">
        <f t="shared" si="1475"/>
        <v/>
      </c>
      <c r="S5348" s="526" t="str">
        <f t="shared" si="1477"/>
        <v/>
      </c>
      <c r="V5348" s="433">
        <f>VLOOKUP(A5348,[3]Cartilha!$A:$A,1,FALSE)</f>
        <v>97425</v>
      </c>
      <c r="W5348" s="367"/>
    </row>
    <row r="5349" spans="1:23" ht="22.5" hidden="1" x14ac:dyDescent="0.2">
      <c r="A5349" s="623">
        <v>97426</v>
      </c>
      <c r="B5349" s="616" t="s">
        <v>3171</v>
      </c>
      <c r="C5349" s="620" t="s">
        <v>2965</v>
      </c>
      <c r="D5349" s="612" t="s">
        <v>169</v>
      </c>
      <c r="E5349" s="621">
        <v>36.21</v>
      </c>
      <c r="F5349" s="614">
        <f t="shared" si="1476"/>
        <v>43.65</v>
      </c>
      <c r="G5349" s="510"/>
      <c r="H5349" s="423"/>
      <c r="I5349" s="422">
        <f t="shared" si="1469"/>
        <v>0</v>
      </c>
      <c r="J5349" s="422">
        <f t="shared" si="1470"/>
        <v>0</v>
      </c>
      <c r="K5349" s="419"/>
      <c r="L5349" s="423">
        <f t="shared" si="1471"/>
        <v>0</v>
      </c>
      <c r="M5349" s="423">
        <f t="shared" si="1472"/>
        <v>0</v>
      </c>
      <c r="N5349" s="424">
        <f t="shared" si="1473"/>
        <v>0</v>
      </c>
      <c r="O5349" s="424">
        <f t="shared" si="1474"/>
        <v>0</v>
      </c>
      <c r="P5349" s="420"/>
      <c r="Q5349" s="532"/>
      <c r="R5349" s="526" t="str">
        <f t="shared" si="1475"/>
        <v/>
      </c>
      <c r="S5349" s="526" t="str">
        <f t="shared" si="1477"/>
        <v/>
      </c>
      <c r="V5349" s="433">
        <f>VLOOKUP(A5349,[3]Cartilha!$A:$A,1,FALSE)</f>
        <v>97426</v>
      </c>
      <c r="W5349" s="367"/>
    </row>
    <row r="5350" spans="1:23" ht="22.5" hidden="1" x14ac:dyDescent="0.2">
      <c r="A5350" s="623">
        <v>97427</v>
      </c>
      <c r="B5350" s="616" t="s">
        <v>3171</v>
      </c>
      <c r="C5350" s="620" t="s">
        <v>2966</v>
      </c>
      <c r="D5350" s="612" t="s">
        <v>169</v>
      </c>
      <c r="E5350" s="621">
        <v>40.81</v>
      </c>
      <c r="F5350" s="614">
        <f t="shared" si="1476"/>
        <v>49.2</v>
      </c>
      <c r="G5350" s="510"/>
      <c r="H5350" s="423"/>
      <c r="I5350" s="422">
        <f t="shared" si="1469"/>
        <v>0</v>
      </c>
      <c r="J5350" s="422">
        <f t="shared" si="1470"/>
        <v>0</v>
      </c>
      <c r="K5350" s="419"/>
      <c r="L5350" s="423">
        <f t="shared" si="1471"/>
        <v>0</v>
      </c>
      <c r="M5350" s="423">
        <f t="shared" si="1472"/>
        <v>0</v>
      </c>
      <c r="N5350" s="424">
        <f t="shared" si="1473"/>
        <v>0</v>
      </c>
      <c r="O5350" s="424">
        <f t="shared" si="1474"/>
        <v>0</v>
      </c>
      <c r="P5350" s="420"/>
      <c r="Q5350" s="532"/>
      <c r="R5350" s="526" t="str">
        <f t="shared" si="1475"/>
        <v/>
      </c>
      <c r="S5350" s="526" t="str">
        <f t="shared" si="1477"/>
        <v/>
      </c>
      <c r="V5350" s="433">
        <f>VLOOKUP(A5350,[3]Cartilha!$A:$A,1,FALSE)</f>
        <v>97427</v>
      </c>
      <c r="W5350" s="367"/>
    </row>
    <row r="5351" spans="1:23" ht="22.5" hidden="1" x14ac:dyDescent="0.2">
      <c r="A5351" s="623">
        <v>97428</v>
      </c>
      <c r="B5351" s="616" t="s">
        <v>3171</v>
      </c>
      <c r="C5351" s="620" t="s">
        <v>2967</v>
      </c>
      <c r="D5351" s="612" t="s">
        <v>169</v>
      </c>
      <c r="E5351" s="621">
        <v>51.49</v>
      </c>
      <c r="F5351" s="614">
        <f t="shared" si="1476"/>
        <v>62.08</v>
      </c>
      <c r="G5351" s="510"/>
      <c r="H5351" s="423"/>
      <c r="I5351" s="422">
        <f t="shared" si="1469"/>
        <v>0</v>
      </c>
      <c r="J5351" s="422">
        <f t="shared" si="1470"/>
        <v>0</v>
      </c>
      <c r="K5351" s="419"/>
      <c r="L5351" s="423">
        <f t="shared" si="1471"/>
        <v>0</v>
      </c>
      <c r="M5351" s="423">
        <f t="shared" si="1472"/>
        <v>0</v>
      </c>
      <c r="N5351" s="424">
        <f t="shared" si="1473"/>
        <v>0</v>
      </c>
      <c r="O5351" s="424">
        <f t="shared" si="1474"/>
        <v>0</v>
      </c>
      <c r="P5351" s="420"/>
      <c r="Q5351" s="532"/>
      <c r="R5351" s="526" t="str">
        <f t="shared" si="1475"/>
        <v/>
      </c>
      <c r="S5351" s="526" t="str">
        <f t="shared" si="1477"/>
        <v/>
      </c>
      <c r="V5351" s="433">
        <f>VLOOKUP(A5351,[3]Cartilha!$A:$A,1,FALSE)</f>
        <v>97428</v>
      </c>
      <c r="W5351" s="367"/>
    </row>
    <row r="5352" spans="1:23" ht="22.5" hidden="1" x14ac:dyDescent="0.2">
      <c r="A5352" s="623">
        <v>97429</v>
      </c>
      <c r="B5352" s="616" t="s">
        <v>3171</v>
      </c>
      <c r="C5352" s="620" t="s">
        <v>2968</v>
      </c>
      <c r="D5352" s="612" t="s">
        <v>169</v>
      </c>
      <c r="E5352" s="621">
        <v>61.31</v>
      </c>
      <c r="F5352" s="614">
        <f t="shared" si="1476"/>
        <v>73.92</v>
      </c>
      <c r="G5352" s="510"/>
      <c r="H5352" s="423"/>
      <c r="I5352" s="422">
        <f t="shared" si="1469"/>
        <v>0</v>
      </c>
      <c r="J5352" s="422">
        <f t="shared" si="1470"/>
        <v>0</v>
      </c>
      <c r="K5352" s="419"/>
      <c r="L5352" s="423">
        <f t="shared" si="1471"/>
        <v>0</v>
      </c>
      <c r="M5352" s="423">
        <f t="shared" si="1472"/>
        <v>0</v>
      </c>
      <c r="N5352" s="424">
        <f t="shared" si="1473"/>
        <v>0</v>
      </c>
      <c r="O5352" s="424">
        <f t="shared" si="1474"/>
        <v>0</v>
      </c>
      <c r="P5352" s="420"/>
      <c r="Q5352" s="532"/>
      <c r="R5352" s="526" t="str">
        <f t="shared" si="1475"/>
        <v/>
      </c>
      <c r="S5352" s="526" t="str">
        <f t="shared" si="1477"/>
        <v/>
      </c>
      <c r="V5352" s="433">
        <f>VLOOKUP(A5352,[3]Cartilha!$A:$A,1,FALSE)</f>
        <v>97429</v>
      </c>
      <c r="W5352" s="367"/>
    </row>
    <row r="5353" spans="1:23" ht="22.5" hidden="1" x14ac:dyDescent="0.2">
      <c r="A5353" s="623">
        <v>97430</v>
      </c>
      <c r="B5353" s="616" t="s">
        <v>3171</v>
      </c>
      <c r="C5353" s="620" t="s">
        <v>4841</v>
      </c>
      <c r="D5353" s="612" t="s">
        <v>169</v>
      </c>
      <c r="E5353" s="621">
        <v>49.49</v>
      </c>
      <c r="F5353" s="614">
        <f t="shared" si="1476"/>
        <v>59.67</v>
      </c>
      <c r="G5353" s="510"/>
      <c r="H5353" s="423"/>
      <c r="I5353" s="422">
        <f t="shared" si="1469"/>
        <v>0</v>
      </c>
      <c r="J5353" s="422">
        <f t="shared" si="1470"/>
        <v>0</v>
      </c>
      <c r="K5353" s="419"/>
      <c r="L5353" s="423">
        <f t="shared" si="1471"/>
        <v>0</v>
      </c>
      <c r="M5353" s="423">
        <f t="shared" si="1472"/>
        <v>0</v>
      </c>
      <c r="N5353" s="424">
        <f t="shared" si="1473"/>
        <v>0</v>
      </c>
      <c r="O5353" s="424">
        <f t="shared" si="1474"/>
        <v>0</v>
      </c>
      <c r="P5353" s="420"/>
      <c r="Q5353" s="532"/>
      <c r="R5353" s="526" t="str">
        <f t="shared" si="1475"/>
        <v/>
      </c>
      <c r="S5353" s="526" t="str">
        <f t="shared" si="1477"/>
        <v/>
      </c>
      <c r="V5353" s="433">
        <f>VLOOKUP(A5353,[3]Cartilha!$A:$A,1,FALSE)</f>
        <v>97430</v>
      </c>
      <c r="W5353" s="367"/>
    </row>
    <row r="5354" spans="1:23" ht="22.5" hidden="1" x14ac:dyDescent="0.2">
      <c r="A5354" s="623">
        <v>97431</v>
      </c>
      <c r="B5354" s="616" t="s">
        <v>3171</v>
      </c>
      <c r="C5354" s="620" t="s">
        <v>4842</v>
      </c>
      <c r="D5354" s="612" t="s">
        <v>169</v>
      </c>
      <c r="E5354" s="621">
        <v>54.98</v>
      </c>
      <c r="F5354" s="614">
        <f t="shared" si="1476"/>
        <v>66.28</v>
      </c>
      <c r="G5354" s="510"/>
      <c r="H5354" s="423"/>
      <c r="I5354" s="422">
        <f t="shared" si="1469"/>
        <v>0</v>
      </c>
      <c r="J5354" s="422">
        <f t="shared" si="1470"/>
        <v>0</v>
      </c>
      <c r="K5354" s="419"/>
      <c r="L5354" s="423">
        <f t="shared" si="1471"/>
        <v>0</v>
      </c>
      <c r="M5354" s="423">
        <f t="shared" si="1472"/>
        <v>0</v>
      </c>
      <c r="N5354" s="424">
        <f t="shared" si="1473"/>
        <v>0</v>
      </c>
      <c r="O5354" s="424">
        <f t="shared" si="1474"/>
        <v>0</v>
      </c>
      <c r="P5354" s="420"/>
      <c r="Q5354" s="532"/>
      <c r="R5354" s="526" t="str">
        <f t="shared" si="1475"/>
        <v/>
      </c>
      <c r="S5354" s="526" t="str">
        <f t="shared" si="1477"/>
        <v/>
      </c>
      <c r="V5354" s="433">
        <f>VLOOKUP(A5354,[3]Cartilha!$A:$A,1,FALSE)</f>
        <v>97431</v>
      </c>
      <c r="W5354" s="367"/>
    </row>
    <row r="5355" spans="1:23" ht="22.5" hidden="1" x14ac:dyDescent="0.2">
      <c r="A5355" s="623">
        <v>97432</v>
      </c>
      <c r="B5355" s="616" t="s">
        <v>3171</v>
      </c>
      <c r="C5355" s="620" t="s">
        <v>4843</v>
      </c>
      <c r="D5355" s="612" t="s">
        <v>169</v>
      </c>
      <c r="E5355" s="621">
        <v>61.99</v>
      </c>
      <c r="F5355" s="614">
        <f t="shared" si="1476"/>
        <v>74.739999999999995</v>
      </c>
      <c r="G5355" s="510"/>
      <c r="H5355" s="423"/>
      <c r="I5355" s="422">
        <f t="shared" si="1469"/>
        <v>0</v>
      </c>
      <c r="J5355" s="422">
        <f t="shared" si="1470"/>
        <v>0</v>
      </c>
      <c r="K5355" s="419"/>
      <c r="L5355" s="423">
        <f t="shared" si="1471"/>
        <v>0</v>
      </c>
      <c r="M5355" s="423">
        <f t="shared" si="1472"/>
        <v>0</v>
      </c>
      <c r="N5355" s="424">
        <f t="shared" si="1473"/>
        <v>0</v>
      </c>
      <c r="O5355" s="424">
        <f t="shared" si="1474"/>
        <v>0</v>
      </c>
      <c r="P5355" s="420"/>
      <c r="Q5355" s="532"/>
      <c r="R5355" s="526" t="str">
        <f t="shared" si="1475"/>
        <v/>
      </c>
      <c r="S5355" s="526" t="str">
        <f t="shared" si="1477"/>
        <v/>
      </c>
      <c r="V5355" s="433">
        <f>VLOOKUP(A5355,[3]Cartilha!$A:$A,1,FALSE)</f>
        <v>97432</v>
      </c>
      <c r="W5355" s="367"/>
    </row>
    <row r="5356" spans="1:23" ht="22.5" hidden="1" x14ac:dyDescent="0.2">
      <c r="A5356" s="623">
        <v>97433</v>
      </c>
      <c r="B5356" s="616" t="s">
        <v>3171</v>
      </c>
      <c r="C5356" s="620" t="s">
        <v>4844</v>
      </c>
      <c r="D5356" s="612" t="s">
        <v>169</v>
      </c>
      <c r="E5356" s="621">
        <v>117.33</v>
      </c>
      <c r="F5356" s="614">
        <f t="shared" si="1476"/>
        <v>141.44999999999999</v>
      </c>
      <c r="G5356" s="510"/>
      <c r="H5356" s="423"/>
      <c r="I5356" s="422">
        <f t="shared" si="1469"/>
        <v>0</v>
      </c>
      <c r="J5356" s="422">
        <f t="shared" si="1470"/>
        <v>0</v>
      </c>
      <c r="K5356" s="419"/>
      <c r="L5356" s="423">
        <f t="shared" si="1471"/>
        <v>0</v>
      </c>
      <c r="M5356" s="423">
        <f t="shared" si="1472"/>
        <v>0</v>
      </c>
      <c r="N5356" s="424">
        <f t="shared" si="1473"/>
        <v>0</v>
      </c>
      <c r="O5356" s="424">
        <f t="shared" si="1474"/>
        <v>0</v>
      </c>
      <c r="P5356" s="420"/>
      <c r="Q5356" s="532"/>
      <c r="R5356" s="526" t="str">
        <f t="shared" si="1475"/>
        <v/>
      </c>
      <c r="S5356" s="526" t="str">
        <f t="shared" si="1477"/>
        <v/>
      </c>
      <c r="V5356" s="433">
        <f>VLOOKUP(A5356,[3]Cartilha!$A:$A,1,FALSE)</f>
        <v>97433</v>
      </c>
      <c r="W5356" s="367"/>
    </row>
    <row r="5357" spans="1:23" ht="22.5" hidden="1" x14ac:dyDescent="0.2">
      <c r="A5357" s="623">
        <v>97434</v>
      </c>
      <c r="B5357" s="616" t="s">
        <v>3171</v>
      </c>
      <c r="C5357" s="620" t="s">
        <v>4845</v>
      </c>
      <c r="D5357" s="612" t="s">
        <v>169</v>
      </c>
      <c r="E5357" s="621">
        <v>119.7</v>
      </c>
      <c r="F5357" s="614">
        <f t="shared" si="1476"/>
        <v>144.31</v>
      </c>
      <c r="G5357" s="510"/>
      <c r="H5357" s="423"/>
      <c r="I5357" s="422">
        <f t="shared" si="1469"/>
        <v>0</v>
      </c>
      <c r="J5357" s="422">
        <f t="shared" si="1470"/>
        <v>0</v>
      </c>
      <c r="K5357" s="419"/>
      <c r="L5357" s="423">
        <f t="shared" si="1471"/>
        <v>0</v>
      </c>
      <c r="M5357" s="423">
        <f t="shared" si="1472"/>
        <v>0</v>
      </c>
      <c r="N5357" s="424">
        <f t="shared" si="1473"/>
        <v>0</v>
      </c>
      <c r="O5357" s="424">
        <f t="shared" si="1474"/>
        <v>0</v>
      </c>
      <c r="P5357" s="420"/>
      <c r="Q5357" s="532"/>
      <c r="R5357" s="526" t="str">
        <f t="shared" si="1475"/>
        <v/>
      </c>
      <c r="S5357" s="526" t="str">
        <f t="shared" si="1477"/>
        <v/>
      </c>
      <c r="V5357" s="433">
        <f>VLOOKUP(A5357,[3]Cartilha!$A:$A,1,FALSE)</f>
        <v>97434</v>
      </c>
      <c r="W5357" s="367"/>
    </row>
    <row r="5358" spans="1:23" ht="22.5" hidden="1" x14ac:dyDescent="0.2">
      <c r="A5358" s="623">
        <v>97435</v>
      </c>
      <c r="B5358" s="616" t="s">
        <v>3171</v>
      </c>
      <c r="C5358" s="620" t="s">
        <v>4846</v>
      </c>
      <c r="D5358" s="612" t="s">
        <v>169</v>
      </c>
      <c r="E5358" s="621">
        <v>137.38999999999999</v>
      </c>
      <c r="F5358" s="614">
        <f t="shared" si="1476"/>
        <v>165.64</v>
      </c>
      <c r="G5358" s="510"/>
      <c r="H5358" s="423"/>
      <c r="I5358" s="422">
        <f t="shared" si="1469"/>
        <v>0</v>
      </c>
      <c r="J5358" s="422">
        <f t="shared" si="1470"/>
        <v>0</v>
      </c>
      <c r="K5358" s="419"/>
      <c r="L5358" s="423">
        <f t="shared" si="1471"/>
        <v>0</v>
      </c>
      <c r="M5358" s="423">
        <f t="shared" si="1472"/>
        <v>0</v>
      </c>
      <c r="N5358" s="424">
        <f t="shared" si="1473"/>
        <v>0</v>
      </c>
      <c r="O5358" s="424">
        <f t="shared" si="1474"/>
        <v>0</v>
      </c>
      <c r="P5358" s="420"/>
      <c r="Q5358" s="532"/>
      <c r="R5358" s="526" t="str">
        <f t="shared" si="1475"/>
        <v/>
      </c>
      <c r="S5358" s="526" t="str">
        <f t="shared" si="1477"/>
        <v/>
      </c>
      <c r="V5358" s="433">
        <f>VLOOKUP(A5358,[3]Cartilha!$A:$A,1,FALSE)</f>
        <v>97435</v>
      </c>
      <c r="W5358" s="367"/>
    </row>
    <row r="5359" spans="1:23" ht="22.5" hidden="1" x14ac:dyDescent="0.2">
      <c r="A5359" s="623">
        <v>97436</v>
      </c>
      <c r="B5359" s="616" t="s">
        <v>3171</v>
      </c>
      <c r="C5359" s="620" t="s">
        <v>4847</v>
      </c>
      <c r="D5359" s="612" t="s">
        <v>169</v>
      </c>
      <c r="E5359" s="621">
        <v>141.93</v>
      </c>
      <c r="F5359" s="614">
        <f t="shared" si="1476"/>
        <v>171.11</v>
      </c>
      <c r="G5359" s="510"/>
      <c r="H5359" s="423"/>
      <c r="I5359" s="422">
        <f t="shared" si="1469"/>
        <v>0</v>
      </c>
      <c r="J5359" s="422">
        <f t="shared" si="1470"/>
        <v>0</v>
      </c>
      <c r="K5359" s="419"/>
      <c r="L5359" s="423">
        <f t="shared" si="1471"/>
        <v>0</v>
      </c>
      <c r="M5359" s="423">
        <f t="shared" si="1472"/>
        <v>0</v>
      </c>
      <c r="N5359" s="424">
        <f t="shared" si="1473"/>
        <v>0</v>
      </c>
      <c r="O5359" s="424">
        <f t="shared" si="1474"/>
        <v>0</v>
      </c>
      <c r="P5359" s="420"/>
      <c r="Q5359" s="532"/>
      <c r="R5359" s="526" t="str">
        <f t="shared" si="1475"/>
        <v/>
      </c>
      <c r="S5359" s="526" t="str">
        <f t="shared" si="1477"/>
        <v/>
      </c>
      <c r="V5359" s="433">
        <f>VLOOKUP(A5359,[3]Cartilha!$A:$A,1,FALSE)</f>
        <v>97436</v>
      </c>
      <c r="W5359" s="367"/>
    </row>
    <row r="5360" spans="1:23" ht="22.5" hidden="1" x14ac:dyDescent="0.2">
      <c r="A5360" s="623">
        <v>97437</v>
      </c>
      <c r="B5360" s="616" t="s">
        <v>3171</v>
      </c>
      <c r="C5360" s="620" t="s">
        <v>4848</v>
      </c>
      <c r="D5360" s="612" t="s">
        <v>169</v>
      </c>
      <c r="E5360" s="621">
        <v>157.31</v>
      </c>
      <c r="F5360" s="614">
        <f t="shared" si="1476"/>
        <v>189.65</v>
      </c>
      <c r="G5360" s="510"/>
      <c r="H5360" s="423"/>
      <c r="I5360" s="422">
        <f t="shared" si="1469"/>
        <v>0</v>
      </c>
      <c r="J5360" s="422">
        <f t="shared" si="1470"/>
        <v>0</v>
      </c>
      <c r="K5360" s="419"/>
      <c r="L5360" s="423">
        <f t="shared" si="1471"/>
        <v>0</v>
      </c>
      <c r="M5360" s="423">
        <f t="shared" si="1472"/>
        <v>0</v>
      </c>
      <c r="N5360" s="424">
        <f t="shared" si="1473"/>
        <v>0</v>
      </c>
      <c r="O5360" s="424">
        <f t="shared" si="1474"/>
        <v>0</v>
      </c>
      <c r="P5360" s="420"/>
      <c r="Q5360" s="532"/>
      <c r="R5360" s="526" t="str">
        <f t="shared" si="1475"/>
        <v/>
      </c>
      <c r="S5360" s="526" t="str">
        <f t="shared" si="1477"/>
        <v/>
      </c>
      <c r="V5360" s="433">
        <f>VLOOKUP(A5360,[3]Cartilha!$A:$A,1,FALSE)</f>
        <v>97437</v>
      </c>
      <c r="W5360" s="367"/>
    </row>
    <row r="5361" spans="1:23" ht="22.5" hidden="1" x14ac:dyDescent="0.2">
      <c r="A5361" s="623">
        <v>97438</v>
      </c>
      <c r="B5361" s="616" t="s">
        <v>3171</v>
      </c>
      <c r="C5361" s="620" t="s">
        <v>4849</v>
      </c>
      <c r="D5361" s="612" t="s">
        <v>169</v>
      </c>
      <c r="E5361" s="621">
        <v>162.16999999999999</v>
      </c>
      <c r="F5361" s="614">
        <f t="shared" si="1476"/>
        <v>195.51</v>
      </c>
      <c r="G5361" s="510"/>
      <c r="H5361" s="423"/>
      <c r="I5361" s="422">
        <f t="shared" si="1469"/>
        <v>0</v>
      </c>
      <c r="J5361" s="422">
        <f t="shared" si="1470"/>
        <v>0</v>
      </c>
      <c r="K5361" s="419"/>
      <c r="L5361" s="423">
        <f t="shared" si="1471"/>
        <v>0</v>
      </c>
      <c r="M5361" s="423">
        <f t="shared" si="1472"/>
        <v>0</v>
      </c>
      <c r="N5361" s="424">
        <f t="shared" si="1473"/>
        <v>0</v>
      </c>
      <c r="O5361" s="424">
        <f t="shared" si="1474"/>
        <v>0</v>
      </c>
      <c r="P5361" s="420"/>
      <c r="Q5361" s="532"/>
      <c r="R5361" s="526" t="str">
        <f t="shared" si="1475"/>
        <v/>
      </c>
      <c r="S5361" s="526" t="str">
        <f t="shared" si="1477"/>
        <v/>
      </c>
      <c r="V5361" s="433">
        <f>VLOOKUP(A5361,[3]Cartilha!$A:$A,1,FALSE)</f>
        <v>97438</v>
      </c>
      <c r="W5361" s="367"/>
    </row>
    <row r="5362" spans="1:23" hidden="1" x14ac:dyDescent="0.2">
      <c r="A5362" s="623">
        <v>97439</v>
      </c>
      <c r="B5362" s="616" t="s">
        <v>3171</v>
      </c>
      <c r="C5362" s="620" t="s">
        <v>4850</v>
      </c>
      <c r="D5362" s="612" t="s">
        <v>169</v>
      </c>
      <c r="E5362" s="621">
        <v>179.1</v>
      </c>
      <c r="F5362" s="614">
        <f t="shared" si="1476"/>
        <v>215.92</v>
      </c>
      <c r="G5362" s="510"/>
      <c r="H5362" s="423"/>
      <c r="I5362" s="422">
        <f t="shared" si="1469"/>
        <v>0</v>
      </c>
      <c r="J5362" s="422">
        <f t="shared" si="1470"/>
        <v>0</v>
      </c>
      <c r="K5362" s="419"/>
      <c r="L5362" s="423">
        <f t="shared" si="1471"/>
        <v>0</v>
      </c>
      <c r="M5362" s="423">
        <f t="shared" si="1472"/>
        <v>0</v>
      </c>
      <c r="N5362" s="424">
        <f t="shared" si="1473"/>
        <v>0</v>
      </c>
      <c r="O5362" s="424">
        <f t="shared" si="1474"/>
        <v>0</v>
      </c>
      <c r="P5362" s="420"/>
      <c r="Q5362" s="532"/>
      <c r="R5362" s="526" t="str">
        <f t="shared" si="1475"/>
        <v/>
      </c>
      <c r="S5362" s="526" t="str">
        <f t="shared" si="1477"/>
        <v/>
      </c>
      <c r="V5362" s="433">
        <f>VLOOKUP(A5362,[3]Cartilha!$A:$A,1,FALSE)</f>
        <v>97439</v>
      </c>
      <c r="W5362" s="367"/>
    </row>
    <row r="5363" spans="1:23" hidden="1" x14ac:dyDescent="0.2">
      <c r="A5363" s="623">
        <v>97440</v>
      </c>
      <c r="B5363" s="616" t="s">
        <v>3171</v>
      </c>
      <c r="C5363" s="620" t="s">
        <v>4851</v>
      </c>
      <c r="D5363" s="612" t="s">
        <v>169</v>
      </c>
      <c r="E5363" s="621">
        <v>215.18</v>
      </c>
      <c r="F5363" s="614">
        <f t="shared" si="1476"/>
        <v>259.42</v>
      </c>
      <c r="G5363" s="510"/>
      <c r="H5363" s="423"/>
      <c r="I5363" s="422">
        <f t="shared" si="1469"/>
        <v>0</v>
      </c>
      <c r="J5363" s="422">
        <f t="shared" si="1470"/>
        <v>0</v>
      </c>
      <c r="K5363" s="419"/>
      <c r="L5363" s="423">
        <f t="shared" si="1471"/>
        <v>0</v>
      </c>
      <c r="M5363" s="423">
        <f t="shared" si="1472"/>
        <v>0</v>
      </c>
      <c r="N5363" s="424">
        <f t="shared" si="1473"/>
        <v>0</v>
      </c>
      <c r="O5363" s="424">
        <f t="shared" si="1474"/>
        <v>0</v>
      </c>
      <c r="P5363" s="420"/>
      <c r="Q5363" s="532"/>
      <c r="R5363" s="526" t="str">
        <f t="shared" si="1475"/>
        <v/>
      </c>
      <c r="S5363" s="526" t="str">
        <f t="shared" si="1477"/>
        <v/>
      </c>
      <c r="V5363" s="433">
        <f>VLOOKUP(A5363,[3]Cartilha!$A:$A,1,FALSE)</f>
        <v>97440</v>
      </c>
      <c r="W5363" s="367"/>
    </row>
    <row r="5364" spans="1:23" hidden="1" x14ac:dyDescent="0.2">
      <c r="A5364" s="623">
        <v>97442</v>
      </c>
      <c r="B5364" s="616" t="s">
        <v>3171</v>
      </c>
      <c r="C5364" s="620" t="s">
        <v>4852</v>
      </c>
      <c r="D5364" s="612" t="s">
        <v>169</v>
      </c>
      <c r="E5364" s="621">
        <v>237.46</v>
      </c>
      <c r="F5364" s="614">
        <f t="shared" si="1476"/>
        <v>286.27999999999997</v>
      </c>
      <c r="G5364" s="510"/>
      <c r="H5364" s="423"/>
      <c r="I5364" s="422">
        <f t="shared" si="1469"/>
        <v>0</v>
      </c>
      <c r="J5364" s="422">
        <f t="shared" si="1470"/>
        <v>0</v>
      </c>
      <c r="K5364" s="419"/>
      <c r="L5364" s="423">
        <f t="shared" si="1471"/>
        <v>0</v>
      </c>
      <c r="M5364" s="423">
        <f t="shared" si="1472"/>
        <v>0</v>
      </c>
      <c r="N5364" s="424">
        <f t="shared" si="1473"/>
        <v>0</v>
      </c>
      <c r="O5364" s="424">
        <f t="shared" si="1474"/>
        <v>0</v>
      </c>
      <c r="P5364" s="420"/>
      <c r="Q5364" s="532"/>
      <c r="R5364" s="526" t="str">
        <f t="shared" si="1475"/>
        <v/>
      </c>
      <c r="S5364" s="526" t="str">
        <f t="shared" si="1477"/>
        <v/>
      </c>
      <c r="V5364" s="433">
        <f>VLOOKUP(A5364,[3]Cartilha!$A:$A,1,FALSE)</f>
        <v>97442</v>
      </c>
      <c r="W5364" s="367"/>
    </row>
    <row r="5365" spans="1:23" hidden="1" x14ac:dyDescent="0.2">
      <c r="A5365" s="623">
        <v>97443</v>
      </c>
      <c r="B5365" s="616" t="s">
        <v>3171</v>
      </c>
      <c r="C5365" s="620" t="s">
        <v>4853</v>
      </c>
      <c r="D5365" s="612" t="s">
        <v>169</v>
      </c>
      <c r="E5365" s="621">
        <v>116.14</v>
      </c>
      <c r="F5365" s="614">
        <f t="shared" si="1476"/>
        <v>140.02000000000001</v>
      </c>
      <c r="G5365" s="510"/>
      <c r="H5365" s="423"/>
      <c r="I5365" s="422">
        <f t="shared" si="1469"/>
        <v>0</v>
      </c>
      <c r="J5365" s="422">
        <f t="shared" si="1470"/>
        <v>0</v>
      </c>
      <c r="K5365" s="419"/>
      <c r="L5365" s="423">
        <f t="shared" si="1471"/>
        <v>0</v>
      </c>
      <c r="M5365" s="423">
        <f t="shared" si="1472"/>
        <v>0</v>
      </c>
      <c r="N5365" s="424">
        <f t="shared" si="1473"/>
        <v>0</v>
      </c>
      <c r="O5365" s="424">
        <f t="shared" si="1474"/>
        <v>0</v>
      </c>
      <c r="P5365" s="420"/>
      <c r="Q5365" s="532"/>
      <c r="R5365" s="526" t="str">
        <f t="shared" si="1475"/>
        <v/>
      </c>
      <c r="S5365" s="526" t="str">
        <f t="shared" si="1477"/>
        <v/>
      </c>
      <c r="V5365" s="433">
        <f>VLOOKUP(A5365,[3]Cartilha!$A:$A,1,FALSE)</f>
        <v>97443</v>
      </c>
      <c r="W5365" s="367"/>
    </row>
    <row r="5366" spans="1:23" ht="22.5" hidden="1" x14ac:dyDescent="0.2">
      <c r="A5366" s="623">
        <v>97444</v>
      </c>
      <c r="B5366" s="616" t="s">
        <v>3171</v>
      </c>
      <c r="C5366" s="620" t="s">
        <v>4854</v>
      </c>
      <c r="D5366" s="612" t="s">
        <v>169</v>
      </c>
      <c r="E5366" s="621">
        <v>137.05000000000001</v>
      </c>
      <c r="F5366" s="614">
        <f t="shared" si="1476"/>
        <v>165.23</v>
      </c>
      <c r="G5366" s="510"/>
      <c r="H5366" s="423"/>
      <c r="I5366" s="422">
        <f t="shared" si="1469"/>
        <v>0</v>
      </c>
      <c r="J5366" s="422">
        <f t="shared" si="1470"/>
        <v>0</v>
      </c>
      <c r="K5366" s="419"/>
      <c r="L5366" s="423">
        <f t="shared" si="1471"/>
        <v>0</v>
      </c>
      <c r="M5366" s="423">
        <f t="shared" si="1472"/>
        <v>0</v>
      </c>
      <c r="N5366" s="424">
        <f t="shared" si="1473"/>
        <v>0</v>
      </c>
      <c r="O5366" s="424">
        <f t="shared" si="1474"/>
        <v>0</v>
      </c>
      <c r="P5366" s="420"/>
      <c r="Q5366" s="532"/>
      <c r="R5366" s="526" t="str">
        <f t="shared" si="1475"/>
        <v/>
      </c>
      <c r="S5366" s="526" t="str">
        <f t="shared" si="1477"/>
        <v/>
      </c>
      <c r="V5366" s="433">
        <f>VLOOKUP(A5366,[3]Cartilha!$A:$A,1,FALSE)</f>
        <v>97444</v>
      </c>
      <c r="W5366" s="367"/>
    </row>
    <row r="5367" spans="1:23" hidden="1" x14ac:dyDescent="0.2">
      <c r="A5367" s="623">
        <v>97446</v>
      </c>
      <c r="B5367" s="616" t="s">
        <v>3171</v>
      </c>
      <c r="C5367" s="620" t="s">
        <v>4855</v>
      </c>
      <c r="D5367" s="612" t="s">
        <v>169</v>
      </c>
      <c r="E5367" s="621">
        <v>238.31</v>
      </c>
      <c r="F5367" s="614">
        <f t="shared" si="1476"/>
        <v>287.31</v>
      </c>
      <c r="G5367" s="510"/>
      <c r="H5367" s="423"/>
      <c r="I5367" s="422">
        <f t="shared" ref="I5367:I5430" si="1478">IF(ISBLANK(E5367),0,ROUND(F5367*G5367,2))</f>
        <v>0</v>
      </c>
      <c r="J5367" s="422">
        <f t="shared" ref="J5367:J5430" si="1479">IF(ISBLANK(G5367),0,ROUND(G5367*H5367,2))</f>
        <v>0</v>
      </c>
      <c r="K5367" s="419"/>
      <c r="L5367" s="423">
        <f t="shared" ref="L5367:L5430" si="1480">G5367</f>
        <v>0</v>
      </c>
      <c r="M5367" s="423">
        <f t="shared" ref="M5367:M5430" si="1481">H5367</f>
        <v>0</v>
      </c>
      <c r="N5367" s="424">
        <f t="shared" ref="N5367:N5430" si="1482">IF(ISBLANK(E5367),0,ROUND(F5367*L5367,2))</f>
        <v>0</v>
      </c>
      <c r="O5367" s="424">
        <f t="shared" ref="O5367:O5430" si="1483">IF(ISBLANK(L5367),0,ROUND(L5367*M5367,2))</f>
        <v>0</v>
      </c>
      <c r="P5367" s="420"/>
      <c r="Q5367" s="532"/>
      <c r="R5367" s="526" t="str">
        <f t="shared" si="1475"/>
        <v/>
      </c>
      <c r="S5367" s="526" t="str">
        <f t="shared" si="1477"/>
        <v/>
      </c>
      <c r="V5367" s="433">
        <f>VLOOKUP(A5367,[3]Cartilha!$A:$A,1,FALSE)</f>
        <v>97446</v>
      </c>
      <c r="W5367" s="367"/>
    </row>
    <row r="5368" spans="1:23" ht="22.5" hidden="1" x14ac:dyDescent="0.2">
      <c r="A5368" s="623">
        <v>97447</v>
      </c>
      <c r="B5368" s="616" t="s">
        <v>3171</v>
      </c>
      <c r="C5368" s="620" t="s">
        <v>4856</v>
      </c>
      <c r="D5368" s="612" t="s">
        <v>169</v>
      </c>
      <c r="E5368" s="621">
        <v>238.31</v>
      </c>
      <c r="F5368" s="614">
        <f t="shared" si="1476"/>
        <v>287.31</v>
      </c>
      <c r="G5368" s="510"/>
      <c r="H5368" s="423"/>
      <c r="I5368" s="422">
        <f t="shared" si="1478"/>
        <v>0</v>
      </c>
      <c r="J5368" s="422">
        <f t="shared" si="1479"/>
        <v>0</v>
      </c>
      <c r="K5368" s="419"/>
      <c r="L5368" s="423">
        <f t="shared" si="1480"/>
        <v>0</v>
      </c>
      <c r="M5368" s="423">
        <f t="shared" si="1481"/>
        <v>0</v>
      </c>
      <c r="N5368" s="424">
        <f t="shared" si="1482"/>
        <v>0</v>
      </c>
      <c r="O5368" s="424">
        <f t="shared" si="1483"/>
        <v>0</v>
      </c>
      <c r="P5368" s="420"/>
      <c r="Q5368" s="532"/>
      <c r="R5368" s="526" t="str">
        <f t="shared" si="1475"/>
        <v/>
      </c>
      <c r="S5368" s="526" t="str">
        <f t="shared" si="1477"/>
        <v/>
      </c>
      <c r="V5368" s="433">
        <f>VLOOKUP(A5368,[3]Cartilha!$A:$A,1,FALSE)</f>
        <v>97447</v>
      </c>
      <c r="W5368" s="367"/>
    </row>
    <row r="5369" spans="1:23" hidden="1" x14ac:dyDescent="0.2">
      <c r="A5369" s="623">
        <v>97449</v>
      </c>
      <c r="B5369" s="616" t="s">
        <v>3171</v>
      </c>
      <c r="C5369" s="620" t="s">
        <v>4857</v>
      </c>
      <c r="D5369" s="612" t="s">
        <v>169</v>
      </c>
      <c r="E5369" s="621">
        <v>253.73</v>
      </c>
      <c r="F5369" s="614">
        <f t="shared" si="1476"/>
        <v>305.89999999999998</v>
      </c>
      <c r="G5369" s="510"/>
      <c r="H5369" s="423"/>
      <c r="I5369" s="422">
        <f t="shared" si="1478"/>
        <v>0</v>
      </c>
      <c r="J5369" s="422">
        <f t="shared" si="1479"/>
        <v>0</v>
      </c>
      <c r="K5369" s="419"/>
      <c r="L5369" s="423">
        <f t="shared" si="1480"/>
        <v>0</v>
      </c>
      <c r="M5369" s="423">
        <f t="shared" si="1481"/>
        <v>0</v>
      </c>
      <c r="N5369" s="424">
        <f t="shared" si="1482"/>
        <v>0</v>
      </c>
      <c r="O5369" s="424">
        <f t="shared" si="1483"/>
        <v>0</v>
      </c>
      <c r="P5369" s="420"/>
      <c r="Q5369" s="532"/>
      <c r="R5369" s="526" t="str">
        <f t="shared" si="1475"/>
        <v/>
      </c>
      <c r="S5369" s="526" t="str">
        <f t="shared" si="1477"/>
        <v/>
      </c>
      <c r="V5369" s="433">
        <f>VLOOKUP(A5369,[3]Cartilha!$A:$A,1,FALSE)</f>
        <v>97449</v>
      </c>
      <c r="W5369" s="367"/>
    </row>
    <row r="5370" spans="1:23" ht="22.5" hidden="1" x14ac:dyDescent="0.2">
      <c r="A5370" s="623">
        <v>97450</v>
      </c>
      <c r="B5370" s="616" t="s">
        <v>3171</v>
      </c>
      <c r="C5370" s="620" t="s">
        <v>4858</v>
      </c>
      <c r="D5370" s="612" t="s">
        <v>169</v>
      </c>
      <c r="E5370" s="621">
        <v>310.67</v>
      </c>
      <c r="F5370" s="614">
        <f t="shared" si="1476"/>
        <v>374.54</v>
      </c>
      <c r="G5370" s="510"/>
      <c r="H5370" s="423"/>
      <c r="I5370" s="422">
        <f t="shared" si="1478"/>
        <v>0</v>
      </c>
      <c r="J5370" s="422">
        <f t="shared" si="1479"/>
        <v>0</v>
      </c>
      <c r="K5370" s="419"/>
      <c r="L5370" s="423">
        <f t="shared" si="1480"/>
        <v>0</v>
      </c>
      <c r="M5370" s="423">
        <f t="shared" si="1481"/>
        <v>0</v>
      </c>
      <c r="N5370" s="424">
        <f t="shared" si="1482"/>
        <v>0</v>
      </c>
      <c r="O5370" s="424">
        <f t="shared" si="1483"/>
        <v>0</v>
      </c>
      <c r="P5370" s="420"/>
      <c r="Q5370" s="532"/>
      <c r="R5370" s="526" t="str">
        <f t="shared" si="1475"/>
        <v/>
      </c>
      <c r="S5370" s="526" t="str">
        <f t="shared" si="1477"/>
        <v/>
      </c>
      <c r="V5370" s="433">
        <f>VLOOKUP(A5370,[3]Cartilha!$A:$A,1,FALSE)</f>
        <v>97450</v>
      </c>
      <c r="W5370" s="367"/>
    </row>
    <row r="5371" spans="1:23" ht="22.5" hidden="1" x14ac:dyDescent="0.2">
      <c r="A5371" s="623">
        <v>97452</v>
      </c>
      <c r="B5371" s="616" t="s">
        <v>3171</v>
      </c>
      <c r="C5371" s="620" t="s">
        <v>4859</v>
      </c>
      <c r="D5371" s="612" t="s">
        <v>169</v>
      </c>
      <c r="E5371" s="621">
        <v>191.35</v>
      </c>
      <c r="F5371" s="614">
        <f t="shared" si="1476"/>
        <v>230.69</v>
      </c>
      <c r="G5371" s="510"/>
      <c r="H5371" s="423"/>
      <c r="I5371" s="422">
        <f t="shared" si="1478"/>
        <v>0</v>
      </c>
      <c r="J5371" s="422">
        <f t="shared" si="1479"/>
        <v>0</v>
      </c>
      <c r="K5371" s="419"/>
      <c r="L5371" s="423">
        <f t="shared" si="1480"/>
        <v>0</v>
      </c>
      <c r="M5371" s="423">
        <f t="shared" si="1481"/>
        <v>0</v>
      </c>
      <c r="N5371" s="424">
        <f t="shared" si="1482"/>
        <v>0</v>
      </c>
      <c r="O5371" s="424">
        <f t="shared" si="1483"/>
        <v>0</v>
      </c>
      <c r="P5371" s="420"/>
      <c r="Q5371" s="532"/>
      <c r="R5371" s="526" t="str">
        <f t="shared" si="1475"/>
        <v/>
      </c>
      <c r="S5371" s="526" t="str">
        <f t="shared" si="1477"/>
        <v/>
      </c>
      <c r="V5371" s="433">
        <f>VLOOKUP(A5371,[3]Cartilha!$A:$A,1,FALSE)</f>
        <v>97452</v>
      </c>
      <c r="W5371" s="367"/>
    </row>
    <row r="5372" spans="1:23" ht="22.5" hidden="1" x14ac:dyDescent="0.2">
      <c r="A5372" s="623">
        <v>97453</v>
      </c>
      <c r="B5372" s="616" t="s">
        <v>3171</v>
      </c>
      <c r="C5372" s="620" t="s">
        <v>4860</v>
      </c>
      <c r="D5372" s="612" t="s">
        <v>169</v>
      </c>
      <c r="E5372" s="621">
        <v>203.29</v>
      </c>
      <c r="F5372" s="614">
        <f t="shared" si="1476"/>
        <v>245.09</v>
      </c>
      <c r="G5372" s="510"/>
      <c r="H5372" s="423"/>
      <c r="I5372" s="422">
        <f t="shared" si="1478"/>
        <v>0</v>
      </c>
      <c r="J5372" s="422">
        <f t="shared" si="1479"/>
        <v>0</v>
      </c>
      <c r="K5372" s="419"/>
      <c r="L5372" s="423">
        <f t="shared" si="1480"/>
        <v>0</v>
      </c>
      <c r="M5372" s="423">
        <f t="shared" si="1481"/>
        <v>0</v>
      </c>
      <c r="N5372" s="424">
        <f t="shared" si="1482"/>
        <v>0</v>
      </c>
      <c r="O5372" s="424">
        <f t="shared" si="1483"/>
        <v>0</v>
      </c>
      <c r="P5372" s="420"/>
      <c r="Q5372" s="532"/>
      <c r="R5372" s="526" t="str">
        <f t="shared" si="1475"/>
        <v/>
      </c>
      <c r="S5372" s="526" t="str">
        <f t="shared" si="1477"/>
        <v/>
      </c>
      <c r="V5372" s="433">
        <f>VLOOKUP(A5372,[3]Cartilha!$A:$A,1,FALSE)</f>
        <v>97453</v>
      </c>
      <c r="W5372" s="367"/>
    </row>
    <row r="5373" spans="1:23" ht="22.5" hidden="1" x14ac:dyDescent="0.2">
      <c r="A5373" s="623">
        <v>97454</v>
      </c>
      <c r="B5373" s="616" t="s">
        <v>3171</v>
      </c>
      <c r="C5373" s="620" t="s">
        <v>4861</v>
      </c>
      <c r="D5373" s="612" t="s">
        <v>169</v>
      </c>
      <c r="E5373" s="621">
        <v>327.32</v>
      </c>
      <c r="F5373" s="614">
        <f t="shared" si="1476"/>
        <v>394.62</v>
      </c>
      <c r="G5373" s="510"/>
      <c r="H5373" s="423"/>
      <c r="I5373" s="422">
        <f t="shared" si="1478"/>
        <v>0</v>
      </c>
      <c r="J5373" s="422">
        <f t="shared" si="1479"/>
        <v>0</v>
      </c>
      <c r="K5373" s="419"/>
      <c r="L5373" s="423">
        <f t="shared" si="1480"/>
        <v>0</v>
      </c>
      <c r="M5373" s="423">
        <f t="shared" si="1481"/>
        <v>0</v>
      </c>
      <c r="N5373" s="424">
        <f t="shared" si="1482"/>
        <v>0</v>
      </c>
      <c r="O5373" s="424">
        <f t="shared" si="1483"/>
        <v>0</v>
      </c>
      <c r="P5373" s="420"/>
      <c r="Q5373" s="532"/>
      <c r="R5373" s="526" t="str">
        <f t="shared" si="1475"/>
        <v/>
      </c>
      <c r="S5373" s="526" t="str">
        <f t="shared" si="1477"/>
        <v/>
      </c>
      <c r="V5373" s="433">
        <f>VLOOKUP(A5373,[3]Cartilha!$A:$A,1,FALSE)</f>
        <v>97454</v>
      </c>
      <c r="W5373" s="367"/>
    </row>
    <row r="5374" spans="1:23" ht="22.5" hidden="1" x14ac:dyDescent="0.2">
      <c r="A5374" s="623">
        <v>97455</v>
      </c>
      <c r="B5374" s="616" t="s">
        <v>3171</v>
      </c>
      <c r="C5374" s="620" t="s">
        <v>4862</v>
      </c>
      <c r="D5374" s="612" t="s">
        <v>169</v>
      </c>
      <c r="E5374" s="621">
        <v>346.41</v>
      </c>
      <c r="F5374" s="614">
        <f t="shared" si="1476"/>
        <v>417.63</v>
      </c>
      <c r="G5374" s="510"/>
      <c r="H5374" s="423"/>
      <c r="I5374" s="422">
        <f t="shared" si="1478"/>
        <v>0</v>
      </c>
      <c r="J5374" s="422">
        <f t="shared" si="1479"/>
        <v>0</v>
      </c>
      <c r="K5374" s="419"/>
      <c r="L5374" s="423">
        <f t="shared" si="1480"/>
        <v>0</v>
      </c>
      <c r="M5374" s="423">
        <f t="shared" si="1481"/>
        <v>0</v>
      </c>
      <c r="N5374" s="424">
        <f t="shared" si="1482"/>
        <v>0</v>
      </c>
      <c r="O5374" s="424">
        <f t="shared" si="1483"/>
        <v>0</v>
      </c>
      <c r="P5374" s="420"/>
      <c r="Q5374" s="532"/>
      <c r="R5374" s="526" t="str">
        <f t="shared" si="1475"/>
        <v/>
      </c>
      <c r="S5374" s="526" t="str">
        <f t="shared" si="1477"/>
        <v/>
      </c>
      <c r="V5374" s="433">
        <f>VLOOKUP(A5374,[3]Cartilha!$A:$A,1,FALSE)</f>
        <v>97455</v>
      </c>
      <c r="W5374" s="367"/>
    </row>
    <row r="5375" spans="1:23" ht="22.5" hidden="1" x14ac:dyDescent="0.2">
      <c r="A5375" s="623">
        <v>97456</v>
      </c>
      <c r="B5375" s="616" t="s">
        <v>3171</v>
      </c>
      <c r="C5375" s="620" t="s">
        <v>4863</v>
      </c>
      <c r="D5375" s="612" t="s">
        <v>169</v>
      </c>
      <c r="E5375" s="621">
        <v>744.9</v>
      </c>
      <c r="F5375" s="614">
        <f t="shared" si="1476"/>
        <v>898.05</v>
      </c>
      <c r="G5375" s="510"/>
      <c r="H5375" s="423"/>
      <c r="I5375" s="422">
        <f t="shared" si="1478"/>
        <v>0</v>
      </c>
      <c r="J5375" s="422">
        <f t="shared" si="1479"/>
        <v>0</v>
      </c>
      <c r="K5375" s="419"/>
      <c r="L5375" s="423">
        <f t="shared" si="1480"/>
        <v>0</v>
      </c>
      <c r="M5375" s="423">
        <f t="shared" si="1481"/>
        <v>0</v>
      </c>
      <c r="N5375" s="424">
        <f t="shared" si="1482"/>
        <v>0</v>
      </c>
      <c r="O5375" s="424">
        <f t="shared" si="1483"/>
        <v>0</v>
      </c>
      <c r="P5375" s="420"/>
      <c r="Q5375" s="532"/>
      <c r="R5375" s="526" t="str">
        <f t="shared" si="1475"/>
        <v/>
      </c>
      <c r="S5375" s="526" t="str">
        <f t="shared" si="1477"/>
        <v/>
      </c>
      <c r="V5375" s="433">
        <f>VLOOKUP(A5375,[3]Cartilha!$A:$A,1,FALSE)</f>
        <v>97456</v>
      </c>
      <c r="W5375" s="367"/>
    </row>
    <row r="5376" spans="1:23" ht="22.5" hidden="1" x14ac:dyDescent="0.2">
      <c r="A5376" s="623">
        <v>97457</v>
      </c>
      <c r="B5376" s="616" t="s">
        <v>3171</v>
      </c>
      <c r="C5376" s="620" t="s">
        <v>4864</v>
      </c>
      <c r="D5376" s="612" t="s">
        <v>169</v>
      </c>
      <c r="E5376" s="621">
        <v>659.26</v>
      </c>
      <c r="F5376" s="614">
        <f t="shared" si="1476"/>
        <v>794.8</v>
      </c>
      <c r="G5376" s="510"/>
      <c r="H5376" s="423"/>
      <c r="I5376" s="422">
        <f t="shared" si="1478"/>
        <v>0</v>
      </c>
      <c r="J5376" s="422">
        <f t="shared" si="1479"/>
        <v>0</v>
      </c>
      <c r="K5376" s="419"/>
      <c r="L5376" s="423">
        <f t="shared" si="1480"/>
        <v>0</v>
      </c>
      <c r="M5376" s="423">
        <f t="shared" si="1481"/>
        <v>0</v>
      </c>
      <c r="N5376" s="424">
        <f t="shared" si="1482"/>
        <v>0</v>
      </c>
      <c r="O5376" s="424">
        <f t="shared" si="1483"/>
        <v>0</v>
      </c>
      <c r="P5376" s="420"/>
      <c r="Q5376" s="532"/>
      <c r="R5376" s="526" t="str">
        <f t="shared" si="1475"/>
        <v/>
      </c>
      <c r="S5376" s="526" t="str">
        <f t="shared" si="1477"/>
        <v/>
      </c>
      <c r="V5376" s="433">
        <f>VLOOKUP(A5376,[3]Cartilha!$A:$A,1,FALSE)</f>
        <v>97457</v>
      </c>
      <c r="W5376" s="367"/>
    </row>
    <row r="5377" spans="1:23" hidden="1" x14ac:dyDescent="0.2">
      <c r="A5377" s="623">
        <v>97458</v>
      </c>
      <c r="B5377" s="616" t="s">
        <v>3171</v>
      </c>
      <c r="C5377" s="620" t="s">
        <v>4865</v>
      </c>
      <c r="D5377" s="612" t="s">
        <v>169</v>
      </c>
      <c r="E5377" s="621">
        <v>303.10000000000002</v>
      </c>
      <c r="F5377" s="614">
        <f t="shared" si="1476"/>
        <v>365.42</v>
      </c>
      <c r="G5377" s="510"/>
      <c r="H5377" s="423"/>
      <c r="I5377" s="422">
        <f t="shared" si="1478"/>
        <v>0</v>
      </c>
      <c r="J5377" s="422">
        <f t="shared" si="1479"/>
        <v>0</v>
      </c>
      <c r="K5377" s="419"/>
      <c r="L5377" s="423">
        <f t="shared" si="1480"/>
        <v>0</v>
      </c>
      <c r="M5377" s="423">
        <f t="shared" si="1481"/>
        <v>0</v>
      </c>
      <c r="N5377" s="424">
        <f t="shared" si="1482"/>
        <v>0</v>
      </c>
      <c r="O5377" s="424">
        <f t="shared" si="1483"/>
        <v>0</v>
      </c>
      <c r="P5377" s="420"/>
      <c r="Q5377" s="532"/>
      <c r="R5377" s="526" t="str">
        <f t="shared" si="1475"/>
        <v/>
      </c>
      <c r="S5377" s="526" t="str">
        <f t="shared" si="1477"/>
        <v/>
      </c>
      <c r="V5377" s="433">
        <f>VLOOKUP(A5377,[3]Cartilha!$A:$A,1,FALSE)</f>
        <v>97458</v>
      </c>
      <c r="W5377" s="367"/>
    </row>
    <row r="5378" spans="1:23" hidden="1" x14ac:dyDescent="0.2">
      <c r="A5378" s="623">
        <v>97459</v>
      </c>
      <c r="B5378" s="616" t="s">
        <v>3171</v>
      </c>
      <c r="C5378" s="620" t="s">
        <v>4866</v>
      </c>
      <c r="D5378" s="612" t="s">
        <v>169</v>
      </c>
      <c r="E5378" s="621">
        <v>522.16</v>
      </c>
      <c r="F5378" s="614">
        <f t="shared" si="1476"/>
        <v>629.52</v>
      </c>
      <c r="G5378" s="510"/>
      <c r="H5378" s="423"/>
      <c r="I5378" s="422">
        <f t="shared" si="1478"/>
        <v>0</v>
      </c>
      <c r="J5378" s="422">
        <f t="shared" si="1479"/>
        <v>0</v>
      </c>
      <c r="K5378" s="419"/>
      <c r="L5378" s="423">
        <f t="shared" si="1480"/>
        <v>0</v>
      </c>
      <c r="M5378" s="423">
        <f t="shared" si="1481"/>
        <v>0</v>
      </c>
      <c r="N5378" s="424">
        <f t="shared" si="1482"/>
        <v>0</v>
      </c>
      <c r="O5378" s="424">
        <f t="shared" si="1483"/>
        <v>0</v>
      </c>
      <c r="P5378" s="420"/>
      <c r="Q5378" s="532"/>
      <c r="R5378" s="526" t="str">
        <f t="shared" si="1475"/>
        <v/>
      </c>
      <c r="S5378" s="526" t="str">
        <f t="shared" si="1477"/>
        <v/>
      </c>
      <c r="V5378" s="433">
        <f>VLOOKUP(A5378,[3]Cartilha!$A:$A,1,FALSE)</f>
        <v>97459</v>
      </c>
      <c r="W5378" s="367"/>
    </row>
    <row r="5379" spans="1:23" hidden="1" x14ac:dyDescent="0.2">
      <c r="A5379" s="623">
        <v>97460</v>
      </c>
      <c r="B5379" s="616" t="s">
        <v>3171</v>
      </c>
      <c r="C5379" s="620" t="s">
        <v>4867</v>
      </c>
      <c r="D5379" s="612" t="s">
        <v>169</v>
      </c>
      <c r="E5379" s="621">
        <v>804.29</v>
      </c>
      <c r="F5379" s="614">
        <f t="shared" si="1476"/>
        <v>969.65</v>
      </c>
      <c r="G5379" s="510"/>
      <c r="H5379" s="423"/>
      <c r="I5379" s="422">
        <f t="shared" si="1478"/>
        <v>0</v>
      </c>
      <c r="J5379" s="422">
        <f t="shared" si="1479"/>
        <v>0</v>
      </c>
      <c r="K5379" s="419"/>
      <c r="L5379" s="423">
        <f t="shared" si="1480"/>
        <v>0</v>
      </c>
      <c r="M5379" s="423">
        <f t="shared" si="1481"/>
        <v>0</v>
      </c>
      <c r="N5379" s="424">
        <f t="shared" si="1482"/>
        <v>0</v>
      </c>
      <c r="O5379" s="424">
        <f t="shared" si="1483"/>
        <v>0</v>
      </c>
      <c r="P5379" s="420"/>
      <c r="Q5379" s="532"/>
      <c r="R5379" s="526" t="str">
        <f t="shared" si="1475"/>
        <v/>
      </c>
      <c r="S5379" s="526" t="str">
        <f t="shared" si="1477"/>
        <v/>
      </c>
      <c r="V5379" s="433">
        <f>VLOOKUP(A5379,[3]Cartilha!$A:$A,1,FALSE)</f>
        <v>97460</v>
      </c>
      <c r="W5379" s="367"/>
    </row>
    <row r="5380" spans="1:23" ht="22.5" hidden="1" x14ac:dyDescent="0.2">
      <c r="A5380" s="623">
        <v>97461</v>
      </c>
      <c r="B5380" s="616" t="s">
        <v>3171</v>
      </c>
      <c r="C5380" s="620" t="s">
        <v>4868</v>
      </c>
      <c r="D5380" s="612" t="s">
        <v>169</v>
      </c>
      <c r="E5380" s="621">
        <v>36.659999999999997</v>
      </c>
      <c r="F5380" s="614">
        <f t="shared" si="1476"/>
        <v>44.2</v>
      </c>
      <c r="G5380" s="510"/>
      <c r="H5380" s="423"/>
      <c r="I5380" s="422">
        <f t="shared" si="1478"/>
        <v>0</v>
      </c>
      <c r="J5380" s="422">
        <f t="shared" si="1479"/>
        <v>0</v>
      </c>
      <c r="K5380" s="419"/>
      <c r="L5380" s="423">
        <f t="shared" si="1480"/>
        <v>0</v>
      </c>
      <c r="M5380" s="423">
        <f t="shared" si="1481"/>
        <v>0</v>
      </c>
      <c r="N5380" s="424">
        <f t="shared" si="1482"/>
        <v>0</v>
      </c>
      <c r="O5380" s="424">
        <f t="shared" si="1483"/>
        <v>0</v>
      </c>
      <c r="P5380" s="420"/>
      <c r="Q5380" s="532"/>
      <c r="R5380" s="526" t="str">
        <f t="shared" si="1475"/>
        <v/>
      </c>
      <c r="S5380" s="526" t="str">
        <f t="shared" si="1477"/>
        <v/>
      </c>
      <c r="V5380" s="433">
        <f>VLOOKUP(A5380,[3]Cartilha!$A:$A,1,FALSE)</f>
        <v>97461</v>
      </c>
      <c r="W5380" s="367"/>
    </row>
    <row r="5381" spans="1:23" ht="22.5" hidden="1" x14ac:dyDescent="0.2">
      <c r="A5381" s="623">
        <v>97462</v>
      </c>
      <c r="B5381" s="616" t="s">
        <v>3171</v>
      </c>
      <c r="C5381" s="620" t="s">
        <v>4869</v>
      </c>
      <c r="D5381" s="612" t="s">
        <v>169</v>
      </c>
      <c r="E5381" s="621">
        <v>30.53</v>
      </c>
      <c r="F5381" s="614">
        <f t="shared" si="1476"/>
        <v>36.81</v>
      </c>
      <c r="G5381" s="510"/>
      <c r="H5381" s="423"/>
      <c r="I5381" s="422">
        <f t="shared" si="1478"/>
        <v>0</v>
      </c>
      <c r="J5381" s="422">
        <f t="shared" si="1479"/>
        <v>0</v>
      </c>
      <c r="K5381" s="419"/>
      <c r="L5381" s="423">
        <f t="shared" si="1480"/>
        <v>0</v>
      </c>
      <c r="M5381" s="423">
        <f t="shared" si="1481"/>
        <v>0</v>
      </c>
      <c r="N5381" s="424">
        <f t="shared" si="1482"/>
        <v>0</v>
      </c>
      <c r="O5381" s="424">
        <f t="shared" si="1483"/>
        <v>0</v>
      </c>
      <c r="P5381" s="420"/>
      <c r="Q5381" s="532"/>
      <c r="R5381" s="526" t="str">
        <f t="shared" si="1475"/>
        <v/>
      </c>
      <c r="S5381" s="526" t="str">
        <f t="shared" si="1477"/>
        <v/>
      </c>
      <c r="V5381" s="433">
        <f>VLOOKUP(A5381,[3]Cartilha!$A:$A,1,FALSE)</f>
        <v>97462</v>
      </c>
      <c r="W5381" s="367"/>
    </row>
    <row r="5382" spans="1:23" ht="22.5" hidden="1" x14ac:dyDescent="0.2">
      <c r="A5382" s="623">
        <v>97464</v>
      </c>
      <c r="B5382" s="616" t="s">
        <v>3171</v>
      </c>
      <c r="C5382" s="620" t="s">
        <v>4870</v>
      </c>
      <c r="D5382" s="612" t="s">
        <v>169</v>
      </c>
      <c r="E5382" s="621">
        <v>52.86</v>
      </c>
      <c r="F5382" s="614">
        <f t="shared" si="1476"/>
        <v>63.73</v>
      </c>
      <c r="G5382" s="510"/>
      <c r="H5382" s="423"/>
      <c r="I5382" s="422">
        <f t="shared" si="1478"/>
        <v>0</v>
      </c>
      <c r="J5382" s="422">
        <f t="shared" si="1479"/>
        <v>0</v>
      </c>
      <c r="K5382" s="419"/>
      <c r="L5382" s="423">
        <f t="shared" si="1480"/>
        <v>0</v>
      </c>
      <c r="M5382" s="423">
        <f t="shared" si="1481"/>
        <v>0</v>
      </c>
      <c r="N5382" s="424">
        <f t="shared" si="1482"/>
        <v>0</v>
      </c>
      <c r="O5382" s="424">
        <f t="shared" si="1483"/>
        <v>0</v>
      </c>
      <c r="P5382" s="420"/>
      <c r="Q5382" s="532"/>
      <c r="R5382" s="526" t="str">
        <f t="shared" si="1475"/>
        <v/>
      </c>
      <c r="S5382" s="526" t="str">
        <f t="shared" si="1477"/>
        <v/>
      </c>
      <c r="V5382" s="433">
        <f>VLOOKUP(A5382,[3]Cartilha!$A:$A,1,FALSE)</f>
        <v>97464</v>
      </c>
      <c r="W5382" s="367"/>
    </row>
    <row r="5383" spans="1:23" ht="22.5" hidden="1" x14ac:dyDescent="0.2">
      <c r="A5383" s="623">
        <v>97465</v>
      </c>
      <c r="B5383" s="616" t="s">
        <v>3171</v>
      </c>
      <c r="C5383" s="620" t="s">
        <v>4871</v>
      </c>
      <c r="D5383" s="612" t="s">
        <v>169</v>
      </c>
      <c r="E5383" s="621">
        <v>63.19</v>
      </c>
      <c r="F5383" s="614">
        <f t="shared" si="1476"/>
        <v>76.180000000000007</v>
      </c>
      <c r="G5383" s="510"/>
      <c r="H5383" s="423"/>
      <c r="I5383" s="422">
        <f t="shared" si="1478"/>
        <v>0</v>
      </c>
      <c r="J5383" s="422">
        <f t="shared" si="1479"/>
        <v>0</v>
      </c>
      <c r="K5383" s="419"/>
      <c r="L5383" s="423">
        <f t="shared" si="1480"/>
        <v>0</v>
      </c>
      <c r="M5383" s="423">
        <f t="shared" si="1481"/>
        <v>0</v>
      </c>
      <c r="N5383" s="424">
        <f t="shared" si="1482"/>
        <v>0</v>
      </c>
      <c r="O5383" s="424">
        <f t="shared" si="1483"/>
        <v>0</v>
      </c>
      <c r="P5383" s="420"/>
      <c r="Q5383" s="532"/>
      <c r="R5383" s="526" t="str">
        <f t="shared" si="1475"/>
        <v/>
      </c>
      <c r="S5383" s="526" t="str">
        <f t="shared" si="1477"/>
        <v/>
      </c>
      <c r="V5383" s="433">
        <f>VLOOKUP(A5383,[3]Cartilha!$A:$A,1,FALSE)</f>
        <v>97465</v>
      </c>
      <c r="W5383" s="367"/>
    </row>
    <row r="5384" spans="1:23" ht="22.5" hidden="1" x14ac:dyDescent="0.2">
      <c r="A5384" s="623">
        <v>97467</v>
      </c>
      <c r="B5384" s="616" t="s">
        <v>3171</v>
      </c>
      <c r="C5384" s="620" t="s">
        <v>4872</v>
      </c>
      <c r="D5384" s="612" t="s">
        <v>169</v>
      </c>
      <c r="E5384" s="621">
        <v>67.099999999999994</v>
      </c>
      <c r="F5384" s="614">
        <f t="shared" si="1476"/>
        <v>80.900000000000006</v>
      </c>
      <c r="G5384" s="510"/>
      <c r="H5384" s="423"/>
      <c r="I5384" s="422">
        <f t="shared" si="1478"/>
        <v>0</v>
      </c>
      <c r="J5384" s="422">
        <f t="shared" si="1479"/>
        <v>0</v>
      </c>
      <c r="K5384" s="419"/>
      <c r="L5384" s="423">
        <f t="shared" si="1480"/>
        <v>0</v>
      </c>
      <c r="M5384" s="423">
        <f t="shared" si="1481"/>
        <v>0</v>
      </c>
      <c r="N5384" s="424">
        <f t="shared" si="1482"/>
        <v>0</v>
      </c>
      <c r="O5384" s="424">
        <f t="shared" si="1483"/>
        <v>0</v>
      </c>
      <c r="P5384" s="420"/>
      <c r="Q5384" s="532"/>
      <c r="R5384" s="526" t="str">
        <f t="shared" si="1475"/>
        <v/>
      </c>
      <c r="S5384" s="526" t="str">
        <f t="shared" si="1477"/>
        <v/>
      </c>
      <c r="V5384" s="433">
        <f>VLOOKUP(A5384,[3]Cartilha!$A:$A,1,FALSE)</f>
        <v>97467</v>
      </c>
      <c r="W5384" s="367"/>
    </row>
    <row r="5385" spans="1:23" ht="22.5" hidden="1" x14ac:dyDescent="0.2">
      <c r="A5385" s="623">
        <v>97468</v>
      </c>
      <c r="B5385" s="616" t="s">
        <v>3171</v>
      </c>
      <c r="C5385" s="620" t="s">
        <v>4873</v>
      </c>
      <c r="D5385" s="612" t="s">
        <v>169</v>
      </c>
      <c r="E5385" s="621">
        <v>80.319999999999993</v>
      </c>
      <c r="F5385" s="614">
        <f t="shared" si="1476"/>
        <v>96.83</v>
      </c>
      <c r="G5385" s="510"/>
      <c r="H5385" s="423"/>
      <c r="I5385" s="422">
        <f t="shared" si="1478"/>
        <v>0</v>
      </c>
      <c r="J5385" s="422">
        <f t="shared" si="1479"/>
        <v>0</v>
      </c>
      <c r="K5385" s="419"/>
      <c r="L5385" s="423">
        <f t="shared" si="1480"/>
        <v>0</v>
      </c>
      <c r="M5385" s="423">
        <f t="shared" si="1481"/>
        <v>0</v>
      </c>
      <c r="N5385" s="424">
        <f t="shared" si="1482"/>
        <v>0</v>
      </c>
      <c r="O5385" s="424">
        <f t="shared" si="1483"/>
        <v>0</v>
      </c>
      <c r="P5385" s="420"/>
      <c r="Q5385" s="532"/>
      <c r="R5385" s="526" t="str">
        <f t="shared" si="1475"/>
        <v/>
      </c>
      <c r="S5385" s="526" t="str">
        <f t="shared" si="1477"/>
        <v/>
      </c>
      <c r="V5385" s="433">
        <f>VLOOKUP(A5385,[3]Cartilha!$A:$A,1,FALSE)</f>
        <v>97468</v>
      </c>
      <c r="W5385" s="367"/>
    </row>
    <row r="5386" spans="1:23" ht="22.5" hidden="1" x14ac:dyDescent="0.2">
      <c r="A5386" s="623">
        <v>97470</v>
      </c>
      <c r="B5386" s="616" t="s">
        <v>3171</v>
      </c>
      <c r="C5386" s="620" t="s">
        <v>4874</v>
      </c>
      <c r="D5386" s="612" t="s">
        <v>169</v>
      </c>
      <c r="E5386" s="621">
        <v>99.25</v>
      </c>
      <c r="F5386" s="614">
        <f t="shared" si="1476"/>
        <v>119.66</v>
      </c>
      <c r="G5386" s="510"/>
      <c r="H5386" s="423"/>
      <c r="I5386" s="422">
        <f t="shared" si="1478"/>
        <v>0</v>
      </c>
      <c r="J5386" s="422">
        <f t="shared" si="1479"/>
        <v>0</v>
      </c>
      <c r="K5386" s="419"/>
      <c r="L5386" s="423">
        <f t="shared" si="1480"/>
        <v>0</v>
      </c>
      <c r="M5386" s="423">
        <f t="shared" si="1481"/>
        <v>0</v>
      </c>
      <c r="N5386" s="424">
        <f t="shared" si="1482"/>
        <v>0</v>
      </c>
      <c r="O5386" s="424">
        <f t="shared" si="1483"/>
        <v>0</v>
      </c>
      <c r="P5386" s="420"/>
      <c r="Q5386" s="532"/>
      <c r="R5386" s="526" t="str">
        <f t="shared" si="1475"/>
        <v/>
      </c>
      <c r="S5386" s="526" t="str">
        <f t="shared" si="1477"/>
        <v/>
      </c>
      <c r="V5386" s="433">
        <f>VLOOKUP(A5386,[3]Cartilha!$A:$A,1,FALSE)</f>
        <v>97470</v>
      </c>
      <c r="W5386" s="367"/>
    </row>
    <row r="5387" spans="1:23" ht="22.5" hidden="1" x14ac:dyDescent="0.2">
      <c r="A5387" s="623">
        <v>97471</v>
      </c>
      <c r="B5387" s="616" t="s">
        <v>3171</v>
      </c>
      <c r="C5387" s="620" t="s">
        <v>4875</v>
      </c>
      <c r="D5387" s="612" t="s">
        <v>169</v>
      </c>
      <c r="E5387" s="621">
        <v>120.16</v>
      </c>
      <c r="F5387" s="614">
        <f t="shared" si="1476"/>
        <v>144.86000000000001</v>
      </c>
      <c r="G5387" s="510"/>
      <c r="H5387" s="423"/>
      <c r="I5387" s="422">
        <f t="shared" si="1478"/>
        <v>0</v>
      </c>
      <c r="J5387" s="422">
        <f t="shared" si="1479"/>
        <v>0</v>
      </c>
      <c r="K5387" s="419"/>
      <c r="L5387" s="423">
        <f t="shared" si="1480"/>
        <v>0</v>
      </c>
      <c r="M5387" s="423">
        <f t="shared" si="1481"/>
        <v>0</v>
      </c>
      <c r="N5387" s="424">
        <f t="shared" si="1482"/>
        <v>0</v>
      </c>
      <c r="O5387" s="424">
        <f t="shared" si="1483"/>
        <v>0</v>
      </c>
      <c r="P5387" s="420"/>
      <c r="Q5387" s="532"/>
      <c r="R5387" s="526" t="str">
        <f t="shared" si="1475"/>
        <v/>
      </c>
      <c r="S5387" s="526" t="str">
        <f t="shared" si="1477"/>
        <v/>
      </c>
      <c r="V5387" s="433">
        <f>VLOOKUP(A5387,[3]Cartilha!$A:$A,1,FALSE)</f>
        <v>97471</v>
      </c>
      <c r="W5387" s="367"/>
    </row>
    <row r="5388" spans="1:23" ht="22.5" hidden="1" x14ac:dyDescent="0.2">
      <c r="A5388" s="623">
        <v>97474</v>
      </c>
      <c r="B5388" s="616" t="s">
        <v>3171</v>
      </c>
      <c r="C5388" s="620" t="s">
        <v>4876</v>
      </c>
      <c r="D5388" s="612" t="s">
        <v>169</v>
      </c>
      <c r="E5388" s="621">
        <v>182.02</v>
      </c>
      <c r="F5388" s="614">
        <f t="shared" si="1476"/>
        <v>219.44</v>
      </c>
      <c r="G5388" s="510"/>
      <c r="H5388" s="423"/>
      <c r="I5388" s="422">
        <f t="shared" si="1478"/>
        <v>0</v>
      </c>
      <c r="J5388" s="422">
        <f t="shared" si="1479"/>
        <v>0</v>
      </c>
      <c r="K5388" s="419"/>
      <c r="L5388" s="423">
        <f t="shared" si="1480"/>
        <v>0</v>
      </c>
      <c r="M5388" s="423">
        <f t="shared" si="1481"/>
        <v>0</v>
      </c>
      <c r="N5388" s="424">
        <f t="shared" si="1482"/>
        <v>0</v>
      </c>
      <c r="O5388" s="424">
        <f t="shared" si="1483"/>
        <v>0</v>
      </c>
      <c r="P5388" s="420"/>
      <c r="Q5388" s="532"/>
      <c r="R5388" s="526" t="str">
        <f t="shared" si="1475"/>
        <v/>
      </c>
      <c r="S5388" s="526" t="str">
        <f t="shared" si="1477"/>
        <v/>
      </c>
      <c r="V5388" s="433">
        <f>VLOOKUP(A5388,[3]Cartilha!$A:$A,1,FALSE)</f>
        <v>97474</v>
      </c>
      <c r="W5388" s="367"/>
    </row>
    <row r="5389" spans="1:23" ht="22.5" hidden="1" x14ac:dyDescent="0.2">
      <c r="A5389" s="623">
        <v>97475</v>
      </c>
      <c r="B5389" s="616" t="s">
        <v>3171</v>
      </c>
      <c r="C5389" s="620" t="s">
        <v>4877</v>
      </c>
      <c r="D5389" s="612" t="s">
        <v>169</v>
      </c>
      <c r="E5389" s="621">
        <v>224.29</v>
      </c>
      <c r="F5389" s="614">
        <f t="shared" si="1476"/>
        <v>270.39999999999998</v>
      </c>
      <c r="G5389" s="510"/>
      <c r="H5389" s="423"/>
      <c r="I5389" s="422">
        <f t="shared" si="1478"/>
        <v>0</v>
      </c>
      <c r="J5389" s="422">
        <f t="shared" si="1479"/>
        <v>0</v>
      </c>
      <c r="K5389" s="419"/>
      <c r="L5389" s="423">
        <f t="shared" si="1480"/>
        <v>0</v>
      </c>
      <c r="M5389" s="423">
        <f t="shared" si="1481"/>
        <v>0</v>
      </c>
      <c r="N5389" s="424">
        <f t="shared" si="1482"/>
        <v>0</v>
      </c>
      <c r="O5389" s="424">
        <f t="shared" si="1483"/>
        <v>0</v>
      </c>
      <c r="P5389" s="420"/>
      <c r="Q5389" s="532"/>
      <c r="R5389" s="526" t="str">
        <f t="shared" si="1475"/>
        <v/>
      </c>
      <c r="S5389" s="526" t="str">
        <f t="shared" si="1477"/>
        <v/>
      </c>
      <c r="V5389" s="433">
        <f>VLOOKUP(A5389,[3]Cartilha!$A:$A,1,FALSE)</f>
        <v>97475</v>
      </c>
      <c r="W5389" s="367"/>
    </row>
    <row r="5390" spans="1:23" ht="22.5" hidden="1" x14ac:dyDescent="0.2">
      <c r="A5390" s="623">
        <v>97477</v>
      </c>
      <c r="B5390" s="616" t="s">
        <v>3171</v>
      </c>
      <c r="C5390" s="620" t="s">
        <v>4878</v>
      </c>
      <c r="D5390" s="612" t="s">
        <v>169</v>
      </c>
      <c r="E5390" s="621">
        <v>242.6</v>
      </c>
      <c r="F5390" s="614">
        <f t="shared" si="1476"/>
        <v>292.48</v>
      </c>
      <c r="G5390" s="510"/>
      <c r="H5390" s="423"/>
      <c r="I5390" s="422">
        <f t="shared" si="1478"/>
        <v>0</v>
      </c>
      <c r="J5390" s="422">
        <f t="shared" si="1479"/>
        <v>0</v>
      </c>
      <c r="K5390" s="419"/>
      <c r="L5390" s="423">
        <f t="shared" si="1480"/>
        <v>0</v>
      </c>
      <c r="M5390" s="423">
        <f t="shared" si="1481"/>
        <v>0</v>
      </c>
      <c r="N5390" s="424">
        <f t="shared" si="1482"/>
        <v>0</v>
      </c>
      <c r="O5390" s="424">
        <f t="shared" si="1483"/>
        <v>0</v>
      </c>
      <c r="P5390" s="420"/>
      <c r="Q5390" s="532"/>
      <c r="R5390" s="526" t="str">
        <f t="shared" si="1475"/>
        <v/>
      </c>
      <c r="S5390" s="526" t="str">
        <f t="shared" si="1477"/>
        <v/>
      </c>
      <c r="V5390" s="433">
        <f>VLOOKUP(A5390,[3]Cartilha!$A:$A,1,FALSE)</f>
        <v>97477</v>
      </c>
      <c r="W5390" s="367"/>
    </row>
    <row r="5391" spans="1:23" ht="22.5" hidden="1" x14ac:dyDescent="0.2">
      <c r="A5391" s="623">
        <v>97478</v>
      </c>
      <c r="B5391" s="616" t="s">
        <v>3171</v>
      </c>
      <c r="C5391" s="620" t="s">
        <v>4879</v>
      </c>
      <c r="D5391" s="612" t="s">
        <v>169</v>
      </c>
      <c r="E5391" s="621">
        <v>299.54000000000002</v>
      </c>
      <c r="F5391" s="614">
        <f t="shared" si="1476"/>
        <v>361.13</v>
      </c>
      <c r="G5391" s="510"/>
      <c r="H5391" s="423"/>
      <c r="I5391" s="422">
        <f t="shared" si="1478"/>
        <v>0</v>
      </c>
      <c r="J5391" s="422">
        <f t="shared" si="1479"/>
        <v>0</v>
      </c>
      <c r="K5391" s="419"/>
      <c r="L5391" s="423">
        <f t="shared" si="1480"/>
        <v>0</v>
      </c>
      <c r="M5391" s="423">
        <f t="shared" si="1481"/>
        <v>0</v>
      </c>
      <c r="N5391" s="424">
        <f t="shared" si="1482"/>
        <v>0</v>
      </c>
      <c r="O5391" s="424">
        <f t="shared" si="1483"/>
        <v>0</v>
      </c>
      <c r="P5391" s="420"/>
      <c r="Q5391" s="532"/>
      <c r="R5391" s="526" t="str">
        <f t="shared" si="1475"/>
        <v/>
      </c>
      <c r="S5391" s="526" t="str">
        <f t="shared" si="1477"/>
        <v/>
      </c>
      <c r="V5391" s="433">
        <f>VLOOKUP(A5391,[3]Cartilha!$A:$A,1,FALSE)</f>
        <v>97478</v>
      </c>
      <c r="W5391" s="367"/>
    </row>
    <row r="5392" spans="1:23" ht="22.5" hidden="1" x14ac:dyDescent="0.2">
      <c r="A5392" s="623">
        <v>97479</v>
      </c>
      <c r="B5392" s="616" t="s">
        <v>3171</v>
      </c>
      <c r="C5392" s="620" t="s">
        <v>4880</v>
      </c>
      <c r="D5392" s="612" t="s">
        <v>169</v>
      </c>
      <c r="E5392" s="621">
        <v>59.16</v>
      </c>
      <c r="F5392" s="614">
        <f t="shared" si="1476"/>
        <v>71.319999999999993</v>
      </c>
      <c r="G5392" s="510"/>
      <c r="H5392" s="423"/>
      <c r="I5392" s="422">
        <f t="shared" si="1478"/>
        <v>0</v>
      </c>
      <c r="J5392" s="422">
        <f t="shared" si="1479"/>
        <v>0</v>
      </c>
      <c r="K5392" s="419"/>
      <c r="L5392" s="423">
        <f t="shared" si="1480"/>
        <v>0</v>
      </c>
      <c r="M5392" s="423">
        <f t="shared" si="1481"/>
        <v>0</v>
      </c>
      <c r="N5392" s="424">
        <f t="shared" si="1482"/>
        <v>0</v>
      </c>
      <c r="O5392" s="424">
        <f t="shared" si="1483"/>
        <v>0</v>
      </c>
      <c r="P5392" s="420"/>
      <c r="Q5392" s="532"/>
      <c r="R5392" s="526" t="str">
        <f t="shared" si="1475"/>
        <v/>
      </c>
      <c r="S5392" s="526" t="str">
        <f t="shared" si="1477"/>
        <v/>
      </c>
      <c r="V5392" s="433">
        <f>VLOOKUP(A5392,[3]Cartilha!$A:$A,1,FALSE)</f>
        <v>97479</v>
      </c>
      <c r="W5392" s="367"/>
    </row>
    <row r="5393" spans="1:23" ht="22.5" hidden="1" x14ac:dyDescent="0.2">
      <c r="A5393" s="623">
        <v>97480</v>
      </c>
      <c r="B5393" s="616" t="s">
        <v>3171</v>
      </c>
      <c r="C5393" s="620" t="s">
        <v>4881</v>
      </c>
      <c r="D5393" s="612" t="s">
        <v>169</v>
      </c>
      <c r="E5393" s="621">
        <v>59.16</v>
      </c>
      <c r="F5393" s="614">
        <f t="shared" si="1476"/>
        <v>71.319999999999993</v>
      </c>
      <c r="G5393" s="510"/>
      <c r="H5393" s="423"/>
      <c r="I5393" s="422">
        <f t="shared" si="1478"/>
        <v>0</v>
      </c>
      <c r="J5393" s="422">
        <f t="shared" si="1479"/>
        <v>0</v>
      </c>
      <c r="K5393" s="419"/>
      <c r="L5393" s="423">
        <f t="shared" si="1480"/>
        <v>0</v>
      </c>
      <c r="M5393" s="423">
        <f t="shared" si="1481"/>
        <v>0</v>
      </c>
      <c r="N5393" s="424">
        <f t="shared" si="1482"/>
        <v>0</v>
      </c>
      <c r="O5393" s="424">
        <f t="shared" si="1483"/>
        <v>0</v>
      </c>
      <c r="P5393" s="420"/>
      <c r="Q5393" s="532"/>
      <c r="R5393" s="526" t="str">
        <f t="shared" si="1475"/>
        <v/>
      </c>
      <c r="S5393" s="526" t="str">
        <f t="shared" si="1477"/>
        <v/>
      </c>
      <c r="V5393" s="433">
        <f>VLOOKUP(A5393,[3]Cartilha!$A:$A,1,FALSE)</f>
        <v>97480</v>
      </c>
      <c r="W5393" s="367"/>
    </row>
    <row r="5394" spans="1:23" ht="22.5" hidden="1" x14ac:dyDescent="0.2">
      <c r="A5394" s="623">
        <v>97481</v>
      </c>
      <c r="B5394" s="616" t="s">
        <v>3171</v>
      </c>
      <c r="C5394" s="620" t="s">
        <v>4882</v>
      </c>
      <c r="D5394" s="612" t="s">
        <v>169</v>
      </c>
      <c r="E5394" s="621">
        <v>85.84</v>
      </c>
      <c r="F5394" s="614">
        <f t="shared" si="1476"/>
        <v>103.49</v>
      </c>
      <c r="G5394" s="510"/>
      <c r="H5394" s="423"/>
      <c r="I5394" s="422">
        <f t="shared" si="1478"/>
        <v>0</v>
      </c>
      <c r="J5394" s="422">
        <f t="shared" si="1479"/>
        <v>0</v>
      </c>
      <c r="K5394" s="419"/>
      <c r="L5394" s="423">
        <f t="shared" si="1480"/>
        <v>0</v>
      </c>
      <c r="M5394" s="423">
        <f t="shared" si="1481"/>
        <v>0</v>
      </c>
      <c r="N5394" s="424">
        <f t="shared" si="1482"/>
        <v>0</v>
      </c>
      <c r="O5394" s="424">
        <f t="shared" si="1483"/>
        <v>0</v>
      </c>
      <c r="P5394" s="420"/>
      <c r="Q5394" s="532"/>
      <c r="R5394" s="526" t="str">
        <f t="shared" si="1475"/>
        <v/>
      </c>
      <c r="S5394" s="526" t="str">
        <f t="shared" si="1477"/>
        <v/>
      </c>
      <c r="V5394" s="433">
        <f>VLOOKUP(A5394,[3]Cartilha!$A:$A,1,FALSE)</f>
        <v>97481</v>
      </c>
      <c r="W5394" s="367"/>
    </row>
    <row r="5395" spans="1:23" ht="22.5" hidden="1" x14ac:dyDescent="0.2">
      <c r="A5395" s="623">
        <v>97482</v>
      </c>
      <c r="B5395" s="616" t="s">
        <v>3171</v>
      </c>
      <c r="C5395" s="620" t="s">
        <v>4883</v>
      </c>
      <c r="D5395" s="612" t="s">
        <v>169</v>
      </c>
      <c r="E5395" s="621">
        <v>85.84</v>
      </c>
      <c r="F5395" s="614">
        <f t="shared" si="1476"/>
        <v>103.49</v>
      </c>
      <c r="G5395" s="510"/>
      <c r="H5395" s="423"/>
      <c r="I5395" s="422">
        <f t="shared" si="1478"/>
        <v>0</v>
      </c>
      <c r="J5395" s="422">
        <f t="shared" si="1479"/>
        <v>0</v>
      </c>
      <c r="K5395" s="419"/>
      <c r="L5395" s="423">
        <f t="shared" si="1480"/>
        <v>0</v>
      </c>
      <c r="M5395" s="423">
        <f t="shared" si="1481"/>
        <v>0</v>
      </c>
      <c r="N5395" s="424">
        <f t="shared" si="1482"/>
        <v>0</v>
      </c>
      <c r="O5395" s="424">
        <f t="shared" si="1483"/>
        <v>0</v>
      </c>
      <c r="P5395" s="420"/>
      <c r="Q5395" s="532"/>
      <c r="R5395" s="526" t="str">
        <f t="shared" si="1475"/>
        <v/>
      </c>
      <c r="S5395" s="526" t="str">
        <f t="shared" si="1477"/>
        <v/>
      </c>
      <c r="V5395" s="433">
        <f>VLOOKUP(A5395,[3]Cartilha!$A:$A,1,FALSE)</f>
        <v>97482</v>
      </c>
      <c r="W5395" s="367"/>
    </row>
    <row r="5396" spans="1:23" ht="22.5" hidden="1" x14ac:dyDescent="0.2">
      <c r="A5396" s="623">
        <v>97483</v>
      </c>
      <c r="B5396" s="616" t="s">
        <v>3171</v>
      </c>
      <c r="C5396" s="620" t="s">
        <v>4884</v>
      </c>
      <c r="D5396" s="612" t="s">
        <v>169</v>
      </c>
      <c r="E5396" s="621">
        <v>120.34</v>
      </c>
      <c r="F5396" s="614">
        <f t="shared" si="1476"/>
        <v>145.08000000000001</v>
      </c>
      <c r="G5396" s="510"/>
      <c r="H5396" s="423"/>
      <c r="I5396" s="422">
        <f t="shared" si="1478"/>
        <v>0</v>
      </c>
      <c r="J5396" s="422">
        <f t="shared" si="1479"/>
        <v>0</v>
      </c>
      <c r="K5396" s="419"/>
      <c r="L5396" s="423">
        <f t="shared" si="1480"/>
        <v>0</v>
      </c>
      <c r="M5396" s="423">
        <f t="shared" si="1481"/>
        <v>0</v>
      </c>
      <c r="N5396" s="424">
        <f t="shared" si="1482"/>
        <v>0</v>
      </c>
      <c r="O5396" s="424">
        <f t="shared" si="1483"/>
        <v>0</v>
      </c>
      <c r="P5396" s="420"/>
      <c r="Q5396" s="532"/>
      <c r="R5396" s="526" t="str">
        <f t="shared" ref="R5396:R5459" si="1484">IF(Q5396="X","x",IF(Q5396="xx","x",IF(O5396&gt;0,"x","")))</f>
        <v/>
      </c>
      <c r="S5396" s="526" t="str">
        <f t="shared" si="1477"/>
        <v/>
      </c>
      <c r="V5396" s="433">
        <f>VLOOKUP(A5396,[3]Cartilha!$A:$A,1,FALSE)</f>
        <v>97483</v>
      </c>
      <c r="W5396" s="367"/>
    </row>
    <row r="5397" spans="1:23" ht="22.5" hidden="1" x14ac:dyDescent="0.2">
      <c r="A5397" s="623">
        <v>97484</v>
      </c>
      <c r="B5397" s="616" t="s">
        <v>3171</v>
      </c>
      <c r="C5397" s="620" t="s">
        <v>4885</v>
      </c>
      <c r="D5397" s="612" t="s">
        <v>169</v>
      </c>
      <c r="E5397" s="621">
        <v>120.34</v>
      </c>
      <c r="F5397" s="614">
        <f t="shared" si="1476"/>
        <v>145.08000000000001</v>
      </c>
      <c r="G5397" s="510"/>
      <c r="H5397" s="423"/>
      <c r="I5397" s="422">
        <f t="shared" si="1478"/>
        <v>0</v>
      </c>
      <c r="J5397" s="422">
        <f t="shared" si="1479"/>
        <v>0</v>
      </c>
      <c r="K5397" s="419"/>
      <c r="L5397" s="423">
        <f t="shared" si="1480"/>
        <v>0</v>
      </c>
      <c r="M5397" s="423">
        <f t="shared" si="1481"/>
        <v>0</v>
      </c>
      <c r="N5397" s="424">
        <f t="shared" si="1482"/>
        <v>0</v>
      </c>
      <c r="O5397" s="424">
        <f t="shared" si="1483"/>
        <v>0</v>
      </c>
      <c r="P5397" s="420"/>
      <c r="Q5397" s="532"/>
      <c r="R5397" s="526" t="str">
        <f t="shared" si="1484"/>
        <v/>
      </c>
      <c r="S5397" s="526" t="str">
        <f t="shared" si="1477"/>
        <v/>
      </c>
      <c r="V5397" s="433">
        <f>VLOOKUP(A5397,[3]Cartilha!$A:$A,1,FALSE)</f>
        <v>97484</v>
      </c>
      <c r="W5397" s="367"/>
    </row>
    <row r="5398" spans="1:23" ht="22.5" hidden="1" x14ac:dyDescent="0.2">
      <c r="A5398" s="623">
        <v>97485</v>
      </c>
      <c r="B5398" s="616" t="s">
        <v>3171</v>
      </c>
      <c r="C5398" s="620" t="s">
        <v>4886</v>
      </c>
      <c r="D5398" s="612" t="s">
        <v>169</v>
      </c>
      <c r="E5398" s="621">
        <v>166.05</v>
      </c>
      <c r="F5398" s="614">
        <f t="shared" si="1476"/>
        <v>200.19</v>
      </c>
      <c r="G5398" s="510"/>
      <c r="H5398" s="423"/>
      <c r="I5398" s="422">
        <f t="shared" si="1478"/>
        <v>0</v>
      </c>
      <c r="J5398" s="422">
        <f t="shared" si="1479"/>
        <v>0</v>
      </c>
      <c r="K5398" s="419"/>
      <c r="L5398" s="423">
        <f t="shared" si="1480"/>
        <v>0</v>
      </c>
      <c r="M5398" s="423">
        <f t="shared" si="1481"/>
        <v>0</v>
      </c>
      <c r="N5398" s="424">
        <f t="shared" si="1482"/>
        <v>0</v>
      </c>
      <c r="O5398" s="424">
        <f t="shared" si="1483"/>
        <v>0</v>
      </c>
      <c r="P5398" s="420"/>
      <c r="Q5398" s="532"/>
      <c r="R5398" s="526" t="str">
        <f t="shared" si="1484"/>
        <v/>
      </c>
      <c r="S5398" s="526" t="str">
        <f t="shared" si="1477"/>
        <v/>
      </c>
      <c r="V5398" s="433">
        <f>VLOOKUP(A5398,[3]Cartilha!$A:$A,1,FALSE)</f>
        <v>97485</v>
      </c>
      <c r="W5398" s="367"/>
    </row>
    <row r="5399" spans="1:23" ht="22.5" hidden="1" x14ac:dyDescent="0.2">
      <c r="A5399" s="623">
        <v>97486</v>
      </c>
      <c r="B5399" s="616" t="s">
        <v>3171</v>
      </c>
      <c r="C5399" s="620" t="s">
        <v>4887</v>
      </c>
      <c r="D5399" s="612" t="s">
        <v>169</v>
      </c>
      <c r="E5399" s="621">
        <v>177.99</v>
      </c>
      <c r="F5399" s="614">
        <f t="shared" ref="F5399:F5462" si="1485">IF(E5399=0,0,ROUND(E5399*(1+E$13)*(1-E$14),2))</f>
        <v>214.58</v>
      </c>
      <c r="G5399" s="510"/>
      <c r="H5399" s="423"/>
      <c r="I5399" s="422">
        <f t="shared" si="1478"/>
        <v>0</v>
      </c>
      <c r="J5399" s="422">
        <f t="shared" si="1479"/>
        <v>0</v>
      </c>
      <c r="K5399" s="419"/>
      <c r="L5399" s="423">
        <f t="shared" si="1480"/>
        <v>0</v>
      </c>
      <c r="M5399" s="423">
        <f t="shared" si="1481"/>
        <v>0</v>
      </c>
      <c r="N5399" s="424">
        <f t="shared" si="1482"/>
        <v>0</v>
      </c>
      <c r="O5399" s="424">
        <f t="shared" si="1483"/>
        <v>0</v>
      </c>
      <c r="P5399" s="420"/>
      <c r="Q5399" s="532"/>
      <c r="R5399" s="526" t="str">
        <f t="shared" si="1484"/>
        <v/>
      </c>
      <c r="S5399" s="526" t="str">
        <f t="shared" si="1477"/>
        <v/>
      </c>
      <c r="V5399" s="433">
        <f>VLOOKUP(A5399,[3]Cartilha!$A:$A,1,FALSE)</f>
        <v>97486</v>
      </c>
      <c r="W5399" s="367"/>
    </row>
    <row r="5400" spans="1:23" ht="22.5" hidden="1" x14ac:dyDescent="0.2">
      <c r="A5400" s="623">
        <v>97487</v>
      </c>
      <c r="B5400" s="616" t="s">
        <v>3171</v>
      </c>
      <c r="C5400" s="620" t="s">
        <v>4888</v>
      </c>
      <c r="D5400" s="612" t="s">
        <v>169</v>
      </c>
      <c r="E5400" s="621">
        <v>306.33</v>
      </c>
      <c r="F5400" s="614">
        <f t="shared" si="1485"/>
        <v>369.31</v>
      </c>
      <c r="G5400" s="510"/>
      <c r="H5400" s="423"/>
      <c r="I5400" s="422">
        <f t="shared" si="1478"/>
        <v>0</v>
      </c>
      <c r="J5400" s="422">
        <f t="shared" si="1479"/>
        <v>0</v>
      </c>
      <c r="K5400" s="419"/>
      <c r="L5400" s="423">
        <f t="shared" si="1480"/>
        <v>0</v>
      </c>
      <c r="M5400" s="423">
        <f t="shared" si="1481"/>
        <v>0</v>
      </c>
      <c r="N5400" s="424">
        <f t="shared" si="1482"/>
        <v>0</v>
      </c>
      <c r="O5400" s="424">
        <f t="shared" si="1483"/>
        <v>0</v>
      </c>
      <c r="P5400" s="420"/>
      <c r="Q5400" s="532"/>
      <c r="R5400" s="526" t="str">
        <f t="shared" si="1484"/>
        <v/>
      </c>
      <c r="S5400" s="526" t="str">
        <f t="shared" si="1477"/>
        <v/>
      </c>
      <c r="V5400" s="433">
        <f>VLOOKUP(A5400,[3]Cartilha!$A:$A,1,FALSE)</f>
        <v>97487</v>
      </c>
      <c r="W5400" s="367"/>
    </row>
    <row r="5401" spans="1:23" ht="22.5" hidden="1" x14ac:dyDescent="0.2">
      <c r="A5401" s="623">
        <v>97488</v>
      </c>
      <c r="B5401" s="616" t="s">
        <v>3171</v>
      </c>
      <c r="C5401" s="620" t="s">
        <v>4889</v>
      </c>
      <c r="D5401" s="612" t="s">
        <v>169</v>
      </c>
      <c r="E5401" s="621">
        <v>325.42</v>
      </c>
      <c r="F5401" s="614">
        <f t="shared" si="1485"/>
        <v>392.33</v>
      </c>
      <c r="G5401" s="510"/>
      <c r="H5401" s="423"/>
      <c r="I5401" s="422">
        <f t="shared" si="1478"/>
        <v>0</v>
      </c>
      <c r="J5401" s="422">
        <f t="shared" si="1479"/>
        <v>0</v>
      </c>
      <c r="K5401" s="419"/>
      <c r="L5401" s="423">
        <f t="shared" si="1480"/>
        <v>0</v>
      </c>
      <c r="M5401" s="423">
        <f t="shared" si="1481"/>
        <v>0</v>
      </c>
      <c r="N5401" s="424">
        <f t="shared" si="1482"/>
        <v>0</v>
      </c>
      <c r="O5401" s="424">
        <f t="shared" si="1483"/>
        <v>0</v>
      </c>
      <c r="P5401" s="420"/>
      <c r="Q5401" s="532"/>
      <c r="R5401" s="526" t="str">
        <f t="shared" si="1484"/>
        <v/>
      </c>
      <c r="S5401" s="526" t="str">
        <f t="shared" si="1477"/>
        <v/>
      </c>
      <c r="V5401" s="433">
        <f>VLOOKUP(A5401,[3]Cartilha!$A:$A,1,FALSE)</f>
        <v>97488</v>
      </c>
      <c r="W5401" s="367"/>
    </row>
    <row r="5402" spans="1:23" ht="22.5" hidden="1" x14ac:dyDescent="0.2">
      <c r="A5402" s="623">
        <v>97489</v>
      </c>
      <c r="B5402" s="616" t="s">
        <v>3171</v>
      </c>
      <c r="C5402" s="620" t="s">
        <v>4890</v>
      </c>
      <c r="D5402" s="612" t="s">
        <v>169</v>
      </c>
      <c r="E5402" s="621">
        <v>728.17</v>
      </c>
      <c r="F5402" s="614">
        <f t="shared" si="1485"/>
        <v>877.88</v>
      </c>
      <c r="G5402" s="510"/>
      <c r="H5402" s="423"/>
      <c r="I5402" s="422">
        <f t="shared" si="1478"/>
        <v>0</v>
      </c>
      <c r="J5402" s="422">
        <f t="shared" si="1479"/>
        <v>0</v>
      </c>
      <c r="K5402" s="419"/>
      <c r="L5402" s="423">
        <f t="shared" si="1480"/>
        <v>0</v>
      </c>
      <c r="M5402" s="423">
        <f t="shared" si="1481"/>
        <v>0</v>
      </c>
      <c r="N5402" s="424">
        <f t="shared" si="1482"/>
        <v>0</v>
      </c>
      <c r="O5402" s="424">
        <f t="shared" si="1483"/>
        <v>0</v>
      </c>
      <c r="P5402" s="420"/>
      <c r="Q5402" s="532"/>
      <c r="R5402" s="526" t="str">
        <f t="shared" si="1484"/>
        <v/>
      </c>
      <c r="S5402" s="526" t="str">
        <f t="shared" si="1477"/>
        <v/>
      </c>
      <c r="V5402" s="433">
        <f>VLOOKUP(A5402,[3]Cartilha!$A:$A,1,FALSE)</f>
        <v>97489</v>
      </c>
      <c r="W5402" s="367"/>
    </row>
    <row r="5403" spans="1:23" ht="22.5" hidden="1" x14ac:dyDescent="0.2">
      <c r="A5403" s="623">
        <v>97490</v>
      </c>
      <c r="B5403" s="616" t="s">
        <v>3171</v>
      </c>
      <c r="C5403" s="620" t="s">
        <v>4891</v>
      </c>
      <c r="D5403" s="612" t="s">
        <v>169</v>
      </c>
      <c r="E5403" s="621">
        <v>642.53</v>
      </c>
      <c r="F5403" s="614">
        <f t="shared" si="1485"/>
        <v>774.63</v>
      </c>
      <c r="G5403" s="510"/>
      <c r="H5403" s="423"/>
      <c r="I5403" s="422">
        <f t="shared" si="1478"/>
        <v>0</v>
      </c>
      <c r="J5403" s="422">
        <f t="shared" si="1479"/>
        <v>0</v>
      </c>
      <c r="K5403" s="419"/>
      <c r="L5403" s="423">
        <f t="shared" si="1480"/>
        <v>0</v>
      </c>
      <c r="M5403" s="423">
        <f t="shared" si="1481"/>
        <v>0</v>
      </c>
      <c r="N5403" s="424">
        <f t="shared" si="1482"/>
        <v>0</v>
      </c>
      <c r="O5403" s="424">
        <f t="shared" si="1483"/>
        <v>0</v>
      </c>
      <c r="P5403" s="420"/>
      <c r="Q5403" s="532"/>
      <c r="R5403" s="526" t="str">
        <f t="shared" si="1484"/>
        <v/>
      </c>
      <c r="S5403" s="526" t="str">
        <f t="shared" si="1477"/>
        <v/>
      </c>
      <c r="V5403" s="433">
        <f>VLOOKUP(A5403,[3]Cartilha!$A:$A,1,FALSE)</f>
        <v>97490</v>
      </c>
      <c r="W5403" s="367"/>
    </row>
    <row r="5404" spans="1:23" ht="22.5" hidden="1" x14ac:dyDescent="0.2">
      <c r="A5404" s="623">
        <v>97491</v>
      </c>
      <c r="B5404" s="616" t="s">
        <v>3171</v>
      </c>
      <c r="C5404" s="620" t="s">
        <v>4892</v>
      </c>
      <c r="D5404" s="612" t="s">
        <v>169</v>
      </c>
      <c r="E5404" s="621">
        <v>91.54</v>
      </c>
      <c r="F5404" s="614">
        <f t="shared" si="1485"/>
        <v>110.36</v>
      </c>
      <c r="G5404" s="510"/>
      <c r="H5404" s="423"/>
      <c r="I5404" s="422">
        <f t="shared" si="1478"/>
        <v>0</v>
      </c>
      <c r="J5404" s="422">
        <f t="shared" si="1479"/>
        <v>0</v>
      </c>
      <c r="K5404" s="419"/>
      <c r="L5404" s="423">
        <f t="shared" si="1480"/>
        <v>0</v>
      </c>
      <c r="M5404" s="423">
        <f t="shared" si="1481"/>
        <v>0</v>
      </c>
      <c r="N5404" s="424">
        <f t="shared" si="1482"/>
        <v>0</v>
      </c>
      <c r="O5404" s="424">
        <f t="shared" si="1483"/>
        <v>0</v>
      </c>
      <c r="P5404" s="420"/>
      <c r="Q5404" s="532"/>
      <c r="R5404" s="526" t="str">
        <f t="shared" si="1484"/>
        <v/>
      </c>
      <c r="S5404" s="526" t="str">
        <f t="shared" si="1477"/>
        <v/>
      </c>
      <c r="V5404" s="433">
        <f>VLOOKUP(A5404,[3]Cartilha!$A:$A,1,FALSE)</f>
        <v>97491</v>
      </c>
      <c r="W5404" s="367"/>
    </row>
    <row r="5405" spans="1:23" ht="22.5" hidden="1" x14ac:dyDescent="0.2">
      <c r="A5405" s="623">
        <v>97492</v>
      </c>
      <c r="B5405" s="616" t="s">
        <v>3171</v>
      </c>
      <c r="C5405" s="620" t="s">
        <v>4893</v>
      </c>
      <c r="D5405" s="612" t="s">
        <v>169</v>
      </c>
      <c r="E5405" s="621">
        <v>134.41999999999999</v>
      </c>
      <c r="F5405" s="614">
        <f t="shared" si="1485"/>
        <v>162.06</v>
      </c>
      <c r="G5405" s="510"/>
      <c r="H5405" s="423"/>
      <c r="I5405" s="422">
        <f t="shared" si="1478"/>
        <v>0</v>
      </c>
      <c r="J5405" s="422">
        <f t="shared" si="1479"/>
        <v>0</v>
      </c>
      <c r="K5405" s="419"/>
      <c r="L5405" s="423">
        <f t="shared" si="1480"/>
        <v>0</v>
      </c>
      <c r="M5405" s="423">
        <f t="shared" si="1481"/>
        <v>0</v>
      </c>
      <c r="N5405" s="424">
        <f t="shared" si="1482"/>
        <v>0</v>
      </c>
      <c r="O5405" s="424">
        <f t="shared" si="1483"/>
        <v>0</v>
      </c>
      <c r="P5405" s="420"/>
      <c r="Q5405" s="532"/>
      <c r="R5405" s="526" t="str">
        <f t="shared" si="1484"/>
        <v/>
      </c>
      <c r="S5405" s="526" t="str">
        <f t="shared" si="1477"/>
        <v/>
      </c>
      <c r="V5405" s="433">
        <f>VLOOKUP(A5405,[3]Cartilha!$A:$A,1,FALSE)</f>
        <v>97492</v>
      </c>
      <c r="W5405" s="367"/>
    </row>
    <row r="5406" spans="1:23" ht="22.5" hidden="1" x14ac:dyDescent="0.2">
      <c r="A5406" s="623">
        <v>97493</v>
      </c>
      <c r="B5406" s="616" t="s">
        <v>3171</v>
      </c>
      <c r="C5406" s="620" t="s">
        <v>4894</v>
      </c>
      <c r="D5406" s="612" t="s">
        <v>169</v>
      </c>
      <c r="E5406" s="621">
        <v>173.38</v>
      </c>
      <c r="F5406" s="614">
        <f t="shared" si="1485"/>
        <v>209.03</v>
      </c>
      <c r="G5406" s="510"/>
      <c r="H5406" s="423"/>
      <c r="I5406" s="422">
        <f t="shared" si="1478"/>
        <v>0</v>
      </c>
      <c r="J5406" s="422">
        <f t="shared" si="1479"/>
        <v>0</v>
      </c>
      <c r="K5406" s="419"/>
      <c r="L5406" s="423">
        <f t="shared" si="1480"/>
        <v>0</v>
      </c>
      <c r="M5406" s="423">
        <f t="shared" si="1481"/>
        <v>0</v>
      </c>
      <c r="N5406" s="424">
        <f t="shared" si="1482"/>
        <v>0</v>
      </c>
      <c r="O5406" s="424">
        <f t="shared" si="1483"/>
        <v>0</v>
      </c>
      <c r="P5406" s="420"/>
      <c r="Q5406" s="532"/>
      <c r="R5406" s="526" t="str">
        <f t="shared" si="1484"/>
        <v/>
      </c>
      <c r="S5406" s="526" t="str">
        <f t="shared" si="1477"/>
        <v/>
      </c>
      <c r="V5406" s="433">
        <f>VLOOKUP(A5406,[3]Cartilha!$A:$A,1,FALSE)</f>
        <v>97493</v>
      </c>
      <c r="W5406" s="367"/>
    </row>
    <row r="5407" spans="1:23" ht="22.5" hidden="1" x14ac:dyDescent="0.2">
      <c r="A5407" s="623">
        <v>97494</v>
      </c>
      <c r="B5407" s="616" t="s">
        <v>3171</v>
      </c>
      <c r="C5407" s="620" t="s">
        <v>4895</v>
      </c>
      <c r="D5407" s="612" t="s">
        <v>169</v>
      </c>
      <c r="E5407" s="621">
        <v>269.31</v>
      </c>
      <c r="F5407" s="614">
        <f t="shared" si="1485"/>
        <v>324.68</v>
      </c>
      <c r="G5407" s="510"/>
      <c r="H5407" s="423"/>
      <c r="I5407" s="422">
        <f t="shared" si="1478"/>
        <v>0</v>
      </c>
      <c r="J5407" s="422">
        <f t="shared" si="1479"/>
        <v>0</v>
      </c>
      <c r="K5407" s="419"/>
      <c r="L5407" s="423">
        <f t="shared" si="1480"/>
        <v>0</v>
      </c>
      <c r="M5407" s="423">
        <f t="shared" si="1481"/>
        <v>0</v>
      </c>
      <c r="N5407" s="424">
        <f t="shared" si="1482"/>
        <v>0</v>
      </c>
      <c r="O5407" s="424">
        <f t="shared" si="1483"/>
        <v>0</v>
      </c>
      <c r="P5407" s="420"/>
      <c r="Q5407" s="532"/>
      <c r="R5407" s="526" t="str">
        <f t="shared" si="1484"/>
        <v/>
      </c>
      <c r="S5407" s="526" t="str">
        <f t="shared" si="1477"/>
        <v/>
      </c>
      <c r="V5407" s="433">
        <f>VLOOKUP(A5407,[3]Cartilha!$A:$A,1,FALSE)</f>
        <v>97494</v>
      </c>
      <c r="W5407" s="367"/>
    </row>
    <row r="5408" spans="1:23" ht="22.5" hidden="1" x14ac:dyDescent="0.2">
      <c r="A5408" s="623">
        <v>97495</v>
      </c>
      <c r="B5408" s="616" t="s">
        <v>3171</v>
      </c>
      <c r="C5408" s="620" t="s">
        <v>4896</v>
      </c>
      <c r="D5408" s="612" t="s">
        <v>169</v>
      </c>
      <c r="E5408" s="621">
        <v>494.14</v>
      </c>
      <c r="F5408" s="614">
        <f t="shared" si="1485"/>
        <v>595.74</v>
      </c>
      <c r="G5408" s="510"/>
      <c r="H5408" s="423"/>
      <c r="I5408" s="422">
        <f t="shared" si="1478"/>
        <v>0</v>
      </c>
      <c r="J5408" s="422">
        <f t="shared" si="1479"/>
        <v>0</v>
      </c>
      <c r="K5408" s="419"/>
      <c r="L5408" s="423">
        <f t="shared" si="1480"/>
        <v>0</v>
      </c>
      <c r="M5408" s="423">
        <f t="shared" si="1481"/>
        <v>0</v>
      </c>
      <c r="N5408" s="424">
        <f t="shared" si="1482"/>
        <v>0</v>
      </c>
      <c r="O5408" s="424">
        <f t="shared" si="1483"/>
        <v>0</v>
      </c>
      <c r="P5408" s="420"/>
      <c r="Q5408" s="532"/>
      <c r="R5408" s="526" t="str">
        <f t="shared" si="1484"/>
        <v/>
      </c>
      <c r="S5408" s="526" t="str">
        <f t="shared" si="1477"/>
        <v/>
      </c>
      <c r="V5408" s="433">
        <f>VLOOKUP(A5408,[3]Cartilha!$A:$A,1,FALSE)</f>
        <v>97495</v>
      </c>
      <c r="W5408" s="367"/>
    </row>
    <row r="5409" spans="1:23" ht="22.5" hidden="1" x14ac:dyDescent="0.2">
      <c r="A5409" s="623">
        <v>97496</v>
      </c>
      <c r="B5409" s="616" t="s">
        <v>3171</v>
      </c>
      <c r="C5409" s="620" t="s">
        <v>4897</v>
      </c>
      <c r="D5409" s="612" t="s">
        <v>169</v>
      </c>
      <c r="E5409" s="621">
        <v>782.03</v>
      </c>
      <c r="F5409" s="614">
        <f t="shared" si="1485"/>
        <v>942.82</v>
      </c>
      <c r="G5409" s="510"/>
      <c r="H5409" s="423"/>
      <c r="I5409" s="422">
        <f t="shared" si="1478"/>
        <v>0</v>
      </c>
      <c r="J5409" s="422">
        <f t="shared" si="1479"/>
        <v>0</v>
      </c>
      <c r="K5409" s="419"/>
      <c r="L5409" s="423">
        <f t="shared" si="1480"/>
        <v>0</v>
      </c>
      <c r="M5409" s="423">
        <f t="shared" si="1481"/>
        <v>0</v>
      </c>
      <c r="N5409" s="424">
        <f t="shared" si="1482"/>
        <v>0</v>
      </c>
      <c r="O5409" s="424">
        <f t="shared" si="1483"/>
        <v>0</v>
      </c>
      <c r="P5409" s="420"/>
      <c r="Q5409" s="532"/>
      <c r="R5409" s="526" t="str">
        <f t="shared" si="1484"/>
        <v/>
      </c>
      <c r="S5409" s="526" t="str">
        <f t="shared" si="1477"/>
        <v/>
      </c>
      <c r="V5409" s="433">
        <f>VLOOKUP(A5409,[3]Cartilha!$A:$A,1,FALSE)</f>
        <v>97496</v>
      </c>
      <c r="W5409" s="367"/>
    </row>
    <row r="5410" spans="1:23" ht="22.5" hidden="1" x14ac:dyDescent="0.2">
      <c r="A5410" s="623">
        <v>97499</v>
      </c>
      <c r="B5410" s="616" t="s">
        <v>3171</v>
      </c>
      <c r="C5410" s="620" t="s">
        <v>4898</v>
      </c>
      <c r="D5410" s="612" t="s">
        <v>169</v>
      </c>
      <c r="E5410" s="621">
        <v>33.94</v>
      </c>
      <c r="F5410" s="614">
        <f t="shared" si="1485"/>
        <v>40.92</v>
      </c>
      <c r="G5410" s="510"/>
      <c r="H5410" s="423"/>
      <c r="I5410" s="422">
        <f t="shared" si="1478"/>
        <v>0</v>
      </c>
      <c r="J5410" s="422">
        <f t="shared" si="1479"/>
        <v>0</v>
      </c>
      <c r="K5410" s="419"/>
      <c r="L5410" s="423">
        <f t="shared" si="1480"/>
        <v>0</v>
      </c>
      <c r="M5410" s="423">
        <f t="shared" si="1481"/>
        <v>0</v>
      </c>
      <c r="N5410" s="424">
        <f t="shared" si="1482"/>
        <v>0</v>
      </c>
      <c r="O5410" s="424">
        <f t="shared" si="1483"/>
        <v>0</v>
      </c>
      <c r="P5410" s="420"/>
      <c r="Q5410" s="532"/>
      <c r="R5410" s="526" t="str">
        <f t="shared" si="1484"/>
        <v/>
      </c>
      <c r="S5410" s="526" t="str">
        <f t="shared" ref="S5410:S5473" si="1486">IF(Q5410="X","x",IF(Q5410="xx","x",IF(OR(J5410&gt;0,O5410&gt;0),"x","")))</f>
        <v/>
      </c>
      <c r="V5410" s="433">
        <f>VLOOKUP(A5410,[3]Cartilha!$A:$A,1,FALSE)</f>
        <v>97499</v>
      </c>
      <c r="W5410" s="367"/>
    </row>
    <row r="5411" spans="1:23" ht="22.5" hidden="1" x14ac:dyDescent="0.2">
      <c r="A5411" s="623">
        <v>97500</v>
      </c>
      <c r="B5411" s="616" t="s">
        <v>3171</v>
      </c>
      <c r="C5411" s="620" t="s">
        <v>4899</v>
      </c>
      <c r="D5411" s="612" t="s">
        <v>169</v>
      </c>
      <c r="E5411" s="621">
        <v>27.81</v>
      </c>
      <c r="F5411" s="614">
        <f t="shared" si="1485"/>
        <v>33.53</v>
      </c>
      <c r="G5411" s="510"/>
      <c r="H5411" s="423"/>
      <c r="I5411" s="422">
        <f t="shared" si="1478"/>
        <v>0</v>
      </c>
      <c r="J5411" s="422">
        <f t="shared" si="1479"/>
        <v>0</v>
      </c>
      <c r="K5411" s="419"/>
      <c r="L5411" s="423">
        <f t="shared" si="1480"/>
        <v>0</v>
      </c>
      <c r="M5411" s="423">
        <f t="shared" si="1481"/>
        <v>0</v>
      </c>
      <c r="N5411" s="424">
        <f t="shared" si="1482"/>
        <v>0</v>
      </c>
      <c r="O5411" s="424">
        <f t="shared" si="1483"/>
        <v>0</v>
      </c>
      <c r="P5411" s="420"/>
      <c r="Q5411" s="532"/>
      <c r="R5411" s="526" t="str">
        <f t="shared" si="1484"/>
        <v/>
      </c>
      <c r="S5411" s="526" t="str">
        <f t="shared" si="1486"/>
        <v/>
      </c>
      <c r="V5411" s="433">
        <f>VLOOKUP(A5411,[3]Cartilha!$A:$A,1,FALSE)</f>
        <v>97500</v>
      </c>
      <c r="W5411" s="367"/>
    </row>
    <row r="5412" spans="1:23" ht="22.5" hidden="1" x14ac:dyDescent="0.2">
      <c r="A5412" s="623">
        <v>97502</v>
      </c>
      <c r="B5412" s="616" t="s">
        <v>3171</v>
      </c>
      <c r="C5412" s="620" t="s">
        <v>4900</v>
      </c>
      <c r="D5412" s="612" t="s">
        <v>169</v>
      </c>
      <c r="E5412" s="621">
        <v>47.81</v>
      </c>
      <c r="F5412" s="614">
        <f t="shared" si="1485"/>
        <v>57.64</v>
      </c>
      <c r="G5412" s="510"/>
      <c r="H5412" s="423"/>
      <c r="I5412" s="422">
        <f t="shared" si="1478"/>
        <v>0</v>
      </c>
      <c r="J5412" s="422">
        <f t="shared" si="1479"/>
        <v>0</v>
      </c>
      <c r="K5412" s="419"/>
      <c r="L5412" s="423">
        <f t="shared" si="1480"/>
        <v>0</v>
      </c>
      <c r="M5412" s="423">
        <f t="shared" si="1481"/>
        <v>0</v>
      </c>
      <c r="N5412" s="424">
        <f t="shared" si="1482"/>
        <v>0</v>
      </c>
      <c r="O5412" s="424">
        <f t="shared" si="1483"/>
        <v>0</v>
      </c>
      <c r="P5412" s="420"/>
      <c r="Q5412" s="532"/>
      <c r="R5412" s="526" t="str">
        <f t="shared" si="1484"/>
        <v/>
      </c>
      <c r="S5412" s="526" t="str">
        <f t="shared" si="1486"/>
        <v/>
      </c>
      <c r="V5412" s="433">
        <f>VLOOKUP(A5412,[3]Cartilha!$A:$A,1,FALSE)</f>
        <v>97502</v>
      </c>
      <c r="W5412" s="367"/>
    </row>
    <row r="5413" spans="1:23" ht="22.5" hidden="1" x14ac:dyDescent="0.2">
      <c r="A5413" s="623">
        <v>97503</v>
      </c>
      <c r="B5413" s="616" t="s">
        <v>3171</v>
      </c>
      <c r="C5413" s="620" t="s">
        <v>4901</v>
      </c>
      <c r="D5413" s="612" t="s">
        <v>169</v>
      </c>
      <c r="E5413" s="621">
        <v>58.39</v>
      </c>
      <c r="F5413" s="614">
        <f t="shared" si="1485"/>
        <v>70.39</v>
      </c>
      <c r="G5413" s="510"/>
      <c r="H5413" s="423"/>
      <c r="I5413" s="422">
        <f t="shared" si="1478"/>
        <v>0</v>
      </c>
      <c r="J5413" s="422">
        <f t="shared" si="1479"/>
        <v>0</v>
      </c>
      <c r="K5413" s="419"/>
      <c r="L5413" s="423">
        <f t="shared" si="1480"/>
        <v>0</v>
      </c>
      <c r="M5413" s="423">
        <f t="shared" si="1481"/>
        <v>0</v>
      </c>
      <c r="N5413" s="424">
        <f t="shared" si="1482"/>
        <v>0</v>
      </c>
      <c r="O5413" s="424">
        <f t="shared" si="1483"/>
        <v>0</v>
      </c>
      <c r="P5413" s="420"/>
      <c r="Q5413" s="532"/>
      <c r="R5413" s="526" t="str">
        <f t="shared" si="1484"/>
        <v/>
      </c>
      <c r="S5413" s="526" t="str">
        <f t="shared" si="1486"/>
        <v/>
      </c>
      <c r="V5413" s="433">
        <f>VLOOKUP(A5413,[3]Cartilha!$A:$A,1,FALSE)</f>
        <v>97503</v>
      </c>
      <c r="W5413" s="367"/>
    </row>
    <row r="5414" spans="1:23" ht="22.5" hidden="1" x14ac:dyDescent="0.2">
      <c r="A5414" s="623">
        <v>97505</v>
      </c>
      <c r="B5414" s="616" t="s">
        <v>3171</v>
      </c>
      <c r="C5414" s="620" t="s">
        <v>4902</v>
      </c>
      <c r="D5414" s="612" t="s">
        <v>169</v>
      </c>
      <c r="E5414" s="621">
        <v>59.98</v>
      </c>
      <c r="F5414" s="614">
        <f t="shared" si="1485"/>
        <v>72.31</v>
      </c>
      <c r="G5414" s="510"/>
      <c r="H5414" s="423"/>
      <c r="I5414" s="422">
        <f t="shared" si="1478"/>
        <v>0</v>
      </c>
      <c r="J5414" s="422">
        <f t="shared" si="1479"/>
        <v>0</v>
      </c>
      <c r="K5414" s="419"/>
      <c r="L5414" s="423">
        <f t="shared" si="1480"/>
        <v>0</v>
      </c>
      <c r="M5414" s="423">
        <f t="shared" si="1481"/>
        <v>0</v>
      </c>
      <c r="N5414" s="424">
        <f t="shared" si="1482"/>
        <v>0</v>
      </c>
      <c r="O5414" s="424">
        <f t="shared" si="1483"/>
        <v>0</v>
      </c>
      <c r="P5414" s="420"/>
      <c r="Q5414" s="532"/>
      <c r="R5414" s="526" t="str">
        <f t="shared" si="1484"/>
        <v/>
      </c>
      <c r="S5414" s="526" t="str">
        <f t="shared" si="1486"/>
        <v/>
      </c>
      <c r="V5414" s="433">
        <f>VLOOKUP(A5414,[3]Cartilha!$A:$A,1,FALSE)</f>
        <v>97505</v>
      </c>
      <c r="W5414" s="367"/>
    </row>
    <row r="5415" spans="1:23" ht="22.5" hidden="1" x14ac:dyDescent="0.2">
      <c r="A5415" s="623">
        <v>97506</v>
      </c>
      <c r="B5415" s="616" t="s">
        <v>3171</v>
      </c>
      <c r="C5415" s="620" t="s">
        <v>4903</v>
      </c>
      <c r="D5415" s="612" t="s">
        <v>169</v>
      </c>
      <c r="E5415" s="621">
        <v>73.2</v>
      </c>
      <c r="F5415" s="614">
        <f t="shared" si="1485"/>
        <v>88.25</v>
      </c>
      <c r="G5415" s="510"/>
      <c r="H5415" s="423"/>
      <c r="I5415" s="422">
        <f t="shared" si="1478"/>
        <v>0</v>
      </c>
      <c r="J5415" s="422">
        <f t="shared" si="1479"/>
        <v>0</v>
      </c>
      <c r="K5415" s="419"/>
      <c r="L5415" s="423">
        <f t="shared" si="1480"/>
        <v>0</v>
      </c>
      <c r="M5415" s="423">
        <f t="shared" si="1481"/>
        <v>0</v>
      </c>
      <c r="N5415" s="424">
        <f t="shared" si="1482"/>
        <v>0</v>
      </c>
      <c r="O5415" s="424">
        <f t="shared" si="1483"/>
        <v>0</v>
      </c>
      <c r="P5415" s="420"/>
      <c r="Q5415" s="532"/>
      <c r="R5415" s="526" t="str">
        <f t="shared" si="1484"/>
        <v/>
      </c>
      <c r="S5415" s="526" t="str">
        <f t="shared" si="1486"/>
        <v/>
      </c>
      <c r="V5415" s="433">
        <f>VLOOKUP(A5415,[3]Cartilha!$A:$A,1,FALSE)</f>
        <v>97506</v>
      </c>
      <c r="W5415" s="367"/>
    </row>
    <row r="5416" spans="1:23" ht="22.5" hidden="1" x14ac:dyDescent="0.2">
      <c r="A5416" s="623">
        <v>97508</v>
      </c>
      <c r="B5416" s="616" t="s">
        <v>3171</v>
      </c>
      <c r="C5416" s="620" t="s">
        <v>4904</v>
      </c>
      <c r="D5416" s="612" t="s">
        <v>169</v>
      </c>
      <c r="E5416" s="621">
        <v>89.17</v>
      </c>
      <c r="F5416" s="614">
        <f t="shared" si="1485"/>
        <v>107.5</v>
      </c>
      <c r="G5416" s="510"/>
      <c r="H5416" s="423"/>
      <c r="I5416" s="422">
        <f t="shared" si="1478"/>
        <v>0</v>
      </c>
      <c r="J5416" s="422">
        <f t="shared" si="1479"/>
        <v>0</v>
      </c>
      <c r="K5416" s="419"/>
      <c r="L5416" s="423">
        <f t="shared" si="1480"/>
        <v>0</v>
      </c>
      <c r="M5416" s="423">
        <f t="shared" si="1481"/>
        <v>0</v>
      </c>
      <c r="N5416" s="424">
        <f t="shared" si="1482"/>
        <v>0</v>
      </c>
      <c r="O5416" s="424">
        <f t="shared" si="1483"/>
        <v>0</v>
      </c>
      <c r="P5416" s="420"/>
      <c r="Q5416" s="532"/>
      <c r="R5416" s="526" t="str">
        <f t="shared" si="1484"/>
        <v/>
      </c>
      <c r="S5416" s="526" t="str">
        <f t="shared" si="1486"/>
        <v/>
      </c>
      <c r="V5416" s="433">
        <f>VLOOKUP(A5416,[3]Cartilha!$A:$A,1,FALSE)</f>
        <v>97508</v>
      </c>
      <c r="W5416" s="367"/>
    </row>
    <row r="5417" spans="1:23" ht="22.5" hidden="1" x14ac:dyDescent="0.2">
      <c r="A5417" s="623">
        <v>97509</v>
      </c>
      <c r="B5417" s="616" t="s">
        <v>3171</v>
      </c>
      <c r="C5417" s="620" t="s">
        <v>4905</v>
      </c>
      <c r="D5417" s="612" t="s">
        <v>169</v>
      </c>
      <c r="E5417" s="621">
        <v>110.08</v>
      </c>
      <c r="F5417" s="614">
        <f t="shared" si="1485"/>
        <v>132.71</v>
      </c>
      <c r="G5417" s="510"/>
      <c r="H5417" s="423"/>
      <c r="I5417" s="422">
        <f t="shared" si="1478"/>
        <v>0</v>
      </c>
      <c r="J5417" s="422">
        <f t="shared" si="1479"/>
        <v>0</v>
      </c>
      <c r="K5417" s="419"/>
      <c r="L5417" s="423">
        <f t="shared" si="1480"/>
        <v>0</v>
      </c>
      <c r="M5417" s="423">
        <f t="shared" si="1481"/>
        <v>0</v>
      </c>
      <c r="N5417" s="424">
        <f t="shared" si="1482"/>
        <v>0</v>
      </c>
      <c r="O5417" s="424">
        <f t="shared" si="1483"/>
        <v>0</v>
      </c>
      <c r="P5417" s="420"/>
      <c r="Q5417" s="532"/>
      <c r="R5417" s="526" t="str">
        <f t="shared" si="1484"/>
        <v/>
      </c>
      <c r="S5417" s="526" t="str">
        <f t="shared" si="1486"/>
        <v/>
      </c>
      <c r="V5417" s="433">
        <f>VLOOKUP(A5417,[3]Cartilha!$A:$A,1,FALSE)</f>
        <v>97509</v>
      </c>
      <c r="W5417" s="367"/>
    </row>
    <row r="5418" spans="1:23" ht="22.5" hidden="1" x14ac:dyDescent="0.2">
      <c r="A5418" s="623">
        <v>97511</v>
      </c>
      <c r="B5418" s="616" t="s">
        <v>3171</v>
      </c>
      <c r="C5418" s="620" t="s">
        <v>4906</v>
      </c>
      <c r="D5418" s="612" t="s">
        <v>169</v>
      </c>
      <c r="E5418" s="621">
        <v>167.54</v>
      </c>
      <c r="F5418" s="614">
        <f t="shared" si="1485"/>
        <v>201.99</v>
      </c>
      <c r="G5418" s="510"/>
      <c r="H5418" s="423"/>
      <c r="I5418" s="422">
        <f t="shared" si="1478"/>
        <v>0</v>
      </c>
      <c r="J5418" s="422">
        <f t="shared" si="1479"/>
        <v>0</v>
      </c>
      <c r="K5418" s="419"/>
      <c r="L5418" s="423">
        <f t="shared" si="1480"/>
        <v>0</v>
      </c>
      <c r="M5418" s="423">
        <f t="shared" si="1481"/>
        <v>0</v>
      </c>
      <c r="N5418" s="424">
        <f t="shared" si="1482"/>
        <v>0</v>
      </c>
      <c r="O5418" s="424">
        <f t="shared" si="1483"/>
        <v>0</v>
      </c>
      <c r="P5418" s="420"/>
      <c r="Q5418" s="532"/>
      <c r="R5418" s="526" t="str">
        <f t="shared" si="1484"/>
        <v/>
      </c>
      <c r="S5418" s="526" t="str">
        <f t="shared" si="1486"/>
        <v/>
      </c>
      <c r="V5418" s="433">
        <f>VLOOKUP(A5418,[3]Cartilha!$A:$A,1,FALSE)</f>
        <v>97511</v>
      </c>
      <c r="W5418" s="367"/>
    </row>
    <row r="5419" spans="1:23" ht="22.5" hidden="1" x14ac:dyDescent="0.2">
      <c r="A5419" s="623">
        <v>97512</v>
      </c>
      <c r="B5419" s="616" t="s">
        <v>3171</v>
      </c>
      <c r="C5419" s="620" t="s">
        <v>4907</v>
      </c>
      <c r="D5419" s="612" t="s">
        <v>169</v>
      </c>
      <c r="E5419" s="621">
        <v>209.81</v>
      </c>
      <c r="F5419" s="614">
        <f t="shared" si="1485"/>
        <v>252.95</v>
      </c>
      <c r="G5419" s="510"/>
      <c r="H5419" s="423"/>
      <c r="I5419" s="422">
        <f t="shared" si="1478"/>
        <v>0</v>
      </c>
      <c r="J5419" s="422">
        <f t="shared" si="1479"/>
        <v>0</v>
      </c>
      <c r="K5419" s="419"/>
      <c r="L5419" s="423">
        <f t="shared" si="1480"/>
        <v>0</v>
      </c>
      <c r="M5419" s="423">
        <f t="shared" si="1481"/>
        <v>0</v>
      </c>
      <c r="N5419" s="424">
        <f t="shared" si="1482"/>
        <v>0</v>
      </c>
      <c r="O5419" s="424">
        <f t="shared" si="1483"/>
        <v>0</v>
      </c>
      <c r="P5419" s="420"/>
      <c r="Q5419" s="532"/>
      <c r="R5419" s="526" t="str">
        <f t="shared" si="1484"/>
        <v/>
      </c>
      <c r="S5419" s="526" t="str">
        <f t="shared" si="1486"/>
        <v/>
      </c>
      <c r="V5419" s="433">
        <f>VLOOKUP(A5419,[3]Cartilha!$A:$A,1,FALSE)</f>
        <v>97512</v>
      </c>
      <c r="W5419" s="367"/>
    </row>
    <row r="5420" spans="1:23" ht="22.5" hidden="1" x14ac:dyDescent="0.2">
      <c r="A5420" s="623">
        <v>97514</v>
      </c>
      <c r="B5420" s="616" t="s">
        <v>3171</v>
      </c>
      <c r="C5420" s="620" t="s">
        <v>4908</v>
      </c>
      <c r="D5420" s="612" t="s">
        <v>169</v>
      </c>
      <c r="E5420" s="621">
        <v>223.55</v>
      </c>
      <c r="F5420" s="614">
        <f t="shared" si="1485"/>
        <v>269.51</v>
      </c>
      <c r="G5420" s="510"/>
      <c r="H5420" s="423"/>
      <c r="I5420" s="422">
        <f t="shared" si="1478"/>
        <v>0</v>
      </c>
      <c r="J5420" s="422">
        <f t="shared" si="1479"/>
        <v>0</v>
      </c>
      <c r="K5420" s="419"/>
      <c r="L5420" s="423">
        <f t="shared" si="1480"/>
        <v>0</v>
      </c>
      <c r="M5420" s="423">
        <f t="shared" si="1481"/>
        <v>0</v>
      </c>
      <c r="N5420" s="424">
        <f t="shared" si="1482"/>
        <v>0</v>
      </c>
      <c r="O5420" s="424">
        <f t="shared" si="1483"/>
        <v>0</v>
      </c>
      <c r="P5420" s="420"/>
      <c r="Q5420" s="532"/>
      <c r="R5420" s="526" t="str">
        <f t="shared" si="1484"/>
        <v/>
      </c>
      <c r="S5420" s="526" t="str">
        <f t="shared" si="1486"/>
        <v/>
      </c>
      <c r="V5420" s="433">
        <f>VLOOKUP(A5420,[3]Cartilha!$A:$A,1,FALSE)</f>
        <v>97514</v>
      </c>
      <c r="W5420" s="367"/>
    </row>
    <row r="5421" spans="1:23" ht="22.5" hidden="1" x14ac:dyDescent="0.2">
      <c r="A5421" s="623">
        <v>97515</v>
      </c>
      <c r="B5421" s="616" t="s">
        <v>3171</v>
      </c>
      <c r="C5421" s="620" t="s">
        <v>4909</v>
      </c>
      <c r="D5421" s="612" t="s">
        <v>169</v>
      </c>
      <c r="E5421" s="621">
        <v>280.49</v>
      </c>
      <c r="F5421" s="614">
        <f t="shared" si="1485"/>
        <v>338.16</v>
      </c>
      <c r="G5421" s="510"/>
      <c r="H5421" s="423"/>
      <c r="I5421" s="422">
        <f t="shared" si="1478"/>
        <v>0</v>
      </c>
      <c r="J5421" s="422">
        <f t="shared" si="1479"/>
        <v>0</v>
      </c>
      <c r="K5421" s="419"/>
      <c r="L5421" s="423">
        <f t="shared" si="1480"/>
        <v>0</v>
      </c>
      <c r="M5421" s="423">
        <f t="shared" si="1481"/>
        <v>0</v>
      </c>
      <c r="N5421" s="424">
        <f t="shared" si="1482"/>
        <v>0</v>
      </c>
      <c r="O5421" s="424">
        <f t="shared" si="1483"/>
        <v>0</v>
      </c>
      <c r="P5421" s="420"/>
      <c r="Q5421" s="532"/>
      <c r="R5421" s="526" t="str">
        <f t="shared" si="1484"/>
        <v/>
      </c>
      <c r="S5421" s="526" t="str">
        <f t="shared" si="1486"/>
        <v/>
      </c>
      <c r="V5421" s="433">
        <f>VLOOKUP(A5421,[3]Cartilha!$A:$A,1,FALSE)</f>
        <v>97515</v>
      </c>
      <c r="W5421" s="367"/>
    </row>
    <row r="5422" spans="1:23" ht="22.5" hidden="1" x14ac:dyDescent="0.2">
      <c r="A5422" s="623">
        <v>97517</v>
      </c>
      <c r="B5422" s="616" t="s">
        <v>3171</v>
      </c>
      <c r="C5422" s="620" t="s">
        <v>4910</v>
      </c>
      <c r="D5422" s="612" t="s">
        <v>169</v>
      </c>
      <c r="E5422" s="621">
        <v>55.09</v>
      </c>
      <c r="F5422" s="614">
        <f t="shared" si="1485"/>
        <v>66.42</v>
      </c>
      <c r="G5422" s="510"/>
      <c r="H5422" s="423"/>
      <c r="I5422" s="422">
        <f t="shared" si="1478"/>
        <v>0</v>
      </c>
      <c r="J5422" s="422">
        <f t="shared" si="1479"/>
        <v>0</v>
      </c>
      <c r="K5422" s="419"/>
      <c r="L5422" s="423">
        <f t="shared" si="1480"/>
        <v>0</v>
      </c>
      <c r="M5422" s="423">
        <f t="shared" si="1481"/>
        <v>0</v>
      </c>
      <c r="N5422" s="424">
        <f t="shared" si="1482"/>
        <v>0</v>
      </c>
      <c r="O5422" s="424">
        <f t="shared" si="1483"/>
        <v>0</v>
      </c>
      <c r="P5422" s="420"/>
      <c r="Q5422" s="532"/>
      <c r="R5422" s="526" t="str">
        <f t="shared" si="1484"/>
        <v/>
      </c>
      <c r="S5422" s="526" t="str">
        <f t="shared" si="1486"/>
        <v/>
      </c>
      <c r="V5422" s="433">
        <f>VLOOKUP(A5422,[3]Cartilha!$A:$A,1,FALSE)</f>
        <v>97517</v>
      </c>
      <c r="W5422" s="367"/>
    </row>
    <row r="5423" spans="1:23" ht="22.5" hidden="1" x14ac:dyDescent="0.2">
      <c r="A5423" s="623">
        <v>97518</v>
      </c>
      <c r="B5423" s="616" t="s">
        <v>3171</v>
      </c>
      <c r="C5423" s="620" t="s">
        <v>4911</v>
      </c>
      <c r="D5423" s="612" t="s">
        <v>169</v>
      </c>
      <c r="E5423" s="621">
        <v>55.09</v>
      </c>
      <c r="F5423" s="614">
        <f t="shared" si="1485"/>
        <v>66.42</v>
      </c>
      <c r="G5423" s="510"/>
      <c r="H5423" s="423"/>
      <c r="I5423" s="422">
        <f t="shared" si="1478"/>
        <v>0</v>
      </c>
      <c r="J5423" s="422">
        <f t="shared" si="1479"/>
        <v>0</v>
      </c>
      <c r="K5423" s="419"/>
      <c r="L5423" s="423">
        <f t="shared" si="1480"/>
        <v>0</v>
      </c>
      <c r="M5423" s="423">
        <f t="shared" si="1481"/>
        <v>0</v>
      </c>
      <c r="N5423" s="424">
        <f t="shared" si="1482"/>
        <v>0</v>
      </c>
      <c r="O5423" s="424">
        <f t="shared" si="1483"/>
        <v>0</v>
      </c>
      <c r="P5423" s="420"/>
      <c r="Q5423" s="532"/>
      <c r="R5423" s="526" t="str">
        <f t="shared" si="1484"/>
        <v/>
      </c>
      <c r="S5423" s="526" t="str">
        <f t="shared" si="1486"/>
        <v/>
      </c>
      <c r="V5423" s="433">
        <f>VLOOKUP(A5423,[3]Cartilha!$A:$A,1,FALSE)</f>
        <v>97518</v>
      </c>
      <c r="W5423" s="367"/>
    </row>
    <row r="5424" spans="1:23" ht="22.5" hidden="1" x14ac:dyDescent="0.2">
      <c r="A5424" s="623">
        <v>97519</v>
      </c>
      <c r="B5424" s="616" t="s">
        <v>3171</v>
      </c>
      <c r="C5424" s="620" t="s">
        <v>4912</v>
      </c>
      <c r="D5424" s="612" t="s">
        <v>169</v>
      </c>
      <c r="E5424" s="621">
        <v>78.63</v>
      </c>
      <c r="F5424" s="614">
        <f t="shared" si="1485"/>
        <v>94.8</v>
      </c>
      <c r="G5424" s="510"/>
      <c r="H5424" s="423"/>
      <c r="I5424" s="422">
        <f t="shared" si="1478"/>
        <v>0</v>
      </c>
      <c r="J5424" s="422">
        <f t="shared" si="1479"/>
        <v>0</v>
      </c>
      <c r="K5424" s="419"/>
      <c r="L5424" s="423">
        <f t="shared" si="1480"/>
        <v>0</v>
      </c>
      <c r="M5424" s="423">
        <f t="shared" si="1481"/>
        <v>0</v>
      </c>
      <c r="N5424" s="424">
        <f t="shared" si="1482"/>
        <v>0</v>
      </c>
      <c r="O5424" s="424">
        <f t="shared" si="1483"/>
        <v>0</v>
      </c>
      <c r="P5424" s="420"/>
      <c r="Q5424" s="532"/>
      <c r="R5424" s="526" t="str">
        <f t="shared" si="1484"/>
        <v/>
      </c>
      <c r="S5424" s="526" t="str">
        <f t="shared" si="1486"/>
        <v/>
      </c>
      <c r="V5424" s="433">
        <f>VLOOKUP(A5424,[3]Cartilha!$A:$A,1,FALSE)</f>
        <v>97519</v>
      </c>
      <c r="W5424" s="367"/>
    </row>
    <row r="5425" spans="1:23" ht="22.5" hidden="1" x14ac:dyDescent="0.2">
      <c r="A5425" s="623">
        <v>97520</v>
      </c>
      <c r="B5425" s="616" t="s">
        <v>3171</v>
      </c>
      <c r="C5425" s="620" t="s">
        <v>4913</v>
      </c>
      <c r="D5425" s="612" t="s">
        <v>169</v>
      </c>
      <c r="E5425" s="621">
        <v>78.63</v>
      </c>
      <c r="F5425" s="614">
        <f t="shared" si="1485"/>
        <v>94.8</v>
      </c>
      <c r="G5425" s="510"/>
      <c r="H5425" s="423"/>
      <c r="I5425" s="422">
        <f t="shared" si="1478"/>
        <v>0</v>
      </c>
      <c r="J5425" s="422">
        <f t="shared" si="1479"/>
        <v>0</v>
      </c>
      <c r="K5425" s="419"/>
      <c r="L5425" s="423">
        <f t="shared" si="1480"/>
        <v>0</v>
      </c>
      <c r="M5425" s="423">
        <f t="shared" si="1481"/>
        <v>0</v>
      </c>
      <c r="N5425" s="424">
        <f t="shared" si="1482"/>
        <v>0</v>
      </c>
      <c r="O5425" s="424">
        <f t="shared" si="1483"/>
        <v>0</v>
      </c>
      <c r="P5425" s="420"/>
      <c r="Q5425" s="532"/>
      <c r="R5425" s="526" t="str">
        <f t="shared" si="1484"/>
        <v/>
      </c>
      <c r="S5425" s="526" t="str">
        <f t="shared" si="1486"/>
        <v/>
      </c>
      <c r="V5425" s="433">
        <f>VLOOKUP(A5425,[3]Cartilha!$A:$A,1,FALSE)</f>
        <v>97520</v>
      </c>
      <c r="W5425" s="367"/>
    </row>
    <row r="5426" spans="1:23" ht="22.5" hidden="1" x14ac:dyDescent="0.2">
      <c r="A5426" s="623">
        <v>97521</v>
      </c>
      <c r="B5426" s="616" t="s">
        <v>3171</v>
      </c>
      <c r="C5426" s="620" t="s">
        <v>4914</v>
      </c>
      <c r="D5426" s="612" t="s">
        <v>169</v>
      </c>
      <c r="E5426" s="621">
        <v>109.61</v>
      </c>
      <c r="F5426" s="614">
        <f t="shared" si="1485"/>
        <v>132.15</v>
      </c>
      <c r="G5426" s="510"/>
      <c r="H5426" s="423"/>
      <c r="I5426" s="422">
        <f t="shared" si="1478"/>
        <v>0</v>
      </c>
      <c r="J5426" s="422">
        <f t="shared" si="1479"/>
        <v>0</v>
      </c>
      <c r="K5426" s="419"/>
      <c r="L5426" s="423">
        <f t="shared" si="1480"/>
        <v>0</v>
      </c>
      <c r="M5426" s="423">
        <f t="shared" si="1481"/>
        <v>0</v>
      </c>
      <c r="N5426" s="424">
        <f t="shared" si="1482"/>
        <v>0</v>
      </c>
      <c r="O5426" s="424">
        <f t="shared" si="1483"/>
        <v>0</v>
      </c>
      <c r="P5426" s="420"/>
      <c r="Q5426" s="532"/>
      <c r="R5426" s="526" t="str">
        <f t="shared" si="1484"/>
        <v/>
      </c>
      <c r="S5426" s="526" t="str">
        <f t="shared" si="1486"/>
        <v/>
      </c>
      <c r="V5426" s="433">
        <f>VLOOKUP(A5426,[3]Cartilha!$A:$A,1,FALSE)</f>
        <v>97521</v>
      </c>
      <c r="W5426" s="367"/>
    </row>
    <row r="5427" spans="1:23" ht="22.5" hidden="1" x14ac:dyDescent="0.2">
      <c r="A5427" s="623">
        <v>97522</v>
      </c>
      <c r="B5427" s="616" t="s">
        <v>3171</v>
      </c>
      <c r="C5427" s="620" t="s">
        <v>4915</v>
      </c>
      <c r="D5427" s="612" t="s">
        <v>169</v>
      </c>
      <c r="E5427" s="621">
        <v>109.61</v>
      </c>
      <c r="F5427" s="614">
        <f t="shared" si="1485"/>
        <v>132.15</v>
      </c>
      <c r="G5427" s="510"/>
      <c r="H5427" s="423"/>
      <c r="I5427" s="422">
        <f t="shared" si="1478"/>
        <v>0</v>
      </c>
      <c r="J5427" s="422">
        <f t="shared" si="1479"/>
        <v>0</v>
      </c>
      <c r="K5427" s="419"/>
      <c r="L5427" s="423">
        <f t="shared" si="1480"/>
        <v>0</v>
      </c>
      <c r="M5427" s="423">
        <f t="shared" si="1481"/>
        <v>0</v>
      </c>
      <c r="N5427" s="424">
        <f t="shared" si="1482"/>
        <v>0</v>
      </c>
      <c r="O5427" s="424">
        <f t="shared" si="1483"/>
        <v>0</v>
      </c>
      <c r="P5427" s="420"/>
      <c r="Q5427" s="532"/>
      <c r="R5427" s="526" t="str">
        <f t="shared" si="1484"/>
        <v/>
      </c>
      <c r="S5427" s="526" t="str">
        <f t="shared" si="1486"/>
        <v/>
      </c>
      <c r="V5427" s="433">
        <f>VLOOKUP(A5427,[3]Cartilha!$A:$A,1,FALSE)</f>
        <v>97522</v>
      </c>
      <c r="W5427" s="367"/>
    </row>
    <row r="5428" spans="1:23" ht="22.5" hidden="1" x14ac:dyDescent="0.2">
      <c r="A5428" s="623">
        <v>97523</v>
      </c>
      <c r="B5428" s="616" t="s">
        <v>3171</v>
      </c>
      <c r="C5428" s="620" t="s">
        <v>4916</v>
      </c>
      <c r="D5428" s="612" t="s">
        <v>169</v>
      </c>
      <c r="E5428" s="621">
        <v>150.91999999999999</v>
      </c>
      <c r="F5428" s="614">
        <f t="shared" si="1485"/>
        <v>181.95</v>
      </c>
      <c r="G5428" s="510"/>
      <c r="H5428" s="423"/>
      <c r="I5428" s="422">
        <f t="shared" si="1478"/>
        <v>0</v>
      </c>
      <c r="J5428" s="422">
        <f t="shared" si="1479"/>
        <v>0</v>
      </c>
      <c r="K5428" s="419"/>
      <c r="L5428" s="423">
        <f t="shared" si="1480"/>
        <v>0</v>
      </c>
      <c r="M5428" s="423">
        <f t="shared" si="1481"/>
        <v>0</v>
      </c>
      <c r="N5428" s="424">
        <f t="shared" si="1482"/>
        <v>0</v>
      </c>
      <c r="O5428" s="424">
        <f t="shared" si="1483"/>
        <v>0</v>
      </c>
      <c r="P5428" s="420"/>
      <c r="Q5428" s="532"/>
      <c r="R5428" s="526" t="str">
        <f t="shared" si="1484"/>
        <v/>
      </c>
      <c r="S5428" s="526" t="str">
        <f t="shared" si="1486"/>
        <v/>
      </c>
      <c r="V5428" s="433">
        <f>VLOOKUP(A5428,[3]Cartilha!$A:$A,1,FALSE)</f>
        <v>97523</v>
      </c>
      <c r="W5428" s="367"/>
    </row>
    <row r="5429" spans="1:23" ht="22.5" hidden="1" x14ac:dyDescent="0.2">
      <c r="A5429" s="623">
        <v>97524</v>
      </c>
      <c r="B5429" s="616" t="s">
        <v>3171</v>
      </c>
      <c r="C5429" s="620" t="s">
        <v>4917</v>
      </c>
      <c r="D5429" s="612" t="s">
        <v>169</v>
      </c>
      <c r="E5429" s="621">
        <v>162.86000000000001</v>
      </c>
      <c r="F5429" s="614">
        <f t="shared" si="1485"/>
        <v>196.34</v>
      </c>
      <c r="G5429" s="510"/>
      <c r="H5429" s="423"/>
      <c r="I5429" s="422">
        <f t="shared" si="1478"/>
        <v>0</v>
      </c>
      <c r="J5429" s="422">
        <f t="shared" si="1479"/>
        <v>0</v>
      </c>
      <c r="K5429" s="419"/>
      <c r="L5429" s="423">
        <f t="shared" si="1480"/>
        <v>0</v>
      </c>
      <c r="M5429" s="423">
        <f t="shared" si="1481"/>
        <v>0</v>
      </c>
      <c r="N5429" s="424">
        <f t="shared" si="1482"/>
        <v>0</v>
      </c>
      <c r="O5429" s="424">
        <f t="shared" si="1483"/>
        <v>0</v>
      </c>
      <c r="P5429" s="420"/>
      <c r="Q5429" s="532"/>
      <c r="R5429" s="526" t="str">
        <f t="shared" si="1484"/>
        <v/>
      </c>
      <c r="S5429" s="526" t="str">
        <f t="shared" si="1486"/>
        <v/>
      </c>
      <c r="V5429" s="433">
        <f>VLOOKUP(A5429,[3]Cartilha!$A:$A,1,FALSE)</f>
        <v>97524</v>
      </c>
      <c r="W5429" s="367"/>
    </row>
    <row r="5430" spans="1:23" ht="22.5" hidden="1" x14ac:dyDescent="0.2">
      <c r="A5430" s="623">
        <v>97525</v>
      </c>
      <c r="B5430" s="616" t="s">
        <v>3171</v>
      </c>
      <c r="C5430" s="620" t="s">
        <v>4918</v>
      </c>
      <c r="D5430" s="612" t="s">
        <v>169</v>
      </c>
      <c r="E5430" s="621">
        <v>284.48</v>
      </c>
      <c r="F5430" s="614">
        <f t="shared" si="1485"/>
        <v>342.97</v>
      </c>
      <c r="G5430" s="510"/>
      <c r="H5430" s="423"/>
      <c r="I5430" s="422">
        <f t="shared" si="1478"/>
        <v>0</v>
      </c>
      <c r="J5430" s="422">
        <f t="shared" si="1479"/>
        <v>0</v>
      </c>
      <c r="K5430" s="419"/>
      <c r="L5430" s="423">
        <f t="shared" si="1480"/>
        <v>0</v>
      </c>
      <c r="M5430" s="423">
        <f t="shared" si="1481"/>
        <v>0</v>
      </c>
      <c r="N5430" s="424">
        <f t="shared" si="1482"/>
        <v>0</v>
      </c>
      <c r="O5430" s="424">
        <f t="shared" si="1483"/>
        <v>0</v>
      </c>
      <c r="P5430" s="420"/>
      <c r="Q5430" s="532"/>
      <c r="R5430" s="526" t="str">
        <f t="shared" si="1484"/>
        <v/>
      </c>
      <c r="S5430" s="526" t="str">
        <f t="shared" si="1486"/>
        <v/>
      </c>
      <c r="V5430" s="433">
        <f>VLOOKUP(A5430,[3]Cartilha!$A:$A,1,FALSE)</f>
        <v>97525</v>
      </c>
      <c r="W5430" s="367"/>
    </row>
    <row r="5431" spans="1:23" ht="22.5" hidden="1" x14ac:dyDescent="0.2">
      <c r="A5431" s="623">
        <v>97526</v>
      </c>
      <c r="B5431" s="616" t="s">
        <v>3171</v>
      </c>
      <c r="C5431" s="620" t="s">
        <v>4919</v>
      </c>
      <c r="D5431" s="612" t="s">
        <v>169</v>
      </c>
      <c r="E5431" s="621">
        <v>303.57</v>
      </c>
      <c r="F5431" s="614">
        <f t="shared" si="1485"/>
        <v>365.98</v>
      </c>
      <c r="G5431" s="510"/>
      <c r="H5431" s="423"/>
      <c r="I5431" s="422">
        <f t="shared" ref="I5431:I5455" si="1487">IF(ISBLANK(E5431),0,ROUND(F5431*G5431,2))</f>
        <v>0</v>
      </c>
      <c r="J5431" s="422">
        <f t="shared" ref="J5431:J5455" si="1488">IF(ISBLANK(G5431),0,ROUND(G5431*H5431,2))</f>
        <v>0</v>
      </c>
      <c r="K5431" s="419"/>
      <c r="L5431" s="423">
        <f t="shared" ref="L5431:L5455" si="1489">G5431</f>
        <v>0</v>
      </c>
      <c r="M5431" s="423">
        <f t="shared" ref="M5431:M5455" si="1490">H5431</f>
        <v>0</v>
      </c>
      <c r="N5431" s="424">
        <f t="shared" ref="N5431:N5455" si="1491">IF(ISBLANK(E5431),0,ROUND(F5431*L5431,2))</f>
        <v>0</v>
      </c>
      <c r="O5431" s="424">
        <f t="shared" ref="O5431:O5455" si="1492">IF(ISBLANK(L5431),0,ROUND(L5431*M5431,2))</f>
        <v>0</v>
      </c>
      <c r="P5431" s="420"/>
      <c r="Q5431" s="532"/>
      <c r="R5431" s="526" t="str">
        <f t="shared" si="1484"/>
        <v/>
      </c>
      <c r="S5431" s="526" t="str">
        <f t="shared" si="1486"/>
        <v/>
      </c>
      <c r="V5431" s="433">
        <f>VLOOKUP(A5431,[3]Cartilha!$A:$A,1,FALSE)</f>
        <v>97526</v>
      </c>
      <c r="W5431" s="367"/>
    </row>
    <row r="5432" spans="1:23" ht="22.5" hidden="1" x14ac:dyDescent="0.2">
      <c r="A5432" s="623">
        <v>97527</v>
      </c>
      <c r="B5432" s="616" t="s">
        <v>3171</v>
      </c>
      <c r="C5432" s="620" t="s">
        <v>4920</v>
      </c>
      <c r="D5432" s="612" t="s">
        <v>169</v>
      </c>
      <c r="E5432" s="621">
        <v>699.67</v>
      </c>
      <c r="F5432" s="614">
        <f t="shared" si="1485"/>
        <v>843.52</v>
      </c>
      <c r="G5432" s="510"/>
      <c r="H5432" s="423"/>
      <c r="I5432" s="422">
        <f t="shared" si="1487"/>
        <v>0</v>
      </c>
      <c r="J5432" s="422">
        <f t="shared" si="1488"/>
        <v>0</v>
      </c>
      <c r="K5432" s="419"/>
      <c r="L5432" s="423">
        <f t="shared" si="1489"/>
        <v>0</v>
      </c>
      <c r="M5432" s="423">
        <f t="shared" si="1490"/>
        <v>0</v>
      </c>
      <c r="N5432" s="424">
        <f t="shared" si="1491"/>
        <v>0</v>
      </c>
      <c r="O5432" s="424">
        <f t="shared" si="1492"/>
        <v>0</v>
      </c>
      <c r="P5432" s="420"/>
      <c r="Q5432" s="532"/>
      <c r="R5432" s="526" t="str">
        <f t="shared" si="1484"/>
        <v/>
      </c>
      <c r="S5432" s="526" t="str">
        <f t="shared" si="1486"/>
        <v/>
      </c>
      <c r="V5432" s="433">
        <f>VLOOKUP(A5432,[3]Cartilha!$A:$A,1,FALSE)</f>
        <v>97527</v>
      </c>
      <c r="W5432" s="367"/>
    </row>
    <row r="5433" spans="1:23" ht="22.5" hidden="1" x14ac:dyDescent="0.2">
      <c r="A5433" s="623">
        <v>97528</v>
      </c>
      <c r="B5433" s="616" t="s">
        <v>3171</v>
      </c>
      <c r="C5433" s="620" t="s">
        <v>4921</v>
      </c>
      <c r="D5433" s="612" t="s">
        <v>169</v>
      </c>
      <c r="E5433" s="621">
        <v>614.03</v>
      </c>
      <c r="F5433" s="614">
        <f t="shared" si="1485"/>
        <v>740.27</v>
      </c>
      <c r="G5433" s="510"/>
      <c r="H5433" s="423"/>
      <c r="I5433" s="422">
        <f t="shared" si="1487"/>
        <v>0</v>
      </c>
      <c r="J5433" s="422">
        <f t="shared" si="1488"/>
        <v>0</v>
      </c>
      <c r="K5433" s="419"/>
      <c r="L5433" s="423">
        <f t="shared" si="1489"/>
        <v>0</v>
      </c>
      <c r="M5433" s="423">
        <f t="shared" si="1490"/>
        <v>0</v>
      </c>
      <c r="N5433" s="424">
        <f t="shared" si="1491"/>
        <v>0</v>
      </c>
      <c r="O5433" s="424">
        <f t="shared" si="1492"/>
        <v>0</v>
      </c>
      <c r="P5433" s="420"/>
      <c r="Q5433" s="532"/>
      <c r="R5433" s="526" t="str">
        <f t="shared" si="1484"/>
        <v/>
      </c>
      <c r="S5433" s="526" t="str">
        <f t="shared" si="1486"/>
        <v/>
      </c>
      <c r="V5433" s="433">
        <f>VLOOKUP(A5433,[3]Cartilha!$A:$A,1,FALSE)</f>
        <v>97528</v>
      </c>
      <c r="W5433" s="367"/>
    </row>
    <row r="5434" spans="1:23" ht="22.5" hidden="1" x14ac:dyDescent="0.2">
      <c r="A5434" s="623">
        <v>97529</v>
      </c>
      <c r="B5434" s="616" t="s">
        <v>3171</v>
      </c>
      <c r="C5434" s="620" t="s">
        <v>4922</v>
      </c>
      <c r="D5434" s="612" t="s">
        <v>169</v>
      </c>
      <c r="E5434" s="621">
        <v>86.17</v>
      </c>
      <c r="F5434" s="614">
        <f t="shared" si="1485"/>
        <v>103.89</v>
      </c>
      <c r="G5434" s="510"/>
      <c r="H5434" s="423"/>
      <c r="I5434" s="422">
        <f t="shared" si="1487"/>
        <v>0</v>
      </c>
      <c r="J5434" s="422">
        <f t="shared" si="1488"/>
        <v>0</v>
      </c>
      <c r="K5434" s="419"/>
      <c r="L5434" s="423">
        <f t="shared" si="1489"/>
        <v>0</v>
      </c>
      <c r="M5434" s="423">
        <f t="shared" si="1490"/>
        <v>0</v>
      </c>
      <c r="N5434" s="424">
        <f t="shared" si="1491"/>
        <v>0</v>
      </c>
      <c r="O5434" s="424">
        <f t="shared" si="1492"/>
        <v>0</v>
      </c>
      <c r="P5434" s="420"/>
      <c r="Q5434" s="532"/>
      <c r="R5434" s="526" t="str">
        <f t="shared" si="1484"/>
        <v/>
      </c>
      <c r="S5434" s="526" t="str">
        <f t="shared" si="1486"/>
        <v/>
      </c>
      <c r="V5434" s="433">
        <f>VLOOKUP(A5434,[3]Cartilha!$A:$A,1,FALSE)</f>
        <v>97529</v>
      </c>
      <c r="W5434" s="367"/>
    </row>
    <row r="5435" spans="1:23" ht="22.5" hidden="1" x14ac:dyDescent="0.2">
      <c r="A5435" s="623">
        <v>97530</v>
      </c>
      <c r="B5435" s="616" t="s">
        <v>3171</v>
      </c>
      <c r="C5435" s="620" t="s">
        <v>4923</v>
      </c>
      <c r="D5435" s="612" t="s">
        <v>169</v>
      </c>
      <c r="E5435" s="621">
        <v>124.81</v>
      </c>
      <c r="F5435" s="614">
        <f t="shared" si="1485"/>
        <v>150.47</v>
      </c>
      <c r="G5435" s="510"/>
      <c r="H5435" s="423"/>
      <c r="I5435" s="422">
        <f t="shared" si="1487"/>
        <v>0</v>
      </c>
      <c r="J5435" s="422">
        <f t="shared" si="1488"/>
        <v>0</v>
      </c>
      <c r="K5435" s="419"/>
      <c r="L5435" s="423">
        <f t="shared" si="1489"/>
        <v>0</v>
      </c>
      <c r="M5435" s="423">
        <f t="shared" si="1490"/>
        <v>0</v>
      </c>
      <c r="N5435" s="424">
        <f t="shared" si="1491"/>
        <v>0</v>
      </c>
      <c r="O5435" s="424">
        <f t="shared" si="1492"/>
        <v>0</v>
      </c>
      <c r="P5435" s="420"/>
      <c r="Q5435" s="532"/>
      <c r="R5435" s="526" t="str">
        <f t="shared" si="1484"/>
        <v/>
      </c>
      <c r="S5435" s="526" t="str">
        <f t="shared" si="1486"/>
        <v/>
      </c>
      <c r="V5435" s="433">
        <f>VLOOKUP(A5435,[3]Cartilha!$A:$A,1,FALSE)</f>
        <v>97530</v>
      </c>
      <c r="W5435" s="367"/>
    </row>
    <row r="5436" spans="1:23" ht="22.5" hidden="1" x14ac:dyDescent="0.2">
      <c r="A5436" s="623">
        <v>97531</v>
      </c>
      <c r="B5436" s="616" t="s">
        <v>3171</v>
      </c>
      <c r="C5436" s="620" t="s">
        <v>4924</v>
      </c>
      <c r="D5436" s="612" t="s">
        <v>169</v>
      </c>
      <c r="E5436" s="621">
        <v>159.06</v>
      </c>
      <c r="F5436" s="614">
        <f t="shared" si="1485"/>
        <v>191.76</v>
      </c>
      <c r="G5436" s="510"/>
      <c r="H5436" s="423"/>
      <c r="I5436" s="422">
        <f t="shared" si="1487"/>
        <v>0</v>
      </c>
      <c r="J5436" s="422">
        <f t="shared" si="1488"/>
        <v>0</v>
      </c>
      <c r="K5436" s="419"/>
      <c r="L5436" s="423">
        <f t="shared" si="1489"/>
        <v>0</v>
      </c>
      <c r="M5436" s="423">
        <f t="shared" si="1490"/>
        <v>0</v>
      </c>
      <c r="N5436" s="424">
        <f t="shared" si="1491"/>
        <v>0</v>
      </c>
      <c r="O5436" s="424">
        <f t="shared" si="1492"/>
        <v>0</v>
      </c>
      <c r="P5436" s="420"/>
      <c r="Q5436" s="532"/>
      <c r="R5436" s="526" t="str">
        <f t="shared" si="1484"/>
        <v/>
      </c>
      <c r="S5436" s="526" t="str">
        <f t="shared" si="1486"/>
        <v/>
      </c>
      <c r="V5436" s="433">
        <f>VLOOKUP(A5436,[3]Cartilha!$A:$A,1,FALSE)</f>
        <v>97531</v>
      </c>
      <c r="W5436" s="367"/>
    </row>
    <row r="5437" spans="1:23" ht="22.5" hidden="1" x14ac:dyDescent="0.2">
      <c r="A5437" s="623">
        <v>97532</v>
      </c>
      <c r="B5437" s="616" t="s">
        <v>3171</v>
      </c>
      <c r="C5437" s="620" t="s">
        <v>4925</v>
      </c>
      <c r="D5437" s="612" t="s">
        <v>169</v>
      </c>
      <c r="E5437" s="621">
        <v>249.14</v>
      </c>
      <c r="F5437" s="614">
        <f t="shared" si="1485"/>
        <v>300.36</v>
      </c>
      <c r="G5437" s="510"/>
      <c r="H5437" s="423"/>
      <c r="I5437" s="422">
        <f t="shared" si="1487"/>
        <v>0</v>
      </c>
      <c r="J5437" s="422">
        <f t="shared" si="1488"/>
        <v>0</v>
      </c>
      <c r="K5437" s="419"/>
      <c r="L5437" s="423">
        <f t="shared" si="1489"/>
        <v>0</v>
      </c>
      <c r="M5437" s="423">
        <f t="shared" si="1490"/>
        <v>0</v>
      </c>
      <c r="N5437" s="424">
        <f t="shared" si="1491"/>
        <v>0</v>
      </c>
      <c r="O5437" s="424">
        <f t="shared" si="1492"/>
        <v>0</v>
      </c>
      <c r="P5437" s="420"/>
      <c r="Q5437" s="532"/>
      <c r="R5437" s="526" t="str">
        <f t="shared" si="1484"/>
        <v/>
      </c>
      <c r="S5437" s="526" t="str">
        <f t="shared" si="1486"/>
        <v/>
      </c>
      <c r="V5437" s="433">
        <f>VLOOKUP(A5437,[3]Cartilha!$A:$A,1,FALSE)</f>
        <v>97532</v>
      </c>
      <c r="W5437" s="367"/>
    </row>
    <row r="5438" spans="1:23" ht="22.5" hidden="1" x14ac:dyDescent="0.2">
      <c r="A5438" s="623">
        <v>97533</v>
      </c>
      <c r="B5438" s="616" t="s">
        <v>3171</v>
      </c>
      <c r="C5438" s="620" t="s">
        <v>4926</v>
      </c>
      <c r="D5438" s="612" t="s">
        <v>169</v>
      </c>
      <c r="E5438" s="621">
        <v>469.33</v>
      </c>
      <c r="F5438" s="614">
        <f t="shared" si="1485"/>
        <v>565.82000000000005</v>
      </c>
      <c r="G5438" s="510"/>
      <c r="H5438" s="423"/>
      <c r="I5438" s="422">
        <f t="shared" si="1487"/>
        <v>0</v>
      </c>
      <c r="J5438" s="422">
        <f t="shared" si="1488"/>
        <v>0</v>
      </c>
      <c r="K5438" s="419"/>
      <c r="L5438" s="423">
        <f t="shared" si="1489"/>
        <v>0</v>
      </c>
      <c r="M5438" s="423">
        <f t="shared" si="1490"/>
        <v>0</v>
      </c>
      <c r="N5438" s="424">
        <f t="shared" si="1491"/>
        <v>0</v>
      </c>
      <c r="O5438" s="424">
        <f t="shared" si="1492"/>
        <v>0</v>
      </c>
      <c r="P5438" s="420"/>
      <c r="Q5438" s="532"/>
      <c r="R5438" s="526" t="str">
        <f t="shared" si="1484"/>
        <v/>
      </c>
      <c r="S5438" s="526" t="str">
        <f t="shared" si="1486"/>
        <v/>
      </c>
      <c r="V5438" s="433">
        <f>VLOOKUP(A5438,[3]Cartilha!$A:$A,1,FALSE)</f>
        <v>97533</v>
      </c>
      <c r="W5438" s="367"/>
    </row>
    <row r="5439" spans="1:23" ht="22.5" hidden="1" x14ac:dyDescent="0.2">
      <c r="A5439" s="623">
        <v>97534</v>
      </c>
      <c r="B5439" s="616" t="s">
        <v>3171</v>
      </c>
      <c r="C5439" s="620" t="s">
        <v>4927</v>
      </c>
      <c r="D5439" s="612" t="s">
        <v>169</v>
      </c>
      <c r="E5439" s="621">
        <v>744</v>
      </c>
      <c r="F5439" s="614">
        <f t="shared" si="1485"/>
        <v>896.97</v>
      </c>
      <c r="G5439" s="510"/>
      <c r="H5439" s="423"/>
      <c r="I5439" s="422">
        <f t="shared" si="1487"/>
        <v>0</v>
      </c>
      <c r="J5439" s="422">
        <f t="shared" si="1488"/>
        <v>0</v>
      </c>
      <c r="K5439" s="419"/>
      <c r="L5439" s="423">
        <f t="shared" si="1489"/>
        <v>0</v>
      </c>
      <c r="M5439" s="423">
        <f t="shared" si="1490"/>
        <v>0</v>
      </c>
      <c r="N5439" s="424">
        <f t="shared" si="1491"/>
        <v>0</v>
      </c>
      <c r="O5439" s="424">
        <f t="shared" si="1492"/>
        <v>0</v>
      </c>
      <c r="P5439" s="420"/>
      <c r="Q5439" s="532"/>
      <c r="R5439" s="526" t="str">
        <f t="shared" si="1484"/>
        <v/>
      </c>
      <c r="S5439" s="526" t="str">
        <f t="shared" si="1486"/>
        <v/>
      </c>
      <c r="V5439" s="433">
        <f>VLOOKUP(A5439,[3]Cartilha!$A:$A,1,FALSE)</f>
        <v>97534</v>
      </c>
      <c r="W5439" s="367"/>
    </row>
    <row r="5440" spans="1:23" ht="22.5" hidden="1" x14ac:dyDescent="0.2">
      <c r="A5440" s="623">
        <v>97537</v>
      </c>
      <c r="B5440" s="616" t="s">
        <v>3171</v>
      </c>
      <c r="C5440" s="620" t="s">
        <v>4928</v>
      </c>
      <c r="D5440" s="612" t="s">
        <v>169</v>
      </c>
      <c r="E5440" s="621">
        <v>25.39</v>
      </c>
      <c r="F5440" s="614">
        <f t="shared" si="1485"/>
        <v>30.61</v>
      </c>
      <c r="G5440" s="510"/>
      <c r="H5440" s="423"/>
      <c r="I5440" s="422">
        <f t="shared" si="1487"/>
        <v>0</v>
      </c>
      <c r="J5440" s="422">
        <f t="shared" si="1488"/>
        <v>0</v>
      </c>
      <c r="K5440" s="419"/>
      <c r="L5440" s="423">
        <f t="shared" si="1489"/>
        <v>0</v>
      </c>
      <c r="M5440" s="423">
        <f t="shared" si="1490"/>
        <v>0</v>
      </c>
      <c r="N5440" s="424">
        <f t="shared" si="1491"/>
        <v>0</v>
      </c>
      <c r="O5440" s="424">
        <f t="shared" si="1492"/>
        <v>0</v>
      </c>
      <c r="P5440" s="420"/>
      <c r="Q5440" s="532"/>
      <c r="R5440" s="526" t="str">
        <f t="shared" si="1484"/>
        <v/>
      </c>
      <c r="S5440" s="526" t="str">
        <f t="shared" si="1486"/>
        <v/>
      </c>
      <c r="V5440" s="433">
        <f>VLOOKUP(A5440,[3]Cartilha!$A:$A,1,FALSE)</f>
        <v>97537</v>
      </c>
      <c r="W5440" s="367"/>
    </row>
    <row r="5441" spans="1:23" ht="22.5" hidden="1" x14ac:dyDescent="0.2">
      <c r="A5441" s="623">
        <v>97540</v>
      </c>
      <c r="B5441" s="616" t="s">
        <v>3171</v>
      </c>
      <c r="C5441" s="620" t="s">
        <v>4929</v>
      </c>
      <c r="D5441" s="612" t="s">
        <v>169</v>
      </c>
      <c r="E5441" s="621">
        <v>34.01</v>
      </c>
      <c r="F5441" s="614">
        <f t="shared" si="1485"/>
        <v>41</v>
      </c>
      <c r="G5441" s="510"/>
      <c r="H5441" s="423"/>
      <c r="I5441" s="422">
        <f t="shared" si="1487"/>
        <v>0</v>
      </c>
      <c r="J5441" s="422">
        <f t="shared" si="1488"/>
        <v>0</v>
      </c>
      <c r="K5441" s="419"/>
      <c r="L5441" s="423">
        <f t="shared" si="1489"/>
        <v>0</v>
      </c>
      <c r="M5441" s="423">
        <f t="shared" si="1490"/>
        <v>0</v>
      </c>
      <c r="N5441" s="424">
        <f t="shared" si="1491"/>
        <v>0</v>
      </c>
      <c r="O5441" s="424">
        <f t="shared" si="1492"/>
        <v>0</v>
      </c>
      <c r="P5441" s="420"/>
      <c r="Q5441" s="532"/>
      <c r="R5441" s="526" t="str">
        <f t="shared" si="1484"/>
        <v/>
      </c>
      <c r="S5441" s="526" t="str">
        <f t="shared" si="1486"/>
        <v/>
      </c>
      <c r="V5441" s="433">
        <f>VLOOKUP(A5441,[3]Cartilha!$A:$A,1,FALSE)</f>
        <v>97540</v>
      </c>
      <c r="W5441" s="367"/>
    </row>
    <row r="5442" spans="1:23" ht="22.5" hidden="1" x14ac:dyDescent="0.2">
      <c r="A5442" s="623">
        <v>97541</v>
      </c>
      <c r="B5442" s="616" t="s">
        <v>3171</v>
      </c>
      <c r="C5442" s="620" t="s">
        <v>4930</v>
      </c>
      <c r="D5442" s="612" t="s">
        <v>169</v>
      </c>
      <c r="E5442" s="621">
        <v>28.92</v>
      </c>
      <c r="F5442" s="614">
        <f t="shared" si="1485"/>
        <v>34.869999999999997</v>
      </c>
      <c r="G5442" s="510"/>
      <c r="H5442" s="423"/>
      <c r="I5442" s="422">
        <f t="shared" si="1487"/>
        <v>0</v>
      </c>
      <c r="J5442" s="422">
        <f t="shared" si="1488"/>
        <v>0</v>
      </c>
      <c r="K5442" s="419"/>
      <c r="L5442" s="423">
        <f t="shared" si="1489"/>
        <v>0</v>
      </c>
      <c r="M5442" s="423">
        <f t="shared" si="1490"/>
        <v>0</v>
      </c>
      <c r="N5442" s="424">
        <f t="shared" si="1491"/>
        <v>0</v>
      </c>
      <c r="O5442" s="424">
        <f t="shared" si="1492"/>
        <v>0</v>
      </c>
      <c r="P5442" s="420"/>
      <c r="Q5442" s="532"/>
      <c r="R5442" s="526" t="str">
        <f t="shared" si="1484"/>
        <v/>
      </c>
      <c r="S5442" s="526" t="str">
        <f t="shared" si="1486"/>
        <v/>
      </c>
      <c r="V5442" s="433">
        <f>VLOOKUP(A5442,[3]Cartilha!$A:$A,1,FALSE)</f>
        <v>97541</v>
      </c>
      <c r="W5442" s="367"/>
    </row>
    <row r="5443" spans="1:23" ht="22.5" hidden="1" x14ac:dyDescent="0.2">
      <c r="A5443" s="623">
        <v>97543</v>
      </c>
      <c r="B5443" s="616" t="s">
        <v>3171</v>
      </c>
      <c r="C5443" s="620" t="s">
        <v>4931</v>
      </c>
      <c r="D5443" s="612" t="s">
        <v>169</v>
      </c>
      <c r="E5443" s="621">
        <v>55.16</v>
      </c>
      <c r="F5443" s="614">
        <f t="shared" si="1485"/>
        <v>66.5</v>
      </c>
      <c r="G5443" s="510"/>
      <c r="H5443" s="423"/>
      <c r="I5443" s="422">
        <f t="shared" si="1487"/>
        <v>0</v>
      </c>
      <c r="J5443" s="422">
        <f t="shared" si="1488"/>
        <v>0</v>
      </c>
      <c r="K5443" s="419"/>
      <c r="L5443" s="423">
        <f t="shared" si="1489"/>
        <v>0</v>
      </c>
      <c r="M5443" s="423">
        <f t="shared" si="1490"/>
        <v>0</v>
      </c>
      <c r="N5443" s="424">
        <f t="shared" si="1491"/>
        <v>0</v>
      </c>
      <c r="O5443" s="424">
        <f t="shared" si="1492"/>
        <v>0</v>
      </c>
      <c r="P5443" s="420"/>
      <c r="Q5443" s="532"/>
      <c r="R5443" s="526" t="str">
        <f t="shared" si="1484"/>
        <v/>
      </c>
      <c r="S5443" s="526" t="str">
        <f t="shared" si="1486"/>
        <v/>
      </c>
      <c r="V5443" s="433">
        <f>VLOOKUP(A5443,[3]Cartilha!$A:$A,1,FALSE)</f>
        <v>97543</v>
      </c>
      <c r="W5443" s="367"/>
    </row>
    <row r="5444" spans="1:23" ht="22.5" hidden="1" x14ac:dyDescent="0.2">
      <c r="A5444" s="623">
        <v>97544</v>
      </c>
      <c r="B5444" s="616" t="s">
        <v>3171</v>
      </c>
      <c r="C5444" s="620" t="s">
        <v>4932</v>
      </c>
      <c r="D5444" s="612" t="s">
        <v>169</v>
      </c>
      <c r="E5444" s="621">
        <v>49.03</v>
      </c>
      <c r="F5444" s="614">
        <f t="shared" si="1485"/>
        <v>59.11</v>
      </c>
      <c r="G5444" s="510"/>
      <c r="H5444" s="423"/>
      <c r="I5444" s="422">
        <f t="shared" si="1487"/>
        <v>0</v>
      </c>
      <c r="J5444" s="422">
        <f t="shared" si="1488"/>
        <v>0</v>
      </c>
      <c r="K5444" s="419"/>
      <c r="L5444" s="423">
        <f t="shared" si="1489"/>
        <v>0</v>
      </c>
      <c r="M5444" s="423">
        <f t="shared" si="1490"/>
        <v>0</v>
      </c>
      <c r="N5444" s="424">
        <f t="shared" si="1491"/>
        <v>0</v>
      </c>
      <c r="O5444" s="424">
        <f t="shared" si="1492"/>
        <v>0</v>
      </c>
      <c r="P5444" s="420"/>
      <c r="Q5444" s="532"/>
      <c r="R5444" s="526" t="str">
        <f t="shared" si="1484"/>
        <v/>
      </c>
      <c r="S5444" s="526" t="str">
        <f t="shared" si="1486"/>
        <v/>
      </c>
      <c r="V5444" s="433">
        <f>VLOOKUP(A5444,[3]Cartilha!$A:$A,1,FALSE)</f>
        <v>97544</v>
      </c>
      <c r="W5444" s="367"/>
    </row>
    <row r="5445" spans="1:23" ht="22.5" hidden="1" x14ac:dyDescent="0.2">
      <c r="A5445" s="623">
        <v>97546</v>
      </c>
      <c r="B5445" s="616" t="s">
        <v>3171</v>
      </c>
      <c r="C5445" s="620" t="s">
        <v>4933</v>
      </c>
      <c r="D5445" s="612" t="s">
        <v>169</v>
      </c>
      <c r="E5445" s="621">
        <v>35.479999999999997</v>
      </c>
      <c r="F5445" s="614">
        <f t="shared" si="1485"/>
        <v>42.77</v>
      </c>
      <c r="G5445" s="510"/>
      <c r="H5445" s="423"/>
      <c r="I5445" s="422">
        <f t="shared" si="1487"/>
        <v>0</v>
      </c>
      <c r="J5445" s="422">
        <f t="shared" si="1488"/>
        <v>0</v>
      </c>
      <c r="K5445" s="419"/>
      <c r="L5445" s="423">
        <f t="shared" si="1489"/>
        <v>0</v>
      </c>
      <c r="M5445" s="423">
        <f t="shared" si="1490"/>
        <v>0</v>
      </c>
      <c r="N5445" s="424">
        <f t="shared" si="1491"/>
        <v>0</v>
      </c>
      <c r="O5445" s="424">
        <f t="shared" si="1492"/>
        <v>0</v>
      </c>
      <c r="P5445" s="420"/>
      <c r="Q5445" s="532"/>
      <c r="R5445" s="526" t="str">
        <f t="shared" si="1484"/>
        <v/>
      </c>
      <c r="S5445" s="526" t="str">
        <f t="shared" si="1486"/>
        <v/>
      </c>
      <c r="V5445" s="433">
        <f>VLOOKUP(A5445,[3]Cartilha!$A:$A,1,FALSE)</f>
        <v>97546</v>
      </c>
      <c r="W5445" s="367"/>
    </row>
    <row r="5446" spans="1:23" ht="22.5" hidden="1" x14ac:dyDescent="0.2">
      <c r="A5446" s="623">
        <v>97547</v>
      </c>
      <c r="B5446" s="616" t="s">
        <v>3171</v>
      </c>
      <c r="C5446" s="620" t="s">
        <v>4934</v>
      </c>
      <c r="D5446" s="612" t="s">
        <v>169</v>
      </c>
      <c r="E5446" s="621">
        <v>35.479999999999997</v>
      </c>
      <c r="F5446" s="614">
        <f t="shared" si="1485"/>
        <v>42.77</v>
      </c>
      <c r="G5446" s="510"/>
      <c r="H5446" s="423"/>
      <c r="I5446" s="422">
        <f t="shared" si="1487"/>
        <v>0</v>
      </c>
      <c r="J5446" s="422">
        <f t="shared" si="1488"/>
        <v>0</v>
      </c>
      <c r="K5446" s="419"/>
      <c r="L5446" s="423">
        <f t="shared" si="1489"/>
        <v>0</v>
      </c>
      <c r="M5446" s="423">
        <f t="shared" si="1490"/>
        <v>0</v>
      </c>
      <c r="N5446" s="424">
        <f t="shared" si="1491"/>
        <v>0</v>
      </c>
      <c r="O5446" s="424">
        <f t="shared" si="1492"/>
        <v>0</v>
      </c>
      <c r="P5446" s="420"/>
      <c r="Q5446" s="532"/>
      <c r="R5446" s="526" t="str">
        <f t="shared" si="1484"/>
        <v/>
      </c>
      <c r="S5446" s="526" t="str">
        <f t="shared" si="1486"/>
        <v/>
      </c>
      <c r="V5446" s="433">
        <f>VLOOKUP(A5446,[3]Cartilha!$A:$A,1,FALSE)</f>
        <v>97547</v>
      </c>
      <c r="W5446" s="367"/>
    </row>
    <row r="5447" spans="1:23" ht="22.5" hidden="1" x14ac:dyDescent="0.2">
      <c r="A5447" s="623">
        <v>97548</v>
      </c>
      <c r="B5447" s="616" t="s">
        <v>3171</v>
      </c>
      <c r="C5447" s="620" t="s">
        <v>4935</v>
      </c>
      <c r="D5447" s="612" t="s">
        <v>169</v>
      </c>
      <c r="E5447" s="621">
        <v>52.51</v>
      </c>
      <c r="F5447" s="614">
        <f t="shared" si="1485"/>
        <v>63.31</v>
      </c>
      <c r="G5447" s="510"/>
      <c r="H5447" s="423"/>
      <c r="I5447" s="422">
        <f t="shared" si="1487"/>
        <v>0</v>
      </c>
      <c r="J5447" s="422">
        <f t="shared" si="1488"/>
        <v>0</v>
      </c>
      <c r="K5447" s="419"/>
      <c r="L5447" s="423">
        <f t="shared" si="1489"/>
        <v>0</v>
      </c>
      <c r="M5447" s="423">
        <f t="shared" si="1490"/>
        <v>0</v>
      </c>
      <c r="N5447" s="424">
        <f t="shared" si="1491"/>
        <v>0</v>
      </c>
      <c r="O5447" s="424">
        <f t="shared" si="1492"/>
        <v>0</v>
      </c>
      <c r="P5447" s="420"/>
      <c r="Q5447" s="532"/>
      <c r="R5447" s="526" t="str">
        <f t="shared" si="1484"/>
        <v/>
      </c>
      <c r="S5447" s="526" t="str">
        <f t="shared" si="1486"/>
        <v/>
      </c>
      <c r="V5447" s="433">
        <f>VLOOKUP(A5447,[3]Cartilha!$A:$A,1,FALSE)</f>
        <v>97548</v>
      </c>
      <c r="W5447" s="367"/>
    </row>
    <row r="5448" spans="1:23" ht="22.5" hidden="1" x14ac:dyDescent="0.2">
      <c r="A5448" s="623">
        <v>97549</v>
      </c>
      <c r="B5448" s="616" t="s">
        <v>3171</v>
      </c>
      <c r="C5448" s="620" t="s">
        <v>4936</v>
      </c>
      <c r="D5448" s="612" t="s">
        <v>169</v>
      </c>
      <c r="E5448" s="621">
        <v>52.51</v>
      </c>
      <c r="F5448" s="614">
        <f t="shared" si="1485"/>
        <v>63.31</v>
      </c>
      <c r="G5448" s="510"/>
      <c r="H5448" s="423"/>
      <c r="I5448" s="422">
        <f t="shared" si="1487"/>
        <v>0</v>
      </c>
      <c r="J5448" s="422">
        <f t="shared" si="1488"/>
        <v>0</v>
      </c>
      <c r="K5448" s="419"/>
      <c r="L5448" s="423">
        <f t="shared" si="1489"/>
        <v>0</v>
      </c>
      <c r="M5448" s="423">
        <f t="shared" si="1490"/>
        <v>0</v>
      </c>
      <c r="N5448" s="424">
        <f t="shared" si="1491"/>
        <v>0</v>
      </c>
      <c r="O5448" s="424">
        <f t="shared" si="1492"/>
        <v>0</v>
      </c>
      <c r="P5448" s="420"/>
      <c r="Q5448" s="532"/>
      <c r="R5448" s="526" t="str">
        <f t="shared" si="1484"/>
        <v/>
      </c>
      <c r="S5448" s="526" t="str">
        <f t="shared" si="1486"/>
        <v/>
      </c>
      <c r="V5448" s="433">
        <f>VLOOKUP(A5448,[3]Cartilha!$A:$A,1,FALSE)</f>
        <v>97549</v>
      </c>
      <c r="W5448" s="367"/>
    </row>
    <row r="5449" spans="1:23" ht="22.5" hidden="1" x14ac:dyDescent="0.2">
      <c r="A5449" s="623">
        <v>97550</v>
      </c>
      <c r="B5449" s="616" t="s">
        <v>3171</v>
      </c>
      <c r="C5449" s="620" t="s">
        <v>4937</v>
      </c>
      <c r="D5449" s="612" t="s">
        <v>169</v>
      </c>
      <c r="E5449" s="621">
        <v>86.95</v>
      </c>
      <c r="F5449" s="614">
        <f t="shared" si="1485"/>
        <v>104.83</v>
      </c>
      <c r="G5449" s="510"/>
      <c r="H5449" s="423"/>
      <c r="I5449" s="422">
        <f t="shared" si="1487"/>
        <v>0</v>
      </c>
      <c r="J5449" s="422">
        <f t="shared" si="1488"/>
        <v>0</v>
      </c>
      <c r="K5449" s="419"/>
      <c r="L5449" s="423">
        <f t="shared" si="1489"/>
        <v>0</v>
      </c>
      <c r="M5449" s="423">
        <f t="shared" si="1490"/>
        <v>0</v>
      </c>
      <c r="N5449" s="424">
        <f t="shared" si="1491"/>
        <v>0</v>
      </c>
      <c r="O5449" s="424">
        <f t="shared" si="1492"/>
        <v>0</v>
      </c>
      <c r="P5449" s="420"/>
      <c r="Q5449" s="532"/>
      <c r="R5449" s="526" t="str">
        <f t="shared" si="1484"/>
        <v/>
      </c>
      <c r="S5449" s="526" t="str">
        <f t="shared" si="1486"/>
        <v/>
      </c>
      <c r="V5449" s="433">
        <f>VLOOKUP(A5449,[3]Cartilha!$A:$A,1,FALSE)</f>
        <v>97550</v>
      </c>
      <c r="W5449" s="367"/>
    </row>
    <row r="5450" spans="1:23" ht="22.5" hidden="1" x14ac:dyDescent="0.2">
      <c r="A5450" s="623">
        <v>97551</v>
      </c>
      <c r="B5450" s="616" t="s">
        <v>3171</v>
      </c>
      <c r="C5450" s="620" t="s">
        <v>4938</v>
      </c>
      <c r="D5450" s="612" t="s">
        <v>169</v>
      </c>
      <c r="E5450" s="621">
        <v>86.95</v>
      </c>
      <c r="F5450" s="614">
        <f t="shared" si="1485"/>
        <v>104.83</v>
      </c>
      <c r="G5450" s="510"/>
      <c r="H5450" s="423"/>
      <c r="I5450" s="422">
        <f t="shared" si="1487"/>
        <v>0</v>
      </c>
      <c r="J5450" s="422">
        <f t="shared" si="1488"/>
        <v>0</v>
      </c>
      <c r="K5450" s="419"/>
      <c r="L5450" s="423">
        <f t="shared" si="1489"/>
        <v>0</v>
      </c>
      <c r="M5450" s="423">
        <f t="shared" si="1490"/>
        <v>0</v>
      </c>
      <c r="N5450" s="424">
        <f t="shared" si="1491"/>
        <v>0</v>
      </c>
      <c r="O5450" s="424">
        <f t="shared" si="1492"/>
        <v>0</v>
      </c>
      <c r="P5450" s="420"/>
      <c r="Q5450" s="532"/>
      <c r="R5450" s="526" t="str">
        <f t="shared" si="1484"/>
        <v/>
      </c>
      <c r="S5450" s="526" t="str">
        <f t="shared" si="1486"/>
        <v/>
      </c>
      <c r="V5450" s="433">
        <f>VLOOKUP(A5450,[3]Cartilha!$A:$A,1,FALSE)</f>
        <v>97551</v>
      </c>
      <c r="W5450" s="367"/>
    </row>
    <row r="5451" spans="1:23" ht="22.5" hidden="1" x14ac:dyDescent="0.2">
      <c r="A5451" s="623">
        <v>100788</v>
      </c>
      <c r="B5451" s="616" t="s">
        <v>3171</v>
      </c>
      <c r="C5451" s="620" t="s">
        <v>4331</v>
      </c>
      <c r="D5451" s="612" t="s">
        <v>169</v>
      </c>
      <c r="E5451" s="621">
        <v>681.06</v>
      </c>
      <c r="F5451" s="614">
        <f t="shared" si="1485"/>
        <v>821.09</v>
      </c>
      <c r="G5451" s="510"/>
      <c r="H5451" s="423"/>
      <c r="I5451" s="422">
        <f t="shared" si="1487"/>
        <v>0</v>
      </c>
      <c r="J5451" s="422">
        <f t="shared" si="1488"/>
        <v>0</v>
      </c>
      <c r="K5451" s="419"/>
      <c r="L5451" s="423">
        <f t="shared" si="1489"/>
        <v>0</v>
      </c>
      <c r="M5451" s="423">
        <f t="shared" si="1490"/>
        <v>0</v>
      </c>
      <c r="N5451" s="424">
        <f t="shared" si="1491"/>
        <v>0</v>
      </c>
      <c r="O5451" s="424">
        <f t="shared" si="1492"/>
        <v>0</v>
      </c>
      <c r="P5451" s="420"/>
      <c r="Q5451" s="532"/>
      <c r="R5451" s="526" t="str">
        <f t="shared" si="1484"/>
        <v/>
      </c>
      <c r="S5451" s="526" t="str">
        <f t="shared" si="1486"/>
        <v/>
      </c>
      <c r="V5451" s="433">
        <f>VLOOKUP(A5451,[3]Cartilha!$A:$A,1,FALSE)</f>
        <v>100788</v>
      </c>
      <c r="W5451" s="367"/>
    </row>
    <row r="5452" spans="1:23" ht="22.5" hidden="1" x14ac:dyDescent="0.2">
      <c r="A5452" s="623">
        <v>97552</v>
      </c>
      <c r="B5452" s="616" t="s">
        <v>3171</v>
      </c>
      <c r="C5452" s="620" t="s">
        <v>4939</v>
      </c>
      <c r="D5452" s="612" t="s">
        <v>169</v>
      </c>
      <c r="E5452" s="621">
        <v>51.74</v>
      </c>
      <c r="F5452" s="614">
        <f t="shared" si="1485"/>
        <v>62.38</v>
      </c>
      <c r="G5452" s="510"/>
      <c r="H5452" s="423"/>
      <c r="I5452" s="422">
        <f t="shared" si="1487"/>
        <v>0</v>
      </c>
      <c r="J5452" s="422">
        <f t="shared" si="1488"/>
        <v>0</v>
      </c>
      <c r="K5452" s="419"/>
      <c r="L5452" s="423">
        <f t="shared" si="1489"/>
        <v>0</v>
      </c>
      <c r="M5452" s="423">
        <f t="shared" si="1490"/>
        <v>0</v>
      </c>
      <c r="N5452" s="424">
        <f t="shared" si="1491"/>
        <v>0</v>
      </c>
      <c r="O5452" s="424">
        <f t="shared" si="1492"/>
        <v>0</v>
      </c>
      <c r="P5452" s="420"/>
      <c r="Q5452" s="532"/>
      <c r="R5452" s="526" t="str">
        <f t="shared" si="1484"/>
        <v/>
      </c>
      <c r="S5452" s="526" t="str">
        <f t="shared" si="1486"/>
        <v/>
      </c>
      <c r="V5452" s="433">
        <f>VLOOKUP(A5452,[3]Cartilha!$A:$A,1,FALSE)</f>
        <v>97552</v>
      </c>
      <c r="W5452" s="367"/>
    </row>
    <row r="5453" spans="1:23" ht="22.5" hidden="1" x14ac:dyDescent="0.2">
      <c r="A5453" s="623">
        <v>97553</v>
      </c>
      <c r="B5453" s="616" t="s">
        <v>3171</v>
      </c>
      <c r="C5453" s="620" t="s">
        <v>4940</v>
      </c>
      <c r="D5453" s="612" t="s">
        <v>169</v>
      </c>
      <c r="E5453" s="621">
        <v>74.44</v>
      </c>
      <c r="F5453" s="614">
        <f t="shared" si="1485"/>
        <v>89.74</v>
      </c>
      <c r="G5453" s="510"/>
      <c r="H5453" s="423"/>
      <c r="I5453" s="422">
        <f t="shared" si="1487"/>
        <v>0</v>
      </c>
      <c r="J5453" s="422">
        <f t="shared" si="1488"/>
        <v>0</v>
      </c>
      <c r="K5453" s="419"/>
      <c r="L5453" s="423">
        <f t="shared" si="1489"/>
        <v>0</v>
      </c>
      <c r="M5453" s="423">
        <f t="shared" si="1490"/>
        <v>0</v>
      </c>
      <c r="N5453" s="424">
        <f t="shared" si="1491"/>
        <v>0</v>
      </c>
      <c r="O5453" s="424">
        <f t="shared" si="1492"/>
        <v>0</v>
      </c>
      <c r="P5453" s="420"/>
      <c r="Q5453" s="532"/>
      <c r="R5453" s="526" t="str">
        <f t="shared" si="1484"/>
        <v/>
      </c>
      <c r="S5453" s="526" t="str">
        <f t="shared" si="1486"/>
        <v/>
      </c>
      <c r="V5453" s="433">
        <f>VLOOKUP(A5453,[3]Cartilha!$A:$A,1,FALSE)</f>
        <v>97553</v>
      </c>
      <c r="W5453" s="367"/>
    </row>
    <row r="5454" spans="1:23" ht="22.5" hidden="1" x14ac:dyDescent="0.2">
      <c r="A5454" s="623">
        <v>97554</v>
      </c>
      <c r="B5454" s="616" t="s">
        <v>3171</v>
      </c>
      <c r="C5454" s="620" t="s">
        <v>4941</v>
      </c>
      <c r="D5454" s="612" t="s">
        <v>169</v>
      </c>
      <c r="E5454" s="621">
        <v>128.68</v>
      </c>
      <c r="F5454" s="614">
        <f t="shared" si="1485"/>
        <v>155.13999999999999</v>
      </c>
      <c r="G5454" s="510"/>
      <c r="H5454" s="423"/>
      <c r="I5454" s="422">
        <f t="shared" si="1487"/>
        <v>0</v>
      </c>
      <c r="J5454" s="422">
        <f t="shared" si="1488"/>
        <v>0</v>
      </c>
      <c r="K5454" s="419"/>
      <c r="L5454" s="423">
        <f t="shared" si="1489"/>
        <v>0</v>
      </c>
      <c r="M5454" s="423">
        <f t="shared" si="1490"/>
        <v>0</v>
      </c>
      <c r="N5454" s="424">
        <f t="shared" si="1491"/>
        <v>0</v>
      </c>
      <c r="O5454" s="424">
        <f t="shared" si="1492"/>
        <v>0</v>
      </c>
      <c r="P5454" s="420"/>
      <c r="Q5454" s="532"/>
      <c r="R5454" s="526" t="str">
        <f t="shared" si="1484"/>
        <v/>
      </c>
      <c r="S5454" s="526" t="str">
        <f t="shared" si="1486"/>
        <v/>
      </c>
      <c r="V5454" s="433">
        <f>VLOOKUP(A5454,[3]Cartilha!$A:$A,1,FALSE)</f>
        <v>97554</v>
      </c>
      <c r="W5454" s="367"/>
    </row>
    <row r="5455" spans="1:23" ht="22.5" hidden="1" x14ac:dyDescent="0.2">
      <c r="A5455" s="623">
        <v>98602</v>
      </c>
      <c r="B5455" s="616" t="s">
        <v>3171</v>
      </c>
      <c r="C5455" s="620" t="s">
        <v>2969</v>
      </c>
      <c r="D5455" s="612" t="s">
        <v>169</v>
      </c>
      <c r="E5455" s="621">
        <v>21.45</v>
      </c>
      <c r="F5455" s="614">
        <f t="shared" si="1485"/>
        <v>25.86</v>
      </c>
      <c r="G5455" s="510"/>
      <c r="H5455" s="423"/>
      <c r="I5455" s="422">
        <f t="shared" si="1487"/>
        <v>0</v>
      </c>
      <c r="J5455" s="422">
        <f t="shared" si="1488"/>
        <v>0</v>
      </c>
      <c r="K5455" s="419"/>
      <c r="L5455" s="423">
        <f t="shared" si="1489"/>
        <v>0</v>
      </c>
      <c r="M5455" s="423">
        <f t="shared" si="1490"/>
        <v>0</v>
      </c>
      <c r="N5455" s="424">
        <f t="shared" si="1491"/>
        <v>0</v>
      </c>
      <c r="O5455" s="424">
        <f t="shared" si="1492"/>
        <v>0</v>
      </c>
      <c r="P5455" s="420"/>
      <c r="Q5455" s="532"/>
      <c r="R5455" s="526" t="str">
        <f t="shared" si="1484"/>
        <v/>
      </c>
      <c r="S5455" s="526" t="str">
        <f t="shared" si="1486"/>
        <v/>
      </c>
      <c r="V5455" s="433">
        <f>VLOOKUP(A5455,[3]Cartilha!$A:$A,1,FALSE)</f>
        <v>98602</v>
      </c>
      <c r="W5455" s="367"/>
    </row>
    <row r="5456" spans="1:23" hidden="1" x14ac:dyDescent="0.2">
      <c r="A5456" s="623" t="s">
        <v>2789</v>
      </c>
      <c r="B5456" s="616"/>
      <c r="C5456" s="620" t="s">
        <v>60</v>
      </c>
      <c r="D5456" s="612">
        <v>0</v>
      </c>
      <c r="E5456" s="621"/>
      <c r="F5456" s="614">
        <f t="shared" si="1485"/>
        <v>0</v>
      </c>
      <c r="G5456" s="518"/>
      <c r="H5456" s="446"/>
      <c r="I5456" s="447"/>
      <c r="J5456" s="448"/>
      <c r="K5456" s="419"/>
      <c r="L5456" s="446"/>
      <c r="M5456" s="446"/>
      <c r="N5456" s="447"/>
      <c r="O5456" s="448"/>
      <c r="P5456" s="420"/>
      <c r="Q5456" s="525" t="str">
        <f>IF(OR(SUM(J5458:J5524)&gt;0,SUM(O5458:O5524)&gt;0),"xx","")</f>
        <v/>
      </c>
      <c r="R5456" s="526" t="str">
        <f t="shared" si="1484"/>
        <v/>
      </c>
      <c r="S5456" s="526" t="str">
        <f t="shared" si="1486"/>
        <v/>
      </c>
      <c r="V5456" s="433" t="str">
        <f>VLOOKUP(A5456,[3]Cartilha!$A:$A,1,FALSE)</f>
        <v>9.3.35</v>
      </c>
      <c r="W5456" s="367"/>
    </row>
    <row r="5457" spans="1:23" hidden="1" x14ac:dyDescent="0.2">
      <c r="A5457" s="623" t="s">
        <v>6316</v>
      </c>
      <c r="B5457" s="616"/>
      <c r="C5457" s="620" t="s">
        <v>6317</v>
      </c>
      <c r="D5457" s="612">
        <v>0</v>
      </c>
      <c r="E5457" s="621"/>
      <c r="F5457" s="614">
        <f t="shared" si="1485"/>
        <v>0</v>
      </c>
      <c r="G5457" s="518"/>
      <c r="H5457" s="446"/>
      <c r="I5457" s="447"/>
      <c r="J5457" s="448"/>
      <c r="K5457" s="419"/>
      <c r="L5457" s="446"/>
      <c r="M5457" s="446"/>
      <c r="N5457" s="447"/>
      <c r="O5457" s="448"/>
      <c r="P5457" s="420"/>
      <c r="Q5457" s="525" t="str">
        <f>IF(OR(SUM(J5457)&gt;0,SUM(O5457)&gt;0),"xx","")</f>
        <v/>
      </c>
      <c r="R5457" s="526" t="str">
        <f t="shared" si="1484"/>
        <v/>
      </c>
      <c r="S5457" s="526" t="str">
        <f t="shared" si="1486"/>
        <v/>
      </c>
      <c r="V5457" s="433" t="str">
        <f>VLOOKUP(A5457,[3]Cartilha!$A:$A,1,FALSE)</f>
        <v>9.3.35.1</v>
      </c>
      <c r="W5457" s="367"/>
    </row>
    <row r="5458" spans="1:23" hidden="1" x14ac:dyDescent="0.2">
      <c r="A5458" s="623" t="s">
        <v>2790</v>
      </c>
      <c r="B5458" s="616"/>
      <c r="C5458" s="620" t="s">
        <v>1570</v>
      </c>
      <c r="D5458" s="612">
        <v>0</v>
      </c>
      <c r="E5458" s="621"/>
      <c r="F5458" s="614">
        <f t="shared" si="1485"/>
        <v>0</v>
      </c>
      <c r="G5458" s="518"/>
      <c r="H5458" s="446"/>
      <c r="I5458" s="447"/>
      <c r="J5458" s="448"/>
      <c r="K5458" s="419"/>
      <c r="L5458" s="446"/>
      <c r="M5458" s="446"/>
      <c r="N5458" s="447"/>
      <c r="O5458" s="448"/>
      <c r="P5458" s="420"/>
      <c r="Q5458" s="525" t="str">
        <f>IF(OR(SUM(J5459:J5524)&gt;0,SUM(O5459:O5524)&gt;0),"xx","")</f>
        <v/>
      </c>
      <c r="R5458" s="526" t="str">
        <f t="shared" si="1484"/>
        <v/>
      </c>
      <c r="S5458" s="526" t="str">
        <f t="shared" si="1486"/>
        <v/>
      </c>
      <c r="V5458" s="433" t="str">
        <f>VLOOKUP(A5458,[3]Cartilha!$A:$A,1,FALSE)</f>
        <v>9.3.35.2</v>
      </c>
      <c r="W5458" s="367"/>
    </row>
    <row r="5459" spans="1:23" ht="22.5" hidden="1" x14ac:dyDescent="0.2">
      <c r="A5459" s="623">
        <v>94869</v>
      </c>
      <c r="B5459" s="616" t="s">
        <v>3171</v>
      </c>
      <c r="C5459" s="620" t="s">
        <v>5807</v>
      </c>
      <c r="D5459" s="612" t="s">
        <v>7029</v>
      </c>
      <c r="E5459" s="621">
        <v>197.1</v>
      </c>
      <c r="F5459" s="614">
        <f t="shared" si="1485"/>
        <v>237.62</v>
      </c>
      <c r="G5459" s="510"/>
      <c r="H5459" s="423"/>
      <c r="I5459" s="422">
        <f t="shared" ref="I5459:I5490" si="1493">IF(ISBLANK(E5459),0,ROUND(F5459*G5459,2))</f>
        <v>0</v>
      </c>
      <c r="J5459" s="422">
        <f t="shared" ref="J5459:J5490" si="1494">IF(ISBLANK(G5459),0,ROUND(G5459*H5459,2))</f>
        <v>0</v>
      </c>
      <c r="K5459" s="419"/>
      <c r="L5459" s="423">
        <f t="shared" ref="L5459:L5490" si="1495">G5459</f>
        <v>0</v>
      </c>
      <c r="M5459" s="423">
        <f t="shared" ref="M5459:M5490" si="1496">H5459</f>
        <v>0</v>
      </c>
      <c r="N5459" s="424">
        <f t="shared" ref="N5459:N5490" si="1497">IF(ISBLANK(E5459),0,ROUND(F5459*L5459,2))</f>
        <v>0</v>
      </c>
      <c r="O5459" s="424">
        <f t="shared" ref="O5459:O5490" si="1498">IF(ISBLANK(L5459),0,ROUND(L5459*M5459,2))</f>
        <v>0</v>
      </c>
      <c r="P5459" s="420"/>
      <c r="Q5459" s="532"/>
      <c r="R5459" s="526" t="str">
        <f t="shared" si="1484"/>
        <v/>
      </c>
      <c r="S5459" s="526" t="str">
        <f t="shared" si="1486"/>
        <v/>
      </c>
      <c r="V5459" s="433">
        <f>VLOOKUP(A5459,[3]Cartilha!$A:$A,1,FALSE)</f>
        <v>94869</v>
      </c>
      <c r="W5459" s="367"/>
    </row>
    <row r="5460" spans="1:23" ht="22.5" hidden="1" x14ac:dyDescent="0.2">
      <c r="A5460" s="623">
        <v>94871</v>
      </c>
      <c r="B5460" s="616" t="s">
        <v>3171</v>
      </c>
      <c r="C5460" s="620" t="s">
        <v>5808</v>
      </c>
      <c r="D5460" s="612" t="s">
        <v>7029</v>
      </c>
      <c r="E5460" s="621">
        <v>233.58</v>
      </c>
      <c r="F5460" s="614">
        <f t="shared" si="1485"/>
        <v>281.60000000000002</v>
      </c>
      <c r="G5460" s="510"/>
      <c r="H5460" s="423"/>
      <c r="I5460" s="422">
        <f t="shared" si="1493"/>
        <v>0</v>
      </c>
      <c r="J5460" s="422">
        <f t="shared" si="1494"/>
        <v>0</v>
      </c>
      <c r="K5460" s="419"/>
      <c r="L5460" s="423">
        <f t="shared" si="1495"/>
        <v>0</v>
      </c>
      <c r="M5460" s="423">
        <f t="shared" si="1496"/>
        <v>0</v>
      </c>
      <c r="N5460" s="424">
        <f t="shared" si="1497"/>
        <v>0</v>
      </c>
      <c r="O5460" s="424">
        <f t="shared" si="1498"/>
        <v>0</v>
      </c>
      <c r="P5460" s="420"/>
      <c r="Q5460" s="525"/>
      <c r="R5460" s="526" t="str">
        <f t="shared" ref="R5460:R5523" si="1499">IF(Q5460="X","x",IF(Q5460="xx","x",IF(O5460&gt;0,"x","")))</f>
        <v/>
      </c>
      <c r="S5460" s="526" t="str">
        <f t="shared" si="1486"/>
        <v/>
      </c>
      <c r="V5460" s="433">
        <f>VLOOKUP(A5460,[3]Cartilha!$A:$A,1,FALSE)</f>
        <v>94871</v>
      </c>
      <c r="W5460" s="367"/>
    </row>
    <row r="5461" spans="1:23" ht="22.5" hidden="1" x14ac:dyDescent="0.2">
      <c r="A5461" s="623">
        <v>94875</v>
      </c>
      <c r="B5461" s="616" t="s">
        <v>3171</v>
      </c>
      <c r="C5461" s="620" t="s">
        <v>5809</v>
      </c>
      <c r="D5461" s="612" t="s">
        <v>7029</v>
      </c>
      <c r="E5461" s="621">
        <v>1371.28</v>
      </c>
      <c r="F5461" s="614">
        <f t="shared" si="1485"/>
        <v>1653.22</v>
      </c>
      <c r="G5461" s="510"/>
      <c r="H5461" s="423"/>
      <c r="I5461" s="422">
        <f t="shared" si="1493"/>
        <v>0</v>
      </c>
      <c r="J5461" s="422">
        <f t="shared" si="1494"/>
        <v>0</v>
      </c>
      <c r="K5461" s="419"/>
      <c r="L5461" s="423">
        <f t="shared" si="1495"/>
        <v>0</v>
      </c>
      <c r="M5461" s="423">
        <f t="shared" si="1496"/>
        <v>0</v>
      </c>
      <c r="N5461" s="424">
        <f t="shared" si="1497"/>
        <v>0</v>
      </c>
      <c r="O5461" s="424">
        <f t="shared" si="1498"/>
        <v>0</v>
      </c>
      <c r="P5461" s="420"/>
      <c r="Q5461" s="525"/>
      <c r="R5461" s="526" t="str">
        <f t="shared" si="1499"/>
        <v/>
      </c>
      <c r="S5461" s="526" t="str">
        <f t="shared" si="1486"/>
        <v/>
      </c>
      <c r="V5461" s="433">
        <f>VLOOKUP(A5461,[3]Cartilha!$A:$A,1,FALSE)</f>
        <v>94875</v>
      </c>
      <c r="W5461" s="367"/>
    </row>
    <row r="5462" spans="1:23" ht="22.5" hidden="1" x14ac:dyDescent="0.2">
      <c r="A5462" s="623">
        <v>94879</v>
      </c>
      <c r="B5462" s="616" t="s">
        <v>3171</v>
      </c>
      <c r="C5462" s="620" t="s">
        <v>6318</v>
      </c>
      <c r="D5462" s="612" t="s">
        <v>7029</v>
      </c>
      <c r="E5462" s="621">
        <v>1827.35</v>
      </c>
      <c r="F5462" s="614">
        <f t="shared" si="1485"/>
        <v>2203.0500000000002</v>
      </c>
      <c r="G5462" s="510"/>
      <c r="H5462" s="423"/>
      <c r="I5462" s="422">
        <f t="shared" si="1493"/>
        <v>0</v>
      </c>
      <c r="J5462" s="422">
        <f t="shared" si="1494"/>
        <v>0</v>
      </c>
      <c r="K5462" s="419"/>
      <c r="L5462" s="423">
        <f t="shared" si="1495"/>
        <v>0</v>
      </c>
      <c r="M5462" s="423">
        <f t="shared" si="1496"/>
        <v>0</v>
      </c>
      <c r="N5462" s="424">
        <f t="shared" si="1497"/>
        <v>0</v>
      </c>
      <c r="O5462" s="424">
        <f t="shared" si="1498"/>
        <v>0</v>
      </c>
      <c r="P5462" s="420"/>
      <c r="Q5462" s="525"/>
      <c r="R5462" s="526" t="str">
        <f t="shared" si="1499"/>
        <v/>
      </c>
      <c r="S5462" s="526" t="str">
        <f t="shared" si="1486"/>
        <v/>
      </c>
      <c r="V5462" s="433">
        <f>VLOOKUP(A5462,[3]Cartilha!$A:$A,1,FALSE)</f>
        <v>94879</v>
      </c>
      <c r="W5462" s="367"/>
    </row>
    <row r="5463" spans="1:23" ht="22.5" hidden="1" x14ac:dyDescent="0.2">
      <c r="A5463" s="623">
        <v>94881</v>
      </c>
      <c r="B5463" s="616" t="s">
        <v>3171</v>
      </c>
      <c r="C5463" s="620" t="s">
        <v>6319</v>
      </c>
      <c r="D5463" s="612" t="s">
        <v>7029</v>
      </c>
      <c r="E5463" s="621">
        <v>2850.56</v>
      </c>
      <c r="F5463" s="614">
        <f t="shared" ref="F5463:F5526" si="1500">IF(E5463=0,0,ROUND(E5463*(1+E$13)*(1-E$14),2))</f>
        <v>3436.64</v>
      </c>
      <c r="G5463" s="510"/>
      <c r="H5463" s="423"/>
      <c r="I5463" s="422">
        <f t="shared" si="1493"/>
        <v>0</v>
      </c>
      <c r="J5463" s="422">
        <f t="shared" si="1494"/>
        <v>0</v>
      </c>
      <c r="K5463" s="419"/>
      <c r="L5463" s="423">
        <f t="shared" si="1495"/>
        <v>0</v>
      </c>
      <c r="M5463" s="423">
        <f t="shared" si="1496"/>
        <v>0</v>
      </c>
      <c r="N5463" s="424">
        <f t="shared" si="1497"/>
        <v>0</v>
      </c>
      <c r="O5463" s="424">
        <f t="shared" si="1498"/>
        <v>0</v>
      </c>
      <c r="P5463" s="420"/>
      <c r="Q5463" s="525"/>
      <c r="R5463" s="526" t="str">
        <f t="shared" si="1499"/>
        <v/>
      </c>
      <c r="S5463" s="526" t="str">
        <f t="shared" si="1486"/>
        <v/>
      </c>
      <c r="V5463" s="433">
        <f>VLOOKUP(A5463,[3]Cartilha!$A:$A,1,FALSE)</f>
        <v>94881</v>
      </c>
      <c r="W5463" s="367"/>
    </row>
    <row r="5464" spans="1:23" ht="22.5" hidden="1" x14ac:dyDescent="0.2">
      <c r="A5464" s="623">
        <v>103372</v>
      </c>
      <c r="B5464" s="616" t="s">
        <v>3171</v>
      </c>
      <c r="C5464" s="620" t="s">
        <v>7097</v>
      </c>
      <c r="D5464" s="612" t="s">
        <v>7029</v>
      </c>
      <c r="E5464" s="621">
        <v>5.93</v>
      </c>
      <c r="F5464" s="614">
        <f t="shared" si="1500"/>
        <v>7.15</v>
      </c>
      <c r="G5464" s="510"/>
      <c r="H5464" s="423"/>
      <c r="I5464" s="422">
        <f t="shared" si="1493"/>
        <v>0</v>
      </c>
      <c r="J5464" s="422">
        <f t="shared" si="1494"/>
        <v>0</v>
      </c>
      <c r="K5464" s="419"/>
      <c r="L5464" s="423">
        <f t="shared" si="1495"/>
        <v>0</v>
      </c>
      <c r="M5464" s="423">
        <f t="shared" si="1496"/>
        <v>0</v>
      </c>
      <c r="N5464" s="424">
        <f t="shared" si="1497"/>
        <v>0</v>
      </c>
      <c r="O5464" s="424">
        <f t="shared" si="1498"/>
        <v>0</v>
      </c>
      <c r="P5464" s="420"/>
      <c r="Q5464" s="525"/>
      <c r="R5464" s="526" t="str">
        <f t="shared" si="1499"/>
        <v/>
      </c>
      <c r="S5464" s="526" t="str">
        <f t="shared" si="1486"/>
        <v/>
      </c>
      <c r="V5464" s="433">
        <f>VLOOKUP(A5464,[3]Cartilha!$A:$A,1,FALSE)</f>
        <v>103372</v>
      </c>
      <c r="W5464" s="367"/>
    </row>
    <row r="5465" spans="1:23" ht="22.5" hidden="1" x14ac:dyDescent="0.2">
      <c r="A5465" s="623">
        <v>103373</v>
      </c>
      <c r="B5465" s="616" t="s">
        <v>3171</v>
      </c>
      <c r="C5465" s="620" t="s">
        <v>7098</v>
      </c>
      <c r="D5465" s="612" t="s">
        <v>7029</v>
      </c>
      <c r="E5465" s="621">
        <v>11.63</v>
      </c>
      <c r="F5465" s="614">
        <f t="shared" si="1500"/>
        <v>14.02</v>
      </c>
      <c r="G5465" s="510"/>
      <c r="H5465" s="423"/>
      <c r="I5465" s="422">
        <f t="shared" si="1493"/>
        <v>0</v>
      </c>
      <c r="J5465" s="422">
        <f t="shared" si="1494"/>
        <v>0</v>
      </c>
      <c r="K5465" s="419"/>
      <c r="L5465" s="423">
        <f t="shared" si="1495"/>
        <v>0</v>
      </c>
      <c r="M5465" s="423">
        <f t="shared" si="1496"/>
        <v>0</v>
      </c>
      <c r="N5465" s="424">
        <f t="shared" si="1497"/>
        <v>0</v>
      </c>
      <c r="O5465" s="424">
        <f t="shared" si="1498"/>
        <v>0</v>
      </c>
      <c r="P5465" s="420"/>
      <c r="Q5465" s="525"/>
      <c r="R5465" s="526" t="str">
        <f t="shared" si="1499"/>
        <v/>
      </c>
      <c r="S5465" s="526" t="str">
        <f t="shared" si="1486"/>
        <v/>
      </c>
      <c r="V5465" s="433">
        <f>VLOOKUP(A5465,[3]Cartilha!$A:$A,1,FALSE)</f>
        <v>103373</v>
      </c>
      <c r="W5465" s="367"/>
    </row>
    <row r="5466" spans="1:23" ht="22.5" hidden="1" x14ac:dyDescent="0.2">
      <c r="A5466" s="623">
        <v>103376</v>
      </c>
      <c r="B5466" s="616" t="s">
        <v>3171</v>
      </c>
      <c r="C5466" s="620" t="s">
        <v>7099</v>
      </c>
      <c r="D5466" s="612" t="s">
        <v>7029</v>
      </c>
      <c r="E5466" s="621">
        <v>138.80000000000001</v>
      </c>
      <c r="F5466" s="614">
        <f t="shared" si="1500"/>
        <v>167.34</v>
      </c>
      <c r="G5466" s="510"/>
      <c r="H5466" s="423"/>
      <c r="I5466" s="422">
        <f t="shared" si="1493"/>
        <v>0</v>
      </c>
      <c r="J5466" s="422">
        <f t="shared" si="1494"/>
        <v>0</v>
      </c>
      <c r="K5466" s="419"/>
      <c r="L5466" s="423">
        <f t="shared" si="1495"/>
        <v>0</v>
      </c>
      <c r="M5466" s="423">
        <f t="shared" si="1496"/>
        <v>0</v>
      </c>
      <c r="N5466" s="424">
        <f t="shared" si="1497"/>
        <v>0</v>
      </c>
      <c r="O5466" s="424">
        <f t="shared" si="1498"/>
        <v>0</v>
      </c>
      <c r="P5466" s="420"/>
      <c r="Q5466" s="525"/>
      <c r="R5466" s="526" t="str">
        <f t="shared" si="1499"/>
        <v/>
      </c>
      <c r="S5466" s="526" t="str">
        <f t="shared" si="1486"/>
        <v/>
      </c>
      <c r="V5466" s="433">
        <f>VLOOKUP(A5466,[3]Cartilha!$A:$A,1,FALSE)</f>
        <v>103376</v>
      </c>
      <c r="W5466" s="367"/>
    </row>
    <row r="5467" spans="1:23" ht="22.5" hidden="1" x14ac:dyDescent="0.2">
      <c r="A5467" s="623">
        <v>103377</v>
      </c>
      <c r="B5467" s="616" t="s">
        <v>3171</v>
      </c>
      <c r="C5467" s="620" t="s">
        <v>7100</v>
      </c>
      <c r="D5467" s="612" t="s">
        <v>7029</v>
      </c>
      <c r="E5467" s="621">
        <v>1320.18</v>
      </c>
      <c r="F5467" s="614">
        <f t="shared" si="1500"/>
        <v>1591.61</v>
      </c>
      <c r="G5467" s="510"/>
      <c r="H5467" s="423"/>
      <c r="I5467" s="422">
        <f t="shared" si="1493"/>
        <v>0</v>
      </c>
      <c r="J5467" s="422">
        <f t="shared" si="1494"/>
        <v>0</v>
      </c>
      <c r="K5467" s="419"/>
      <c r="L5467" s="423">
        <f t="shared" si="1495"/>
        <v>0</v>
      </c>
      <c r="M5467" s="423">
        <f t="shared" si="1496"/>
        <v>0</v>
      </c>
      <c r="N5467" s="424">
        <f t="shared" si="1497"/>
        <v>0</v>
      </c>
      <c r="O5467" s="424">
        <f t="shared" si="1498"/>
        <v>0</v>
      </c>
      <c r="P5467" s="420"/>
      <c r="Q5467" s="525"/>
      <c r="R5467" s="526" t="str">
        <f t="shared" si="1499"/>
        <v/>
      </c>
      <c r="S5467" s="526" t="str">
        <f t="shared" si="1486"/>
        <v/>
      </c>
      <c r="V5467" s="433">
        <f>VLOOKUP(A5467,[3]Cartilha!$A:$A,1,FALSE)</f>
        <v>103377</v>
      </c>
      <c r="W5467" s="367"/>
    </row>
    <row r="5468" spans="1:23" ht="22.5" hidden="1" x14ac:dyDescent="0.2">
      <c r="A5468" s="623">
        <v>103379</v>
      </c>
      <c r="B5468" s="616" t="s">
        <v>3171</v>
      </c>
      <c r="C5468" s="620" t="s">
        <v>7101</v>
      </c>
      <c r="D5468" s="612" t="s">
        <v>7029</v>
      </c>
      <c r="E5468" s="621">
        <v>462.48</v>
      </c>
      <c r="F5468" s="614">
        <f t="shared" si="1500"/>
        <v>557.57000000000005</v>
      </c>
      <c r="G5468" s="510"/>
      <c r="H5468" s="423"/>
      <c r="I5468" s="422">
        <f t="shared" si="1493"/>
        <v>0</v>
      </c>
      <c r="J5468" s="422">
        <f t="shared" si="1494"/>
        <v>0</v>
      </c>
      <c r="K5468" s="419"/>
      <c r="L5468" s="423">
        <f t="shared" si="1495"/>
        <v>0</v>
      </c>
      <c r="M5468" s="423">
        <f t="shared" si="1496"/>
        <v>0</v>
      </c>
      <c r="N5468" s="424">
        <f t="shared" si="1497"/>
        <v>0</v>
      </c>
      <c r="O5468" s="424">
        <f t="shared" si="1498"/>
        <v>0</v>
      </c>
      <c r="P5468" s="420"/>
      <c r="Q5468" s="525"/>
      <c r="R5468" s="526" t="str">
        <f t="shared" si="1499"/>
        <v/>
      </c>
      <c r="S5468" s="526" t="str">
        <f t="shared" si="1486"/>
        <v/>
      </c>
      <c r="V5468" s="433">
        <f>VLOOKUP(A5468,[3]Cartilha!$A:$A,1,FALSE)</f>
        <v>103379</v>
      </c>
      <c r="W5468" s="367"/>
    </row>
    <row r="5469" spans="1:23" ht="22.5" hidden="1" x14ac:dyDescent="0.2">
      <c r="A5469" s="623">
        <v>103383</v>
      </c>
      <c r="B5469" s="616" t="s">
        <v>3171</v>
      </c>
      <c r="C5469" s="620" t="s">
        <v>7102</v>
      </c>
      <c r="D5469" s="612" t="s">
        <v>7029</v>
      </c>
      <c r="E5469" s="621">
        <v>1132.45</v>
      </c>
      <c r="F5469" s="614">
        <f t="shared" si="1500"/>
        <v>1365.28</v>
      </c>
      <c r="G5469" s="510"/>
      <c r="H5469" s="423"/>
      <c r="I5469" s="422">
        <f t="shared" si="1493"/>
        <v>0</v>
      </c>
      <c r="J5469" s="422">
        <f t="shared" si="1494"/>
        <v>0</v>
      </c>
      <c r="K5469" s="419"/>
      <c r="L5469" s="423">
        <f t="shared" si="1495"/>
        <v>0</v>
      </c>
      <c r="M5469" s="423">
        <f t="shared" si="1496"/>
        <v>0</v>
      </c>
      <c r="N5469" s="424">
        <f t="shared" si="1497"/>
        <v>0</v>
      </c>
      <c r="O5469" s="424">
        <f t="shared" si="1498"/>
        <v>0</v>
      </c>
      <c r="P5469" s="420"/>
      <c r="Q5469" s="525"/>
      <c r="R5469" s="526" t="str">
        <f t="shared" si="1499"/>
        <v/>
      </c>
      <c r="S5469" s="526" t="str">
        <f t="shared" si="1486"/>
        <v/>
      </c>
      <c r="V5469" s="433">
        <f>VLOOKUP(A5469,[3]Cartilha!$A:$A,1,FALSE)</f>
        <v>103383</v>
      </c>
      <c r="W5469" s="367"/>
    </row>
    <row r="5470" spans="1:23" ht="22.5" hidden="1" x14ac:dyDescent="0.2">
      <c r="A5470" s="623">
        <v>103385</v>
      </c>
      <c r="B5470" s="616" t="s">
        <v>3171</v>
      </c>
      <c r="C5470" s="620" t="s">
        <v>7103</v>
      </c>
      <c r="D5470" s="612" t="s">
        <v>7029</v>
      </c>
      <c r="E5470" s="621">
        <v>1825.49</v>
      </c>
      <c r="F5470" s="614">
        <f t="shared" si="1500"/>
        <v>2200.81</v>
      </c>
      <c r="G5470" s="510"/>
      <c r="H5470" s="423"/>
      <c r="I5470" s="422">
        <f t="shared" si="1493"/>
        <v>0</v>
      </c>
      <c r="J5470" s="422">
        <f t="shared" si="1494"/>
        <v>0</v>
      </c>
      <c r="K5470" s="419"/>
      <c r="L5470" s="423">
        <f t="shared" si="1495"/>
        <v>0</v>
      </c>
      <c r="M5470" s="423">
        <f t="shared" si="1496"/>
        <v>0</v>
      </c>
      <c r="N5470" s="424">
        <f t="shared" si="1497"/>
        <v>0</v>
      </c>
      <c r="O5470" s="424">
        <f t="shared" si="1498"/>
        <v>0</v>
      </c>
      <c r="P5470" s="420"/>
      <c r="Q5470" s="525"/>
      <c r="R5470" s="526" t="str">
        <f t="shared" si="1499"/>
        <v/>
      </c>
      <c r="S5470" s="526" t="str">
        <f t="shared" si="1486"/>
        <v/>
      </c>
      <c r="V5470" s="433">
        <f>VLOOKUP(A5470,[3]Cartilha!$A:$A,1,FALSE)</f>
        <v>103385</v>
      </c>
      <c r="W5470" s="367"/>
    </row>
    <row r="5471" spans="1:23" ht="22.5" hidden="1" x14ac:dyDescent="0.2">
      <c r="A5471" s="623">
        <v>103387</v>
      </c>
      <c r="B5471" s="616" t="s">
        <v>3171</v>
      </c>
      <c r="C5471" s="620" t="s">
        <v>7104</v>
      </c>
      <c r="D5471" s="612" t="s">
        <v>7029</v>
      </c>
      <c r="E5471" s="621">
        <v>3203.05</v>
      </c>
      <c r="F5471" s="614">
        <f t="shared" si="1500"/>
        <v>3861.6</v>
      </c>
      <c r="G5471" s="510"/>
      <c r="H5471" s="423"/>
      <c r="I5471" s="422">
        <f t="shared" si="1493"/>
        <v>0</v>
      </c>
      <c r="J5471" s="422">
        <f t="shared" si="1494"/>
        <v>0</v>
      </c>
      <c r="K5471" s="419"/>
      <c r="L5471" s="423">
        <f t="shared" si="1495"/>
        <v>0</v>
      </c>
      <c r="M5471" s="423">
        <f t="shared" si="1496"/>
        <v>0</v>
      </c>
      <c r="N5471" s="424">
        <f t="shared" si="1497"/>
        <v>0</v>
      </c>
      <c r="O5471" s="424">
        <f t="shared" si="1498"/>
        <v>0</v>
      </c>
      <c r="P5471" s="420"/>
      <c r="Q5471" s="525"/>
      <c r="R5471" s="526" t="str">
        <f t="shared" si="1499"/>
        <v/>
      </c>
      <c r="S5471" s="526" t="str">
        <f t="shared" si="1486"/>
        <v/>
      </c>
      <c r="V5471" s="433">
        <f>VLOOKUP(A5471,[3]Cartilha!$A:$A,1,FALSE)</f>
        <v>103387</v>
      </c>
      <c r="W5471" s="367"/>
    </row>
    <row r="5472" spans="1:23" ht="22.5" hidden="1" x14ac:dyDescent="0.2">
      <c r="A5472" s="623">
        <v>103389</v>
      </c>
      <c r="B5472" s="616" t="s">
        <v>3171</v>
      </c>
      <c r="C5472" s="620" t="s">
        <v>7105</v>
      </c>
      <c r="D5472" s="612" t="s">
        <v>7029</v>
      </c>
      <c r="E5472" s="621">
        <v>4763.5600000000004</v>
      </c>
      <c r="F5472" s="614">
        <f t="shared" si="1500"/>
        <v>5742.95</v>
      </c>
      <c r="G5472" s="510"/>
      <c r="H5472" s="423"/>
      <c r="I5472" s="422">
        <f t="shared" si="1493"/>
        <v>0</v>
      </c>
      <c r="J5472" s="422">
        <f t="shared" si="1494"/>
        <v>0</v>
      </c>
      <c r="K5472" s="419"/>
      <c r="L5472" s="423">
        <f t="shared" si="1495"/>
        <v>0</v>
      </c>
      <c r="M5472" s="423">
        <f t="shared" si="1496"/>
        <v>0</v>
      </c>
      <c r="N5472" s="424">
        <f t="shared" si="1497"/>
        <v>0</v>
      </c>
      <c r="O5472" s="424">
        <f t="shared" si="1498"/>
        <v>0</v>
      </c>
      <c r="P5472" s="420"/>
      <c r="Q5472" s="525"/>
      <c r="R5472" s="526" t="str">
        <f t="shared" si="1499"/>
        <v/>
      </c>
      <c r="S5472" s="526" t="str">
        <f t="shared" si="1486"/>
        <v/>
      </c>
      <c r="V5472" s="433">
        <f>VLOOKUP(A5472,[3]Cartilha!$A:$A,1,FALSE)</f>
        <v>103389</v>
      </c>
      <c r="W5472" s="367"/>
    </row>
    <row r="5473" spans="1:23" ht="22.5" hidden="1" x14ac:dyDescent="0.2">
      <c r="A5473" s="623">
        <v>103391</v>
      </c>
      <c r="B5473" s="616" t="s">
        <v>3171</v>
      </c>
      <c r="C5473" s="620" t="s">
        <v>7106</v>
      </c>
      <c r="D5473" s="612" t="s">
        <v>7029</v>
      </c>
      <c r="E5473" s="621">
        <v>3133.21</v>
      </c>
      <c r="F5473" s="614">
        <f t="shared" si="1500"/>
        <v>3777.4</v>
      </c>
      <c r="G5473" s="510"/>
      <c r="H5473" s="423"/>
      <c r="I5473" s="422">
        <f t="shared" si="1493"/>
        <v>0</v>
      </c>
      <c r="J5473" s="422">
        <f t="shared" si="1494"/>
        <v>0</v>
      </c>
      <c r="K5473" s="419"/>
      <c r="L5473" s="423">
        <f t="shared" si="1495"/>
        <v>0</v>
      </c>
      <c r="M5473" s="423">
        <f t="shared" si="1496"/>
        <v>0</v>
      </c>
      <c r="N5473" s="424">
        <f t="shared" si="1497"/>
        <v>0</v>
      </c>
      <c r="O5473" s="424">
        <f t="shared" si="1498"/>
        <v>0</v>
      </c>
      <c r="P5473" s="420"/>
      <c r="Q5473" s="525"/>
      <c r="R5473" s="526" t="str">
        <f t="shared" si="1499"/>
        <v/>
      </c>
      <c r="S5473" s="526" t="str">
        <f t="shared" si="1486"/>
        <v/>
      </c>
      <c r="V5473" s="433">
        <f>VLOOKUP(A5473,[3]Cartilha!$A:$A,1,FALSE)</f>
        <v>103391</v>
      </c>
      <c r="W5473" s="367"/>
    </row>
    <row r="5474" spans="1:23" ht="22.5" hidden="1" x14ac:dyDescent="0.2">
      <c r="A5474" s="623">
        <v>103392</v>
      </c>
      <c r="B5474" s="616" t="s">
        <v>3171</v>
      </c>
      <c r="C5474" s="620" t="s">
        <v>7107</v>
      </c>
      <c r="D5474" s="612" t="s">
        <v>7029</v>
      </c>
      <c r="E5474" s="621">
        <v>5125.38</v>
      </c>
      <c r="F5474" s="614">
        <f t="shared" si="1500"/>
        <v>6179.16</v>
      </c>
      <c r="G5474" s="510"/>
      <c r="H5474" s="423"/>
      <c r="I5474" s="422">
        <f t="shared" si="1493"/>
        <v>0</v>
      </c>
      <c r="J5474" s="422">
        <f t="shared" si="1494"/>
        <v>0</v>
      </c>
      <c r="K5474" s="419"/>
      <c r="L5474" s="423">
        <f t="shared" si="1495"/>
        <v>0</v>
      </c>
      <c r="M5474" s="423">
        <f t="shared" si="1496"/>
        <v>0</v>
      </c>
      <c r="N5474" s="424">
        <f t="shared" si="1497"/>
        <v>0</v>
      </c>
      <c r="O5474" s="424">
        <f t="shared" si="1498"/>
        <v>0</v>
      </c>
      <c r="P5474" s="420"/>
      <c r="Q5474" s="525"/>
      <c r="R5474" s="526" t="str">
        <f t="shared" si="1499"/>
        <v/>
      </c>
      <c r="S5474" s="526" t="str">
        <f t="shared" ref="S5474:S5537" si="1501">IF(Q5474="X","x",IF(Q5474="xx","x",IF(OR(J5474&gt;0,O5474&gt;0),"x","")))</f>
        <v/>
      </c>
      <c r="V5474" s="433">
        <f>VLOOKUP(A5474,[3]Cartilha!$A:$A,1,FALSE)</f>
        <v>103392</v>
      </c>
      <c r="W5474" s="367"/>
    </row>
    <row r="5475" spans="1:23" ht="22.5" hidden="1" x14ac:dyDescent="0.2">
      <c r="A5475" s="623">
        <v>103393</v>
      </c>
      <c r="B5475" s="616" t="s">
        <v>3171</v>
      </c>
      <c r="C5475" s="620" t="s">
        <v>7108</v>
      </c>
      <c r="D5475" s="612" t="s">
        <v>7029</v>
      </c>
      <c r="E5475" s="621">
        <v>5652.57</v>
      </c>
      <c r="F5475" s="614">
        <f t="shared" si="1500"/>
        <v>6814.74</v>
      </c>
      <c r="G5475" s="510"/>
      <c r="H5475" s="423"/>
      <c r="I5475" s="422">
        <f t="shared" si="1493"/>
        <v>0</v>
      </c>
      <c r="J5475" s="422">
        <f t="shared" si="1494"/>
        <v>0</v>
      </c>
      <c r="K5475" s="419"/>
      <c r="L5475" s="423">
        <f t="shared" si="1495"/>
        <v>0</v>
      </c>
      <c r="M5475" s="423">
        <f t="shared" si="1496"/>
        <v>0</v>
      </c>
      <c r="N5475" s="424">
        <f t="shared" si="1497"/>
        <v>0</v>
      </c>
      <c r="O5475" s="424">
        <f t="shared" si="1498"/>
        <v>0</v>
      </c>
      <c r="P5475" s="420"/>
      <c r="Q5475" s="525"/>
      <c r="R5475" s="526" t="str">
        <f t="shared" si="1499"/>
        <v/>
      </c>
      <c r="S5475" s="526" t="str">
        <f t="shared" si="1501"/>
        <v/>
      </c>
      <c r="V5475" s="433">
        <f>VLOOKUP(A5475,[3]Cartilha!$A:$A,1,FALSE)</f>
        <v>103393</v>
      </c>
      <c r="W5475" s="367"/>
    </row>
    <row r="5476" spans="1:23" ht="22.5" hidden="1" x14ac:dyDescent="0.2">
      <c r="A5476" s="623">
        <v>103394</v>
      </c>
      <c r="B5476" s="616" t="s">
        <v>3171</v>
      </c>
      <c r="C5476" s="620" t="s">
        <v>7109</v>
      </c>
      <c r="D5476" s="612" t="s">
        <v>7029</v>
      </c>
      <c r="E5476" s="621">
        <v>4183.1400000000003</v>
      </c>
      <c r="F5476" s="614">
        <f t="shared" si="1500"/>
        <v>5043.1899999999996</v>
      </c>
      <c r="G5476" s="510"/>
      <c r="H5476" s="423"/>
      <c r="I5476" s="422">
        <f t="shared" si="1493"/>
        <v>0</v>
      </c>
      <c r="J5476" s="422">
        <f t="shared" si="1494"/>
        <v>0</v>
      </c>
      <c r="K5476" s="419"/>
      <c r="L5476" s="423">
        <f t="shared" si="1495"/>
        <v>0</v>
      </c>
      <c r="M5476" s="423">
        <f t="shared" si="1496"/>
        <v>0</v>
      </c>
      <c r="N5476" s="424">
        <f t="shared" si="1497"/>
        <v>0</v>
      </c>
      <c r="O5476" s="424">
        <f t="shared" si="1498"/>
        <v>0</v>
      </c>
      <c r="P5476" s="420"/>
      <c r="Q5476" s="525"/>
      <c r="R5476" s="526" t="str">
        <f t="shared" si="1499"/>
        <v/>
      </c>
      <c r="S5476" s="526" t="str">
        <f t="shared" si="1501"/>
        <v/>
      </c>
      <c r="V5476" s="433">
        <f>VLOOKUP(A5476,[3]Cartilha!$A:$A,1,FALSE)</f>
        <v>103394</v>
      </c>
      <c r="W5476" s="367"/>
    </row>
    <row r="5477" spans="1:23" ht="22.5" hidden="1" x14ac:dyDescent="0.2">
      <c r="A5477" s="623">
        <v>103395</v>
      </c>
      <c r="B5477" s="616" t="s">
        <v>3171</v>
      </c>
      <c r="C5477" s="620" t="s">
        <v>7110</v>
      </c>
      <c r="D5477" s="612" t="s">
        <v>7029</v>
      </c>
      <c r="E5477" s="621">
        <v>2071.1999999999998</v>
      </c>
      <c r="F5477" s="614">
        <f t="shared" si="1500"/>
        <v>2497.04</v>
      </c>
      <c r="G5477" s="510"/>
      <c r="H5477" s="423"/>
      <c r="I5477" s="422">
        <f t="shared" si="1493"/>
        <v>0</v>
      </c>
      <c r="J5477" s="422">
        <f t="shared" si="1494"/>
        <v>0</v>
      </c>
      <c r="K5477" s="419"/>
      <c r="L5477" s="423">
        <f t="shared" si="1495"/>
        <v>0</v>
      </c>
      <c r="M5477" s="423">
        <f t="shared" si="1496"/>
        <v>0</v>
      </c>
      <c r="N5477" s="424">
        <f t="shared" si="1497"/>
        <v>0</v>
      </c>
      <c r="O5477" s="424">
        <f t="shared" si="1498"/>
        <v>0</v>
      </c>
      <c r="P5477" s="420"/>
      <c r="Q5477" s="525"/>
      <c r="R5477" s="526" t="str">
        <f t="shared" si="1499"/>
        <v/>
      </c>
      <c r="S5477" s="526" t="str">
        <f t="shared" si="1501"/>
        <v/>
      </c>
      <c r="V5477" s="433">
        <f>VLOOKUP(A5477,[3]Cartilha!$A:$A,1,FALSE)</f>
        <v>103395</v>
      </c>
      <c r="W5477" s="367"/>
    </row>
    <row r="5478" spans="1:23" ht="22.5" hidden="1" x14ac:dyDescent="0.2">
      <c r="A5478" s="623">
        <v>103396</v>
      </c>
      <c r="B5478" s="616" t="s">
        <v>3171</v>
      </c>
      <c r="C5478" s="620" t="s">
        <v>7111</v>
      </c>
      <c r="D5478" s="612" t="s">
        <v>7029</v>
      </c>
      <c r="E5478" s="621">
        <v>1391.94</v>
      </c>
      <c r="F5478" s="614">
        <f t="shared" si="1500"/>
        <v>1678.12</v>
      </c>
      <c r="G5478" s="510"/>
      <c r="H5478" s="423"/>
      <c r="I5478" s="422">
        <f t="shared" si="1493"/>
        <v>0</v>
      </c>
      <c r="J5478" s="422">
        <f t="shared" si="1494"/>
        <v>0</v>
      </c>
      <c r="K5478" s="419"/>
      <c r="L5478" s="423">
        <f t="shared" si="1495"/>
        <v>0</v>
      </c>
      <c r="M5478" s="423">
        <f t="shared" si="1496"/>
        <v>0</v>
      </c>
      <c r="N5478" s="424">
        <f t="shared" si="1497"/>
        <v>0</v>
      </c>
      <c r="O5478" s="424">
        <f t="shared" si="1498"/>
        <v>0</v>
      </c>
      <c r="P5478" s="420"/>
      <c r="Q5478" s="525"/>
      <c r="R5478" s="526" t="str">
        <f t="shared" si="1499"/>
        <v/>
      </c>
      <c r="S5478" s="526" t="str">
        <f t="shared" si="1501"/>
        <v/>
      </c>
      <c r="V5478" s="433">
        <f>VLOOKUP(A5478,[3]Cartilha!$A:$A,1,FALSE)</f>
        <v>103396</v>
      </c>
      <c r="W5478" s="367"/>
    </row>
    <row r="5479" spans="1:23" ht="22.5" hidden="1" x14ac:dyDescent="0.2">
      <c r="A5479" s="623">
        <v>103397</v>
      </c>
      <c r="B5479" s="616" t="s">
        <v>3171</v>
      </c>
      <c r="C5479" s="620" t="s">
        <v>7112</v>
      </c>
      <c r="D5479" s="612" t="s">
        <v>169</v>
      </c>
      <c r="E5479" s="621">
        <v>3.99</v>
      </c>
      <c r="F5479" s="614">
        <f t="shared" si="1500"/>
        <v>4.8099999999999996</v>
      </c>
      <c r="G5479" s="510"/>
      <c r="H5479" s="423"/>
      <c r="I5479" s="422">
        <f t="shared" si="1493"/>
        <v>0</v>
      </c>
      <c r="J5479" s="422">
        <f t="shared" si="1494"/>
        <v>0</v>
      </c>
      <c r="K5479" s="419"/>
      <c r="L5479" s="423">
        <f t="shared" si="1495"/>
        <v>0</v>
      </c>
      <c r="M5479" s="423">
        <f t="shared" si="1496"/>
        <v>0</v>
      </c>
      <c r="N5479" s="424">
        <f t="shared" si="1497"/>
        <v>0</v>
      </c>
      <c r="O5479" s="424">
        <f t="shared" si="1498"/>
        <v>0</v>
      </c>
      <c r="P5479" s="420"/>
      <c r="Q5479" s="525"/>
      <c r="R5479" s="526" t="str">
        <f t="shared" si="1499"/>
        <v/>
      </c>
      <c r="S5479" s="526" t="str">
        <f t="shared" si="1501"/>
        <v/>
      </c>
      <c r="V5479" s="433">
        <f>VLOOKUP(A5479,[3]Cartilha!$A:$A,1,FALSE)</f>
        <v>103397</v>
      </c>
      <c r="W5479" s="367"/>
    </row>
    <row r="5480" spans="1:23" ht="22.5" hidden="1" x14ac:dyDescent="0.2">
      <c r="A5480" s="623">
        <v>103398</v>
      </c>
      <c r="B5480" s="616" t="s">
        <v>3171</v>
      </c>
      <c r="C5480" s="620" t="s">
        <v>7113</v>
      </c>
      <c r="D5480" s="612" t="s">
        <v>169</v>
      </c>
      <c r="E5480" s="621">
        <v>6.4</v>
      </c>
      <c r="F5480" s="614">
        <f t="shared" si="1500"/>
        <v>7.72</v>
      </c>
      <c r="G5480" s="510"/>
      <c r="H5480" s="423"/>
      <c r="I5480" s="422">
        <f t="shared" si="1493"/>
        <v>0</v>
      </c>
      <c r="J5480" s="422">
        <f t="shared" si="1494"/>
        <v>0</v>
      </c>
      <c r="K5480" s="419"/>
      <c r="L5480" s="423">
        <f t="shared" si="1495"/>
        <v>0</v>
      </c>
      <c r="M5480" s="423">
        <f t="shared" si="1496"/>
        <v>0</v>
      </c>
      <c r="N5480" s="424">
        <f t="shared" si="1497"/>
        <v>0</v>
      </c>
      <c r="O5480" s="424">
        <f t="shared" si="1498"/>
        <v>0</v>
      </c>
      <c r="P5480" s="420"/>
      <c r="Q5480" s="525"/>
      <c r="R5480" s="526" t="str">
        <f t="shared" si="1499"/>
        <v/>
      </c>
      <c r="S5480" s="526" t="str">
        <f t="shared" si="1501"/>
        <v/>
      </c>
      <c r="V5480" s="433">
        <f>VLOOKUP(A5480,[3]Cartilha!$A:$A,1,FALSE)</f>
        <v>103398</v>
      </c>
      <c r="W5480" s="367"/>
    </row>
    <row r="5481" spans="1:23" ht="22.5" hidden="1" x14ac:dyDescent="0.2">
      <c r="A5481" s="623">
        <v>103399</v>
      </c>
      <c r="B5481" s="616" t="s">
        <v>3171</v>
      </c>
      <c r="C5481" s="620" t="s">
        <v>7114</v>
      </c>
      <c r="D5481" s="612" t="s">
        <v>169</v>
      </c>
      <c r="E5481" s="621">
        <v>12.6</v>
      </c>
      <c r="F5481" s="614">
        <f t="shared" si="1500"/>
        <v>15.19</v>
      </c>
      <c r="G5481" s="510"/>
      <c r="H5481" s="423"/>
      <c r="I5481" s="422">
        <f t="shared" si="1493"/>
        <v>0</v>
      </c>
      <c r="J5481" s="422">
        <f t="shared" si="1494"/>
        <v>0</v>
      </c>
      <c r="K5481" s="419"/>
      <c r="L5481" s="423">
        <f t="shared" si="1495"/>
        <v>0</v>
      </c>
      <c r="M5481" s="423">
        <f t="shared" si="1496"/>
        <v>0</v>
      </c>
      <c r="N5481" s="424">
        <f t="shared" si="1497"/>
        <v>0</v>
      </c>
      <c r="O5481" s="424">
        <f t="shared" si="1498"/>
        <v>0</v>
      </c>
      <c r="P5481" s="420"/>
      <c r="Q5481" s="525"/>
      <c r="R5481" s="526" t="str">
        <f t="shared" si="1499"/>
        <v/>
      </c>
      <c r="S5481" s="526" t="str">
        <f t="shared" si="1501"/>
        <v/>
      </c>
      <c r="V5481" s="433">
        <f>VLOOKUP(A5481,[3]Cartilha!$A:$A,1,FALSE)</f>
        <v>103399</v>
      </c>
      <c r="W5481" s="367"/>
    </row>
    <row r="5482" spans="1:23" ht="22.5" hidden="1" x14ac:dyDescent="0.2">
      <c r="A5482" s="623">
        <v>103400</v>
      </c>
      <c r="B5482" s="616" t="s">
        <v>3171</v>
      </c>
      <c r="C5482" s="620" t="s">
        <v>7115</v>
      </c>
      <c r="D5482" s="612" t="s">
        <v>169</v>
      </c>
      <c r="E5482" s="621">
        <v>18</v>
      </c>
      <c r="F5482" s="614">
        <f t="shared" si="1500"/>
        <v>21.7</v>
      </c>
      <c r="G5482" s="510"/>
      <c r="H5482" s="423"/>
      <c r="I5482" s="422">
        <f t="shared" si="1493"/>
        <v>0</v>
      </c>
      <c r="J5482" s="422">
        <f t="shared" si="1494"/>
        <v>0</v>
      </c>
      <c r="K5482" s="419"/>
      <c r="L5482" s="423">
        <f t="shared" si="1495"/>
        <v>0</v>
      </c>
      <c r="M5482" s="423">
        <f t="shared" si="1496"/>
        <v>0</v>
      </c>
      <c r="N5482" s="424">
        <f t="shared" si="1497"/>
        <v>0</v>
      </c>
      <c r="O5482" s="424">
        <f t="shared" si="1498"/>
        <v>0</v>
      </c>
      <c r="P5482" s="420"/>
      <c r="Q5482" s="525"/>
      <c r="R5482" s="526" t="str">
        <f t="shared" si="1499"/>
        <v/>
      </c>
      <c r="S5482" s="526" t="str">
        <f t="shared" si="1501"/>
        <v/>
      </c>
      <c r="V5482" s="433">
        <f>VLOOKUP(A5482,[3]Cartilha!$A:$A,1,FALSE)</f>
        <v>103400</v>
      </c>
      <c r="W5482" s="367"/>
    </row>
    <row r="5483" spans="1:23" ht="22.5" hidden="1" x14ac:dyDescent="0.2">
      <c r="A5483" s="623">
        <v>103401</v>
      </c>
      <c r="B5483" s="616" t="s">
        <v>3171</v>
      </c>
      <c r="C5483" s="620" t="s">
        <v>7116</v>
      </c>
      <c r="D5483" s="612" t="s">
        <v>169</v>
      </c>
      <c r="E5483" s="621">
        <v>22</v>
      </c>
      <c r="F5483" s="614">
        <f t="shared" si="1500"/>
        <v>26.52</v>
      </c>
      <c r="G5483" s="510"/>
      <c r="H5483" s="423"/>
      <c r="I5483" s="422">
        <f t="shared" si="1493"/>
        <v>0</v>
      </c>
      <c r="J5483" s="422">
        <f t="shared" si="1494"/>
        <v>0</v>
      </c>
      <c r="K5483" s="419"/>
      <c r="L5483" s="423">
        <f t="shared" si="1495"/>
        <v>0</v>
      </c>
      <c r="M5483" s="423">
        <f t="shared" si="1496"/>
        <v>0</v>
      </c>
      <c r="N5483" s="424">
        <f t="shared" si="1497"/>
        <v>0</v>
      </c>
      <c r="O5483" s="424">
        <f t="shared" si="1498"/>
        <v>0</v>
      </c>
      <c r="P5483" s="420"/>
      <c r="Q5483" s="525"/>
      <c r="R5483" s="526" t="str">
        <f t="shared" si="1499"/>
        <v/>
      </c>
      <c r="S5483" s="526" t="str">
        <f t="shared" si="1501"/>
        <v/>
      </c>
      <c r="V5483" s="433">
        <f>VLOOKUP(A5483,[3]Cartilha!$A:$A,1,FALSE)</f>
        <v>103401</v>
      </c>
      <c r="W5483" s="367"/>
    </row>
    <row r="5484" spans="1:23" ht="22.5" hidden="1" x14ac:dyDescent="0.2">
      <c r="A5484" s="623">
        <v>103402</v>
      </c>
      <c r="B5484" s="616" t="s">
        <v>3171</v>
      </c>
      <c r="C5484" s="620" t="s">
        <v>7117</v>
      </c>
      <c r="D5484" s="612" t="s">
        <v>169</v>
      </c>
      <c r="E5484" s="621">
        <v>32.01</v>
      </c>
      <c r="F5484" s="614">
        <f t="shared" si="1500"/>
        <v>38.590000000000003</v>
      </c>
      <c r="G5484" s="510"/>
      <c r="H5484" s="423"/>
      <c r="I5484" s="422">
        <f t="shared" si="1493"/>
        <v>0</v>
      </c>
      <c r="J5484" s="422">
        <f t="shared" si="1494"/>
        <v>0</v>
      </c>
      <c r="K5484" s="419"/>
      <c r="L5484" s="423">
        <f t="shared" si="1495"/>
        <v>0</v>
      </c>
      <c r="M5484" s="423">
        <f t="shared" si="1496"/>
        <v>0</v>
      </c>
      <c r="N5484" s="424">
        <f t="shared" si="1497"/>
        <v>0</v>
      </c>
      <c r="O5484" s="424">
        <f t="shared" si="1498"/>
        <v>0</v>
      </c>
      <c r="P5484" s="420"/>
      <c r="Q5484" s="525"/>
      <c r="R5484" s="526" t="str">
        <f t="shared" si="1499"/>
        <v/>
      </c>
      <c r="S5484" s="526" t="str">
        <f t="shared" si="1501"/>
        <v/>
      </c>
      <c r="V5484" s="433">
        <f>VLOOKUP(A5484,[3]Cartilha!$A:$A,1,FALSE)</f>
        <v>103402</v>
      </c>
      <c r="W5484" s="367"/>
    </row>
    <row r="5485" spans="1:23" ht="22.5" hidden="1" x14ac:dyDescent="0.2">
      <c r="A5485" s="623">
        <v>103403</v>
      </c>
      <c r="B5485" s="616" t="s">
        <v>3171</v>
      </c>
      <c r="C5485" s="620" t="s">
        <v>7118</v>
      </c>
      <c r="D5485" s="612" t="s">
        <v>169</v>
      </c>
      <c r="E5485" s="621">
        <v>36</v>
      </c>
      <c r="F5485" s="614">
        <f t="shared" si="1500"/>
        <v>43.4</v>
      </c>
      <c r="G5485" s="510"/>
      <c r="H5485" s="423"/>
      <c r="I5485" s="422">
        <f t="shared" si="1493"/>
        <v>0</v>
      </c>
      <c r="J5485" s="422">
        <f t="shared" si="1494"/>
        <v>0</v>
      </c>
      <c r="K5485" s="419"/>
      <c r="L5485" s="423">
        <f t="shared" si="1495"/>
        <v>0</v>
      </c>
      <c r="M5485" s="423">
        <f t="shared" si="1496"/>
        <v>0</v>
      </c>
      <c r="N5485" s="424">
        <f t="shared" si="1497"/>
        <v>0</v>
      </c>
      <c r="O5485" s="424">
        <f t="shared" si="1498"/>
        <v>0</v>
      </c>
      <c r="P5485" s="420"/>
      <c r="Q5485" s="525"/>
      <c r="R5485" s="526" t="str">
        <f t="shared" si="1499"/>
        <v/>
      </c>
      <c r="S5485" s="526" t="str">
        <f t="shared" si="1501"/>
        <v/>
      </c>
      <c r="V5485" s="433">
        <f>VLOOKUP(A5485,[3]Cartilha!$A:$A,1,FALSE)</f>
        <v>103403</v>
      </c>
      <c r="W5485" s="367"/>
    </row>
    <row r="5486" spans="1:23" ht="22.5" hidden="1" x14ac:dyDescent="0.2">
      <c r="A5486" s="623">
        <v>103404</v>
      </c>
      <c r="B5486" s="616" t="s">
        <v>3171</v>
      </c>
      <c r="C5486" s="620" t="s">
        <v>7119</v>
      </c>
      <c r="D5486" s="612" t="s">
        <v>169</v>
      </c>
      <c r="E5486" s="621">
        <v>40.01</v>
      </c>
      <c r="F5486" s="614">
        <f t="shared" si="1500"/>
        <v>48.24</v>
      </c>
      <c r="G5486" s="510"/>
      <c r="H5486" s="423"/>
      <c r="I5486" s="422">
        <f t="shared" si="1493"/>
        <v>0</v>
      </c>
      <c r="J5486" s="422">
        <f t="shared" si="1494"/>
        <v>0</v>
      </c>
      <c r="K5486" s="419"/>
      <c r="L5486" s="423">
        <f t="shared" si="1495"/>
        <v>0</v>
      </c>
      <c r="M5486" s="423">
        <f t="shared" si="1496"/>
        <v>0</v>
      </c>
      <c r="N5486" s="424">
        <f t="shared" si="1497"/>
        <v>0</v>
      </c>
      <c r="O5486" s="424">
        <f t="shared" si="1498"/>
        <v>0</v>
      </c>
      <c r="P5486" s="420"/>
      <c r="Q5486" s="525"/>
      <c r="R5486" s="526" t="str">
        <f t="shared" si="1499"/>
        <v/>
      </c>
      <c r="S5486" s="526" t="str">
        <f t="shared" si="1501"/>
        <v/>
      </c>
      <c r="V5486" s="433">
        <f>VLOOKUP(A5486,[3]Cartilha!$A:$A,1,FALSE)</f>
        <v>103404</v>
      </c>
      <c r="W5486" s="367"/>
    </row>
    <row r="5487" spans="1:23" ht="22.5" hidden="1" x14ac:dyDescent="0.2">
      <c r="A5487" s="623">
        <v>103405</v>
      </c>
      <c r="B5487" s="616" t="s">
        <v>3171</v>
      </c>
      <c r="C5487" s="620" t="s">
        <v>7120</v>
      </c>
      <c r="D5487" s="612" t="s">
        <v>169</v>
      </c>
      <c r="E5487" s="621">
        <v>45.01</v>
      </c>
      <c r="F5487" s="614">
        <f t="shared" si="1500"/>
        <v>54.26</v>
      </c>
      <c r="G5487" s="510"/>
      <c r="H5487" s="423"/>
      <c r="I5487" s="422">
        <f t="shared" si="1493"/>
        <v>0</v>
      </c>
      <c r="J5487" s="422">
        <f t="shared" si="1494"/>
        <v>0</v>
      </c>
      <c r="K5487" s="419"/>
      <c r="L5487" s="423">
        <f t="shared" si="1495"/>
        <v>0</v>
      </c>
      <c r="M5487" s="423">
        <f t="shared" si="1496"/>
        <v>0</v>
      </c>
      <c r="N5487" s="424">
        <f t="shared" si="1497"/>
        <v>0</v>
      </c>
      <c r="O5487" s="424">
        <f t="shared" si="1498"/>
        <v>0</v>
      </c>
      <c r="P5487" s="420"/>
      <c r="Q5487" s="525"/>
      <c r="R5487" s="526" t="str">
        <f t="shared" si="1499"/>
        <v/>
      </c>
      <c r="S5487" s="526" t="str">
        <f t="shared" si="1501"/>
        <v/>
      </c>
      <c r="V5487" s="433">
        <f>VLOOKUP(A5487,[3]Cartilha!$A:$A,1,FALSE)</f>
        <v>103405</v>
      </c>
      <c r="W5487" s="367"/>
    </row>
    <row r="5488" spans="1:23" ht="22.5" hidden="1" x14ac:dyDescent="0.2">
      <c r="A5488" s="623">
        <v>103406</v>
      </c>
      <c r="B5488" s="616" t="s">
        <v>3171</v>
      </c>
      <c r="C5488" s="620" t="s">
        <v>7121</v>
      </c>
      <c r="D5488" s="612" t="s">
        <v>169</v>
      </c>
      <c r="E5488" s="621">
        <v>50.01</v>
      </c>
      <c r="F5488" s="614">
        <f t="shared" si="1500"/>
        <v>60.29</v>
      </c>
      <c r="G5488" s="510"/>
      <c r="H5488" s="423"/>
      <c r="I5488" s="422">
        <f t="shared" si="1493"/>
        <v>0</v>
      </c>
      <c r="J5488" s="422">
        <f t="shared" si="1494"/>
        <v>0</v>
      </c>
      <c r="K5488" s="419"/>
      <c r="L5488" s="423">
        <f t="shared" si="1495"/>
        <v>0</v>
      </c>
      <c r="M5488" s="423">
        <f t="shared" si="1496"/>
        <v>0</v>
      </c>
      <c r="N5488" s="424">
        <f t="shared" si="1497"/>
        <v>0</v>
      </c>
      <c r="O5488" s="424">
        <f t="shared" si="1498"/>
        <v>0</v>
      </c>
      <c r="P5488" s="420"/>
      <c r="Q5488" s="525"/>
      <c r="R5488" s="526" t="str">
        <f t="shared" si="1499"/>
        <v/>
      </c>
      <c r="S5488" s="526" t="str">
        <f t="shared" si="1501"/>
        <v/>
      </c>
      <c r="V5488" s="433">
        <f>VLOOKUP(A5488,[3]Cartilha!$A:$A,1,FALSE)</f>
        <v>103406</v>
      </c>
      <c r="W5488" s="367"/>
    </row>
    <row r="5489" spans="1:23" ht="22.5" hidden="1" x14ac:dyDescent="0.2">
      <c r="A5489" s="623">
        <v>103407</v>
      </c>
      <c r="B5489" s="616" t="s">
        <v>3171</v>
      </c>
      <c r="C5489" s="620" t="s">
        <v>7122</v>
      </c>
      <c r="D5489" s="612" t="s">
        <v>169</v>
      </c>
      <c r="E5489" s="621">
        <v>56.01</v>
      </c>
      <c r="F5489" s="614">
        <f t="shared" si="1500"/>
        <v>67.53</v>
      </c>
      <c r="G5489" s="510"/>
      <c r="H5489" s="423"/>
      <c r="I5489" s="422">
        <f t="shared" si="1493"/>
        <v>0</v>
      </c>
      <c r="J5489" s="422">
        <f t="shared" si="1494"/>
        <v>0</v>
      </c>
      <c r="K5489" s="419"/>
      <c r="L5489" s="423">
        <f t="shared" si="1495"/>
        <v>0</v>
      </c>
      <c r="M5489" s="423">
        <f t="shared" si="1496"/>
        <v>0</v>
      </c>
      <c r="N5489" s="424">
        <f t="shared" si="1497"/>
        <v>0</v>
      </c>
      <c r="O5489" s="424">
        <f t="shared" si="1498"/>
        <v>0</v>
      </c>
      <c r="P5489" s="420"/>
      <c r="Q5489" s="525"/>
      <c r="R5489" s="526" t="str">
        <f t="shared" si="1499"/>
        <v/>
      </c>
      <c r="S5489" s="526" t="str">
        <f t="shared" si="1501"/>
        <v/>
      </c>
      <c r="V5489" s="433">
        <f>VLOOKUP(A5489,[3]Cartilha!$A:$A,1,FALSE)</f>
        <v>103407</v>
      </c>
      <c r="W5489" s="367"/>
    </row>
    <row r="5490" spans="1:23" ht="22.5" hidden="1" x14ac:dyDescent="0.2">
      <c r="A5490" s="623">
        <v>103408</v>
      </c>
      <c r="B5490" s="616" t="s">
        <v>3171</v>
      </c>
      <c r="C5490" s="620" t="s">
        <v>7123</v>
      </c>
      <c r="D5490" s="612" t="s">
        <v>169</v>
      </c>
      <c r="E5490" s="621">
        <v>63.02</v>
      </c>
      <c r="F5490" s="614">
        <f t="shared" si="1500"/>
        <v>75.98</v>
      </c>
      <c r="G5490" s="510"/>
      <c r="H5490" s="423"/>
      <c r="I5490" s="422">
        <f t="shared" si="1493"/>
        <v>0</v>
      </c>
      <c r="J5490" s="422">
        <f t="shared" si="1494"/>
        <v>0</v>
      </c>
      <c r="K5490" s="419"/>
      <c r="L5490" s="423">
        <f t="shared" si="1495"/>
        <v>0</v>
      </c>
      <c r="M5490" s="423">
        <f t="shared" si="1496"/>
        <v>0</v>
      </c>
      <c r="N5490" s="424">
        <f t="shared" si="1497"/>
        <v>0</v>
      </c>
      <c r="O5490" s="424">
        <f t="shared" si="1498"/>
        <v>0</v>
      </c>
      <c r="P5490" s="420"/>
      <c r="Q5490" s="525"/>
      <c r="R5490" s="526" t="str">
        <f t="shared" si="1499"/>
        <v/>
      </c>
      <c r="S5490" s="526" t="str">
        <f t="shared" si="1501"/>
        <v/>
      </c>
      <c r="V5490" s="433">
        <f>VLOOKUP(A5490,[3]Cartilha!$A:$A,1,FALSE)</f>
        <v>103408</v>
      </c>
      <c r="W5490" s="367"/>
    </row>
    <row r="5491" spans="1:23" ht="22.5" hidden="1" x14ac:dyDescent="0.2">
      <c r="A5491" s="623">
        <v>103409</v>
      </c>
      <c r="B5491" s="616" t="s">
        <v>3171</v>
      </c>
      <c r="C5491" s="620" t="s">
        <v>7124</v>
      </c>
      <c r="D5491" s="612" t="s">
        <v>169</v>
      </c>
      <c r="E5491" s="621">
        <v>71.02</v>
      </c>
      <c r="F5491" s="614">
        <f t="shared" si="1500"/>
        <v>85.62</v>
      </c>
      <c r="G5491" s="510"/>
      <c r="H5491" s="423"/>
      <c r="I5491" s="422">
        <f t="shared" ref="I5491:I5524" si="1502">IF(ISBLANK(E5491),0,ROUND(F5491*G5491,2))</f>
        <v>0</v>
      </c>
      <c r="J5491" s="422">
        <f t="shared" ref="J5491:J5524" si="1503">IF(ISBLANK(G5491),0,ROUND(G5491*H5491,2))</f>
        <v>0</v>
      </c>
      <c r="K5491" s="419"/>
      <c r="L5491" s="423">
        <f t="shared" ref="L5491:L5524" si="1504">G5491</f>
        <v>0</v>
      </c>
      <c r="M5491" s="423">
        <f t="shared" ref="M5491:M5524" si="1505">H5491</f>
        <v>0</v>
      </c>
      <c r="N5491" s="424">
        <f t="shared" ref="N5491:N5524" si="1506">IF(ISBLANK(E5491),0,ROUND(F5491*L5491,2))</f>
        <v>0</v>
      </c>
      <c r="O5491" s="424">
        <f t="shared" ref="O5491:O5524" si="1507">IF(ISBLANK(L5491),0,ROUND(L5491*M5491,2))</f>
        <v>0</v>
      </c>
      <c r="P5491" s="420"/>
      <c r="Q5491" s="525"/>
      <c r="R5491" s="526" t="str">
        <f t="shared" si="1499"/>
        <v/>
      </c>
      <c r="S5491" s="526" t="str">
        <f t="shared" si="1501"/>
        <v/>
      </c>
      <c r="V5491" s="433">
        <f>VLOOKUP(A5491,[3]Cartilha!$A:$A,1,FALSE)</f>
        <v>103409</v>
      </c>
      <c r="W5491" s="367"/>
    </row>
    <row r="5492" spans="1:23" ht="22.5" hidden="1" x14ac:dyDescent="0.2">
      <c r="A5492" s="623">
        <v>103410</v>
      </c>
      <c r="B5492" s="616" t="s">
        <v>3171</v>
      </c>
      <c r="C5492" s="620" t="s">
        <v>7125</v>
      </c>
      <c r="D5492" s="612" t="s">
        <v>169</v>
      </c>
      <c r="E5492" s="621">
        <v>80.02</v>
      </c>
      <c r="F5492" s="614">
        <f t="shared" si="1500"/>
        <v>96.47</v>
      </c>
      <c r="G5492" s="510"/>
      <c r="H5492" s="423"/>
      <c r="I5492" s="422">
        <f t="shared" si="1502"/>
        <v>0</v>
      </c>
      <c r="J5492" s="422">
        <f t="shared" si="1503"/>
        <v>0</v>
      </c>
      <c r="K5492" s="419"/>
      <c r="L5492" s="423">
        <f t="shared" si="1504"/>
        <v>0</v>
      </c>
      <c r="M5492" s="423">
        <f t="shared" si="1505"/>
        <v>0</v>
      </c>
      <c r="N5492" s="424">
        <f t="shared" si="1506"/>
        <v>0</v>
      </c>
      <c r="O5492" s="424">
        <f t="shared" si="1507"/>
        <v>0</v>
      </c>
      <c r="P5492" s="420"/>
      <c r="Q5492" s="525"/>
      <c r="R5492" s="526" t="str">
        <f t="shared" si="1499"/>
        <v/>
      </c>
      <c r="S5492" s="526" t="str">
        <f t="shared" si="1501"/>
        <v/>
      </c>
      <c r="V5492" s="433">
        <f>VLOOKUP(A5492,[3]Cartilha!$A:$A,1,FALSE)</f>
        <v>103410</v>
      </c>
      <c r="W5492" s="367"/>
    </row>
    <row r="5493" spans="1:23" ht="22.5" hidden="1" x14ac:dyDescent="0.2">
      <c r="A5493" s="623">
        <v>103411</v>
      </c>
      <c r="B5493" s="616" t="s">
        <v>3171</v>
      </c>
      <c r="C5493" s="620" t="s">
        <v>7126</v>
      </c>
      <c r="D5493" s="612" t="s">
        <v>169</v>
      </c>
      <c r="E5493" s="621">
        <v>7.99</v>
      </c>
      <c r="F5493" s="614">
        <f t="shared" si="1500"/>
        <v>9.6300000000000008</v>
      </c>
      <c r="G5493" s="510"/>
      <c r="H5493" s="423"/>
      <c r="I5493" s="422">
        <f t="shared" si="1502"/>
        <v>0</v>
      </c>
      <c r="J5493" s="422">
        <f t="shared" si="1503"/>
        <v>0</v>
      </c>
      <c r="K5493" s="419"/>
      <c r="L5493" s="423">
        <f t="shared" si="1504"/>
        <v>0</v>
      </c>
      <c r="M5493" s="423">
        <f t="shared" si="1505"/>
        <v>0</v>
      </c>
      <c r="N5493" s="424">
        <f t="shared" si="1506"/>
        <v>0</v>
      </c>
      <c r="O5493" s="424">
        <f t="shared" si="1507"/>
        <v>0</v>
      </c>
      <c r="P5493" s="420"/>
      <c r="Q5493" s="525"/>
      <c r="R5493" s="526" t="str">
        <f t="shared" si="1499"/>
        <v/>
      </c>
      <c r="S5493" s="526" t="str">
        <f t="shared" si="1501"/>
        <v/>
      </c>
      <c r="V5493" s="433">
        <f>VLOOKUP(A5493,[3]Cartilha!$A:$A,1,FALSE)</f>
        <v>103411</v>
      </c>
      <c r="W5493" s="367"/>
    </row>
    <row r="5494" spans="1:23" ht="22.5" hidden="1" x14ac:dyDescent="0.2">
      <c r="A5494" s="623">
        <v>103412</v>
      </c>
      <c r="B5494" s="616" t="s">
        <v>3171</v>
      </c>
      <c r="C5494" s="620" t="s">
        <v>7127</v>
      </c>
      <c r="D5494" s="612" t="s">
        <v>169</v>
      </c>
      <c r="E5494" s="621">
        <v>12.8</v>
      </c>
      <c r="F5494" s="614">
        <f t="shared" si="1500"/>
        <v>15.43</v>
      </c>
      <c r="G5494" s="510"/>
      <c r="H5494" s="423"/>
      <c r="I5494" s="422">
        <f t="shared" si="1502"/>
        <v>0</v>
      </c>
      <c r="J5494" s="422">
        <f t="shared" si="1503"/>
        <v>0</v>
      </c>
      <c r="K5494" s="419"/>
      <c r="L5494" s="423">
        <f t="shared" si="1504"/>
        <v>0</v>
      </c>
      <c r="M5494" s="423">
        <f t="shared" si="1505"/>
        <v>0</v>
      </c>
      <c r="N5494" s="424">
        <f t="shared" si="1506"/>
        <v>0</v>
      </c>
      <c r="O5494" s="424">
        <f t="shared" si="1507"/>
        <v>0</v>
      </c>
      <c r="P5494" s="420"/>
      <c r="Q5494" s="525"/>
      <c r="R5494" s="526" t="str">
        <f t="shared" si="1499"/>
        <v/>
      </c>
      <c r="S5494" s="526" t="str">
        <f t="shared" si="1501"/>
        <v/>
      </c>
      <c r="V5494" s="433">
        <f>VLOOKUP(A5494,[3]Cartilha!$A:$A,1,FALSE)</f>
        <v>103412</v>
      </c>
      <c r="W5494" s="367"/>
    </row>
    <row r="5495" spans="1:23" ht="22.5" hidden="1" x14ac:dyDescent="0.2">
      <c r="A5495" s="623">
        <v>103413</v>
      </c>
      <c r="B5495" s="616" t="s">
        <v>3171</v>
      </c>
      <c r="C5495" s="620" t="s">
        <v>7128</v>
      </c>
      <c r="D5495" s="612" t="s">
        <v>169</v>
      </c>
      <c r="E5495" s="621">
        <v>25.2</v>
      </c>
      <c r="F5495" s="614">
        <f t="shared" si="1500"/>
        <v>30.38</v>
      </c>
      <c r="G5495" s="510"/>
      <c r="H5495" s="423"/>
      <c r="I5495" s="422">
        <f t="shared" si="1502"/>
        <v>0</v>
      </c>
      <c r="J5495" s="422">
        <f t="shared" si="1503"/>
        <v>0</v>
      </c>
      <c r="K5495" s="419"/>
      <c r="L5495" s="423">
        <f t="shared" si="1504"/>
        <v>0</v>
      </c>
      <c r="M5495" s="423">
        <f t="shared" si="1505"/>
        <v>0</v>
      </c>
      <c r="N5495" s="424">
        <f t="shared" si="1506"/>
        <v>0</v>
      </c>
      <c r="O5495" s="424">
        <f t="shared" si="1507"/>
        <v>0</v>
      </c>
      <c r="P5495" s="420"/>
      <c r="Q5495" s="525"/>
      <c r="R5495" s="526" t="str">
        <f t="shared" si="1499"/>
        <v/>
      </c>
      <c r="S5495" s="526" t="str">
        <f t="shared" si="1501"/>
        <v/>
      </c>
      <c r="V5495" s="433">
        <f>VLOOKUP(A5495,[3]Cartilha!$A:$A,1,FALSE)</f>
        <v>103413</v>
      </c>
      <c r="W5495" s="367"/>
    </row>
    <row r="5496" spans="1:23" ht="22.5" hidden="1" x14ac:dyDescent="0.2">
      <c r="A5496" s="623">
        <v>103414</v>
      </c>
      <c r="B5496" s="616" t="s">
        <v>3171</v>
      </c>
      <c r="C5496" s="620" t="s">
        <v>7129</v>
      </c>
      <c r="D5496" s="612" t="s">
        <v>169</v>
      </c>
      <c r="E5496" s="621">
        <v>36</v>
      </c>
      <c r="F5496" s="614">
        <f t="shared" si="1500"/>
        <v>43.4</v>
      </c>
      <c r="G5496" s="510"/>
      <c r="H5496" s="423"/>
      <c r="I5496" s="422">
        <f t="shared" si="1502"/>
        <v>0</v>
      </c>
      <c r="J5496" s="422">
        <f t="shared" si="1503"/>
        <v>0</v>
      </c>
      <c r="K5496" s="419"/>
      <c r="L5496" s="423">
        <f t="shared" si="1504"/>
        <v>0</v>
      </c>
      <c r="M5496" s="423">
        <f t="shared" si="1505"/>
        <v>0</v>
      </c>
      <c r="N5496" s="424">
        <f t="shared" si="1506"/>
        <v>0</v>
      </c>
      <c r="O5496" s="424">
        <f t="shared" si="1507"/>
        <v>0</v>
      </c>
      <c r="P5496" s="420"/>
      <c r="Q5496" s="525"/>
      <c r="R5496" s="526" t="str">
        <f t="shared" si="1499"/>
        <v/>
      </c>
      <c r="S5496" s="526" t="str">
        <f t="shared" si="1501"/>
        <v/>
      </c>
      <c r="V5496" s="433">
        <f>VLOOKUP(A5496,[3]Cartilha!$A:$A,1,FALSE)</f>
        <v>103414</v>
      </c>
      <c r="W5496" s="367"/>
    </row>
    <row r="5497" spans="1:23" ht="22.5" hidden="1" x14ac:dyDescent="0.2">
      <c r="A5497" s="623">
        <v>103415</v>
      </c>
      <c r="B5497" s="616" t="s">
        <v>3171</v>
      </c>
      <c r="C5497" s="620" t="s">
        <v>7130</v>
      </c>
      <c r="D5497" s="612" t="s">
        <v>169</v>
      </c>
      <c r="E5497" s="621">
        <v>44</v>
      </c>
      <c r="F5497" s="614">
        <f t="shared" si="1500"/>
        <v>53.05</v>
      </c>
      <c r="G5497" s="510"/>
      <c r="H5497" s="423"/>
      <c r="I5497" s="422">
        <f t="shared" si="1502"/>
        <v>0</v>
      </c>
      <c r="J5497" s="422">
        <f t="shared" si="1503"/>
        <v>0</v>
      </c>
      <c r="K5497" s="419"/>
      <c r="L5497" s="423">
        <f t="shared" si="1504"/>
        <v>0</v>
      </c>
      <c r="M5497" s="423">
        <f t="shared" si="1505"/>
        <v>0</v>
      </c>
      <c r="N5497" s="424">
        <f t="shared" si="1506"/>
        <v>0</v>
      </c>
      <c r="O5497" s="424">
        <f t="shared" si="1507"/>
        <v>0</v>
      </c>
      <c r="P5497" s="420"/>
      <c r="Q5497" s="525"/>
      <c r="R5497" s="526" t="str">
        <f t="shared" si="1499"/>
        <v/>
      </c>
      <c r="S5497" s="526" t="str">
        <f t="shared" si="1501"/>
        <v/>
      </c>
      <c r="V5497" s="433">
        <f>VLOOKUP(A5497,[3]Cartilha!$A:$A,1,FALSE)</f>
        <v>103415</v>
      </c>
      <c r="W5497" s="367"/>
    </row>
    <row r="5498" spans="1:23" ht="22.5" hidden="1" x14ac:dyDescent="0.2">
      <c r="A5498" s="623">
        <v>103416</v>
      </c>
      <c r="B5498" s="616" t="s">
        <v>3171</v>
      </c>
      <c r="C5498" s="620" t="s">
        <v>7131</v>
      </c>
      <c r="D5498" s="612" t="s">
        <v>169</v>
      </c>
      <c r="E5498" s="621">
        <v>64.02</v>
      </c>
      <c r="F5498" s="614">
        <f t="shared" si="1500"/>
        <v>77.180000000000007</v>
      </c>
      <c r="G5498" s="510"/>
      <c r="H5498" s="423"/>
      <c r="I5498" s="422">
        <f t="shared" si="1502"/>
        <v>0</v>
      </c>
      <c r="J5498" s="422">
        <f t="shared" si="1503"/>
        <v>0</v>
      </c>
      <c r="K5498" s="419"/>
      <c r="L5498" s="423">
        <f t="shared" si="1504"/>
        <v>0</v>
      </c>
      <c r="M5498" s="423">
        <f t="shared" si="1505"/>
        <v>0</v>
      </c>
      <c r="N5498" s="424">
        <f t="shared" si="1506"/>
        <v>0</v>
      </c>
      <c r="O5498" s="424">
        <f t="shared" si="1507"/>
        <v>0</v>
      </c>
      <c r="P5498" s="420"/>
      <c r="Q5498" s="525"/>
      <c r="R5498" s="526" t="str">
        <f t="shared" si="1499"/>
        <v/>
      </c>
      <c r="S5498" s="526" t="str">
        <f t="shared" si="1501"/>
        <v/>
      </c>
      <c r="V5498" s="433">
        <f>VLOOKUP(A5498,[3]Cartilha!$A:$A,1,FALSE)</f>
        <v>103416</v>
      </c>
      <c r="W5498" s="367"/>
    </row>
    <row r="5499" spans="1:23" ht="22.5" hidden="1" x14ac:dyDescent="0.2">
      <c r="A5499" s="623">
        <v>103417</v>
      </c>
      <c r="B5499" s="616" t="s">
        <v>3171</v>
      </c>
      <c r="C5499" s="620" t="s">
        <v>7132</v>
      </c>
      <c r="D5499" s="612" t="s">
        <v>169</v>
      </c>
      <c r="E5499" s="621">
        <v>72.02</v>
      </c>
      <c r="F5499" s="614">
        <f t="shared" si="1500"/>
        <v>86.83</v>
      </c>
      <c r="G5499" s="510"/>
      <c r="H5499" s="423"/>
      <c r="I5499" s="422">
        <f t="shared" si="1502"/>
        <v>0</v>
      </c>
      <c r="J5499" s="422">
        <f t="shared" si="1503"/>
        <v>0</v>
      </c>
      <c r="K5499" s="419"/>
      <c r="L5499" s="423">
        <f t="shared" si="1504"/>
        <v>0</v>
      </c>
      <c r="M5499" s="423">
        <f t="shared" si="1505"/>
        <v>0</v>
      </c>
      <c r="N5499" s="424">
        <f t="shared" si="1506"/>
        <v>0</v>
      </c>
      <c r="O5499" s="424">
        <f t="shared" si="1507"/>
        <v>0</v>
      </c>
      <c r="P5499" s="420"/>
      <c r="Q5499" s="525"/>
      <c r="R5499" s="526" t="str">
        <f t="shared" si="1499"/>
        <v/>
      </c>
      <c r="S5499" s="526" t="str">
        <f t="shared" si="1501"/>
        <v/>
      </c>
      <c r="V5499" s="433">
        <f>VLOOKUP(A5499,[3]Cartilha!$A:$A,1,FALSE)</f>
        <v>103417</v>
      </c>
      <c r="W5499" s="367"/>
    </row>
    <row r="5500" spans="1:23" ht="22.5" hidden="1" x14ac:dyDescent="0.2">
      <c r="A5500" s="623">
        <v>103418</v>
      </c>
      <c r="B5500" s="616" t="s">
        <v>3171</v>
      </c>
      <c r="C5500" s="620" t="s">
        <v>7133</v>
      </c>
      <c r="D5500" s="612" t="s">
        <v>169</v>
      </c>
      <c r="E5500" s="621">
        <v>80.02</v>
      </c>
      <c r="F5500" s="614">
        <f t="shared" si="1500"/>
        <v>96.47</v>
      </c>
      <c r="G5500" s="510"/>
      <c r="H5500" s="423"/>
      <c r="I5500" s="422">
        <f t="shared" si="1502"/>
        <v>0</v>
      </c>
      <c r="J5500" s="422">
        <f t="shared" si="1503"/>
        <v>0</v>
      </c>
      <c r="K5500" s="419"/>
      <c r="L5500" s="423">
        <f t="shared" si="1504"/>
        <v>0</v>
      </c>
      <c r="M5500" s="423">
        <f t="shared" si="1505"/>
        <v>0</v>
      </c>
      <c r="N5500" s="424">
        <f t="shared" si="1506"/>
        <v>0</v>
      </c>
      <c r="O5500" s="424">
        <f t="shared" si="1507"/>
        <v>0</v>
      </c>
      <c r="P5500" s="420"/>
      <c r="Q5500" s="525"/>
      <c r="R5500" s="526" t="str">
        <f t="shared" si="1499"/>
        <v/>
      </c>
      <c r="S5500" s="526" t="str">
        <f t="shared" si="1501"/>
        <v/>
      </c>
      <c r="V5500" s="433">
        <f>VLOOKUP(A5500,[3]Cartilha!$A:$A,1,FALSE)</f>
        <v>103418</v>
      </c>
      <c r="W5500" s="367"/>
    </row>
    <row r="5501" spans="1:23" ht="22.5" hidden="1" x14ac:dyDescent="0.2">
      <c r="A5501" s="623">
        <v>103419</v>
      </c>
      <c r="B5501" s="616" t="s">
        <v>3171</v>
      </c>
      <c r="C5501" s="620" t="s">
        <v>7134</v>
      </c>
      <c r="D5501" s="612" t="s">
        <v>169</v>
      </c>
      <c r="E5501" s="621">
        <v>90.03</v>
      </c>
      <c r="F5501" s="614">
        <f t="shared" si="1500"/>
        <v>108.54</v>
      </c>
      <c r="G5501" s="510"/>
      <c r="H5501" s="423"/>
      <c r="I5501" s="422">
        <f t="shared" si="1502"/>
        <v>0</v>
      </c>
      <c r="J5501" s="422">
        <f t="shared" si="1503"/>
        <v>0</v>
      </c>
      <c r="K5501" s="419"/>
      <c r="L5501" s="423">
        <f t="shared" si="1504"/>
        <v>0</v>
      </c>
      <c r="M5501" s="423">
        <f t="shared" si="1505"/>
        <v>0</v>
      </c>
      <c r="N5501" s="424">
        <f t="shared" si="1506"/>
        <v>0</v>
      </c>
      <c r="O5501" s="424">
        <f t="shared" si="1507"/>
        <v>0</v>
      </c>
      <c r="P5501" s="420"/>
      <c r="Q5501" s="525"/>
      <c r="R5501" s="526" t="str">
        <f t="shared" si="1499"/>
        <v/>
      </c>
      <c r="S5501" s="526" t="str">
        <f t="shared" si="1501"/>
        <v/>
      </c>
      <c r="V5501" s="433">
        <f>VLOOKUP(A5501,[3]Cartilha!$A:$A,1,FALSE)</f>
        <v>103419</v>
      </c>
      <c r="W5501" s="367"/>
    </row>
    <row r="5502" spans="1:23" ht="22.5" hidden="1" x14ac:dyDescent="0.2">
      <c r="A5502" s="623">
        <v>103420</v>
      </c>
      <c r="B5502" s="616" t="s">
        <v>3171</v>
      </c>
      <c r="C5502" s="620" t="s">
        <v>7135</v>
      </c>
      <c r="D5502" s="612" t="s">
        <v>169</v>
      </c>
      <c r="E5502" s="621">
        <v>100.03</v>
      </c>
      <c r="F5502" s="614">
        <f t="shared" si="1500"/>
        <v>120.6</v>
      </c>
      <c r="G5502" s="510"/>
      <c r="H5502" s="423"/>
      <c r="I5502" s="422">
        <f t="shared" si="1502"/>
        <v>0</v>
      </c>
      <c r="J5502" s="422">
        <f t="shared" si="1503"/>
        <v>0</v>
      </c>
      <c r="K5502" s="419"/>
      <c r="L5502" s="423">
        <f t="shared" si="1504"/>
        <v>0</v>
      </c>
      <c r="M5502" s="423">
        <f t="shared" si="1505"/>
        <v>0</v>
      </c>
      <c r="N5502" s="424">
        <f t="shared" si="1506"/>
        <v>0</v>
      </c>
      <c r="O5502" s="424">
        <f t="shared" si="1507"/>
        <v>0</v>
      </c>
      <c r="P5502" s="420"/>
      <c r="Q5502" s="525"/>
      <c r="R5502" s="526" t="str">
        <f t="shared" si="1499"/>
        <v/>
      </c>
      <c r="S5502" s="526" t="str">
        <f t="shared" si="1501"/>
        <v/>
      </c>
      <c r="V5502" s="433">
        <f>VLOOKUP(A5502,[3]Cartilha!$A:$A,1,FALSE)</f>
        <v>103420</v>
      </c>
      <c r="W5502" s="367"/>
    </row>
    <row r="5503" spans="1:23" ht="22.5" hidden="1" x14ac:dyDescent="0.2">
      <c r="A5503" s="623">
        <v>103421</v>
      </c>
      <c r="B5503" s="616" t="s">
        <v>3171</v>
      </c>
      <c r="C5503" s="620" t="s">
        <v>7136</v>
      </c>
      <c r="D5503" s="612" t="s">
        <v>169</v>
      </c>
      <c r="E5503" s="621">
        <v>112.04</v>
      </c>
      <c r="F5503" s="614">
        <f t="shared" si="1500"/>
        <v>135.08000000000001</v>
      </c>
      <c r="G5503" s="510"/>
      <c r="H5503" s="423"/>
      <c r="I5503" s="422">
        <f t="shared" si="1502"/>
        <v>0</v>
      </c>
      <c r="J5503" s="422">
        <f t="shared" si="1503"/>
        <v>0</v>
      </c>
      <c r="K5503" s="419"/>
      <c r="L5503" s="423">
        <f t="shared" si="1504"/>
        <v>0</v>
      </c>
      <c r="M5503" s="423">
        <f t="shared" si="1505"/>
        <v>0</v>
      </c>
      <c r="N5503" s="424">
        <f t="shared" si="1506"/>
        <v>0</v>
      </c>
      <c r="O5503" s="424">
        <f t="shared" si="1507"/>
        <v>0</v>
      </c>
      <c r="P5503" s="420"/>
      <c r="Q5503" s="525"/>
      <c r="R5503" s="526" t="str">
        <f t="shared" si="1499"/>
        <v/>
      </c>
      <c r="S5503" s="526" t="str">
        <f t="shared" si="1501"/>
        <v/>
      </c>
      <c r="V5503" s="433">
        <f>VLOOKUP(A5503,[3]Cartilha!$A:$A,1,FALSE)</f>
        <v>103421</v>
      </c>
      <c r="W5503" s="367"/>
    </row>
    <row r="5504" spans="1:23" ht="22.5" hidden="1" x14ac:dyDescent="0.2">
      <c r="A5504" s="623">
        <v>103422</v>
      </c>
      <c r="B5504" s="616" t="s">
        <v>3171</v>
      </c>
      <c r="C5504" s="620" t="s">
        <v>7137</v>
      </c>
      <c r="D5504" s="612" t="s">
        <v>169</v>
      </c>
      <c r="E5504" s="621">
        <v>126.04</v>
      </c>
      <c r="F5504" s="614">
        <f t="shared" si="1500"/>
        <v>151.94999999999999</v>
      </c>
      <c r="G5504" s="510"/>
      <c r="H5504" s="423"/>
      <c r="I5504" s="422">
        <f t="shared" si="1502"/>
        <v>0</v>
      </c>
      <c r="J5504" s="422">
        <f t="shared" si="1503"/>
        <v>0</v>
      </c>
      <c r="K5504" s="419"/>
      <c r="L5504" s="423">
        <f t="shared" si="1504"/>
        <v>0</v>
      </c>
      <c r="M5504" s="423">
        <f t="shared" si="1505"/>
        <v>0</v>
      </c>
      <c r="N5504" s="424">
        <f t="shared" si="1506"/>
        <v>0</v>
      </c>
      <c r="O5504" s="424">
        <f t="shared" si="1507"/>
        <v>0</v>
      </c>
      <c r="P5504" s="420"/>
      <c r="Q5504" s="525"/>
      <c r="R5504" s="526" t="str">
        <f t="shared" si="1499"/>
        <v/>
      </c>
      <c r="S5504" s="526" t="str">
        <f t="shared" si="1501"/>
        <v/>
      </c>
      <c r="V5504" s="433">
        <f>VLOOKUP(A5504,[3]Cartilha!$A:$A,1,FALSE)</f>
        <v>103422</v>
      </c>
      <c r="W5504" s="367"/>
    </row>
    <row r="5505" spans="1:23" ht="22.5" hidden="1" x14ac:dyDescent="0.2">
      <c r="A5505" s="623">
        <v>103423</v>
      </c>
      <c r="B5505" s="616" t="s">
        <v>3171</v>
      </c>
      <c r="C5505" s="620" t="s">
        <v>7138</v>
      </c>
      <c r="D5505" s="612" t="s">
        <v>169</v>
      </c>
      <c r="E5505" s="621">
        <v>142.06</v>
      </c>
      <c r="F5505" s="614">
        <f t="shared" si="1500"/>
        <v>171.27</v>
      </c>
      <c r="G5505" s="510"/>
      <c r="H5505" s="423"/>
      <c r="I5505" s="422">
        <f t="shared" si="1502"/>
        <v>0</v>
      </c>
      <c r="J5505" s="422">
        <f t="shared" si="1503"/>
        <v>0</v>
      </c>
      <c r="K5505" s="419"/>
      <c r="L5505" s="423">
        <f t="shared" si="1504"/>
        <v>0</v>
      </c>
      <c r="M5505" s="423">
        <f t="shared" si="1505"/>
        <v>0</v>
      </c>
      <c r="N5505" s="424">
        <f t="shared" si="1506"/>
        <v>0</v>
      </c>
      <c r="O5505" s="424">
        <f t="shared" si="1507"/>
        <v>0</v>
      </c>
      <c r="P5505" s="420"/>
      <c r="Q5505" s="525"/>
      <c r="R5505" s="526" t="str">
        <f t="shared" si="1499"/>
        <v/>
      </c>
      <c r="S5505" s="526" t="str">
        <f t="shared" si="1501"/>
        <v/>
      </c>
      <c r="V5505" s="433">
        <f>VLOOKUP(A5505,[3]Cartilha!$A:$A,1,FALSE)</f>
        <v>103423</v>
      </c>
      <c r="W5505" s="367"/>
    </row>
    <row r="5506" spans="1:23" ht="22.5" hidden="1" x14ac:dyDescent="0.2">
      <c r="A5506" s="623">
        <v>103424</v>
      </c>
      <c r="B5506" s="616" t="s">
        <v>3171</v>
      </c>
      <c r="C5506" s="620" t="s">
        <v>7139</v>
      </c>
      <c r="D5506" s="612" t="s">
        <v>169</v>
      </c>
      <c r="E5506" s="621">
        <v>160.06</v>
      </c>
      <c r="F5506" s="614">
        <f t="shared" si="1500"/>
        <v>192.97</v>
      </c>
      <c r="G5506" s="510"/>
      <c r="H5506" s="423"/>
      <c r="I5506" s="422">
        <f t="shared" si="1502"/>
        <v>0</v>
      </c>
      <c r="J5506" s="422">
        <f t="shared" si="1503"/>
        <v>0</v>
      </c>
      <c r="K5506" s="419"/>
      <c r="L5506" s="423">
        <f t="shared" si="1504"/>
        <v>0</v>
      </c>
      <c r="M5506" s="423">
        <f t="shared" si="1505"/>
        <v>0</v>
      </c>
      <c r="N5506" s="424">
        <f t="shared" si="1506"/>
        <v>0</v>
      </c>
      <c r="O5506" s="424">
        <f t="shared" si="1507"/>
        <v>0</v>
      </c>
      <c r="P5506" s="420"/>
      <c r="Q5506" s="525"/>
      <c r="R5506" s="526" t="str">
        <f t="shared" si="1499"/>
        <v/>
      </c>
      <c r="S5506" s="526" t="str">
        <f t="shared" si="1501"/>
        <v/>
      </c>
      <c r="V5506" s="433">
        <f>VLOOKUP(A5506,[3]Cartilha!$A:$A,1,FALSE)</f>
        <v>103424</v>
      </c>
      <c r="W5506" s="367"/>
    </row>
    <row r="5507" spans="1:23" ht="22.5" hidden="1" x14ac:dyDescent="0.2">
      <c r="A5507" s="623">
        <v>103425</v>
      </c>
      <c r="B5507" s="616" t="s">
        <v>3171</v>
      </c>
      <c r="C5507" s="620" t="s">
        <v>7140</v>
      </c>
      <c r="D5507" s="612" t="s">
        <v>169</v>
      </c>
      <c r="E5507" s="621">
        <v>16.93</v>
      </c>
      <c r="F5507" s="614">
        <f t="shared" si="1500"/>
        <v>20.41</v>
      </c>
      <c r="G5507" s="510"/>
      <c r="H5507" s="423"/>
      <c r="I5507" s="422">
        <f t="shared" si="1502"/>
        <v>0</v>
      </c>
      <c r="J5507" s="422">
        <f t="shared" si="1503"/>
        <v>0</v>
      </c>
      <c r="K5507" s="419"/>
      <c r="L5507" s="423">
        <f t="shared" si="1504"/>
        <v>0</v>
      </c>
      <c r="M5507" s="423">
        <f t="shared" si="1505"/>
        <v>0</v>
      </c>
      <c r="N5507" s="424">
        <f t="shared" si="1506"/>
        <v>0</v>
      </c>
      <c r="O5507" s="424">
        <f t="shared" si="1507"/>
        <v>0</v>
      </c>
      <c r="P5507" s="420"/>
      <c r="Q5507" s="525"/>
      <c r="R5507" s="526" t="str">
        <f t="shared" si="1499"/>
        <v/>
      </c>
      <c r="S5507" s="526" t="str">
        <f t="shared" si="1501"/>
        <v/>
      </c>
      <c r="V5507" s="433">
        <f>VLOOKUP(A5507,[3]Cartilha!$A:$A,1,FALSE)</f>
        <v>103425</v>
      </c>
      <c r="W5507" s="367"/>
    </row>
    <row r="5508" spans="1:23" ht="22.5" hidden="1" x14ac:dyDescent="0.2">
      <c r="A5508" s="623">
        <v>103426</v>
      </c>
      <c r="B5508" s="616" t="s">
        <v>3171</v>
      </c>
      <c r="C5508" s="620" t="s">
        <v>7141</v>
      </c>
      <c r="D5508" s="612" t="s">
        <v>169</v>
      </c>
      <c r="E5508" s="621">
        <v>20.350000000000001</v>
      </c>
      <c r="F5508" s="614">
        <f t="shared" si="1500"/>
        <v>24.53</v>
      </c>
      <c r="G5508" s="510"/>
      <c r="H5508" s="423"/>
      <c r="I5508" s="422">
        <f t="shared" si="1502"/>
        <v>0</v>
      </c>
      <c r="J5508" s="422">
        <f t="shared" si="1503"/>
        <v>0</v>
      </c>
      <c r="K5508" s="419"/>
      <c r="L5508" s="423">
        <f t="shared" si="1504"/>
        <v>0</v>
      </c>
      <c r="M5508" s="423">
        <f t="shared" si="1505"/>
        <v>0</v>
      </c>
      <c r="N5508" s="424">
        <f t="shared" si="1506"/>
        <v>0</v>
      </c>
      <c r="O5508" s="424">
        <f t="shared" si="1507"/>
        <v>0</v>
      </c>
      <c r="P5508" s="420"/>
      <c r="Q5508" s="525"/>
      <c r="R5508" s="526" t="str">
        <f t="shared" si="1499"/>
        <v/>
      </c>
      <c r="S5508" s="526" t="str">
        <f t="shared" si="1501"/>
        <v/>
      </c>
      <c r="V5508" s="433">
        <f>VLOOKUP(A5508,[3]Cartilha!$A:$A,1,FALSE)</f>
        <v>103426</v>
      </c>
      <c r="W5508" s="367"/>
    </row>
    <row r="5509" spans="1:23" ht="22.5" hidden="1" x14ac:dyDescent="0.2">
      <c r="A5509" s="623">
        <v>103427</v>
      </c>
      <c r="B5509" s="616" t="s">
        <v>3171</v>
      </c>
      <c r="C5509" s="620" t="s">
        <v>7142</v>
      </c>
      <c r="D5509" s="612" t="s">
        <v>169</v>
      </c>
      <c r="E5509" s="621">
        <v>40.76</v>
      </c>
      <c r="F5509" s="614">
        <f t="shared" si="1500"/>
        <v>49.14</v>
      </c>
      <c r="G5509" s="510"/>
      <c r="H5509" s="423"/>
      <c r="I5509" s="422">
        <f t="shared" si="1502"/>
        <v>0</v>
      </c>
      <c r="J5509" s="422">
        <f t="shared" si="1503"/>
        <v>0</v>
      </c>
      <c r="K5509" s="419"/>
      <c r="L5509" s="423">
        <f t="shared" si="1504"/>
        <v>0</v>
      </c>
      <c r="M5509" s="423">
        <f t="shared" si="1505"/>
        <v>0</v>
      </c>
      <c r="N5509" s="424">
        <f t="shared" si="1506"/>
        <v>0</v>
      </c>
      <c r="O5509" s="424">
        <f t="shared" si="1507"/>
        <v>0</v>
      </c>
      <c r="P5509" s="420"/>
      <c r="Q5509" s="525"/>
      <c r="R5509" s="526" t="str">
        <f t="shared" si="1499"/>
        <v/>
      </c>
      <c r="S5509" s="526" t="str">
        <f t="shared" si="1501"/>
        <v/>
      </c>
      <c r="V5509" s="433">
        <f>VLOOKUP(A5509,[3]Cartilha!$A:$A,1,FALSE)</f>
        <v>103427</v>
      </c>
      <c r="W5509" s="367"/>
    </row>
    <row r="5510" spans="1:23" ht="22.5" hidden="1" x14ac:dyDescent="0.2">
      <c r="A5510" s="623">
        <v>103428</v>
      </c>
      <c r="B5510" s="616" t="s">
        <v>3171</v>
      </c>
      <c r="C5510" s="620" t="s">
        <v>7143</v>
      </c>
      <c r="D5510" s="612" t="s">
        <v>169</v>
      </c>
      <c r="E5510" s="621">
        <v>271.51</v>
      </c>
      <c r="F5510" s="614">
        <f t="shared" si="1500"/>
        <v>327.33</v>
      </c>
      <c r="G5510" s="510"/>
      <c r="H5510" s="423"/>
      <c r="I5510" s="422">
        <f t="shared" si="1502"/>
        <v>0</v>
      </c>
      <c r="J5510" s="422">
        <f t="shared" si="1503"/>
        <v>0</v>
      </c>
      <c r="K5510" s="419"/>
      <c r="L5510" s="423">
        <f t="shared" si="1504"/>
        <v>0</v>
      </c>
      <c r="M5510" s="423">
        <f t="shared" si="1505"/>
        <v>0</v>
      </c>
      <c r="N5510" s="424">
        <f t="shared" si="1506"/>
        <v>0</v>
      </c>
      <c r="O5510" s="424">
        <f t="shared" si="1507"/>
        <v>0</v>
      </c>
      <c r="P5510" s="420"/>
      <c r="Q5510" s="525"/>
      <c r="R5510" s="526" t="str">
        <f t="shared" si="1499"/>
        <v/>
      </c>
      <c r="S5510" s="526" t="str">
        <f t="shared" si="1501"/>
        <v/>
      </c>
      <c r="V5510" s="433">
        <f>VLOOKUP(A5510,[3]Cartilha!$A:$A,1,FALSE)</f>
        <v>103428</v>
      </c>
      <c r="W5510" s="367"/>
    </row>
    <row r="5511" spans="1:23" ht="22.5" hidden="1" x14ac:dyDescent="0.2">
      <c r="A5511" s="623">
        <v>103429</v>
      </c>
      <c r="B5511" s="616" t="s">
        <v>3171</v>
      </c>
      <c r="C5511" s="620" t="s">
        <v>7144</v>
      </c>
      <c r="D5511" s="612" t="s">
        <v>169</v>
      </c>
      <c r="E5511" s="621">
        <v>3007.45</v>
      </c>
      <c r="F5511" s="614">
        <f t="shared" si="1500"/>
        <v>3625.78</v>
      </c>
      <c r="G5511" s="510"/>
      <c r="H5511" s="423"/>
      <c r="I5511" s="422">
        <f t="shared" si="1502"/>
        <v>0</v>
      </c>
      <c r="J5511" s="422">
        <f t="shared" si="1503"/>
        <v>0</v>
      </c>
      <c r="K5511" s="419"/>
      <c r="L5511" s="423">
        <f t="shared" si="1504"/>
        <v>0</v>
      </c>
      <c r="M5511" s="423">
        <f t="shared" si="1505"/>
        <v>0</v>
      </c>
      <c r="N5511" s="424">
        <f t="shared" si="1506"/>
        <v>0</v>
      </c>
      <c r="O5511" s="424">
        <f t="shared" si="1507"/>
        <v>0</v>
      </c>
      <c r="P5511" s="420"/>
      <c r="Q5511" s="525"/>
      <c r="R5511" s="526" t="str">
        <f t="shared" si="1499"/>
        <v/>
      </c>
      <c r="S5511" s="526" t="str">
        <f t="shared" si="1501"/>
        <v/>
      </c>
      <c r="V5511" s="433">
        <f>VLOOKUP(A5511,[3]Cartilha!$A:$A,1,FALSE)</f>
        <v>103429</v>
      </c>
      <c r="W5511" s="367"/>
    </row>
    <row r="5512" spans="1:23" ht="22.5" hidden="1" x14ac:dyDescent="0.2">
      <c r="A5512" s="623">
        <v>103430</v>
      </c>
      <c r="B5512" s="616" t="s">
        <v>3171</v>
      </c>
      <c r="C5512" s="620" t="s">
        <v>7145</v>
      </c>
      <c r="D5512" s="612" t="s">
        <v>169</v>
      </c>
      <c r="E5512" s="621">
        <v>36.369999999999997</v>
      </c>
      <c r="F5512" s="614">
        <f t="shared" si="1500"/>
        <v>43.85</v>
      </c>
      <c r="G5512" s="510"/>
      <c r="H5512" s="423"/>
      <c r="I5512" s="422">
        <f t="shared" si="1502"/>
        <v>0</v>
      </c>
      <c r="J5512" s="422">
        <f t="shared" si="1503"/>
        <v>0</v>
      </c>
      <c r="K5512" s="419"/>
      <c r="L5512" s="423">
        <f t="shared" si="1504"/>
        <v>0</v>
      </c>
      <c r="M5512" s="423">
        <f t="shared" si="1505"/>
        <v>0</v>
      </c>
      <c r="N5512" s="424">
        <f t="shared" si="1506"/>
        <v>0</v>
      </c>
      <c r="O5512" s="424">
        <f t="shared" si="1507"/>
        <v>0</v>
      </c>
      <c r="P5512" s="420"/>
      <c r="Q5512" s="525"/>
      <c r="R5512" s="526" t="str">
        <f t="shared" si="1499"/>
        <v/>
      </c>
      <c r="S5512" s="526" t="str">
        <f t="shared" si="1501"/>
        <v/>
      </c>
      <c r="V5512" s="433">
        <f>VLOOKUP(A5512,[3]Cartilha!$A:$A,1,FALSE)</f>
        <v>103430</v>
      </c>
      <c r="W5512" s="367"/>
    </row>
    <row r="5513" spans="1:23" ht="22.5" hidden="1" x14ac:dyDescent="0.2">
      <c r="A5513" s="623">
        <v>103431</v>
      </c>
      <c r="B5513" s="616" t="s">
        <v>3171</v>
      </c>
      <c r="C5513" s="620" t="s">
        <v>7146</v>
      </c>
      <c r="D5513" s="612" t="s">
        <v>169</v>
      </c>
      <c r="E5513" s="621">
        <v>63.75</v>
      </c>
      <c r="F5513" s="614">
        <f t="shared" si="1500"/>
        <v>76.86</v>
      </c>
      <c r="G5513" s="510"/>
      <c r="H5513" s="423"/>
      <c r="I5513" s="422">
        <f t="shared" si="1502"/>
        <v>0</v>
      </c>
      <c r="J5513" s="422">
        <f t="shared" si="1503"/>
        <v>0</v>
      </c>
      <c r="K5513" s="419"/>
      <c r="L5513" s="423">
        <f t="shared" si="1504"/>
        <v>0</v>
      </c>
      <c r="M5513" s="423">
        <f t="shared" si="1505"/>
        <v>0</v>
      </c>
      <c r="N5513" s="424">
        <f t="shared" si="1506"/>
        <v>0</v>
      </c>
      <c r="O5513" s="424">
        <f t="shared" si="1507"/>
        <v>0</v>
      </c>
      <c r="P5513" s="420"/>
      <c r="Q5513" s="525"/>
      <c r="R5513" s="526" t="str">
        <f t="shared" si="1499"/>
        <v/>
      </c>
      <c r="S5513" s="526" t="str">
        <f t="shared" si="1501"/>
        <v/>
      </c>
      <c r="V5513" s="433">
        <f>VLOOKUP(A5513,[3]Cartilha!$A:$A,1,FALSE)</f>
        <v>103431</v>
      </c>
      <c r="W5513" s="367"/>
    </row>
    <row r="5514" spans="1:23" ht="22.5" hidden="1" x14ac:dyDescent="0.2">
      <c r="A5514" s="623">
        <v>103432</v>
      </c>
      <c r="B5514" s="616" t="s">
        <v>3171</v>
      </c>
      <c r="C5514" s="620" t="s">
        <v>7147</v>
      </c>
      <c r="D5514" s="612" t="s">
        <v>169</v>
      </c>
      <c r="E5514" s="621">
        <v>1707.25</v>
      </c>
      <c r="F5514" s="614">
        <f t="shared" si="1500"/>
        <v>2058.2600000000002</v>
      </c>
      <c r="G5514" s="510"/>
      <c r="H5514" s="423"/>
      <c r="I5514" s="422">
        <f t="shared" si="1502"/>
        <v>0</v>
      </c>
      <c r="J5514" s="422">
        <f t="shared" si="1503"/>
        <v>0</v>
      </c>
      <c r="K5514" s="419"/>
      <c r="L5514" s="423">
        <f t="shared" si="1504"/>
        <v>0</v>
      </c>
      <c r="M5514" s="423">
        <f t="shared" si="1505"/>
        <v>0</v>
      </c>
      <c r="N5514" s="424">
        <f t="shared" si="1506"/>
        <v>0</v>
      </c>
      <c r="O5514" s="424">
        <f t="shared" si="1507"/>
        <v>0</v>
      </c>
      <c r="P5514" s="420"/>
      <c r="Q5514" s="525"/>
      <c r="R5514" s="526" t="str">
        <f t="shared" si="1499"/>
        <v/>
      </c>
      <c r="S5514" s="526" t="str">
        <f t="shared" si="1501"/>
        <v/>
      </c>
      <c r="V5514" s="433">
        <f>VLOOKUP(A5514,[3]Cartilha!$A:$A,1,FALSE)</f>
        <v>103432</v>
      </c>
      <c r="W5514" s="367"/>
    </row>
    <row r="5515" spans="1:23" ht="22.5" hidden="1" x14ac:dyDescent="0.2">
      <c r="A5515" s="623">
        <v>103433</v>
      </c>
      <c r="B5515" s="616" t="s">
        <v>3171</v>
      </c>
      <c r="C5515" s="620" t="s">
        <v>7148</v>
      </c>
      <c r="D5515" s="612" t="s">
        <v>169</v>
      </c>
      <c r="E5515" s="621">
        <v>35.950000000000003</v>
      </c>
      <c r="F5515" s="614">
        <f t="shared" si="1500"/>
        <v>43.34</v>
      </c>
      <c r="G5515" s="510"/>
      <c r="H5515" s="423"/>
      <c r="I5515" s="422">
        <f t="shared" si="1502"/>
        <v>0</v>
      </c>
      <c r="J5515" s="422">
        <f t="shared" si="1503"/>
        <v>0</v>
      </c>
      <c r="K5515" s="419"/>
      <c r="L5515" s="423">
        <f t="shared" si="1504"/>
        <v>0</v>
      </c>
      <c r="M5515" s="423">
        <f t="shared" si="1505"/>
        <v>0</v>
      </c>
      <c r="N5515" s="424">
        <f t="shared" si="1506"/>
        <v>0</v>
      </c>
      <c r="O5515" s="424">
        <f t="shared" si="1507"/>
        <v>0</v>
      </c>
      <c r="P5515" s="420"/>
      <c r="Q5515" s="525"/>
      <c r="R5515" s="526" t="str">
        <f t="shared" si="1499"/>
        <v/>
      </c>
      <c r="S5515" s="526" t="str">
        <f t="shared" si="1501"/>
        <v/>
      </c>
      <c r="V5515" s="433">
        <f>VLOOKUP(A5515,[3]Cartilha!$A:$A,1,FALSE)</f>
        <v>103433</v>
      </c>
      <c r="W5515" s="367"/>
    </row>
    <row r="5516" spans="1:23" ht="22.5" hidden="1" x14ac:dyDescent="0.2">
      <c r="A5516" s="623">
        <v>103434</v>
      </c>
      <c r="B5516" s="616" t="s">
        <v>3171</v>
      </c>
      <c r="C5516" s="620" t="s">
        <v>7149</v>
      </c>
      <c r="D5516" s="612" t="s">
        <v>169</v>
      </c>
      <c r="E5516" s="621">
        <v>49.75</v>
      </c>
      <c r="F5516" s="614">
        <f t="shared" si="1500"/>
        <v>59.98</v>
      </c>
      <c r="G5516" s="510"/>
      <c r="H5516" s="423"/>
      <c r="I5516" s="422">
        <f t="shared" si="1502"/>
        <v>0</v>
      </c>
      <c r="J5516" s="422">
        <f t="shared" si="1503"/>
        <v>0</v>
      </c>
      <c r="K5516" s="419"/>
      <c r="L5516" s="423">
        <f t="shared" si="1504"/>
        <v>0</v>
      </c>
      <c r="M5516" s="423">
        <f t="shared" si="1505"/>
        <v>0</v>
      </c>
      <c r="N5516" s="424">
        <f t="shared" si="1506"/>
        <v>0</v>
      </c>
      <c r="O5516" s="424">
        <f t="shared" si="1507"/>
        <v>0</v>
      </c>
      <c r="P5516" s="420"/>
      <c r="Q5516" s="525"/>
      <c r="R5516" s="526" t="str">
        <f t="shared" si="1499"/>
        <v/>
      </c>
      <c r="S5516" s="526" t="str">
        <f t="shared" si="1501"/>
        <v/>
      </c>
      <c r="V5516" s="433">
        <f>VLOOKUP(A5516,[3]Cartilha!$A:$A,1,FALSE)</f>
        <v>103434</v>
      </c>
      <c r="W5516" s="367"/>
    </row>
    <row r="5517" spans="1:23" ht="22.5" hidden="1" x14ac:dyDescent="0.2">
      <c r="A5517" s="623">
        <v>103435</v>
      </c>
      <c r="B5517" s="616" t="s">
        <v>3171</v>
      </c>
      <c r="C5517" s="620" t="s">
        <v>7150</v>
      </c>
      <c r="D5517" s="612" t="s">
        <v>169</v>
      </c>
      <c r="E5517" s="621">
        <v>92.56</v>
      </c>
      <c r="F5517" s="614">
        <f t="shared" si="1500"/>
        <v>111.59</v>
      </c>
      <c r="G5517" s="510"/>
      <c r="H5517" s="423"/>
      <c r="I5517" s="422">
        <f t="shared" si="1502"/>
        <v>0</v>
      </c>
      <c r="J5517" s="422">
        <f t="shared" si="1503"/>
        <v>0</v>
      </c>
      <c r="K5517" s="419"/>
      <c r="L5517" s="423">
        <f t="shared" si="1504"/>
        <v>0</v>
      </c>
      <c r="M5517" s="423">
        <f t="shared" si="1505"/>
        <v>0</v>
      </c>
      <c r="N5517" s="424">
        <f t="shared" si="1506"/>
        <v>0</v>
      </c>
      <c r="O5517" s="424">
        <f t="shared" si="1507"/>
        <v>0</v>
      </c>
      <c r="P5517" s="420"/>
      <c r="Q5517" s="525"/>
      <c r="R5517" s="526" t="str">
        <f t="shared" si="1499"/>
        <v/>
      </c>
      <c r="S5517" s="526" t="str">
        <f t="shared" si="1501"/>
        <v/>
      </c>
      <c r="V5517" s="433">
        <f>VLOOKUP(A5517,[3]Cartilha!$A:$A,1,FALSE)</f>
        <v>103435</v>
      </c>
      <c r="W5517" s="367"/>
    </row>
    <row r="5518" spans="1:23" ht="22.5" hidden="1" x14ac:dyDescent="0.2">
      <c r="A5518" s="623">
        <v>103436</v>
      </c>
      <c r="B5518" s="616" t="s">
        <v>3171</v>
      </c>
      <c r="C5518" s="620" t="s">
        <v>7151</v>
      </c>
      <c r="D5518" s="612" t="s">
        <v>169</v>
      </c>
      <c r="E5518" s="621">
        <v>2417.7199999999998</v>
      </c>
      <c r="F5518" s="614">
        <f t="shared" si="1500"/>
        <v>2914.8</v>
      </c>
      <c r="G5518" s="510"/>
      <c r="H5518" s="423"/>
      <c r="I5518" s="422">
        <f t="shared" si="1502"/>
        <v>0</v>
      </c>
      <c r="J5518" s="422">
        <f t="shared" si="1503"/>
        <v>0</v>
      </c>
      <c r="K5518" s="419"/>
      <c r="L5518" s="423">
        <f t="shared" si="1504"/>
        <v>0</v>
      </c>
      <c r="M5518" s="423">
        <f t="shared" si="1505"/>
        <v>0</v>
      </c>
      <c r="N5518" s="424">
        <f t="shared" si="1506"/>
        <v>0</v>
      </c>
      <c r="O5518" s="424">
        <f t="shared" si="1507"/>
        <v>0</v>
      </c>
      <c r="P5518" s="420"/>
      <c r="Q5518" s="525"/>
      <c r="R5518" s="526" t="str">
        <f t="shared" si="1499"/>
        <v/>
      </c>
      <c r="S5518" s="526" t="str">
        <f t="shared" si="1501"/>
        <v/>
      </c>
      <c r="V5518" s="433">
        <f>VLOOKUP(A5518,[3]Cartilha!$A:$A,1,FALSE)</f>
        <v>103436</v>
      </c>
      <c r="W5518" s="367"/>
    </row>
    <row r="5519" spans="1:23" ht="22.5" hidden="1" x14ac:dyDescent="0.2">
      <c r="A5519" s="623">
        <v>103437</v>
      </c>
      <c r="B5519" s="616" t="s">
        <v>3171</v>
      </c>
      <c r="C5519" s="620" t="s">
        <v>7152</v>
      </c>
      <c r="D5519" s="612" t="s">
        <v>169</v>
      </c>
      <c r="E5519" s="621">
        <v>192.03</v>
      </c>
      <c r="F5519" s="614">
        <f t="shared" si="1500"/>
        <v>231.51</v>
      </c>
      <c r="G5519" s="510"/>
      <c r="H5519" s="423"/>
      <c r="I5519" s="422">
        <f t="shared" si="1502"/>
        <v>0</v>
      </c>
      <c r="J5519" s="422">
        <f t="shared" si="1503"/>
        <v>0</v>
      </c>
      <c r="K5519" s="419"/>
      <c r="L5519" s="423">
        <f t="shared" si="1504"/>
        <v>0</v>
      </c>
      <c r="M5519" s="423">
        <f t="shared" si="1505"/>
        <v>0</v>
      </c>
      <c r="N5519" s="424">
        <f t="shared" si="1506"/>
        <v>0</v>
      </c>
      <c r="O5519" s="424">
        <f t="shared" si="1507"/>
        <v>0</v>
      </c>
      <c r="P5519" s="420"/>
      <c r="Q5519" s="525"/>
      <c r="R5519" s="526" t="str">
        <f t="shared" si="1499"/>
        <v/>
      </c>
      <c r="S5519" s="526" t="str">
        <f t="shared" si="1501"/>
        <v/>
      </c>
      <c r="V5519" s="433">
        <f>VLOOKUP(A5519,[3]Cartilha!$A:$A,1,FALSE)</f>
        <v>103437</v>
      </c>
      <c r="W5519" s="367"/>
    </row>
    <row r="5520" spans="1:23" ht="22.5" hidden="1" x14ac:dyDescent="0.2">
      <c r="A5520" s="623">
        <v>103438</v>
      </c>
      <c r="B5520" s="616" t="s">
        <v>3171</v>
      </c>
      <c r="C5520" s="620" t="s">
        <v>7153</v>
      </c>
      <c r="D5520" s="612" t="s">
        <v>169</v>
      </c>
      <c r="E5520" s="621">
        <v>192.03</v>
      </c>
      <c r="F5520" s="614">
        <f t="shared" si="1500"/>
        <v>231.51</v>
      </c>
      <c r="G5520" s="510"/>
      <c r="H5520" s="423"/>
      <c r="I5520" s="422">
        <f t="shared" si="1502"/>
        <v>0</v>
      </c>
      <c r="J5520" s="422">
        <f t="shared" si="1503"/>
        <v>0</v>
      </c>
      <c r="K5520" s="419"/>
      <c r="L5520" s="423">
        <f t="shared" si="1504"/>
        <v>0</v>
      </c>
      <c r="M5520" s="423">
        <f t="shared" si="1505"/>
        <v>0</v>
      </c>
      <c r="N5520" s="424">
        <f t="shared" si="1506"/>
        <v>0</v>
      </c>
      <c r="O5520" s="424">
        <f t="shared" si="1507"/>
        <v>0</v>
      </c>
      <c r="P5520" s="420"/>
      <c r="Q5520" s="525"/>
      <c r="R5520" s="526" t="str">
        <f t="shared" si="1499"/>
        <v/>
      </c>
      <c r="S5520" s="526" t="str">
        <f t="shared" si="1501"/>
        <v/>
      </c>
      <c r="V5520" s="433">
        <f>VLOOKUP(A5520,[3]Cartilha!$A:$A,1,FALSE)</f>
        <v>103438</v>
      </c>
      <c r="W5520" s="367"/>
    </row>
    <row r="5521" spans="1:23" ht="22.5" hidden="1" x14ac:dyDescent="0.2">
      <c r="A5521" s="623">
        <v>103439</v>
      </c>
      <c r="B5521" s="616" t="s">
        <v>3171</v>
      </c>
      <c r="C5521" s="620" t="s">
        <v>7154</v>
      </c>
      <c r="D5521" s="612" t="s">
        <v>169</v>
      </c>
      <c r="E5521" s="621">
        <v>226.13</v>
      </c>
      <c r="F5521" s="614">
        <f t="shared" si="1500"/>
        <v>272.62</v>
      </c>
      <c r="G5521" s="510"/>
      <c r="H5521" s="423"/>
      <c r="I5521" s="422">
        <f t="shared" si="1502"/>
        <v>0</v>
      </c>
      <c r="J5521" s="422">
        <f t="shared" si="1503"/>
        <v>0</v>
      </c>
      <c r="K5521" s="419"/>
      <c r="L5521" s="423">
        <f t="shared" si="1504"/>
        <v>0</v>
      </c>
      <c r="M5521" s="423">
        <f t="shared" si="1505"/>
        <v>0</v>
      </c>
      <c r="N5521" s="424">
        <f t="shared" si="1506"/>
        <v>0</v>
      </c>
      <c r="O5521" s="424">
        <f t="shared" si="1507"/>
        <v>0</v>
      </c>
      <c r="P5521" s="420"/>
      <c r="Q5521" s="525"/>
      <c r="R5521" s="526" t="str">
        <f t="shared" si="1499"/>
        <v/>
      </c>
      <c r="S5521" s="526" t="str">
        <f t="shared" si="1501"/>
        <v/>
      </c>
      <c r="V5521" s="433">
        <f>VLOOKUP(A5521,[3]Cartilha!$A:$A,1,FALSE)</f>
        <v>103439</v>
      </c>
      <c r="W5521" s="367"/>
    </row>
    <row r="5522" spans="1:23" ht="22.5" hidden="1" x14ac:dyDescent="0.2">
      <c r="A5522" s="623">
        <v>103440</v>
      </c>
      <c r="B5522" s="616" t="s">
        <v>3171</v>
      </c>
      <c r="C5522" s="620" t="s">
        <v>7155</v>
      </c>
      <c r="D5522" s="612" t="s">
        <v>169</v>
      </c>
      <c r="E5522" s="621">
        <v>433.21</v>
      </c>
      <c r="F5522" s="614">
        <f t="shared" si="1500"/>
        <v>522.28</v>
      </c>
      <c r="G5522" s="510"/>
      <c r="H5522" s="423"/>
      <c r="I5522" s="422">
        <f t="shared" si="1502"/>
        <v>0</v>
      </c>
      <c r="J5522" s="422">
        <f t="shared" si="1503"/>
        <v>0</v>
      </c>
      <c r="K5522" s="419"/>
      <c r="L5522" s="423">
        <f t="shared" si="1504"/>
        <v>0</v>
      </c>
      <c r="M5522" s="423">
        <f t="shared" si="1505"/>
        <v>0</v>
      </c>
      <c r="N5522" s="424">
        <f t="shared" si="1506"/>
        <v>0</v>
      </c>
      <c r="O5522" s="424">
        <f t="shared" si="1507"/>
        <v>0</v>
      </c>
      <c r="P5522" s="420"/>
      <c r="Q5522" s="525"/>
      <c r="R5522" s="526" t="str">
        <f t="shared" si="1499"/>
        <v/>
      </c>
      <c r="S5522" s="526" t="str">
        <f t="shared" si="1501"/>
        <v/>
      </c>
      <c r="V5522" s="433">
        <f>VLOOKUP(A5522,[3]Cartilha!$A:$A,1,FALSE)</f>
        <v>103440</v>
      </c>
      <c r="W5522" s="367"/>
    </row>
    <row r="5523" spans="1:23" ht="22.5" hidden="1" x14ac:dyDescent="0.2">
      <c r="A5523" s="623">
        <v>103441</v>
      </c>
      <c r="B5523" s="616" t="s">
        <v>3171</v>
      </c>
      <c r="C5523" s="620" t="s">
        <v>7156</v>
      </c>
      <c r="D5523" s="612" t="s">
        <v>169</v>
      </c>
      <c r="E5523" s="621">
        <v>438.74</v>
      </c>
      <c r="F5523" s="614">
        <f t="shared" si="1500"/>
        <v>528.94000000000005</v>
      </c>
      <c r="G5523" s="510"/>
      <c r="H5523" s="423"/>
      <c r="I5523" s="422">
        <f t="shared" si="1502"/>
        <v>0</v>
      </c>
      <c r="J5523" s="422">
        <f t="shared" si="1503"/>
        <v>0</v>
      </c>
      <c r="K5523" s="419"/>
      <c r="L5523" s="423">
        <f t="shared" si="1504"/>
        <v>0</v>
      </c>
      <c r="M5523" s="423">
        <f t="shared" si="1505"/>
        <v>0</v>
      </c>
      <c r="N5523" s="424">
        <f t="shared" si="1506"/>
        <v>0</v>
      </c>
      <c r="O5523" s="424">
        <f t="shared" si="1507"/>
        <v>0</v>
      </c>
      <c r="P5523" s="420"/>
      <c r="Q5523" s="525"/>
      <c r="R5523" s="526" t="str">
        <f t="shared" si="1499"/>
        <v/>
      </c>
      <c r="S5523" s="526" t="str">
        <f t="shared" si="1501"/>
        <v/>
      </c>
      <c r="V5523" s="433">
        <f>VLOOKUP(A5523,[3]Cartilha!$A:$A,1,FALSE)</f>
        <v>103441</v>
      </c>
      <c r="W5523" s="367"/>
    </row>
    <row r="5524" spans="1:23" ht="22.5" hidden="1" x14ac:dyDescent="0.2">
      <c r="A5524" s="623">
        <v>103442</v>
      </c>
      <c r="B5524" s="616" t="s">
        <v>3171</v>
      </c>
      <c r="C5524" s="620" t="s">
        <v>7157</v>
      </c>
      <c r="D5524" s="612" t="s">
        <v>169</v>
      </c>
      <c r="E5524" s="621">
        <v>572.05999999999995</v>
      </c>
      <c r="F5524" s="614">
        <f t="shared" si="1500"/>
        <v>689.68</v>
      </c>
      <c r="G5524" s="510"/>
      <c r="H5524" s="423"/>
      <c r="I5524" s="422">
        <f t="shared" si="1502"/>
        <v>0</v>
      </c>
      <c r="J5524" s="422">
        <f t="shared" si="1503"/>
        <v>0</v>
      </c>
      <c r="K5524" s="419"/>
      <c r="L5524" s="423">
        <f t="shared" si="1504"/>
        <v>0</v>
      </c>
      <c r="M5524" s="423">
        <f t="shared" si="1505"/>
        <v>0</v>
      </c>
      <c r="N5524" s="424">
        <f t="shared" si="1506"/>
        <v>0</v>
      </c>
      <c r="O5524" s="424">
        <f t="shared" si="1507"/>
        <v>0</v>
      </c>
      <c r="P5524" s="420"/>
      <c r="Q5524" s="525"/>
      <c r="R5524" s="526" t="str">
        <f t="shared" ref="R5524:R5587" si="1508">IF(Q5524="X","x",IF(Q5524="xx","x",IF(O5524&gt;0,"x","")))</f>
        <v/>
      </c>
      <c r="S5524" s="526" t="str">
        <f t="shared" si="1501"/>
        <v/>
      </c>
      <c r="V5524" s="433">
        <f>VLOOKUP(A5524,[3]Cartilha!$A:$A,1,FALSE)</f>
        <v>103442</v>
      </c>
      <c r="W5524" s="367"/>
    </row>
    <row r="5525" spans="1:23" hidden="1" x14ac:dyDescent="0.2">
      <c r="A5525" s="623" t="s">
        <v>1969</v>
      </c>
      <c r="B5525" s="616"/>
      <c r="C5525" s="650" t="s">
        <v>108</v>
      </c>
      <c r="D5525" s="612">
        <v>0</v>
      </c>
      <c r="E5525" s="621"/>
      <c r="F5525" s="614">
        <f t="shared" si="1500"/>
        <v>0</v>
      </c>
      <c r="G5525" s="518"/>
      <c r="H5525" s="446"/>
      <c r="I5525" s="447"/>
      <c r="J5525" s="448"/>
      <c r="K5525" s="419"/>
      <c r="L5525" s="446"/>
      <c r="M5525" s="446"/>
      <c r="N5525" s="447"/>
      <c r="O5525" s="448"/>
      <c r="P5525" s="420"/>
      <c r="Q5525" s="525" t="str">
        <f>IF(OR(SUM(J5526:J5721)&gt;0,SUM(O5526:O5721)&gt;0),"xx","")</f>
        <v/>
      </c>
      <c r="R5525" s="526" t="str">
        <f t="shared" si="1508"/>
        <v/>
      </c>
      <c r="S5525" s="526" t="str">
        <f t="shared" si="1501"/>
        <v/>
      </c>
      <c r="V5525" s="433" t="str">
        <f>VLOOKUP(A5525,[3]Cartilha!$A:$A,1,FALSE)</f>
        <v>9.4</v>
      </c>
      <c r="W5525" s="367"/>
    </row>
    <row r="5526" spans="1:23" hidden="1" x14ac:dyDescent="0.2">
      <c r="A5526" s="576" t="s">
        <v>2018</v>
      </c>
      <c r="B5526" s="616"/>
      <c r="C5526" s="639" t="s">
        <v>109</v>
      </c>
      <c r="D5526" s="612">
        <v>0</v>
      </c>
      <c r="E5526" s="621"/>
      <c r="F5526" s="614">
        <f t="shared" si="1500"/>
        <v>0</v>
      </c>
      <c r="G5526" s="518"/>
      <c r="H5526" s="446"/>
      <c r="I5526" s="447"/>
      <c r="J5526" s="448"/>
      <c r="K5526" s="419"/>
      <c r="L5526" s="446"/>
      <c r="M5526" s="446"/>
      <c r="N5526" s="447"/>
      <c r="O5526" s="448"/>
      <c r="P5526" s="420"/>
      <c r="Q5526" s="525" t="str">
        <f>IF(OR(SUM(J5527:J5530)&gt;0,SUM(O5527:O5530)&gt;0),"xx","")</f>
        <v/>
      </c>
      <c r="R5526" s="526" t="str">
        <f t="shared" si="1508"/>
        <v/>
      </c>
      <c r="S5526" s="526" t="str">
        <f t="shared" si="1501"/>
        <v/>
      </c>
      <c r="V5526" s="433" t="str">
        <f>VLOOKUP(A5526,[3]Cartilha!$A:$A,1,FALSE)</f>
        <v>9.4.1</v>
      </c>
      <c r="W5526" s="367"/>
    </row>
    <row r="5527" spans="1:23" hidden="1" x14ac:dyDescent="0.2">
      <c r="A5527" s="623">
        <v>86886</v>
      </c>
      <c r="B5527" s="616" t="s">
        <v>3171</v>
      </c>
      <c r="C5527" s="620" t="s">
        <v>4185</v>
      </c>
      <c r="D5527" s="612" t="s">
        <v>169</v>
      </c>
      <c r="E5527" s="621">
        <v>84.75</v>
      </c>
      <c r="F5527" s="614">
        <f t="shared" ref="F5527:F5590" si="1509">IF(E5527=0,0,ROUND(E5527*(1+E$13)*(1-E$14),2))</f>
        <v>102.17</v>
      </c>
      <c r="G5527" s="510"/>
      <c r="H5527" s="423"/>
      <c r="I5527" s="422">
        <f>IF(ISBLANK(E5527),0,ROUND(F5527*G5527,2))</f>
        <v>0</v>
      </c>
      <c r="J5527" s="422">
        <f>IF(ISBLANK(G5527),0,ROUND(G5527*H5527,2))</f>
        <v>0</v>
      </c>
      <c r="K5527" s="419"/>
      <c r="L5527" s="423">
        <f t="shared" ref="L5527:M5530" si="1510">G5527</f>
        <v>0</v>
      </c>
      <c r="M5527" s="423">
        <f t="shared" si="1510"/>
        <v>0</v>
      </c>
      <c r="N5527" s="424">
        <f>IF(ISBLANK(E5527),0,ROUND(F5527*L5527,2))</f>
        <v>0</v>
      </c>
      <c r="O5527" s="424">
        <f>IF(ISBLANK(L5527),0,ROUND(L5527*M5527,2))</f>
        <v>0</v>
      </c>
      <c r="P5527" s="420"/>
      <c r="Q5527" s="532"/>
      <c r="R5527" s="526" t="str">
        <f t="shared" si="1508"/>
        <v/>
      </c>
      <c r="S5527" s="526" t="str">
        <f t="shared" si="1501"/>
        <v/>
      </c>
      <c r="V5527" s="433">
        <f>VLOOKUP(A5527,[3]Cartilha!$A:$A,1,FALSE)</f>
        <v>86886</v>
      </c>
      <c r="W5527" s="367"/>
    </row>
    <row r="5528" spans="1:23" hidden="1" x14ac:dyDescent="0.2">
      <c r="A5528" s="623">
        <v>86887</v>
      </c>
      <c r="B5528" s="616" t="s">
        <v>3171</v>
      </c>
      <c r="C5528" s="620" t="s">
        <v>4186</v>
      </c>
      <c r="D5528" s="612" t="s">
        <v>169</v>
      </c>
      <c r="E5528" s="621">
        <v>92.26</v>
      </c>
      <c r="F5528" s="614">
        <f t="shared" si="1509"/>
        <v>111.23</v>
      </c>
      <c r="G5528" s="510"/>
      <c r="H5528" s="423"/>
      <c r="I5528" s="422">
        <f>IF(ISBLANK(E5528),0,ROUND(F5528*G5528,2))</f>
        <v>0</v>
      </c>
      <c r="J5528" s="422">
        <f>IF(ISBLANK(G5528),0,ROUND(G5528*H5528,2))</f>
        <v>0</v>
      </c>
      <c r="K5528" s="419"/>
      <c r="L5528" s="423">
        <f t="shared" si="1510"/>
        <v>0</v>
      </c>
      <c r="M5528" s="423">
        <f t="shared" si="1510"/>
        <v>0</v>
      </c>
      <c r="N5528" s="424">
        <f>IF(ISBLANK(E5528),0,ROUND(F5528*L5528,2))</f>
        <v>0</v>
      </c>
      <c r="O5528" s="424">
        <f>IF(ISBLANK(L5528),0,ROUND(L5528*M5528,2))</f>
        <v>0</v>
      </c>
      <c r="P5528" s="420"/>
      <c r="Q5528" s="532"/>
      <c r="R5528" s="526" t="str">
        <f t="shared" si="1508"/>
        <v/>
      </c>
      <c r="S5528" s="526" t="str">
        <f t="shared" si="1501"/>
        <v/>
      </c>
      <c r="V5528" s="433">
        <f>VLOOKUP(A5528,[3]Cartilha!$A:$A,1,FALSE)</f>
        <v>86887</v>
      </c>
      <c r="W5528" s="367"/>
    </row>
    <row r="5529" spans="1:23" hidden="1" x14ac:dyDescent="0.2">
      <c r="A5529" s="623">
        <v>86884</v>
      </c>
      <c r="B5529" s="616" t="s">
        <v>3171</v>
      </c>
      <c r="C5529" s="620" t="s">
        <v>4187</v>
      </c>
      <c r="D5529" s="612" t="s">
        <v>169</v>
      </c>
      <c r="E5529" s="621">
        <v>9.2100000000000009</v>
      </c>
      <c r="F5529" s="614">
        <f t="shared" si="1509"/>
        <v>11.1</v>
      </c>
      <c r="G5529" s="510"/>
      <c r="H5529" s="423"/>
      <c r="I5529" s="422">
        <f>IF(ISBLANK(E5529),0,ROUND(F5529*G5529,2))</f>
        <v>0</v>
      </c>
      <c r="J5529" s="422">
        <f>IF(ISBLANK(G5529),0,ROUND(G5529*H5529,2))</f>
        <v>0</v>
      </c>
      <c r="K5529" s="419"/>
      <c r="L5529" s="423">
        <f t="shared" si="1510"/>
        <v>0</v>
      </c>
      <c r="M5529" s="423">
        <f t="shared" si="1510"/>
        <v>0</v>
      </c>
      <c r="N5529" s="424">
        <f>IF(ISBLANK(E5529),0,ROUND(F5529*L5529,2))</f>
        <v>0</v>
      </c>
      <c r="O5529" s="424">
        <f>IF(ISBLANK(L5529),0,ROUND(L5529*M5529,2))</f>
        <v>0</v>
      </c>
      <c r="P5529" s="420"/>
      <c r="Q5529" s="532"/>
      <c r="R5529" s="526" t="str">
        <f t="shared" si="1508"/>
        <v/>
      </c>
      <c r="S5529" s="526" t="str">
        <f t="shared" si="1501"/>
        <v/>
      </c>
      <c r="V5529" s="433">
        <f>VLOOKUP(A5529,[3]Cartilha!$A:$A,1,FALSE)</f>
        <v>86884</v>
      </c>
      <c r="W5529" s="367"/>
    </row>
    <row r="5530" spans="1:23" hidden="1" x14ac:dyDescent="0.2">
      <c r="A5530" s="623">
        <v>86885</v>
      </c>
      <c r="B5530" s="616" t="s">
        <v>3171</v>
      </c>
      <c r="C5530" s="620" t="s">
        <v>4188</v>
      </c>
      <c r="D5530" s="612" t="s">
        <v>169</v>
      </c>
      <c r="E5530" s="621">
        <v>10.91</v>
      </c>
      <c r="F5530" s="614">
        <f t="shared" si="1509"/>
        <v>13.15</v>
      </c>
      <c r="G5530" s="510"/>
      <c r="H5530" s="423"/>
      <c r="I5530" s="422">
        <f>IF(ISBLANK(E5530),0,ROUND(F5530*G5530,2))</f>
        <v>0</v>
      </c>
      <c r="J5530" s="422">
        <f>IF(ISBLANK(G5530),0,ROUND(G5530*H5530,2))</f>
        <v>0</v>
      </c>
      <c r="K5530" s="419"/>
      <c r="L5530" s="423">
        <f t="shared" si="1510"/>
        <v>0</v>
      </c>
      <c r="M5530" s="423">
        <f t="shared" si="1510"/>
        <v>0</v>
      </c>
      <c r="N5530" s="424">
        <f>IF(ISBLANK(E5530),0,ROUND(F5530*L5530,2))</f>
        <v>0</v>
      </c>
      <c r="O5530" s="424">
        <f>IF(ISBLANK(L5530),0,ROUND(L5530*M5530,2))</f>
        <v>0</v>
      </c>
      <c r="P5530" s="420"/>
      <c r="Q5530" s="532"/>
      <c r="R5530" s="526" t="str">
        <f t="shared" si="1508"/>
        <v/>
      </c>
      <c r="S5530" s="526" t="str">
        <f t="shared" si="1501"/>
        <v/>
      </c>
      <c r="V5530" s="433">
        <f>VLOOKUP(A5530,[3]Cartilha!$A:$A,1,FALSE)</f>
        <v>86885</v>
      </c>
      <c r="W5530" s="367"/>
    </row>
    <row r="5531" spans="1:23" hidden="1" x14ac:dyDescent="0.2">
      <c r="A5531" s="623" t="s">
        <v>2019</v>
      </c>
      <c r="B5531" s="616"/>
      <c r="C5531" s="620" t="s">
        <v>110</v>
      </c>
      <c r="D5531" s="612">
        <v>0</v>
      </c>
      <c r="E5531" s="621"/>
      <c r="F5531" s="614">
        <f t="shared" si="1509"/>
        <v>0</v>
      </c>
      <c r="G5531" s="518"/>
      <c r="H5531" s="446"/>
      <c r="I5531" s="447"/>
      <c r="J5531" s="448"/>
      <c r="K5531" s="419"/>
      <c r="L5531" s="446"/>
      <c r="M5531" s="446"/>
      <c r="N5531" s="447"/>
      <c r="O5531" s="448"/>
      <c r="P5531" s="420"/>
      <c r="Q5531" s="525" t="str">
        <f>IF(OR(SUM(J5532:J5542)&gt;0,SUM(O5532:O5542)&gt;0),"xx","")</f>
        <v/>
      </c>
      <c r="R5531" s="526" t="str">
        <f t="shared" si="1508"/>
        <v/>
      </c>
      <c r="S5531" s="526" t="str">
        <f t="shared" si="1501"/>
        <v/>
      </c>
      <c r="V5531" s="433" t="str">
        <f>VLOOKUP(A5531,[3]Cartilha!$A:$A,1,FALSE)</f>
        <v>9.4.2</v>
      </c>
      <c r="W5531" s="367"/>
    </row>
    <row r="5532" spans="1:23" hidden="1" x14ac:dyDescent="0.2">
      <c r="A5532" s="623">
        <v>86895</v>
      </c>
      <c r="B5532" s="616" t="s">
        <v>3171</v>
      </c>
      <c r="C5532" s="620" t="s">
        <v>4189</v>
      </c>
      <c r="D5532" s="612" t="s">
        <v>169</v>
      </c>
      <c r="E5532" s="621">
        <v>372.56</v>
      </c>
      <c r="F5532" s="614">
        <f t="shared" si="1509"/>
        <v>449.16</v>
      </c>
      <c r="G5532" s="510"/>
      <c r="H5532" s="423"/>
      <c r="I5532" s="422">
        <f t="shared" ref="I5532:I5542" si="1511">IF(ISBLANK(E5532),0,ROUND(F5532*G5532,2))</f>
        <v>0</v>
      </c>
      <c r="J5532" s="422">
        <f t="shared" ref="J5532:J5542" si="1512">IF(ISBLANK(G5532),0,ROUND(G5532*H5532,2))</f>
        <v>0</v>
      </c>
      <c r="K5532" s="419"/>
      <c r="L5532" s="423">
        <f t="shared" ref="L5532:L5542" si="1513">G5532</f>
        <v>0</v>
      </c>
      <c r="M5532" s="423">
        <f t="shared" ref="M5532:M5542" si="1514">H5532</f>
        <v>0</v>
      </c>
      <c r="N5532" s="424">
        <f t="shared" ref="N5532:N5542" si="1515">IF(ISBLANK(E5532),0,ROUND(F5532*L5532,2))</f>
        <v>0</v>
      </c>
      <c r="O5532" s="424">
        <f t="shared" ref="O5532:O5542" si="1516">IF(ISBLANK(L5532),0,ROUND(L5532*M5532,2))</f>
        <v>0</v>
      </c>
      <c r="P5532" s="420"/>
      <c r="Q5532" s="532"/>
      <c r="R5532" s="526" t="str">
        <f t="shared" si="1508"/>
        <v/>
      </c>
      <c r="S5532" s="526" t="str">
        <f t="shared" si="1501"/>
        <v/>
      </c>
      <c r="V5532" s="433">
        <f>VLOOKUP(A5532,[3]Cartilha!$A:$A,1,FALSE)</f>
        <v>86895</v>
      </c>
      <c r="W5532" s="367"/>
    </row>
    <row r="5533" spans="1:23" hidden="1" x14ac:dyDescent="0.2">
      <c r="A5533" s="623">
        <v>86889</v>
      </c>
      <c r="B5533" s="616" t="s">
        <v>3171</v>
      </c>
      <c r="C5533" s="620" t="s">
        <v>4190</v>
      </c>
      <c r="D5533" s="612" t="s">
        <v>169</v>
      </c>
      <c r="E5533" s="621">
        <v>744.08</v>
      </c>
      <c r="F5533" s="614">
        <f t="shared" si="1509"/>
        <v>897.06</v>
      </c>
      <c r="G5533" s="510"/>
      <c r="H5533" s="423"/>
      <c r="I5533" s="422">
        <f t="shared" si="1511"/>
        <v>0</v>
      </c>
      <c r="J5533" s="422">
        <f t="shared" si="1512"/>
        <v>0</v>
      </c>
      <c r="K5533" s="419"/>
      <c r="L5533" s="423">
        <f t="shared" si="1513"/>
        <v>0</v>
      </c>
      <c r="M5533" s="423">
        <f t="shared" si="1514"/>
        <v>0</v>
      </c>
      <c r="N5533" s="424">
        <f t="shared" si="1515"/>
        <v>0</v>
      </c>
      <c r="O5533" s="424">
        <f t="shared" si="1516"/>
        <v>0</v>
      </c>
      <c r="P5533" s="420"/>
      <c r="Q5533" s="532"/>
      <c r="R5533" s="526" t="str">
        <f t="shared" si="1508"/>
        <v/>
      </c>
      <c r="S5533" s="526" t="str">
        <f t="shared" si="1501"/>
        <v/>
      </c>
      <c r="V5533" s="433">
        <f>VLOOKUP(A5533,[3]Cartilha!$A:$A,1,FALSE)</f>
        <v>86889</v>
      </c>
      <c r="W5533" s="367"/>
    </row>
    <row r="5534" spans="1:23" hidden="1" x14ac:dyDescent="0.2">
      <c r="A5534" s="623">
        <v>86899</v>
      </c>
      <c r="B5534" s="616" t="s">
        <v>3171</v>
      </c>
      <c r="C5534" s="620" t="s">
        <v>4191</v>
      </c>
      <c r="D5534" s="612" t="s">
        <v>169</v>
      </c>
      <c r="E5534" s="621">
        <v>325.22000000000003</v>
      </c>
      <c r="F5534" s="614">
        <f t="shared" si="1509"/>
        <v>392.09</v>
      </c>
      <c r="G5534" s="510"/>
      <c r="H5534" s="423"/>
      <c r="I5534" s="422">
        <f t="shared" si="1511"/>
        <v>0</v>
      </c>
      <c r="J5534" s="422">
        <f t="shared" si="1512"/>
        <v>0</v>
      </c>
      <c r="K5534" s="419"/>
      <c r="L5534" s="423">
        <f t="shared" si="1513"/>
        <v>0</v>
      </c>
      <c r="M5534" s="423">
        <f t="shared" si="1514"/>
        <v>0</v>
      </c>
      <c r="N5534" s="424">
        <f t="shared" si="1515"/>
        <v>0</v>
      </c>
      <c r="O5534" s="424">
        <f t="shared" si="1516"/>
        <v>0</v>
      </c>
      <c r="P5534" s="420"/>
      <c r="Q5534" s="532"/>
      <c r="R5534" s="526" t="str">
        <f t="shared" si="1508"/>
        <v/>
      </c>
      <c r="S5534" s="526" t="str">
        <f t="shared" si="1501"/>
        <v/>
      </c>
      <c r="V5534" s="433">
        <f>VLOOKUP(A5534,[3]Cartilha!$A:$A,1,FALSE)</f>
        <v>86899</v>
      </c>
      <c r="W5534" s="367"/>
    </row>
    <row r="5535" spans="1:23" ht="33.75" hidden="1" x14ac:dyDescent="0.2">
      <c r="A5535" s="623">
        <v>86947</v>
      </c>
      <c r="B5535" s="616" t="s">
        <v>3171</v>
      </c>
      <c r="C5535" s="620" t="s">
        <v>4192</v>
      </c>
      <c r="D5535" s="612" t="s">
        <v>169</v>
      </c>
      <c r="E5535" s="621">
        <v>1446.19</v>
      </c>
      <c r="F5535" s="614">
        <f t="shared" si="1509"/>
        <v>1743.53</v>
      </c>
      <c r="G5535" s="510"/>
      <c r="H5535" s="423"/>
      <c r="I5535" s="422">
        <f t="shared" si="1511"/>
        <v>0</v>
      </c>
      <c r="J5535" s="422">
        <f t="shared" si="1512"/>
        <v>0</v>
      </c>
      <c r="K5535" s="419"/>
      <c r="L5535" s="423">
        <f t="shared" si="1513"/>
        <v>0</v>
      </c>
      <c r="M5535" s="423">
        <f t="shared" si="1514"/>
        <v>0</v>
      </c>
      <c r="N5535" s="424">
        <f t="shared" si="1515"/>
        <v>0</v>
      </c>
      <c r="O5535" s="424">
        <f t="shared" si="1516"/>
        <v>0</v>
      </c>
      <c r="P5535" s="420"/>
      <c r="Q5535" s="532"/>
      <c r="R5535" s="526" t="str">
        <f t="shared" si="1508"/>
        <v/>
      </c>
      <c r="S5535" s="526" t="str">
        <f t="shared" si="1501"/>
        <v/>
      </c>
      <c r="V5535" s="433">
        <f>VLOOKUP(A5535,[3]Cartilha!$A:$A,1,FALSE)</f>
        <v>86947</v>
      </c>
      <c r="W5535" s="367"/>
    </row>
    <row r="5536" spans="1:23" ht="22.5" hidden="1" x14ac:dyDescent="0.2">
      <c r="A5536" s="623">
        <v>86893</v>
      </c>
      <c r="B5536" s="616" t="s">
        <v>3171</v>
      </c>
      <c r="C5536" s="620" t="s">
        <v>4193</v>
      </c>
      <c r="D5536" s="612" t="s">
        <v>169</v>
      </c>
      <c r="E5536" s="621">
        <v>617.87</v>
      </c>
      <c r="F5536" s="614">
        <f t="shared" si="1509"/>
        <v>744.9</v>
      </c>
      <c r="G5536" s="510"/>
      <c r="H5536" s="423"/>
      <c r="I5536" s="422">
        <f t="shared" si="1511"/>
        <v>0</v>
      </c>
      <c r="J5536" s="422">
        <f t="shared" si="1512"/>
        <v>0</v>
      </c>
      <c r="K5536" s="419"/>
      <c r="L5536" s="423">
        <f t="shared" si="1513"/>
        <v>0</v>
      </c>
      <c r="M5536" s="423">
        <f t="shared" si="1514"/>
        <v>0</v>
      </c>
      <c r="N5536" s="424">
        <f t="shared" si="1515"/>
        <v>0</v>
      </c>
      <c r="O5536" s="424">
        <f t="shared" si="1516"/>
        <v>0</v>
      </c>
      <c r="P5536" s="420"/>
      <c r="Q5536" s="532"/>
      <c r="R5536" s="526" t="str">
        <f t="shared" si="1508"/>
        <v/>
      </c>
      <c r="S5536" s="526" t="str">
        <f t="shared" si="1501"/>
        <v/>
      </c>
      <c r="V5536" s="433">
        <f>VLOOKUP(A5536,[3]Cartilha!$A:$A,1,FALSE)</f>
        <v>86893</v>
      </c>
      <c r="W5536" s="367"/>
    </row>
    <row r="5537" spans="1:23" hidden="1" x14ac:dyDescent="0.2">
      <c r="A5537" s="623">
        <v>86894</v>
      </c>
      <c r="B5537" s="616" t="s">
        <v>3171</v>
      </c>
      <c r="C5537" s="620" t="s">
        <v>4194</v>
      </c>
      <c r="D5537" s="612" t="s">
        <v>169</v>
      </c>
      <c r="E5537" s="621">
        <v>260.77</v>
      </c>
      <c r="F5537" s="614">
        <f t="shared" si="1509"/>
        <v>314.38</v>
      </c>
      <c r="G5537" s="510"/>
      <c r="H5537" s="423"/>
      <c r="I5537" s="422">
        <f t="shared" si="1511"/>
        <v>0</v>
      </c>
      <c r="J5537" s="422">
        <f t="shared" si="1512"/>
        <v>0</v>
      </c>
      <c r="K5537" s="419"/>
      <c r="L5537" s="423">
        <f t="shared" si="1513"/>
        <v>0</v>
      </c>
      <c r="M5537" s="423">
        <f t="shared" si="1514"/>
        <v>0</v>
      </c>
      <c r="N5537" s="424">
        <f t="shared" si="1515"/>
        <v>0</v>
      </c>
      <c r="O5537" s="424">
        <f t="shared" si="1516"/>
        <v>0</v>
      </c>
      <c r="P5537" s="420"/>
      <c r="Q5537" s="532"/>
      <c r="R5537" s="526" t="str">
        <f t="shared" si="1508"/>
        <v/>
      </c>
      <c r="S5537" s="526" t="str">
        <f t="shared" si="1501"/>
        <v/>
      </c>
      <c r="V5537" s="433">
        <f>VLOOKUP(A5537,[3]Cartilha!$A:$A,1,FALSE)</f>
        <v>86894</v>
      </c>
      <c r="W5537" s="367"/>
    </row>
    <row r="5538" spans="1:23" ht="33.75" hidden="1" x14ac:dyDescent="0.2">
      <c r="A5538" s="623">
        <v>86934</v>
      </c>
      <c r="B5538" s="616" t="s">
        <v>3171</v>
      </c>
      <c r="C5538" s="620" t="s">
        <v>4195</v>
      </c>
      <c r="D5538" s="612" t="s">
        <v>169</v>
      </c>
      <c r="E5538" s="621">
        <v>358.93</v>
      </c>
      <c r="F5538" s="614">
        <f t="shared" si="1509"/>
        <v>432.73</v>
      </c>
      <c r="G5538" s="510"/>
      <c r="H5538" s="423"/>
      <c r="I5538" s="422">
        <f t="shared" si="1511"/>
        <v>0</v>
      </c>
      <c r="J5538" s="422">
        <f t="shared" si="1512"/>
        <v>0</v>
      </c>
      <c r="K5538" s="419"/>
      <c r="L5538" s="423">
        <f t="shared" si="1513"/>
        <v>0</v>
      </c>
      <c r="M5538" s="423">
        <f t="shared" si="1514"/>
        <v>0</v>
      </c>
      <c r="N5538" s="424">
        <f t="shared" si="1515"/>
        <v>0</v>
      </c>
      <c r="O5538" s="424">
        <f t="shared" si="1516"/>
        <v>0</v>
      </c>
      <c r="P5538" s="420"/>
      <c r="Q5538" s="532"/>
      <c r="R5538" s="526" t="str">
        <f t="shared" si="1508"/>
        <v/>
      </c>
      <c r="S5538" s="526" t="str">
        <f t="shared" ref="S5538:S5601" si="1517">IF(Q5538="X","x",IF(Q5538="xx","x",IF(OR(J5538&gt;0,O5538&gt;0),"x","")))</f>
        <v/>
      </c>
      <c r="V5538" s="433">
        <f>VLOOKUP(A5538,[3]Cartilha!$A:$A,1,FALSE)</f>
        <v>86934</v>
      </c>
      <c r="W5538" s="367"/>
    </row>
    <row r="5539" spans="1:23" ht="33.75" hidden="1" x14ac:dyDescent="0.2">
      <c r="A5539" s="623">
        <v>86933</v>
      </c>
      <c r="B5539" s="616" t="s">
        <v>3171</v>
      </c>
      <c r="C5539" s="620" t="s">
        <v>4196</v>
      </c>
      <c r="D5539" s="612" t="s">
        <v>169</v>
      </c>
      <c r="E5539" s="621">
        <v>367.52</v>
      </c>
      <c r="F5539" s="614">
        <f t="shared" si="1509"/>
        <v>443.08</v>
      </c>
      <c r="G5539" s="510"/>
      <c r="H5539" s="423"/>
      <c r="I5539" s="422">
        <f t="shared" si="1511"/>
        <v>0</v>
      </c>
      <c r="J5539" s="422">
        <f t="shared" si="1512"/>
        <v>0</v>
      </c>
      <c r="K5539" s="419"/>
      <c r="L5539" s="423">
        <f t="shared" si="1513"/>
        <v>0</v>
      </c>
      <c r="M5539" s="423">
        <f t="shared" si="1514"/>
        <v>0</v>
      </c>
      <c r="N5539" s="424">
        <f t="shared" si="1515"/>
        <v>0</v>
      </c>
      <c r="O5539" s="424">
        <f t="shared" si="1516"/>
        <v>0</v>
      </c>
      <c r="P5539" s="420"/>
      <c r="Q5539" s="532"/>
      <c r="R5539" s="526" t="str">
        <f t="shared" si="1508"/>
        <v/>
      </c>
      <c r="S5539" s="526" t="str">
        <f t="shared" si="1517"/>
        <v/>
      </c>
      <c r="V5539" s="433">
        <f>VLOOKUP(A5539,[3]Cartilha!$A:$A,1,FALSE)</f>
        <v>86933</v>
      </c>
      <c r="W5539" s="367"/>
    </row>
    <row r="5540" spans="1:23" ht="33.75" hidden="1" x14ac:dyDescent="0.2">
      <c r="A5540" s="623">
        <v>93396</v>
      </c>
      <c r="B5540" s="616" t="s">
        <v>3171</v>
      </c>
      <c r="C5540" s="620" t="s">
        <v>4197</v>
      </c>
      <c r="D5540" s="612" t="s">
        <v>169</v>
      </c>
      <c r="E5540" s="621">
        <v>722.83</v>
      </c>
      <c r="F5540" s="614">
        <f t="shared" si="1509"/>
        <v>871.44</v>
      </c>
      <c r="G5540" s="510"/>
      <c r="H5540" s="423"/>
      <c r="I5540" s="422">
        <f t="shared" si="1511"/>
        <v>0</v>
      </c>
      <c r="J5540" s="422">
        <f t="shared" si="1512"/>
        <v>0</v>
      </c>
      <c r="K5540" s="419"/>
      <c r="L5540" s="423">
        <f t="shared" si="1513"/>
        <v>0</v>
      </c>
      <c r="M5540" s="423">
        <f t="shared" si="1514"/>
        <v>0</v>
      </c>
      <c r="N5540" s="424">
        <f t="shared" si="1515"/>
        <v>0</v>
      </c>
      <c r="O5540" s="424">
        <f t="shared" si="1516"/>
        <v>0</v>
      </c>
      <c r="P5540" s="420"/>
      <c r="Q5540" s="525"/>
      <c r="R5540" s="526" t="str">
        <f t="shared" si="1508"/>
        <v/>
      </c>
      <c r="S5540" s="526" t="str">
        <f t="shared" si="1517"/>
        <v/>
      </c>
      <c r="V5540" s="433">
        <f>VLOOKUP(A5540,[3]Cartilha!$A:$A,1,FALSE)</f>
        <v>93396</v>
      </c>
      <c r="W5540" s="367"/>
    </row>
    <row r="5541" spans="1:23" ht="33.75" hidden="1" x14ac:dyDescent="0.2">
      <c r="A5541" s="623">
        <v>93441</v>
      </c>
      <c r="B5541" s="616" t="s">
        <v>3171</v>
      </c>
      <c r="C5541" s="620" t="s">
        <v>4198</v>
      </c>
      <c r="D5541" s="612" t="s">
        <v>169</v>
      </c>
      <c r="E5541" s="621">
        <v>1153.78</v>
      </c>
      <c r="F5541" s="614">
        <f t="shared" si="1509"/>
        <v>1391</v>
      </c>
      <c r="G5541" s="510"/>
      <c r="H5541" s="423"/>
      <c r="I5541" s="422">
        <f t="shared" si="1511"/>
        <v>0</v>
      </c>
      <c r="J5541" s="422">
        <f t="shared" si="1512"/>
        <v>0</v>
      </c>
      <c r="K5541" s="419"/>
      <c r="L5541" s="423">
        <f t="shared" si="1513"/>
        <v>0</v>
      </c>
      <c r="M5541" s="423">
        <f t="shared" si="1514"/>
        <v>0</v>
      </c>
      <c r="N5541" s="424">
        <f t="shared" si="1515"/>
        <v>0</v>
      </c>
      <c r="O5541" s="424">
        <f t="shared" si="1516"/>
        <v>0</v>
      </c>
      <c r="P5541" s="420"/>
      <c r="Q5541" s="525"/>
      <c r="R5541" s="526" t="str">
        <f t="shared" si="1508"/>
        <v/>
      </c>
      <c r="S5541" s="526" t="str">
        <f t="shared" si="1517"/>
        <v/>
      </c>
      <c r="V5541" s="433">
        <f>VLOOKUP(A5541,[3]Cartilha!$A:$A,1,FALSE)</f>
        <v>93441</v>
      </c>
      <c r="W5541" s="367"/>
    </row>
    <row r="5542" spans="1:23" ht="33.75" hidden="1" x14ac:dyDescent="0.2">
      <c r="A5542" s="623">
        <v>93442</v>
      </c>
      <c r="B5542" s="616" t="s">
        <v>3171</v>
      </c>
      <c r="C5542" s="620" t="s">
        <v>4199</v>
      </c>
      <c r="D5542" s="612" t="s">
        <v>169</v>
      </c>
      <c r="E5542" s="621">
        <v>1404.04</v>
      </c>
      <c r="F5542" s="614">
        <f t="shared" si="1509"/>
        <v>1692.71</v>
      </c>
      <c r="G5542" s="510"/>
      <c r="H5542" s="423"/>
      <c r="I5542" s="422">
        <f t="shared" si="1511"/>
        <v>0</v>
      </c>
      <c r="J5542" s="422">
        <f t="shared" si="1512"/>
        <v>0</v>
      </c>
      <c r="K5542" s="419"/>
      <c r="L5542" s="423">
        <f t="shared" si="1513"/>
        <v>0</v>
      </c>
      <c r="M5542" s="423">
        <f t="shared" si="1514"/>
        <v>0</v>
      </c>
      <c r="N5542" s="424">
        <f t="shared" si="1515"/>
        <v>0</v>
      </c>
      <c r="O5542" s="424">
        <f t="shared" si="1516"/>
        <v>0</v>
      </c>
      <c r="P5542" s="420"/>
      <c r="Q5542" s="532"/>
      <c r="R5542" s="526" t="str">
        <f t="shared" si="1508"/>
        <v/>
      </c>
      <c r="S5542" s="526" t="str">
        <f t="shared" si="1517"/>
        <v/>
      </c>
      <c r="V5542" s="433">
        <f>VLOOKUP(A5542,[3]Cartilha!$A:$A,1,FALSE)</f>
        <v>93442</v>
      </c>
      <c r="W5542" s="367"/>
    </row>
    <row r="5543" spans="1:23" hidden="1" x14ac:dyDescent="0.2">
      <c r="A5543" s="623" t="s">
        <v>2020</v>
      </c>
      <c r="B5543" s="616"/>
      <c r="C5543" s="620" t="s">
        <v>111</v>
      </c>
      <c r="D5543" s="612">
        <v>0</v>
      </c>
      <c r="E5543" s="621"/>
      <c r="F5543" s="614">
        <f t="shared" si="1509"/>
        <v>0</v>
      </c>
      <c r="G5543" s="518"/>
      <c r="H5543" s="446"/>
      <c r="I5543" s="447"/>
      <c r="J5543" s="448"/>
      <c r="K5543" s="419"/>
      <c r="L5543" s="446"/>
      <c r="M5543" s="446"/>
      <c r="N5543" s="447"/>
      <c r="O5543" s="448"/>
      <c r="P5543" s="420"/>
      <c r="Q5543" s="525" t="str">
        <f>IF(OR(SUM(J5544:J5559)&gt;0,SUM(O5544:O5559)&gt;0),"xx","")</f>
        <v/>
      </c>
      <c r="R5543" s="526" t="str">
        <f t="shared" si="1508"/>
        <v/>
      </c>
      <c r="S5543" s="526" t="str">
        <f t="shared" si="1517"/>
        <v/>
      </c>
      <c r="V5543" s="433" t="str">
        <f>VLOOKUP(A5543,[3]Cartilha!$A:$A,1,FALSE)</f>
        <v>9.4.3</v>
      </c>
      <c r="W5543" s="367"/>
    </row>
    <row r="5544" spans="1:23" hidden="1" x14ac:dyDescent="0.2">
      <c r="A5544" s="623">
        <v>86872</v>
      </c>
      <c r="B5544" s="616" t="s">
        <v>3171</v>
      </c>
      <c r="C5544" s="620" t="s">
        <v>4200</v>
      </c>
      <c r="D5544" s="612" t="s">
        <v>169</v>
      </c>
      <c r="E5544" s="621">
        <v>771.52</v>
      </c>
      <c r="F5544" s="614">
        <f t="shared" si="1509"/>
        <v>930.14</v>
      </c>
      <c r="G5544" s="510"/>
      <c r="H5544" s="423"/>
      <c r="I5544" s="422">
        <f t="shared" ref="I5544:I5559" si="1518">IF(ISBLANK(E5544),0,ROUND(F5544*G5544,2))</f>
        <v>0</v>
      </c>
      <c r="J5544" s="422">
        <f t="shared" ref="J5544:J5559" si="1519">IF(ISBLANK(G5544),0,ROUND(G5544*H5544,2))</f>
        <v>0</v>
      </c>
      <c r="K5544" s="419"/>
      <c r="L5544" s="423">
        <f t="shared" ref="L5544:L5559" si="1520">G5544</f>
        <v>0</v>
      </c>
      <c r="M5544" s="423">
        <f t="shared" ref="M5544:M5559" si="1521">H5544</f>
        <v>0</v>
      </c>
      <c r="N5544" s="424">
        <f t="shared" ref="N5544:N5559" si="1522">IF(ISBLANK(E5544),0,ROUND(F5544*L5544,2))</f>
        <v>0</v>
      </c>
      <c r="O5544" s="424">
        <f t="shared" ref="O5544:O5559" si="1523">IF(ISBLANK(L5544),0,ROUND(L5544*M5544,2))</f>
        <v>0</v>
      </c>
      <c r="P5544" s="420"/>
      <c r="Q5544" s="532"/>
      <c r="R5544" s="526" t="str">
        <f t="shared" si="1508"/>
        <v/>
      </c>
      <c r="S5544" s="526" t="str">
        <f t="shared" si="1517"/>
        <v/>
      </c>
      <c r="V5544" s="433">
        <f>VLOOKUP(A5544,[3]Cartilha!$A:$A,1,FALSE)</f>
        <v>86872</v>
      </c>
      <c r="W5544" s="367"/>
    </row>
    <row r="5545" spans="1:23" ht="22.5" hidden="1" x14ac:dyDescent="0.2">
      <c r="A5545" s="623">
        <v>86920</v>
      </c>
      <c r="B5545" s="616" t="s">
        <v>3171</v>
      </c>
      <c r="C5545" s="620" t="s">
        <v>4201</v>
      </c>
      <c r="D5545" s="612" t="s">
        <v>169</v>
      </c>
      <c r="E5545" s="621">
        <v>833.37</v>
      </c>
      <c r="F5545" s="614">
        <f t="shared" si="1509"/>
        <v>1004.71</v>
      </c>
      <c r="G5545" s="510"/>
      <c r="H5545" s="423"/>
      <c r="I5545" s="422">
        <f t="shared" si="1518"/>
        <v>0</v>
      </c>
      <c r="J5545" s="422">
        <f t="shared" si="1519"/>
        <v>0</v>
      </c>
      <c r="K5545" s="419"/>
      <c r="L5545" s="423">
        <f t="shared" si="1520"/>
        <v>0</v>
      </c>
      <c r="M5545" s="423">
        <f t="shared" si="1521"/>
        <v>0</v>
      </c>
      <c r="N5545" s="424">
        <f t="shared" si="1522"/>
        <v>0</v>
      </c>
      <c r="O5545" s="424">
        <f t="shared" si="1523"/>
        <v>0</v>
      </c>
      <c r="P5545" s="420"/>
      <c r="Q5545" s="532"/>
      <c r="R5545" s="526" t="str">
        <f t="shared" si="1508"/>
        <v/>
      </c>
      <c r="S5545" s="526" t="str">
        <f t="shared" si="1517"/>
        <v/>
      </c>
      <c r="V5545" s="433">
        <f>VLOOKUP(A5545,[3]Cartilha!$A:$A,1,FALSE)</f>
        <v>86920</v>
      </c>
      <c r="W5545" s="367"/>
    </row>
    <row r="5546" spans="1:23" ht="22.5" hidden="1" x14ac:dyDescent="0.2">
      <c r="A5546" s="623">
        <v>86921</v>
      </c>
      <c r="B5546" s="616" t="s">
        <v>3171</v>
      </c>
      <c r="C5546" s="620" t="s">
        <v>4202</v>
      </c>
      <c r="D5546" s="612" t="s">
        <v>169</v>
      </c>
      <c r="E5546" s="621">
        <v>820.52</v>
      </c>
      <c r="F5546" s="614">
        <f t="shared" si="1509"/>
        <v>989.22</v>
      </c>
      <c r="G5546" s="510"/>
      <c r="H5546" s="423"/>
      <c r="I5546" s="422">
        <f t="shared" si="1518"/>
        <v>0</v>
      </c>
      <c r="J5546" s="422">
        <f t="shared" si="1519"/>
        <v>0</v>
      </c>
      <c r="K5546" s="419"/>
      <c r="L5546" s="423">
        <f t="shared" si="1520"/>
        <v>0</v>
      </c>
      <c r="M5546" s="423">
        <f t="shared" si="1521"/>
        <v>0</v>
      </c>
      <c r="N5546" s="424">
        <f t="shared" si="1522"/>
        <v>0</v>
      </c>
      <c r="O5546" s="424">
        <f t="shared" si="1523"/>
        <v>0</v>
      </c>
      <c r="P5546" s="420"/>
      <c r="Q5546" s="532"/>
      <c r="R5546" s="526" t="str">
        <f t="shared" si="1508"/>
        <v/>
      </c>
      <c r="S5546" s="526" t="str">
        <f t="shared" si="1517"/>
        <v/>
      </c>
      <c r="V5546" s="433">
        <f>VLOOKUP(A5546,[3]Cartilha!$A:$A,1,FALSE)</f>
        <v>86921</v>
      </c>
      <c r="W5546" s="367"/>
    </row>
    <row r="5547" spans="1:23" hidden="1" x14ac:dyDescent="0.2">
      <c r="A5547" s="623">
        <v>86874</v>
      </c>
      <c r="B5547" s="616" t="s">
        <v>3171</v>
      </c>
      <c r="C5547" s="620" t="s">
        <v>4203</v>
      </c>
      <c r="D5547" s="612" t="s">
        <v>169</v>
      </c>
      <c r="E5547" s="621">
        <v>541.48</v>
      </c>
      <c r="F5547" s="614">
        <f t="shared" si="1509"/>
        <v>652.80999999999995</v>
      </c>
      <c r="G5547" s="510"/>
      <c r="H5547" s="423"/>
      <c r="I5547" s="422">
        <f t="shared" si="1518"/>
        <v>0</v>
      </c>
      <c r="J5547" s="422">
        <f t="shared" si="1519"/>
        <v>0</v>
      </c>
      <c r="K5547" s="419"/>
      <c r="L5547" s="423">
        <f t="shared" si="1520"/>
        <v>0</v>
      </c>
      <c r="M5547" s="423">
        <f t="shared" si="1521"/>
        <v>0</v>
      </c>
      <c r="N5547" s="424">
        <f t="shared" si="1522"/>
        <v>0</v>
      </c>
      <c r="O5547" s="424">
        <f t="shared" si="1523"/>
        <v>0</v>
      </c>
      <c r="P5547" s="420"/>
      <c r="Q5547" s="532"/>
      <c r="R5547" s="526" t="str">
        <f t="shared" si="1508"/>
        <v/>
      </c>
      <c r="S5547" s="526" t="str">
        <f t="shared" si="1517"/>
        <v/>
      </c>
      <c r="V5547" s="433">
        <f>VLOOKUP(A5547,[3]Cartilha!$A:$A,1,FALSE)</f>
        <v>86874</v>
      </c>
      <c r="W5547" s="367"/>
    </row>
    <row r="5548" spans="1:23" ht="22.5" hidden="1" x14ac:dyDescent="0.2">
      <c r="A5548" s="623">
        <v>86923</v>
      </c>
      <c r="B5548" s="616" t="s">
        <v>3171</v>
      </c>
      <c r="C5548" s="620" t="s">
        <v>4204</v>
      </c>
      <c r="D5548" s="612" t="s">
        <v>169</v>
      </c>
      <c r="E5548" s="621">
        <v>611.91999999999996</v>
      </c>
      <c r="F5548" s="614">
        <f t="shared" si="1509"/>
        <v>737.73</v>
      </c>
      <c r="G5548" s="510"/>
      <c r="H5548" s="423"/>
      <c r="I5548" s="422">
        <f t="shared" si="1518"/>
        <v>0</v>
      </c>
      <c r="J5548" s="422">
        <f t="shared" si="1519"/>
        <v>0</v>
      </c>
      <c r="K5548" s="419"/>
      <c r="L5548" s="423">
        <f t="shared" si="1520"/>
        <v>0</v>
      </c>
      <c r="M5548" s="423">
        <f t="shared" si="1521"/>
        <v>0</v>
      </c>
      <c r="N5548" s="424">
        <f t="shared" si="1522"/>
        <v>0</v>
      </c>
      <c r="O5548" s="424">
        <f t="shared" si="1523"/>
        <v>0</v>
      </c>
      <c r="P5548" s="420"/>
      <c r="Q5548" s="532"/>
      <c r="R5548" s="526" t="str">
        <f t="shared" si="1508"/>
        <v/>
      </c>
      <c r="S5548" s="526" t="str">
        <f t="shared" si="1517"/>
        <v/>
      </c>
      <c r="V5548" s="433">
        <f>VLOOKUP(A5548,[3]Cartilha!$A:$A,1,FALSE)</f>
        <v>86923</v>
      </c>
      <c r="W5548" s="367"/>
    </row>
    <row r="5549" spans="1:23" ht="22.5" hidden="1" x14ac:dyDescent="0.2">
      <c r="A5549" s="623">
        <v>86924</v>
      </c>
      <c r="B5549" s="616" t="s">
        <v>3171</v>
      </c>
      <c r="C5549" s="620" t="s">
        <v>4205</v>
      </c>
      <c r="D5549" s="612" t="s">
        <v>169</v>
      </c>
      <c r="E5549" s="621">
        <v>599.07000000000005</v>
      </c>
      <c r="F5549" s="614">
        <f t="shared" si="1509"/>
        <v>722.24</v>
      </c>
      <c r="G5549" s="510"/>
      <c r="H5549" s="423"/>
      <c r="I5549" s="422">
        <f t="shared" si="1518"/>
        <v>0</v>
      </c>
      <c r="J5549" s="422">
        <f t="shared" si="1519"/>
        <v>0</v>
      </c>
      <c r="K5549" s="419"/>
      <c r="L5549" s="423">
        <f t="shared" si="1520"/>
        <v>0</v>
      </c>
      <c r="M5549" s="423">
        <f t="shared" si="1521"/>
        <v>0</v>
      </c>
      <c r="N5549" s="424">
        <f t="shared" si="1522"/>
        <v>0</v>
      </c>
      <c r="O5549" s="424">
        <f t="shared" si="1523"/>
        <v>0</v>
      </c>
      <c r="P5549" s="420"/>
      <c r="Q5549" s="532"/>
      <c r="R5549" s="526" t="str">
        <f t="shared" si="1508"/>
        <v/>
      </c>
      <c r="S5549" s="526" t="str">
        <f t="shared" si="1517"/>
        <v/>
      </c>
      <c r="V5549" s="433">
        <f>VLOOKUP(A5549,[3]Cartilha!$A:$A,1,FALSE)</f>
        <v>86924</v>
      </c>
      <c r="W5549" s="367"/>
    </row>
    <row r="5550" spans="1:23" ht="22.5" hidden="1" x14ac:dyDescent="0.2">
      <c r="A5550" s="623">
        <v>86922</v>
      </c>
      <c r="B5550" s="616" t="s">
        <v>3171</v>
      </c>
      <c r="C5550" s="620" t="s">
        <v>4206</v>
      </c>
      <c r="D5550" s="612" t="s">
        <v>169</v>
      </c>
      <c r="E5550" s="621">
        <v>1087.76</v>
      </c>
      <c r="F5550" s="614">
        <f t="shared" si="1509"/>
        <v>1311.4</v>
      </c>
      <c r="G5550" s="510"/>
      <c r="H5550" s="423"/>
      <c r="I5550" s="422">
        <f t="shared" si="1518"/>
        <v>0</v>
      </c>
      <c r="J5550" s="422">
        <f t="shared" si="1519"/>
        <v>0</v>
      </c>
      <c r="K5550" s="419"/>
      <c r="L5550" s="423">
        <f t="shared" si="1520"/>
        <v>0</v>
      </c>
      <c r="M5550" s="423">
        <f t="shared" si="1521"/>
        <v>0</v>
      </c>
      <c r="N5550" s="424">
        <f t="shared" si="1522"/>
        <v>0</v>
      </c>
      <c r="O5550" s="424">
        <f t="shared" si="1523"/>
        <v>0</v>
      </c>
      <c r="P5550" s="420"/>
      <c r="Q5550" s="532"/>
      <c r="R5550" s="526" t="str">
        <f t="shared" si="1508"/>
        <v/>
      </c>
      <c r="S5550" s="526" t="str">
        <f t="shared" si="1517"/>
        <v/>
      </c>
      <c r="V5550" s="433">
        <f>VLOOKUP(A5550,[3]Cartilha!$A:$A,1,FALSE)</f>
        <v>86922</v>
      </c>
      <c r="W5550" s="367"/>
    </row>
    <row r="5551" spans="1:23" hidden="1" x14ac:dyDescent="0.2">
      <c r="A5551" s="623">
        <v>86876</v>
      </c>
      <c r="B5551" s="616" t="s">
        <v>3171</v>
      </c>
      <c r="C5551" s="620" t="s">
        <v>4207</v>
      </c>
      <c r="D5551" s="612" t="s">
        <v>169</v>
      </c>
      <c r="E5551" s="621">
        <v>245.15</v>
      </c>
      <c r="F5551" s="614">
        <f t="shared" si="1509"/>
        <v>295.55</v>
      </c>
      <c r="G5551" s="510"/>
      <c r="H5551" s="423"/>
      <c r="I5551" s="422">
        <f t="shared" si="1518"/>
        <v>0</v>
      </c>
      <c r="J5551" s="422">
        <f t="shared" si="1519"/>
        <v>0</v>
      </c>
      <c r="K5551" s="419"/>
      <c r="L5551" s="423">
        <f t="shared" si="1520"/>
        <v>0</v>
      </c>
      <c r="M5551" s="423">
        <f t="shared" si="1521"/>
        <v>0</v>
      </c>
      <c r="N5551" s="424">
        <f t="shared" si="1522"/>
        <v>0</v>
      </c>
      <c r="O5551" s="424">
        <f t="shared" si="1523"/>
        <v>0</v>
      </c>
      <c r="P5551" s="420"/>
      <c r="Q5551" s="532"/>
      <c r="R5551" s="526" t="str">
        <f t="shared" si="1508"/>
        <v/>
      </c>
      <c r="S5551" s="526" t="str">
        <f t="shared" si="1517"/>
        <v/>
      </c>
      <c r="V5551" s="433">
        <f>VLOOKUP(A5551,[3]Cartilha!$A:$A,1,FALSE)</f>
        <v>86876</v>
      </c>
      <c r="W5551" s="367"/>
    </row>
    <row r="5552" spans="1:23" ht="22.5" hidden="1" x14ac:dyDescent="0.2">
      <c r="A5552" s="623">
        <v>86929</v>
      </c>
      <c r="B5552" s="616" t="s">
        <v>3171</v>
      </c>
      <c r="C5552" s="620" t="s">
        <v>4208</v>
      </c>
      <c r="D5552" s="612" t="s">
        <v>169</v>
      </c>
      <c r="E5552" s="621">
        <v>307</v>
      </c>
      <c r="F5552" s="614">
        <f t="shared" si="1509"/>
        <v>370.12</v>
      </c>
      <c r="G5552" s="510"/>
      <c r="H5552" s="423"/>
      <c r="I5552" s="422">
        <f t="shared" si="1518"/>
        <v>0</v>
      </c>
      <c r="J5552" s="422">
        <f t="shared" si="1519"/>
        <v>0</v>
      </c>
      <c r="K5552" s="419"/>
      <c r="L5552" s="423">
        <f t="shared" si="1520"/>
        <v>0</v>
      </c>
      <c r="M5552" s="423">
        <f t="shared" si="1521"/>
        <v>0</v>
      </c>
      <c r="N5552" s="424">
        <f t="shared" si="1522"/>
        <v>0</v>
      </c>
      <c r="O5552" s="424">
        <f t="shared" si="1523"/>
        <v>0</v>
      </c>
      <c r="P5552" s="420"/>
      <c r="Q5552" s="532"/>
      <c r="R5552" s="526" t="str">
        <f t="shared" si="1508"/>
        <v/>
      </c>
      <c r="S5552" s="526" t="str">
        <f t="shared" si="1517"/>
        <v/>
      </c>
      <c r="V5552" s="433">
        <f>VLOOKUP(A5552,[3]Cartilha!$A:$A,1,FALSE)</f>
        <v>86929</v>
      </c>
      <c r="W5552" s="367"/>
    </row>
    <row r="5553" spans="1:23" ht="22.5" hidden="1" x14ac:dyDescent="0.2">
      <c r="A5553" s="623">
        <v>86930</v>
      </c>
      <c r="B5553" s="616" t="s">
        <v>3171</v>
      </c>
      <c r="C5553" s="620" t="s">
        <v>4209</v>
      </c>
      <c r="D5553" s="612" t="s">
        <v>169</v>
      </c>
      <c r="E5553" s="621">
        <v>294.14999999999998</v>
      </c>
      <c r="F5553" s="614">
        <f t="shared" si="1509"/>
        <v>354.63</v>
      </c>
      <c r="G5553" s="510"/>
      <c r="H5553" s="423"/>
      <c r="I5553" s="422">
        <f t="shared" si="1518"/>
        <v>0</v>
      </c>
      <c r="J5553" s="422">
        <f t="shared" si="1519"/>
        <v>0</v>
      </c>
      <c r="K5553" s="419"/>
      <c r="L5553" s="423">
        <f t="shared" si="1520"/>
        <v>0</v>
      </c>
      <c r="M5553" s="423">
        <f t="shared" si="1521"/>
        <v>0</v>
      </c>
      <c r="N5553" s="424">
        <f t="shared" si="1522"/>
        <v>0</v>
      </c>
      <c r="O5553" s="424">
        <f t="shared" si="1523"/>
        <v>0</v>
      </c>
      <c r="P5553" s="420"/>
      <c r="Q5553" s="532"/>
      <c r="R5553" s="526" t="str">
        <f t="shared" si="1508"/>
        <v/>
      </c>
      <c r="S5553" s="526" t="str">
        <f t="shared" si="1517"/>
        <v/>
      </c>
      <c r="V5553" s="433">
        <f>VLOOKUP(A5553,[3]Cartilha!$A:$A,1,FALSE)</f>
        <v>86930</v>
      </c>
      <c r="W5553" s="367"/>
    </row>
    <row r="5554" spans="1:23" ht="22.5" hidden="1" x14ac:dyDescent="0.2">
      <c r="A5554" s="623">
        <v>86919</v>
      </c>
      <c r="B5554" s="616" t="s">
        <v>3171</v>
      </c>
      <c r="C5554" s="620" t="s">
        <v>4210</v>
      </c>
      <c r="D5554" s="612" t="s">
        <v>169</v>
      </c>
      <c r="E5554" s="621">
        <v>973.64</v>
      </c>
      <c r="F5554" s="614">
        <f t="shared" si="1509"/>
        <v>1173.82</v>
      </c>
      <c r="G5554" s="510"/>
      <c r="H5554" s="423"/>
      <c r="I5554" s="422">
        <f t="shared" si="1518"/>
        <v>0</v>
      </c>
      <c r="J5554" s="422">
        <f t="shared" si="1519"/>
        <v>0</v>
      </c>
      <c r="K5554" s="419"/>
      <c r="L5554" s="423">
        <f t="shared" si="1520"/>
        <v>0</v>
      </c>
      <c r="M5554" s="423">
        <f t="shared" si="1521"/>
        <v>0</v>
      </c>
      <c r="N5554" s="424">
        <f t="shared" si="1522"/>
        <v>0</v>
      </c>
      <c r="O5554" s="424">
        <f t="shared" si="1523"/>
        <v>0</v>
      </c>
      <c r="P5554" s="420"/>
      <c r="Q5554" s="532"/>
      <c r="R5554" s="526" t="str">
        <f t="shared" si="1508"/>
        <v/>
      </c>
      <c r="S5554" s="526" t="str">
        <f t="shared" si="1517"/>
        <v/>
      </c>
      <c r="V5554" s="433">
        <f>VLOOKUP(A5554,[3]Cartilha!$A:$A,1,FALSE)</f>
        <v>86919</v>
      </c>
      <c r="W5554" s="367"/>
    </row>
    <row r="5555" spans="1:23" ht="22.5" hidden="1" x14ac:dyDescent="0.2">
      <c r="A5555" s="623">
        <v>86927</v>
      </c>
      <c r="B5555" s="616" t="s">
        <v>3171</v>
      </c>
      <c r="C5555" s="620" t="s">
        <v>4211</v>
      </c>
      <c r="D5555" s="612" t="s">
        <v>169</v>
      </c>
      <c r="E5555" s="621">
        <v>315.58999999999997</v>
      </c>
      <c r="F5555" s="614">
        <f t="shared" si="1509"/>
        <v>380.48</v>
      </c>
      <c r="G5555" s="510"/>
      <c r="H5555" s="423"/>
      <c r="I5555" s="422">
        <f t="shared" si="1518"/>
        <v>0</v>
      </c>
      <c r="J5555" s="422">
        <f t="shared" si="1519"/>
        <v>0</v>
      </c>
      <c r="K5555" s="419"/>
      <c r="L5555" s="423">
        <f t="shared" si="1520"/>
        <v>0</v>
      </c>
      <c r="M5555" s="423">
        <f t="shared" si="1521"/>
        <v>0</v>
      </c>
      <c r="N5555" s="424">
        <f t="shared" si="1522"/>
        <v>0</v>
      </c>
      <c r="O5555" s="424">
        <f t="shared" si="1523"/>
        <v>0</v>
      </c>
      <c r="P5555" s="420"/>
      <c r="Q5555" s="532"/>
      <c r="R5555" s="526" t="str">
        <f t="shared" si="1508"/>
        <v/>
      </c>
      <c r="S5555" s="526" t="str">
        <f t="shared" si="1517"/>
        <v/>
      </c>
      <c r="V5555" s="433">
        <f>VLOOKUP(A5555,[3]Cartilha!$A:$A,1,FALSE)</f>
        <v>86927</v>
      </c>
      <c r="W5555" s="367"/>
    </row>
    <row r="5556" spans="1:23" ht="22.5" hidden="1" x14ac:dyDescent="0.2">
      <c r="A5556" s="623">
        <v>86928</v>
      </c>
      <c r="B5556" s="616" t="s">
        <v>3171</v>
      </c>
      <c r="C5556" s="620" t="s">
        <v>4212</v>
      </c>
      <c r="D5556" s="612" t="s">
        <v>169</v>
      </c>
      <c r="E5556" s="621">
        <v>302.74</v>
      </c>
      <c r="F5556" s="614">
        <f t="shared" si="1509"/>
        <v>364.98</v>
      </c>
      <c r="G5556" s="510"/>
      <c r="H5556" s="423"/>
      <c r="I5556" s="422">
        <f t="shared" si="1518"/>
        <v>0</v>
      </c>
      <c r="J5556" s="422">
        <f t="shared" si="1519"/>
        <v>0</v>
      </c>
      <c r="K5556" s="419"/>
      <c r="L5556" s="423">
        <f t="shared" si="1520"/>
        <v>0</v>
      </c>
      <c r="M5556" s="423">
        <f t="shared" si="1521"/>
        <v>0</v>
      </c>
      <c r="N5556" s="424">
        <f t="shared" si="1522"/>
        <v>0</v>
      </c>
      <c r="O5556" s="424">
        <f t="shared" si="1523"/>
        <v>0</v>
      </c>
      <c r="P5556" s="420"/>
      <c r="Q5556" s="532"/>
      <c r="R5556" s="526" t="str">
        <f t="shared" si="1508"/>
        <v/>
      </c>
      <c r="S5556" s="526" t="str">
        <f t="shared" si="1517"/>
        <v/>
      </c>
      <c r="V5556" s="433">
        <f>VLOOKUP(A5556,[3]Cartilha!$A:$A,1,FALSE)</f>
        <v>86928</v>
      </c>
      <c r="W5556" s="367"/>
    </row>
    <row r="5557" spans="1:23" ht="22.5" hidden="1" x14ac:dyDescent="0.2">
      <c r="A5557" s="623">
        <v>86925</v>
      </c>
      <c r="B5557" s="616" t="s">
        <v>3171</v>
      </c>
      <c r="C5557" s="620" t="s">
        <v>4213</v>
      </c>
      <c r="D5557" s="612" t="s">
        <v>169</v>
      </c>
      <c r="E5557" s="621">
        <v>483.05</v>
      </c>
      <c r="F5557" s="614">
        <f t="shared" si="1509"/>
        <v>582.37</v>
      </c>
      <c r="G5557" s="510"/>
      <c r="H5557" s="423"/>
      <c r="I5557" s="422">
        <f t="shared" si="1518"/>
        <v>0</v>
      </c>
      <c r="J5557" s="422">
        <f t="shared" si="1519"/>
        <v>0</v>
      </c>
      <c r="K5557" s="419"/>
      <c r="L5557" s="423">
        <f t="shared" si="1520"/>
        <v>0</v>
      </c>
      <c r="M5557" s="423">
        <f t="shared" si="1521"/>
        <v>0</v>
      </c>
      <c r="N5557" s="424">
        <f t="shared" si="1522"/>
        <v>0</v>
      </c>
      <c r="O5557" s="424">
        <f t="shared" si="1523"/>
        <v>0</v>
      </c>
      <c r="P5557" s="420"/>
      <c r="Q5557" s="532"/>
      <c r="R5557" s="526" t="str">
        <f t="shared" si="1508"/>
        <v/>
      </c>
      <c r="S5557" s="526" t="str">
        <f t="shared" si="1517"/>
        <v/>
      </c>
      <c r="V5557" s="433">
        <f>VLOOKUP(A5557,[3]Cartilha!$A:$A,1,FALSE)</f>
        <v>86925</v>
      </c>
      <c r="W5557" s="367"/>
    </row>
    <row r="5558" spans="1:23" ht="22.5" hidden="1" x14ac:dyDescent="0.2">
      <c r="A5558" s="623">
        <v>86926</v>
      </c>
      <c r="B5558" s="616" t="s">
        <v>3171</v>
      </c>
      <c r="C5558" s="620" t="s">
        <v>4214</v>
      </c>
      <c r="D5558" s="612" t="s">
        <v>169</v>
      </c>
      <c r="E5558" s="621">
        <v>470.2</v>
      </c>
      <c r="F5558" s="614">
        <f t="shared" si="1509"/>
        <v>566.87</v>
      </c>
      <c r="G5558" s="510"/>
      <c r="H5558" s="423"/>
      <c r="I5558" s="422">
        <f t="shared" si="1518"/>
        <v>0</v>
      </c>
      <c r="J5558" s="422">
        <f t="shared" si="1519"/>
        <v>0</v>
      </c>
      <c r="K5558" s="419"/>
      <c r="L5558" s="423">
        <f t="shared" si="1520"/>
        <v>0</v>
      </c>
      <c r="M5558" s="423">
        <f t="shared" si="1521"/>
        <v>0</v>
      </c>
      <c r="N5558" s="424">
        <f t="shared" si="1522"/>
        <v>0</v>
      </c>
      <c r="O5558" s="424">
        <f t="shared" si="1523"/>
        <v>0</v>
      </c>
      <c r="P5558" s="420"/>
      <c r="Q5558" s="532"/>
      <c r="R5558" s="526" t="str">
        <f t="shared" si="1508"/>
        <v/>
      </c>
      <c r="S5558" s="526" t="str">
        <f t="shared" si="1517"/>
        <v/>
      </c>
      <c r="V5558" s="433">
        <f>VLOOKUP(A5558,[3]Cartilha!$A:$A,1,FALSE)</f>
        <v>86926</v>
      </c>
      <c r="W5558" s="367"/>
    </row>
    <row r="5559" spans="1:23" hidden="1" x14ac:dyDescent="0.2">
      <c r="A5559" s="623">
        <v>86875</v>
      </c>
      <c r="B5559" s="616" t="s">
        <v>3171</v>
      </c>
      <c r="C5559" s="620" t="s">
        <v>4215</v>
      </c>
      <c r="D5559" s="612" t="s">
        <v>169</v>
      </c>
      <c r="E5559" s="621">
        <v>421.2</v>
      </c>
      <c r="F5559" s="614">
        <f t="shared" si="1509"/>
        <v>507.8</v>
      </c>
      <c r="G5559" s="510"/>
      <c r="H5559" s="423"/>
      <c r="I5559" s="422">
        <f t="shared" si="1518"/>
        <v>0</v>
      </c>
      <c r="J5559" s="422">
        <f t="shared" si="1519"/>
        <v>0</v>
      </c>
      <c r="K5559" s="419"/>
      <c r="L5559" s="423">
        <f t="shared" si="1520"/>
        <v>0</v>
      </c>
      <c r="M5559" s="423">
        <f t="shared" si="1521"/>
        <v>0</v>
      </c>
      <c r="N5559" s="424">
        <f t="shared" si="1522"/>
        <v>0</v>
      </c>
      <c r="O5559" s="424">
        <f t="shared" si="1523"/>
        <v>0</v>
      </c>
      <c r="P5559" s="420"/>
      <c r="Q5559" s="525"/>
      <c r="R5559" s="526" t="str">
        <f t="shared" si="1508"/>
        <v/>
      </c>
      <c r="S5559" s="526" t="str">
        <f t="shared" si="1517"/>
        <v/>
      </c>
      <c r="V5559" s="433">
        <f>VLOOKUP(A5559,[3]Cartilha!$A:$A,1,FALSE)</f>
        <v>86875</v>
      </c>
      <c r="W5559" s="367"/>
    </row>
    <row r="5560" spans="1:23" hidden="1" x14ac:dyDescent="0.2">
      <c r="A5560" s="623" t="s">
        <v>2021</v>
      </c>
      <c r="B5560" s="616"/>
      <c r="C5560" s="620" t="s">
        <v>1571</v>
      </c>
      <c r="D5560" s="612">
        <v>0</v>
      </c>
      <c r="E5560" s="621"/>
      <c r="F5560" s="614">
        <f t="shared" si="1509"/>
        <v>0</v>
      </c>
      <c r="G5560" s="518"/>
      <c r="H5560" s="446"/>
      <c r="I5560" s="447"/>
      <c r="J5560" s="448"/>
      <c r="K5560" s="419"/>
      <c r="L5560" s="446"/>
      <c r="M5560" s="446"/>
      <c r="N5560" s="447"/>
      <c r="O5560" s="448"/>
      <c r="P5560" s="420"/>
      <c r="Q5560" s="525" t="str">
        <f>IF(OR(SUM(J5561:J5567)&gt;0,SUM(O5561:O5567)&gt;0),"xx","")</f>
        <v/>
      </c>
      <c r="R5560" s="526" t="str">
        <f t="shared" si="1508"/>
        <v/>
      </c>
      <c r="S5560" s="526" t="str">
        <f t="shared" si="1517"/>
        <v/>
      </c>
      <c r="V5560" s="433" t="str">
        <f>VLOOKUP(A5560,[3]Cartilha!$A:$A,1,FALSE)</f>
        <v>9.4.4</v>
      </c>
      <c r="W5560" s="367"/>
    </row>
    <row r="5561" spans="1:23" hidden="1" x14ac:dyDescent="0.2">
      <c r="A5561" s="623">
        <v>86900</v>
      </c>
      <c r="B5561" s="616" t="s">
        <v>3171</v>
      </c>
      <c r="C5561" s="620" t="s">
        <v>4216</v>
      </c>
      <c r="D5561" s="612" t="s">
        <v>169</v>
      </c>
      <c r="E5561" s="621">
        <v>197.49</v>
      </c>
      <c r="F5561" s="614">
        <f t="shared" si="1509"/>
        <v>238.09</v>
      </c>
      <c r="G5561" s="510"/>
      <c r="H5561" s="423"/>
      <c r="I5561" s="422">
        <f t="shared" ref="I5561:I5567" si="1524">IF(ISBLANK(E5561),0,ROUND(F5561*G5561,2))</f>
        <v>0</v>
      </c>
      <c r="J5561" s="422">
        <f t="shared" ref="J5561:J5567" si="1525">IF(ISBLANK(G5561),0,ROUND(G5561*H5561,2))</f>
        <v>0</v>
      </c>
      <c r="K5561" s="419"/>
      <c r="L5561" s="423">
        <f t="shared" ref="L5561:M5567" si="1526">G5561</f>
        <v>0</v>
      </c>
      <c r="M5561" s="423">
        <f t="shared" si="1526"/>
        <v>0</v>
      </c>
      <c r="N5561" s="424">
        <f t="shared" ref="N5561:N5567" si="1527">IF(ISBLANK(E5561),0,ROUND(F5561*L5561,2))</f>
        <v>0</v>
      </c>
      <c r="O5561" s="424">
        <f t="shared" ref="O5561:O5567" si="1528">IF(ISBLANK(L5561),0,ROUND(L5561*M5561,2))</f>
        <v>0</v>
      </c>
      <c r="P5561" s="420"/>
      <c r="Q5561" s="525"/>
      <c r="R5561" s="526" t="str">
        <f t="shared" si="1508"/>
        <v/>
      </c>
      <c r="S5561" s="526" t="str">
        <f t="shared" si="1517"/>
        <v/>
      </c>
      <c r="V5561" s="433">
        <f>VLOOKUP(A5561,[3]Cartilha!$A:$A,1,FALSE)</f>
        <v>86900</v>
      </c>
      <c r="W5561" s="367"/>
    </row>
    <row r="5562" spans="1:23" ht="22.5" hidden="1" x14ac:dyDescent="0.2">
      <c r="A5562" s="623">
        <v>86936</v>
      </c>
      <c r="B5562" s="616" t="s">
        <v>3171</v>
      </c>
      <c r="C5562" s="620" t="s">
        <v>4217</v>
      </c>
      <c r="D5562" s="612" t="s">
        <v>169</v>
      </c>
      <c r="E5562" s="621">
        <v>677.69</v>
      </c>
      <c r="F5562" s="614">
        <f t="shared" si="1509"/>
        <v>817.02</v>
      </c>
      <c r="G5562" s="510"/>
      <c r="H5562" s="423"/>
      <c r="I5562" s="422">
        <f t="shared" si="1524"/>
        <v>0</v>
      </c>
      <c r="J5562" s="422">
        <f t="shared" si="1525"/>
        <v>0</v>
      </c>
      <c r="K5562" s="419"/>
      <c r="L5562" s="423">
        <f t="shared" si="1526"/>
        <v>0</v>
      </c>
      <c r="M5562" s="423">
        <f t="shared" si="1526"/>
        <v>0</v>
      </c>
      <c r="N5562" s="424">
        <f t="shared" si="1527"/>
        <v>0</v>
      </c>
      <c r="O5562" s="424">
        <f t="shared" si="1528"/>
        <v>0</v>
      </c>
      <c r="P5562" s="420"/>
      <c r="Q5562" s="532"/>
      <c r="R5562" s="526" t="str">
        <f t="shared" si="1508"/>
        <v/>
      </c>
      <c r="S5562" s="526" t="str">
        <f t="shared" si="1517"/>
        <v/>
      </c>
      <c r="V5562" s="433">
        <f>VLOOKUP(A5562,[3]Cartilha!$A:$A,1,FALSE)</f>
        <v>86936</v>
      </c>
      <c r="W5562" s="367"/>
    </row>
    <row r="5563" spans="1:23" ht="22.5" hidden="1" x14ac:dyDescent="0.2">
      <c r="A5563" s="623">
        <v>86935</v>
      </c>
      <c r="B5563" s="616" t="s">
        <v>3171</v>
      </c>
      <c r="C5563" s="620" t="s">
        <v>4218</v>
      </c>
      <c r="D5563" s="612" t="s">
        <v>169</v>
      </c>
      <c r="E5563" s="621">
        <v>333.53</v>
      </c>
      <c r="F5563" s="614">
        <f t="shared" si="1509"/>
        <v>402.1</v>
      </c>
      <c r="G5563" s="510"/>
      <c r="H5563" s="423"/>
      <c r="I5563" s="422">
        <f t="shared" si="1524"/>
        <v>0</v>
      </c>
      <c r="J5563" s="422">
        <f t="shared" si="1525"/>
        <v>0</v>
      </c>
      <c r="K5563" s="419"/>
      <c r="L5563" s="423">
        <f t="shared" si="1526"/>
        <v>0</v>
      </c>
      <c r="M5563" s="423">
        <f t="shared" si="1526"/>
        <v>0</v>
      </c>
      <c r="N5563" s="424">
        <f t="shared" si="1527"/>
        <v>0</v>
      </c>
      <c r="O5563" s="424">
        <f t="shared" si="1528"/>
        <v>0</v>
      </c>
      <c r="P5563" s="420"/>
      <c r="Q5563" s="532"/>
      <c r="R5563" s="526" t="str">
        <f t="shared" si="1508"/>
        <v/>
      </c>
      <c r="S5563" s="526" t="str">
        <f t="shared" si="1517"/>
        <v/>
      </c>
      <c r="V5563" s="433">
        <f>VLOOKUP(A5563,[3]Cartilha!$A:$A,1,FALSE)</f>
        <v>86935</v>
      </c>
      <c r="W5563" s="367"/>
    </row>
    <row r="5564" spans="1:23" hidden="1" x14ac:dyDescent="0.2">
      <c r="A5564" s="623">
        <v>86901</v>
      </c>
      <c r="B5564" s="616" t="s">
        <v>3171</v>
      </c>
      <c r="C5564" s="620" t="s">
        <v>4219</v>
      </c>
      <c r="D5564" s="612" t="s">
        <v>169</v>
      </c>
      <c r="E5564" s="621">
        <v>157.16</v>
      </c>
      <c r="F5564" s="614">
        <f t="shared" si="1509"/>
        <v>189.47</v>
      </c>
      <c r="G5564" s="510"/>
      <c r="H5564" s="423"/>
      <c r="I5564" s="422">
        <f t="shared" si="1524"/>
        <v>0</v>
      </c>
      <c r="J5564" s="422">
        <f t="shared" si="1525"/>
        <v>0</v>
      </c>
      <c r="K5564" s="419"/>
      <c r="L5564" s="423">
        <f t="shared" si="1526"/>
        <v>0</v>
      </c>
      <c r="M5564" s="423">
        <f t="shared" si="1526"/>
        <v>0</v>
      </c>
      <c r="N5564" s="424">
        <f t="shared" si="1527"/>
        <v>0</v>
      </c>
      <c r="O5564" s="424">
        <f t="shared" si="1528"/>
        <v>0</v>
      </c>
      <c r="P5564" s="420"/>
      <c r="Q5564" s="532"/>
      <c r="R5564" s="526" t="str">
        <f t="shared" si="1508"/>
        <v/>
      </c>
      <c r="S5564" s="526" t="str">
        <f t="shared" si="1517"/>
        <v/>
      </c>
      <c r="V5564" s="433">
        <f>VLOOKUP(A5564,[3]Cartilha!$A:$A,1,FALSE)</f>
        <v>86901</v>
      </c>
      <c r="W5564" s="367"/>
    </row>
    <row r="5565" spans="1:23" ht="22.5" hidden="1" x14ac:dyDescent="0.2">
      <c r="A5565" s="623">
        <v>86938</v>
      </c>
      <c r="B5565" s="616" t="s">
        <v>3171</v>
      </c>
      <c r="C5565" s="620" t="s">
        <v>4220</v>
      </c>
      <c r="D5565" s="612" t="s">
        <v>169</v>
      </c>
      <c r="E5565" s="621">
        <v>628.03</v>
      </c>
      <c r="F5565" s="614">
        <f t="shared" si="1509"/>
        <v>757.15</v>
      </c>
      <c r="G5565" s="510"/>
      <c r="H5565" s="423"/>
      <c r="I5565" s="422">
        <f t="shared" si="1524"/>
        <v>0</v>
      </c>
      <c r="J5565" s="422">
        <f t="shared" si="1525"/>
        <v>0</v>
      </c>
      <c r="K5565" s="419"/>
      <c r="L5565" s="423">
        <f t="shared" si="1526"/>
        <v>0</v>
      </c>
      <c r="M5565" s="423">
        <f t="shared" si="1526"/>
        <v>0</v>
      </c>
      <c r="N5565" s="424">
        <f t="shared" si="1527"/>
        <v>0</v>
      </c>
      <c r="O5565" s="424">
        <f t="shared" si="1528"/>
        <v>0</v>
      </c>
      <c r="P5565" s="420"/>
      <c r="Q5565" s="532"/>
      <c r="R5565" s="526" t="str">
        <f t="shared" si="1508"/>
        <v/>
      </c>
      <c r="S5565" s="526" t="str">
        <f t="shared" si="1517"/>
        <v/>
      </c>
      <c r="V5565" s="433">
        <f>VLOOKUP(A5565,[3]Cartilha!$A:$A,1,FALSE)</f>
        <v>86938</v>
      </c>
      <c r="W5565" s="367"/>
    </row>
    <row r="5566" spans="1:23" ht="22.5" hidden="1" x14ac:dyDescent="0.2">
      <c r="A5566" s="623">
        <v>86937</v>
      </c>
      <c r="B5566" s="616" t="s">
        <v>3171</v>
      </c>
      <c r="C5566" s="620" t="s">
        <v>4221</v>
      </c>
      <c r="D5566" s="612" t="s">
        <v>169</v>
      </c>
      <c r="E5566" s="621">
        <v>283.87</v>
      </c>
      <c r="F5566" s="614">
        <f t="shared" si="1509"/>
        <v>342.23</v>
      </c>
      <c r="G5566" s="510"/>
      <c r="H5566" s="423"/>
      <c r="I5566" s="422">
        <f t="shared" si="1524"/>
        <v>0</v>
      </c>
      <c r="J5566" s="422">
        <f t="shared" si="1525"/>
        <v>0</v>
      </c>
      <c r="K5566" s="419"/>
      <c r="L5566" s="423">
        <f t="shared" si="1526"/>
        <v>0</v>
      </c>
      <c r="M5566" s="423">
        <f t="shared" si="1526"/>
        <v>0</v>
      </c>
      <c r="N5566" s="424">
        <f t="shared" si="1527"/>
        <v>0</v>
      </c>
      <c r="O5566" s="424">
        <f t="shared" si="1528"/>
        <v>0</v>
      </c>
      <c r="P5566" s="420"/>
      <c r="Q5566" s="532"/>
      <c r="R5566" s="526" t="str">
        <f t="shared" si="1508"/>
        <v/>
      </c>
      <c r="S5566" s="526" t="str">
        <f t="shared" si="1517"/>
        <v/>
      </c>
      <c r="V5566" s="433">
        <f>VLOOKUP(A5566,[3]Cartilha!$A:$A,1,FALSE)</f>
        <v>86937</v>
      </c>
      <c r="W5566" s="367"/>
    </row>
    <row r="5567" spans="1:23" hidden="1" x14ac:dyDescent="0.2">
      <c r="A5567" s="623">
        <v>100852</v>
      </c>
      <c r="B5567" s="616" t="s">
        <v>3171</v>
      </c>
      <c r="C5567" s="620" t="s">
        <v>4343</v>
      </c>
      <c r="D5567" s="612" t="s">
        <v>169</v>
      </c>
      <c r="E5567" s="621">
        <v>215.93</v>
      </c>
      <c r="F5567" s="614">
        <f t="shared" si="1509"/>
        <v>260.33</v>
      </c>
      <c r="G5567" s="510"/>
      <c r="H5567" s="423"/>
      <c r="I5567" s="422">
        <f t="shared" si="1524"/>
        <v>0</v>
      </c>
      <c r="J5567" s="422">
        <f t="shared" si="1525"/>
        <v>0</v>
      </c>
      <c r="K5567" s="419"/>
      <c r="L5567" s="423">
        <f t="shared" si="1526"/>
        <v>0</v>
      </c>
      <c r="M5567" s="423">
        <f t="shared" si="1526"/>
        <v>0</v>
      </c>
      <c r="N5567" s="424">
        <f t="shared" si="1527"/>
        <v>0</v>
      </c>
      <c r="O5567" s="424">
        <f t="shared" si="1528"/>
        <v>0</v>
      </c>
      <c r="P5567" s="420"/>
      <c r="Q5567" s="532"/>
      <c r="R5567" s="526" t="str">
        <f t="shared" si="1508"/>
        <v/>
      </c>
      <c r="S5567" s="526" t="str">
        <f t="shared" si="1517"/>
        <v/>
      </c>
      <c r="V5567" s="433">
        <f>VLOOKUP(A5567,[3]Cartilha!$A:$A,1,FALSE)</f>
        <v>100852</v>
      </c>
      <c r="W5567" s="367"/>
    </row>
    <row r="5568" spans="1:23" hidden="1" x14ac:dyDescent="0.2">
      <c r="A5568" s="623" t="s">
        <v>2022</v>
      </c>
      <c r="B5568" s="616"/>
      <c r="C5568" s="620" t="s">
        <v>67</v>
      </c>
      <c r="D5568" s="612">
        <v>0</v>
      </c>
      <c r="E5568" s="621"/>
      <c r="F5568" s="614">
        <f t="shared" si="1509"/>
        <v>0</v>
      </c>
      <c r="G5568" s="518"/>
      <c r="H5568" s="446"/>
      <c r="I5568" s="447"/>
      <c r="J5568" s="448"/>
      <c r="K5568" s="419"/>
      <c r="L5568" s="446"/>
      <c r="M5568" s="446"/>
      <c r="N5568" s="447"/>
      <c r="O5568" s="448"/>
      <c r="P5568" s="420"/>
      <c r="Q5568" s="525" t="str">
        <f>IF(OR(SUM(J5569:J5575)&gt;0,SUM(O5569:O5575)&gt;0),"xx","")</f>
        <v/>
      </c>
      <c r="R5568" s="526" t="str">
        <f t="shared" si="1508"/>
        <v/>
      </c>
      <c r="S5568" s="526" t="str">
        <f t="shared" si="1517"/>
        <v/>
      </c>
      <c r="V5568" s="433" t="str">
        <f>VLOOKUP(A5568,[3]Cartilha!$A:$A,1,FALSE)</f>
        <v>9.4.5</v>
      </c>
      <c r="W5568" s="367"/>
    </row>
    <row r="5569" spans="1:23" ht="33.75" hidden="1" x14ac:dyDescent="0.2">
      <c r="A5569" s="623">
        <v>86941</v>
      </c>
      <c r="B5569" s="616" t="s">
        <v>3171</v>
      </c>
      <c r="C5569" s="620" t="s">
        <v>4222</v>
      </c>
      <c r="D5569" s="612" t="s">
        <v>169</v>
      </c>
      <c r="E5569" s="621">
        <v>1040.33</v>
      </c>
      <c r="F5569" s="614">
        <f t="shared" si="1509"/>
        <v>1254.22</v>
      </c>
      <c r="G5569" s="510"/>
      <c r="H5569" s="423"/>
      <c r="I5569" s="422">
        <f t="shared" ref="I5569:I5575" si="1529">IF(ISBLANK(E5569),0,ROUND(F5569*G5569,2))</f>
        <v>0</v>
      </c>
      <c r="J5569" s="422">
        <f t="shared" ref="J5569:J5575" si="1530">IF(ISBLANK(G5569),0,ROUND(G5569*H5569,2))</f>
        <v>0</v>
      </c>
      <c r="K5569" s="419"/>
      <c r="L5569" s="423">
        <f t="shared" ref="L5569:M5575" si="1531">G5569</f>
        <v>0</v>
      </c>
      <c r="M5569" s="423">
        <f t="shared" si="1531"/>
        <v>0</v>
      </c>
      <c r="N5569" s="424">
        <f t="shared" ref="N5569:N5575" si="1532">IF(ISBLANK(E5569),0,ROUND(F5569*L5569,2))</f>
        <v>0</v>
      </c>
      <c r="O5569" s="424">
        <f t="shared" ref="O5569:O5575" si="1533">IF(ISBLANK(L5569),0,ROUND(L5569*M5569,2))</f>
        <v>0</v>
      </c>
      <c r="P5569" s="420"/>
      <c r="Q5569" s="532"/>
      <c r="R5569" s="526" t="str">
        <f t="shared" si="1508"/>
        <v/>
      </c>
      <c r="S5569" s="526" t="str">
        <f t="shared" si="1517"/>
        <v/>
      </c>
      <c r="V5569" s="433">
        <f>VLOOKUP(A5569,[3]Cartilha!$A:$A,1,FALSE)</f>
        <v>86941</v>
      </c>
      <c r="W5569" s="367"/>
    </row>
    <row r="5570" spans="1:23" ht="22.5" hidden="1" x14ac:dyDescent="0.2">
      <c r="A5570" s="623">
        <v>86903</v>
      </c>
      <c r="B5570" s="616" t="s">
        <v>3171</v>
      </c>
      <c r="C5570" s="620" t="s">
        <v>4223</v>
      </c>
      <c r="D5570" s="612" t="s">
        <v>169</v>
      </c>
      <c r="E5570" s="621">
        <v>368.68</v>
      </c>
      <c r="F5570" s="614">
        <f t="shared" si="1509"/>
        <v>444.48</v>
      </c>
      <c r="G5570" s="510"/>
      <c r="H5570" s="423"/>
      <c r="I5570" s="422">
        <f t="shared" si="1529"/>
        <v>0</v>
      </c>
      <c r="J5570" s="422">
        <f t="shared" si="1530"/>
        <v>0</v>
      </c>
      <c r="K5570" s="419"/>
      <c r="L5570" s="423">
        <f t="shared" si="1531"/>
        <v>0</v>
      </c>
      <c r="M5570" s="423">
        <f t="shared" si="1531"/>
        <v>0</v>
      </c>
      <c r="N5570" s="424">
        <f t="shared" si="1532"/>
        <v>0</v>
      </c>
      <c r="O5570" s="424">
        <f t="shared" si="1533"/>
        <v>0</v>
      </c>
      <c r="P5570" s="420"/>
      <c r="Q5570" s="532"/>
      <c r="R5570" s="526" t="str">
        <f t="shared" si="1508"/>
        <v/>
      </c>
      <c r="S5570" s="526" t="str">
        <f t="shared" si="1517"/>
        <v/>
      </c>
      <c r="V5570" s="433">
        <f>VLOOKUP(A5570,[3]Cartilha!$A:$A,1,FALSE)</f>
        <v>86903</v>
      </c>
      <c r="W5570" s="367"/>
    </row>
    <row r="5571" spans="1:23" ht="22.5" hidden="1" x14ac:dyDescent="0.2">
      <c r="A5571" s="623">
        <v>86904</v>
      </c>
      <c r="B5571" s="616" t="s">
        <v>3171</v>
      </c>
      <c r="C5571" s="620" t="s">
        <v>4224</v>
      </c>
      <c r="D5571" s="612" t="s">
        <v>169</v>
      </c>
      <c r="E5571" s="621">
        <v>155.24</v>
      </c>
      <c r="F5571" s="614">
        <f t="shared" si="1509"/>
        <v>187.16</v>
      </c>
      <c r="G5571" s="510"/>
      <c r="H5571" s="423"/>
      <c r="I5571" s="422">
        <f t="shared" si="1529"/>
        <v>0</v>
      </c>
      <c r="J5571" s="422">
        <f t="shared" si="1530"/>
        <v>0</v>
      </c>
      <c r="K5571" s="419"/>
      <c r="L5571" s="423">
        <f t="shared" si="1531"/>
        <v>0</v>
      </c>
      <c r="M5571" s="423">
        <f t="shared" si="1531"/>
        <v>0</v>
      </c>
      <c r="N5571" s="424">
        <f t="shared" si="1532"/>
        <v>0</v>
      </c>
      <c r="O5571" s="424">
        <f t="shared" si="1533"/>
        <v>0</v>
      </c>
      <c r="P5571" s="420"/>
      <c r="Q5571" s="532"/>
      <c r="R5571" s="526" t="str">
        <f t="shared" si="1508"/>
        <v/>
      </c>
      <c r="S5571" s="526" t="str">
        <f t="shared" si="1517"/>
        <v/>
      </c>
      <c r="V5571" s="433">
        <f>VLOOKUP(A5571,[3]Cartilha!$A:$A,1,FALSE)</f>
        <v>86904</v>
      </c>
      <c r="W5571" s="367"/>
    </row>
    <row r="5572" spans="1:23" ht="33.75" hidden="1" x14ac:dyDescent="0.2">
      <c r="A5572" s="623">
        <v>86943</v>
      </c>
      <c r="B5572" s="616" t="s">
        <v>3171</v>
      </c>
      <c r="C5572" s="620" t="s">
        <v>4225</v>
      </c>
      <c r="D5572" s="612" t="s">
        <v>169</v>
      </c>
      <c r="E5572" s="621">
        <v>240.71</v>
      </c>
      <c r="F5572" s="614">
        <f t="shared" si="1509"/>
        <v>290.2</v>
      </c>
      <c r="G5572" s="510"/>
      <c r="H5572" s="423"/>
      <c r="I5572" s="422">
        <f t="shared" si="1529"/>
        <v>0</v>
      </c>
      <c r="J5572" s="422">
        <f t="shared" si="1530"/>
        <v>0</v>
      </c>
      <c r="K5572" s="419"/>
      <c r="L5572" s="423">
        <f t="shared" si="1531"/>
        <v>0</v>
      </c>
      <c r="M5572" s="423">
        <f t="shared" si="1531"/>
        <v>0</v>
      </c>
      <c r="N5572" s="424">
        <f t="shared" si="1532"/>
        <v>0</v>
      </c>
      <c r="O5572" s="424">
        <f t="shared" si="1533"/>
        <v>0</v>
      </c>
      <c r="P5572" s="420"/>
      <c r="Q5572" s="532"/>
      <c r="R5572" s="526" t="str">
        <f t="shared" si="1508"/>
        <v/>
      </c>
      <c r="S5572" s="526" t="str">
        <f t="shared" si="1517"/>
        <v/>
      </c>
      <c r="V5572" s="433">
        <f>VLOOKUP(A5572,[3]Cartilha!$A:$A,1,FALSE)</f>
        <v>86943</v>
      </c>
      <c r="W5572" s="367"/>
    </row>
    <row r="5573" spans="1:23" ht="33.75" hidden="1" x14ac:dyDescent="0.2">
      <c r="A5573" s="623">
        <v>86942</v>
      </c>
      <c r="B5573" s="616" t="s">
        <v>3171</v>
      </c>
      <c r="C5573" s="620" t="s">
        <v>4226</v>
      </c>
      <c r="D5573" s="612" t="s">
        <v>169</v>
      </c>
      <c r="E5573" s="621">
        <v>249.3</v>
      </c>
      <c r="F5573" s="614">
        <f t="shared" si="1509"/>
        <v>300.56</v>
      </c>
      <c r="G5573" s="510"/>
      <c r="H5573" s="423"/>
      <c r="I5573" s="422">
        <f t="shared" si="1529"/>
        <v>0</v>
      </c>
      <c r="J5573" s="422">
        <f t="shared" si="1530"/>
        <v>0</v>
      </c>
      <c r="K5573" s="419"/>
      <c r="L5573" s="423">
        <f t="shared" si="1531"/>
        <v>0</v>
      </c>
      <c r="M5573" s="423">
        <f t="shared" si="1531"/>
        <v>0</v>
      </c>
      <c r="N5573" s="424">
        <f t="shared" si="1532"/>
        <v>0</v>
      </c>
      <c r="O5573" s="424">
        <f t="shared" si="1533"/>
        <v>0</v>
      </c>
      <c r="P5573" s="420"/>
      <c r="Q5573" s="532"/>
      <c r="R5573" s="526" t="str">
        <f t="shared" si="1508"/>
        <v/>
      </c>
      <c r="S5573" s="526" t="str">
        <f t="shared" si="1517"/>
        <v/>
      </c>
      <c r="V5573" s="433">
        <f>VLOOKUP(A5573,[3]Cartilha!$A:$A,1,FALSE)</f>
        <v>86942</v>
      </c>
      <c r="W5573" s="367"/>
    </row>
    <row r="5574" spans="1:23" ht="33.75" hidden="1" x14ac:dyDescent="0.2">
      <c r="A5574" s="623">
        <v>86939</v>
      </c>
      <c r="B5574" s="616" t="s">
        <v>3171</v>
      </c>
      <c r="C5574" s="620" t="s">
        <v>4227</v>
      </c>
      <c r="D5574" s="612" t="s">
        <v>169</v>
      </c>
      <c r="E5574" s="621">
        <v>410.53</v>
      </c>
      <c r="F5574" s="614">
        <f t="shared" si="1509"/>
        <v>494.93</v>
      </c>
      <c r="G5574" s="510"/>
      <c r="H5574" s="423"/>
      <c r="I5574" s="422">
        <f t="shared" si="1529"/>
        <v>0</v>
      </c>
      <c r="J5574" s="422">
        <f t="shared" si="1530"/>
        <v>0</v>
      </c>
      <c r="K5574" s="419"/>
      <c r="L5574" s="423">
        <f t="shared" si="1531"/>
        <v>0</v>
      </c>
      <c r="M5574" s="423">
        <f t="shared" si="1531"/>
        <v>0</v>
      </c>
      <c r="N5574" s="424">
        <f t="shared" si="1532"/>
        <v>0</v>
      </c>
      <c r="O5574" s="424">
        <f t="shared" si="1533"/>
        <v>0</v>
      </c>
      <c r="P5574" s="420"/>
      <c r="Q5574" s="532"/>
      <c r="R5574" s="526" t="str">
        <f t="shared" si="1508"/>
        <v/>
      </c>
      <c r="S5574" s="526" t="str">
        <f t="shared" si="1517"/>
        <v/>
      </c>
      <c r="V5574" s="433">
        <f>VLOOKUP(A5574,[3]Cartilha!$A:$A,1,FALSE)</f>
        <v>86939</v>
      </c>
      <c r="W5574" s="367"/>
    </row>
    <row r="5575" spans="1:23" ht="33.75" hidden="1" x14ac:dyDescent="0.2">
      <c r="A5575" s="623">
        <v>86940</v>
      </c>
      <c r="B5575" s="616" t="s">
        <v>3171</v>
      </c>
      <c r="C5575" s="620" t="s">
        <v>4228</v>
      </c>
      <c r="D5575" s="612" t="s">
        <v>169</v>
      </c>
      <c r="E5575" s="621">
        <v>1332.49</v>
      </c>
      <c r="F5575" s="614">
        <f t="shared" si="1509"/>
        <v>1606.45</v>
      </c>
      <c r="G5575" s="510"/>
      <c r="H5575" s="423"/>
      <c r="I5575" s="422">
        <f t="shared" si="1529"/>
        <v>0</v>
      </c>
      <c r="J5575" s="422">
        <f t="shared" si="1530"/>
        <v>0</v>
      </c>
      <c r="K5575" s="419"/>
      <c r="L5575" s="423">
        <f t="shared" si="1531"/>
        <v>0</v>
      </c>
      <c r="M5575" s="423">
        <f t="shared" si="1531"/>
        <v>0</v>
      </c>
      <c r="N5575" s="424">
        <f t="shared" si="1532"/>
        <v>0</v>
      </c>
      <c r="O5575" s="424">
        <f t="shared" si="1533"/>
        <v>0</v>
      </c>
      <c r="P5575" s="420"/>
      <c r="Q5575" s="532"/>
      <c r="R5575" s="526" t="str">
        <f t="shared" si="1508"/>
        <v/>
      </c>
      <c r="S5575" s="526" t="str">
        <f t="shared" si="1517"/>
        <v/>
      </c>
      <c r="V5575" s="433">
        <f>VLOOKUP(A5575,[3]Cartilha!$A:$A,1,FALSE)</f>
        <v>86940</v>
      </c>
      <c r="W5575" s="367"/>
    </row>
    <row r="5576" spans="1:23" hidden="1" x14ac:dyDescent="0.2">
      <c r="A5576" s="623" t="s">
        <v>2023</v>
      </c>
      <c r="B5576" s="616"/>
      <c r="C5576" s="620" t="s">
        <v>68</v>
      </c>
      <c r="D5576" s="612">
        <v>0</v>
      </c>
      <c r="E5576" s="621"/>
      <c r="F5576" s="614">
        <f t="shared" si="1509"/>
        <v>0</v>
      </c>
      <c r="G5576" s="518"/>
      <c r="H5576" s="446"/>
      <c r="I5576" s="447"/>
      <c r="J5576" s="448"/>
      <c r="K5576" s="419"/>
      <c r="L5576" s="446"/>
      <c r="M5576" s="446"/>
      <c r="N5576" s="447"/>
      <c r="O5576" s="448"/>
      <c r="P5576" s="420"/>
      <c r="Q5576" s="525" t="str">
        <f>IF(OR(SUM(J5577:J5590)&gt;0,SUM(O5577:O5590)&gt;0),"xx","")</f>
        <v/>
      </c>
      <c r="R5576" s="526" t="str">
        <f t="shared" si="1508"/>
        <v/>
      </c>
      <c r="S5576" s="526" t="str">
        <f t="shared" si="1517"/>
        <v/>
      </c>
      <c r="V5576" s="433" t="str">
        <f>VLOOKUP(A5576,[3]Cartilha!$A:$A,1,FALSE)</f>
        <v>9.4.6</v>
      </c>
      <c r="W5576" s="367"/>
    </row>
    <row r="5577" spans="1:23" hidden="1" x14ac:dyDescent="0.2">
      <c r="A5577" s="623">
        <v>86906</v>
      </c>
      <c r="B5577" s="616" t="s">
        <v>3171</v>
      </c>
      <c r="C5577" s="620" t="s">
        <v>4229</v>
      </c>
      <c r="D5577" s="612" t="s">
        <v>169</v>
      </c>
      <c r="E5577" s="621">
        <v>57.19</v>
      </c>
      <c r="F5577" s="614">
        <f t="shared" si="1509"/>
        <v>68.95</v>
      </c>
      <c r="G5577" s="510"/>
      <c r="H5577" s="423"/>
      <c r="I5577" s="422">
        <f t="shared" ref="I5577:I5590" si="1534">IF(ISBLANK(E5577),0,ROUND(F5577*G5577,2))</f>
        <v>0</v>
      </c>
      <c r="J5577" s="422">
        <f t="shared" ref="J5577:J5590" si="1535">IF(ISBLANK(G5577),0,ROUND(G5577*H5577,2))</f>
        <v>0</v>
      </c>
      <c r="K5577" s="419"/>
      <c r="L5577" s="423">
        <f t="shared" ref="L5577:L5590" si="1536">G5577</f>
        <v>0</v>
      </c>
      <c r="M5577" s="423">
        <f t="shared" ref="M5577:M5590" si="1537">H5577</f>
        <v>0</v>
      </c>
      <c r="N5577" s="424">
        <f t="shared" ref="N5577:N5590" si="1538">IF(ISBLANK(E5577),0,ROUND(F5577*L5577,2))</f>
        <v>0</v>
      </c>
      <c r="O5577" s="424">
        <f t="shared" ref="O5577:O5590" si="1539">IF(ISBLANK(L5577),0,ROUND(L5577*M5577,2))</f>
        <v>0</v>
      </c>
      <c r="P5577" s="420"/>
      <c r="Q5577" s="532"/>
      <c r="R5577" s="526" t="str">
        <f t="shared" si="1508"/>
        <v/>
      </c>
      <c r="S5577" s="526" t="str">
        <f t="shared" si="1517"/>
        <v/>
      </c>
      <c r="V5577" s="433">
        <f>VLOOKUP(A5577,[3]Cartilha!$A:$A,1,FALSE)</f>
        <v>86906</v>
      </c>
      <c r="W5577" s="367"/>
    </row>
    <row r="5578" spans="1:23" hidden="1" x14ac:dyDescent="0.2">
      <c r="A5578" s="623">
        <v>86908</v>
      </c>
      <c r="B5578" s="616" t="s">
        <v>3171</v>
      </c>
      <c r="C5578" s="620" t="s">
        <v>4238</v>
      </c>
      <c r="D5578" s="612" t="s">
        <v>169</v>
      </c>
      <c r="E5578" s="621">
        <v>365.92</v>
      </c>
      <c r="F5578" s="614">
        <f t="shared" si="1509"/>
        <v>441.15</v>
      </c>
      <c r="G5578" s="510"/>
      <c r="H5578" s="423"/>
      <c r="I5578" s="422">
        <f t="shared" si="1534"/>
        <v>0</v>
      </c>
      <c r="J5578" s="422">
        <f t="shared" si="1535"/>
        <v>0</v>
      </c>
      <c r="K5578" s="419"/>
      <c r="L5578" s="423">
        <f t="shared" si="1536"/>
        <v>0</v>
      </c>
      <c r="M5578" s="423">
        <f t="shared" si="1537"/>
        <v>0</v>
      </c>
      <c r="N5578" s="424">
        <f t="shared" si="1538"/>
        <v>0</v>
      </c>
      <c r="O5578" s="424">
        <f t="shared" si="1539"/>
        <v>0</v>
      </c>
      <c r="P5578" s="420"/>
      <c r="Q5578" s="532"/>
      <c r="R5578" s="526" t="str">
        <f t="shared" si="1508"/>
        <v/>
      </c>
      <c r="S5578" s="526" t="str">
        <f t="shared" si="1517"/>
        <v/>
      </c>
      <c r="V5578" s="433">
        <f>VLOOKUP(A5578,[3]Cartilha!$A:$A,1,FALSE)</f>
        <v>86908</v>
      </c>
      <c r="W5578" s="367"/>
    </row>
    <row r="5579" spans="1:23" ht="22.5" hidden="1" x14ac:dyDescent="0.2">
      <c r="A5579" s="623">
        <v>86909</v>
      </c>
      <c r="B5579" s="616" t="s">
        <v>3171</v>
      </c>
      <c r="C5579" s="620" t="s">
        <v>4231</v>
      </c>
      <c r="D5579" s="612" t="s">
        <v>169</v>
      </c>
      <c r="E5579" s="621">
        <v>99.27</v>
      </c>
      <c r="F5579" s="614">
        <f t="shared" si="1509"/>
        <v>119.68</v>
      </c>
      <c r="G5579" s="510"/>
      <c r="H5579" s="423"/>
      <c r="I5579" s="422">
        <f t="shared" si="1534"/>
        <v>0</v>
      </c>
      <c r="J5579" s="422">
        <f t="shared" si="1535"/>
        <v>0</v>
      </c>
      <c r="K5579" s="419"/>
      <c r="L5579" s="423">
        <f t="shared" si="1536"/>
        <v>0</v>
      </c>
      <c r="M5579" s="423">
        <f t="shared" si="1537"/>
        <v>0</v>
      </c>
      <c r="N5579" s="424">
        <f t="shared" si="1538"/>
        <v>0</v>
      </c>
      <c r="O5579" s="424">
        <f t="shared" si="1539"/>
        <v>0</v>
      </c>
      <c r="P5579" s="420"/>
      <c r="Q5579" s="532"/>
      <c r="R5579" s="526" t="str">
        <f t="shared" si="1508"/>
        <v/>
      </c>
      <c r="S5579" s="526" t="str">
        <f t="shared" si="1517"/>
        <v/>
      </c>
      <c r="V5579" s="433">
        <f>VLOOKUP(A5579,[3]Cartilha!$A:$A,1,FALSE)</f>
        <v>86909</v>
      </c>
      <c r="W5579" s="367"/>
    </row>
    <row r="5580" spans="1:23" ht="22.5" hidden="1" x14ac:dyDescent="0.2">
      <c r="A5580" s="623">
        <v>86910</v>
      </c>
      <c r="B5580" s="616" t="s">
        <v>3171</v>
      </c>
      <c r="C5580" s="620" t="s">
        <v>4232</v>
      </c>
      <c r="D5580" s="612" t="s">
        <v>169</v>
      </c>
      <c r="E5580" s="621">
        <v>97.25</v>
      </c>
      <c r="F5580" s="614">
        <f t="shared" si="1509"/>
        <v>117.24</v>
      </c>
      <c r="G5580" s="510"/>
      <c r="H5580" s="423"/>
      <c r="I5580" s="422">
        <f t="shared" si="1534"/>
        <v>0</v>
      </c>
      <c r="J5580" s="422">
        <f t="shared" si="1535"/>
        <v>0</v>
      </c>
      <c r="K5580" s="419"/>
      <c r="L5580" s="423">
        <f t="shared" si="1536"/>
        <v>0</v>
      </c>
      <c r="M5580" s="423">
        <f t="shared" si="1537"/>
        <v>0</v>
      </c>
      <c r="N5580" s="424">
        <f t="shared" si="1538"/>
        <v>0</v>
      </c>
      <c r="O5580" s="424">
        <f t="shared" si="1539"/>
        <v>0</v>
      </c>
      <c r="P5580" s="420"/>
      <c r="Q5580" s="532"/>
      <c r="R5580" s="526" t="str">
        <f t="shared" si="1508"/>
        <v/>
      </c>
      <c r="S5580" s="526" t="str">
        <f t="shared" si="1517"/>
        <v/>
      </c>
      <c r="V5580" s="433">
        <f>VLOOKUP(A5580,[3]Cartilha!$A:$A,1,FALSE)</f>
        <v>86910</v>
      </c>
      <c r="W5580" s="367"/>
    </row>
    <row r="5581" spans="1:23" ht="22.5" hidden="1" x14ac:dyDescent="0.2">
      <c r="A5581" s="623">
        <v>86911</v>
      </c>
      <c r="B5581" s="616" t="s">
        <v>3171</v>
      </c>
      <c r="C5581" s="620" t="s">
        <v>4230</v>
      </c>
      <c r="D5581" s="612" t="s">
        <v>169</v>
      </c>
      <c r="E5581" s="621">
        <v>66.959999999999994</v>
      </c>
      <c r="F5581" s="614">
        <f t="shared" si="1509"/>
        <v>80.73</v>
      </c>
      <c r="G5581" s="510"/>
      <c r="H5581" s="423"/>
      <c r="I5581" s="422">
        <f t="shared" si="1534"/>
        <v>0</v>
      </c>
      <c r="J5581" s="422">
        <f t="shared" si="1535"/>
        <v>0</v>
      </c>
      <c r="K5581" s="419"/>
      <c r="L5581" s="423">
        <f t="shared" si="1536"/>
        <v>0</v>
      </c>
      <c r="M5581" s="423">
        <f t="shared" si="1537"/>
        <v>0</v>
      </c>
      <c r="N5581" s="424">
        <f t="shared" si="1538"/>
        <v>0</v>
      </c>
      <c r="O5581" s="424">
        <f t="shared" si="1539"/>
        <v>0</v>
      </c>
      <c r="P5581" s="420"/>
      <c r="Q5581" s="532"/>
      <c r="R5581" s="526" t="str">
        <f t="shared" si="1508"/>
        <v/>
      </c>
      <c r="S5581" s="526" t="str">
        <f t="shared" si="1517"/>
        <v/>
      </c>
      <c r="V5581" s="433">
        <f>VLOOKUP(A5581,[3]Cartilha!$A:$A,1,FALSE)</f>
        <v>86911</v>
      </c>
      <c r="W5581" s="367"/>
    </row>
    <row r="5582" spans="1:23" hidden="1" x14ac:dyDescent="0.2">
      <c r="A5582" s="623">
        <v>86913</v>
      </c>
      <c r="B5582" s="616" t="s">
        <v>3171</v>
      </c>
      <c r="C5582" s="620" t="s">
        <v>4234</v>
      </c>
      <c r="D5582" s="612" t="s">
        <v>169</v>
      </c>
      <c r="E5582" s="621">
        <v>42.78</v>
      </c>
      <c r="F5582" s="614">
        <f t="shared" si="1509"/>
        <v>51.58</v>
      </c>
      <c r="G5582" s="510"/>
      <c r="H5582" s="423"/>
      <c r="I5582" s="422">
        <f t="shared" si="1534"/>
        <v>0</v>
      </c>
      <c r="J5582" s="422">
        <f t="shared" si="1535"/>
        <v>0</v>
      </c>
      <c r="K5582" s="419"/>
      <c r="L5582" s="423">
        <f t="shared" si="1536"/>
        <v>0</v>
      </c>
      <c r="M5582" s="423">
        <f t="shared" si="1537"/>
        <v>0</v>
      </c>
      <c r="N5582" s="424">
        <f t="shared" si="1538"/>
        <v>0</v>
      </c>
      <c r="O5582" s="424">
        <f t="shared" si="1539"/>
        <v>0</v>
      </c>
      <c r="P5582" s="420"/>
      <c r="Q5582" s="532"/>
      <c r="R5582" s="526" t="str">
        <f t="shared" si="1508"/>
        <v/>
      </c>
      <c r="S5582" s="526" t="str">
        <f t="shared" si="1517"/>
        <v/>
      </c>
      <c r="V5582" s="433">
        <f>VLOOKUP(A5582,[3]Cartilha!$A:$A,1,FALSE)</f>
        <v>86913</v>
      </c>
      <c r="W5582" s="367"/>
    </row>
    <row r="5583" spans="1:23" hidden="1" x14ac:dyDescent="0.2">
      <c r="A5583" s="623">
        <v>86914</v>
      </c>
      <c r="B5583" s="616" t="s">
        <v>3171</v>
      </c>
      <c r="C5583" s="620" t="s">
        <v>4233</v>
      </c>
      <c r="D5583" s="612" t="s">
        <v>169</v>
      </c>
      <c r="E5583" s="621">
        <v>75.41</v>
      </c>
      <c r="F5583" s="614">
        <f t="shared" si="1509"/>
        <v>90.91</v>
      </c>
      <c r="G5583" s="510"/>
      <c r="H5583" s="423"/>
      <c r="I5583" s="422">
        <f t="shared" si="1534"/>
        <v>0</v>
      </c>
      <c r="J5583" s="422">
        <f t="shared" si="1535"/>
        <v>0</v>
      </c>
      <c r="K5583" s="419"/>
      <c r="L5583" s="423">
        <f t="shared" si="1536"/>
        <v>0</v>
      </c>
      <c r="M5583" s="423">
        <f t="shared" si="1537"/>
        <v>0</v>
      </c>
      <c r="N5583" s="424">
        <f t="shared" si="1538"/>
        <v>0</v>
      </c>
      <c r="O5583" s="424">
        <f t="shared" si="1539"/>
        <v>0</v>
      </c>
      <c r="P5583" s="420"/>
      <c r="Q5583" s="532"/>
      <c r="R5583" s="526" t="str">
        <f t="shared" si="1508"/>
        <v/>
      </c>
      <c r="S5583" s="526" t="str">
        <f t="shared" si="1517"/>
        <v/>
      </c>
      <c r="V5583" s="433">
        <f>VLOOKUP(A5583,[3]Cartilha!$A:$A,1,FALSE)</f>
        <v>86914</v>
      </c>
      <c r="W5583" s="367"/>
    </row>
    <row r="5584" spans="1:23" hidden="1" x14ac:dyDescent="0.2">
      <c r="A5584" s="623">
        <v>86915</v>
      </c>
      <c r="B5584" s="616" t="s">
        <v>3171</v>
      </c>
      <c r="C5584" s="620" t="s">
        <v>4236</v>
      </c>
      <c r="D5584" s="612" t="s">
        <v>169</v>
      </c>
      <c r="E5584" s="621">
        <v>108.52</v>
      </c>
      <c r="F5584" s="614">
        <f t="shared" si="1509"/>
        <v>130.83000000000001</v>
      </c>
      <c r="G5584" s="510"/>
      <c r="H5584" s="423"/>
      <c r="I5584" s="422">
        <f t="shared" si="1534"/>
        <v>0</v>
      </c>
      <c r="J5584" s="422">
        <f t="shared" si="1535"/>
        <v>0</v>
      </c>
      <c r="K5584" s="419"/>
      <c r="L5584" s="423">
        <f t="shared" si="1536"/>
        <v>0</v>
      </c>
      <c r="M5584" s="423">
        <f t="shared" si="1537"/>
        <v>0</v>
      </c>
      <c r="N5584" s="424">
        <f t="shared" si="1538"/>
        <v>0</v>
      </c>
      <c r="O5584" s="424">
        <f t="shared" si="1539"/>
        <v>0</v>
      </c>
      <c r="P5584" s="420"/>
      <c r="Q5584" s="532"/>
      <c r="R5584" s="526" t="str">
        <f t="shared" si="1508"/>
        <v/>
      </c>
      <c r="S5584" s="526" t="str">
        <f t="shared" si="1517"/>
        <v/>
      </c>
      <c r="V5584" s="433">
        <f>VLOOKUP(A5584,[3]Cartilha!$A:$A,1,FALSE)</f>
        <v>86915</v>
      </c>
      <c r="W5584" s="367"/>
    </row>
    <row r="5585" spans="1:23" hidden="1" x14ac:dyDescent="0.2">
      <c r="A5585" s="623">
        <v>86916</v>
      </c>
      <c r="B5585" s="616" t="s">
        <v>3171</v>
      </c>
      <c r="C5585" s="620" t="s">
        <v>4235</v>
      </c>
      <c r="D5585" s="612" t="s">
        <v>169</v>
      </c>
      <c r="E5585" s="621">
        <v>29.93</v>
      </c>
      <c r="F5585" s="614">
        <f t="shared" si="1509"/>
        <v>36.08</v>
      </c>
      <c r="G5585" s="510"/>
      <c r="H5585" s="423"/>
      <c r="I5585" s="422">
        <f t="shared" si="1534"/>
        <v>0</v>
      </c>
      <c r="J5585" s="422">
        <f t="shared" si="1535"/>
        <v>0</v>
      </c>
      <c r="K5585" s="419"/>
      <c r="L5585" s="423">
        <f t="shared" si="1536"/>
        <v>0</v>
      </c>
      <c r="M5585" s="423">
        <f t="shared" si="1537"/>
        <v>0</v>
      </c>
      <c r="N5585" s="424">
        <f t="shared" si="1538"/>
        <v>0</v>
      </c>
      <c r="O5585" s="424">
        <f t="shared" si="1539"/>
        <v>0</v>
      </c>
      <c r="P5585" s="420"/>
      <c r="Q5585" s="525"/>
      <c r="R5585" s="526" t="str">
        <f t="shared" si="1508"/>
        <v/>
      </c>
      <c r="S5585" s="526" t="str">
        <f t="shared" si="1517"/>
        <v/>
      </c>
      <c r="V5585" s="433">
        <f>VLOOKUP(A5585,[3]Cartilha!$A:$A,1,FALSE)</f>
        <v>86916</v>
      </c>
      <c r="W5585" s="367"/>
    </row>
    <row r="5586" spans="1:23" hidden="1" x14ac:dyDescent="0.2">
      <c r="A5586" s="623">
        <v>100853</v>
      </c>
      <c r="B5586" s="616" t="s">
        <v>3171</v>
      </c>
      <c r="C5586" s="620" t="s">
        <v>6937</v>
      </c>
      <c r="D5586" s="612" t="s">
        <v>169</v>
      </c>
      <c r="E5586" s="621">
        <v>262.83999999999997</v>
      </c>
      <c r="F5586" s="614">
        <f t="shared" si="1509"/>
        <v>316.88</v>
      </c>
      <c r="G5586" s="510"/>
      <c r="H5586" s="423"/>
      <c r="I5586" s="422">
        <f t="shared" si="1534"/>
        <v>0</v>
      </c>
      <c r="J5586" s="422">
        <f t="shared" si="1535"/>
        <v>0</v>
      </c>
      <c r="K5586" s="419"/>
      <c r="L5586" s="423">
        <f t="shared" si="1536"/>
        <v>0</v>
      </c>
      <c r="M5586" s="423">
        <f t="shared" si="1537"/>
        <v>0</v>
      </c>
      <c r="N5586" s="424">
        <f t="shared" si="1538"/>
        <v>0</v>
      </c>
      <c r="O5586" s="424">
        <f t="shared" si="1539"/>
        <v>0</v>
      </c>
      <c r="P5586" s="420"/>
      <c r="Q5586" s="532"/>
      <c r="R5586" s="526" t="str">
        <f t="shared" si="1508"/>
        <v/>
      </c>
      <c r="S5586" s="526" t="str">
        <f t="shared" si="1517"/>
        <v/>
      </c>
      <c r="V5586" s="433">
        <f>VLOOKUP(A5586,[3]Cartilha!$A:$A,1,FALSE)</f>
        <v>100853</v>
      </c>
      <c r="W5586" s="367"/>
    </row>
    <row r="5587" spans="1:23" hidden="1" x14ac:dyDescent="0.2">
      <c r="A5587" s="623">
        <v>100854</v>
      </c>
      <c r="B5587" s="616" t="s">
        <v>3171</v>
      </c>
      <c r="C5587" s="620" t="s">
        <v>4344</v>
      </c>
      <c r="D5587" s="612" t="s">
        <v>169</v>
      </c>
      <c r="E5587" s="621">
        <v>1351.37</v>
      </c>
      <c r="F5587" s="614">
        <f t="shared" si="1509"/>
        <v>1629.21</v>
      </c>
      <c r="G5587" s="510"/>
      <c r="H5587" s="423"/>
      <c r="I5587" s="422">
        <f t="shared" si="1534"/>
        <v>0</v>
      </c>
      <c r="J5587" s="422">
        <f t="shared" si="1535"/>
        <v>0</v>
      </c>
      <c r="K5587" s="419"/>
      <c r="L5587" s="423">
        <f t="shared" si="1536"/>
        <v>0</v>
      </c>
      <c r="M5587" s="423">
        <f t="shared" si="1537"/>
        <v>0</v>
      </c>
      <c r="N5587" s="424">
        <f t="shared" si="1538"/>
        <v>0</v>
      </c>
      <c r="O5587" s="424">
        <f t="shared" si="1539"/>
        <v>0</v>
      </c>
      <c r="P5587" s="420"/>
      <c r="Q5587" s="532"/>
      <c r="R5587" s="526" t="str">
        <f t="shared" si="1508"/>
        <v/>
      </c>
      <c r="S5587" s="526" t="str">
        <f t="shared" si="1517"/>
        <v/>
      </c>
      <c r="V5587" s="433">
        <f>VLOOKUP(A5587,[3]Cartilha!$A:$A,1,FALSE)</f>
        <v>100854</v>
      </c>
      <c r="W5587" s="367"/>
    </row>
    <row r="5588" spans="1:23" hidden="1" x14ac:dyDescent="0.2">
      <c r="A5588" s="623">
        <v>86905</v>
      </c>
      <c r="B5588" s="616" t="s">
        <v>3171</v>
      </c>
      <c r="C5588" s="620" t="s">
        <v>4237</v>
      </c>
      <c r="D5588" s="612" t="s">
        <v>169</v>
      </c>
      <c r="E5588" s="621">
        <v>308.42</v>
      </c>
      <c r="F5588" s="614">
        <f t="shared" si="1509"/>
        <v>371.83</v>
      </c>
      <c r="G5588" s="510"/>
      <c r="H5588" s="423"/>
      <c r="I5588" s="422">
        <f t="shared" si="1534"/>
        <v>0</v>
      </c>
      <c r="J5588" s="422">
        <f t="shared" si="1535"/>
        <v>0</v>
      </c>
      <c r="K5588" s="419"/>
      <c r="L5588" s="423">
        <f t="shared" si="1536"/>
        <v>0</v>
      </c>
      <c r="M5588" s="423">
        <f t="shared" si="1537"/>
        <v>0</v>
      </c>
      <c r="N5588" s="424">
        <f t="shared" si="1538"/>
        <v>0</v>
      </c>
      <c r="O5588" s="424">
        <f t="shared" si="1539"/>
        <v>0</v>
      </c>
      <c r="P5588" s="420"/>
      <c r="Q5588" s="525"/>
      <c r="R5588" s="526" t="str">
        <f t="shared" ref="R5588:R5606" si="1540">IF(Q5588="X","x",IF(Q5588="xx","x",IF(O5588&gt;0,"x","")))</f>
        <v/>
      </c>
      <c r="S5588" s="526" t="str">
        <f t="shared" si="1517"/>
        <v/>
      </c>
      <c r="V5588" s="433">
        <f>VLOOKUP(A5588,[3]Cartilha!$A:$A,1,FALSE)</f>
        <v>86905</v>
      </c>
      <c r="W5588" s="367"/>
    </row>
    <row r="5589" spans="1:23" hidden="1" x14ac:dyDescent="0.2">
      <c r="A5589" s="623">
        <v>86908</v>
      </c>
      <c r="B5589" s="616" t="s">
        <v>3171</v>
      </c>
      <c r="C5589" s="620" t="s">
        <v>4238</v>
      </c>
      <c r="D5589" s="612" t="s">
        <v>169</v>
      </c>
      <c r="E5589" s="621">
        <v>365.92</v>
      </c>
      <c r="F5589" s="614">
        <f t="shared" si="1509"/>
        <v>441.15</v>
      </c>
      <c r="G5589" s="510"/>
      <c r="H5589" s="423"/>
      <c r="I5589" s="422">
        <f t="shared" si="1534"/>
        <v>0</v>
      </c>
      <c r="J5589" s="422">
        <f t="shared" si="1535"/>
        <v>0</v>
      </c>
      <c r="K5589" s="419"/>
      <c r="L5589" s="423">
        <f t="shared" si="1536"/>
        <v>0</v>
      </c>
      <c r="M5589" s="423">
        <f t="shared" si="1537"/>
        <v>0</v>
      </c>
      <c r="N5589" s="424">
        <f t="shared" si="1538"/>
        <v>0</v>
      </c>
      <c r="O5589" s="424">
        <f t="shared" si="1539"/>
        <v>0</v>
      </c>
      <c r="P5589" s="420"/>
      <c r="Q5589" s="532"/>
      <c r="R5589" s="526" t="str">
        <f t="shared" si="1540"/>
        <v/>
      </c>
      <c r="S5589" s="526" t="str">
        <f t="shared" si="1517"/>
        <v/>
      </c>
      <c r="V5589" s="433">
        <f>VLOOKUP(A5589,[3]Cartilha!$A:$A,1,FALSE)</f>
        <v>86908</v>
      </c>
      <c r="W5589" s="367"/>
    </row>
    <row r="5590" spans="1:23" ht="22.5" hidden="1" x14ac:dyDescent="0.2">
      <c r="A5590" s="623">
        <v>89354</v>
      </c>
      <c r="B5590" s="616" t="s">
        <v>3171</v>
      </c>
      <c r="C5590" s="620" t="s">
        <v>1573</v>
      </c>
      <c r="D5590" s="612" t="s">
        <v>169</v>
      </c>
      <c r="E5590" s="621">
        <v>417.25</v>
      </c>
      <c r="F5590" s="614">
        <f t="shared" si="1509"/>
        <v>503.04</v>
      </c>
      <c r="G5590" s="510"/>
      <c r="H5590" s="423"/>
      <c r="I5590" s="422">
        <f t="shared" si="1534"/>
        <v>0</v>
      </c>
      <c r="J5590" s="422">
        <f t="shared" si="1535"/>
        <v>0</v>
      </c>
      <c r="K5590" s="419"/>
      <c r="L5590" s="423">
        <f t="shared" si="1536"/>
        <v>0</v>
      </c>
      <c r="M5590" s="423">
        <f t="shared" si="1537"/>
        <v>0</v>
      </c>
      <c r="N5590" s="424">
        <f t="shared" si="1538"/>
        <v>0</v>
      </c>
      <c r="O5590" s="424">
        <f t="shared" si="1539"/>
        <v>0</v>
      </c>
      <c r="P5590" s="420"/>
      <c r="Q5590" s="532"/>
      <c r="R5590" s="526" t="str">
        <f t="shared" si="1540"/>
        <v/>
      </c>
      <c r="S5590" s="526" t="str">
        <f t="shared" si="1517"/>
        <v/>
      </c>
      <c r="V5590" s="433">
        <f>VLOOKUP(A5590,[3]Cartilha!$A:$A,1,FALSE)</f>
        <v>89354</v>
      </c>
      <c r="W5590" s="367"/>
    </row>
    <row r="5591" spans="1:23" hidden="1" x14ac:dyDescent="0.2">
      <c r="A5591" s="623" t="s">
        <v>2024</v>
      </c>
      <c r="B5591" s="616"/>
      <c r="C5591" s="620" t="s">
        <v>69</v>
      </c>
      <c r="D5591" s="612">
        <v>0</v>
      </c>
      <c r="E5591" s="621"/>
      <c r="F5591" s="614">
        <f t="shared" ref="F5591:F5654" si="1541">IF(E5591=0,0,ROUND(E5591*(1+E$13)*(1-E$14),2))</f>
        <v>0</v>
      </c>
      <c r="G5591" s="518"/>
      <c r="H5591" s="446"/>
      <c r="I5591" s="447"/>
      <c r="J5591" s="448"/>
      <c r="K5591" s="419"/>
      <c r="L5591" s="446"/>
      <c r="M5591" s="446"/>
      <c r="N5591" s="447"/>
      <c r="O5591" s="448"/>
      <c r="P5591" s="420"/>
      <c r="Q5591" s="525" t="str">
        <f>IF(OR(SUM(J5592:J5597)&gt;0,SUM(O5592:O5597)&gt;0),"xx","")</f>
        <v/>
      </c>
      <c r="R5591" s="526" t="str">
        <f t="shared" si="1540"/>
        <v/>
      </c>
      <c r="S5591" s="526" t="str">
        <f t="shared" si="1517"/>
        <v/>
      </c>
      <c r="V5591" s="433" t="str">
        <f>VLOOKUP(A5591,[3]Cartilha!$A:$A,1,FALSE)</f>
        <v>9.4.7</v>
      </c>
      <c r="W5591" s="367"/>
    </row>
    <row r="5592" spans="1:23" hidden="1" x14ac:dyDescent="0.2">
      <c r="A5592" s="623">
        <v>86883</v>
      </c>
      <c r="B5592" s="616" t="s">
        <v>3171</v>
      </c>
      <c r="C5592" s="620" t="s">
        <v>4239</v>
      </c>
      <c r="D5592" s="612" t="s">
        <v>169</v>
      </c>
      <c r="E5592" s="621">
        <v>11.58</v>
      </c>
      <c r="F5592" s="614">
        <f t="shared" si="1541"/>
        <v>13.96</v>
      </c>
      <c r="G5592" s="510"/>
      <c r="H5592" s="423"/>
      <c r="I5592" s="422">
        <f t="shared" ref="I5592:I5597" si="1542">IF(ISBLANK(E5592),0,ROUND(F5592*G5592,2))</f>
        <v>0</v>
      </c>
      <c r="J5592" s="422">
        <f t="shared" ref="J5592:J5597" si="1543">IF(ISBLANK(G5592),0,ROUND(G5592*H5592,2))</f>
        <v>0</v>
      </c>
      <c r="K5592" s="419"/>
      <c r="L5592" s="423">
        <f t="shared" ref="L5592:M5597" si="1544">G5592</f>
        <v>0</v>
      </c>
      <c r="M5592" s="423">
        <f t="shared" si="1544"/>
        <v>0</v>
      </c>
      <c r="N5592" s="424">
        <f t="shared" ref="N5592:N5597" si="1545">IF(ISBLANK(E5592),0,ROUND(F5592*L5592,2))</f>
        <v>0</v>
      </c>
      <c r="O5592" s="424">
        <f t="shared" ref="O5592:O5597" si="1546">IF(ISBLANK(L5592),0,ROUND(L5592*M5592,2))</f>
        <v>0</v>
      </c>
      <c r="P5592" s="420"/>
      <c r="Q5592" s="532"/>
      <c r="R5592" s="526" t="str">
        <f t="shared" si="1540"/>
        <v/>
      </c>
      <c r="S5592" s="526" t="str">
        <f t="shared" si="1517"/>
        <v/>
      </c>
      <c r="V5592" s="433">
        <f>VLOOKUP(A5592,[3]Cartilha!$A:$A,1,FALSE)</f>
        <v>86883</v>
      </c>
      <c r="W5592" s="367"/>
    </row>
    <row r="5593" spans="1:23" hidden="1" x14ac:dyDescent="0.2">
      <c r="A5593" s="623">
        <v>86881</v>
      </c>
      <c r="B5593" s="616" t="s">
        <v>3171</v>
      </c>
      <c r="C5593" s="620" t="s">
        <v>4240</v>
      </c>
      <c r="D5593" s="612" t="s">
        <v>169</v>
      </c>
      <c r="E5593" s="621">
        <v>355.74</v>
      </c>
      <c r="F5593" s="614">
        <f t="shared" si="1541"/>
        <v>428.88</v>
      </c>
      <c r="G5593" s="510"/>
      <c r="H5593" s="423"/>
      <c r="I5593" s="422">
        <f t="shared" si="1542"/>
        <v>0</v>
      </c>
      <c r="J5593" s="422">
        <f t="shared" si="1543"/>
        <v>0</v>
      </c>
      <c r="K5593" s="419"/>
      <c r="L5593" s="423">
        <f t="shared" si="1544"/>
        <v>0</v>
      </c>
      <c r="M5593" s="423">
        <f t="shared" si="1544"/>
        <v>0</v>
      </c>
      <c r="N5593" s="424">
        <f t="shared" si="1545"/>
        <v>0</v>
      </c>
      <c r="O5593" s="424">
        <f t="shared" si="1546"/>
        <v>0</v>
      </c>
      <c r="P5593" s="420"/>
      <c r="Q5593" s="525"/>
      <c r="R5593" s="526" t="str">
        <f t="shared" si="1540"/>
        <v/>
      </c>
      <c r="S5593" s="526" t="str">
        <f t="shared" si="1517"/>
        <v/>
      </c>
      <c r="V5593" s="433">
        <f>VLOOKUP(A5593,[3]Cartilha!$A:$A,1,FALSE)</f>
        <v>86881</v>
      </c>
      <c r="W5593" s="367"/>
    </row>
    <row r="5594" spans="1:23" hidden="1" x14ac:dyDescent="0.2">
      <c r="A5594" s="623">
        <v>86882</v>
      </c>
      <c r="B5594" s="616" t="s">
        <v>3171</v>
      </c>
      <c r="C5594" s="620" t="s">
        <v>4241</v>
      </c>
      <c r="D5594" s="612" t="s">
        <v>169</v>
      </c>
      <c r="E5594" s="621">
        <v>20.170000000000002</v>
      </c>
      <c r="F5594" s="614">
        <f t="shared" si="1541"/>
        <v>24.32</v>
      </c>
      <c r="G5594" s="510"/>
      <c r="H5594" s="423"/>
      <c r="I5594" s="422">
        <f t="shared" si="1542"/>
        <v>0</v>
      </c>
      <c r="J5594" s="422">
        <f t="shared" si="1543"/>
        <v>0</v>
      </c>
      <c r="K5594" s="419"/>
      <c r="L5594" s="423">
        <f t="shared" si="1544"/>
        <v>0</v>
      </c>
      <c r="M5594" s="423">
        <f t="shared" si="1544"/>
        <v>0</v>
      </c>
      <c r="N5594" s="424">
        <f t="shared" si="1545"/>
        <v>0</v>
      </c>
      <c r="O5594" s="424">
        <f t="shared" si="1546"/>
        <v>0</v>
      </c>
      <c r="P5594" s="420"/>
      <c r="Q5594" s="532"/>
      <c r="R5594" s="526" t="str">
        <f t="shared" si="1540"/>
        <v/>
      </c>
      <c r="S5594" s="526" t="str">
        <f t="shared" si="1517"/>
        <v/>
      </c>
      <c r="V5594" s="433">
        <f>VLOOKUP(A5594,[3]Cartilha!$A:$A,1,FALSE)</f>
        <v>86882</v>
      </c>
      <c r="W5594" s="367"/>
    </row>
    <row r="5595" spans="1:23" hidden="1" x14ac:dyDescent="0.2">
      <c r="A5595" s="623">
        <v>86878</v>
      </c>
      <c r="B5595" s="616" t="s">
        <v>3171</v>
      </c>
      <c r="C5595" s="620" t="s">
        <v>4242</v>
      </c>
      <c r="D5595" s="612" t="s">
        <v>169</v>
      </c>
      <c r="E5595" s="621">
        <v>124.46</v>
      </c>
      <c r="F5595" s="614">
        <f t="shared" si="1541"/>
        <v>150.05000000000001</v>
      </c>
      <c r="G5595" s="510"/>
      <c r="H5595" s="423"/>
      <c r="I5595" s="422">
        <f t="shared" si="1542"/>
        <v>0</v>
      </c>
      <c r="J5595" s="422">
        <f t="shared" si="1543"/>
        <v>0</v>
      </c>
      <c r="K5595" s="419"/>
      <c r="L5595" s="423">
        <f t="shared" si="1544"/>
        <v>0</v>
      </c>
      <c r="M5595" s="423">
        <f t="shared" si="1544"/>
        <v>0</v>
      </c>
      <c r="N5595" s="424">
        <f t="shared" si="1545"/>
        <v>0</v>
      </c>
      <c r="O5595" s="424">
        <f t="shared" si="1546"/>
        <v>0</v>
      </c>
      <c r="P5595" s="420"/>
      <c r="Q5595" s="532"/>
      <c r="R5595" s="526" t="str">
        <f t="shared" si="1540"/>
        <v/>
      </c>
      <c r="S5595" s="526" t="str">
        <f t="shared" si="1517"/>
        <v/>
      </c>
      <c r="V5595" s="433">
        <f>VLOOKUP(A5595,[3]Cartilha!$A:$A,1,FALSE)</f>
        <v>86878</v>
      </c>
      <c r="W5595" s="367"/>
    </row>
    <row r="5596" spans="1:23" ht="22.5" hidden="1" x14ac:dyDescent="0.2">
      <c r="A5596" s="623">
        <v>86880</v>
      </c>
      <c r="B5596" s="616" t="s">
        <v>3171</v>
      </c>
      <c r="C5596" s="620" t="s">
        <v>4243</v>
      </c>
      <c r="D5596" s="612" t="s">
        <v>169</v>
      </c>
      <c r="E5596" s="621">
        <v>19.62</v>
      </c>
      <c r="F5596" s="614">
        <f t="shared" si="1541"/>
        <v>23.65</v>
      </c>
      <c r="G5596" s="510"/>
      <c r="H5596" s="423"/>
      <c r="I5596" s="422">
        <f t="shared" si="1542"/>
        <v>0</v>
      </c>
      <c r="J5596" s="422">
        <f t="shared" si="1543"/>
        <v>0</v>
      </c>
      <c r="K5596" s="419"/>
      <c r="L5596" s="423">
        <f t="shared" si="1544"/>
        <v>0</v>
      </c>
      <c r="M5596" s="423">
        <f t="shared" si="1544"/>
        <v>0</v>
      </c>
      <c r="N5596" s="424">
        <f t="shared" si="1545"/>
        <v>0</v>
      </c>
      <c r="O5596" s="424">
        <f t="shared" si="1546"/>
        <v>0</v>
      </c>
      <c r="P5596" s="420"/>
      <c r="Q5596" s="525"/>
      <c r="R5596" s="526" t="str">
        <f t="shared" si="1540"/>
        <v/>
      </c>
      <c r="S5596" s="526" t="str">
        <f t="shared" si="1517"/>
        <v/>
      </c>
      <c r="V5596" s="433">
        <f>VLOOKUP(A5596,[3]Cartilha!$A:$A,1,FALSE)</f>
        <v>86880</v>
      </c>
      <c r="W5596" s="367"/>
    </row>
    <row r="5597" spans="1:23" ht="22.5" hidden="1" x14ac:dyDescent="0.2">
      <c r="A5597" s="623">
        <v>86879</v>
      </c>
      <c r="B5597" s="616" t="s">
        <v>3171</v>
      </c>
      <c r="C5597" s="620" t="s">
        <v>4244</v>
      </c>
      <c r="D5597" s="612" t="s">
        <v>169</v>
      </c>
      <c r="E5597" s="621">
        <v>7.49</v>
      </c>
      <c r="F5597" s="614">
        <f t="shared" si="1541"/>
        <v>9.0299999999999994</v>
      </c>
      <c r="G5597" s="510"/>
      <c r="H5597" s="423"/>
      <c r="I5597" s="422">
        <f t="shared" si="1542"/>
        <v>0</v>
      </c>
      <c r="J5597" s="422">
        <f t="shared" si="1543"/>
        <v>0</v>
      </c>
      <c r="K5597" s="419"/>
      <c r="L5597" s="423">
        <f t="shared" si="1544"/>
        <v>0</v>
      </c>
      <c r="M5597" s="423">
        <f t="shared" si="1544"/>
        <v>0</v>
      </c>
      <c r="N5597" s="424">
        <f t="shared" si="1545"/>
        <v>0</v>
      </c>
      <c r="O5597" s="424">
        <f t="shared" si="1546"/>
        <v>0</v>
      </c>
      <c r="P5597" s="420"/>
      <c r="Q5597" s="532"/>
      <c r="R5597" s="526" t="str">
        <f t="shared" si="1540"/>
        <v/>
      </c>
      <c r="S5597" s="526" t="str">
        <f t="shared" si="1517"/>
        <v/>
      </c>
      <c r="V5597" s="433">
        <f>VLOOKUP(A5597,[3]Cartilha!$A:$A,1,FALSE)</f>
        <v>86879</v>
      </c>
      <c r="W5597" s="367"/>
    </row>
    <row r="5598" spans="1:23" hidden="1" x14ac:dyDescent="0.2">
      <c r="A5598" s="623" t="s">
        <v>2025</v>
      </c>
      <c r="B5598" s="616"/>
      <c r="C5598" s="620" t="s">
        <v>70</v>
      </c>
      <c r="D5598" s="612">
        <v>0</v>
      </c>
      <c r="E5598" s="621"/>
      <c r="F5598" s="614">
        <f t="shared" si="1541"/>
        <v>0</v>
      </c>
      <c r="G5598" s="518"/>
      <c r="H5598" s="446"/>
      <c r="I5598" s="447"/>
      <c r="J5598" s="448"/>
      <c r="K5598" s="419"/>
      <c r="L5598" s="446"/>
      <c r="M5598" s="446"/>
      <c r="N5598" s="447"/>
      <c r="O5598" s="448"/>
      <c r="P5598" s="420"/>
      <c r="Q5598" s="525" t="str">
        <f>IF(OR(SUM(J5599:J5611)&gt;0,SUM(O5599:O5611)&gt;0),"xx","")</f>
        <v/>
      </c>
      <c r="R5598" s="526" t="str">
        <f t="shared" si="1540"/>
        <v/>
      </c>
      <c r="S5598" s="526" t="str">
        <f t="shared" si="1517"/>
        <v/>
      </c>
      <c r="V5598" s="433" t="str">
        <f>VLOOKUP(A5598,[3]Cartilha!$A:$A,1,FALSE)</f>
        <v>9.4.8</v>
      </c>
      <c r="W5598" s="367"/>
    </row>
    <row r="5599" spans="1:23" hidden="1" x14ac:dyDescent="0.2">
      <c r="A5599" s="623">
        <v>86888</v>
      </c>
      <c r="B5599" s="616" t="s">
        <v>3171</v>
      </c>
      <c r="C5599" s="620" t="s">
        <v>4245</v>
      </c>
      <c r="D5599" s="612" t="s">
        <v>169</v>
      </c>
      <c r="E5599" s="621">
        <v>521.87</v>
      </c>
      <c r="F5599" s="614">
        <f t="shared" si="1541"/>
        <v>629.16999999999996</v>
      </c>
      <c r="G5599" s="510"/>
      <c r="H5599" s="423"/>
      <c r="I5599" s="422">
        <f t="shared" ref="I5599:I5611" si="1547">IF(ISBLANK(E5599),0,ROUND(F5599*G5599,2))</f>
        <v>0</v>
      </c>
      <c r="J5599" s="422">
        <f t="shared" ref="J5599:J5611" si="1548">IF(ISBLANK(G5599),0,ROUND(G5599*H5599,2))</f>
        <v>0</v>
      </c>
      <c r="K5599" s="419"/>
      <c r="L5599" s="423">
        <f t="shared" ref="L5599:L5611" si="1549">G5599</f>
        <v>0</v>
      </c>
      <c r="M5599" s="423">
        <f t="shared" ref="M5599:M5611" si="1550">H5599</f>
        <v>0</v>
      </c>
      <c r="N5599" s="424">
        <f t="shared" ref="N5599:N5611" si="1551">IF(ISBLANK(E5599),0,ROUND(F5599*L5599,2))</f>
        <v>0</v>
      </c>
      <c r="O5599" s="424">
        <f t="shared" ref="O5599:O5611" si="1552">IF(ISBLANK(L5599),0,ROUND(L5599*M5599,2))</f>
        <v>0</v>
      </c>
      <c r="P5599" s="420"/>
      <c r="Q5599" s="532"/>
      <c r="R5599" s="526" t="str">
        <f t="shared" si="1540"/>
        <v/>
      </c>
      <c r="S5599" s="526" t="str">
        <f t="shared" si="1517"/>
        <v/>
      </c>
      <c r="V5599" s="433">
        <f>VLOOKUP(A5599,[3]Cartilha!$A:$A,1,FALSE)</f>
        <v>86888</v>
      </c>
      <c r="W5599" s="367"/>
    </row>
    <row r="5600" spans="1:23" ht="22.5" hidden="1" x14ac:dyDescent="0.2">
      <c r="A5600" s="623">
        <v>86932</v>
      </c>
      <c r="B5600" s="616" t="s">
        <v>3171</v>
      </c>
      <c r="C5600" s="620" t="s">
        <v>4246</v>
      </c>
      <c r="D5600" s="612" t="s">
        <v>169</v>
      </c>
      <c r="E5600" s="621">
        <v>614.13</v>
      </c>
      <c r="F5600" s="614">
        <f t="shared" si="1541"/>
        <v>740.4</v>
      </c>
      <c r="G5600" s="510"/>
      <c r="H5600" s="423"/>
      <c r="I5600" s="422">
        <f t="shared" si="1547"/>
        <v>0</v>
      </c>
      <c r="J5600" s="422">
        <f t="shared" si="1548"/>
        <v>0</v>
      </c>
      <c r="K5600" s="419"/>
      <c r="L5600" s="423">
        <f t="shared" si="1549"/>
        <v>0</v>
      </c>
      <c r="M5600" s="423">
        <f t="shared" si="1550"/>
        <v>0</v>
      </c>
      <c r="N5600" s="424">
        <f t="shared" si="1551"/>
        <v>0</v>
      </c>
      <c r="O5600" s="424">
        <f t="shared" si="1552"/>
        <v>0</v>
      </c>
      <c r="P5600" s="420"/>
      <c r="Q5600" s="532"/>
      <c r="R5600" s="526" t="str">
        <f t="shared" si="1540"/>
        <v/>
      </c>
      <c r="S5600" s="526" t="str">
        <f t="shared" si="1517"/>
        <v/>
      </c>
      <c r="V5600" s="433">
        <f>VLOOKUP(A5600,[3]Cartilha!$A:$A,1,FALSE)</f>
        <v>86932</v>
      </c>
      <c r="W5600" s="367"/>
    </row>
    <row r="5601" spans="1:23" ht="22.5" hidden="1" x14ac:dyDescent="0.2">
      <c r="A5601" s="623">
        <v>86931</v>
      </c>
      <c r="B5601" s="616" t="s">
        <v>3171</v>
      </c>
      <c r="C5601" s="620" t="s">
        <v>4247</v>
      </c>
      <c r="D5601" s="612" t="s">
        <v>169</v>
      </c>
      <c r="E5601" s="621">
        <v>532.78</v>
      </c>
      <c r="F5601" s="614">
        <f t="shared" si="1541"/>
        <v>642.32000000000005</v>
      </c>
      <c r="G5601" s="510"/>
      <c r="H5601" s="423"/>
      <c r="I5601" s="422">
        <f t="shared" si="1547"/>
        <v>0</v>
      </c>
      <c r="J5601" s="422">
        <f t="shared" si="1548"/>
        <v>0</v>
      </c>
      <c r="K5601" s="419"/>
      <c r="L5601" s="423">
        <f t="shared" si="1549"/>
        <v>0</v>
      </c>
      <c r="M5601" s="423">
        <f t="shared" si="1550"/>
        <v>0</v>
      </c>
      <c r="N5601" s="424">
        <f t="shared" si="1551"/>
        <v>0</v>
      </c>
      <c r="O5601" s="424">
        <f t="shared" si="1552"/>
        <v>0</v>
      </c>
      <c r="P5601" s="420"/>
      <c r="Q5601" s="532"/>
      <c r="R5601" s="526" t="str">
        <f t="shared" si="1540"/>
        <v/>
      </c>
      <c r="S5601" s="526" t="str">
        <f t="shared" si="1517"/>
        <v/>
      </c>
      <c r="V5601" s="433">
        <f>VLOOKUP(A5601,[3]Cartilha!$A:$A,1,FALSE)</f>
        <v>86931</v>
      </c>
      <c r="W5601" s="367"/>
    </row>
    <row r="5602" spans="1:23" hidden="1" x14ac:dyDescent="0.2">
      <c r="A5602" s="623">
        <v>95469</v>
      </c>
      <c r="B5602" s="616" t="s">
        <v>3171</v>
      </c>
      <c r="C5602" s="620" t="s">
        <v>4248</v>
      </c>
      <c r="D5602" s="612" t="s">
        <v>169</v>
      </c>
      <c r="E5602" s="621">
        <v>312.31</v>
      </c>
      <c r="F5602" s="614">
        <f t="shared" si="1541"/>
        <v>376.52</v>
      </c>
      <c r="G5602" s="510"/>
      <c r="H5602" s="423"/>
      <c r="I5602" s="422">
        <f t="shared" si="1547"/>
        <v>0</v>
      </c>
      <c r="J5602" s="422">
        <f t="shared" si="1548"/>
        <v>0</v>
      </c>
      <c r="K5602" s="419"/>
      <c r="L5602" s="423">
        <f t="shared" si="1549"/>
        <v>0</v>
      </c>
      <c r="M5602" s="423">
        <f t="shared" si="1550"/>
        <v>0</v>
      </c>
      <c r="N5602" s="424">
        <f t="shared" si="1551"/>
        <v>0</v>
      </c>
      <c r="O5602" s="424">
        <f t="shared" si="1552"/>
        <v>0</v>
      </c>
      <c r="P5602" s="420"/>
      <c r="Q5602" s="532"/>
      <c r="R5602" s="526" t="str">
        <f t="shared" si="1540"/>
        <v/>
      </c>
      <c r="S5602" s="526" t="str">
        <f t="shared" ref="S5602:S5665" si="1553">IF(Q5602="X","x",IF(Q5602="xx","x",IF(OR(J5602&gt;0,O5602&gt;0),"x","")))</f>
        <v/>
      </c>
      <c r="V5602" s="433">
        <f>VLOOKUP(A5602,[3]Cartilha!$A:$A,1,FALSE)</f>
        <v>95469</v>
      </c>
      <c r="W5602" s="367"/>
    </row>
    <row r="5603" spans="1:23" ht="22.5" hidden="1" x14ac:dyDescent="0.2">
      <c r="A5603" s="623">
        <v>95470</v>
      </c>
      <c r="B5603" s="616" t="s">
        <v>3171</v>
      </c>
      <c r="C5603" s="620" t="s">
        <v>1574</v>
      </c>
      <c r="D5603" s="612" t="s">
        <v>169</v>
      </c>
      <c r="E5603" s="621">
        <v>321.32</v>
      </c>
      <c r="F5603" s="614">
        <f t="shared" si="1541"/>
        <v>387.38</v>
      </c>
      <c r="G5603" s="510"/>
      <c r="H5603" s="423"/>
      <c r="I5603" s="422">
        <f t="shared" si="1547"/>
        <v>0</v>
      </c>
      <c r="J5603" s="422">
        <f t="shared" si="1548"/>
        <v>0</v>
      </c>
      <c r="K5603" s="419"/>
      <c r="L5603" s="423">
        <f t="shared" si="1549"/>
        <v>0</v>
      </c>
      <c r="M5603" s="423">
        <f t="shared" si="1550"/>
        <v>0</v>
      </c>
      <c r="N5603" s="424">
        <f t="shared" si="1551"/>
        <v>0</v>
      </c>
      <c r="O5603" s="424">
        <f t="shared" si="1552"/>
        <v>0</v>
      </c>
      <c r="P5603" s="420"/>
      <c r="Q5603" s="532"/>
      <c r="R5603" s="526" t="str">
        <f t="shared" si="1540"/>
        <v/>
      </c>
      <c r="S5603" s="526" t="str">
        <f t="shared" si="1553"/>
        <v/>
      </c>
      <c r="V5603" s="433">
        <f>VLOOKUP(A5603,[3]Cartilha!$A:$A,1,FALSE)</f>
        <v>95470</v>
      </c>
      <c r="W5603" s="367"/>
    </row>
    <row r="5604" spans="1:23" ht="22.5" hidden="1" x14ac:dyDescent="0.2">
      <c r="A5604" s="623">
        <v>95471</v>
      </c>
      <c r="B5604" s="616" t="s">
        <v>3171</v>
      </c>
      <c r="C5604" s="620" t="s">
        <v>4249</v>
      </c>
      <c r="D5604" s="612" t="s">
        <v>169</v>
      </c>
      <c r="E5604" s="621">
        <v>828.34</v>
      </c>
      <c r="F5604" s="614">
        <f t="shared" si="1541"/>
        <v>998.65</v>
      </c>
      <c r="G5604" s="510"/>
      <c r="H5604" s="423"/>
      <c r="I5604" s="422">
        <f t="shared" si="1547"/>
        <v>0</v>
      </c>
      <c r="J5604" s="422">
        <f t="shared" si="1548"/>
        <v>0</v>
      </c>
      <c r="K5604" s="419"/>
      <c r="L5604" s="423">
        <f t="shared" si="1549"/>
        <v>0</v>
      </c>
      <c r="M5604" s="423">
        <f t="shared" si="1550"/>
        <v>0</v>
      </c>
      <c r="N5604" s="424">
        <f t="shared" si="1551"/>
        <v>0</v>
      </c>
      <c r="O5604" s="424">
        <f t="shared" si="1552"/>
        <v>0</v>
      </c>
      <c r="P5604" s="420"/>
      <c r="Q5604" s="525"/>
      <c r="R5604" s="526" t="str">
        <f t="shared" si="1540"/>
        <v/>
      </c>
      <c r="S5604" s="526" t="str">
        <f t="shared" si="1553"/>
        <v/>
      </c>
      <c r="V5604" s="433">
        <f>VLOOKUP(A5604,[3]Cartilha!$A:$A,1,FALSE)</f>
        <v>95471</v>
      </c>
      <c r="W5604" s="367"/>
    </row>
    <row r="5605" spans="1:23" ht="22.5" hidden="1" x14ac:dyDescent="0.2">
      <c r="A5605" s="623">
        <v>95472</v>
      </c>
      <c r="B5605" s="616" t="s">
        <v>3171</v>
      </c>
      <c r="C5605" s="620" t="s">
        <v>4250</v>
      </c>
      <c r="D5605" s="612" t="s">
        <v>169</v>
      </c>
      <c r="E5605" s="621">
        <v>837.35</v>
      </c>
      <c r="F5605" s="614">
        <f t="shared" si="1541"/>
        <v>1009.51</v>
      </c>
      <c r="G5605" s="510"/>
      <c r="H5605" s="423"/>
      <c r="I5605" s="422">
        <f t="shared" si="1547"/>
        <v>0</v>
      </c>
      <c r="J5605" s="422">
        <f t="shared" si="1548"/>
        <v>0</v>
      </c>
      <c r="K5605" s="419"/>
      <c r="L5605" s="423">
        <f t="shared" si="1549"/>
        <v>0</v>
      </c>
      <c r="M5605" s="423">
        <f t="shared" si="1550"/>
        <v>0</v>
      </c>
      <c r="N5605" s="424">
        <f t="shared" si="1551"/>
        <v>0</v>
      </c>
      <c r="O5605" s="424">
        <f t="shared" si="1552"/>
        <v>0</v>
      </c>
      <c r="P5605" s="420"/>
      <c r="Q5605" s="532"/>
      <c r="R5605" s="526" t="str">
        <f t="shared" si="1540"/>
        <v/>
      </c>
      <c r="S5605" s="526" t="str">
        <f t="shared" si="1553"/>
        <v/>
      </c>
      <c r="V5605" s="433">
        <f>VLOOKUP(A5605,[3]Cartilha!$A:$A,1,FALSE)</f>
        <v>95472</v>
      </c>
      <c r="W5605" s="367"/>
    </row>
    <row r="5606" spans="1:23" ht="22.5" hidden="1" x14ac:dyDescent="0.2">
      <c r="A5606" s="623">
        <v>100878</v>
      </c>
      <c r="B5606" s="616" t="s">
        <v>3171</v>
      </c>
      <c r="C5606" s="620" t="s">
        <v>6320</v>
      </c>
      <c r="D5606" s="612" t="s">
        <v>169</v>
      </c>
      <c r="E5606" s="621">
        <v>705.42</v>
      </c>
      <c r="F5606" s="614">
        <f t="shared" si="1541"/>
        <v>850.45</v>
      </c>
      <c r="G5606" s="510"/>
      <c r="H5606" s="423"/>
      <c r="I5606" s="422">
        <f t="shared" si="1547"/>
        <v>0</v>
      </c>
      <c r="J5606" s="422">
        <f t="shared" si="1548"/>
        <v>0</v>
      </c>
      <c r="K5606" s="419"/>
      <c r="L5606" s="423">
        <f t="shared" si="1549"/>
        <v>0</v>
      </c>
      <c r="M5606" s="423">
        <f t="shared" si="1550"/>
        <v>0</v>
      </c>
      <c r="N5606" s="424">
        <f t="shared" si="1551"/>
        <v>0</v>
      </c>
      <c r="O5606" s="424">
        <f t="shared" si="1552"/>
        <v>0</v>
      </c>
      <c r="P5606" s="420"/>
      <c r="Q5606" s="532"/>
      <c r="R5606" s="526" t="str">
        <f t="shared" si="1540"/>
        <v/>
      </c>
      <c r="S5606" s="526" t="str">
        <f t="shared" si="1553"/>
        <v/>
      </c>
      <c r="V5606" s="433">
        <f>VLOOKUP(A5606,[3]Cartilha!$A:$A,1,FALSE)</f>
        <v>100878</v>
      </c>
      <c r="W5606" s="367"/>
    </row>
    <row r="5607" spans="1:23" hidden="1" x14ac:dyDescent="0.2">
      <c r="A5607" s="623">
        <v>100848</v>
      </c>
      <c r="B5607" s="616" t="s">
        <v>3171</v>
      </c>
      <c r="C5607" s="620" t="s">
        <v>4340</v>
      </c>
      <c r="D5607" s="612" t="s">
        <v>169</v>
      </c>
      <c r="E5607" s="621">
        <v>591.75</v>
      </c>
      <c r="F5607" s="614">
        <f t="shared" si="1541"/>
        <v>713.41</v>
      </c>
      <c r="G5607" s="510"/>
      <c r="H5607" s="423"/>
      <c r="I5607" s="422">
        <f t="shared" si="1547"/>
        <v>0</v>
      </c>
      <c r="J5607" s="422">
        <f t="shared" si="1548"/>
        <v>0</v>
      </c>
      <c r="K5607" s="419"/>
      <c r="L5607" s="423">
        <f t="shared" si="1549"/>
        <v>0</v>
      </c>
      <c r="M5607" s="423">
        <f t="shared" si="1550"/>
        <v>0</v>
      </c>
      <c r="N5607" s="424">
        <f t="shared" si="1551"/>
        <v>0</v>
      </c>
      <c r="O5607" s="424">
        <f t="shared" si="1552"/>
        <v>0</v>
      </c>
      <c r="P5607" s="420"/>
      <c r="Q5607" s="532"/>
      <c r="R5607" s="526" t="s">
        <v>3717</v>
      </c>
      <c r="S5607" s="526" t="str">
        <f t="shared" si="1553"/>
        <v/>
      </c>
      <c r="V5607" s="433">
        <f>VLOOKUP(A5607,[3]Cartilha!$A:$A,1,FALSE)</f>
        <v>100848</v>
      </c>
      <c r="W5607" s="367"/>
    </row>
    <row r="5608" spans="1:23" hidden="1" x14ac:dyDescent="0.2">
      <c r="A5608" s="623">
        <v>100858</v>
      </c>
      <c r="B5608" s="616" t="s">
        <v>3171</v>
      </c>
      <c r="C5608" s="620" t="s">
        <v>4348</v>
      </c>
      <c r="D5608" s="612" t="s">
        <v>169</v>
      </c>
      <c r="E5608" s="621">
        <v>714.74</v>
      </c>
      <c r="F5608" s="614">
        <f t="shared" si="1541"/>
        <v>861.69</v>
      </c>
      <c r="G5608" s="510"/>
      <c r="H5608" s="423"/>
      <c r="I5608" s="422">
        <f t="shared" si="1547"/>
        <v>0</v>
      </c>
      <c r="J5608" s="422">
        <f t="shared" si="1548"/>
        <v>0</v>
      </c>
      <c r="K5608" s="419"/>
      <c r="L5608" s="423">
        <f t="shared" si="1549"/>
        <v>0</v>
      </c>
      <c r="M5608" s="423">
        <f t="shared" si="1550"/>
        <v>0</v>
      </c>
      <c r="N5608" s="424">
        <f t="shared" si="1551"/>
        <v>0</v>
      </c>
      <c r="O5608" s="424">
        <f t="shared" si="1552"/>
        <v>0</v>
      </c>
      <c r="P5608" s="420"/>
      <c r="Q5608" s="532"/>
      <c r="R5608" s="526" t="s">
        <v>3717</v>
      </c>
      <c r="S5608" s="526" t="str">
        <f t="shared" si="1553"/>
        <v/>
      </c>
      <c r="V5608" s="433">
        <f>VLOOKUP(A5608,[3]Cartilha!$A:$A,1,FALSE)</f>
        <v>100858</v>
      </c>
      <c r="W5608" s="367"/>
    </row>
    <row r="5609" spans="1:23" ht="22.5" hidden="1" x14ac:dyDescent="0.2">
      <c r="A5609" s="623">
        <v>100859</v>
      </c>
      <c r="B5609" s="616" t="s">
        <v>3171</v>
      </c>
      <c r="C5609" s="620" t="s">
        <v>6321</v>
      </c>
      <c r="D5609" s="612" t="s">
        <v>169</v>
      </c>
      <c r="E5609" s="621">
        <v>1103.48</v>
      </c>
      <c r="F5609" s="614">
        <f t="shared" si="1541"/>
        <v>1330.36</v>
      </c>
      <c r="G5609" s="510"/>
      <c r="H5609" s="423"/>
      <c r="I5609" s="422">
        <f t="shared" si="1547"/>
        <v>0</v>
      </c>
      <c r="J5609" s="422">
        <f t="shared" si="1548"/>
        <v>0</v>
      </c>
      <c r="K5609" s="419"/>
      <c r="L5609" s="423">
        <f t="shared" si="1549"/>
        <v>0</v>
      </c>
      <c r="M5609" s="423">
        <f t="shared" si="1550"/>
        <v>0</v>
      </c>
      <c r="N5609" s="424">
        <f t="shared" si="1551"/>
        <v>0</v>
      </c>
      <c r="O5609" s="424">
        <f t="shared" si="1552"/>
        <v>0</v>
      </c>
      <c r="P5609" s="420"/>
      <c r="Q5609" s="532"/>
      <c r="R5609" s="526" t="s">
        <v>3717</v>
      </c>
      <c r="S5609" s="526" t="str">
        <f t="shared" si="1553"/>
        <v/>
      </c>
      <c r="V5609" s="433">
        <f>VLOOKUP(A5609,[3]Cartilha!$A:$A,1,FALSE)</f>
        <v>100859</v>
      </c>
      <c r="W5609" s="367"/>
    </row>
    <row r="5610" spans="1:23" hidden="1" x14ac:dyDescent="0.2">
      <c r="A5610" s="623">
        <v>100849</v>
      </c>
      <c r="B5610" s="616" t="s">
        <v>3171</v>
      </c>
      <c r="C5610" s="620" t="s">
        <v>4341</v>
      </c>
      <c r="D5610" s="612" t="s">
        <v>169</v>
      </c>
      <c r="E5610" s="621">
        <v>40.869999999999997</v>
      </c>
      <c r="F5610" s="614">
        <f t="shared" si="1541"/>
        <v>49.27</v>
      </c>
      <c r="G5610" s="510"/>
      <c r="H5610" s="423"/>
      <c r="I5610" s="422">
        <f t="shared" si="1547"/>
        <v>0</v>
      </c>
      <c r="J5610" s="422">
        <f t="shared" si="1548"/>
        <v>0</v>
      </c>
      <c r="K5610" s="419"/>
      <c r="L5610" s="423">
        <f t="shared" si="1549"/>
        <v>0</v>
      </c>
      <c r="M5610" s="423">
        <f t="shared" si="1550"/>
        <v>0</v>
      </c>
      <c r="N5610" s="424">
        <f t="shared" si="1551"/>
        <v>0</v>
      </c>
      <c r="O5610" s="424">
        <f t="shared" si="1552"/>
        <v>0</v>
      </c>
      <c r="P5610" s="420"/>
      <c r="Q5610" s="532"/>
      <c r="R5610" s="526" t="s">
        <v>3717</v>
      </c>
      <c r="S5610" s="526" t="str">
        <f t="shared" si="1553"/>
        <v/>
      </c>
      <c r="V5610" s="433">
        <f>VLOOKUP(A5610,[3]Cartilha!$A:$A,1,FALSE)</f>
        <v>100849</v>
      </c>
      <c r="W5610" s="367"/>
    </row>
    <row r="5611" spans="1:23" hidden="1" x14ac:dyDescent="0.2">
      <c r="A5611" s="623">
        <v>100851</v>
      </c>
      <c r="B5611" s="616" t="s">
        <v>3171</v>
      </c>
      <c r="C5611" s="620" t="s">
        <v>4342</v>
      </c>
      <c r="D5611" s="612" t="s">
        <v>169</v>
      </c>
      <c r="E5611" s="621">
        <v>80.98</v>
      </c>
      <c r="F5611" s="614">
        <f t="shared" si="1541"/>
        <v>97.63</v>
      </c>
      <c r="G5611" s="510"/>
      <c r="H5611" s="423"/>
      <c r="I5611" s="422">
        <f t="shared" si="1547"/>
        <v>0</v>
      </c>
      <c r="J5611" s="422">
        <f t="shared" si="1548"/>
        <v>0</v>
      </c>
      <c r="K5611" s="419"/>
      <c r="L5611" s="423">
        <f t="shared" si="1549"/>
        <v>0</v>
      </c>
      <c r="M5611" s="423">
        <f t="shared" si="1550"/>
        <v>0</v>
      </c>
      <c r="N5611" s="424">
        <f t="shared" si="1551"/>
        <v>0</v>
      </c>
      <c r="O5611" s="424">
        <f t="shared" si="1552"/>
        <v>0</v>
      </c>
      <c r="P5611" s="420"/>
      <c r="Q5611" s="532"/>
      <c r="R5611" s="526" t="s">
        <v>3717</v>
      </c>
      <c r="S5611" s="526" t="str">
        <f t="shared" si="1553"/>
        <v/>
      </c>
      <c r="V5611" s="433">
        <f>VLOOKUP(A5611,[3]Cartilha!$A:$A,1,FALSE)</f>
        <v>100851</v>
      </c>
      <c r="W5611" s="367"/>
    </row>
    <row r="5612" spans="1:23" hidden="1" x14ac:dyDescent="0.2">
      <c r="A5612" s="623" t="s">
        <v>2026</v>
      </c>
      <c r="B5612" s="616"/>
      <c r="C5612" s="620" t="s">
        <v>71</v>
      </c>
      <c r="D5612" s="612">
        <v>0</v>
      </c>
      <c r="E5612" s="621"/>
      <c r="F5612" s="614">
        <f t="shared" si="1541"/>
        <v>0</v>
      </c>
      <c r="G5612" s="518"/>
      <c r="H5612" s="446"/>
      <c r="I5612" s="447"/>
      <c r="J5612" s="448"/>
      <c r="K5612" s="419"/>
      <c r="L5612" s="446"/>
      <c r="M5612" s="446"/>
      <c r="N5612" s="447"/>
      <c r="O5612" s="448"/>
      <c r="P5612" s="420"/>
      <c r="Q5612" s="525" t="str">
        <f>IF(OR(SUM(J5613:J5637)&gt;0,SUM(O5613:O5637)&gt;0),"xx","")</f>
        <v/>
      </c>
      <c r="R5612" s="526" t="str">
        <f t="shared" ref="R5612:R5675" si="1554">IF(Q5612="X","x",IF(Q5612="xx","x",IF(O5612&gt;0,"x","")))</f>
        <v/>
      </c>
      <c r="S5612" s="526" t="str">
        <f t="shared" si="1553"/>
        <v/>
      </c>
      <c r="V5612" s="433" t="str">
        <f>VLOOKUP(A5612,[3]Cartilha!$A:$A,1,FALSE)</f>
        <v>9.4.9</v>
      </c>
      <c r="W5612" s="367"/>
    </row>
    <row r="5613" spans="1:23" hidden="1" x14ac:dyDescent="0.2">
      <c r="A5613" s="623">
        <v>95542</v>
      </c>
      <c r="B5613" s="616" t="s">
        <v>3171</v>
      </c>
      <c r="C5613" s="620" t="s">
        <v>4251</v>
      </c>
      <c r="D5613" s="612" t="s">
        <v>169</v>
      </c>
      <c r="E5613" s="621">
        <v>56.52</v>
      </c>
      <c r="F5613" s="614">
        <f t="shared" si="1541"/>
        <v>68.14</v>
      </c>
      <c r="G5613" s="510"/>
      <c r="H5613" s="423"/>
      <c r="I5613" s="422">
        <f t="shared" ref="I5613:I5637" si="1555">IF(ISBLANK(E5613),0,ROUND(F5613*G5613,2))</f>
        <v>0</v>
      </c>
      <c r="J5613" s="422">
        <f t="shared" ref="J5613:J5637" si="1556">IF(ISBLANK(G5613),0,ROUND(G5613*H5613,2))</f>
        <v>0</v>
      </c>
      <c r="K5613" s="419"/>
      <c r="L5613" s="423">
        <f t="shared" ref="L5613:L5637" si="1557">G5613</f>
        <v>0</v>
      </c>
      <c r="M5613" s="423">
        <f t="shared" ref="M5613:M5637" si="1558">H5613</f>
        <v>0</v>
      </c>
      <c r="N5613" s="424">
        <f t="shared" ref="N5613:N5637" si="1559">IF(ISBLANK(E5613),0,ROUND(F5613*L5613,2))</f>
        <v>0</v>
      </c>
      <c r="O5613" s="424">
        <f t="shared" ref="O5613:O5637" si="1560">IF(ISBLANK(L5613),0,ROUND(L5613*M5613,2))</f>
        <v>0</v>
      </c>
      <c r="P5613" s="420"/>
      <c r="Q5613" s="532"/>
      <c r="R5613" s="526" t="str">
        <f t="shared" si="1554"/>
        <v/>
      </c>
      <c r="S5613" s="526" t="str">
        <f t="shared" si="1553"/>
        <v/>
      </c>
      <c r="V5613" s="433">
        <f>VLOOKUP(A5613,[3]Cartilha!$A:$A,1,FALSE)</f>
        <v>95542</v>
      </c>
      <c r="W5613" s="367"/>
    </row>
    <row r="5614" spans="1:23" hidden="1" x14ac:dyDescent="0.2">
      <c r="A5614" s="623">
        <v>95543</v>
      </c>
      <c r="B5614" s="616" t="s">
        <v>3171</v>
      </c>
      <c r="C5614" s="620" t="s">
        <v>4252</v>
      </c>
      <c r="D5614" s="612" t="s">
        <v>169</v>
      </c>
      <c r="E5614" s="621">
        <v>92.88</v>
      </c>
      <c r="F5614" s="614">
        <f t="shared" si="1541"/>
        <v>111.98</v>
      </c>
      <c r="G5614" s="510"/>
      <c r="H5614" s="423"/>
      <c r="I5614" s="422">
        <f t="shared" si="1555"/>
        <v>0</v>
      </c>
      <c r="J5614" s="422">
        <f t="shared" si="1556"/>
        <v>0</v>
      </c>
      <c r="K5614" s="419"/>
      <c r="L5614" s="423">
        <f t="shared" si="1557"/>
        <v>0</v>
      </c>
      <c r="M5614" s="423">
        <f t="shared" si="1558"/>
        <v>0</v>
      </c>
      <c r="N5614" s="424">
        <f t="shared" si="1559"/>
        <v>0</v>
      </c>
      <c r="O5614" s="424">
        <f t="shared" si="1560"/>
        <v>0</v>
      </c>
      <c r="P5614" s="420"/>
      <c r="Q5614" s="532"/>
      <c r="R5614" s="526" t="str">
        <f t="shared" si="1554"/>
        <v/>
      </c>
      <c r="S5614" s="526" t="str">
        <f t="shared" si="1553"/>
        <v/>
      </c>
      <c r="V5614" s="433">
        <f>VLOOKUP(A5614,[3]Cartilha!$A:$A,1,FALSE)</f>
        <v>95543</v>
      </c>
      <c r="W5614" s="367"/>
    </row>
    <row r="5615" spans="1:23" hidden="1" x14ac:dyDescent="0.2">
      <c r="A5615" s="623">
        <v>95544</v>
      </c>
      <c r="B5615" s="616" t="s">
        <v>3171</v>
      </c>
      <c r="C5615" s="620" t="s">
        <v>4253</v>
      </c>
      <c r="D5615" s="612" t="s">
        <v>169</v>
      </c>
      <c r="E5615" s="621">
        <v>70.599999999999994</v>
      </c>
      <c r="F5615" s="614">
        <f t="shared" si="1541"/>
        <v>85.12</v>
      </c>
      <c r="G5615" s="510"/>
      <c r="H5615" s="423"/>
      <c r="I5615" s="422">
        <f t="shared" si="1555"/>
        <v>0</v>
      </c>
      <c r="J5615" s="422">
        <f t="shared" si="1556"/>
        <v>0</v>
      </c>
      <c r="K5615" s="419"/>
      <c r="L5615" s="423">
        <f t="shared" si="1557"/>
        <v>0</v>
      </c>
      <c r="M5615" s="423">
        <f t="shared" si="1558"/>
        <v>0</v>
      </c>
      <c r="N5615" s="424">
        <f t="shared" si="1559"/>
        <v>0</v>
      </c>
      <c r="O5615" s="424">
        <f t="shared" si="1560"/>
        <v>0</v>
      </c>
      <c r="P5615" s="420"/>
      <c r="Q5615" s="532"/>
      <c r="R5615" s="526" t="str">
        <f t="shared" si="1554"/>
        <v/>
      </c>
      <c r="S5615" s="526" t="str">
        <f t="shared" si="1553"/>
        <v/>
      </c>
      <c r="V5615" s="433">
        <f>VLOOKUP(A5615,[3]Cartilha!$A:$A,1,FALSE)</f>
        <v>95544</v>
      </c>
      <c r="W5615" s="367"/>
    </row>
    <row r="5616" spans="1:23" hidden="1" x14ac:dyDescent="0.2">
      <c r="A5616" s="623">
        <v>95545</v>
      </c>
      <c r="B5616" s="616" t="s">
        <v>3171</v>
      </c>
      <c r="C5616" s="620" t="s">
        <v>4254</v>
      </c>
      <c r="D5616" s="612" t="s">
        <v>169</v>
      </c>
      <c r="E5616" s="621">
        <v>69.099999999999994</v>
      </c>
      <c r="F5616" s="614">
        <f t="shared" si="1541"/>
        <v>83.31</v>
      </c>
      <c r="G5616" s="510"/>
      <c r="H5616" s="423"/>
      <c r="I5616" s="422">
        <f t="shared" si="1555"/>
        <v>0</v>
      </c>
      <c r="J5616" s="422">
        <f t="shared" si="1556"/>
        <v>0</v>
      </c>
      <c r="K5616" s="419"/>
      <c r="L5616" s="423">
        <f t="shared" si="1557"/>
        <v>0</v>
      </c>
      <c r="M5616" s="423">
        <f t="shared" si="1558"/>
        <v>0</v>
      </c>
      <c r="N5616" s="424">
        <f t="shared" si="1559"/>
        <v>0</v>
      </c>
      <c r="O5616" s="424">
        <f t="shared" si="1560"/>
        <v>0</v>
      </c>
      <c r="P5616" s="420"/>
      <c r="Q5616" s="532"/>
      <c r="R5616" s="526" t="str">
        <f t="shared" si="1554"/>
        <v/>
      </c>
      <c r="S5616" s="526" t="str">
        <f t="shared" si="1553"/>
        <v/>
      </c>
      <c r="V5616" s="433">
        <f>VLOOKUP(A5616,[3]Cartilha!$A:$A,1,FALSE)</f>
        <v>95545</v>
      </c>
      <c r="W5616" s="367"/>
    </row>
    <row r="5617" spans="1:23" hidden="1" x14ac:dyDescent="0.2">
      <c r="A5617" s="623">
        <v>95546</v>
      </c>
      <c r="B5617" s="616" t="s">
        <v>3171</v>
      </c>
      <c r="C5617" s="620" t="s">
        <v>4255</v>
      </c>
      <c r="D5617" s="612" t="s">
        <v>169</v>
      </c>
      <c r="E5617" s="621">
        <v>219.06</v>
      </c>
      <c r="F5617" s="614">
        <f t="shared" si="1541"/>
        <v>264.10000000000002</v>
      </c>
      <c r="G5617" s="510"/>
      <c r="H5617" s="423"/>
      <c r="I5617" s="422">
        <f t="shared" si="1555"/>
        <v>0</v>
      </c>
      <c r="J5617" s="422">
        <f t="shared" si="1556"/>
        <v>0</v>
      </c>
      <c r="K5617" s="419"/>
      <c r="L5617" s="423">
        <f t="shared" si="1557"/>
        <v>0</v>
      </c>
      <c r="M5617" s="423">
        <f t="shared" si="1558"/>
        <v>0</v>
      </c>
      <c r="N5617" s="424">
        <f t="shared" si="1559"/>
        <v>0</v>
      </c>
      <c r="O5617" s="424">
        <f t="shared" si="1560"/>
        <v>0</v>
      </c>
      <c r="P5617" s="420"/>
      <c r="Q5617" s="532"/>
      <c r="R5617" s="526" t="str">
        <f t="shared" si="1554"/>
        <v/>
      </c>
      <c r="S5617" s="526" t="str">
        <f t="shared" si="1553"/>
        <v/>
      </c>
      <c r="V5617" s="433">
        <f>VLOOKUP(A5617,[3]Cartilha!$A:$A,1,FALSE)</f>
        <v>95546</v>
      </c>
      <c r="W5617" s="367"/>
    </row>
    <row r="5618" spans="1:23" ht="22.5" hidden="1" x14ac:dyDescent="0.2">
      <c r="A5618" s="623">
        <v>95547</v>
      </c>
      <c r="B5618" s="616" t="s">
        <v>3171</v>
      </c>
      <c r="C5618" s="620" t="s">
        <v>4256</v>
      </c>
      <c r="D5618" s="612" t="s">
        <v>169</v>
      </c>
      <c r="E5618" s="621">
        <v>59.34</v>
      </c>
      <c r="F5618" s="614">
        <f t="shared" si="1541"/>
        <v>71.540000000000006</v>
      </c>
      <c r="G5618" s="510"/>
      <c r="H5618" s="423"/>
      <c r="I5618" s="422">
        <f t="shared" si="1555"/>
        <v>0</v>
      </c>
      <c r="J5618" s="422">
        <f t="shared" si="1556"/>
        <v>0</v>
      </c>
      <c r="K5618" s="419"/>
      <c r="L5618" s="423">
        <f t="shared" si="1557"/>
        <v>0</v>
      </c>
      <c r="M5618" s="423">
        <f t="shared" si="1558"/>
        <v>0</v>
      </c>
      <c r="N5618" s="424">
        <f t="shared" si="1559"/>
        <v>0</v>
      </c>
      <c r="O5618" s="424">
        <f t="shared" si="1560"/>
        <v>0</v>
      </c>
      <c r="P5618" s="420"/>
      <c r="Q5618" s="532"/>
      <c r="R5618" s="526" t="str">
        <f t="shared" si="1554"/>
        <v/>
      </c>
      <c r="S5618" s="526" t="str">
        <f t="shared" si="1553"/>
        <v/>
      </c>
      <c r="V5618" s="433">
        <f>VLOOKUP(A5618,[3]Cartilha!$A:$A,1,FALSE)</f>
        <v>95547</v>
      </c>
      <c r="W5618" s="367"/>
    </row>
    <row r="5619" spans="1:23" hidden="1" x14ac:dyDescent="0.2">
      <c r="A5619" s="623">
        <v>100855</v>
      </c>
      <c r="B5619" s="616" t="s">
        <v>3171</v>
      </c>
      <c r="C5619" s="620" t="s">
        <v>4345</v>
      </c>
      <c r="D5619" s="612" t="s">
        <v>169</v>
      </c>
      <c r="E5619" s="621">
        <v>69.099999999999994</v>
      </c>
      <c r="F5619" s="614">
        <f t="shared" si="1541"/>
        <v>83.31</v>
      </c>
      <c r="G5619" s="510"/>
      <c r="H5619" s="423"/>
      <c r="I5619" s="422">
        <f t="shared" si="1555"/>
        <v>0</v>
      </c>
      <c r="J5619" s="422">
        <f t="shared" si="1556"/>
        <v>0</v>
      </c>
      <c r="K5619" s="419"/>
      <c r="L5619" s="423">
        <f t="shared" si="1557"/>
        <v>0</v>
      </c>
      <c r="M5619" s="423">
        <f t="shared" si="1558"/>
        <v>0</v>
      </c>
      <c r="N5619" s="424">
        <f t="shared" si="1559"/>
        <v>0</v>
      </c>
      <c r="O5619" s="424">
        <f t="shared" si="1560"/>
        <v>0</v>
      </c>
      <c r="P5619" s="420"/>
      <c r="Q5619" s="532"/>
      <c r="R5619" s="526" t="str">
        <f t="shared" si="1554"/>
        <v/>
      </c>
      <c r="S5619" s="526" t="str">
        <f t="shared" si="1553"/>
        <v/>
      </c>
      <c r="V5619" s="433">
        <f>VLOOKUP(A5619,[3]Cartilha!$A:$A,1,FALSE)</f>
        <v>100855</v>
      </c>
      <c r="W5619" s="367"/>
    </row>
    <row r="5620" spans="1:23" hidden="1" x14ac:dyDescent="0.2">
      <c r="A5620" s="623">
        <v>100856</v>
      </c>
      <c r="B5620" s="616" t="s">
        <v>3171</v>
      </c>
      <c r="C5620" s="620" t="s">
        <v>4346</v>
      </c>
      <c r="D5620" s="612" t="s">
        <v>169</v>
      </c>
      <c r="E5620" s="621">
        <v>29.48</v>
      </c>
      <c r="F5620" s="614">
        <f t="shared" si="1541"/>
        <v>35.54</v>
      </c>
      <c r="G5620" s="510"/>
      <c r="H5620" s="423"/>
      <c r="I5620" s="422">
        <f t="shared" si="1555"/>
        <v>0</v>
      </c>
      <c r="J5620" s="422">
        <f t="shared" si="1556"/>
        <v>0</v>
      </c>
      <c r="K5620" s="419"/>
      <c r="L5620" s="423">
        <f t="shared" si="1557"/>
        <v>0</v>
      </c>
      <c r="M5620" s="423">
        <f t="shared" si="1558"/>
        <v>0</v>
      </c>
      <c r="N5620" s="424">
        <f t="shared" si="1559"/>
        <v>0</v>
      </c>
      <c r="O5620" s="424">
        <f t="shared" si="1560"/>
        <v>0</v>
      </c>
      <c r="P5620" s="420"/>
      <c r="Q5620" s="532"/>
      <c r="R5620" s="526" t="str">
        <f t="shared" si="1554"/>
        <v/>
      </c>
      <c r="S5620" s="526" t="str">
        <f t="shared" si="1553"/>
        <v/>
      </c>
      <c r="V5620" s="433">
        <f>VLOOKUP(A5620,[3]Cartilha!$A:$A,1,FALSE)</f>
        <v>100856</v>
      </c>
      <c r="W5620" s="367"/>
    </row>
    <row r="5621" spans="1:23" hidden="1" x14ac:dyDescent="0.2">
      <c r="A5621" s="623">
        <v>100857</v>
      </c>
      <c r="B5621" s="616" t="s">
        <v>3171</v>
      </c>
      <c r="C5621" s="620" t="s">
        <v>4347</v>
      </c>
      <c r="D5621" s="612" t="s">
        <v>169</v>
      </c>
      <c r="E5621" s="621">
        <v>397.63</v>
      </c>
      <c r="F5621" s="614">
        <f t="shared" si="1541"/>
        <v>479.38</v>
      </c>
      <c r="G5621" s="510"/>
      <c r="H5621" s="423"/>
      <c r="I5621" s="422">
        <f t="shared" si="1555"/>
        <v>0</v>
      </c>
      <c r="J5621" s="422">
        <f t="shared" si="1556"/>
        <v>0</v>
      </c>
      <c r="K5621" s="419"/>
      <c r="L5621" s="423">
        <f t="shared" si="1557"/>
        <v>0</v>
      </c>
      <c r="M5621" s="423">
        <f t="shared" si="1558"/>
        <v>0</v>
      </c>
      <c r="N5621" s="424">
        <f t="shared" si="1559"/>
        <v>0</v>
      </c>
      <c r="O5621" s="424">
        <f t="shared" si="1560"/>
        <v>0</v>
      </c>
      <c r="P5621" s="420"/>
      <c r="Q5621" s="532"/>
      <c r="R5621" s="526" t="str">
        <f t="shared" si="1554"/>
        <v/>
      </c>
      <c r="S5621" s="526" t="str">
        <f t="shared" si="1553"/>
        <v/>
      </c>
      <c r="V5621" s="433">
        <f>VLOOKUP(A5621,[3]Cartilha!$A:$A,1,FALSE)</f>
        <v>100857</v>
      </c>
      <c r="W5621" s="367"/>
    </row>
    <row r="5622" spans="1:23" hidden="1" x14ac:dyDescent="0.2">
      <c r="A5622" s="623">
        <v>100874</v>
      </c>
      <c r="B5622" s="616" t="s">
        <v>3171</v>
      </c>
      <c r="C5622" s="620" t="s">
        <v>4363</v>
      </c>
      <c r="D5622" s="612" t="s">
        <v>169</v>
      </c>
      <c r="E5622" s="621">
        <v>334.32</v>
      </c>
      <c r="F5622" s="614">
        <f t="shared" si="1541"/>
        <v>403.06</v>
      </c>
      <c r="G5622" s="510"/>
      <c r="H5622" s="423"/>
      <c r="I5622" s="422">
        <f t="shared" si="1555"/>
        <v>0</v>
      </c>
      <c r="J5622" s="422">
        <f t="shared" si="1556"/>
        <v>0</v>
      </c>
      <c r="K5622" s="419"/>
      <c r="L5622" s="423">
        <f t="shared" si="1557"/>
        <v>0</v>
      </c>
      <c r="M5622" s="423">
        <f t="shared" si="1558"/>
        <v>0</v>
      </c>
      <c r="N5622" s="424">
        <f t="shared" si="1559"/>
        <v>0</v>
      </c>
      <c r="O5622" s="424">
        <f t="shared" si="1560"/>
        <v>0</v>
      </c>
      <c r="P5622" s="420"/>
      <c r="Q5622" s="532"/>
      <c r="R5622" s="526" t="str">
        <f t="shared" si="1554"/>
        <v/>
      </c>
      <c r="S5622" s="526" t="str">
        <f t="shared" si="1553"/>
        <v/>
      </c>
      <c r="V5622" s="433">
        <f>VLOOKUP(A5622,[3]Cartilha!$A:$A,1,FALSE)</f>
        <v>100874</v>
      </c>
      <c r="W5622" s="367"/>
    </row>
    <row r="5623" spans="1:23" hidden="1" x14ac:dyDescent="0.2">
      <c r="A5623" s="623">
        <v>100875</v>
      </c>
      <c r="B5623" s="616" t="s">
        <v>3171</v>
      </c>
      <c r="C5623" s="620" t="s">
        <v>4364</v>
      </c>
      <c r="D5623" s="612" t="s">
        <v>169</v>
      </c>
      <c r="E5623" s="621">
        <v>1204</v>
      </c>
      <c r="F5623" s="614">
        <f t="shared" si="1541"/>
        <v>1451.54</v>
      </c>
      <c r="G5623" s="510"/>
      <c r="H5623" s="423"/>
      <c r="I5623" s="422">
        <f t="shared" si="1555"/>
        <v>0</v>
      </c>
      <c r="J5623" s="422">
        <f t="shared" si="1556"/>
        <v>0</v>
      </c>
      <c r="K5623" s="419"/>
      <c r="L5623" s="423">
        <f t="shared" si="1557"/>
        <v>0</v>
      </c>
      <c r="M5623" s="423">
        <f t="shared" si="1558"/>
        <v>0</v>
      </c>
      <c r="N5623" s="424">
        <f t="shared" si="1559"/>
        <v>0</v>
      </c>
      <c r="O5623" s="424">
        <f t="shared" si="1560"/>
        <v>0</v>
      </c>
      <c r="P5623" s="420"/>
      <c r="Q5623" s="532"/>
      <c r="R5623" s="526" t="str">
        <f t="shared" si="1554"/>
        <v/>
      </c>
      <c r="S5623" s="526" t="str">
        <f t="shared" si="1553"/>
        <v/>
      </c>
      <c r="V5623" s="433">
        <f>VLOOKUP(A5623,[3]Cartilha!$A:$A,1,FALSE)</f>
        <v>100875</v>
      </c>
      <c r="W5623" s="367"/>
    </row>
    <row r="5624" spans="1:23" hidden="1" x14ac:dyDescent="0.2">
      <c r="A5624" s="623">
        <v>100863</v>
      </c>
      <c r="B5624" s="616" t="s">
        <v>3171</v>
      </c>
      <c r="C5624" s="620" t="s">
        <v>4352</v>
      </c>
      <c r="D5624" s="612" t="s">
        <v>169</v>
      </c>
      <c r="E5624" s="621">
        <v>655.61</v>
      </c>
      <c r="F5624" s="614">
        <f t="shared" si="1541"/>
        <v>790.4</v>
      </c>
      <c r="G5624" s="510"/>
      <c r="H5624" s="423"/>
      <c r="I5624" s="422">
        <f t="shared" si="1555"/>
        <v>0</v>
      </c>
      <c r="J5624" s="422">
        <f t="shared" si="1556"/>
        <v>0</v>
      </c>
      <c r="K5624" s="419"/>
      <c r="L5624" s="423">
        <f t="shared" si="1557"/>
        <v>0</v>
      </c>
      <c r="M5624" s="423">
        <f t="shared" si="1558"/>
        <v>0</v>
      </c>
      <c r="N5624" s="424">
        <f t="shared" si="1559"/>
        <v>0</v>
      </c>
      <c r="O5624" s="424">
        <f t="shared" si="1560"/>
        <v>0</v>
      </c>
      <c r="P5624" s="420"/>
      <c r="Q5624" s="532"/>
      <c r="R5624" s="526" t="str">
        <f t="shared" si="1554"/>
        <v/>
      </c>
      <c r="S5624" s="526" t="str">
        <f t="shared" si="1553"/>
        <v/>
      </c>
      <c r="V5624" s="433">
        <f>VLOOKUP(A5624,[3]Cartilha!$A:$A,1,FALSE)</f>
        <v>100863</v>
      </c>
      <c r="W5624" s="367"/>
    </row>
    <row r="5625" spans="1:23" hidden="1" x14ac:dyDescent="0.2">
      <c r="A5625" s="623">
        <v>100864</v>
      </c>
      <c r="B5625" s="616" t="s">
        <v>3171</v>
      </c>
      <c r="C5625" s="620" t="s">
        <v>4353</v>
      </c>
      <c r="D5625" s="612" t="s">
        <v>169</v>
      </c>
      <c r="E5625" s="621">
        <v>722.62</v>
      </c>
      <c r="F5625" s="614">
        <f t="shared" si="1541"/>
        <v>871.19</v>
      </c>
      <c r="G5625" s="510"/>
      <c r="H5625" s="423"/>
      <c r="I5625" s="422">
        <f t="shared" si="1555"/>
        <v>0</v>
      </c>
      <c r="J5625" s="422">
        <f t="shared" si="1556"/>
        <v>0</v>
      </c>
      <c r="K5625" s="419"/>
      <c r="L5625" s="423">
        <f t="shared" si="1557"/>
        <v>0</v>
      </c>
      <c r="M5625" s="423">
        <f t="shared" si="1558"/>
        <v>0</v>
      </c>
      <c r="N5625" s="424">
        <f t="shared" si="1559"/>
        <v>0</v>
      </c>
      <c r="O5625" s="424">
        <f t="shared" si="1560"/>
        <v>0</v>
      </c>
      <c r="P5625" s="420"/>
      <c r="Q5625" s="532"/>
      <c r="R5625" s="526" t="str">
        <f t="shared" si="1554"/>
        <v/>
      </c>
      <c r="S5625" s="526" t="str">
        <f t="shared" si="1553"/>
        <v/>
      </c>
      <c r="V5625" s="433">
        <f>VLOOKUP(A5625,[3]Cartilha!$A:$A,1,FALSE)</f>
        <v>100864</v>
      </c>
      <c r="W5625" s="367"/>
    </row>
    <row r="5626" spans="1:23" ht="22.5" hidden="1" x14ac:dyDescent="0.2">
      <c r="A5626" s="623">
        <v>100865</v>
      </c>
      <c r="B5626" s="616" t="s">
        <v>3171</v>
      </c>
      <c r="C5626" s="620" t="s">
        <v>4354</v>
      </c>
      <c r="D5626" s="612" t="s">
        <v>169</v>
      </c>
      <c r="E5626" s="621">
        <v>653.23</v>
      </c>
      <c r="F5626" s="614">
        <f t="shared" si="1541"/>
        <v>787.53</v>
      </c>
      <c r="G5626" s="510"/>
      <c r="H5626" s="423"/>
      <c r="I5626" s="422">
        <f t="shared" si="1555"/>
        <v>0</v>
      </c>
      <c r="J5626" s="422">
        <f t="shared" si="1556"/>
        <v>0</v>
      </c>
      <c r="K5626" s="419"/>
      <c r="L5626" s="423">
        <f t="shared" si="1557"/>
        <v>0</v>
      </c>
      <c r="M5626" s="423">
        <f t="shared" si="1558"/>
        <v>0</v>
      </c>
      <c r="N5626" s="424">
        <f t="shared" si="1559"/>
        <v>0</v>
      </c>
      <c r="O5626" s="424">
        <f t="shared" si="1560"/>
        <v>0</v>
      </c>
      <c r="P5626" s="420"/>
      <c r="Q5626" s="532"/>
      <c r="R5626" s="526" t="str">
        <f t="shared" si="1554"/>
        <v/>
      </c>
      <c r="S5626" s="526" t="str">
        <f t="shared" si="1553"/>
        <v/>
      </c>
      <c r="V5626" s="433">
        <f>VLOOKUP(A5626,[3]Cartilha!$A:$A,1,FALSE)</f>
        <v>100865</v>
      </c>
      <c r="W5626" s="367"/>
    </row>
    <row r="5627" spans="1:23" ht="22.5" hidden="1" x14ac:dyDescent="0.2">
      <c r="A5627" s="623">
        <v>100866</v>
      </c>
      <c r="B5627" s="616" t="s">
        <v>3171</v>
      </c>
      <c r="C5627" s="620" t="s">
        <v>4355</v>
      </c>
      <c r="D5627" s="612" t="s">
        <v>169</v>
      </c>
      <c r="E5627" s="621">
        <v>334.32</v>
      </c>
      <c r="F5627" s="614">
        <f t="shared" si="1541"/>
        <v>403.06</v>
      </c>
      <c r="G5627" s="510"/>
      <c r="H5627" s="423"/>
      <c r="I5627" s="422">
        <f t="shared" si="1555"/>
        <v>0</v>
      </c>
      <c r="J5627" s="422">
        <f t="shared" si="1556"/>
        <v>0</v>
      </c>
      <c r="K5627" s="419"/>
      <c r="L5627" s="423">
        <f t="shared" si="1557"/>
        <v>0</v>
      </c>
      <c r="M5627" s="423">
        <f t="shared" si="1558"/>
        <v>0</v>
      </c>
      <c r="N5627" s="424">
        <f t="shared" si="1559"/>
        <v>0</v>
      </c>
      <c r="O5627" s="424">
        <f t="shared" si="1560"/>
        <v>0</v>
      </c>
      <c r="P5627" s="420"/>
      <c r="Q5627" s="532"/>
      <c r="R5627" s="526" t="str">
        <f t="shared" si="1554"/>
        <v/>
      </c>
      <c r="S5627" s="526" t="str">
        <f t="shared" si="1553"/>
        <v/>
      </c>
      <c r="V5627" s="433">
        <f>VLOOKUP(A5627,[3]Cartilha!$A:$A,1,FALSE)</f>
        <v>100866</v>
      </c>
      <c r="W5627" s="367"/>
    </row>
    <row r="5628" spans="1:23" ht="22.5" hidden="1" x14ac:dyDescent="0.2">
      <c r="A5628" s="623">
        <v>100867</v>
      </c>
      <c r="B5628" s="616" t="s">
        <v>3171</v>
      </c>
      <c r="C5628" s="620" t="s">
        <v>4356</v>
      </c>
      <c r="D5628" s="612" t="s">
        <v>169</v>
      </c>
      <c r="E5628" s="621">
        <v>356.42</v>
      </c>
      <c r="F5628" s="614">
        <f t="shared" si="1541"/>
        <v>429.7</v>
      </c>
      <c r="G5628" s="510"/>
      <c r="H5628" s="423"/>
      <c r="I5628" s="422">
        <f t="shared" si="1555"/>
        <v>0</v>
      </c>
      <c r="J5628" s="422">
        <f t="shared" si="1556"/>
        <v>0</v>
      </c>
      <c r="K5628" s="419"/>
      <c r="L5628" s="423">
        <f t="shared" si="1557"/>
        <v>0</v>
      </c>
      <c r="M5628" s="423">
        <f t="shared" si="1558"/>
        <v>0</v>
      </c>
      <c r="N5628" s="424">
        <f t="shared" si="1559"/>
        <v>0</v>
      </c>
      <c r="O5628" s="424">
        <f t="shared" si="1560"/>
        <v>0</v>
      </c>
      <c r="P5628" s="420"/>
      <c r="Q5628" s="532"/>
      <c r="R5628" s="526" t="str">
        <f t="shared" si="1554"/>
        <v/>
      </c>
      <c r="S5628" s="526" t="str">
        <f t="shared" si="1553"/>
        <v/>
      </c>
      <c r="V5628" s="433">
        <f>VLOOKUP(A5628,[3]Cartilha!$A:$A,1,FALSE)</f>
        <v>100867</v>
      </c>
      <c r="W5628" s="367"/>
    </row>
    <row r="5629" spans="1:23" ht="22.5" hidden="1" x14ac:dyDescent="0.2">
      <c r="A5629" s="623">
        <v>100868</v>
      </c>
      <c r="B5629" s="616" t="s">
        <v>3171</v>
      </c>
      <c r="C5629" s="620" t="s">
        <v>4357</v>
      </c>
      <c r="D5629" s="612" t="s">
        <v>169</v>
      </c>
      <c r="E5629" s="621">
        <v>371.12</v>
      </c>
      <c r="F5629" s="614">
        <f t="shared" si="1541"/>
        <v>447.42</v>
      </c>
      <c r="G5629" s="510"/>
      <c r="H5629" s="423"/>
      <c r="I5629" s="422">
        <f t="shared" si="1555"/>
        <v>0</v>
      </c>
      <c r="J5629" s="422">
        <f t="shared" si="1556"/>
        <v>0</v>
      </c>
      <c r="K5629" s="419"/>
      <c r="L5629" s="423">
        <f t="shared" si="1557"/>
        <v>0</v>
      </c>
      <c r="M5629" s="423">
        <f t="shared" si="1558"/>
        <v>0</v>
      </c>
      <c r="N5629" s="424">
        <f t="shared" si="1559"/>
        <v>0</v>
      </c>
      <c r="O5629" s="424">
        <f t="shared" si="1560"/>
        <v>0</v>
      </c>
      <c r="P5629" s="420"/>
      <c r="Q5629" s="532"/>
      <c r="R5629" s="526" t="str">
        <f t="shared" si="1554"/>
        <v/>
      </c>
      <c r="S5629" s="526" t="str">
        <f t="shared" si="1553"/>
        <v/>
      </c>
      <c r="V5629" s="433">
        <f>VLOOKUP(A5629,[3]Cartilha!$A:$A,1,FALSE)</f>
        <v>100868</v>
      </c>
      <c r="W5629" s="367"/>
    </row>
    <row r="5630" spans="1:23" ht="22.5" hidden="1" x14ac:dyDescent="0.2">
      <c r="A5630" s="623">
        <v>100869</v>
      </c>
      <c r="B5630" s="616" t="s">
        <v>3171</v>
      </c>
      <c r="C5630" s="620" t="s">
        <v>4358</v>
      </c>
      <c r="D5630" s="612" t="s">
        <v>169</v>
      </c>
      <c r="E5630" s="621">
        <v>382.4</v>
      </c>
      <c r="F5630" s="614">
        <f t="shared" si="1541"/>
        <v>461.02</v>
      </c>
      <c r="G5630" s="510"/>
      <c r="H5630" s="423"/>
      <c r="I5630" s="422">
        <f t="shared" si="1555"/>
        <v>0</v>
      </c>
      <c r="J5630" s="422">
        <f t="shared" si="1556"/>
        <v>0</v>
      </c>
      <c r="K5630" s="419"/>
      <c r="L5630" s="423">
        <f t="shared" si="1557"/>
        <v>0</v>
      </c>
      <c r="M5630" s="423">
        <f t="shared" si="1558"/>
        <v>0</v>
      </c>
      <c r="N5630" s="424">
        <f t="shared" si="1559"/>
        <v>0</v>
      </c>
      <c r="O5630" s="424">
        <f t="shared" si="1560"/>
        <v>0</v>
      </c>
      <c r="P5630" s="420"/>
      <c r="Q5630" s="532"/>
      <c r="R5630" s="526" t="str">
        <f t="shared" si="1554"/>
        <v/>
      </c>
      <c r="S5630" s="526" t="str">
        <f t="shared" si="1553"/>
        <v/>
      </c>
      <c r="V5630" s="433">
        <f>VLOOKUP(A5630,[3]Cartilha!$A:$A,1,FALSE)</f>
        <v>100869</v>
      </c>
      <c r="W5630" s="367"/>
    </row>
    <row r="5631" spans="1:23" hidden="1" x14ac:dyDescent="0.2">
      <c r="A5631" s="623">
        <v>100870</v>
      </c>
      <c r="B5631" s="616" t="s">
        <v>3171</v>
      </c>
      <c r="C5631" s="620" t="s">
        <v>4359</v>
      </c>
      <c r="D5631" s="612" t="s">
        <v>169</v>
      </c>
      <c r="E5631" s="621">
        <v>270.76</v>
      </c>
      <c r="F5631" s="614">
        <f t="shared" si="1541"/>
        <v>326.43</v>
      </c>
      <c r="G5631" s="510"/>
      <c r="H5631" s="423"/>
      <c r="I5631" s="422">
        <f t="shared" si="1555"/>
        <v>0</v>
      </c>
      <c r="J5631" s="422">
        <f t="shared" si="1556"/>
        <v>0</v>
      </c>
      <c r="K5631" s="419"/>
      <c r="L5631" s="423">
        <f t="shared" si="1557"/>
        <v>0</v>
      </c>
      <c r="M5631" s="423">
        <f t="shared" si="1558"/>
        <v>0</v>
      </c>
      <c r="N5631" s="424">
        <f t="shared" si="1559"/>
        <v>0</v>
      </c>
      <c r="O5631" s="424">
        <f t="shared" si="1560"/>
        <v>0</v>
      </c>
      <c r="P5631" s="420"/>
      <c r="Q5631" s="532"/>
      <c r="R5631" s="526" t="str">
        <f t="shared" si="1554"/>
        <v/>
      </c>
      <c r="S5631" s="526" t="str">
        <f t="shared" si="1553"/>
        <v/>
      </c>
      <c r="V5631" s="433">
        <f>VLOOKUP(A5631,[3]Cartilha!$A:$A,1,FALSE)</f>
        <v>100870</v>
      </c>
      <c r="W5631" s="367"/>
    </row>
    <row r="5632" spans="1:23" hidden="1" x14ac:dyDescent="0.2">
      <c r="A5632" s="623">
        <v>100871</v>
      </c>
      <c r="B5632" s="616" t="s">
        <v>3171</v>
      </c>
      <c r="C5632" s="620" t="s">
        <v>4360</v>
      </c>
      <c r="D5632" s="612" t="s">
        <v>169</v>
      </c>
      <c r="E5632" s="621">
        <v>290.74</v>
      </c>
      <c r="F5632" s="614">
        <f t="shared" si="1541"/>
        <v>350.52</v>
      </c>
      <c r="G5632" s="510"/>
      <c r="H5632" s="423"/>
      <c r="I5632" s="422">
        <f t="shared" si="1555"/>
        <v>0</v>
      </c>
      <c r="J5632" s="422">
        <f t="shared" si="1556"/>
        <v>0</v>
      </c>
      <c r="K5632" s="419"/>
      <c r="L5632" s="423">
        <f t="shared" si="1557"/>
        <v>0</v>
      </c>
      <c r="M5632" s="423">
        <f t="shared" si="1558"/>
        <v>0</v>
      </c>
      <c r="N5632" s="424">
        <f t="shared" si="1559"/>
        <v>0</v>
      </c>
      <c r="O5632" s="424">
        <f t="shared" si="1560"/>
        <v>0</v>
      </c>
      <c r="P5632" s="420"/>
      <c r="Q5632" s="532"/>
      <c r="R5632" s="526" t="str">
        <f t="shared" si="1554"/>
        <v/>
      </c>
      <c r="S5632" s="526" t="str">
        <f t="shared" si="1553"/>
        <v/>
      </c>
      <c r="V5632" s="433">
        <f>VLOOKUP(A5632,[3]Cartilha!$A:$A,1,FALSE)</f>
        <v>100871</v>
      </c>
      <c r="W5632" s="367"/>
    </row>
    <row r="5633" spans="1:23" hidden="1" x14ac:dyDescent="0.2">
      <c r="A5633" s="623">
        <v>100872</v>
      </c>
      <c r="B5633" s="616" t="s">
        <v>3171</v>
      </c>
      <c r="C5633" s="620" t="s">
        <v>4361</v>
      </c>
      <c r="D5633" s="612" t="s">
        <v>169</v>
      </c>
      <c r="E5633" s="621">
        <v>303.5</v>
      </c>
      <c r="F5633" s="614">
        <f t="shared" si="1541"/>
        <v>365.9</v>
      </c>
      <c r="G5633" s="510"/>
      <c r="H5633" s="423"/>
      <c r="I5633" s="422">
        <f t="shared" si="1555"/>
        <v>0</v>
      </c>
      <c r="J5633" s="422">
        <f t="shared" si="1556"/>
        <v>0</v>
      </c>
      <c r="K5633" s="419"/>
      <c r="L5633" s="423">
        <f t="shared" si="1557"/>
        <v>0</v>
      </c>
      <c r="M5633" s="423">
        <f t="shared" si="1558"/>
        <v>0</v>
      </c>
      <c r="N5633" s="424">
        <f t="shared" si="1559"/>
        <v>0</v>
      </c>
      <c r="O5633" s="424">
        <f t="shared" si="1560"/>
        <v>0</v>
      </c>
      <c r="P5633" s="420"/>
      <c r="Q5633" s="532"/>
      <c r="R5633" s="526" t="str">
        <f t="shared" si="1554"/>
        <v/>
      </c>
      <c r="S5633" s="526" t="str">
        <f t="shared" si="1553"/>
        <v/>
      </c>
      <c r="V5633" s="433">
        <f>VLOOKUP(A5633,[3]Cartilha!$A:$A,1,FALSE)</f>
        <v>100872</v>
      </c>
      <c r="W5633" s="367"/>
    </row>
    <row r="5634" spans="1:23" hidden="1" x14ac:dyDescent="0.2">
      <c r="A5634" s="623">
        <v>100873</v>
      </c>
      <c r="B5634" s="616" t="s">
        <v>3171</v>
      </c>
      <c r="C5634" s="620" t="s">
        <v>4362</v>
      </c>
      <c r="D5634" s="612" t="s">
        <v>169</v>
      </c>
      <c r="E5634" s="621">
        <v>311.47000000000003</v>
      </c>
      <c r="F5634" s="614">
        <f t="shared" si="1541"/>
        <v>375.51</v>
      </c>
      <c r="G5634" s="510"/>
      <c r="H5634" s="423"/>
      <c r="I5634" s="422">
        <f t="shared" si="1555"/>
        <v>0</v>
      </c>
      <c r="J5634" s="422">
        <f t="shared" si="1556"/>
        <v>0</v>
      </c>
      <c r="K5634" s="419"/>
      <c r="L5634" s="423">
        <f t="shared" si="1557"/>
        <v>0</v>
      </c>
      <c r="M5634" s="423">
        <f t="shared" si="1558"/>
        <v>0</v>
      </c>
      <c r="N5634" s="424">
        <f t="shared" si="1559"/>
        <v>0</v>
      </c>
      <c r="O5634" s="424">
        <f t="shared" si="1560"/>
        <v>0</v>
      </c>
      <c r="P5634" s="420"/>
      <c r="Q5634" s="532"/>
      <c r="R5634" s="526" t="str">
        <f t="shared" si="1554"/>
        <v/>
      </c>
      <c r="S5634" s="526" t="str">
        <f t="shared" si="1553"/>
        <v/>
      </c>
      <c r="V5634" s="433">
        <f>VLOOKUP(A5634,[3]Cartilha!$A:$A,1,FALSE)</f>
        <v>100873</v>
      </c>
      <c r="W5634" s="367"/>
    </row>
    <row r="5635" spans="1:23" hidden="1" x14ac:dyDescent="0.2">
      <c r="A5635" s="623">
        <v>100860</v>
      </c>
      <c r="B5635" s="616" t="s">
        <v>3171</v>
      </c>
      <c r="C5635" s="620" t="s">
        <v>4349</v>
      </c>
      <c r="D5635" s="612" t="s">
        <v>169</v>
      </c>
      <c r="E5635" s="621">
        <v>85.02</v>
      </c>
      <c r="F5635" s="614">
        <f t="shared" si="1541"/>
        <v>102.5</v>
      </c>
      <c r="G5635" s="510"/>
      <c r="H5635" s="423"/>
      <c r="I5635" s="422">
        <f t="shared" si="1555"/>
        <v>0</v>
      </c>
      <c r="J5635" s="422">
        <f t="shared" si="1556"/>
        <v>0</v>
      </c>
      <c r="K5635" s="419"/>
      <c r="L5635" s="423">
        <f t="shared" si="1557"/>
        <v>0</v>
      </c>
      <c r="M5635" s="423">
        <f t="shared" si="1558"/>
        <v>0</v>
      </c>
      <c r="N5635" s="424">
        <f t="shared" si="1559"/>
        <v>0</v>
      </c>
      <c r="O5635" s="424">
        <f t="shared" si="1560"/>
        <v>0</v>
      </c>
      <c r="P5635" s="420"/>
      <c r="Q5635" s="532"/>
      <c r="R5635" s="526" t="str">
        <f t="shared" si="1554"/>
        <v/>
      </c>
      <c r="S5635" s="526" t="str">
        <f t="shared" si="1553"/>
        <v/>
      </c>
      <c r="V5635" s="433">
        <f>VLOOKUP(A5635,[3]Cartilha!$A:$A,1,FALSE)</f>
        <v>100860</v>
      </c>
      <c r="W5635" s="367"/>
    </row>
    <row r="5636" spans="1:23" ht="22.5" hidden="1" x14ac:dyDescent="0.2">
      <c r="A5636" s="623">
        <v>100861</v>
      </c>
      <c r="B5636" s="616" t="s">
        <v>3171</v>
      </c>
      <c r="C5636" s="620" t="s">
        <v>4350</v>
      </c>
      <c r="D5636" s="612" t="s">
        <v>169</v>
      </c>
      <c r="E5636" s="621">
        <v>44.29</v>
      </c>
      <c r="F5636" s="614">
        <f t="shared" si="1541"/>
        <v>53.4</v>
      </c>
      <c r="G5636" s="510"/>
      <c r="H5636" s="423"/>
      <c r="I5636" s="422">
        <f t="shared" si="1555"/>
        <v>0</v>
      </c>
      <c r="J5636" s="422">
        <f t="shared" si="1556"/>
        <v>0</v>
      </c>
      <c r="K5636" s="419"/>
      <c r="L5636" s="423">
        <f t="shared" si="1557"/>
        <v>0</v>
      </c>
      <c r="M5636" s="423">
        <f t="shared" si="1558"/>
        <v>0</v>
      </c>
      <c r="N5636" s="424">
        <f t="shared" si="1559"/>
        <v>0</v>
      </c>
      <c r="O5636" s="424">
        <f t="shared" si="1560"/>
        <v>0</v>
      </c>
      <c r="P5636" s="420"/>
      <c r="Q5636" s="532"/>
      <c r="R5636" s="526" t="str">
        <f t="shared" si="1554"/>
        <v/>
      </c>
      <c r="S5636" s="526" t="str">
        <f t="shared" si="1553"/>
        <v/>
      </c>
      <c r="V5636" s="433">
        <f>VLOOKUP(A5636,[3]Cartilha!$A:$A,1,FALSE)</f>
        <v>100861</v>
      </c>
      <c r="W5636" s="367"/>
    </row>
    <row r="5637" spans="1:23" ht="22.5" hidden="1" x14ac:dyDescent="0.2">
      <c r="A5637" s="623">
        <v>100862</v>
      </c>
      <c r="B5637" s="616" t="s">
        <v>3171</v>
      </c>
      <c r="C5637" s="620" t="s">
        <v>4351</v>
      </c>
      <c r="D5637" s="612" t="s">
        <v>169</v>
      </c>
      <c r="E5637" s="621">
        <v>49.4</v>
      </c>
      <c r="F5637" s="614">
        <f t="shared" si="1541"/>
        <v>59.56</v>
      </c>
      <c r="G5637" s="510"/>
      <c r="H5637" s="423"/>
      <c r="I5637" s="422">
        <f t="shared" si="1555"/>
        <v>0</v>
      </c>
      <c r="J5637" s="422">
        <f t="shared" si="1556"/>
        <v>0</v>
      </c>
      <c r="K5637" s="419"/>
      <c r="L5637" s="423">
        <f t="shared" si="1557"/>
        <v>0</v>
      </c>
      <c r="M5637" s="423">
        <f t="shared" si="1558"/>
        <v>0</v>
      </c>
      <c r="N5637" s="424">
        <f t="shared" si="1559"/>
        <v>0</v>
      </c>
      <c r="O5637" s="424">
        <f t="shared" si="1560"/>
        <v>0</v>
      </c>
      <c r="P5637" s="420"/>
      <c r="Q5637" s="532"/>
      <c r="R5637" s="526" t="str">
        <f t="shared" si="1554"/>
        <v/>
      </c>
      <c r="S5637" s="526" t="str">
        <f t="shared" si="1553"/>
        <v/>
      </c>
      <c r="V5637" s="433">
        <f>VLOOKUP(A5637,[3]Cartilha!$A:$A,1,FALSE)</f>
        <v>100862</v>
      </c>
      <c r="W5637" s="367"/>
    </row>
    <row r="5638" spans="1:23" hidden="1" x14ac:dyDescent="0.2">
      <c r="A5638" s="623" t="s">
        <v>2027</v>
      </c>
      <c r="B5638" s="616"/>
      <c r="C5638" s="620" t="s">
        <v>72</v>
      </c>
      <c r="D5638" s="612">
        <v>0</v>
      </c>
      <c r="E5638" s="621"/>
      <c r="F5638" s="614">
        <f t="shared" si="1541"/>
        <v>0</v>
      </c>
      <c r="G5638" s="518"/>
      <c r="H5638" s="446"/>
      <c r="I5638" s="447"/>
      <c r="J5638" s="448"/>
      <c r="K5638" s="419"/>
      <c r="L5638" s="446"/>
      <c r="M5638" s="446"/>
      <c r="N5638" s="447"/>
      <c r="O5638" s="448"/>
      <c r="P5638" s="420"/>
      <c r="Q5638" s="525" t="str">
        <f>IF(OR(SUM(J5639:J5721)&gt;0,SUM(O5639:O5721)&gt;0),"xx","")</f>
        <v/>
      </c>
      <c r="R5638" s="526" t="str">
        <f t="shared" si="1554"/>
        <v/>
      </c>
      <c r="S5638" s="526" t="str">
        <f t="shared" si="1553"/>
        <v/>
      </c>
      <c r="V5638" s="433" t="str">
        <f>VLOOKUP(A5638,[3]Cartilha!$A:$A,1,FALSE)</f>
        <v>9.4.10</v>
      </c>
      <c r="W5638" s="367"/>
    </row>
    <row r="5639" spans="1:23" ht="22.5" hidden="1" x14ac:dyDescent="0.2">
      <c r="A5639" s="623">
        <v>89969</v>
      </c>
      <c r="B5639" s="616" t="s">
        <v>3171</v>
      </c>
      <c r="C5639" s="620" t="s">
        <v>1575</v>
      </c>
      <c r="D5639" s="612" t="s">
        <v>169</v>
      </c>
      <c r="E5639" s="621">
        <v>41.45</v>
      </c>
      <c r="F5639" s="614">
        <f t="shared" si="1541"/>
        <v>49.97</v>
      </c>
      <c r="G5639" s="510"/>
      <c r="H5639" s="423"/>
      <c r="I5639" s="422">
        <f t="shared" ref="I5639:I5670" si="1561">IF(ISBLANK(E5639),0,ROUND(F5639*G5639,2))</f>
        <v>0</v>
      </c>
      <c r="J5639" s="422">
        <f t="shared" ref="J5639:J5670" si="1562">IF(ISBLANK(G5639),0,ROUND(G5639*H5639,2))</f>
        <v>0</v>
      </c>
      <c r="K5639" s="419"/>
      <c r="L5639" s="423">
        <f t="shared" ref="L5639:L5670" si="1563">G5639</f>
        <v>0</v>
      </c>
      <c r="M5639" s="423">
        <f t="shared" ref="M5639:M5670" si="1564">H5639</f>
        <v>0</v>
      </c>
      <c r="N5639" s="424">
        <f t="shared" ref="N5639:N5670" si="1565">IF(ISBLANK(E5639),0,ROUND(F5639*L5639,2))</f>
        <v>0</v>
      </c>
      <c r="O5639" s="424">
        <f t="shared" ref="O5639:O5670" si="1566">IF(ISBLANK(L5639),0,ROUND(L5639*M5639,2))</f>
        <v>0</v>
      </c>
      <c r="P5639" s="420"/>
      <c r="Q5639" s="532"/>
      <c r="R5639" s="526" t="str">
        <f t="shared" si="1554"/>
        <v/>
      </c>
      <c r="S5639" s="526" t="str">
        <f t="shared" si="1553"/>
        <v/>
      </c>
      <c r="V5639" s="433">
        <f>VLOOKUP(A5639,[3]Cartilha!$A:$A,1,FALSE)</f>
        <v>89969</v>
      </c>
      <c r="W5639" s="367"/>
    </row>
    <row r="5640" spans="1:23" ht="22.5" hidden="1" x14ac:dyDescent="0.2">
      <c r="A5640" s="623">
        <v>89970</v>
      </c>
      <c r="B5640" s="616" t="s">
        <v>3171</v>
      </c>
      <c r="C5640" s="620" t="s">
        <v>1576</v>
      </c>
      <c r="D5640" s="612" t="s">
        <v>169</v>
      </c>
      <c r="E5640" s="621">
        <v>46.91</v>
      </c>
      <c r="F5640" s="614">
        <f t="shared" si="1541"/>
        <v>56.55</v>
      </c>
      <c r="G5640" s="510"/>
      <c r="H5640" s="423"/>
      <c r="I5640" s="422">
        <f t="shared" si="1561"/>
        <v>0</v>
      </c>
      <c r="J5640" s="422">
        <f t="shared" si="1562"/>
        <v>0</v>
      </c>
      <c r="K5640" s="419"/>
      <c r="L5640" s="423">
        <f t="shared" si="1563"/>
        <v>0</v>
      </c>
      <c r="M5640" s="423">
        <f t="shared" si="1564"/>
        <v>0</v>
      </c>
      <c r="N5640" s="424">
        <f t="shared" si="1565"/>
        <v>0</v>
      </c>
      <c r="O5640" s="424">
        <f t="shared" si="1566"/>
        <v>0</v>
      </c>
      <c r="P5640" s="420"/>
      <c r="Q5640" s="532"/>
      <c r="R5640" s="526" t="str">
        <f t="shared" si="1554"/>
        <v/>
      </c>
      <c r="S5640" s="526" t="str">
        <f t="shared" si="1553"/>
        <v/>
      </c>
      <c r="V5640" s="433">
        <f>VLOOKUP(A5640,[3]Cartilha!$A:$A,1,FALSE)</f>
        <v>89970</v>
      </c>
      <c r="W5640" s="367"/>
    </row>
    <row r="5641" spans="1:23" ht="22.5" hidden="1" x14ac:dyDescent="0.2">
      <c r="A5641" s="623">
        <v>89971</v>
      </c>
      <c r="B5641" s="616" t="s">
        <v>3171</v>
      </c>
      <c r="C5641" s="620" t="s">
        <v>1577</v>
      </c>
      <c r="D5641" s="612" t="s">
        <v>169</v>
      </c>
      <c r="E5641" s="621">
        <v>46.34</v>
      </c>
      <c r="F5641" s="614">
        <f t="shared" si="1541"/>
        <v>55.87</v>
      </c>
      <c r="G5641" s="510"/>
      <c r="H5641" s="423"/>
      <c r="I5641" s="422">
        <f t="shared" si="1561"/>
        <v>0</v>
      </c>
      <c r="J5641" s="422">
        <f t="shared" si="1562"/>
        <v>0</v>
      </c>
      <c r="K5641" s="419"/>
      <c r="L5641" s="423">
        <f t="shared" si="1563"/>
        <v>0</v>
      </c>
      <c r="M5641" s="423">
        <f t="shared" si="1564"/>
        <v>0</v>
      </c>
      <c r="N5641" s="424">
        <f t="shared" si="1565"/>
        <v>0</v>
      </c>
      <c r="O5641" s="424">
        <f t="shared" si="1566"/>
        <v>0</v>
      </c>
      <c r="P5641" s="420"/>
      <c r="Q5641" s="532"/>
      <c r="R5641" s="526" t="str">
        <f t="shared" si="1554"/>
        <v/>
      </c>
      <c r="S5641" s="526" t="str">
        <f t="shared" si="1553"/>
        <v/>
      </c>
      <c r="V5641" s="433">
        <f>VLOOKUP(A5641,[3]Cartilha!$A:$A,1,FALSE)</f>
        <v>89971</v>
      </c>
      <c r="W5641" s="367"/>
    </row>
    <row r="5642" spans="1:23" ht="22.5" hidden="1" x14ac:dyDescent="0.2">
      <c r="A5642" s="623">
        <v>89972</v>
      </c>
      <c r="B5642" s="616" t="s">
        <v>3171</v>
      </c>
      <c r="C5642" s="620" t="s">
        <v>1578</v>
      </c>
      <c r="D5642" s="612" t="s">
        <v>169</v>
      </c>
      <c r="E5642" s="621">
        <v>52.27</v>
      </c>
      <c r="F5642" s="614">
        <f t="shared" si="1541"/>
        <v>63.02</v>
      </c>
      <c r="G5642" s="510"/>
      <c r="H5642" s="423"/>
      <c r="I5642" s="422">
        <f t="shared" si="1561"/>
        <v>0</v>
      </c>
      <c r="J5642" s="422">
        <f t="shared" si="1562"/>
        <v>0</v>
      </c>
      <c r="K5642" s="419"/>
      <c r="L5642" s="423">
        <f t="shared" si="1563"/>
        <v>0</v>
      </c>
      <c r="M5642" s="423">
        <f t="shared" si="1564"/>
        <v>0</v>
      </c>
      <c r="N5642" s="424">
        <f t="shared" si="1565"/>
        <v>0</v>
      </c>
      <c r="O5642" s="424">
        <f t="shared" si="1566"/>
        <v>0</v>
      </c>
      <c r="P5642" s="420"/>
      <c r="Q5642" s="532"/>
      <c r="R5642" s="526" t="str">
        <f t="shared" si="1554"/>
        <v/>
      </c>
      <c r="S5642" s="526" t="str">
        <f t="shared" si="1553"/>
        <v/>
      </c>
      <c r="V5642" s="433">
        <f>VLOOKUP(A5642,[3]Cartilha!$A:$A,1,FALSE)</f>
        <v>89972</v>
      </c>
      <c r="W5642" s="367"/>
    </row>
    <row r="5643" spans="1:23" ht="22.5" hidden="1" x14ac:dyDescent="0.2">
      <c r="A5643" s="623">
        <v>89973</v>
      </c>
      <c r="B5643" s="616" t="s">
        <v>3171</v>
      </c>
      <c r="C5643" s="620" t="s">
        <v>1572</v>
      </c>
      <c r="D5643" s="612" t="s">
        <v>169</v>
      </c>
      <c r="E5643" s="621">
        <v>664.22</v>
      </c>
      <c r="F5643" s="614">
        <f t="shared" si="1541"/>
        <v>800.78</v>
      </c>
      <c r="G5643" s="510"/>
      <c r="H5643" s="423"/>
      <c r="I5643" s="422">
        <f t="shared" si="1561"/>
        <v>0</v>
      </c>
      <c r="J5643" s="422">
        <f t="shared" si="1562"/>
        <v>0</v>
      </c>
      <c r="K5643" s="419"/>
      <c r="L5643" s="423">
        <f t="shared" si="1563"/>
        <v>0</v>
      </c>
      <c r="M5643" s="423">
        <f t="shared" si="1564"/>
        <v>0</v>
      </c>
      <c r="N5643" s="424">
        <f t="shared" si="1565"/>
        <v>0</v>
      </c>
      <c r="O5643" s="424">
        <f t="shared" si="1566"/>
        <v>0</v>
      </c>
      <c r="P5643" s="420"/>
      <c r="Q5643" s="532"/>
      <c r="R5643" s="526" t="str">
        <f t="shared" si="1554"/>
        <v/>
      </c>
      <c r="S5643" s="526" t="str">
        <f t="shared" si="1553"/>
        <v/>
      </c>
      <c r="V5643" s="433">
        <f>VLOOKUP(A5643,[3]Cartilha!$A:$A,1,FALSE)</f>
        <v>89973</v>
      </c>
      <c r="W5643" s="367"/>
    </row>
    <row r="5644" spans="1:23" ht="22.5" hidden="1" x14ac:dyDescent="0.2">
      <c r="A5644" s="623">
        <v>103019</v>
      </c>
      <c r="B5644" s="616" t="s">
        <v>3171</v>
      </c>
      <c r="C5644" s="620" t="s">
        <v>6938</v>
      </c>
      <c r="D5644" s="612" t="s">
        <v>169</v>
      </c>
      <c r="E5644" s="621">
        <v>273.44</v>
      </c>
      <c r="F5644" s="614">
        <f t="shared" si="1541"/>
        <v>329.66</v>
      </c>
      <c r="G5644" s="510"/>
      <c r="H5644" s="423"/>
      <c r="I5644" s="422">
        <f t="shared" si="1561"/>
        <v>0</v>
      </c>
      <c r="J5644" s="422">
        <f t="shared" si="1562"/>
        <v>0</v>
      </c>
      <c r="K5644" s="419"/>
      <c r="L5644" s="423">
        <f t="shared" si="1563"/>
        <v>0</v>
      </c>
      <c r="M5644" s="423">
        <f t="shared" si="1564"/>
        <v>0</v>
      </c>
      <c r="N5644" s="424">
        <f t="shared" si="1565"/>
        <v>0</v>
      </c>
      <c r="O5644" s="424">
        <f t="shared" si="1566"/>
        <v>0</v>
      </c>
      <c r="P5644" s="420"/>
      <c r="Q5644" s="532"/>
      <c r="R5644" s="526" t="str">
        <f t="shared" si="1554"/>
        <v/>
      </c>
      <c r="S5644" s="526" t="str">
        <f t="shared" si="1553"/>
        <v/>
      </c>
      <c r="V5644" s="433">
        <f>VLOOKUP(A5644,[3]Cartilha!$A:$A,1,FALSE)</f>
        <v>103019</v>
      </c>
      <c r="W5644" s="367"/>
    </row>
    <row r="5645" spans="1:23" hidden="1" x14ac:dyDescent="0.2">
      <c r="A5645" s="623">
        <v>103029</v>
      </c>
      <c r="B5645" s="616" t="s">
        <v>3171</v>
      </c>
      <c r="C5645" s="620" t="s">
        <v>6939</v>
      </c>
      <c r="D5645" s="612" t="s">
        <v>169</v>
      </c>
      <c r="E5645" s="621">
        <v>42.92</v>
      </c>
      <c r="F5645" s="614">
        <f t="shared" si="1541"/>
        <v>51.74</v>
      </c>
      <c r="G5645" s="510"/>
      <c r="H5645" s="423"/>
      <c r="I5645" s="422">
        <f t="shared" si="1561"/>
        <v>0</v>
      </c>
      <c r="J5645" s="422">
        <f t="shared" si="1562"/>
        <v>0</v>
      </c>
      <c r="K5645" s="419"/>
      <c r="L5645" s="423">
        <f t="shared" si="1563"/>
        <v>0</v>
      </c>
      <c r="M5645" s="423">
        <f t="shared" si="1564"/>
        <v>0</v>
      </c>
      <c r="N5645" s="424">
        <f t="shared" si="1565"/>
        <v>0</v>
      </c>
      <c r="O5645" s="424">
        <f t="shared" si="1566"/>
        <v>0</v>
      </c>
      <c r="P5645" s="420"/>
      <c r="Q5645" s="532"/>
      <c r="R5645" s="526" t="str">
        <f t="shared" si="1554"/>
        <v/>
      </c>
      <c r="S5645" s="526" t="str">
        <f t="shared" si="1553"/>
        <v/>
      </c>
      <c r="V5645" s="433">
        <f>VLOOKUP(A5645,[3]Cartilha!$A:$A,1,FALSE)</f>
        <v>103029</v>
      </c>
      <c r="W5645" s="367"/>
    </row>
    <row r="5646" spans="1:23" hidden="1" x14ac:dyDescent="0.2">
      <c r="A5646" s="623">
        <v>103036</v>
      </c>
      <c r="B5646" s="616" t="s">
        <v>3171</v>
      </c>
      <c r="C5646" s="620" t="s">
        <v>6940</v>
      </c>
      <c r="D5646" s="612" t="s">
        <v>169</v>
      </c>
      <c r="E5646" s="621">
        <v>25.95</v>
      </c>
      <c r="F5646" s="614">
        <f t="shared" si="1541"/>
        <v>31.29</v>
      </c>
      <c r="G5646" s="510"/>
      <c r="H5646" s="423"/>
      <c r="I5646" s="422">
        <f t="shared" si="1561"/>
        <v>0</v>
      </c>
      <c r="J5646" s="422">
        <f t="shared" si="1562"/>
        <v>0</v>
      </c>
      <c r="K5646" s="419"/>
      <c r="L5646" s="423">
        <f t="shared" si="1563"/>
        <v>0</v>
      </c>
      <c r="M5646" s="423">
        <f t="shared" si="1564"/>
        <v>0</v>
      </c>
      <c r="N5646" s="424">
        <f t="shared" si="1565"/>
        <v>0</v>
      </c>
      <c r="O5646" s="424">
        <f t="shared" si="1566"/>
        <v>0</v>
      </c>
      <c r="P5646" s="420"/>
      <c r="Q5646" s="532"/>
      <c r="R5646" s="526" t="str">
        <f t="shared" si="1554"/>
        <v/>
      </c>
      <c r="S5646" s="526" t="str">
        <f t="shared" si="1553"/>
        <v/>
      </c>
      <c r="V5646" s="433">
        <f>VLOOKUP(A5646,[3]Cartilha!$A:$A,1,FALSE)</f>
        <v>103036</v>
      </c>
      <c r="W5646" s="367"/>
    </row>
    <row r="5647" spans="1:23" hidden="1" x14ac:dyDescent="0.2">
      <c r="A5647" s="623">
        <v>103037</v>
      </c>
      <c r="B5647" s="616" t="s">
        <v>3171</v>
      </c>
      <c r="C5647" s="620" t="s">
        <v>6941</v>
      </c>
      <c r="D5647" s="612" t="s">
        <v>169</v>
      </c>
      <c r="E5647" s="621">
        <v>51.11</v>
      </c>
      <c r="F5647" s="614">
        <f t="shared" si="1541"/>
        <v>61.62</v>
      </c>
      <c r="G5647" s="510"/>
      <c r="H5647" s="423"/>
      <c r="I5647" s="422">
        <f t="shared" si="1561"/>
        <v>0</v>
      </c>
      <c r="J5647" s="422">
        <f t="shared" si="1562"/>
        <v>0</v>
      </c>
      <c r="K5647" s="419"/>
      <c r="L5647" s="423">
        <f t="shared" si="1563"/>
        <v>0</v>
      </c>
      <c r="M5647" s="423">
        <f t="shared" si="1564"/>
        <v>0</v>
      </c>
      <c r="N5647" s="424">
        <f t="shared" si="1565"/>
        <v>0</v>
      </c>
      <c r="O5647" s="424">
        <f t="shared" si="1566"/>
        <v>0</v>
      </c>
      <c r="P5647" s="420"/>
      <c r="Q5647" s="532"/>
      <c r="R5647" s="526" t="str">
        <f t="shared" si="1554"/>
        <v/>
      </c>
      <c r="S5647" s="526" t="str">
        <f t="shared" si="1553"/>
        <v/>
      </c>
      <c r="V5647" s="433">
        <f>VLOOKUP(A5647,[3]Cartilha!$A:$A,1,FALSE)</f>
        <v>103037</v>
      </c>
      <c r="W5647" s="367"/>
    </row>
    <row r="5648" spans="1:23" hidden="1" x14ac:dyDescent="0.2">
      <c r="A5648" s="623">
        <v>103038</v>
      </c>
      <c r="B5648" s="616" t="s">
        <v>3171</v>
      </c>
      <c r="C5648" s="620" t="s">
        <v>6942</v>
      </c>
      <c r="D5648" s="612" t="s">
        <v>169</v>
      </c>
      <c r="E5648" s="621">
        <v>68.41</v>
      </c>
      <c r="F5648" s="614">
        <f t="shared" si="1541"/>
        <v>82.48</v>
      </c>
      <c r="G5648" s="510"/>
      <c r="H5648" s="423"/>
      <c r="I5648" s="422">
        <f t="shared" si="1561"/>
        <v>0</v>
      </c>
      <c r="J5648" s="422">
        <f t="shared" si="1562"/>
        <v>0</v>
      </c>
      <c r="K5648" s="419"/>
      <c r="L5648" s="423">
        <f t="shared" si="1563"/>
        <v>0</v>
      </c>
      <c r="M5648" s="423">
        <f t="shared" si="1564"/>
        <v>0</v>
      </c>
      <c r="N5648" s="424">
        <f t="shared" si="1565"/>
        <v>0</v>
      </c>
      <c r="O5648" s="424">
        <f t="shared" si="1566"/>
        <v>0</v>
      </c>
      <c r="P5648" s="420"/>
      <c r="Q5648" s="532"/>
      <c r="R5648" s="526" t="str">
        <f t="shared" si="1554"/>
        <v/>
      </c>
      <c r="S5648" s="526" t="str">
        <f t="shared" si="1553"/>
        <v/>
      </c>
      <c r="V5648" s="433">
        <f>VLOOKUP(A5648,[3]Cartilha!$A:$A,1,FALSE)</f>
        <v>103038</v>
      </c>
      <c r="W5648" s="367"/>
    </row>
    <row r="5649" spans="1:23" hidden="1" x14ac:dyDescent="0.2">
      <c r="A5649" s="623">
        <v>103039</v>
      </c>
      <c r="B5649" s="616" t="s">
        <v>3171</v>
      </c>
      <c r="C5649" s="620" t="s">
        <v>6943</v>
      </c>
      <c r="D5649" s="612" t="s">
        <v>169</v>
      </c>
      <c r="E5649" s="621">
        <v>74.44</v>
      </c>
      <c r="F5649" s="614">
        <f t="shared" si="1541"/>
        <v>89.74</v>
      </c>
      <c r="G5649" s="510"/>
      <c r="H5649" s="423"/>
      <c r="I5649" s="422">
        <f t="shared" si="1561"/>
        <v>0</v>
      </c>
      <c r="J5649" s="422">
        <f t="shared" si="1562"/>
        <v>0</v>
      </c>
      <c r="K5649" s="419"/>
      <c r="L5649" s="423">
        <f t="shared" si="1563"/>
        <v>0</v>
      </c>
      <c r="M5649" s="423">
        <f t="shared" si="1564"/>
        <v>0</v>
      </c>
      <c r="N5649" s="424">
        <f t="shared" si="1565"/>
        <v>0</v>
      </c>
      <c r="O5649" s="424">
        <f t="shared" si="1566"/>
        <v>0</v>
      </c>
      <c r="P5649" s="420"/>
      <c r="Q5649" s="532"/>
      <c r="R5649" s="526" t="str">
        <f t="shared" si="1554"/>
        <v/>
      </c>
      <c r="S5649" s="526" t="str">
        <f t="shared" si="1553"/>
        <v/>
      </c>
      <c r="V5649" s="433">
        <f>VLOOKUP(A5649,[3]Cartilha!$A:$A,1,FALSE)</f>
        <v>103039</v>
      </c>
      <c r="W5649" s="367"/>
    </row>
    <row r="5650" spans="1:23" hidden="1" x14ac:dyDescent="0.2">
      <c r="A5650" s="623">
        <v>103040</v>
      </c>
      <c r="B5650" s="616" t="s">
        <v>3171</v>
      </c>
      <c r="C5650" s="620" t="s">
        <v>6944</v>
      </c>
      <c r="D5650" s="612" t="s">
        <v>169</v>
      </c>
      <c r="E5650" s="621">
        <v>110.66</v>
      </c>
      <c r="F5650" s="614">
        <f t="shared" si="1541"/>
        <v>133.41</v>
      </c>
      <c r="G5650" s="510"/>
      <c r="H5650" s="423"/>
      <c r="I5650" s="422">
        <f t="shared" si="1561"/>
        <v>0</v>
      </c>
      <c r="J5650" s="422">
        <f t="shared" si="1562"/>
        <v>0</v>
      </c>
      <c r="K5650" s="419"/>
      <c r="L5650" s="423">
        <f t="shared" si="1563"/>
        <v>0</v>
      </c>
      <c r="M5650" s="423">
        <f t="shared" si="1564"/>
        <v>0</v>
      </c>
      <c r="N5650" s="424">
        <f t="shared" si="1565"/>
        <v>0</v>
      </c>
      <c r="O5650" s="424">
        <f t="shared" si="1566"/>
        <v>0</v>
      </c>
      <c r="P5650" s="420"/>
      <c r="Q5650" s="532"/>
      <c r="R5650" s="526" t="str">
        <f t="shared" si="1554"/>
        <v/>
      </c>
      <c r="S5650" s="526" t="str">
        <f t="shared" si="1553"/>
        <v/>
      </c>
      <c r="V5650" s="433">
        <f>VLOOKUP(A5650,[3]Cartilha!$A:$A,1,FALSE)</f>
        <v>103040</v>
      </c>
      <c r="W5650" s="367"/>
    </row>
    <row r="5651" spans="1:23" hidden="1" x14ac:dyDescent="0.2">
      <c r="A5651" s="623">
        <v>103041</v>
      </c>
      <c r="B5651" s="616" t="s">
        <v>3171</v>
      </c>
      <c r="C5651" s="620" t="s">
        <v>6945</v>
      </c>
      <c r="D5651" s="612" t="s">
        <v>169</v>
      </c>
      <c r="E5651" s="621">
        <v>21.62</v>
      </c>
      <c r="F5651" s="614">
        <f t="shared" si="1541"/>
        <v>26.07</v>
      </c>
      <c r="G5651" s="510"/>
      <c r="H5651" s="423"/>
      <c r="I5651" s="422">
        <f t="shared" si="1561"/>
        <v>0</v>
      </c>
      <c r="J5651" s="422">
        <f t="shared" si="1562"/>
        <v>0</v>
      </c>
      <c r="K5651" s="419"/>
      <c r="L5651" s="423">
        <f t="shared" si="1563"/>
        <v>0</v>
      </c>
      <c r="M5651" s="423">
        <f t="shared" si="1564"/>
        <v>0</v>
      </c>
      <c r="N5651" s="424">
        <f t="shared" si="1565"/>
        <v>0</v>
      </c>
      <c r="O5651" s="424">
        <f t="shared" si="1566"/>
        <v>0</v>
      </c>
      <c r="P5651" s="420"/>
      <c r="Q5651" s="532"/>
      <c r="R5651" s="526" t="str">
        <f t="shared" si="1554"/>
        <v/>
      </c>
      <c r="S5651" s="526" t="str">
        <f t="shared" si="1553"/>
        <v/>
      </c>
      <c r="V5651" s="433">
        <f>VLOOKUP(A5651,[3]Cartilha!$A:$A,1,FALSE)</f>
        <v>103041</v>
      </c>
      <c r="W5651" s="367"/>
    </row>
    <row r="5652" spans="1:23" hidden="1" x14ac:dyDescent="0.2">
      <c r="A5652" s="623">
        <v>103042</v>
      </c>
      <c r="B5652" s="616" t="s">
        <v>3171</v>
      </c>
      <c r="C5652" s="620" t="s">
        <v>6946</v>
      </c>
      <c r="D5652" s="612" t="s">
        <v>169</v>
      </c>
      <c r="E5652" s="621">
        <v>26.72</v>
      </c>
      <c r="F5652" s="614">
        <f t="shared" si="1541"/>
        <v>32.21</v>
      </c>
      <c r="G5652" s="510"/>
      <c r="H5652" s="423"/>
      <c r="I5652" s="422">
        <f t="shared" si="1561"/>
        <v>0</v>
      </c>
      <c r="J5652" s="422">
        <f t="shared" si="1562"/>
        <v>0</v>
      </c>
      <c r="K5652" s="419"/>
      <c r="L5652" s="423">
        <f t="shared" si="1563"/>
        <v>0</v>
      </c>
      <c r="M5652" s="423">
        <f t="shared" si="1564"/>
        <v>0</v>
      </c>
      <c r="N5652" s="424">
        <f t="shared" si="1565"/>
        <v>0</v>
      </c>
      <c r="O5652" s="424">
        <f t="shared" si="1566"/>
        <v>0</v>
      </c>
      <c r="P5652" s="420"/>
      <c r="Q5652" s="532"/>
      <c r="R5652" s="526" t="str">
        <f t="shared" si="1554"/>
        <v/>
      </c>
      <c r="S5652" s="526" t="str">
        <f t="shared" si="1553"/>
        <v/>
      </c>
      <c r="V5652" s="433">
        <f>VLOOKUP(A5652,[3]Cartilha!$A:$A,1,FALSE)</f>
        <v>103042</v>
      </c>
      <c r="W5652" s="367"/>
    </row>
    <row r="5653" spans="1:23" hidden="1" x14ac:dyDescent="0.2">
      <c r="A5653" s="623">
        <v>103043</v>
      </c>
      <c r="B5653" s="616" t="s">
        <v>3171</v>
      </c>
      <c r="C5653" s="620" t="s">
        <v>6947</v>
      </c>
      <c r="D5653" s="612" t="s">
        <v>169</v>
      </c>
      <c r="E5653" s="621">
        <v>24.97</v>
      </c>
      <c r="F5653" s="614">
        <f t="shared" si="1541"/>
        <v>30.1</v>
      </c>
      <c r="G5653" s="510"/>
      <c r="H5653" s="423"/>
      <c r="I5653" s="422">
        <f t="shared" si="1561"/>
        <v>0</v>
      </c>
      <c r="J5653" s="422">
        <f t="shared" si="1562"/>
        <v>0</v>
      </c>
      <c r="K5653" s="419"/>
      <c r="L5653" s="423">
        <f t="shared" si="1563"/>
        <v>0</v>
      </c>
      <c r="M5653" s="423">
        <f t="shared" si="1564"/>
        <v>0</v>
      </c>
      <c r="N5653" s="424">
        <f t="shared" si="1565"/>
        <v>0</v>
      </c>
      <c r="O5653" s="424">
        <f t="shared" si="1566"/>
        <v>0</v>
      </c>
      <c r="P5653" s="420"/>
      <c r="Q5653" s="532"/>
      <c r="R5653" s="526" t="str">
        <f t="shared" si="1554"/>
        <v/>
      </c>
      <c r="S5653" s="526" t="str">
        <f t="shared" si="1553"/>
        <v/>
      </c>
      <c r="V5653" s="433">
        <f>VLOOKUP(A5653,[3]Cartilha!$A:$A,1,FALSE)</f>
        <v>103043</v>
      </c>
      <c r="W5653" s="367"/>
    </row>
    <row r="5654" spans="1:23" hidden="1" x14ac:dyDescent="0.2">
      <c r="A5654" s="623">
        <v>103044</v>
      </c>
      <c r="B5654" s="616" t="s">
        <v>3171</v>
      </c>
      <c r="C5654" s="620" t="s">
        <v>6948</v>
      </c>
      <c r="D5654" s="612" t="s">
        <v>169</v>
      </c>
      <c r="E5654" s="621">
        <v>33.69</v>
      </c>
      <c r="F5654" s="614">
        <f t="shared" si="1541"/>
        <v>40.619999999999997</v>
      </c>
      <c r="G5654" s="510"/>
      <c r="H5654" s="423"/>
      <c r="I5654" s="422">
        <f t="shared" si="1561"/>
        <v>0</v>
      </c>
      <c r="J5654" s="422">
        <f t="shared" si="1562"/>
        <v>0</v>
      </c>
      <c r="K5654" s="419"/>
      <c r="L5654" s="423">
        <f t="shared" si="1563"/>
        <v>0</v>
      </c>
      <c r="M5654" s="423">
        <f t="shared" si="1564"/>
        <v>0</v>
      </c>
      <c r="N5654" s="424">
        <f t="shared" si="1565"/>
        <v>0</v>
      </c>
      <c r="O5654" s="424">
        <f t="shared" si="1566"/>
        <v>0</v>
      </c>
      <c r="P5654" s="420"/>
      <c r="Q5654" s="532"/>
      <c r="R5654" s="526" t="str">
        <f t="shared" si="1554"/>
        <v/>
      </c>
      <c r="S5654" s="526" t="str">
        <f t="shared" si="1553"/>
        <v/>
      </c>
      <c r="V5654" s="433">
        <f>VLOOKUP(A5654,[3]Cartilha!$A:$A,1,FALSE)</f>
        <v>103044</v>
      </c>
      <c r="W5654" s="367"/>
    </row>
    <row r="5655" spans="1:23" hidden="1" x14ac:dyDescent="0.2">
      <c r="A5655" s="623">
        <v>103045</v>
      </c>
      <c r="B5655" s="616" t="s">
        <v>3171</v>
      </c>
      <c r="C5655" s="620" t="s">
        <v>6949</v>
      </c>
      <c r="D5655" s="612" t="s">
        <v>169</v>
      </c>
      <c r="E5655" s="621">
        <v>10.62</v>
      </c>
      <c r="F5655" s="614">
        <f t="shared" ref="F5655:F5718" si="1567">IF(E5655=0,0,ROUND(E5655*(1+E$13)*(1-E$14),2))</f>
        <v>12.8</v>
      </c>
      <c r="G5655" s="510"/>
      <c r="H5655" s="423"/>
      <c r="I5655" s="422">
        <f t="shared" si="1561"/>
        <v>0</v>
      </c>
      <c r="J5655" s="422">
        <f t="shared" si="1562"/>
        <v>0</v>
      </c>
      <c r="K5655" s="419"/>
      <c r="L5655" s="423">
        <f t="shared" si="1563"/>
        <v>0</v>
      </c>
      <c r="M5655" s="423">
        <f t="shared" si="1564"/>
        <v>0</v>
      </c>
      <c r="N5655" s="424">
        <f t="shared" si="1565"/>
        <v>0</v>
      </c>
      <c r="O5655" s="424">
        <f t="shared" si="1566"/>
        <v>0</v>
      </c>
      <c r="P5655" s="420"/>
      <c r="Q5655" s="532"/>
      <c r="R5655" s="526" t="str">
        <f t="shared" si="1554"/>
        <v/>
      </c>
      <c r="S5655" s="526" t="str">
        <f t="shared" si="1553"/>
        <v/>
      </c>
      <c r="V5655" s="433">
        <f>VLOOKUP(A5655,[3]Cartilha!$A:$A,1,FALSE)</f>
        <v>103045</v>
      </c>
      <c r="W5655" s="367"/>
    </row>
    <row r="5656" spans="1:23" hidden="1" x14ac:dyDescent="0.2">
      <c r="A5656" s="623">
        <v>103046</v>
      </c>
      <c r="B5656" s="616" t="s">
        <v>3171</v>
      </c>
      <c r="C5656" s="620" t="s">
        <v>6950</v>
      </c>
      <c r="D5656" s="612" t="s">
        <v>169</v>
      </c>
      <c r="E5656" s="621">
        <v>25.31</v>
      </c>
      <c r="F5656" s="614">
        <f t="shared" si="1567"/>
        <v>30.51</v>
      </c>
      <c r="G5656" s="510"/>
      <c r="H5656" s="423"/>
      <c r="I5656" s="422">
        <f t="shared" si="1561"/>
        <v>0</v>
      </c>
      <c r="J5656" s="422">
        <f t="shared" si="1562"/>
        <v>0</v>
      </c>
      <c r="K5656" s="419"/>
      <c r="L5656" s="423">
        <f t="shared" si="1563"/>
        <v>0</v>
      </c>
      <c r="M5656" s="423">
        <f t="shared" si="1564"/>
        <v>0</v>
      </c>
      <c r="N5656" s="424">
        <f t="shared" si="1565"/>
        <v>0</v>
      </c>
      <c r="O5656" s="424">
        <f t="shared" si="1566"/>
        <v>0</v>
      </c>
      <c r="P5656" s="420"/>
      <c r="Q5656" s="532"/>
      <c r="R5656" s="526" t="str">
        <f t="shared" si="1554"/>
        <v/>
      </c>
      <c r="S5656" s="526" t="str">
        <f t="shared" si="1553"/>
        <v/>
      </c>
      <c r="V5656" s="433">
        <f>VLOOKUP(A5656,[3]Cartilha!$A:$A,1,FALSE)</f>
        <v>103046</v>
      </c>
      <c r="W5656" s="367"/>
    </row>
    <row r="5657" spans="1:23" hidden="1" x14ac:dyDescent="0.2">
      <c r="A5657" s="623">
        <v>103047</v>
      </c>
      <c r="B5657" s="616" t="s">
        <v>3171</v>
      </c>
      <c r="C5657" s="620" t="s">
        <v>6951</v>
      </c>
      <c r="D5657" s="612" t="s">
        <v>169</v>
      </c>
      <c r="E5657" s="621">
        <v>26.4</v>
      </c>
      <c r="F5657" s="614">
        <f t="shared" si="1567"/>
        <v>31.83</v>
      </c>
      <c r="G5657" s="510"/>
      <c r="H5657" s="423"/>
      <c r="I5657" s="422">
        <f t="shared" si="1561"/>
        <v>0</v>
      </c>
      <c r="J5657" s="422">
        <f t="shared" si="1562"/>
        <v>0</v>
      </c>
      <c r="K5657" s="419"/>
      <c r="L5657" s="423">
        <f t="shared" si="1563"/>
        <v>0</v>
      </c>
      <c r="M5657" s="423">
        <f t="shared" si="1564"/>
        <v>0</v>
      </c>
      <c r="N5657" s="424">
        <f t="shared" si="1565"/>
        <v>0</v>
      </c>
      <c r="O5657" s="424">
        <f t="shared" si="1566"/>
        <v>0</v>
      </c>
      <c r="P5657" s="420"/>
      <c r="Q5657" s="532"/>
      <c r="R5657" s="526" t="str">
        <f t="shared" si="1554"/>
        <v/>
      </c>
      <c r="S5657" s="526" t="str">
        <f t="shared" si="1553"/>
        <v/>
      </c>
      <c r="V5657" s="433">
        <f>VLOOKUP(A5657,[3]Cartilha!$A:$A,1,FALSE)</f>
        <v>103047</v>
      </c>
      <c r="W5657" s="367"/>
    </row>
    <row r="5658" spans="1:23" hidden="1" x14ac:dyDescent="0.2">
      <c r="A5658" s="623">
        <v>103048</v>
      </c>
      <c r="B5658" s="616" t="s">
        <v>3171</v>
      </c>
      <c r="C5658" s="620" t="s">
        <v>6952</v>
      </c>
      <c r="D5658" s="612" t="s">
        <v>169</v>
      </c>
      <c r="E5658" s="621">
        <v>19.760000000000002</v>
      </c>
      <c r="F5658" s="614">
        <f t="shared" si="1567"/>
        <v>23.82</v>
      </c>
      <c r="G5658" s="510"/>
      <c r="H5658" s="423"/>
      <c r="I5658" s="422">
        <f t="shared" si="1561"/>
        <v>0</v>
      </c>
      <c r="J5658" s="422">
        <f t="shared" si="1562"/>
        <v>0</v>
      </c>
      <c r="K5658" s="419"/>
      <c r="L5658" s="423">
        <f t="shared" si="1563"/>
        <v>0</v>
      </c>
      <c r="M5658" s="423">
        <f t="shared" si="1564"/>
        <v>0</v>
      </c>
      <c r="N5658" s="424">
        <f t="shared" si="1565"/>
        <v>0</v>
      </c>
      <c r="O5658" s="424">
        <f t="shared" si="1566"/>
        <v>0</v>
      </c>
      <c r="P5658" s="420"/>
      <c r="Q5658" s="532"/>
      <c r="R5658" s="526" t="str">
        <f t="shared" si="1554"/>
        <v/>
      </c>
      <c r="S5658" s="526" t="str">
        <f t="shared" si="1553"/>
        <v/>
      </c>
      <c r="V5658" s="433">
        <f>VLOOKUP(A5658,[3]Cartilha!$A:$A,1,FALSE)</f>
        <v>103048</v>
      </c>
      <c r="W5658" s="367"/>
    </row>
    <row r="5659" spans="1:23" hidden="1" x14ac:dyDescent="0.2">
      <c r="A5659" s="623">
        <v>103049</v>
      </c>
      <c r="B5659" s="616" t="s">
        <v>3171</v>
      </c>
      <c r="C5659" s="620" t="s">
        <v>6953</v>
      </c>
      <c r="D5659" s="612" t="s">
        <v>169</v>
      </c>
      <c r="E5659" s="621">
        <v>21.48</v>
      </c>
      <c r="F5659" s="614">
        <f t="shared" si="1567"/>
        <v>25.9</v>
      </c>
      <c r="G5659" s="510"/>
      <c r="H5659" s="423"/>
      <c r="I5659" s="422">
        <f t="shared" si="1561"/>
        <v>0</v>
      </c>
      <c r="J5659" s="422">
        <f t="shared" si="1562"/>
        <v>0</v>
      </c>
      <c r="K5659" s="419"/>
      <c r="L5659" s="423">
        <f t="shared" si="1563"/>
        <v>0</v>
      </c>
      <c r="M5659" s="423">
        <f t="shared" si="1564"/>
        <v>0</v>
      </c>
      <c r="N5659" s="424">
        <f t="shared" si="1565"/>
        <v>0</v>
      </c>
      <c r="O5659" s="424">
        <f t="shared" si="1566"/>
        <v>0</v>
      </c>
      <c r="P5659" s="420"/>
      <c r="Q5659" s="532"/>
      <c r="R5659" s="526" t="str">
        <f t="shared" si="1554"/>
        <v/>
      </c>
      <c r="S5659" s="526" t="str">
        <f t="shared" si="1553"/>
        <v/>
      </c>
      <c r="V5659" s="433">
        <f>VLOOKUP(A5659,[3]Cartilha!$A:$A,1,FALSE)</f>
        <v>103049</v>
      </c>
      <c r="W5659" s="367"/>
    </row>
    <row r="5660" spans="1:23" hidden="1" x14ac:dyDescent="0.2">
      <c r="A5660" s="623">
        <v>90371</v>
      </c>
      <c r="B5660" s="616" t="s">
        <v>3171</v>
      </c>
      <c r="C5660" s="620" t="s">
        <v>1579</v>
      </c>
      <c r="D5660" s="612" t="s">
        <v>169</v>
      </c>
      <c r="E5660" s="621">
        <v>32.32</v>
      </c>
      <c r="F5660" s="614">
        <f t="shared" si="1567"/>
        <v>38.96</v>
      </c>
      <c r="G5660" s="510"/>
      <c r="H5660" s="423"/>
      <c r="I5660" s="422">
        <f t="shared" si="1561"/>
        <v>0</v>
      </c>
      <c r="J5660" s="422">
        <f t="shared" si="1562"/>
        <v>0</v>
      </c>
      <c r="K5660" s="419"/>
      <c r="L5660" s="423">
        <f t="shared" si="1563"/>
        <v>0</v>
      </c>
      <c r="M5660" s="423">
        <f t="shared" si="1564"/>
        <v>0</v>
      </c>
      <c r="N5660" s="424">
        <f t="shared" si="1565"/>
        <v>0</v>
      </c>
      <c r="O5660" s="424">
        <f t="shared" si="1566"/>
        <v>0</v>
      </c>
      <c r="P5660" s="420"/>
      <c r="Q5660" s="532"/>
      <c r="R5660" s="526" t="str">
        <f t="shared" si="1554"/>
        <v/>
      </c>
      <c r="S5660" s="526" t="str">
        <f t="shared" si="1553"/>
        <v/>
      </c>
      <c r="V5660" s="433">
        <f>VLOOKUP(A5660,[3]Cartilha!$A:$A,1,FALSE)</f>
        <v>90371</v>
      </c>
      <c r="W5660" s="367"/>
    </row>
    <row r="5661" spans="1:23" ht="22.5" hidden="1" x14ac:dyDescent="0.2">
      <c r="A5661" s="623">
        <v>94489</v>
      </c>
      <c r="B5661" s="616" t="s">
        <v>3171</v>
      </c>
      <c r="C5661" s="620" t="s">
        <v>1580</v>
      </c>
      <c r="D5661" s="612" t="s">
        <v>169</v>
      </c>
      <c r="E5661" s="621">
        <v>32.549999999999997</v>
      </c>
      <c r="F5661" s="614">
        <f t="shared" si="1567"/>
        <v>39.24</v>
      </c>
      <c r="G5661" s="510"/>
      <c r="H5661" s="423"/>
      <c r="I5661" s="422">
        <f t="shared" si="1561"/>
        <v>0</v>
      </c>
      <c r="J5661" s="422">
        <f t="shared" si="1562"/>
        <v>0</v>
      </c>
      <c r="K5661" s="419"/>
      <c r="L5661" s="423">
        <f t="shared" si="1563"/>
        <v>0</v>
      </c>
      <c r="M5661" s="423">
        <f t="shared" si="1564"/>
        <v>0</v>
      </c>
      <c r="N5661" s="424">
        <f t="shared" si="1565"/>
        <v>0</v>
      </c>
      <c r="O5661" s="424">
        <f t="shared" si="1566"/>
        <v>0</v>
      </c>
      <c r="P5661" s="420"/>
      <c r="Q5661" s="532"/>
      <c r="R5661" s="526" t="str">
        <f t="shared" si="1554"/>
        <v/>
      </c>
      <c r="S5661" s="526" t="str">
        <f t="shared" si="1553"/>
        <v/>
      </c>
      <c r="V5661" s="433">
        <f>VLOOKUP(A5661,[3]Cartilha!$A:$A,1,FALSE)</f>
        <v>94489</v>
      </c>
      <c r="W5661" s="367"/>
    </row>
    <row r="5662" spans="1:23" ht="22.5" hidden="1" x14ac:dyDescent="0.2">
      <c r="A5662" s="623">
        <v>94490</v>
      </c>
      <c r="B5662" s="616" t="s">
        <v>3171</v>
      </c>
      <c r="C5662" s="620" t="s">
        <v>1581</v>
      </c>
      <c r="D5662" s="612" t="s">
        <v>169</v>
      </c>
      <c r="E5662" s="621">
        <v>48.4</v>
      </c>
      <c r="F5662" s="614">
        <f t="shared" si="1567"/>
        <v>58.35</v>
      </c>
      <c r="G5662" s="510"/>
      <c r="H5662" s="423"/>
      <c r="I5662" s="422">
        <f t="shared" si="1561"/>
        <v>0</v>
      </c>
      <c r="J5662" s="422">
        <f t="shared" si="1562"/>
        <v>0</v>
      </c>
      <c r="K5662" s="419"/>
      <c r="L5662" s="423">
        <f t="shared" si="1563"/>
        <v>0</v>
      </c>
      <c r="M5662" s="423">
        <f t="shared" si="1564"/>
        <v>0</v>
      </c>
      <c r="N5662" s="424">
        <f t="shared" si="1565"/>
        <v>0</v>
      </c>
      <c r="O5662" s="424">
        <f t="shared" si="1566"/>
        <v>0</v>
      </c>
      <c r="P5662" s="420"/>
      <c r="Q5662" s="532"/>
      <c r="R5662" s="526" t="str">
        <f t="shared" si="1554"/>
        <v/>
      </c>
      <c r="S5662" s="526" t="str">
        <f t="shared" si="1553"/>
        <v/>
      </c>
      <c r="V5662" s="433">
        <f>VLOOKUP(A5662,[3]Cartilha!$A:$A,1,FALSE)</f>
        <v>94490</v>
      </c>
      <c r="W5662" s="367"/>
    </row>
    <row r="5663" spans="1:23" ht="22.5" hidden="1" x14ac:dyDescent="0.2">
      <c r="A5663" s="623">
        <v>94491</v>
      </c>
      <c r="B5663" s="616" t="s">
        <v>3171</v>
      </c>
      <c r="C5663" s="620" t="s">
        <v>1582</v>
      </c>
      <c r="D5663" s="612" t="s">
        <v>169</v>
      </c>
      <c r="E5663" s="621">
        <v>65.88</v>
      </c>
      <c r="F5663" s="614">
        <f t="shared" si="1567"/>
        <v>79.42</v>
      </c>
      <c r="G5663" s="510"/>
      <c r="H5663" s="423"/>
      <c r="I5663" s="422">
        <f t="shared" si="1561"/>
        <v>0</v>
      </c>
      <c r="J5663" s="422">
        <f t="shared" si="1562"/>
        <v>0</v>
      </c>
      <c r="K5663" s="419"/>
      <c r="L5663" s="423">
        <f t="shared" si="1563"/>
        <v>0</v>
      </c>
      <c r="M5663" s="423">
        <f t="shared" si="1564"/>
        <v>0</v>
      </c>
      <c r="N5663" s="424">
        <f t="shared" si="1565"/>
        <v>0</v>
      </c>
      <c r="O5663" s="424">
        <f t="shared" si="1566"/>
        <v>0</v>
      </c>
      <c r="P5663" s="420"/>
      <c r="Q5663" s="532"/>
      <c r="R5663" s="526" t="str">
        <f t="shared" si="1554"/>
        <v/>
      </c>
      <c r="S5663" s="526" t="str">
        <f t="shared" si="1553"/>
        <v/>
      </c>
      <c r="V5663" s="433">
        <f>VLOOKUP(A5663,[3]Cartilha!$A:$A,1,FALSE)</f>
        <v>94491</v>
      </c>
      <c r="W5663" s="367"/>
    </row>
    <row r="5664" spans="1:23" ht="22.5" hidden="1" x14ac:dyDescent="0.2">
      <c r="A5664" s="623">
        <v>94492</v>
      </c>
      <c r="B5664" s="616" t="s">
        <v>3171</v>
      </c>
      <c r="C5664" s="620" t="s">
        <v>1583</v>
      </c>
      <c r="D5664" s="612" t="s">
        <v>169</v>
      </c>
      <c r="E5664" s="621">
        <v>67.760000000000005</v>
      </c>
      <c r="F5664" s="614">
        <f t="shared" si="1567"/>
        <v>81.69</v>
      </c>
      <c r="G5664" s="510"/>
      <c r="H5664" s="423"/>
      <c r="I5664" s="422">
        <f t="shared" si="1561"/>
        <v>0</v>
      </c>
      <c r="J5664" s="422">
        <f t="shared" si="1562"/>
        <v>0</v>
      </c>
      <c r="K5664" s="419"/>
      <c r="L5664" s="423">
        <f t="shared" si="1563"/>
        <v>0</v>
      </c>
      <c r="M5664" s="423">
        <f t="shared" si="1564"/>
        <v>0</v>
      </c>
      <c r="N5664" s="424">
        <f t="shared" si="1565"/>
        <v>0</v>
      </c>
      <c r="O5664" s="424">
        <f t="shared" si="1566"/>
        <v>0</v>
      </c>
      <c r="P5664" s="420"/>
      <c r="Q5664" s="532"/>
      <c r="R5664" s="526" t="str">
        <f t="shared" si="1554"/>
        <v/>
      </c>
      <c r="S5664" s="526" t="str">
        <f t="shared" si="1553"/>
        <v/>
      </c>
      <c r="V5664" s="433">
        <f>VLOOKUP(A5664,[3]Cartilha!$A:$A,1,FALSE)</f>
        <v>94492</v>
      </c>
      <c r="W5664" s="367"/>
    </row>
    <row r="5665" spans="1:23" ht="22.5" hidden="1" x14ac:dyDescent="0.2">
      <c r="A5665" s="623">
        <v>94493</v>
      </c>
      <c r="B5665" s="616" t="s">
        <v>3171</v>
      </c>
      <c r="C5665" s="620" t="s">
        <v>1584</v>
      </c>
      <c r="D5665" s="612" t="s">
        <v>169</v>
      </c>
      <c r="E5665" s="621">
        <v>124.01</v>
      </c>
      <c r="F5665" s="614">
        <f t="shared" si="1567"/>
        <v>149.51</v>
      </c>
      <c r="G5665" s="510"/>
      <c r="H5665" s="423"/>
      <c r="I5665" s="422">
        <f t="shared" si="1561"/>
        <v>0</v>
      </c>
      <c r="J5665" s="422">
        <f t="shared" si="1562"/>
        <v>0</v>
      </c>
      <c r="K5665" s="419"/>
      <c r="L5665" s="423">
        <f t="shared" si="1563"/>
        <v>0</v>
      </c>
      <c r="M5665" s="423">
        <f t="shared" si="1564"/>
        <v>0</v>
      </c>
      <c r="N5665" s="424">
        <f t="shared" si="1565"/>
        <v>0</v>
      </c>
      <c r="O5665" s="424">
        <f t="shared" si="1566"/>
        <v>0</v>
      </c>
      <c r="P5665" s="420"/>
      <c r="Q5665" s="532"/>
      <c r="R5665" s="526" t="str">
        <f t="shared" si="1554"/>
        <v/>
      </c>
      <c r="S5665" s="526" t="str">
        <f t="shared" si="1553"/>
        <v/>
      </c>
      <c r="V5665" s="433">
        <f>VLOOKUP(A5665,[3]Cartilha!$A:$A,1,FALSE)</f>
        <v>94493</v>
      </c>
      <c r="W5665" s="367"/>
    </row>
    <row r="5666" spans="1:23" hidden="1" x14ac:dyDescent="0.2">
      <c r="A5666" s="623">
        <v>89352</v>
      </c>
      <c r="B5666" s="616" t="s">
        <v>3171</v>
      </c>
      <c r="C5666" s="620" t="s">
        <v>1585</v>
      </c>
      <c r="D5666" s="612" t="s">
        <v>169</v>
      </c>
      <c r="E5666" s="621">
        <v>34.020000000000003</v>
      </c>
      <c r="F5666" s="614">
        <f t="shared" si="1567"/>
        <v>41.01</v>
      </c>
      <c r="G5666" s="510"/>
      <c r="H5666" s="423"/>
      <c r="I5666" s="422">
        <f t="shared" si="1561"/>
        <v>0</v>
      </c>
      <c r="J5666" s="422">
        <f t="shared" si="1562"/>
        <v>0</v>
      </c>
      <c r="K5666" s="419"/>
      <c r="L5666" s="423">
        <f t="shared" si="1563"/>
        <v>0</v>
      </c>
      <c r="M5666" s="423">
        <f t="shared" si="1564"/>
        <v>0</v>
      </c>
      <c r="N5666" s="424">
        <f t="shared" si="1565"/>
        <v>0</v>
      </c>
      <c r="O5666" s="424">
        <f t="shared" si="1566"/>
        <v>0</v>
      </c>
      <c r="P5666" s="420"/>
      <c r="Q5666" s="532"/>
      <c r="R5666" s="526" t="str">
        <f t="shared" si="1554"/>
        <v/>
      </c>
      <c r="S5666" s="526" t="str">
        <f t="shared" ref="S5666:S5729" si="1568">IF(Q5666="X","x",IF(Q5666="xx","x",IF(OR(J5666&gt;0,O5666&gt;0),"x","")))</f>
        <v/>
      </c>
      <c r="V5666" s="433">
        <f>VLOOKUP(A5666,[3]Cartilha!$A:$A,1,FALSE)</f>
        <v>89352</v>
      </c>
      <c r="W5666" s="367"/>
    </row>
    <row r="5667" spans="1:23" hidden="1" x14ac:dyDescent="0.2">
      <c r="A5667" s="623">
        <v>89353</v>
      </c>
      <c r="B5667" s="616" t="s">
        <v>3171</v>
      </c>
      <c r="C5667" s="620" t="s">
        <v>1586</v>
      </c>
      <c r="D5667" s="612" t="s">
        <v>169</v>
      </c>
      <c r="E5667" s="621">
        <v>37.65</v>
      </c>
      <c r="F5667" s="614">
        <f t="shared" si="1567"/>
        <v>45.39</v>
      </c>
      <c r="G5667" s="510"/>
      <c r="H5667" s="423"/>
      <c r="I5667" s="422">
        <f t="shared" si="1561"/>
        <v>0</v>
      </c>
      <c r="J5667" s="422">
        <f t="shared" si="1562"/>
        <v>0</v>
      </c>
      <c r="K5667" s="419"/>
      <c r="L5667" s="423">
        <f t="shared" si="1563"/>
        <v>0</v>
      </c>
      <c r="M5667" s="423">
        <f t="shared" si="1564"/>
        <v>0</v>
      </c>
      <c r="N5667" s="424">
        <f t="shared" si="1565"/>
        <v>0</v>
      </c>
      <c r="O5667" s="424">
        <f t="shared" si="1566"/>
        <v>0</v>
      </c>
      <c r="P5667" s="420"/>
      <c r="Q5667" s="532"/>
      <c r="R5667" s="526" t="str">
        <f t="shared" si="1554"/>
        <v/>
      </c>
      <c r="S5667" s="526" t="str">
        <f t="shared" si="1568"/>
        <v/>
      </c>
      <c r="V5667" s="433">
        <f>VLOOKUP(A5667,[3]Cartilha!$A:$A,1,FALSE)</f>
        <v>89353</v>
      </c>
      <c r="W5667" s="367"/>
    </row>
    <row r="5668" spans="1:23" ht="22.5" hidden="1" x14ac:dyDescent="0.2">
      <c r="A5668" s="623">
        <v>94495</v>
      </c>
      <c r="B5668" s="616" t="s">
        <v>3171</v>
      </c>
      <c r="C5668" s="620" t="s">
        <v>1587</v>
      </c>
      <c r="D5668" s="612" t="s">
        <v>169</v>
      </c>
      <c r="E5668" s="621">
        <v>58.11</v>
      </c>
      <c r="F5668" s="614">
        <f t="shared" si="1567"/>
        <v>70.06</v>
      </c>
      <c r="G5668" s="510"/>
      <c r="H5668" s="423"/>
      <c r="I5668" s="422">
        <f t="shared" si="1561"/>
        <v>0</v>
      </c>
      <c r="J5668" s="422">
        <f t="shared" si="1562"/>
        <v>0</v>
      </c>
      <c r="K5668" s="419"/>
      <c r="L5668" s="423">
        <f t="shared" si="1563"/>
        <v>0</v>
      </c>
      <c r="M5668" s="423">
        <f t="shared" si="1564"/>
        <v>0</v>
      </c>
      <c r="N5668" s="424">
        <f t="shared" si="1565"/>
        <v>0</v>
      </c>
      <c r="O5668" s="424">
        <f t="shared" si="1566"/>
        <v>0</v>
      </c>
      <c r="P5668" s="420"/>
      <c r="Q5668" s="532"/>
      <c r="R5668" s="526" t="str">
        <f t="shared" si="1554"/>
        <v/>
      </c>
      <c r="S5668" s="526" t="str">
        <f t="shared" si="1568"/>
        <v/>
      </c>
      <c r="V5668" s="433">
        <f>VLOOKUP(A5668,[3]Cartilha!$A:$A,1,FALSE)</f>
        <v>94495</v>
      </c>
      <c r="W5668" s="367"/>
    </row>
    <row r="5669" spans="1:23" ht="22.5" hidden="1" x14ac:dyDescent="0.2">
      <c r="A5669" s="623">
        <v>94496</v>
      </c>
      <c r="B5669" s="616" t="s">
        <v>3171</v>
      </c>
      <c r="C5669" s="620" t="s">
        <v>1588</v>
      </c>
      <c r="D5669" s="612" t="s">
        <v>169</v>
      </c>
      <c r="E5669" s="621">
        <v>79.16</v>
      </c>
      <c r="F5669" s="614">
        <f t="shared" si="1567"/>
        <v>95.44</v>
      </c>
      <c r="G5669" s="510"/>
      <c r="H5669" s="423"/>
      <c r="I5669" s="422">
        <f t="shared" si="1561"/>
        <v>0</v>
      </c>
      <c r="J5669" s="422">
        <f t="shared" si="1562"/>
        <v>0</v>
      </c>
      <c r="K5669" s="419"/>
      <c r="L5669" s="423">
        <f t="shared" si="1563"/>
        <v>0</v>
      </c>
      <c r="M5669" s="423">
        <f t="shared" si="1564"/>
        <v>0</v>
      </c>
      <c r="N5669" s="424">
        <f t="shared" si="1565"/>
        <v>0</v>
      </c>
      <c r="O5669" s="424">
        <f t="shared" si="1566"/>
        <v>0</v>
      </c>
      <c r="P5669" s="420"/>
      <c r="Q5669" s="532"/>
      <c r="R5669" s="526" t="str">
        <f t="shared" si="1554"/>
        <v/>
      </c>
      <c r="S5669" s="526" t="str">
        <f t="shared" si="1568"/>
        <v/>
      </c>
      <c r="V5669" s="433">
        <f>VLOOKUP(A5669,[3]Cartilha!$A:$A,1,FALSE)</f>
        <v>94496</v>
      </c>
      <c r="W5669" s="367"/>
    </row>
    <row r="5670" spans="1:23" ht="22.5" hidden="1" x14ac:dyDescent="0.2">
      <c r="A5670" s="623">
        <v>94497</v>
      </c>
      <c r="B5670" s="616" t="s">
        <v>3171</v>
      </c>
      <c r="C5670" s="620" t="s">
        <v>1589</v>
      </c>
      <c r="D5670" s="612" t="s">
        <v>169</v>
      </c>
      <c r="E5670" s="621">
        <v>100.32</v>
      </c>
      <c r="F5670" s="614">
        <f t="shared" si="1567"/>
        <v>120.95</v>
      </c>
      <c r="G5670" s="510"/>
      <c r="H5670" s="423"/>
      <c r="I5670" s="422">
        <f t="shared" si="1561"/>
        <v>0</v>
      </c>
      <c r="J5670" s="422">
        <f t="shared" si="1562"/>
        <v>0</v>
      </c>
      <c r="K5670" s="419"/>
      <c r="L5670" s="423">
        <f t="shared" si="1563"/>
        <v>0</v>
      </c>
      <c r="M5670" s="423">
        <f t="shared" si="1564"/>
        <v>0</v>
      </c>
      <c r="N5670" s="424">
        <f t="shared" si="1565"/>
        <v>0</v>
      </c>
      <c r="O5670" s="424">
        <f t="shared" si="1566"/>
        <v>0</v>
      </c>
      <c r="P5670" s="420"/>
      <c r="Q5670" s="532"/>
      <c r="R5670" s="526" t="str">
        <f t="shared" si="1554"/>
        <v/>
      </c>
      <c r="S5670" s="526" t="str">
        <f t="shared" si="1568"/>
        <v/>
      </c>
      <c r="V5670" s="433">
        <f>VLOOKUP(A5670,[3]Cartilha!$A:$A,1,FALSE)</f>
        <v>94497</v>
      </c>
      <c r="W5670" s="367"/>
    </row>
    <row r="5671" spans="1:23" ht="22.5" hidden="1" x14ac:dyDescent="0.2">
      <c r="A5671" s="623">
        <v>94498</v>
      </c>
      <c r="B5671" s="616" t="s">
        <v>3171</v>
      </c>
      <c r="C5671" s="620" t="s">
        <v>1590</v>
      </c>
      <c r="D5671" s="612" t="s">
        <v>169</v>
      </c>
      <c r="E5671" s="621">
        <v>138.33000000000001</v>
      </c>
      <c r="F5671" s="614">
        <f t="shared" si="1567"/>
        <v>166.77</v>
      </c>
      <c r="G5671" s="510"/>
      <c r="H5671" s="423"/>
      <c r="I5671" s="422">
        <f t="shared" ref="I5671:I5702" si="1569">IF(ISBLANK(E5671),0,ROUND(F5671*G5671,2))</f>
        <v>0</v>
      </c>
      <c r="J5671" s="422">
        <f t="shared" ref="J5671:J5702" si="1570">IF(ISBLANK(G5671),0,ROUND(G5671*H5671,2))</f>
        <v>0</v>
      </c>
      <c r="K5671" s="419"/>
      <c r="L5671" s="423">
        <f t="shared" ref="L5671:L5702" si="1571">G5671</f>
        <v>0</v>
      </c>
      <c r="M5671" s="423">
        <f t="shared" ref="M5671:M5702" si="1572">H5671</f>
        <v>0</v>
      </c>
      <c r="N5671" s="424">
        <f t="shared" ref="N5671:N5702" si="1573">IF(ISBLANK(E5671),0,ROUND(F5671*L5671,2))</f>
        <v>0</v>
      </c>
      <c r="O5671" s="424">
        <f t="shared" ref="O5671:O5702" si="1574">IF(ISBLANK(L5671),0,ROUND(L5671*M5671,2))</f>
        <v>0</v>
      </c>
      <c r="P5671" s="420"/>
      <c r="Q5671" s="532"/>
      <c r="R5671" s="526" t="str">
        <f t="shared" si="1554"/>
        <v/>
      </c>
      <c r="S5671" s="526" t="str">
        <f t="shared" si="1568"/>
        <v/>
      </c>
      <c r="V5671" s="433">
        <f>VLOOKUP(A5671,[3]Cartilha!$A:$A,1,FALSE)</f>
        <v>94498</v>
      </c>
      <c r="W5671" s="367"/>
    </row>
    <row r="5672" spans="1:23" ht="22.5" hidden="1" x14ac:dyDescent="0.2">
      <c r="A5672" s="623">
        <v>94499</v>
      </c>
      <c r="B5672" s="616" t="s">
        <v>3171</v>
      </c>
      <c r="C5672" s="620" t="s">
        <v>1591</v>
      </c>
      <c r="D5672" s="612" t="s">
        <v>169</v>
      </c>
      <c r="E5672" s="621">
        <v>273.95</v>
      </c>
      <c r="F5672" s="614">
        <f t="shared" si="1567"/>
        <v>330.27</v>
      </c>
      <c r="G5672" s="510"/>
      <c r="H5672" s="423"/>
      <c r="I5672" s="422">
        <f t="shared" si="1569"/>
        <v>0</v>
      </c>
      <c r="J5672" s="422">
        <f t="shared" si="1570"/>
        <v>0</v>
      </c>
      <c r="K5672" s="419"/>
      <c r="L5672" s="423">
        <f t="shared" si="1571"/>
        <v>0</v>
      </c>
      <c r="M5672" s="423">
        <f t="shared" si="1572"/>
        <v>0</v>
      </c>
      <c r="N5672" s="424">
        <f t="shared" si="1573"/>
        <v>0</v>
      </c>
      <c r="O5672" s="424">
        <f t="shared" si="1574"/>
        <v>0</v>
      </c>
      <c r="P5672" s="420"/>
      <c r="Q5672" s="532"/>
      <c r="R5672" s="526" t="str">
        <f t="shared" si="1554"/>
        <v/>
      </c>
      <c r="S5672" s="526" t="str">
        <f t="shared" si="1568"/>
        <v/>
      </c>
      <c r="V5672" s="433">
        <f>VLOOKUP(A5672,[3]Cartilha!$A:$A,1,FALSE)</f>
        <v>94499</v>
      </c>
      <c r="W5672" s="367"/>
    </row>
    <row r="5673" spans="1:23" ht="22.5" hidden="1" x14ac:dyDescent="0.2">
      <c r="A5673" s="623">
        <v>94500</v>
      </c>
      <c r="B5673" s="616" t="s">
        <v>3171</v>
      </c>
      <c r="C5673" s="620" t="s">
        <v>1592</v>
      </c>
      <c r="D5673" s="612" t="s">
        <v>169</v>
      </c>
      <c r="E5673" s="621">
        <v>332.61</v>
      </c>
      <c r="F5673" s="614">
        <f t="shared" si="1567"/>
        <v>400.99</v>
      </c>
      <c r="G5673" s="510"/>
      <c r="H5673" s="423"/>
      <c r="I5673" s="422">
        <f t="shared" si="1569"/>
        <v>0</v>
      </c>
      <c r="J5673" s="422">
        <f t="shared" si="1570"/>
        <v>0</v>
      </c>
      <c r="K5673" s="419"/>
      <c r="L5673" s="423">
        <f t="shared" si="1571"/>
        <v>0</v>
      </c>
      <c r="M5673" s="423">
        <f t="shared" si="1572"/>
        <v>0</v>
      </c>
      <c r="N5673" s="424">
        <f t="shared" si="1573"/>
        <v>0</v>
      </c>
      <c r="O5673" s="424">
        <f t="shared" si="1574"/>
        <v>0</v>
      </c>
      <c r="P5673" s="420"/>
      <c r="Q5673" s="532"/>
      <c r="R5673" s="526" t="str">
        <f t="shared" si="1554"/>
        <v/>
      </c>
      <c r="S5673" s="526" t="str">
        <f t="shared" si="1568"/>
        <v/>
      </c>
      <c r="V5673" s="433">
        <f>VLOOKUP(A5673,[3]Cartilha!$A:$A,1,FALSE)</f>
        <v>94500</v>
      </c>
      <c r="W5673" s="367"/>
    </row>
    <row r="5674" spans="1:23" ht="22.5" hidden="1" x14ac:dyDescent="0.2">
      <c r="A5674" s="623">
        <v>94501</v>
      </c>
      <c r="B5674" s="616" t="s">
        <v>3171</v>
      </c>
      <c r="C5674" s="620" t="s">
        <v>1593</v>
      </c>
      <c r="D5674" s="612" t="s">
        <v>169</v>
      </c>
      <c r="E5674" s="621">
        <v>669.17</v>
      </c>
      <c r="F5674" s="614">
        <f t="shared" si="1567"/>
        <v>806.75</v>
      </c>
      <c r="G5674" s="510"/>
      <c r="H5674" s="423"/>
      <c r="I5674" s="422">
        <f t="shared" si="1569"/>
        <v>0</v>
      </c>
      <c r="J5674" s="422">
        <f t="shared" si="1570"/>
        <v>0</v>
      </c>
      <c r="K5674" s="419"/>
      <c r="L5674" s="423">
        <f t="shared" si="1571"/>
        <v>0</v>
      </c>
      <c r="M5674" s="423">
        <f t="shared" si="1572"/>
        <v>0</v>
      </c>
      <c r="N5674" s="424">
        <f t="shared" si="1573"/>
        <v>0</v>
      </c>
      <c r="O5674" s="424">
        <f t="shared" si="1574"/>
        <v>0</v>
      </c>
      <c r="P5674" s="420"/>
      <c r="Q5674" s="532"/>
      <c r="R5674" s="526" t="str">
        <f t="shared" si="1554"/>
        <v/>
      </c>
      <c r="S5674" s="526" t="str">
        <f t="shared" si="1568"/>
        <v/>
      </c>
      <c r="V5674" s="433">
        <f>VLOOKUP(A5674,[3]Cartilha!$A:$A,1,FALSE)</f>
        <v>94501</v>
      </c>
      <c r="W5674" s="367"/>
    </row>
    <row r="5675" spans="1:23" ht="33.75" hidden="1" x14ac:dyDescent="0.2">
      <c r="A5675" s="623">
        <v>94792</v>
      </c>
      <c r="B5675" s="616" t="s">
        <v>3171</v>
      </c>
      <c r="C5675" s="620" t="s">
        <v>1594</v>
      </c>
      <c r="D5675" s="612" t="s">
        <v>169</v>
      </c>
      <c r="E5675" s="621">
        <v>108.67</v>
      </c>
      <c r="F5675" s="614">
        <f t="shared" si="1567"/>
        <v>131.01</v>
      </c>
      <c r="G5675" s="510"/>
      <c r="H5675" s="423"/>
      <c r="I5675" s="422">
        <f t="shared" si="1569"/>
        <v>0</v>
      </c>
      <c r="J5675" s="422">
        <f t="shared" si="1570"/>
        <v>0</v>
      </c>
      <c r="K5675" s="419"/>
      <c r="L5675" s="423">
        <f t="shared" si="1571"/>
        <v>0</v>
      </c>
      <c r="M5675" s="423">
        <f t="shared" si="1572"/>
        <v>0</v>
      </c>
      <c r="N5675" s="424">
        <f t="shared" si="1573"/>
        <v>0</v>
      </c>
      <c r="O5675" s="424">
        <f t="shared" si="1574"/>
        <v>0</v>
      </c>
      <c r="P5675" s="420"/>
      <c r="Q5675" s="532"/>
      <c r="R5675" s="526" t="str">
        <f t="shared" si="1554"/>
        <v/>
      </c>
      <c r="S5675" s="526" t="str">
        <f t="shared" si="1568"/>
        <v/>
      </c>
      <c r="V5675" s="433">
        <f>VLOOKUP(A5675,[3]Cartilha!$A:$A,1,FALSE)</f>
        <v>94792</v>
      </c>
      <c r="W5675" s="367"/>
    </row>
    <row r="5676" spans="1:23" ht="33.75" hidden="1" x14ac:dyDescent="0.2">
      <c r="A5676" s="623">
        <v>94793</v>
      </c>
      <c r="B5676" s="616" t="s">
        <v>3171</v>
      </c>
      <c r="C5676" s="620" t="s">
        <v>1595</v>
      </c>
      <c r="D5676" s="612" t="s">
        <v>169</v>
      </c>
      <c r="E5676" s="621">
        <v>148.65</v>
      </c>
      <c r="F5676" s="614">
        <f t="shared" si="1567"/>
        <v>179.21</v>
      </c>
      <c r="G5676" s="510"/>
      <c r="H5676" s="423"/>
      <c r="I5676" s="422">
        <f t="shared" si="1569"/>
        <v>0</v>
      </c>
      <c r="J5676" s="422">
        <f t="shared" si="1570"/>
        <v>0</v>
      </c>
      <c r="K5676" s="419"/>
      <c r="L5676" s="423">
        <f t="shared" si="1571"/>
        <v>0</v>
      </c>
      <c r="M5676" s="423">
        <f t="shared" si="1572"/>
        <v>0</v>
      </c>
      <c r="N5676" s="424">
        <f t="shared" si="1573"/>
        <v>0</v>
      </c>
      <c r="O5676" s="424">
        <f t="shared" si="1574"/>
        <v>0</v>
      </c>
      <c r="P5676" s="420"/>
      <c r="Q5676" s="532"/>
      <c r="R5676" s="526" t="str">
        <f t="shared" ref="R5676:R5739" si="1575">IF(Q5676="X","x",IF(Q5676="xx","x",IF(O5676&gt;0,"x","")))</f>
        <v/>
      </c>
      <c r="S5676" s="526" t="str">
        <f t="shared" si="1568"/>
        <v/>
      </c>
      <c r="V5676" s="433">
        <f>VLOOKUP(A5676,[3]Cartilha!$A:$A,1,FALSE)</f>
        <v>94793</v>
      </c>
      <c r="W5676" s="367"/>
    </row>
    <row r="5677" spans="1:23" ht="33.75" hidden="1" x14ac:dyDescent="0.2">
      <c r="A5677" s="623">
        <v>94794</v>
      </c>
      <c r="B5677" s="616" t="s">
        <v>3171</v>
      </c>
      <c r="C5677" s="620" t="s">
        <v>1596</v>
      </c>
      <c r="D5677" s="612" t="s">
        <v>169</v>
      </c>
      <c r="E5677" s="621">
        <v>157.88</v>
      </c>
      <c r="F5677" s="614">
        <f t="shared" si="1567"/>
        <v>190.34</v>
      </c>
      <c r="G5677" s="510"/>
      <c r="H5677" s="423"/>
      <c r="I5677" s="422">
        <f t="shared" si="1569"/>
        <v>0</v>
      </c>
      <c r="J5677" s="422">
        <f t="shared" si="1570"/>
        <v>0</v>
      </c>
      <c r="K5677" s="419"/>
      <c r="L5677" s="423">
        <f t="shared" si="1571"/>
        <v>0</v>
      </c>
      <c r="M5677" s="423">
        <f t="shared" si="1572"/>
        <v>0</v>
      </c>
      <c r="N5677" s="424">
        <f t="shared" si="1573"/>
        <v>0</v>
      </c>
      <c r="O5677" s="424">
        <f t="shared" si="1574"/>
        <v>0</v>
      </c>
      <c r="P5677" s="420"/>
      <c r="Q5677" s="532"/>
      <c r="R5677" s="526" t="str">
        <f t="shared" si="1575"/>
        <v/>
      </c>
      <c r="S5677" s="526" t="str">
        <f t="shared" si="1568"/>
        <v/>
      </c>
      <c r="V5677" s="433">
        <f>VLOOKUP(A5677,[3]Cartilha!$A:$A,1,FALSE)</f>
        <v>94794</v>
      </c>
      <c r="W5677" s="367"/>
    </row>
    <row r="5678" spans="1:23" ht="22.5" hidden="1" x14ac:dyDescent="0.2">
      <c r="A5678" s="623">
        <v>89986</v>
      </c>
      <c r="B5678" s="616" t="s">
        <v>3171</v>
      </c>
      <c r="C5678" s="620" t="s">
        <v>1597</v>
      </c>
      <c r="D5678" s="612" t="s">
        <v>169</v>
      </c>
      <c r="E5678" s="621">
        <v>78.400000000000006</v>
      </c>
      <c r="F5678" s="614">
        <f t="shared" si="1567"/>
        <v>94.52</v>
      </c>
      <c r="G5678" s="510"/>
      <c r="H5678" s="423"/>
      <c r="I5678" s="422">
        <f t="shared" si="1569"/>
        <v>0</v>
      </c>
      <c r="J5678" s="422">
        <f t="shared" si="1570"/>
        <v>0</v>
      </c>
      <c r="K5678" s="419"/>
      <c r="L5678" s="423">
        <f t="shared" si="1571"/>
        <v>0</v>
      </c>
      <c r="M5678" s="423">
        <f t="shared" si="1572"/>
        <v>0</v>
      </c>
      <c r="N5678" s="424">
        <f t="shared" si="1573"/>
        <v>0</v>
      </c>
      <c r="O5678" s="424">
        <f t="shared" si="1574"/>
        <v>0</v>
      </c>
      <c r="P5678" s="420"/>
      <c r="Q5678" s="532"/>
      <c r="R5678" s="526" t="str">
        <f t="shared" si="1575"/>
        <v/>
      </c>
      <c r="S5678" s="526" t="str">
        <f t="shared" si="1568"/>
        <v/>
      </c>
      <c r="V5678" s="433">
        <f>VLOOKUP(A5678,[3]Cartilha!$A:$A,1,FALSE)</f>
        <v>89986</v>
      </c>
      <c r="W5678" s="367"/>
    </row>
    <row r="5679" spans="1:23" ht="22.5" hidden="1" x14ac:dyDescent="0.2">
      <c r="A5679" s="623">
        <v>89987</v>
      </c>
      <c r="B5679" s="616" t="s">
        <v>3171</v>
      </c>
      <c r="C5679" s="620" t="s">
        <v>1598</v>
      </c>
      <c r="D5679" s="612" t="s">
        <v>169</v>
      </c>
      <c r="E5679" s="621">
        <v>89.23</v>
      </c>
      <c r="F5679" s="614">
        <f t="shared" si="1567"/>
        <v>107.58</v>
      </c>
      <c r="G5679" s="510"/>
      <c r="H5679" s="423"/>
      <c r="I5679" s="422">
        <f t="shared" si="1569"/>
        <v>0</v>
      </c>
      <c r="J5679" s="422">
        <f t="shared" si="1570"/>
        <v>0</v>
      </c>
      <c r="K5679" s="419"/>
      <c r="L5679" s="423">
        <f t="shared" si="1571"/>
        <v>0</v>
      </c>
      <c r="M5679" s="423">
        <f t="shared" si="1572"/>
        <v>0</v>
      </c>
      <c r="N5679" s="424">
        <f t="shared" si="1573"/>
        <v>0</v>
      </c>
      <c r="O5679" s="424">
        <f t="shared" si="1574"/>
        <v>0</v>
      </c>
      <c r="P5679" s="420"/>
      <c r="Q5679" s="532"/>
      <c r="R5679" s="526" t="str">
        <f t="shared" si="1575"/>
        <v/>
      </c>
      <c r="S5679" s="526" t="str">
        <f t="shared" si="1568"/>
        <v/>
      </c>
      <c r="V5679" s="433">
        <f>VLOOKUP(A5679,[3]Cartilha!$A:$A,1,FALSE)</f>
        <v>89987</v>
      </c>
      <c r="W5679" s="367"/>
    </row>
    <row r="5680" spans="1:23" hidden="1" x14ac:dyDescent="0.2">
      <c r="A5680" s="623">
        <v>89349</v>
      </c>
      <c r="B5680" s="616" t="s">
        <v>3171</v>
      </c>
      <c r="C5680" s="620" t="s">
        <v>1599</v>
      </c>
      <c r="D5680" s="612" t="s">
        <v>169</v>
      </c>
      <c r="E5680" s="621">
        <v>25.2</v>
      </c>
      <c r="F5680" s="614">
        <f t="shared" si="1567"/>
        <v>30.38</v>
      </c>
      <c r="G5680" s="510"/>
      <c r="H5680" s="423"/>
      <c r="I5680" s="422">
        <f t="shared" si="1569"/>
        <v>0</v>
      </c>
      <c r="J5680" s="422">
        <f t="shared" si="1570"/>
        <v>0</v>
      </c>
      <c r="K5680" s="419"/>
      <c r="L5680" s="423">
        <f t="shared" si="1571"/>
        <v>0</v>
      </c>
      <c r="M5680" s="423">
        <f t="shared" si="1572"/>
        <v>0</v>
      </c>
      <c r="N5680" s="424">
        <f t="shared" si="1573"/>
        <v>0</v>
      </c>
      <c r="O5680" s="424">
        <f t="shared" si="1574"/>
        <v>0</v>
      </c>
      <c r="P5680" s="420"/>
      <c r="Q5680" s="532"/>
      <c r="R5680" s="526" t="str">
        <f t="shared" si="1575"/>
        <v/>
      </c>
      <c r="S5680" s="526" t="str">
        <f t="shared" si="1568"/>
        <v/>
      </c>
      <c r="V5680" s="433">
        <f>VLOOKUP(A5680,[3]Cartilha!$A:$A,1,FALSE)</f>
        <v>89349</v>
      </c>
      <c r="W5680" s="367"/>
    </row>
    <row r="5681" spans="1:23" hidden="1" x14ac:dyDescent="0.2">
      <c r="A5681" s="623">
        <v>89351</v>
      </c>
      <c r="B5681" s="616" t="s">
        <v>3171</v>
      </c>
      <c r="C5681" s="620" t="s">
        <v>3406</v>
      </c>
      <c r="D5681" s="612" t="s">
        <v>169</v>
      </c>
      <c r="E5681" s="621">
        <v>31.33</v>
      </c>
      <c r="F5681" s="614">
        <f t="shared" si="1567"/>
        <v>37.770000000000003</v>
      </c>
      <c r="G5681" s="510"/>
      <c r="H5681" s="423"/>
      <c r="I5681" s="422">
        <f t="shared" si="1569"/>
        <v>0</v>
      </c>
      <c r="J5681" s="422">
        <f t="shared" si="1570"/>
        <v>0</v>
      </c>
      <c r="K5681" s="419"/>
      <c r="L5681" s="423">
        <f t="shared" si="1571"/>
        <v>0</v>
      </c>
      <c r="M5681" s="423">
        <f t="shared" si="1572"/>
        <v>0</v>
      </c>
      <c r="N5681" s="424">
        <f t="shared" si="1573"/>
        <v>0</v>
      </c>
      <c r="O5681" s="424">
        <f t="shared" si="1574"/>
        <v>0</v>
      </c>
      <c r="P5681" s="420"/>
      <c r="Q5681" s="532"/>
      <c r="R5681" s="526" t="str">
        <f t="shared" si="1575"/>
        <v/>
      </c>
      <c r="S5681" s="526" t="str">
        <f t="shared" si="1568"/>
        <v/>
      </c>
      <c r="V5681" s="433">
        <f>VLOOKUP(A5681,[3]Cartilha!$A:$A,1,FALSE)</f>
        <v>89351</v>
      </c>
      <c r="W5681" s="367"/>
    </row>
    <row r="5682" spans="1:23" ht="22.5" hidden="1" x14ac:dyDescent="0.2">
      <c r="A5682" s="623">
        <v>89984</v>
      </c>
      <c r="B5682" s="616" t="s">
        <v>3171</v>
      </c>
      <c r="C5682" s="620" t="s">
        <v>1600</v>
      </c>
      <c r="D5682" s="612" t="s">
        <v>169</v>
      </c>
      <c r="E5682" s="621">
        <v>80.430000000000007</v>
      </c>
      <c r="F5682" s="614">
        <f t="shared" si="1567"/>
        <v>96.97</v>
      </c>
      <c r="G5682" s="510"/>
      <c r="H5682" s="423"/>
      <c r="I5682" s="422">
        <f t="shared" si="1569"/>
        <v>0</v>
      </c>
      <c r="J5682" s="422">
        <f t="shared" si="1570"/>
        <v>0</v>
      </c>
      <c r="K5682" s="419"/>
      <c r="L5682" s="423">
        <f t="shared" si="1571"/>
        <v>0</v>
      </c>
      <c r="M5682" s="423">
        <f t="shared" si="1572"/>
        <v>0</v>
      </c>
      <c r="N5682" s="424">
        <f t="shared" si="1573"/>
        <v>0</v>
      </c>
      <c r="O5682" s="424">
        <f t="shared" si="1574"/>
        <v>0</v>
      </c>
      <c r="P5682" s="420"/>
      <c r="Q5682" s="532"/>
      <c r="R5682" s="526" t="str">
        <f t="shared" si="1575"/>
        <v/>
      </c>
      <c r="S5682" s="526" t="str">
        <f t="shared" si="1568"/>
        <v/>
      </c>
      <c r="V5682" s="433">
        <f>VLOOKUP(A5682,[3]Cartilha!$A:$A,1,FALSE)</f>
        <v>89984</v>
      </c>
      <c r="W5682" s="367"/>
    </row>
    <row r="5683" spans="1:23" ht="22.5" hidden="1" x14ac:dyDescent="0.2">
      <c r="A5683" s="623">
        <v>89985</v>
      </c>
      <c r="B5683" s="616" t="s">
        <v>3171</v>
      </c>
      <c r="C5683" s="620" t="s">
        <v>1601</v>
      </c>
      <c r="D5683" s="612" t="s">
        <v>169</v>
      </c>
      <c r="E5683" s="621">
        <v>84.8</v>
      </c>
      <c r="F5683" s="614">
        <f t="shared" si="1567"/>
        <v>102.23</v>
      </c>
      <c r="G5683" s="510"/>
      <c r="H5683" s="423"/>
      <c r="I5683" s="422">
        <f t="shared" si="1569"/>
        <v>0</v>
      </c>
      <c r="J5683" s="422">
        <f t="shared" si="1570"/>
        <v>0</v>
      </c>
      <c r="K5683" s="419"/>
      <c r="L5683" s="423">
        <f t="shared" si="1571"/>
        <v>0</v>
      </c>
      <c r="M5683" s="423">
        <f t="shared" si="1572"/>
        <v>0</v>
      </c>
      <c r="N5683" s="424">
        <f t="shared" si="1573"/>
        <v>0</v>
      </c>
      <c r="O5683" s="424">
        <f t="shared" si="1574"/>
        <v>0</v>
      </c>
      <c r="P5683" s="420"/>
      <c r="Q5683" s="532"/>
      <c r="R5683" s="526" t="str">
        <f t="shared" si="1575"/>
        <v/>
      </c>
      <c r="S5683" s="526" t="str">
        <f t="shared" si="1568"/>
        <v/>
      </c>
      <c r="V5683" s="433">
        <f>VLOOKUP(A5683,[3]Cartilha!$A:$A,1,FALSE)</f>
        <v>89985</v>
      </c>
      <c r="W5683" s="367"/>
    </row>
    <row r="5684" spans="1:23" ht="22.5" hidden="1" x14ac:dyDescent="0.2">
      <c r="A5684" s="623">
        <v>86877</v>
      </c>
      <c r="B5684" s="616" t="s">
        <v>3171</v>
      </c>
      <c r="C5684" s="620" t="s">
        <v>4257</v>
      </c>
      <c r="D5684" s="612" t="s">
        <v>169</v>
      </c>
      <c r="E5684" s="621">
        <v>115.13</v>
      </c>
      <c r="F5684" s="614">
        <f t="shared" si="1567"/>
        <v>138.80000000000001</v>
      </c>
      <c r="G5684" s="510"/>
      <c r="H5684" s="423"/>
      <c r="I5684" s="422">
        <f t="shared" si="1569"/>
        <v>0</v>
      </c>
      <c r="J5684" s="422">
        <f t="shared" si="1570"/>
        <v>0</v>
      </c>
      <c r="K5684" s="419"/>
      <c r="L5684" s="423">
        <f t="shared" si="1571"/>
        <v>0</v>
      </c>
      <c r="M5684" s="423">
        <f t="shared" si="1572"/>
        <v>0</v>
      </c>
      <c r="N5684" s="424">
        <f t="shared" si="1573"/>
        <v>0</v>
      </c>
      <c r="O5684" s="424">
        <f t="shared" si="1574"/>
        <v>0</v>
      </c>
      <c r="P5684" s="420"/>
      <c r="Q5684" s="532"/>
      <c r="R5684" s="526" t="str">
        <f t="shared" si="1575"/>
        <v/>
      </c>
      <c r="S5684" s="526" t="str">
        <f t="shared" si="1568"/>
        <v/>
      </c>
      <c r="V5684" s="433">
        <f>VLOOKUP(A5684,[3]Cartilha!$A:$A,1,FALSE)</f>
        <v>86877</v>
      </c>
      <c r="W5684" s="367"/>
    </row>
    <row r="5685" spans="1:23" ht="22.5" hidden="1" x14ac:dyDescent="0.2">
      <c r="A5685" s="623">
        <v>103018</v>
      </c>
      <c r="B5685" s="616" t="s">
        <v>3171</v>
      </c>
      <c r="C5685" s="620" t="s">
        <v>6954</v>
      </c>
      <c r="D5685" s="612" t="s">
        <v>169</v>
      </c>
      <c r="E5685" s="621">
        <v>263.36</v>
      </c>
      <c r="F5685" s="614">
        <f t="shared" si="1567"/>
        <v>317.51</v>
      </c>
      <c r="G5685" s="510"/>
      <c r="H5685" s="423"/>
      <c r="I5685" s="422">
        <f t="shared" si="1569"/>
        <v>0</v>
      </c>
      <c r="J5685" s="422">
        <f t="shared" si="1570"/>
        <v>0</v>
      </c>
      <c r="K5685" s="419"/>
      <c r="L5685" s="423">
        <f t="shared" si="1571"/>
        <v>0</v>
      </c>
      <c r="M5685" s="423">
        <f t="shared" si="1572"/>
        <v>0</v>
      </c>
      <c r="N5685" s="424">
        <f t="shared" si="1573"/>
        <v>0</v>
      </c>
      <c r="O5685" s="424">
        <f t="shared" si="1574"/>
        <v>0</v>
      </c>
      <c r="P5685" s="420"/>
      <c r="Q5685" s="532"/>
      <c r="R5685" s="526" t="str">
        <f t="shared" si="1575"/>
        <v/>
      </c>
      <c r="S5685" s="526" t="str">
        <f t="shared" si="1568"/>
        <v/>
      </c>
      <c r="V5685" s="433">
        <f>VLOOKUP(A5685,[3]Cartilha!$A:$A,1,FALSE)</f>
        <v>103018</v>
      </c>
      <c r="W5685" s="367"/>
    </row>
    <row r="5686" spans="1:23" ht="22.5" hidden="1" x14ac:dyDescent="0.2">
      <c r="A5686" s="623">
        <v>99635</v>
      </c>
      <c r="B5686" s="616" t="s">
        <v>3171</v>
      </c>
      <c r="C5686" s="620" t="s">
        <v>2765</v>
      </c>
      <c r="D5686" s="612" t="s">
        <v>169</v>
      </c>
      <c r="E5686" s="621">
        <v>321.76</v>
      </c>
      <c r="F5686" s="614">
        <f t="shared" si="1567"/>
        <v>387.91</v>
      </c>
      <c r="G5686" s="510"/>
      <c r="H5686" s="423"/>
      <c r="I5686" s="422">
        <f t="shared" si="1569"/>
        <v>0</v>
      </c>
      <c r="J5686" s="422">
        <f t="shared" si="1570"/>
        <v>0</v>
      </c>
      <c r="K5686" s="419"/>
      <c r="L5686" s="423">
        <f t="shared" si="1571"/>
        <v>0</v>
      </c>
      <c r="M5686" s="423">
        <f t="shared" si="1572"/>
        <v>0</v>
      </c>
      <c r="N5686" s="424">
        <f t="shared" si="1573"/>
        <v>0</v>
      </c>
      <c r="O5686" s="424">
        <f t="shared" si="1574"/>
        <v>0</v>
      </c>
      <c r="P5686" s="420"/>
      <c r="Q5686" s="532"/>
      <c r="R5686" s="526" t="str">
        <f t="shared" si="1575"/>
        <v/>
      </c>
      <c r="S5686" s="526" t="str">
        <f t="shared" si="1568"/>
        <v/>
      </c>
      <c r="V5686" s="433">
        <f>VLOOKUP(A5686,[3]Cartilha!$A:$A,1,FALSE)</f>
        <v>99635</v>
      </c>
      <c r="W5686" s="367"/>
    </row>
    <row r="5687" spans="1:23" hidden="1" x14ac:dyDescent="0.2">
      <c r="A5687" s="623">
        <v>99627</v>
      </c>
      <c r="B5687" s="616" t="s">
        <v>3171</v>
      </c>
      <c r="C5687" s="620" t="s">
        <v>2774</v>
      </c>
      <c r="D5687" s="612" t="s">
        <v>169</v>
      </c>
      <c r="E5687" s="621">
        <v>59.44</v>
      </c>
      <c r="F5687" s="614">
        <f t="shared" si="1567"/>
        <v>71.66</v>
      </c>
      <c r="G5687" s="510"/>
      <c r="H5687" s="423"/>
      <c r="I5687" s="422">
        <f t="shared" si="1569"/>
        <v>0</v>
      </c>
      <c r="J5687" s="422">
        <f t="shared" si="1570"/>
        <v>0</v>
      </c>
      <c r="K5687" s="419"/>
      <c r="L5687" s="423">
        <f t="shared" si="1571"/>
        <v>0</v>
      </c>
      <c r="M5687" s="423">
        <f t="shared" si="1572"/>
        <v>0</v>
      </c>
      <c r="N5687" s="424">
        <f t="shared" si="1573"/>
        <v>0</v>
      </c>
      <c r="O5687" s="424">
        <f t="shared" si="1574"/>
        <v>0</v>
      </c>
      <c r="P5687" s="420"/>
      <c r="Q5687" s="532"/>
      <c r="R5687" s="526" t="str">
        <f t="shared" si="1575"/>
        <v/>
      </c>
      <c r="S5687" s="526" t="str">
        <f t="shared" si="1568"/>
        <v/>
      </c>
      <c r="V5687" s="433">
        <f>VLOOKUP(A5687,[3]Cartilha!$A:$A,1,FALSE)</f>
        <v>99627</v>
      </c>
      <c r="W5687" s="367"/>
    </row>
    <row r="5688" spans="1:23" hidden="1" x14ac:dyDescent="0.2">
      <c r="A5688" s="623">
        <v>99628</v>
      </c>
      <c r="B5688" s="616" t="s">
        <v>3171</v>
      </c>
      <c r="C5688" s="620" t="s">
        <v>2775</v>
      </c>
      <c r="D5688" s="612" t="s">
        <v>169</v>
      </c>
      <c r="E5688" s="621">
        <v>65.150000000000006</v>
      </c>
      <c r="F5688" s="614">
        <f t="shared" si="1567"/>
        <v>78.540000000000006</v>
      </c>
      <c r="G5688" s="510"/>
      <c r="H5688" s="423"/>
      <c r="I5688" s="422">
        <f t="shared" si="1569"/>
        <v>0</v>
      </c>
      <c r="J5688" s="422">
        <f t="shared" si="1570"/>
        <v>0</v>
      </c>
      <c r="K5688" s="419"/>
      <c r="L5688" s="423">
        <f t="shared" si="1571"/>
        <v>0</v>
      </c>
      <c r="M5688" s="423">
        <f t="shared" si="1572"/>
        <v>0</v>
      </c>
      <c r="N5688" s="424">
        <f t="shared" si="1573"/>
        <v>0</v>
      </c>
      <c r="O5688" s="424">
        <f t="shared" si="1574"/>
        <v>0</v>
      </c>
      <c r="P5688" s="420"/>
      <c r="Q5688" s="532"/>
      <c r="R5688" s="526" t="str">
        <f t="shared" si="1575"/>
        <v/>
      </c>
      <c r="S5688" s="526" t="str">
        <f t="shared" si="1568"/>
        <v/>
      </c>
      <c r="V5688" s="433">
        <f>VLOOKUP(A5688,[3]Cartilha!$A:$A,1,FALSE)</f>
        <v>99628</v>
      </c>
      <c r="W5688" s="367"/>
    </row>
    <row r="5689" spans="1:23" hidden="1" x14ac:dyDescent="0.2">
      <c r="A5689" s="623">
        <v>99629</v>
      </c>
      <c r="B5689" s="616" t="s">
        <v>3171</v>
      </c>
      <c r="C5689" s="620" t="s">
        <v>2776</v>
      </c>
      <c r="D5689" s="612" t="s">
        <v>169</v>
      </c>
      <c r="E5689" s="621">
        <v>72.64</v>
      </c>
      <c r="F5689" s="614">
        <f t="shared" si="1567"/>
        <v>87.57</v>
      </c>
      <c r="G5689" s="510"/>
      <c r="H5689" s="423"/>
      <c r="I5689" s="422">
        <f t="shared" si="1569"/>
        <v>0</v>
      </c>
      <c r="J5689" s="422">
        <f t="shared" si="1570"/>
        <v>0</v>
      </c>
      <c r="K5689" s="419"/>
      <c r="L5689" s="423">
        <f t="shared" si="1571"/>
        <v>0</v>
      </c>
      <c r="M5689" s="423">
        <f t="shared" si="1572"/>
        <v>0</v>
      </c>
      <c r="N5689" s="424">
        <f t="shared" si="1573"/>
        <v>0</v>
      </c>
      <c r="O5689" s="424">
        <f t="shared" si="1574"/>
        <v>0</v>
      </c>
      <c r="P5689" s="420"/>
      <c r="Q5689" s="532"/>
      <c r="R5689" s="526" t="str">
        <f t="shared" si="1575"/>
        <v/>
      </c>
      <c r="S5689" s="526" t="str">
        <f t="shared" si="1568"/>
        <v/>
      </c>
      <c r="V5689" s="433">
        <f>VLOOKUP(A5689,[3]Cartilha!$A:$A,1,FALSE)</f>
        <v>99629</v>
      </c>
      <c r="W5689" s="367"/>
    </row>
    <row r="5690" spans="1:23" hidden="1" x14ac:dyDescent="0.2">
      <c r="A5690" s="623">
        <v>99630</v>
      </c>
      <c r="B5690" s="616" t="s">
        <v>3171</v>
      </c>
      <c r="C5690" s="620" t="s">
        <v>2777</v>
      </c>
      <c r="D5690" s="612" t="s">
        <v>169</v>
      </c>
      <c r="E5690" s="621">
        <v>107.88</v>
      </c>
      <c r="F5690" s="614">
        <f t="shared" si="1567"/>
        <v>130.06</v>
      </c>
      <c r="G5690" s="510"/>
      <c r="H5690" s="423"/>
      <c r="I5690" s="422">
        <f t="shared" si="1569"/>
        <v>0</v>
      </c>
      <c r="J5690" s="422">
        <f t="shared" si="1570"/>
        <v>0</v>
      </c>
      <c r="K5690" s="419"/>
      <c r="L5690" s="423">
        <f t="shared" si="1571"/>
        <v>0</v>
      </c>
      <c r="M5690" s="423">
        <f t="shared" si="1572"/>
        <v>0</v>
      </c>
      <c r="N5690" s="424">
        <f t="shared" si="1573"/>
        <v>0</v>
      </c>
      <c r="O5690" s="424">
        <f t="shared" si="1574"/>
        <v>0</v>
      </c>
      <c r="P5690" s="420"/>
      <c r="Q5690" s="532"/>
      <c r="R5690" s="526" t="str">
        <f t="shared" si="1575"/>
        <v/>
      </c>
      <c r="S5690" s="526" t="str">
        <f t="shared" si="1568"/>
        <v/>
      </c>
      <c r="V5690" s="433">
        <f>VLOOKUP(A5690,[3]Cartilha!$A:$A,1,FALSE)</f>
        <v>99630</v>
      </c>
      <c r="W5690" s="367"/>
    </row>
    <row r="5691" spans="1:23" hidden="1" x14ac:dyDescent="0.2">
      <c r="A5691" s="623">
        <v>99631</v>
      </c>
      <c r="B5691" s="616" t="s">
        <v>3171</v>
      </c>
      <c r="C5691" s="620" t="s">
        <v>2778</v>
      </c>
      <c r="D5691" s="612" t="s">
        <v>169</v>
      </c>
      <c r="E5691" s="621">
        <v>125.82</v>
      </c>
      <c r="F5691" s="614">
        <f t="shared" si="1567"/>
        <v>151.69</v>
      </c>
      <c r="G5691" s="510"/>
      <c r="H5691" s="423"/>
      <c r="I5691" s="422">
        <f t="shared" si="1569"/>
        <v>0</v>
      </c>
      <c r="J5691" s="422">
        <f t="shared" si="1570"/>
        <v>0</v>
      </c>
      <c r="K5691" s="419"/>
      <c r="L5691" s="423">
        <f t="shared" si="1571"/>
        <v>0</v>
      </c>
      <c r="M5691" s="423">
        <f t="shared" si="1572"/>
        <v>0</v>
      </c>
      <c r="N5691" s="424">
        <f t="shared" si="1573"/>
        <v>0</v>
      </c>
      <c r="O5691" s="424">
        <f t="shared" si="1574"/>
        <v>0</v>
      </c>
      <c r="P5691" s="420"/>
      <c r="Q5691" s="532"/>
      <c r="R5691" s="526" t="str">
        <f t="shared" si="1575"/>
        <v/>
      </c>
      <c r="S5691" s="526" t="str">
        <f t="shared" si="1568"/>
        <v/>
      </c>
      <c r="V5691" s="433">
        <f>VLOOKUP(A5691,[3]Cartilha!$A:$A,1,FALSE)</f>
        <v>99631</v>
      </c>
      <c r="W5691" s="367"/>
    </row>
    <row r="5692" spans="1:23" hidden="1" x14ac:dyDescent="0.2">
      <c r="A5692" s="623">
        <v>99632</v>
      </c>
      <c r="B5692" s="616" t="s">
        <v>3171</v>
      </c>
      <c r="C5692" s="620" t="s">
        <v>2779</v>
      </c>
      <c r="D5692" s="612" t="s">
        <v>169</v>
      </c>
      <c r="E5692" s="621">
        <v>181.05</v>
      </c>
      <c r="F5692" s="614">
        <f t="shared" si="1567"/>
        <v>218.27</v>
      </c>
      <c r="G5692" s="510"/>
      <c r="H5692" s="423"/>
      <c r="I5692" s="422">
        <f t="shared" si="1569"/>
        <v>0</v>
      </c>
      <c r="J5692" s="422">
        <f t="shared" si="1570"/>
        <v>0</v>
      </c>
      <c r="K5692" s="419"/>
      <c r="L5692" s="423">
        <f t="shared" si="1571"/>
        <v>0</v>
      </c>
      <c r="M5692" s="423">
        <f t="shared" si="1572"/>
        <v>0</v>
      </c>
      <c r="N5692" s="424">
        <f t="shared" si="1573"/>
        <v>0</v>
      </c>
      <c r="O5692" s="424">
        <f t="shared" si="1574"/>
        <v>0</v>
      </c>
      <c r="P5692" s="420"/>
      <c r="Q5692" s="532"/>
      <c r="R5692" s="526" t="str">
        <f t="shared" si="1575"/>
        <v/>
      </c>
      <c r="S5692" s="526" t="str">
        <f t="shared" si="1568"/>
        <v/>
      </c>
      <c r="V5692" s="433">
        <f>VLOOKUP(A5692,[3]Cartilha!$A:$A,1,FALSE)</f>
        <v>99632</v>
      </c>
      <c r="W5692" s="367"/>
    </row>
    <row r="5693" spans="1:23" hidden="1" x14ac:dyDescent="0.2">
      <c r="A5693" s="623">
        <v>99633</v>
      </c>
      <c r="B5693" s="616" t="s">
        <v>3171</v>
      </c>
      <c r="C5693" s="620" t="s">
        <v>2780</v>
      </c>
      <c r="D5693" s="612" t="s">
        <v>169</v>
      </c>
      <c r="E5693" s="621">
        <v>387.12</v>
      </c>
      <c r="F5693" s="614">
        <f t="shared" si="1567"/>
        <v>466.71</v>
      </c>
      <c r="G5693" s="510"/>
      <c r="H5693" s="423"/>
      <c r="I5693" s="422">
        <f t="shared" si="1569"/>
        <v>0</v>
      </c>
      <c r="J5693" s="422">
        <f t="shared" si="1570"/>
        <v>0</v>
      </c>
      <c r="K5693" s="419"/>
      <c r="L5693" s="423">
        <f t="shared" si="1571"/>
        <v>0</v>
      </c>
      <c r="M5693" s="423">
        <f t="shared" si="1572"/>
        <v>0</v>
      </c>
      <c r="N5693" s="424">
        <f t="shared" si="1573"/>
        <v>0</v>
      </c>
      <c r="O5693" s="424">
        <f t="shared" si="1574"/>
        <v>0</v>
      </c>
      <c r="P5693" s="420"/>
      <c r="Q5693" s="532"/>
      <c r="R5693" s="526" t="str">
        <f t="shared" si="1575"/>
        <v/>
      </c>
      <c r="S5693" s="526" t="str">
        <f t="shared" si="1568"/>
        <v/>
      </c>
      <c r="V5693" s="433">
        <f>VLOOKUP(A5693,[3]Cartilha!$A:$A,1,FALSE)</f>
        <v>99633</v>
      </c>
      <c r="W5693" s="367"/>
    </row>
    <row r="5694" spans="1:23" hidden="1" x14ac:dyDescent="0.2">
      <c r="A5694" s="623">
        <v>99634</v>
      </c>
      <c r="B5694" s="616" t="s">
        <v>3171</v>
      </c>
      <c r="C5694" s="620" t="s">
        <v>2781</v>
      </c>
      <c r="D5694" s="612" t="s">
        <v>169</v>
      </c>
      <c r="E5694" s="621">
        <v>658.2</v>
      </c>
      <c r="F5694" s="614">
        <f t="shared" si="1567"/>
        <v>793.53</v>
      </c>
      <c r="G5694" s="510"/>
      <c r="H5694" s="423"/>
      <c r="I5694" s="422">
        <f t="shared" si="1569"/>
        <v>0</v>
      </c>
      <c r="J5694" s="422">
        <f t="shared" si="1570"/>
        <v>0</v>
      </c>
      <c r="K5694" s="419"/>
      <c r="L5694" s="423">
        <f t="shared" si="1571"/>
        <v>0</v>
      </c>
      <c r="M5694" s="423">
        <f t="shared" si="1572"/>
        <v>0</v>
      </c>
      <c r="N5694" s="424">
        <f t="shared" si="1573"/>
        <v>0</v>
      </c>
      <c r="O5694" s="424">
        <f t="shared" si="1574"/>
        <v>0</v>
      </c>
      <c r="P5694" s="420"/>
      <c r="Q5694" s="532"/>
      <c r="R5694" s="526" t="str">
        <f t="shared" si="1575"/>
        <v/>
      </c>
      <c r="S5694" s="526" t="str">
        <f t="shared" si="1568"/>
        <v/>
      </c>
      <c r="V5694" s="433">
        <f>VLOOKUP(A5694,[3]Cartilha!$A:$A,1,FALSE)</f>
        <v>99634</v>
      </c>
      <c r="W5694" s="367"/>
    </row>
    <row r="5695" spans="1:23" hidden="1" x14ac:dyDescent="0.2">
      <c r="A5695" s="623">
        <v>103009</v>
      </c>
      <c r="B5695" s="616" t="s">
        <v>3171</v>
      </c>
      <c r="C5695" s="620" t="s">
        <v>6955</v>
      </c>
      <c r="D5695" s="612" t="s">
        <v>169</v>
      </c>
      <c r="E5695" s="621">
        <v>285.45</v>
      </c>
      <c r="F5695" s="614">
        <f t="shared" si="1567"/>
        <v>344.14</v>
      </c>
      <c r="G5695" s="510"/>
      <c r="H5695" s="423"/>
      <c r="I5695" s="422">
        <f t="shared" si="1569"/>
        <v>0</v>
      </c>
      <c r="J5695" s="422">
        <f t="shared" si="1570"/>
        <v>0</v>
      </c>
      <c r="K5695" s="419"/>
      <c r="L5695" s="423">
        <f t="shared" si="1571"/>
        <v>0</v>
      </c>
      <c r="M5695" s="423">
        <f t="shared" si="1572"/>
        <v>0</v>
      </c>
      <c r="N5695" s="424">
        <f t="shared" si="1573"/>
        <v>0</v>
      </c>
      <c r="O5695" s="424">
        <f t="shared" si="1574"/>
        <v>0</v>
      </c>
      <c r="P5695" s="420"/>
      <c r="Q5695" s="532"/>
      <c r="R5695" s="526" t="str">
        <f t="shared" si="1575"/>
        <v/>
      </c>
      <c r="S5695" s="526" t="str">
        <f t="shared" si="1568"/>
        <v/>
      </c>
      <c r="V5695" s="433">
        <f>VLOOKUP(A5695,[3]Cartilha!$A:$A,1,FALSE)</f>
        <v>103009</v>
      </c>
      <c r="W5695" s="367"/>
    </row>
    <row r="5696" spans="1:23" hidden="1" x14ac:dyDescent="0.2">
      <c r="A5696" s="623">
        <v>103008</v>
      </c>
      <c r="B5696" s="616" t="s">
        <v>3171</v>
      </c>
      <c r="C5696" s="620" t="s">
        <v>6956</v>
      </c>
      <c r="D5696" s="612" t="s">
        <v>169</v>
      </c>
      <c r="E5696" s="621">
        <v>80.239999999999995</v>
      </c>
      <c r="F5696" s="614">
        <f t="shared" si="1567"/>
        <v>96.74</v>
      </c>
      <c r="G5696" s="510"/>
      <c r="H5696" s="423"/>
      <c r="I5696" s="422">
        <f t="shared" si="1569"/>
        <v>0</v>
      </c>
      <c r="J5696" s="422">
        <f t="shared" si="1570"/>
        <v>0</v>
      </c>
      <c r="K5696" s="419"/>
      <c r="L5696" s="423">
        <f t="shared" si="1571"/>
        <v>0</v>
      </c>
      <c r="M5696" s="423">
        <f t="shared" si="1572"/>
        <v>0</v>
      </c>
      <c r="N5696" s="424">
        <f t="shared" si="1573"/>
        <v>0</v>
      </c>
      <c r="O5696" s="424">
        <f t="shared" si="1574"/>
        <v>0</v>
      </c>
      <c r="P5696" s="420"/>
      <c r="Q5696" s="532"/>
      <c r="R5696" s="526" t="str">
        <f t="shared" si="1575"/>
        <v/>
      </c>
      <c r="S5696" s="526" t="str">
        <f t="shared" si="1568"/>
        <v/>
      </c>
      <c r="V5696" s="433">
        <f>VLOOKUP(A5696,[3]Cartilha!$A:$A,1,FALSE)</f>
        <v>103008</v>
      </c>
      <c r="W5696" s="367"/>
    </row>
    <row r="5697" spans="1:23" hidden="1" x14ac:dyDescent="0.2">
      <c r="A5697" s="623">
        <v>99619</v>
      </c>
      <c r="B5697" s="616" t="s">
        <v>3171</v>
      </c>
      <c r="C5697" s="620" t="s">
        <v>2766</v>
      </c>
      <c r="D5697" s="612" t="s">
        <v>169</v>
      </c>
      <c r="E5697" s="621">
        <v>98.42</v>
      </c>
      <c r="F5697" s="614">
        <f t="shared" si="1567"/>
        <v>118.66</v>
      </c>
      <c r="G5697" s="510"/>
      <c r="H5697" s="423"/>
      <c r="I5697" s="422">
        <f t="shared" si="1569"/>
        <v>0</v>
      </c>
      <c r="J5697" s="422">
        <f t="shared" si="1570"/>
        <v>0</v>
      </c>
      <c r="K5697" s="419"/>
      <c r="L5697" s="423">
        <f t="shared" si="1571"/>
        <v>0</v>
      </c>
      <c r="M5697" s="423">
        <f t="shared" si="1572"/>
        <v>0</v>
      </c>
      <c r="N5697" s="424">
        <f t="shared" si="1573"/>
        <v>0</v>
      </c>
      <c r="O5697" s="424">
        <f t="shared" si="1574"/>
        <v>0</v>
      </c>
      <c r="P5697" s="420"/>
      <c r="Q5697" s="532"/>
      <c r="R5697" s="526" t="str">
        <f t="shared" si="1575"/>
        <v/>
      </c>
      <c r="S5697" s="526" t="str">
        <f t="shared" si="1568"/>
        <v/>
      </c>
      <c r="V5697" s="433">
        <f>VLOOKUP(A5697,[3]Cartilha!$A:$A,1,FALSE)</f>
        <v>99619</v>
      </c>
      <c r="W5697" s="367"/>
    </row>
    <row r="5698" spans="1:23" hidden="1" x14ac:dyDescent="0.2">
      <c r="A5698" s="623">
        <v>99620</v>
      </c>
      <c r="B5698" s="616" t="s">
        <v>3171</v>
      </c>
      <c r="C5698" s="620" t="s">
        <v>2767</v>
      </c>
      <c r="D5698" s="612" t="s">
        <v>169</v>
      </c>
      <c r="E5698" s="621">
        <v>133.71</v>
      </c>
      <c r="F5698" s="614">
        <f t="shared" si="1567"/>
        <v>161.19999999999999</v>
      </c>
      <c r="G5698" s="510"/>
      <c r="H5698" s="423"/>
      <c r="I5698" s="422">
        <f t="shared" si="1569"/>
        <v>0</v>
      </c>
      <c r="J5698" s="422">
        <f t="shared" si="1570"/>
        <v>0</v>
      </c>
      <c r="K5698" s="419"/>
      <c r="L5698" s="423">
        <f t="shared" si="1571"/>
        <v>0</v>
      </c>
      <c r="M5698" s="423">
        <f t="shared" si="1572"/>
        <v>0</v>
      </c>
      <c r="N5698" s="424">
        <f t="shared" si="1573"/>
        <v>0</v>
      </c>
      <c r="O5698" s="424">
        <f t="shared" si="1574"/>
        <v>0</v>
      </c>
      <c r="P5698" s="420"/>
      <c r="Q5698" s="532"/>
      <c r="R5698" s="526" t="str">
        <f t="shared" si="1575"/>
        <v/>
      </c>
      <c r="S5698" s="526" t="str">
        <f t="shared" si="1568"/>
        <v/>
      </c>
      <c r="V5698" s="433">
        <f>VLOOKUP(A5698,[3]Cartilha!$A:$A,1,FALSE)</f>
        <v>99620</v>
      </c>
      <c r="W5698" s="367"/>
    </row>
    <row r="5699" spans="1:23" hidden="1" x14ac:dyDescent="0.2">
      <c r="A5699" s="623">
        <v>99621</v>
      </c>
      <c r="B5699" s="616" t="s">
        <v>3171</v>
      </c>
      <c r="C5699" s="620" t="s">
        <v>2768</v>
      </c>
      <c r="D5699" s="612" t="s">
        <v>169</v>
      </c>
      <c r="E5699" s="621">
        <v>199.09</v>
      </c>
      <c r="F5699" s="614">
        <f t="shared" si="1567"/>
        <v>240.02</v>
      </c>
      <c r="G5699" s="510"/>
      <c r="H5699" s="423"/>
      <c r="I5699" s="422">
        <f t="shared" si="1569"/>
        <v>0</v>
      </c>
      <c r="J5699" s="422">
        <f t="shared" si="1570"/>
        <v>0</v>
      </c>
      <c r="K5699" s="419"/>
      <c r="L5699" s="423">
        <f t="shared" si="1571"/>
        <v>0</v>
      </c>
      <c r="M5699" s="423">
        <f t="shared" si="1572"/>
        <v>0</v>
      </c>
      <c r="N5699" s="424">
        <f t="shared" si="1573"/>
        <v>0</v>
      </c>
      <c r="O5699" s="424">
        <f t="shared" si="1574"/>
        <v>0</v>
      </c>
      <c r="P5699" s="420"/>
      <c r="Q5699" s="532"/>
      <c r="R5699" s="526" t="str">
        <f t="shared" si="1575"/>
        <v/>
      </c>
      <c r="S5699" s="526" t="str">
        <f t="shared" si="1568"/>
        <v/>
      </c>
      <c r="V5699" s="433">
        <f>VLOOKUP(A5699,[3]Cartilha!$A:$A,1,FALSE)</f>
        <v>99621</v>
      </c>
      <c r="W5699" s="367"/>
    </row>
    <row r="5700" spans="1:23" hidden="1" x14ac:dyDescent="0.2">
      <c r="A5700" s="623">
        <v>99622</v>
      </c>
      <c r="B5700" s="616" t="s">
        <v>3171</v>
      </c>
      <c r="C5700" s="620" t="s">
        <v>2769</v>
      </c>
      <c r="D5700" s="612" t="s">
        <v>169</v>
      </c>
      <c r="E5700" s="621">
        <v>224.4</v>
      </c>
      <c r="F5700" s="614">
        <f t="shared" si="1567"/>
        <v>270.54000000000002</v>
      </c>
      <c r="G5700" s="510"/>
      <c r="H5700" s="423"/>
      <c r="I5700" s="422">
        <f t="shared" si="1569"/>
        <v>0</v>
      </c>
      <c r="J5700" s="422">
        <f t="shared" si="1570"/>
        <v>0</v>
      </c>
      <c r="K5700" s="419"/>
      <c r="L5700" s="423">
        <f t="shared" si="1571"/>
        <v>0</v>
      </c>
      <c r="M5700" s="423">
        <f t="shared" si="1572"/>
        <v>0</v>
      </c>
      <c r="N5700" s="424">
        <f t="shared" si="1573"/>
        <v>0</v>
      </c>
      <c r="O5700" s="424">
        <f t="shared" si="1574"/>
        <v>0</v>
      </c>
      <c r="P5700" s="420"/>
      <c r="Q5700" s="532"/>
      <c r="R5700" s="526" t="str">
        <f t="shared" si="1575"/>
        <v/>
      </c>
      <c r="S5700" s="526" t="str">
        <f t="shared" si="1568"/>
        <v/>
      </c>
      <c r="V5700" s="433">
        <f>VLOOKUP(A5700,[3]Cartilha!$A:$A,1,FALSE)</f>
        <v>99622</v>
      </c>
      <c r="W5700" s="367"/>
    </row>
    <row r="5701" spans="1:23" hidden="1" x14ac:dyDescent="0.2">
      <c r="A5701" s="623">
        <v>99623</v>
      </c>
      <c r="B5701" s="616" t="s">
        <v>3171</v>
      </c>
      <c r="C5701" s="620" t="s">
        <v>2770</v>
      </c>
      <c r="D5701" s="612" t="s">
        <v>169</v>
      </c>
      <c r="E5701" s="621">
        <v>312.87</v>
      </c>
      <c r="F5701" s="614">
        <f t="shared" si="1567"/>
        <v>377.2</v>
      </c>
      <c r="G5701" s="510"/>
      <c r="H5701" s="423"/>
      <c r="I5701" s="422">
        <f t="shared" si="1569"/>
        <v>0</v>
      </c>
      <c r="J5701" s="422">
        <f t="shared" si="1570"/>
        <v>0</v>
      </c>
      <c r="K5701" s="419"/>
      <c r="L5701" s="423">
        <f t="shared" si="1571"/>
        <v>0</v>
      </c>
      <c r="M5701" s="423">
        <f t="shared" si="1572"/>
        <v>0</v>
      </c>
      <c r="N5701" s="424">
        <f t="shared" si="1573"/>
        <v>0</v>
      </c>
      <c r="O5701" s="424">
        <f t="shared" si="1574"/>
        <v>0</v>
      </c>
      <c r="P5701" s="420"/>
      <c r="Q5701" s="532"/>
      <c r="R5701" s="526" t="str">
        <f t="shared" si="1575"/>
        <v/>
      </c>
      <c r="S5701" s="526" t="str">
        <f t="shared" si="1568"/>
        <v/>
      </c>
      <c r="V5701" s="433">
        <f>VLOOKUP(A5701,[3]Cartilha!$A:$A,1,FALSE)</f>
        <v>99623</v>
      </c>
      <c r="W5701" s="367"/>
    </row>
    <row r="5702" spans="1:23" hidden="1" x14ac:dyDescent="0.2">
      <c r="A5702" s="623">
        <v>99624</v>
      </c>
      <c r="B5702" s="616" t="s">
        <v>3171</v>
      </c>
      <c r="C5702" s="620" t="s">
        <v>2771</v>
      </c>
      <c r="D5702" s="612" t="s">
        <v>169</v>
      </c>
      <c r="E5702" s="621">
        <v>445.77</v>
      </c>
      <c r="F5702" s="614">
        <f t="shared" si="1567"/>
        <v>537.41999999999996</v>
      </c>
      <c r="G5702" s="510"/>
      <c r="H5702" s="423"/>
      <c r="I5702" s="422">
        <f t="shared" si="1569"/>
        <v>0</v>
      </c>
      <c r="J5702" s="422">
        <f t="shared" si="1570"/>
        <v>0</v>
      </c>
      <c r="K5702" s="419"/>
      <c r="L5702" s="423">
        <f t="shared" si="1571"/>
        <v>0</v>
      </c>
      <c r="M5702" s="423">
        <f t="shared" si="1572"/>
        <v>0</v>
      </c>
      <c r="N5702" s="424">
        <f t="shared" si="1573"/>
        <v>0</v>
      </c>
      <c r="O5702" s="424">
        <f t="shared" si="1574"/>
        <v>0</v>
      </c>
      <c r="P5702" s="420"/>
      <c r="Q5702" s="532"/>
      <c r="R5702" s="526" t="str">
        <f t="shared" si="1575"/>
        <v/>
      </c>
      <c r="S5702" s="526" t="str">
        <f t="shared" si="1568"/>
        <v/>
      </c>
      <c r="V5702" s="433">
        <f>VLOOKUP(A5702,[3]Cartilha!$A:$A,1,FALSE)</f>
        <v>99624</v>
      </c>
      <c r="W5702" s="367"/>
    </row>
    <row r="5703" spans="1:23" hidden="1" x14ac:dyDescent="0.2">
      <c r="A5703" s="623">
        <v>99625</v>
      </c>
      <c r="B5703" s="616" t="s">
        <v>3171</v>
      </c>
      <c r="C5703" s="620" t="s">
        <v>2772</v>
      </c>
      <c r="D5703" s="612" t="s">
        <v>169</v>
      </c>
      <c r="E5703" s="621">
        <v>612.64</v>
      </c>
      <c r="F5703" s="614">
        <f t="shared" si="1567"/>
        <v>738.6</v>
      </c>
      <c r="G5703" s="510"/>
      <c r="H5703" s="423"/>
      <c r="I5703" s="422">
        <f t="shared" ref="I5703:I5721" si="1576">IF(ISBLANK(E5703),0,ROUND(F5703*G5703,2))</f>
        <v>0</v>
      </c>
      <c r="J5703" s="422">
        <f t="shared" ref="J5703:J5721" si="1577">IF(ISBLANK(G5703),0,ROUND(G5703*H5703,2))</f>
        <v>0</v>
      </c>
      <c r="K5703" s="419"/>
      <c r="L5703" s="423">
        <f t="shared" ref="L5703:L5721" si="1578">G5703</f>
        <v>0</v>
      </c>
      <c r="M5703" s="423">
        <f t="shared" ref="M5703:M5721" si="1579">H5703</f>
        <v>0</v>
      </c>
      <c r="N5703" s="424">
        <f t="shared" ref="N5703:N5721" si="1580">IF(ISBLANK(E5703),0,ROUND(F5703*L5703,2))</f>
        <v>0</v>
      </c>
      <c r="O5703" s="424">
        <f t="shared" ref="O5703:O5721" si="1581">IF(ISBLANK(L5703),0,ROUND(L5703*M5703,2))</f>
        <v>0</v>
      </c>
      <c r="P5703" s="420"/>
      <c r="Q5703" s="532"/>
      <c r="R5703" s="526" t="str">
        <f t="shared" si="1575"/>
        <v/>
      </c>
      <c r="S5703" s="526" t="str">
        <f t="shared" si="1568"/>
        <v/>
      </c>
      <c r="V5703" s="433">
        <f>VLOOKUP(A5703,[3]Cartilha!$A:$A,1,FALSE)</f>
        <v>99625</v>
      </c>
      <c r="W5703" s="367"/>
    </row>
    <row r="5704" spans="1:23" hidden="1" x14ac:dyDescent="0.2">
      <c r="A5704" s="623">
        <v>99626</v>
      </c>
      <c r="B5704" s="616" t="s">
        <v>3171</v>
      </c>
      <c r="C5704" s="620" t="s">
        <v>2773</v>
      </c>
      <c r="D5704" s="612" t="s">
        <v>169</v>
      </c>
      <c r="E5704" s="621">
        <v>941.96</v>
      </c>
      <c r="F5704" s="614">
        <f t="shared" si="1567"/>
        <v>1135.6300000000001</v>
      </c>
      <c r="G5704" s="510"/>
      <c r="H5704" s="423"/>
      <c r="I5704" s="422">
        <f t="shared" si="1576"/>
        <v>0</v>
      </c>
      <c r="J5704" s="422">
        <f t="shared" si="1577"/>
        <v>0</v>
      </c>
      <c r="K5704" s="419"/>
      <c r="L5704" s="423">
        <f t="shared" si="1578"/>
        <v>0</v>
      </c>
      <c r="M5704" s="423">
        <f t="shared" si="1579"/>
        <v>0</v>
      </c>
      <c r="N5704" s="424">
        <f t="shared" si="1580"/>
        <v>0</v>
      </c>
      <c r="O5704" s="424">
        <f t="shared" si="1581"/>
        <v>0</v>
      </c>
      <c r="P5704" s="420"/>
      <c r="Q5704" s="532"/>
      <c r="R5704" s="526" t="str">
        <f t="shared" si="1575"/>
        <v/>
      </c>
      <c r="S5704" s="526" t="str">
        <f t="shared" si="1568"/>
        <v/>
      </c>
      <c r="V5704" s="433">
        <f>VLOOKUP(A5704,[3]Cartilha!$A:$A,1,FALSE)</f>
        <v>99626</v>
      </c>
      <c r="W5704" s="367"/>
    </row>
    <row r="5705" spans="1:23" hidden="1" x14ac:dyDescent="0.2">
      <c r="A5705" s="623">
        <v>103010</v>
      </c>
      <c r="B5705" s="616" t="s">
        <v>3171</v>
      </c>
      <c r="C5705" s="620" t="s">
        <v>6957</v>
      </c>
      <c r="D5705" s="612" t="s">
        <v>169</v>
      </c>
      <c r="E5705" s="621">
        <v>60.85</v>
      </c>
      <c r="F5705" s="614">
        <f t="shared" si="1567"/>
        <v>73.36</v>
      </c>
      <c r="G5705" s="510"/>
      <c r="H5705" s="423"/>
      <c r="I5705" s="422">
        <f t="shared" si="1576"/>
        <v>0</v>
      </c>
      <c r="J5705" s="422">
        <f t="shared" si="1577"/>
        <v>0</v>
      </c>
      <c r="K5705" s="419"/>
      <c r="L5705" s="423">
        <f t="shared" si="1578"/>
        <v>0</v>
      </c>
      <c r="M5705" s="423">
        <f t="shared" si="1579"/>
        <v>0</v>
      </c>
      <c r="N5705" s="424">
        <f t="shared" si="1580"/>
        <v>0</v>
      </c>
      <c r="O5705" s="424">
        <f t="shared" si="1581"/>
        <v>0</v>
      </c>
      <c r="P5705" s="420"/>
      <c r="Q5705" s="532"/>
      <c r="R5705" s="526" t="str">
        <f t="shared" si="1575"/>
        <v/>
      </c>
      <c r="S5705" s="526" t="str">
        <f t="shared" si="1568"/>
        <v/>
      </c>
      <c r="V5705" s="433">
        <f>VLOOKUP(A5705,[3]Cartilha!$A:$A,1,FALSE)</f>
        <v>103010</v>
      </c>
      <c r="W5705" s="367"/>
    </row>
    <row r="5706" spans="1:23" hidden="1" x14ac:dyDescent="0.2">
      <c r="A5706" s="623">
        <v>103011</v>
      </c>
      <c r="B5706" s="616" t="s">
        <v>3171</v>
      </c>
      <c r="C5706" s="620" t="s">
        <v>6958</v>
      </c>
      <c r="D5706" s="612" t="s">
        <v>169</v>
      </c>
      <c r="E5706" s="621">
        <v>67.97</v>
      </c>
      <c r="F5706" s="614">
        <f t="shared" si="1567"/>
        <v>81.94</v>
      </c>
      <c r="G5706" s="510"/>
      <c r="H5706" s="423"/>
      <c r="I5706" s="422">
        <f t="shared" si="1576"/>
        <v>0</v>
      </c>
      <c r="J5706" s="422">
        <f t="shared" si="1577"/>
        <v>0</v>
      </c>
      <c r="K5706" s="419"/>
      <c r="L5706" s="423">
        <f t="shared" si="1578"/>
        <v>0</v>
      </c>
      <c r="M5706" s="423">
        <f t="shared" si="1579"/>
        <v>0</v>
      </c>
      <c r="N5706" s="424">
        <f t="shared" si="1580"/>
        <v>0</v>
      </c>
      <c r="O5706" s="424">
        <f t="shared" si="1581"/>
        <v>0</v>
      </c>
      <c r="P5706" s="420"/>
      <c r="Q5706" s="532"/>
      <c r="R5706" s="526" t="str">
        <f t="shared" si="1575"/>
        <v/>
      </c>
      <c r="S5706" s="526" t="str">
        <f t="shared" si="1568"/>
        <v/>
      </c>
      <c r="V5706" s="433">
        <f>VLOOKUP(A5706,[3]Cartilha!$A:$A,1,FALSE)</f>
        <v>103011</v>
      </c>
      <c r="W5706" s="367"/>
    </row>
    <row r="5707" spans="1:23" hidden="1" x14ac:dyDescent="0.2">
      <c r="A5707" s="623">
        <v>103012</v>
      </c>
      <c r="B5707" s="616" t="s">
        <v>3171</v>
      </c>
      <c r="C5707" s="620" t="s">
        <v>6959</v>
      </c>
      <c r="D5707" s="612" t="s">
        <v>169</v>
      </c>
      <c r="E5707" s="621">
        <v>107.03</v>
      </c>
      <c r="F5707" s="614">
        <f t="shared" si="1567"/>
        <v>129.04</v>
      </c>
      <c r="G5707" s="510"/>
      <c r="H5707" s="423"/>
      <c r="I5707" s="422">
        <f t="shared" si="1576"/>
        <v>0</v>
      </c>
      <c r="J5707" s="422">
        <f t="shared" si="1577"/>
        <v>0</v>
      </c>
      <c r="K5707" s="419"/>
      <c r="L5707" s="423">
        <f t="shared" si="1578"/>
        <v>0</v>
      </c>
      <c r="M5707" s="423">
        <f t="shared" si="1579"/>
        <v>0</v>
      </c>
      <c r="N5707" s="424">
        <f t="shared" si="1580"/>
        <v>0</v>
      </c>
      <c r="O5707" s="424">
        <f t="shared" si="1581"/>
        <v>0</v>
      </c>
      <c r="P5707" s="420"/>
      <c r="Q5707" s="532"/>
      <c r="R5707" s="526" t="str">
        <f t="shared" si="1575"/>
        <v/>
      </c>
      <c r="S5707" s="526" t="str">
        <f t="shared" si="1568"/>
        <v/>
      </c>
      <c r="V5707" s="433">
        <f>VLOOKUP(A5707,[3]Cartilha!$A:$A,1,FALSE)</f>
        <v>103012</v>
      </c>
      <c r="W5707" s="367"/>
    </row>
    <row r="5708" spans="1:23" hidden="1" x14ac:dyDescent="0.2">
      <c r="A5708" s="623">
        <v>103013</v>
      </c>
      <c r="B5708" s="616" t="s">
        <v>3171</v>
      </c>
      <c r="C5708" s="620" t="s">
        <v>6960</v>
      </c>
      <c r="D5708" s="612" t="s">
        <v>169</v>
      </c>
      <c r="E5708" s="621">
        <v>115.44</v>
      </c>
      <c r="F5708" s="614">
        <f t="shared" si="1567"/>
        <v>139.16999999999999</v>
      </c>
      <c r="G5708" s="510"/>
      <c r="H5708" s="423"/>
      <c r="I5708" s="422">
        <f t="shared" si="1576"/>
        <v>0</v>
      </c>
      <c r="J5708" s="422">
        <f t="shared" si="1577"/>
        <v>0</v>
      </c>
      <c r="K5708" s="419"/>
      <c r="L5708" s="423">
        <f t="shared" si="1578"/>
        <v>0</v>
      </c>
      <c r="M5708" s="423">
        <f t="shared" si="1579"/>
        <v>0</v>
      </c>
      <c r="N5708" s="424">
        <f t="shared" si="1580"/>
        <v>0</v>
      </c>
      <c r="O5708" s="424">
        <f t="shared" si="1581"/>
        <v>0</v>
      </c>
      <c r="P5708" s="420"/>
      <c r="Q5708" s="532"/>
      <c r="R5708" s="526" t="str">
        <f t="shared" si="1575"/>
        <v/>
      </c>
      <c r="S5708" s="526" t="str">
        <f t="shared" si="1568"/>
        <v/>
      </c>
      <c r="V5708" s="433">
        <f>VLOOKUP(A5708,[3]Cartilha!$A:$A,1,FALSE)</f>
        <v>103013</v>
      </c>
      <c r="W5708" s="367"/>
    </row>
    <row r="5709" spans="1:23" hidden="1" x14ac:dyDescent="0.2">
      <c r="A5709" s="623">
        <v>103014</v>
      </c>
      <c r="B5709" s="616" t="s">
        <v>3171</v>
      </c>
      <c r="C5709" s="620" t="s">
        <v>6961</v>
      </c>
      <c r="D5709" s="612" t="s">
        <v>169</v>
      </c>
      <c r="E5709" s="621">
        <v>173.33</v>
      </c>
      <c r="F5709" s="614">
        <f t="shared" si="1567"/>
        <v>208.97</v>
      </c>
      <c r="G5709" s="510"/>
      <c r="H5709" s="423"/>
      <c r="I5709" s="422">
        <f t="shared" si="1576"/>
        <v>0</v>
      </c>
      <c r="J5709" s="422">
        <f t="shared" si="1577"/>
        <v>0</v>
      </c>
      <c r="K5709" s="419"/>
      <c r="L5709" s="423">
        <f t="shared" si="1578"/>
        <v>0</v>
      </c>
      <c r="M5709" s="423">
        <f t="shared" si="1579"/>
        <v>0</v>
      </c>
      <c r="N5709" s="424">
        <f t="shared" si="1580"/>
        <v>0</v>
      </c>
      <c r="O5709" s="424">
        <f t="shared" si="1581"/>
        <v>0</v>
      </c>
      <c r="P5709" s="420"/>
      <c r="Q5709" s="532"/>
      <c r="R5709" s="526" t="str">
        <f t="shared" si="1575"/>
        <v/>
      </c>
      <c r="S5709" s="526" t="str">
        <f t="shared" si="1568"/>
        <v/>
      </c>
      <c r="V5709" s="433">
        <f>VLOOKUP(A5709,[3]Cartilha!$A:$A,1,FALSE)</f>
        <v>103014</v>
      </c>
      <c r="W5709" s="367"/>
    </row>
    <row r="5710" spans="1:23" hidden="1" x14ac:dyDescent="0.2">
      <c r="A5710" s="623">
        <v>103015</v>
      </c>
      <c r="B5710" s="616" t="s">
        <v>3171</v>
      </c>
      <c r="C5710" s="620" t="s">
        <v>6962</v>
      </c>
      <c r="D5710" s="612" t="s">
        <v>169</v>
      </c>
      <c r="E5710" s="621">
        <v>305.8</v>
      </c>
      <c r="F5710" s="614">
        <f t="shared" si="1567"/>
        <v>368.67</v>
      </c>
      <c r="G5710" s="510"/>
      <c r="H5710" s="423"/>
      <c r="I5710" s="422">
        <f t="shared" si="1576"/>
        <v>0</v>
      </c>
      <c r="J5710" s="422">
        <f t="shared" si="1577"/>
        <v>0</v>
      </c>
      <c r="K5710" s="419"/>
      <c r="L5710" s="423">
        <f t="shared" si="1578"/>
        <v>0</v>
      </c>
      <c r="M5710" s="423">
        <f t="shared" si="1579"/>
        <v>0</v>
      </c>
      <c r="N5710" s="424">
        <f t="shared" si="1580"/>
        <v>0</v>
      </c>
      <c r="O5710" s="424">
        <f t="shared" si="1581"/>
        <v>0</v>
      </c>
      <c r="P5710" s="420"/>
      <c r="Q5710" s="532"/>
      <c r="R5710" s="526" t="str">
        <f t="shared" si="1575"/>
        <v/>
      </c>
      <c r="S5710" s="526" t="str">
        <f t="shared" si="1568"/>
        <v/>
      </c>
      <c r="V5710" s="433">
        <f>VLOOKUP(A5710,[3]Cartilha!$A:$A,1,FALSE)</f>
        <v>103015</v>
      </c>
      <c r="W5710" s="367"/>
    </row>
    <row r="5711" spans="1:23" hidden="1" x14ac:dyDescent="0.2">
      <c r="A5711" s="623">
        <v>103016</v>
      </c>
      <c r="B5711" s="616" t="s">
        <v>3171</v>
      </c>
      <c r="C5711" s="620" t="s">
        <v>6963</v>
      </c>
      <c r="D5711" s="612" t="s">
        <v>169</v>
      </c>
      <c r="E5711" s="621">
        <v>417.83</v>
      </c>
      <c r="F5711" s="614">
        <f t="shared" si="1567"/>
        <v>503.74</v>
      </c>
      <c r="G5711" s="510"/>
      <c r="H5711" s="423"/>
      <c r="I5711" s="422">
        <f t="shared" si="1576"/>
        <v>0</v>
      </c>
      <c r="J5711" s="422">
        <f t="shared" si="1577"/>
        <v>0</v>
      </c>
      <c r="K5711" s="419"/>
      <c r="L5711" s="423">
        <f t="shared" si="1578"/>
        <v>0</v>
      </c>
      <c r="M5711" s="423">
        <f t="shared" si="1579"/>
        <v>0</v>
      </c>
      <c r="N5711" s="424">
        <f t="shared" si="1580"/>
        <v>0</v>
      </c>
      <c r="O5711" s="424">
        <f t="shared" si="1581"/>
        <v>0</v>
      </c>
      <c r="P5711" s="420"/>
      <c r="Q5711" s="532"/>
      <c r="R5711" s="526" t="str">
        <f t="shared" si="1575"/>
        <v/>
      </c>
      <c r="S5711" s="526" t="str">
        <f t="shared" si="1568"/>
        <v/>
      </c>
      <c r="V5711" s="433">
        <f>VLOOKUP(A5711,[3]Cartilha!$A:$A,1,FALSE)</f>
        <v>103016</v>
      </c>
      <c r="W5711" s="367"/>
    </row>
    <row r="5712" spans="1:23" hidden="1" x14ac:dyDescent="0.2">
      <c r="A5712" s="623">
        <v>103017</v>
      </c>
      <c r="B5712" s="616" t="s">
        <v>3171</v>
      </c>
      <c r="C5712" s="620" t="s">
        <v>6964</v>
      </c>
      <c r="D5712" s="612" t="s">
        <v>169</v>
      </c>
      <c r="E5712" s="621">
        <v>728.14</v>
      </c>
      <c r="F5712" s="614">
        <f t="shared" si="1567"/>
        <v>877.85</v>
      </c>
      <c r="G5712" s="510"/>
      <c r="H5712" s="423"/>
      <c r="I5712" s="422">
        <f t="shared" si="1576"/>
        <v>0</v>
      </c>
      <c r="J5712" s="422">
        <f t="shared" si="1577"/>
        <v>0</v>
      </c>
      <c r="K5712" s="419"/>
      <c r="L5712" s="423">
        <f t="shared" si="1578"/>
        <v>0</v>
      </c>
      <c r="M5712" s="423">
        <f t="shared" si="1579"/>
        <v>0</v>
      </c>
      <c r="N5712" s="424">
        <f t="shared" si="1580"/>
        <v>0</v>
      </c>
      <c r="O5712" s="424">
        <f t="shared" si="1581"/>
        <v>0</v>
      </c>
      <c r="P5712" s="420"/>
      <c r="Q5712" s="532"/>
      <c r="R5712" s="526" t="str">
        <f t="shared" si="1575"/>
        <v/>
      </c>
      <c r="S5712" s="526" t="str">
        <f t="shared" si="1568"/>
        <v/>
      </c>
      <c r="V5712" s="433">
        <f>VLOOKUP(A5712,[3]Cartilha!$A:$A,1,FALSE)</f>
        <v>103017</v>
      </c>
      <c r="W5712" s="367"/>
    </row>
    <row r="5713" spans="1:23" ht="22.5" hidden="1" x14ac:dyDescent="0.2">
      <c r="A5713" s="623">
        <v>95248</v>
      </c>
      <c r="B5713" s="616" t="s">
        <v>3171</v>
      </c>
      <c r="C5713" s="620" t="s">
        <v>1602</v>
      </c>
      <c r="D5713" s="612" t="s">
        <v>169</v>
      </c>
      <c r="E5713" s="621">
        <v>49.13</v>
      </c>
      <c r="F5713" s="614">
        <f t="shared" si="1567"/>
        <v>59.23</v>
      </c>
      <c r="G5713" s="510"/>
      <c r="H5713" s="423"/>
      <c r="I5713" s="422">
        <f t="shared" si="1576"/>
        <v>0</v>
      </c>
      <c r="J5713" s="422">
        <f t="shared" si="1577"/>
        <v>0</v>
      </c>
      <c r="K5713" s="419"/>
      <c r="L5713" s="423">
        <f t="shared" si="1578"/>
        <v>0</v>
      </c>
      <c r="M5713" s="423">
        <f t="shared" si="1579"/>
        <v>0</v>
      </c>
      <c r="N5713" s="424">
        <f t="shared" si="1580"/>
        <v>0</v>
      </c>
      <c r="O5713" s="424">
        <f t="shared" si="1581"/>
        <v>0</v>
      </c>
      <c r="P5713" s="420"/>
      <c r="Q5713" s="532"/>
      <c r="R5713" s="526" t="str">
        <f t="shared" si="1575"/>
        <v/>
      </c>
      <c r="S5713" s="526" t="str">
        <f t="shared" si="1568"/>
        <v/>
      </c>
      <c r="V5713" s="433">
        <f>VLOOKUP(A5713,[3]Cartilha!$A:$A,1,FALSE)</f>
        <v>95248</v>
      </c>
      <c r="W5713" s="367"/>
    </row>
    <row r="5714" spans="1:23" ht="22.5" hidden="1" x14ac:dyDescent="0.2">
      <c r="A5714" s="623">
        <v>95249</v>
      </c>
      <c r="B5714" s="616" t="s">
        <v>3171</v>
      </c>
      <c r="C5714" s="620" t="s">
        <v>1603</v>
      </c>
      <c r="D5714" s="612" t="s">
        <v>169</v>
      </c>
      <c r="E5714" s="621">
        <v>58.1</v>
      </c>
      <c r="F5714" s="614">
        <f t="shared" si="1567"/>
        <v>70.05</v>
      </c>
      <c r="G5714" s="510"/>
      <c r="H5714" s="423"/>
      <c r="I5714" s="422">
        <f t="shared" si="1576"/>
        <v>0</v>
      </c>
      <c r="J5714" s="422">
        <f t="shared" si="1577"/>
        <v>0</v>
      </c>
      <c r="K5714" s="419"/>
      <c r="L5714" s="423">
        <f t="shared" si="1578"/>
        <v>0</v>
      </c>
      <c r="M5714" s="423">
        <f t="shared" si="1579"/>
        <v>0</v>
      </c>
      <c r="N5714" s="424">
        <f t="shared" si="1580"/>
        <v>0</v>
      </c>
      <c r="O5714" s="424">
        <f t="shared" si="1581"/>
        <v>0</v>
      </c>
      <c r="P5714" s="420"/>
      <c r="Q5714" s="532"/>
      <c r="R5714" s="526" t="str">
        <f t="shared" si="1575"/>
        <v/>
      </c>
      <c r="S5714" s="526" t="str">
        <f t="shared" si="1568"/>
        <v/>
      </c>
      <c r="V5714" s="433">
        <f>VLOOKUP(A5714,[3]Cartilha!$A:$A,1,FALSE)</f>
        <v>95249</v>
      </c>
      <c r="W5714" s="367"/>
    </row>
    <row r="5715" spans="1:23" ht="22.5" hidden="1" x14ac:dyDescent="0.2">
      <c r="A5715" s="623">
        <v>95250</v>
      </c>
      <c r="B5715" s="616" t="s">
        <v>3171</v>
      </c>
      <c r="C5715" s="620" t="s">
        <v>1604</v>
      </c>
      <c r="D5715" s="612" t="s">
        <v>169</v>
      </c>
      <c r="E5715" s="621">
        <v>78.42</v>
      </c>
      <c r="F5715" s="614">
        <f t="shared" si="1567"/>
        <v>94.54</v>
      </c>
      <c r="G5715" s="510"/>
      <c r="H5715" s="423"/>
      <c r="I5715" s="422">
        <f t="shared" si="1576"/>
        <v>0</v>
      </c>
      <c r="J5715" s="422">
        <f t="shared" si="1577"/>
        <v>0</v>
      </c>
      <c r="K5715" s="419"/>
      <c r="L5715" s="423">
        <f t="shared" si="1578"/>
        <v>0</v>
      </c>
      <c r="M5715" s="423">
        <f t="shared" si="1579"/>
        <v>0</v>
      </c>
      <c r="N5715" s="424">
        <f t="shared" si="1580"/>
        <v>0</v>
      </c>
      <c r="O5715" s="424">
        <f t="shared" si="1581"/>
        <v>0</v>
      </c>
      <c r="P5715" s="420"/>
      <c r="Q5715" s="532"/>
      <c r="R5715" s="526" t="str">
        <f t="shared" si="1575"/>
        <v/>
      </c>
      <c r="S5715" s="526" t="str">
        <f t="shared" si="1568"/>
        <v/>
      </c>
      <c r="V5715" s="433">
        <f>VLOOKUP(A5715,[3]Cartilha!$A:$A,1,FALSE)</f>
        <v>95250</v>
      </c>
      <c r="W5715" s="367"/>
    </row>
    <row r="5716" spans="1:23" ht="22.5" hidden="1" x14ac:dyDescent="0.2">
      <c r="A5716" s="623">
        <v>95251</v>
      </c>
      <c r="B5716" s="616" t="s">
        <v>3171</v>
      </c>
      <c r="C5716" s="620" t="s">
        <v>1605</v>
      </c>
      <c r="D5716" s="612" t="s">
        <v>169</v>
      </c>
      <c r="E5716" s="621">
        <v>115.87</v>
      </c>
      <c r="F5716" s="614">
        <f t="shared" si="1567"/>
        <v>139.69</v>
      </c>
      <c r="G5716" s="510"/>
      <c r="H5716" s="423"/>
      <c r="I5716" s="422">
        <f t="shared" si="1576"/>
        <v>0</v>
      </c>
      <c r="J5716" s="422">
        <f t="shared" si="1577"/>
        <v>0</v>
      </c>
      <c r="K5716" s="419"/>
      <c r="L5716" s="423">
        <f t="shared" si="1578"/>
        <v>0</v>
      </c>
      <c r="M5716" s="423">
        <f t="shared" si="1579"/>
        <v>0</v>
      </c>
      <c r="N5716" s="424">
        <f t="shared" si="1580"/>
        <v>0</v>
      </c>
      <c r="O5716" s="424">
        <f t="shared" si="1581"/>
        <v>0</v>
      </c>
      <c r="P5716" s="420"/>
      <c r="Q5716" s="532"/>
      <c r="R5716" s="526" t="str">
        <f t="shared" si="1575"/>
        <v/>
      </c>
      <c r="S5716" s="526" t="str">
        <f t="shared" si="1568"/>
        <v/>
      </c>
      <c r="V5716" s="433">
        <f>VLOOKUP(A5716,[3]Cartilha!$A:$A,1,FALSE)</f>
        <v>95251</v>
      </c>
      <c r="W5716" s="367"/>
    </row>
    <row r="5717" spans="1:23" ht="22.5" hidden="1" x14ac:dyDescent="0.2">
      <c r="A5717" s="623">
        <v>95252</v>
      </c>
      <c r="B5717" s="616" t="s">
        <v>3171</v>
      </c>
      <c r="C5717" s="620" t="s">
        <v>1606</v>
      </c>
      <c r="D5717" s="612" t="s">
        <v>169</v>
      </c>
      <c r="E5717" s="621">
        <v>140.6</v>
      </c>
      <c r="F5717" s="614">
        <f t="shared" si="1567"/>
        <v>169.51</v>
      </c>
      <c r="G5717" s="510"/>
      <c r="H5717" s="423"/>
      <c r="I5717" s="422">
        <f t="shared" si="1576"/>
        <v>0</v>
      </c>
      <c r="J5717" s="422">
        <f t="shared" si="1577"/>
        <v>0</v>
      </c>
      <c r="K5717" s="419"/>
      <c r="L5717" s="423">
        <f t="shared" si="1578"/>
        <v>0</v>
      </c>
      <c r="M5717" s="423">
        <f t="shared" si="1579"/>
        <v>0</v>
      </c>
      <c r="N5717" s="424">
        <f t="shared" si="1580"/>
        <v>0</v>
      </c>
      <c r="O5717" s="424">
        <f t="shared" si="1581"/>
        <v>0</v>
      </c>
      <c r="P5717" s="420"/>
      <c r="Q5717" s="532"/>
      <c r="R5717" s="526" t="str">
        <f t="shared" si="1575"/>
        <v/>
      </c>
      <c r="S5717" s="526" t="str">
        <f t="shared" si="1568"/>
        <v/>
      </c>
      <c r="V5717" s="433">
        <f>VLOOKUP(A5717,[3]Cartilha!$A:$A,1,FALSE)</f>
        <v>95252</v>
      </c>
      <c r="W5717" s="367"/>
    </row>
    <row r="5718" spans="1:23" ht="22.5" hidden="1" x14ac:dyDescent="0.2">
      <c r="A5718" s="623">
        <v>95253</v>
      </c>
      <c r="B5718" s="616" t="s">
        <v>3171</v>
      </c>
      <c r="C5718" s="620" t="s">
        <v>1607</v>
      </c>
      <c r="D5718" s="612" t="s">
        <v>169</v>
      </c>
      <c r="E5718" s="621">
        <v>213.38</v>
      </c>
      <c r="F5718" s="614">
        <f t="shared" si="1567"/>
        <v>257.25</v>
      </c>
      <c r="G5718" s="510"/>
      <c r="H5718" s="423"/>
      <c r="I5718" s="422">
        <f t="shared" si="1576"/>
        <v>0</v>
      </c>
      <c r="J5718" s="422">
        <f t="shared" si="1577"/>
        <v>0</v>
      </c>
      <c r="K5718" s="419"/>
      <c r="L5718" s="423">
        <f t="shared" si="1578"/>
        <v>0</v>
      </c>
      <c r="M5718" s="423">
        <f t="shared" si="1579"/>
        <v>0</v>
      </c>
      <c r="N5718" s="424">
        <f t="shared" si="1580"/>
        <v>0</v>
      </c>
      <c r="O5718" s="424">
        <f t="shared" si="1581"/>
        <v>0</v>
      </c>
      <c r="P5718" s="420"/>
      <c r="Q5718" s="532"/>
      <c r="R5718" s="526" t="str">
        <f t="shared" si="1575"/>
        <v/>
      </c>
      <c r="S5718" s="526" t="str">
        <f t="shared" si="1568"/>
        <v/>
      </c>
      <c r="V5718" s="433">
        <f>VLOOKUP(A5718,[3]Cartilha!$A:$A,1,FALSE)</f>
        <v>95253</v>
      </c>
      <c r="W5718" s="367"/>
    </row>
    <row r="5719" spans="1:23" hidden="1" x14ac:dyDescent="0.2">
      <c r="A5719" s="623">
        <v>103050</v>
      </c>
      <c r="B5719" s="616" t="s">
        <v>3171</v>
      </c>
      <c r="C5719" s="620" t="s">
        <v>6965</v>
      </c>
      <c r="D5719" s="612" t="s">
        <v>169</v>
      </c>
      <c r="E5719" s="621">
        <v>26.13</v>
      </c>
      <c r="F5719" s="614">
        <f t="shared" ref="F5719:F5782" si="1582">IF(E5719=0,0,ROUND(E5719*(1+E$13)*(1-E$14),2))</f>
        <v>31.5</v>
      </c>
      <c r="G5719" s="510"/>
      <c r="H5719" s="423"/>
      <c r="I5719" s="422">
        <f t="shared" si="1576"/>
        <v>0</v>
      </c>
      <c r="J5719" s="422">
        <f t="shared" si="1577"/>
        <v>0</v>
      </c>
      <c r="K5719" s="419"/>
      <c r="L5719" s="423">
        <f t="shared" si="1578"/>
        <v>0</v>
      </c>
      <c r="M5719" s="423">
        <f t="shared" si="1579"/>
        <v>0</v>
      </c>
      <c r="N5719" s="424">
        <f t="shared" si="1580"/>
        <v>0</v>
      </c>
      <c r="O5719" s="424">
        <f t="shared" si="1581"/>
        <v>0</v>
      </c>
      <c r="P5719" s="420"/>
      <c r="Q5719" s="532"/>
      <c r="R5719" s="526" t="str">
        <f t="shared" si="1575"/>
        <v/>
      </c>
      <c r="S5719" s="526" t="str">
        <f t="shared" si="1568"/>
        <v/>
      </c>
      <c r="V5719" s="433">
        <f>VLOOKUP(A5719,[3]Cartilha!$A:$A,1,FALSE)</f>
        <v>103050</v>
      </c>
      <c r="W5719" s="367"/>
    </row>
    <row r="5720" spans="1:23" hidden="1" x14ac:dyDescent="0.2">
      <c r="A5720" s="623">
        <v>103051</v>
      </c>
      <c r="B5720" s="616" t="s">
        <v>3171</v>
      </c>
      <c r="C5720" s="620" t="s">
        <v>6966</v>
      </c>
      <c r="D5720" s="612" t="s">
        <v>169</v>
      </c>
      <c r="E5720" s="621">
        <v>31.91</v>
      </c>
      <c r="F5720" s="614">
        <f t="shared" si="1582"/>
        <v>38.47</v>
      </c>
      <c r="G5720" s="510"/>
      <c r="H5720" s="423"/>
      <c r="I5720" s="422">
        <f t="shared" si="1576"/>
        <v>0</v>
      </c>
      <c r="J5720" s="422">
        <f t="shared" si="1577"/>
        <v>0</v>
      </c>
      <c r="K5720" s="419"/>
      <c r="L5720" s="423">
        <f t="shared" si="1578"/>
        <v>0</v>
      </c>
      <c r="M5720" s="423">
        <f t="shared" si="1579"/>
        <v>0</v>
      </c>
      <c r="N5720" s="424">
        <f t="shared" si="1580"/>
        <v>0</v>
      </c>
      <c r="O5720" s="424">
        <f t="shared" si="1581"/>
        <v>0</v>
      </c>
      <c r="P5720" s="420"/>
      <c r="Q5720" s="532"/>
      <c r="R5720" s="526" t="str">
        <f t="shared" si="1575"/>
        <v/>
      </c>
      <c r="S5720" s="526" t="str">
        <f t="shared" si="1568"/>
        <v/>
      </c>
      <c r="V5720" s="433">
        <f>VLOOKUP(A5720,[3]Cartilha!$A:$A,1,FALSE)</f>
        <v>103051</v>
      </c>
      <c r="W5720" s="367"/>
    </row>
    <row r="5721" spans="1:23" hidden="1" x14ac:dyDescent="0.2">
      <c r="A5721" s="623">
        <v>103052</v>
      </c>
      <c r="B5721" s="616" t="s">
        <v>3171</v>
      </c>
      <c r="C5721" s="620" t="s">
        <v>6967</v>
      </c>
      <c r="D5721" s="612" t="s">
        <v>169</v>
      </c>
      <c r="E5721" s="621">
        <v>43.54</v>
      </c>
      <c r="F5721" s="614">
        <f t="shared" si="1582"/>
        <v>52.49</v>
      </c>
      <c r="G5721" s="510"/>
      <c r="H5721" s="423"/>
      <c r="I5721" s="422">
        <f t="shared" si="1576"/>
        <v>0</v>
      </c>
      <c r="J5721" s="422">
        <f t="shared" si="1577"/>
        <v>0</v>
      </c>
      <c r="K5721" s="419"/>
      <c r="L5721" s="423">
        <f t="shared" si="1578"/>
        <v>0</v>
      </c>
      <c r="M5721" s="423">
        <f t="shared" si="1579"/>
        <v>0</v>
      </c>
      <c r="N5721" s="424">
        <f t="shared" si="1580"/>
        <v>0</v>
      </c>
      <c r="O5721" s="424">
        <f t="shared" si="1581"/>
        <v>0</v>
      </c>
      <c r="P5721" s="420"/>
      <c r="Q5721" s="532"/>
      <c r="R5721" s="526" t="str">
        <f t="shared" si="1575"/>
        <v/>
      </c>
      <c r="S5721" s="526" t="str">
        <f t="shared" si="1568"/>
        <v/>
      </c>
      <c r="V5721" s="433">
        <f>VLOOKUP(A5721,[3]Cartilha!$A:$A,1,FALSE)</f>
        <v>103052</v>
      </c>
      <c r="W5721" s="367"/>
    </row>
    <row r="5722" spans="1:23" ht="22.5" x14ac:dyDescent="0.2">
      <c r="A5722" s="623" t="s">
        <v>184</v>
      </c>
      <c r="B5722" s="616"/>
      <c r="C5722" s="631" t="s">
        <v>2028</v>
      </c>
      <c r="D5722" s="612">
        <v>0</v>
      </c>
      <c r="E5722" s="654"/>
      <c r="F5722" s="614">
        <f t="shared" si="1582"/>
        <v>0</v>
      </c>
      <c r="G5722" s="518"/>
      <c r="H5722" s="446"/>
      <c r="I5722" s="447"/>
      <c r="J5722" s="448"/>
      <c r="K5722" s="419"/>
      <c r="L5722" s="446"/>
      <c r="M5722" s="446"/>
      <c r="N5722" s="447"/>
      <c r="O5722" s="448"/>
      <c r="P5722" s="420"/>
      <c r="Q5722" s="525" t="str">
        <f>IF(OR(SUM(J5723:J5782)&gt;0,SUM(O5723:O5782)&gt;0),"xx","")</f>
        <v>xx</v>
      </c>
      <c r="R5722" s="526" t="str">
        <f t="shared" si="1575"/>
        <v>x</v>
      </c>
      <c r="S5722" s="526" t="str">
        <f t="shared" si="1568"/>
        <v>x</v>
      </c>
      <c r="V5722" s="433" t="str">
        <f>VLOOKUP(A5722,[3]Cartilha!$A:$A,1,FALSE)</f>
        <v>x</v>
      </c>
      <c r="W5722" s="367"/>
    </row>
    <row r="5723" spans="1:23" ht="23.25" thickBot="1" x14ac:dyDescent="0.25">
      <c r="A5723" s="688" t="s">
        <v>7323</v>
      </c>
      <c r="B5723" s="692" t="s">
        <v>5889</v>
      </c>
      <c r="C5723" s="434" t="str">
        <f>Composições!C112</f>
        <v>BEBEDOURO EM ALVENARIA, REVESTIDO DE PASTILHAS CERÂMICAS E GRANITO, COM TORNEIRAS DO TIPO PRESSMATIC - CONFORME PROJETO</v>
      </c>
      <c r="D5723" s="754" t="str">
        <f>Composições!D112</f>
        <v>UNIDADE</v>
      </c>
      <c r="E5723" s="512">
        <f>Composições!G112</f>
        <v>3244.84</v>
      </c>
      <c r="F5723" s="702">
        <f t="shared" si="1582"/>
        <v>3911.98</v>
      </c>
      <c r="G5723" s="510">
        <v>1</v>
      </c>
      <c r="H5723" s="426">
        <f>F5723</f>
        <v>3911.98</v>
      </c>
      <c r="I5723" s="422">
        <f t="shared" ref="I5723:I5754" si="1583">IF(ISBLANK(E5723),0,ROUND(F5723*G5723,2))</f>
        <v>3911.98</v>
      </c>
      <c r="J5723" s="422">
        <f t="shared" ref="J5723:J5754" si="1584">IF(ISBLANK(G5723),0,ROUND(G5723*H5723,2))</f>
        <v>3911.98</v>
      </c>
      <c r="K5723" s="419"/>
      <c r="L5723" s="423">
        <f t="shared" ref="L5723:L5754" si="1585">G5723</f>
        <v>1</v>
      </c>
      <c r="M5723" s="423">
        <f t="shared" ref="M5723:M5754" si="1586">H5723</f>
        <v>3911.98</v>
      </c>
      <c r="N5723" s="422">
        <f t="shared" ref="N5723:N5754" si="1587">IF(ISBLANK(E5723),0,ROUND(F5723*L5723,2))</f>
        <v>3911.98</v>
      </c>
      <c r="O5723" s="422">
        <f t="shared" ref="O5723:O5754" si="1588">IF(ISBLANK(L5723),0,ROUND(L5723*M5723,2))</f>
        <v>3911.98</v>
      </c>
      <c r="P5723" s="420"/>
      <c r="Q5723" s="532"/>
      <c r="R5723" s="526" t="str">
        <f t="shared" si="1575"/>
        <v>x</v>
      </c>
      <c r="S5723" s="526" t="str">
        <f t="shared" si="1568"/>
        <v>x</v>
      </c>
      <c r="V5723" s="433" t="e">
        <f>VLOOKUP(A5723,[3]Cartilha!$A:$A,1,FALSE)</f>
        <v>#N/A</v>
      </c>
      <c r="W5723" s="367"/>
    </row>
    <row r="5724" spans="1:23" ht="12" hidden="1" thickBot="1" x14ac:dyDescent="0.25">
      <c r="A5724" s="688"/>
      <c r="B5724" s="692"/>
      <c r="C5724" s="434"/>
      <c r="D5724" s="435"/>
      <c r="E5724" s="512"/>
      <c r="F5724" s="702">
        <f t="shared" si="1582"/>
        <v>0</v>
      </c>
      <c r="G5724" s="510"/>
      <c r="H5724" s="426"/>
      <c r="I5724" s="422">
        <f t="shared" si="1583"/>
        <v>0</v>
      </c>
      <c r="J5724" s="422">
        <f t="shared" si="1584"/>
        <v>0</v>
      </c>
      <c r="K5724" s="419"/>
      <c r="L5724" s="423">
        <f t="shared" si="1585"/>
        <v>0</v>
      </c>
      <c r="M5724" s="423">
        <f t="shared" si="1586"/>
        <v>0</v>
      </c>
      <c r="N5724" s="422">
        <f t="shared" si="1587"/>
        <v>0</v>
      </c>
      <c r="O5724" s="422">
        <f t="shared" si="1588"/>
        <v>0</v>
      </c>
      <c r="P5724" s="420"/>
      <c r="Q5724" s="532"/>
      <c r="R5724" s="526" t="str">
        <f t="shared" si="1575"/>
        <v/>
      </c>
      <c r="S5724" s="526" t="str">
        <f t="shared" si="1568"/>
        <v/>
      </c>
      <c r="V5724" s="433" t="e">
        <f>VLOOKUP(A5724,[3]Cartilha!$A:$A,1,FALSE)</f>
        <v>#N/A</v>
      </c>
      <c r="W5724" s="367"/>
    </row>
    <row r="5725" spans="1:23" ht="12" hidden="1" thickBot="1" x14ac:dyDescent="0.25">
      <c r="A5725" s="688" t="s">
        <v>184</v>
      </c>
      <c r="B5725" s="692"/>
      <c r="C5725" s="434"/>
      <c r="D5725" s="435">
        <v>0</v>
      </c>
      <c r="E5725" s="512"/>
      <c r="F5725" s="702">
        <f t="shared" si="1582"/>
        <v>0</v>
      </c>
      <c r="G5725" s="510"/>
      <c r="H5725" s="426"/>
      <c r="I5725" s="422">
        <f t="shared" si="1583"/>
        <v>0</v>
      </c>
      <c r="J5725" s="422">
        <f t="shared" si="1584"/>
        <v>0</v>
      </c>
      <c r="K5725" s="419"/>
      <c r="L5725" s="423">
        <f t="shared" si="1585"/>
        <v>0</v>
      </c>
      <c r="M5725" s="423">
        <f t="shared" si="1586"/>
        <v>0</v>
      </c>
      <c r="N5725" s="422">
        <f t="shared" si="1587"/>
        <v>0</v>
      </c>
      <c r="O5725" s="422">
        <f t="shared" si="1588"/>
        <v>0</v>
      </c>
      <c r="P5725" s="420"/>
      <c r="Q5725" s="532"/>
      <c r="R5725" s="526" t="str">
        <f t="shared" si="1575"/>
        <v/>
      </c>
      <c r="S5725" s="526" t="str">
        <f t="shared" si="1568"/>
        <v/>
      </c>
      <c r="V5725" s="433" t="str">
        <f>VLOOKUP(A5725,[3]Cartilha!$A:$A,1,FALSE)</f>
        <v>x</v>
      </c>
      <c r="W5725" s="367"/>
    </row>
    <row r="5726" spans="1:23" ht="12" hidden="1" thickBot="1" x14ac:dyDescent="0.25">
      <c r="A5726" s="688" t="s">
        <v>184</v>
      </c>
      <c r="B5726" s="692"/>
      <c r="C5726" s="434"/>
      <c r="D5726" s="435">
        <v>0</v>
      </c>
      <c r="E5726" s="512"/>
      <c r="F5726" s="702">
        <f t="shared" si="1582"/>
        <v>0</v>
      </c>
      <c r="G5726" s="510"/>
      <c r="H5726" s="426"/>
      <c r="I5726" s="422">
        <f t="shared" si="1583"/>
        <v>0</v>
      </c>
      <c r="J5726" s="422">
        <f t="shared" si="1584"/>
        <v>0</v>
      </c>
      <c r="K5726" s="419"/>
      <c r="L5726" s="423">
        <f t="shared" si="1585"/>
        <v>0</v>
      </c>
      <c r="M5726" s="423">
        <f t="shared" si="1586"/>
        <v>0</v>
      </c>
      <c r="N5726" s="422">
        <f t="shared" si="1587"/>
        <v>0</v>
      </c>
      <c r="O5726" s="422">
        <f t="shared" si="1588"/>
        <v>0</v>
      </c>
      <c r="P5726" s="420"/>
      <c r="Q5726" s="532"/>
      <c r="R5726" s="526" t="str">
        <f t="shared" si="1575"/>
        <v/>
      </c>
      <c r="S5726" s="526" t="str">
        <f t="shared" si="1568"/>
        <v/>
      </c>
      <c r="V5726" s="433" t="str">
        <f>VLOOKUP(A5726,[3]Cartilha!$A:$A,1,FALSE)</f>
        <v>x</v>
      </c>
      <c r="W5726" s="367"/>
    </row>
    <row r="5727" spans="1:23" ht="12" hidden="1" thickBot="1" x14ac:dyDescent="0.25">
      <c r="A5727" s="688" t="s">
        <v>184</v>
      </c>
      <c r="B5727" s="692"/>
      <c r="C5727" s="434"/>
      <c r="D5727" s="435">
        <v>0</v>
      </c>
      <c r="E5727" s="512"/>
      <c r="F5727" s="702">
        <f t="shared" si="1582"/>
        <v>0</v>
      </c>
      <c r="G5727" s="510"/>
      <c r="H5727" s="426"/>
      <c r="I5727" s="422">
        <f t="shared" si="1583"/>
        <v>0</v>
      </c>
      <c r="J5727" s="422">
        <f t="shared" si="1584"/>
        <v>0</v>
      </c>
      <c r="K5727" s="419"/>
      <c r="L5727" s="423">
        <f t="shared" si="1585"/>
        <v>0</v>
      </c>
      <c r="M5727" s="423">
        <f t="shared" si="1586"/>
        <v>0</v>
      </c>
      <c r="N5727" s="422">
        <f t="shared" si="1587"/>
        <v>0</v>
      </c>
      <c r="O5727" s="422">
        <f t="shared" si="1588"/>
        <v>0</v>
      </c>
      <c r="P5727" s="420"/>
      <c r="Q5727" s="532"/>
      <c r="R5727" s="526" t="str">
        <f t="shared" si="1575"/>
        <v/>
      </c>
      <c r="S5727" s="526" t="str">
        <f t="shared" si="1568"/>
        <v/>
      </c>
      <c r="V5727" s="433" t="str">
        <f>VLOOKUP(A5727,[3]Cartilha!$A:$A,1,FALSE)</f>
        <v>x</v>
      </c>
      <c r="W5727" s="367"/>
    </row>
    <row r="5728" spans="1:23" ht="12" hidden="1" thickBot="1" x14ac:dyDescent="0.25">
      <c r="A5728" s="688" t="s">
        <v>184</v>
      </c>
      <c r="B5728" s="692"/>
      <c r="C5728" s="434"/>
      <c r="D5728" s="435">
        <v>0</v>
      </c>
      <c r="E5728" s="512"/>
      <c r="F5728" s="702">
        <f t="shared" si="1582"/>
        <v>0</v>
      </c>
      <c r="G5728" s="510"/>
      <c r="H5728" s="426"/>
      <c r="I5728" s="422">
        <f t="shared" si="1583"/>
        <v>0</v>
      </c>
      <c r="J5728" s="422">
        <f t="shared" si="1584"/>
        <v>0</v>
      </c>
      <c r="K5728" s="419"/>
      <c r="L5728" s="423">
        <f t="shared" si="1585"/>
        <v>0</v>
      </c>
      <c r="M5728" s="423">
        <f t="shared" si="1586"/>
        <v>0</v>
      </c>
      <c r="N5728" s="422">
        <f t="shared" si="1587"/>
        <v>0</v>
      </c>
      <c r="O5728" s="422">
        <f t="shared" si="1588"/>
        <v>0</v>
      </c>
      <c r="P5728" s="420"/>
      <c r="Q5728" s="532"/>
      <c r="R5728" s="526" t="str">
        <f t="shared" si="1575"/>
        <v/>
      </c>
      <c r="S5728" s="526" t="str">
        <f t="shared" si="1568"/>
        <v/>
      </c>
      <c r="V5728" s="433" t="str">
        <f>VLOOKUP(A5728,[3]Cartilha!$A:$A,1,FALSE)</f>
        <v>x</v>
      </c>
      <c r="W5728" s="367"/>
    </row>
    <row r="5729" spans="1:23" ht="12" hidden="1" thickBot="1" x14ac:dyDescent="0.25">
      <c r="A5729" s="688" t="s">
        <v>184</v>
      </c>
      <c r="B5729" s="692"/>
      <c r="C5729" s="434"/>
      <c r="D5729" s="435">
        <v>0</v>
      </c>
      <c r="E5729" s="512"/>
      <c r="F5729" s="702">
        <f t="shared" si="1582"/>
        <v>0</v>
      </c>
      <c r="G5729" s="510"/>
      <c r="H5729" s="426"/>
      <c r="I5729" s="422">
        <f t="shared" si="1583"/>
        <v>0</v>
      </c>
      <c r="J5729" s="422">
        <f t="shared" si="1584"/>
        <v>0</v>
      </c>
      <c r="K5729" s="419"/>
      <c r="L5729" s="423">
        <f t="shared" si="1585"/>
        <v>0</v>
      </c>
      <c r="M5729" s="423">
        <f t="shared" si="1586"/>
        <v>0</v>
      </c>
      <c r="N5729" s="422">
        <f t="shared" si="1587"/>
        <v>0</v>
      </c>
      <c r="O5729" s="422">
        <f t="shared" si="1588"/>
        <v>0</v>
      </c>
      <c r="P5729" s="420"/>
      <c r="Q5729" s="532"/>
      <c r="R5729" s="526" t="str">
        <f t="shared" si="1575"/>
        <v/>
      </c>
      <c r="S5729" s="526" t="str">
        <f t="shared" si="1568"/>
        <v/>
      </c>
      <c r="V5729" s="433" t="str">
        <f>VLOOKUP(A5729,[3]Cartilha!$A:$A,1,FALSE)</f>
        <v>x</v>
      </c>
      <c r="W5729" s="367"/>
    </row>
    <row r="5730" spans="1:23" ht="12" hidden="1" thickBot="1" x14ac:dyDescent="0.25">
      <c r="A5730" s="688" t="s">
        <v>184</v>
      </c>
      <c r="B5730" s="692"/>
      <c r="C5730" s="434"/>
      <c r="D5730" s="435">
        <v>0</v>
      </c>
      <c r="E5730" s="512"/>
      <c r="F5730" s="702">
        <f t="shared" si="1582"/>
        <v>0</v>
      </c>
      <c r="G5730" s="510"/>
      <c r="H5730" s="426"/>
      <c r="I5730" s="422">
        <f t="shared" si="1583"/>
        <v>0</v>
      </c>
      <c r="J5730" s="422">
        <f t="shared" si="1584"/>
        <v>0</v>
      </c>
      <c r="K5730" s="419"/>
      <c r="L5730" s="423">
        <f t="shared" si="1585"/>
        <v>0</v>
      </c>
      <c r="M5730" s="423">
        <f t="shared" si="1586"/>
        <v>0</v>
      </c>
      <c r="N5730" s="422">
        <f t="shared" si="1587"/>
        <v>0</v>
      </c>
      <c r="O5730" s="422">
        <f t="shared" si="1588"/>
        <v>0</v>
      </c>
      <c r="P5730" s="420"/>
      <c r="Q5730" s="532"/>
      <c r="R5730" s="526" t="str">
        <f t="shared" si="1575"/>
        <v/>
      </c>
      <c r="S5730" s="526" t="str">
        <f t="shared" ref="S5730:S5793" si="1589">IF(Q5730="X","x",IF(Q5730="xx","x",IF(OR(J5730&gt;0,O5730&gt;0),"x","")))</f>
        <v/>
      </c>
      <c r="V5730" s="433" t="str">
        <f>VLOOKUP(A5730,[3]Cartilha!$A:$A,1,FALSE)</f>
        <v>x</v>
      </c>
      <c r="W5730" s="367"/>
    </row>
    <row r="5731" spans="1:23" ht="12" hidden="1" thickBot="1" x14ac:dyDescent="0.25">
      <c r="A5731" s="688" t="s">
        <v>184</v>
      </c>
      <c r="B5731" s="692"/>
      <c r="C5731" s="434"/>
      <c r="D5731" s="435">
        <v>0</v>
      </c>
      <c r="E5731" s="512"/>
      <c r="F5731" s="702">
        <f t="shared" si="1582"/>
        <v>0</v>
      </c>
      <c r="G5731" s="510"/>
      <c r="H5731" s="426"/>
      <c r="I5731" s="422">
        <f t="shared" si="1583"/>
        <v>0</v>
      </c>
      <c r="J5731" s="422">
        <f t="shared" si="1584"/>
        <v>0</v>
      </c>
      <c r="K5731" s="419"/>
      <c r="L5731" s="423">
        <f t="shared" si="1585"/>
        <v>0</v>
      </c>
      <c r="M5731" s="423">
        <f t="shared" si="1586"/>
        <v>0</v>
      </c>
      <c r="N5731" s="422">
        <f t="shared" si="1587"/>
        <v>0</v>
      </c>
      <c r="O5731" s="422">
        <f t="shared" si="1588"/>
        <v>0</v>
      </c>
      <c r="P5731" s="420"/>
      <c r="Q5731" s="532"/>
      <c r="R5731" s="526" t="str">
        <f t="shared" si="1575"/>
        <v/>
      </c>
      <c r="S5731" s="526" t="str">
        <f t="shared" si="1589"/>
        <v/>
      </c>
      <c r="V5731" s="433" t="str">
        <f>VLOOKUP(A5731,[3]Cartilha!$A:$A,1,FALSE)</f>
        <v>x</v>
      </c>
      <c r="W5731" s="367"/>
    </row>
    <row r="5732" spans="1:23" ht="12" hidden="1" thickBot="1" x14ac:dyDescent="0.25">
      <c r="A5732" s="688" t="s">
        <v>184</v>
      </c>
      <c r="B5732" s="692"/>
      <c r="C5732" s="434"/>
      <c r="D5732" s="435">
        <v>0</v>
      </c>
      <c r="E5732" s="512"/>
      <c r="F5732" s="702">
        <f t="shared" si="1582"/>
        <v>0</v>
      </c>
      <c r="G5732" s="510"/>
      <c r="H5732" s="426"/>
      <c r="I5732" s="422">
        <f t="shared" si="1583"/>
        <v>0</v>
      </c>
      <c r="J5732" s="422">
        <f t="shared" si="1584"/>
        <v>0</v>
      </c>
      <c r="K5732" s="419"/>
      <c r="L5732" s="423">
        <f t="shared" si="1585"/>
        <v>0</v>
      </c>
      <c r="M5732" s="423">
        <f t="shared" si="1586"/>
        <v>0</v>
      </c>
      <c r="N5732" s="422">
        <f t="shared" si="1587"/>
        <v>0</v>
      </c>
      <c r="O5732" s="422">
        <f t="shared" si="1588"/>
        <v>0</v>
      </c>
      <c r="P5732" s="420"/>
      <c r="Q5732" s="532"/>
      <c r="R5732" s="526" t="str">
        <f t="shared" si="1575"/>
        <v/>
      </c>
      <c r="S5732" s="526" t="str">
        <f t="shared" si="1589"/>
        <v/>
      </c>
      <c r="V5732" s="433" t="str">
        <f>VLOOKUP(A5732,[3]Cartilha!$A:$A,1,FALSE)</f>
        <v>x</v>
      </c>
      <c r="W5732" s="367"/>
    </row>
    <row r="5733" spans="1:23" ht="12" hidden="1" thickBot="1" x14ac:dyDescent="0.25">
      <c r="A5733" s="688" t="s">
        <v>184</v>
      </c>
      <c r="B5733" s="692"/>
      <c r="C5733" s="434"/>
      <c r="D5733" s="435">
        <v>0</v>
      </c>
      <c r="E5733" s="512"/>
      <c r="F5733" s="702">
        <f t="shared" si="1582"/>
        <v>0</v>
      </c>
      <c r="G5733" s="510"/>
      <c r="H5733" s="426"/>
      <c r="I5733" s="422">
        <f t="shared" si="1583"/>
        <v>0</v>
      </c>
      <c r="J5733" s="422">
        <f t="shared" si="1584"/>
        <v>0</v>
      </c>
      <c r="K5733" s="419"/>
      <c r="L5733" s="423">
        <f t="shared" si="1585"/>
        <v>0</v>
      </c>
      <c r="M5733" s="423">
        <f t="shared" si="1586"/>
        <v>0</v>
      </c>
      <c r="N5733" s="422">
        <f t="shared" si="1587"/>
        <v>0</v>
      </c>
      <c r="O5733" s="422">
        <f t="shared" si="1588"/>
        <v>0</v>
      </c>
      <c r="P5733" s="420"/>
      <c r="Q5733" s="532"/>
      <c r="R5733" s="526" t="str">
        <f t="shared" si="1575"/>
        <v/>
      </c>
      <c r="S5733" s="526" t="str">
        <f t="shared" si="1589"/>
        <v/>
      </c>
      <c r="V5733" s="433" t="str">
        <f>VLOOKUP(A5733,[3]Cartilha!$A:$A,1,FALSE)</f>
        <v>x</v>
      </c>
      <c r="W5733" s="367"/>
    </row>
    <row r="5734" spans="1:23" ht="12" hidden="1" thickBot="1" x14ac:dyDescent="0.25">
      <c r="A5734" s="688" t="s">
        <v>184</v>
      </c>
      <c r="B5734" s="692"/>
      <c r="C5734" s="434"/>
      <c r="D5734" s="435">
        <v>0</v>
      </c>
      <c r="E5734" s="512"/>
      <c r="F5734" s="702">
        <f t="shared" si="1582"/>
        <v>0</v>
      </c>
      <c r="G5734" s="510"/>
      <c r="H5734" s="426"/>
      <c r="I5734" s="422">
        <f t="shared" si="1583"/>
        <v>0</v>
      </c>
      <c r="J5734" s="422">
        <f t="shared" si="1584"/>
        <v>0</v>
      </c>
      <c r="K5734" s="419"/>
      <c r="L5734" s="423">
        <f t="shared" si="1585"/>
        <v>0</v>
      </c>
      <c r="M5734" s="423">
        <f t="shared" si="1586"/>
        <v>0</v>
      </c>
      <c r="N5734" s="422">
        <f t="shared" si="1587"/>
        <v>0</v>
      </c>
      <c r="O5734" s="422">
        <f t="shared" si="1588"/>
        <v>0</v>
      </c>
      <c r="P5734" s="420"/>
      <c r="Q5734" s="532"/>
      <c r="R5734" s="526" t="str">
        <f t="shared" si="1575"/>
        <v/>
      </c>
      <c r="S5734" s="526" t="str">
        <f t="shared" si="1589"/>
        <v/>
      </c>
      <c r="V5734" s="433" t="str">
        <f>VLOOKUP(A5734,[3]Cartilha!$A:$A,1,FALSE)</f>
        <v>x</v>
      </c>
      <c r="W5734" s="367"/>
    </row>
    <row r="5735" spans="1:23" ht="12" hidden="1" thickBot="1" x14ac:dyDescent="0.25">
      <c r="A5735" s="688" t="s">
        <v>184</v>
      </c>
      <c r="B5735" s="692"/>
      <c r="C5735" s="434"/>
      <c r="D5735" s="435">
        <v>0</v>
      </c>
      <c r="E5735" s="512"/>
      <c r="F5735" s="702">
        <f t="shared" si="1582"/>
        <v>0</v>
      </c>
      <c r="G5735" s="510"/>
      <c r="H5735" s="426"/>
      <c r="I5735" s="422">
        <f t="shared" si="1583"/>
        <v>0</v>
      </c>
      <c r="J5735" s="422">
        <f t="shared" si="1584"/>
        <v>0</v>
      </c>
      <c r="K5735" s="419"/>
      <c r="L5735" s="423">
        <f t="shared" si="1585"/>
        <v>0</v>
      </c>
      <c r="M5735" s="423">
        <f t="shared" si="1586"/>
        <v>0</v>
      </c>
      <c r="N5735" s="422">
        <f t="shared" si="1587"/>
        <v>0</v>
      </c>
      <c r="O5735" s="422">
        <f t="shared" si="1588"/>
        <v>0</v>
      </c>
      <c r="P5735" s="420"/>
      <c r="Q5735" s="532"/>
      <c r="R5735" s="526" t="str">
        <f t="shared" si="1575"/>
        <v/>
      </c>
      <c r="S5735" s="526" t="str">
        <f t="shared" si="1589"/>
        <v/>
      </c>
      <c r="V5735" s="433" t="str">
        <f>VLOOKUP(A5735,[3]Cartilha!$A:$A,1,FALSE)</f>
        <v>x</v>
      </c>
      <c r="W5735" s="367"/>
    </row>
    <row r="5736" spans="1:23" ht="12" hidden="1" thickBot="1" x14ac:dyDescent="0.25">
      <c r="A5736" s="688" t="s">
        <v>184</v>
      </c>
      <c r="B5736" s="692"/>
      <c r="C5736" s="434"/>
      <c r="D5736" s="435">
        <v>0</v>
      </c>
      <c r="E5736" s="512"/>
      <c r="F5736" s="702">
        <f t="shared" si="1582"/>
        <v>0</v>
      </c>
      <c r="G5736" s="510"/>
      <c r="H5736" s="426"/>
      <c r="I5736" s="422">
        <f t="shared" si="1583"/>
        <v>0</v>
      </c>
      <c r="J5736" s="422">
        <f t="shared" si="1584"/>
        <v>0</v>
      </c>
      <c r="K5736" s="419"/>
      <c r="L5736" s="423">
        <f t="shared" si="1585"/>
        <v>0</v>
      </c>
      <c r="M5736" s="423">
        <f t="shared" si="1586"/>
        <v>0</v>
      </c>
      <c r="N5736" s="422">
        <f t="shared" si="1587"/>
        <v>0</v>
      </c>
      <c r="O5736" s="422">
        <f t="shared" si="1588"/>
        <v>0</v>
      </c>
      <c r="P5736" s="420"/>
      <c r="Q5736" s="532"/>
      <c r="R5736" s="526" t="str">
        <f t="shared" si="1575"/>
        <v/>
      </c>
      <c r="S5736" s="526" t="str">
        <f t="shared" si="1589"/>
        <v/>
      </c>
      <c r="V5736" s="433" t="str">
        <f>VLOOKUP(A5736,[3]Cartilha!$A:$A,1,FALSE)</f>
        <v>x</v>
      </c>
      <c r="W5736" s="367"/>
    </row>
    <row r="5737" spans="1:23" ht="12" hidden="1" thickBot="1" x14ac:dyDescent="0.25">
      <c r="A5737" s="688" t="s">
        <v>184</v>
      </c>
      <c r="B5737" s="692"/>
      <c r="C5737" s="434"/>
      <c r="D5737" s="435">
        <v>0</v>
      </c>
      <c r="E5737" s="512"/>
      <c r="F5737" s="702">
        <f t="shared" si="1582"/>
        <v>0</v>
      </c>
      <c r="G5737" s="510"/>
      <c r="H5737" s="426"/>
      <c r="I5737" s="422">
        <f t="shared" si="1583"/>
        <v>0</v>
      </c>
      <c r="J5737" s="422">
        <f t="shared" si="1584"/>
        <v>0</v>
      </c>
      <c r="K5737" s="419"/>
      <c r="L5737" s="423">
        <f t="shared" si="1585"/>
        <v>0</v>
      </c>
      <c r="M5737" s="423">
        <f t="shared" si="1586"/>
        <v>0</v>
      </c>
      <c r="N5737" s="422">
        <f t="shared" si="1587"/>
        <v>0</v>
      </c>
      <c r="O5737" s="422">
        <f t="shared" si="1588"/>
        <v>0</v>
      </c>
      <c r="P5737" s="420"/>
      <c r="Q5737" s="532"/>
      <c r="R5737" s="526" t="str">
        <f t="shared" si="1575"/>
        <v/>
      </c>
      <c r="S5737" s="526" t="str">
        <f t="shared" si="1589"/>
        <v/>
      </c>
      <c r="V5737" s="433" t="str">
        <f>VLOOKUP(A5737,[3]Cartilha!$A:$A,1,FALSE)</f>
        <v>x</v>
      </c>
      <c r="W5737" s="367"/>
    </row>
    <row r="5738" spans="1:23" ht="12" hidden="1" thickBot="1" x14ac:dyDescent="0.25">
      <c r="A5738" s="688" t="s">
        <v>184</v>
      </c>
      <c r="B5738" s="692"/>
      <c r="C5738" s="434"/>
      <c r="D5738" s="435">
        <v>0</v>
      </c>
      <c r="E5738" s="512"/>
      <c r="F5738" s="702">
        <f t="shared" si="1582"/>
        <v>0</v>
      </c>
      <c r="G5738" s="510"/>
      <c r="H5738" s="426"/>
      <c r="I5738" s="422">
        <f t="shared" si="1583"/>
        <v>0</v>
      </c>
      <c r="J5738" s="422">
        <f t="shared" si="1584"/>
        <v>0</v>
      </c>
      <c r="K5738" s="419"/>
      <c r="L5738" s="423">
        <f t="shared" si="1585"/>
        <v>0</v>
      </c>
      <c r="M5738" s="423">
        <f t="shared" si="1586"/>
        <v>0</v>
      </c>
      <c r="N5738" s="422">
        <f t="shared" si="1587"/>
        <v>0</v>
      </c>
      <c r="O5738" s="422">
        <f t="shared" si="1588"/>
        <v>0</v>
      </c>
      <c r="P5738" s="420"/>
      <c r="Q5738" s="532"/>
      <c r="R5738" s="526" t="str">
        <f t="shared" si="1575"/>
        <v/>
      </c>
      <c r="S5738" s="526" t="str">
        <f t="shared" si="1589"/>
        <v/>
      </c>
      <c r="V5738" s="433" t="str">
        <f>VLOOKUP(A5738,[3]Cartilha!$A:$A,1,FALSE)</f>
        <v>x</v>
      </c>
      <c r="W5738" s="367"/>
    </row>
    <row r="5739" spans="1:23" ht="12" hidden="1" thickBot="1" x14ac:dyDescent="0.25">
      <c r="A5739" s="688" t="s">
        <v>184</v>
      </c>
      <c r="B5739" s="692"/>
      <c r="C5739" s="434"/>
      <c r="D5739" s="435">
        <v>0</v>
      </c>
      <c r="E5739" s="512"/>
      <c r="F5739" s="702">
        <f t="shared" si="1582"/>
        <v>0</v>
      </c>
      <c r="G5739" s="510"/>
      <c r="H5739" s="426"/>
      <c r="I5739" s="422">
        <f t="shared" si="1583"/>
        <v>0</v>
      </c>
      <c r="J5739" s="422">
        <f t="shared" si="1584"/>
        <v>0</v>
      </c>
      <c r="K5739" s="419"/>
      <c r="L5739" s="423">
        <f t="shared" si="1585"/>
        <v>0</v>
      </c>
      <c r="M5739" s="423">
        <f t="shared" si="1586"/>
        <v>0</v>
      </c>
      <c r="N5739" s="422">
        <f t="shared" si="1587"/>
        <v>0</v>
      </c>
      <c r="O5739" s="422">
        <f t="shared" si="1588"/>
        <v>0</v>
      </c>
      <c r="P5739" s="420"/>
      <c r="Q5739" s="532"/>
      <c r="R5739" s="526" t="str">
        <f t="shared" si="1575"/>
        <v/>
      </c>
      <c r="S5739" s="526" t="str">
        <f t="shared" si="1589"/>
        <v/>
      </c>
      <c r="V5739" s="433" t="str">
        <f>VLOOKUP(A5739,[3]Cartilha!$A:$A,1,FALSE)</f>
        <v>x</v>
      </c>
      <c r="W5739" s="367"/>
    </row>
    <row r="5740" spans="1:23" ht="12" hidden="1" thickBot="1" x14ac:dyDescent="0.25">
      <c r="A5740" s="688" t="s">
        <v>184</v>
      </c>
      <c r="B5740" s="692"/>
      <c r="C5740" s="434"/>
      <c r="D5740" s="435">
        <v>0</v>
      </c>
      <c r="E5740" s="512"/>
      <c r="F5740" s="702">
        <f t="shared" si="1582"/>
        <v>0</v>
      </c>
      <c r="G5740" s="510"/>
      <c r="H5740" s="426"/>
      <c r="I5740" s="422">
        <f t="shared" si="1583"/>
        <v>0</v>
      </c>
      <c r="J5740" s="422">
        <f t="shared" si="1584"/>
        <v>0</v>
      </c>
      <c r="K5740" s="419"/>
      <c r="L5740" s="423">
        <f t="shared" si="1585"/>
        <v>0</v>
      </c>
      <c r="M5740" s="423">
        <f t="shared" si="1586"/>
        <v>0</v>
      </c>
      <c r="N5740" s="422">
        <f t="shared" si="1587"/>
        <v>0</v>
      </c>
      <c r="O5740" s="422">
        <f t="shared" si="1588"/>
        <v>0</v>
      </c>
      <c r="P5740" s="420"/>
      <c r="Q5740" s="532"/>
      <c r="R5740" s="526" t="str">
        <f t="shared" ref="R5740:R5803" si="1590">IF(Q5740="X","x",IF(Q5740="xx","x",IF(O5740&gt;0,"x","")))</f>
        <v/>
      </c>
      <c r="S5740" s="526" t="str">
        <f t="shared" si="1589"/>
        <v/>
      </c>
      <c r="V5740" s="433" t="str">
        <f>VLOOKUP(A5740,[3]Cartilha!$A:$A,1,FALSE)</f>
        <v>x</v>
      </c>
      <c r="W5740" s="367"/>
    </row>
    <row r="5741" spans="1:23" ht="12" hidden="1" thickBot="1" x14ac:dyDescent="0.25">
      <c r="A5741" s="688" t="s">
        <v>184</v>
      </c>
      <c r="B5741" s="692"/>
      <c r="C5741" s="434"/>
      <c r="D5741" s="435">
        <v>0</v>
      </c>
      <c r="E5741" s="512"/>
      <c r="F5741" s="702">
        <f t="shared" si="1582"/>
        <v>0</v>
      </c>
      <c r="G5741" s="510"/>
      <c r="H5741" s="426"/>
      <c r="I5741" s="422">
        <f t="shared" si="1583"/>
        <v>0</v>
      </c>
      <c r="J5741" s="422">
        <f t="shared" si="1584"/>
        <v>0</v>
      </c>
      <c r="K5741" s="419"/>
      <c r="L5741" s="423">
        <f t="shared" si="1585"/>
        <v>0</v>
      </c>
      <c r="M5741" s="423">
        <f t="shared" si="1586"/>
        <v>0</v>
      </c>
      <c r="N5741" s="422">
        <f t="shared" si="1587"/>
        <v>0</v>
      </c>
      <c r="O5741" s="422">
        <f t="shared" si="1588"/>
        <v>0</v>
      </c>
      <c r="P5741" s="420"/>
      <c r="Q5741" s="532"/>
      <c r="R5741" s="526" t="str">
        <f t="shared" si="1590"/>
        <v/>
      </c>
      <c r="S5741" s="526" t="str">
        <f t="shared" si="1589"/>
        <v/>
      </c>
      <c r="V5741" s="433" t="str">
        <f>VLOOKUP(A5741,[3]Cartilha!$A:$A,1,FALSE)</f>
        <v>x</v>
      </c>
      <c r="W5741" s="367"/>
    </row>
    <row r="5742" spans="1:23" ht="12" hidden="1" thickBot="1" x14ac:dyDescent="0.25">
      <c r="A5742" s="688" t="s">
        <v>184</v>
      </c>
      <c r="B5742" s="692"/>
      <c r="C5742" s="434"/>
      <c r="D5742" s="435">
        <v>0</v>
      </c>
      <c r="E5742" s="512"/>
      <c r="F5742" s="702">
        <f t="shared" si="1582"/>
        <v>0</v>
      </c>
      <c r="G5742" s="510"/>
      <c r="H5742" s="426"/>
      <c r="I5742" s="422">
        <f t="shared" si="1583"/>
        <v>0</v>
      </c>
      <c r="J5742" s="422">
        <f t="shared" si="1584"/>
        <v>0</v>
      </c>
      <c r="K5742" s="419"/>
      <c r="L5742" s="423">
        <f t="shared" si="1585"/>
        <v>0</v>
      </c>
      <c r="M5742" s="423">
        <f t="shared" si="1586"/>
        <v>0</v>
      </c>
      <c r="N5742" s="422">
        <f t="shared" si="1587"/>
        <v>0</v>
      </c>
      <c r="O5742" s="422">
        <f t="shared" si="1588"/>
        <v>0</v>
      </c>
      <c r="P5742" s="420"/>
      <c r="Q5742" s="532"/>
      <c r="R5742" s="526" t="str">
        <f t="shared" si="1590"/>
        <v/>
      </c>
      <c r="S5742" s="526" t="str">
        <f t="shared" si="1589"/>
        <v/>
      </c>
      <c r="V5742" s="433" t="str">
        <f>VLOOKUP(A5742,[3]Cartilha!$A:$A,1,FALSE)</f>
        <v>x</v>
      </c>
      <c r="W5742" s="367"/>
    </row>
    <row r="5743" spans="1:23" ht="12" hidden="1" thickBot="1" x14ac:dyDescent="0.25">
      <c r="A5743" s="688" t="s">
        <v>184</v>
      </c>
      <c r="B5743" s="692"/>
      <c r="C5743" s="434"/>
      <c r="D5743" s="435">
        <v>0</v>
      </c>
      <c r="E5743" s="512"/>
      <c r="F5743" s="702">
        <f t="shared" si="1582"/>
        <v>0</v>
      </c>
      <c r="G5743" s="510"/>
      <c r="H5743" s="426"/>
      <c r="I5743" s="422">
        <f t="shared" si="1583"/>
        <v>0</v>
      </c>
      <c r="J5743" s="422">
        <f t="shared" si="1584"/>
        <v>0</v>
      </c>
      <c r="K5743" s="419"/>
      <c r="L5743" s="423">
        <f t="shared" si="1585"/>
        <v>0</v>
      </c>
      <c r="M5743" s="423">
        <f t="shared" si="1586"/>
        <v>0</v>
      </c>
      <c r="N5743" s="422">
        <f t="shared" si="1587"/>
        <v>0</v>
      </c>
      <c r="O5743" s="422">
        <f t="shared" si="1588"/>
        <v>0</v>
      </c>
      <c r="P5743" s="420"/>
      <c r="Q5743" s="532"/>
      <c r="R5743" s="526" t="str">
        <f t="shared" si="1590"/>
        <v/>
      </c>
      <c r="S5743" s="526" t="str">
        <f t="shared" si="1589"/>
        <v/>
      </c>
      <c r="V5743" s="433" t="str">
        <f>VLOOKUP(A5743,[3]Cartilha!$A:$A,1,FALSE)</f>
        <v>x</v>
      </c>
      <c r="W5743" s="367"/>
    </row>
    <row r="5744" spans="1:23" ht="12" hidden="1" thickBot="1" x14ac:dyDescent="0.25">
      <c r="A5744" s="688" t="s">
        <v>184</v>
      </c>
      <c r="B5744" s="692"/>
      <c r="C5744" s="434"/>
      <c r="D5744" s="435">
        <v>0</v>
      </c>
      <c r="E5744" s="512"/>
      <c r="F5744" s="702">
        <f t="shared" si="1582"/>
        <v>0</v>
      </c>
      <c r="G5744" s="510"/>
      <c r="H5744" s="426"/>
      <c r="I5744" s="422">
        <f t="shared" si="1583"/>
        <v>0</v>
      </c>
      <c r="J5744" s="422">
        <f t="shared" si="1584"/>
        <v>0</v>
      </c>
      <c r="K5744" s="419"/>
      <c r="L5744" s="423">
        <f t="shared" si="1585"/>
        <v>0</v>
      </c>
      <c r="M5744" s="423">
        <f t="shared" si="1586"/>
        <v>0</v>
      </c>
      <c r="N5744" s="422">
        <f t="shared" si="1587"/>
        <v>0</v>
      </c>
      <c r="O5744" s="422">
        <f t="shared" si="1588"/>
        <v>0</v>
      </c>
      <c r="P5744" s="420"/>
      <c r="Q5744" s="532"/>
      <c r="R5744" s="526" t="str">
        <f t="shared" si="1590"/>
        <v/>
      </c>
      <c r="S5744" s="526" t="str">
        <f t="shared" si="1589"/>
        <v/>
      </c>
      <c r="V5744" s="433" t="str">
        <f>VLOOKUP(A5744,[3]Cartilha!$A:$A,1,FALSE)</f>
        <v>x</v>
      </c>
      <c r="W5744" s="367"/>
    </row>
    <row r="5745" spans="1:23" ht="12" hidden="1" thickBot="1" x14ac:dyDescent="0.25">
      <c r="A5745" s="688" t="s">
        <v>184</v>
      </c>
      <c r="B5745" s="692"/>
      <c r="C5745" s="434"/>
      <c r="D5745" s="435">
        <v>0</v>
      </c>
      <c r="E5745" s="512"/>
      <c r="F5745" s="702">
        <f t="shared" si="1582"/>
        <v>0</v>
      </c>
      <c r="G5745" s="510"/>
      <c r="H5745" s="426"/>
      <c r="I5745" s="422">
        <f t="shared" si="1583"/>
        <v>0</v>
      </c>
      <c r="J5745" s="422">
        <f t="shared" si="1584"/>
        <v>0</v>
      </c>
      <c r="K5745" s="419"/>
      <c r="L5745" s="423">
        <f t="shared" si="1585"/>
        <v>0</v>
      </c>
      <c r="M5745" s="423">
        <f t="shared" si="1586"/>
        <v>0</v>
      </c>
      <c r="N5745" s="422">
        <f t="shared" si="1587"/>
        <v>0</v>
      </c>
      <c r="O5745" s="422">
        <f t="shared" si="1588"/>
        <v>0</v>
      </c>
      <c r="P5745" s="420"/>
      <c r="Q5745" s="532"/>
      <c r="R5745" s="526" t="str">
        <f t="shared" si="1590"/>
        <v/>
      </c>
      <c r="S5745" s="526" t="str">
        <f t="shared" si="1589"/>
        <v/>
      </c>
      <c r="V5745" s="433" t="str">
        <f>VLOOKUP(A5745,[3]Cartilha!$A:$A,1,FALSE)</f>
        <v>x</v>
      </c>
      <c r="W5745" s="367"/>
    </row>
    <row r="5746" spans="1:23" ht="12" hidden="1" thickBot="1" x14ac:dyDescent="0.25">
      <c r="A5746" s="688" t="s">
        <v>184</v>
      </c>
      <c r="B5746" s="692"/>
      <c r="C5746" s="434"/>
      <c r="D5746" s="435">
        <v>0</v>
      </c>
      <c r="E5746" s="512"/>
      <c r="F5746" s="702">
        <f t="shared" si="1582"/>
        <v>0</v>
      </c>
      <c r="G5746" s="510"/>
      <c r="H5746" s="426"/>
      <c r="I5746" s="422">
        <f t="shared" si="1583"/>
        <v>0</v>
      </c>
      <c r="J5746" s="422">
        <f t="shared" si="1584"/>
        <v>0</v>
      </c>
      <c r="K5746" s="419"/>
      <c r="L5746" s="423">
        <f t="shared" si="1585"/>
        <v>0</v>
      </c>
      <c r="M5746" s="423">
        <f t="shared" si="1586"/>
        <v>0</v>
      </c>
      <c r="N5746" s="422">
        <f t="shared" si="1587"/>
        <v>0</v>
      </c>
      <c r="O5746" s="422">
        <f t="shared" si="1588"/>
        <v>0</v>
      </c>
      <c r="P5746" s="420"/>
      <c r="Q5746" s="532"/>
      <c r="R5746" s="526" t="str">
        <f t="shared" si="1590"/>
        <v/>
      </c>
      <c r="S5746" s="526" t="str">
        <f t="shared" si="1589"/>
        <v/>
      </c>
      <c r="V5746" s="433" t="str">
        <f>VLOOKUP(A5746,[3]Cartilha!$A:$A,1,FALSE)</f>
        <v>x</v>
      </c>
      <c r="W5746" s="367"/>
    </row>
    <row r="5747" spans="1:23" ht="12" hidden="1" thickBot="1" x14ac:dyDescent="0.25">
      <c r="A5747" s="688" t="s">
        <v>184</v>
      </c>
      <c r="B5747" s="692"/>
      <c r="C5747" s="434"/>
      <c r="D5747" s="435">
        <v>0</v>
      </c>
      <c r="E5747" s="512"/>
      <c r="F5747" s="702">
        <f t="shared" si="1582"/>
        <v>0</v>
      </c>
      <c r="G5747" s="510"/>
      <c r="H5747" s="426"/>
      <c r="I5747" s="422">
        <f t="shared" si="1583"/>
        <v>0</v>
      </c>
      <c r="J5747" s="422">
        <f t="shared" si="1584"/>
        <v>0</v>
      </c>
      <c r="K5747" s="419"/>
      <c r="L5747" s="423">
        <f t="shared" si="1585"/>
        <v>0</v>
      </c>
      <c r="M5747" s="423">
        <f t="shared" si="1586"/>
        <v>0</v>
      </c>
      <c r="N5747" s="422">
        <f t="shared" si="1587"/>
        <v>0</v>
      </c>
      <c r="O5747" s="422">
        <f t="shared" si="1588"/>
        <v>0</v>
      </c>
      <c r="P5747" s="420"/>
      <c r="Q5747" s="532"/>
      <c r="R5747" s="526" t="str">
        <f t="shared" si="1590"/>
        <v/>
      </c>
      <c r="S5747" s="526" t="str">
        <f t="shared" si="1589"/>
        <v/>
      </c>
      <c r="V5747" s="433" t="str">
        <f>VLOOKUP(A5747,[3]Cartilha!$A:$A,1,FALSE)</f>
        <v>x</v>
      </c>
      <c r="W5747" s="367"/>
    </row>
    <row r="5748" spans="1:23" ht="12" hidden="1" thickBot="1" x14ac:dyDescent="0.25">
      <c r="A5748" s="688" t="s">
        <v>184</v>
      </c>
      <c r="B5748" s="692"/>
      <c r="C5748" s="434"/>
      <c r="D5748" s="435">
        <v>0</v>
      </c>
      <c r="E5748" s="512"/>
      <c r="F5748" s="702">
        <f t="shared" si="1582"/>
        <v>0</v>
      </c>
      <c r="G5748" s="510"/>
      <c r="H5748" s="426"/>
      <c r="I5748" s="422">
        <f t="shared" si="1583"/>
        <v>0</v>
      </c>
      <c r="J5748" s="422">
        <f t="shared" si="1584"/>
        <v>0</v>
      </c>
      <c r="K5748" s="419"/>
      <c r="L5748" s="423">
        <f t="shared" si="1585"/>
        <v>0</v>
      </c>
      <c r="M5748" s="423">
        <f t="shared" si="1586"/>
        <v>0</v>
      </c>
      <c r="N5748" s="422">
        <f t="shared" si="1587"/>
        <v>0</v>
      </c>
      <c r="O5748" s="422">
        <f t="shared" si="1588"/>
        <v>0</v>
      </c>
      <c r="P5748" s="420"/>
      <c r="Q5748" s="532"/>
      <c r="R5748" s="526" t="str">
        <f t="shared" si="1590"/>
        <v/>
      </c>
      <c r="S5748" s="526" t="str">
        <f t="shared" si="1589"/>
        <v/>
      </c>
      <c r="V5748" s="433" t="str">
        <f>VLOOKUP(A5748,[3]Cartilha!$A:$A,1,FALSE)</f>
        <v>x</v>
      </c>
      <c r="W5748" s="367"/>
    </row>
    <row r="5749" spans="1:23" ht="12" hidden="1" thickBot="1" x14ac:dyDescent="0.25">
      <c r="A5749" s="688" t="s">
        <v>184</v>
      </c>
      <c r="B5749" s="692"/>
      <c r="C5749" s="434"/>
      <c r="D5749" s="435">
        <v>0</v>
      </c>
      <c r="E5749" s="512"/>
      <c r="F5749" s="702">
        <f t="shared" si="1582"/>
        <v>0</v>
      </c>
      <c r="G5749" s="510"/>
      <c r="H5749" s="426"/>
      <c r="I5749" s="422">
        <f t="shared" si="1583"/>
        <v>0</v>
      </c>
      <c r="J5749" s="422">
        <f t="shared" si="1584"/>
        <v>0</v>
      </c>
      <c r="K5749" s="419"/>
      <c r="L5749" s="423">
        <f t="shared" si="1585"/>
        <v>0</v>
      </c>
      <c r="M5749" s="423">
        <f t="shared" si="1586"/>
        <v>0</v>
      </c>
      <c r="N5749" s="422">
        <f t="shared" si="1587"/>
        <v>0</v>
      </c>
      <c r="O5749" s="422">
        <f t="shared" si="1588"/>
        <v>0</v>
      </c>
      <c r="P5749" s="420"/>
      <c r="Q5749" s="532"/>
      <c r="R5749" s="526" t="str">
        <f t="shared" si="1590"/>
        <v/>
      </c>
      <c r="S5749" s="526" t="str">
        <f t="shared" si="1589"/>
        <v/>
      </c>
      <c r="V5749" s="433" t="str">
        <f>VLOOKUP(A5749,[3]Cartilha!$A:$A,1,FALSE)</f>
        <v>x</v>
      </c>
      <c r="W5749" s="367"/>
    </row>
    <row r="5750" spans="1:23" ht="12" hidden="1" thickBot="1" x14ac:dyDescent="0.25">
      <c r="A5750" s="688" t="s">
        <v>184</v>
      </c>
      <c r="B5750" s="692"/>
      <c r="C5750" s="434"/>
      <c r="D5750" s="435">
        <v>0</v>
      </c>
      <c r="E5750" s="512"/>
      <c r="F5750" s="702">
        <f t="shared" si="1582"/>
        <v>0</v>
      </c>
      <c r="G5750" s="510"/>
      <c r="H5750" s="426"/>
      <c r="I5750" s="422">
        <f t="shared" si="1583"/>
        <v>0</v>
      </c>
      <c r="J5750" s="422">
        <f t="shared" si="1584"/>
        <v>0</v>
      </c>
      <c r="K5750" s="419"/>
      <c r="L5750" s="423">
        <f t="shared" si="1585"/>
        <v>0</v>
      </c>
      <c r="M5750" s="423">
        <f t="shared" si="1586"/>
        <v>0</v>
      </c>
      <c r="N5750" s="422">
        <f t="shared" si="1587"/>
        <v>0</v>
      </c>
      <c r="O5750" s="422">
        <f t="shared" si="1588"/>
        <v>0</v>
      </c>
      <c r="P5750" s="420"/>
      <c r="Q5750" s="532"/>
      <c r="R5750" s="526" t="str">
        <f t="shared" si="1590"/>
        <v/>
      </c>
      <c r="S5750" s="526" t="str">
        <f t="shared" si="1589"/>
        <v/>
      </c>
      <c r="V5750" s="433" t="str">
        <f>VLOOKUP(A5750,[3]Cartilha!$A:$A,1,FALSE)</f>
        <v>x</v>
      </c>
      <c r="W5750" s="367"/>
    </row>
    <row r="5751" spans="1:23" ht="12" hidden="1" thickBot="1" x14ac:dyDescent="0.25">
      <c r="A5751" s="688" t="s">
        <v>184</v>
      </c>
      <c r="B5751" s="692"/>
      <c r="C5751" s="434"/>
      <c r="D5751" s="435">
        <v>0</v>
      </c>
      <c r="E5751" s="512"/>
      <c r="F5751" s="702">
        <f t="shared" si="1582"/>
        <v>0</v>
      </c>
      <c r="G5751" s="510"/>
      <c r="H5751" s="426"/>
      <c r="I5751" s="422">
        <f t="shared" si="1583"/>
        <v>0</v>
      </c>
      <c r="J5751" s="422">
        <f t="shared" si="1584"/>
        <v>0</v>
      </c>
      <c r="K5751" s="419"/>
      <c r="L5751" s="423">
        <f t="shared" si="1585"/>
        <v>0</v>
      </c>
      <c r="M5751" s="423">
        <f t="shared" si="1586"/>
        <v>0</v>
      </c>
      <c r="N5751" s="422">
        <f t="shared" si="1587"/>
        <v>0</v>
      </c>
      <c r="O5751" s="422">
        <f t="shared" si="1588"/>
        <v>0</v>
      </c>
      <c r="P5751" s="420"/>
      <c r="Q5751" s="532"/>
      <c r="R5751" s="526" t="str">
        <f t="shared" si="1590"/>
        <v/>
      </c>
      <c r="S5751" s="526" t="str">
        <f t="shared" si="1589"/>
        <v/>
      </c>
      <c r="V5751" s="433" t="str">
        <f>VLOOKUP(A5751,[3]Cartilha!$A:$A,1,FALSE)</f>
        <v>x</v>
      </c>
      <c r="W5751" s="367"/>
    </row>
    <row r="5752" spans="1:23" ht="12" hidden="1" thickBot="1" x14ac:dyDescent="0.25">
      <c r="A5752" s="688" t="s">
        <v>184</v>
      </c>
      <c r="B5752" s="692"/>
      <c r="C5752" s="434"/>
      <c r="D5752" s="435">
        <v>0</v>
      </c>
      <c r="E5752" s="512"/>
      <c r="F5752" s="702">
        <f t="shared" si="1582"/>
        <v>0</v>
      </c>
      <c r="G5752" s="510"/>
      <c r="H5752" s="426"/>
      <c r="I5752" s="422">
        <f t="shared" si="1583"/>
        <v>0</v>
      </c>
      <c r="J5752" s="422">
        <f t="shared" si="1584"/>
        <v>0</v>
      </c>
      <c r="K5752" s="419"/>
      <c r="L5752" s="423">
        <f t="shared" si="1585"/>
        <v>0</v>
      </c>
      <c r="M5752" s="423">
        <f t="shared" si="1586"/>
        <v>0</v>
      </c>
      <c r="N5752" s="422">
        <f t="shared" si="1587"/>
        <v>0</v>
      </c>
      <c r="O5752" s="422">
        <f t="shared" si="1588"/>
        <v>0</v>
      </c>
      <c r="P5752" s="420"/>
      <c r="Q5752" s="532"/>
      <c r="R5752" s="526" t="str">
        <f t="shared" si="1590"/>
        <v/>
      </c>
      <c r="S5752" s="526" t="str">
        <f t="shared" si="1589"/>
        <v/>
      </c>
      <c r="V5752" s="433" t="str">
        <f>VLOOKUP(A5752,[3]Cartilha!$A:$A,1,FALSE)</f>
        <v>x</v>
      </c>
      <c r="W5752" s="367"/>
    </row>
    <row r="5753" spans="1:23" ht="12" hidden="1" thickBot="1" x14ac:dyDescent="0.25">
      <c r="A5753" s="688" t="s">
        <v>184</v>
      </c>
      <c r="B5753" s="692"/>
      <c r="C5753" s="434"/>
      <c r="D5753" s="435">
        <v>0</v>
      </c>
      <c r="E5753" s="512"/>
      <c r="F5753" s="702">
        <f t="shared" si="1582"/>
        <v>0</v>
      </c>
      <c r="G5753" s="510"/>
      <c r="H5753" s="426"/>
      <c r="I5753" s="422">
        <f t="shared" si="1583"/>
        <v>0</v>
      </c>
      <c r="J5753" s="422">
        <f t="shared" si="1584"/>
        <v>0</v>
      </c>
      <c r="K5753" s="419"/>
      <c r="L5753" s="423">
        <f t="shared" si="1585"/>
        <v>0</v>
      </c>
      <c r="M5753" s="423">
        <f t="shared" si="1586"/>
        <v>0</v>
      </c>
      <c r="N5753" s="422">
        <f t="shared" si="1587"/>
        <v>0</v>
      </c>
      <c r="O5753" s="422">
        <f t="shared" si="1588"/>
        <v>0</v>
      </c>
      <c r="P5753" s="420"/>
      <c r="Q5753" s="532"/>
      <c r="R5753" s="526" t="str">
        <f t="shared" si="1590"/>
        <v/>
      </c>
      <c r="S5753" s="526" t="str">
        <f t="shared" si="1589"/>
        <v/>
      </c>
      <c r="V5753" s="433" t="str">
        <f>VLOOKUP(A5753,[3]Cartilha!$A:$A,1,FALSE)</f>
        <v>x</v>
      </c>
      <c r="W5753" s="367"/>
    </row>
    <row r="5754" spans="1:23" ht="12" hidden="1" thickBot="1" x14ac:dyDescent="0.25">
      <c r="A5754" s="688" t="s">
        <v>184</v>
      </c>
      <c r="B5754" s="692"/>
      <c r="C5754" s="434"/>
      <c r="D5754" s="435">
        <v>0</v>
      </c>
      <c r="E5754" s="512"/>
      <c r="F5754" s="702">
        <f t="shared" si="1582"/>
        <v>0</v>
      </c>
      <c r="G5754" s="510"/>
      <c r="H5754" s="426"/>
      <c r="I5754" s="422">
        <f t="shared" si="1583"/>
        <v>0</v>
      </c>
      <c r="J5754" s="422">
        <f t="shared" si="1584"/>
        <v>0</v>
      </c>
      <c r="K5754" s="419"/>
      <c r="L5754" s="423">
        <f t="shared" si="1585"/>
        <v>0</v>
      </c>
      <c r="M5754" s="423">
        <f t="shared" si="1586"/>
        <v>0</v>
      </c>
      <c r="N5754" s="422">
        <f t="shared" si="1587"/>
        <v>0</v>
      </c>
      <c r="O5754" s="422">
        <f t="shared" si="1588"/>
        <v>0</v>
      </c>
      <c r="P5754" s="420"/>
      <c r="Q5754" s="532"/>
      <c r="R5754" s="526" t="str">
        <f t="shared" si="1590"/>
        <v/>
      </c>
      <c r="S5754" s="526" t="str">
        <f t="shared" si="1589"/>
        <v/>
      </c>
      <c r="V5754" s="433" t="str">
        <f>VLOOKUP(A5754,[3]Cartilha!$A:$A,1,FALSE)</f>
        <v>x</v>
      </c>
      <c r="W5754" s="367"/>
    </row>
    <row r="5755" spans="1:23" ht="12" hidden="1" thickBot="1" x14ac:dyDescent="0.25">
      <c r="A5755" s="688" t="s">
        <v>184</v>
      </c>
      <c r="B5755" s="692"/>
      <c r="C5755" s="434"/>
      <c r="D5755" s="435">
        <v>0</v>
      </c>
      <c r="E5755" s="512"/>
      <c r="F5755" s="702">
        <f t="shared" si="1582"/>
        <v>0</v>
      </c>
      <c r="G5755" s="510"/>
      <c r="H5755" s="426"/>
      <c r="I5755" s="422">
        <f t="shared" ref="I5755:I5782" si="1591">IF(ISBLANK(E5755),0,ROUND(F5755*G5755,2))</f>
        <v>0</v>
      </c>
      <c r="J5755" s="422">
        <f t="shared" ref="J5755:J5782" si="1592">IF(ISBLANK(G5755),0,ROUND(G5755*H5755,2))</f>
        <v>0</v>
      </c>
      <c r="K5755" s="419"/>
      <c r="L5755" s="423">
        <f t="shared" ref="L5755:L5782" si="1593">G5755</f>
        <v>0</v>
      </c>
      <c r="M5755" s="423">
        <f t="shared" ref="M5755:M5782" si="1594">H5755</f>
        <v>0</v>
      </c>
      <c r="N5755" s="422">
        <f t="shared" ref="N5755:N5782" si="1595">IF(ISBLANK(E5755),0,ROUND(F5755*L5755,2))</f>
        <v>0</v>
      </c>
      <c r="O5755" s="422">
        <f t="shared" ref="O5755:O5782" si="1596">IF(ISBLANK(L5755),0,ROUND(L5755*M5755,2))</f>
        <v>0</v>
      </c>
      <c r="P5755" s="420"/>
      <c r="Q5755" s="532"/>
      <c r="R5755" s="526" t="str">
        <f t="shared" si="1590"/>
        <v/>
      </c>
      <c r="S5755" s="526" t="str">
        <f t="shared" si="1589"/>
        <v/>
      </c>
      <c r="V5755" s="433" t="str">
        <f>VLOOKUP(A5755,[3]Cartilha!$A:$A,1,FALSE)</f>
        <v>x</v>
      </c>
      <c r="W5755" s="367"/>
    </row>
    <row r="5756" spans="1:23" ht="12" hidden="1" thickBot="1" x14ac:dyDescent="0.25">
      <c r="A5756" s="688" t="s">
        <v>184</v>
      </c>
      <c r="B5756" s="692"/>
      <c r="C5756" s="434"/>
      <c r="D5756" s="435">
        <v>0</v>
      </c>
      <c r="E5756" s="512"/>
      <c r="F5756" s="702">
        <f t="shared" si="1582"/>
        <v>0</v>
      </c>
      <c r="G5756" s="510"/>
      <c r="H5756" s="426"/>
      <c r="I5756" s="422">
        <f t="shared" si="1591"/>
        <v>0</v>
      </c>
      <c r="J5756" s="422">
        <f t="shared" si="1592"/>
        <v>0</v>
      </c>
      <c r="K5756" s="419"/>
      <c r="L5756" s="423">
        <f t="shared" si="1593"/>
        <v>0</v>
      </c>
      <c r="M5756" s="423">
        <f t="shared" si="1594"/>
        <v>0</v>
      </c>
      <c r="N5756" s="422">
        <f t="shared" si="1595"/>
        <v>0</v>
      </c>
      <c r="O5756" s="422">
        <f t="shared" si="1596"/>
        <v>0</v>
      </c>
      <c r="P5756" s="420"/>
      <c r="Q5756" s="532"/>
      <c r="R5756" s="526" t="str">
        <f t="shared" si="1590"/>
        <v/>
      </c>
      <c r="S5756" s="526" t="str">
        <f t="shared" si="1589"/>
        <v/>
      </c>
      <c r="V5756" s="433" t="str">
        <f>VLOOKUP(A5756,[3]Cartilha!$A:$A,1,FALSE)</f>
        <v>x</v>
      </c>
      <c r="W5756" s="367"/>
    </row>
    <row r="5757" spans="1:23" ht="12" hidden="1" thickBot="1" x14ac:dyDescent="0.25">
      <c r="A5757" s="688" t="s">
        <v>184</v>
      </c>
      <c r="B5757" s="692"/>
      <c r="C5757" s="434"/>
      <c r="D5757" s="435">
        <v>0</v>
      </c>
      <c r="E5757" s="512"/>
      <c r="F5757" s="702">
        <f t="shared" si="1582"/>
        <v>0</v>
      </c>
      <c r="G5757" s="510"/>
      <c r="H5757" s="426"/>
      <c r="I5757" s="422">
        <f t="shared" si="1591"/>
        <v>0</v>
      </c>
      <c r="J5757" s="422">
        <f t="shared" si="1592"/>
        <v>0</v>
      </c>
      <c r="K5757" s="419"/>
      <c r="L5757" s="423">
        <f t="shared" si="1593"/>
        <v>0</v>
      </c>
      <c r="M5757" s="423">
        <f t="shared" si="1594"/>
        <v>0</v>
      </c>
      <c r="N5757" s="422">
        <f t="shared" si="1595"/>
        <v>0</v>
      </c>
      <c r="O5757" s="422">
        <f t="shared" si="1596"/>
        <v>0</v>
      </c>
      <c r="P5757" s="420"/>
      <c r="Q5757" s="532"/>
      <c r="R5757" s="526" t="str">
        <f t="shared" si="1590"/>
        <v/>
      </c>
      <c r="S5757" s="526" t="str">
        <f t="shared" si="1589"/>
        <v/>
      </c>
      <c r="V5757" s="433" t="str">
        <f>VLOOKUP(A5757,[3]Cartilha!$A:$A,1,FALSE)</f>
        <v>x</v>
      </c>
      <c r="W5757" s="367"/>
    </row>
    <row r="5758" spans="1:23" ht="12" hidden="1" thickBot="1" x14ac:dyDescent="0.25">
      <c r="A5758" s="688" t="s">
        <v>184</v>
      </c>
      <c r="B5758" s="692"/>
      <c r="C5758" s="434"/>
      <c r="D5758" s="435">
        <v>0</v>
      </c>
      <c r="E5758" s="512"/>
      <c r="F5758" s="702">
        <f t="shared" si="1582"/>
        <v>0</v>
      </c>
      <c r="G5758" s="510"/>
      <c r="H5758" s="426"/>
      <c r="I5758" s="422">
        <f t="shared" si="1591"/>
        <v>0</v>
      </c>
      <c r="J5758" s="422">
        <f t="shared" si="1592"/>
        <v>0</v>
      </c>
      <c r="K5758" s="419"/>
      <c r="L5758" s="423">
        <f t="shared" si="1593"/>
        <v>0</v>
      </c>
      <c r="M5758" s="423">
        <f t="shared" si="1594"/>
        <v>0</v>
      </c>
      <c r="N5758" s="422">
        <f t="shared" si="1595"/>
        <v>0</v>
      </c>
      <c r="O5758" s="422">
        <f t="shared" si="1596"/>
        <v>0</v>
      </c>
      <c r="P5758" s="420"/>
      <c r="Q5758" s="532"/>
      <c r="R5758" s="526" t="str">
        <f t="shared" si="1590"/>
        <v/>
      </c>
      <c r="S5758" s="526" t="str">
        <f t="shared" si="1589"/>
        <v/>
      </c>
      <c r="V5758" s="433" t="str">
        <f>VLOOKUP(A5758,[3]Cartilha!$A:$A,1,FALSE)</f>
        <v>x</v>
      </c>
      <c r="W5758" s="367"/>
    </row>
    <row r="5759" spans="1:23" ht="12" hidden="1" thickBot="1" x14ac:dyDescent="0.25">
      <c r="A5759" s="688" t="s">
        <v>184</v>
      </c>
      <c r="B5759" s="692"/>
      <c r="C5759" s="434"/>
      <c r="D5759" s="435">
        <v>0</v>
      </c>
      <c r="E5759" s="512"/>
      <c r="F5759" s="702">
        <f t="shared" si="1582"/>
        <v>0</v>
      </c>
      <c r="G5759" s="510"/>
      <c r="H5759" s="426"/>
      <c r="I5759" s="422">
        <f t="shared" si="1591"/>
        <v>0</v>
      </c>
      <c r="J5759" s="422">
        <f t="shared" si="1592"/>
        <v>0</v>
      </c>
      <c r="K5759" s="419"/>
      <c r="L5759" s="423">
        <f t="shared" si="1593"/>
        <v>0</v>
      </c>
      <c r="M5759" s="423">
        <f t="shared" si="1594"/>
        <v>0</v>
      </c>
      <c r="N5759" s="422">
        <f t="shared" si="1595"/>
        <v>0</v>
      </c>
      <c r="O5759" s="422">
        <f t="shared" si="1596"/>
        <v>0</v>
      </c>
      <c r="P5759" s="420"/>
      <c r="Q5759" s="532"/>
      <c r="R5759" s="526" t="str">
        <f t="shared" si="1590"/>
        <v/>
      </c>
      <c r="S5759" s="526" t="str">
        <f t="shared" si="1589"/>
        <v/>
      </c>
      <c r="V5759" s="433" t="str">
        <f>VLOOKUP(A5759,[3]Cartilha!$A:$A,1,FALSE)</f>
        <v>x</v>
      </c>
      <c r="W5759" s="367"/>
    </row>
    <row r="5760" spans="1:23" ht="12" hidden="1" thickBot="1" x14ac:dyDescent="0.25">
      <c r="A5760" s="688" t="s">
        <v>184</v>
      </c>
      <c r="B5760" s="692"/>
      <c r="C5760" s="434"/>
      <c r="D5760" s="435">
        <v>0</v>
      </c>
      <c r="E5760" s="512"/>
      <c r="F5760" s="702">
        <f t="shared" si="1582"/>
        <v>0</v>
      </c>
      <c r="G5760" s="510"/>
      <c r="H5760" s="426"/>
      <c r="I5760" s="422">
        <f t="shared" si="1591"/>
        <v>0</v>
      </c>
      <c r="J5760" s="422">
        <f t="shared" si="1592"/>
        <v>0</v>
      </c>
      <c r="K5760" s="419"/>
      <c r="L5760" s="423">
        <f t="shared" si="1593"/>
        <v>0</v>
      </c>
      <c r="M5760" s="423">
        <f t="shared" si="1594"/>
        <v>0</v>
      </c>
      <c r="N5760" s="422">
        <f t="shared" si="1595"/>
        <v>0</v>
      </c>
      <c r="O5760" s="422">
        <f t="shared" si="1596"/>
        <v>0</v>
      </c>
      <c r="P5760" s="420"/>
      <c r="Q5760" s="532"/>
      <c r="R5760" s="526" t="str">
        <f t="shared" si="1590"/>
        <v/>
      </c>
      <c r="S5760" s="526" t="str">
        <f t="shared" si="1589"/>
        <v/>
      </c>
      <c r="V5760" s="433" t="str">
        <f>VLOOKUP(A5760,[3]Cartilha!$A:$A,1,FALSE)</f>
        <v>x</v>
      </c>
      <c r="W5760" s="367"/>
    </row>
    <row r="5761" spans="1:23" ht="12" hidden="1" thickBot="1" x14ac:dyDescent="0.25">
      <c r="A5761" s="688" t="s">
        <v>184</v>
      </c>
      <c r="B5761" s="692"/>
      <c r="C5761" s="434"/>
      <c r="D5761" s="435">
        <v>0</v>
      </c>
      <c r="E5761" s="512"/>
      <c r="F5761" s="702">
        <f t="shared" si="1582"/>
        <v>0</v>
      </c>
      <c r="G5761" s="510"/>
      <c r="H5761" s="426"/>
      <c r="I5761" s="422">
        <f t="shared" si="1591"/>
        <v>0</v>
      </c>
      <c r="J5761" s="422">
        <f t="shared" si="1592"/>
        <v>0</v>
      </c>
      <c r="K5761" s="419"/>
      <c r="L5761" s="423">
        <f t="shared" si="1593"/>
        <v>0</v>
      </c>
      <c r="M5761" s="423">
        <f t="shared" si="1594"/>
        <v>0</v>
      </c>
      <c r="N5761" s="422">
        <f t="shared" si="1595"/>
        <v>0</v>
      </c>
      <c r="O5761" s="422">
        <f t="shared" si="1596"/>
        <v>0</v>
      </c>
      <c r="P5761" s="420"/>
      <c r="Q5761" s="532"/>
      <c r="R5761" s="526" t="str">
        <f t="shared" si="1590"/>
        <v/>
      </c>
      <c r="S5761" s="526" t="str">
        <f t="shared" si="1589"/>
        <v/>
      </c>
      <c r="V5761" s="433" t="str">
        <f>VLOOKUP(A5761,[3]Cartilha!$A:$A,1,FALSE)</f>
        <v>x</v>
      </c>
      <c r="W5761" s="367"/>
    </row>
    <row r="5762" spans="1:23" ht="12" hidden="1" thickBot="1" x14ac:dyDescent="0.25">
      <c r="A5762" s="688" t="s">
        <v>184</v>
      </c>
      <c r="B5762" s="692"/>
      <c r="C5762" s="434"/>
      <c r="D5762" s="435">
        <v>0</v>
      </c>
      <c r="E5762" s="512"/>
      <c r="F5762" s="702">
        <f t="shared" si="1582"/>
        <v>0</v>
      </c>
      <c r="G5762" s="510"/>
      <c r="H5762" s="426"/>
      <c r="I5762" s="422">
        <f t="shared" si="1591"/>
        <v>0</v>
      </c>
      <c r="J5762" s="422">
        <f t="shared" si="1592"/>
        <v>0</v>
      </c>
      <c r="K5762" s="419"/>
      <c r="L5762" s="423">
        <f t="shared" si="1593"/>
        <v>0</v>
      </c>
      <c r="M5762" s="423">
        <f t="shared" si="1594"/>
        <v>0</v>
      </c>
      <c r="N5762" s="422">
        <f t="shared" si="1595"/>
        <v>0</v>
      </c>
      <c r="O5762" s="422">
        <f t="shared" si="1596"/>
        <v>0</v>
      </c>
      <c r="P5762" s="420"/>
      <c r="Q5762" s="532"/>
      <c r="R5762" s="526" t="str">
        <f t="shared" si="1590"/>
        <v/>
      </c>
      <c r="S5762" s="526" t="str">
        <f t="shared" si="1589"/>
        <v/>
      </c>
      <c r="V5762" s="433" t="str">
        <f>VLOOKUP(A5762,[3]Cartilha!$A:$A,1,FALSE)</f>
        <v>x</v>
      </c>
      <c r="W5762" s="367"/>
    </row>
    <row r="5763" spans="1:23" ht="12" hidden="1" thickBot="1" x14ac:dyDescent="0.25">
      <c r="A5763" s="688" t="s">
        <v>184</v>
      </c>
      <c r="B5763" s="692"/>
      <c r="C5763" s="434"/>
      <c r="D5763" s="435">
        <v>0</v>
      </c>
      <c r="E5763" s="512"/>
      <c r="F5763" s="702">
        <f t="shared" si="1582"/>
        <v>0</v>
      </c>
      <c r="G5763" s="510"/>
      <c r="H5763" s="426"/>
      <c r="I5763" s="422">
        <f t="shared" si="1591"/>
        <v>0</v>
      </c>
      <c r="J5763" s="422">
        <f t="shared" si="1592"/>
        <v>0</v>
      </c>
      <c r="K5763" s="419"/>
      <c r="L5763" s="423">
        <f t="shared" si="1593"/>
        <v>0</v>
      </c>
      <c r="M5763" s="423">
        <f t="shared" si="1594"/>
        <v>0</v>
      </c>
      <c r="N5763" s="422">
        <f t="shared" si="1595"/>
        <v>0</v>
      </c>
      <c r="O5763" s="422">
        <f t="shared" si="1596"/>
        <v>0</v>
      </c>
      <c r="P5763" s="420"/>
      <c r="Q5763" s="532"/>
      <c r="R5763" s="526" t="str">
        <f t="shared" si="1590"/>
        <v/>
      </c>
      <c r="S5763" s="526" t="str">
        <f t="shared" si="1589"/>
        <v/>
      </c>
      <c r="V5763" s="433" t="str">
        <f>VLOOKUP(A5763,[3]Cartilha!$A:$A,1,FALSE)</f>
        <v>x</v>
      </c>
      <c r="W5763" s="367"/>
    </row>
    <row r="5764" spans="1:23" ht="12" hidden="1" thickBot="1" x14ac:dyDescent="0.25">
      <c r="A5764" s="688" t="s">
        <v>184</v>
      </c>
      <c r="B5764" s="692"/>
      <c r="C5764" s="434"/>
      <c r="D5764" s="435">
        <v>0</v>
      </c>
      <c r="E5764" s="512"/>
      <c r="F5764" s="702">
        <f t="shared" si="1582"/>
        <v>0</v>
      </c>
      <c r="G5764" s="510"/>
      <c r="H5764" s="426"/>
      <c r="I5764" s="422">
        <f t="shared" si="1591"/>
        <v>0</v>
      </c>
      <c r="J5764" s="422">
        <f t="shared" si="1592"/>
        <v>0</v>
      </c>
      <c r="K5764" s="419"/>
      <c r="L5764" s="423">
        <f t="shared" si="1593"/>
        <v>0</v>
      </c>
      <c r="M5764" s="423">
        <f t="shared" si="1594"/>
        <v>0</v>
      </c>
      <c r="N5764" s="422">
        <f t="shared" si="1595"/>
        <v>0</v>
      </c>
      <c r="O5764" s="422">
        <f t="shared" si="1596"/>
        <v>0</v>
      </c>
      <c r="P5764" s="420"/>
      <c r="Q5764" s="532"/>
      <c r="R5764" s="526" t="str">
        <f t="shared" si="1590"/>
        <v/>
      </c>
      <c r="S5764" s="526" t="str">
        <f t="shared" si="1589"/>
        <v/>
      </c>
      <c r="V5764" s="433" t="str">
        <f>VLOOKUP(A5764,[3]Cartilha!$A:$A,1,FALSE)</f>
        <v>x</v>
      </c>
      <c r="W5764" s="367"/>
    </row>
    <row r="5765" spans="1:23" ht="12" hidden="1" thickBot="1" x14ac:dyDescent="0.25">
      <c r="A5765" s="688" t="s">
        <v>184</v>
      </c>
      <c r="B5765" s="692"/>
      <c r="C5765" s="434"/>
      <c r="D5765" s="435">
        <v>0</v>
      </c>
      <c r="E5765" s="512"/>
      <c r="F5765" s="702">
        <f t="shared" si="1582"/>
        <v>0</v>
      </c>
      <c r="G5765" s="510"/>
      <c r="H5765" s="426"/>
      <c r="I5765" s="422">
        <f t="shared" si="1591"/>
        <v>0</v>
      </c>
      <c r="J5765" s="422">
        <f t="shared" si="1592"/>
        <v>0</v>
      </c>
      <c r="K5765" s="419"/>
      <c r="L5765" s="423">
        <f t="shared" si="1593"/>
        <v>0</v>
      </c>
      <c r="M5765" s="423">
        <f t="shared" si="1594"/>
        <v>0</v>
      </c>
      <c r="N5765" s="422">
        <f t="shared" si="1595"/>
        <v>0</v>
      </c>
      <c r="O5765" s="422">
        <f t="shared" si="1596"/>
        <v>0</v>
      </c>
      <c r="P5765" s="420"/>
      <c r="Q5765" s="532"/>
      <c r="R5765" s="526" t="str">
        <f t="shared" si="1590"/>
        <v/>
      </c>
      <c r="S5765" s="526" t="str">
        <f t="shared" si="1589"/>
        <v/>
      </c>
      <c r="V5765" s="433" t="str">
        <f>VLOOKUP(A5765,[3]Cartilha!$A:$A,1,FALSE)</f>
        <v>x</v>
      </c>
      <c r="W5765" s="367"/>
    </row>
    <row r="5766" spans="1:23" ht="12" hidden="1" thickBot="1" x14ac:dyDescent="0.25">
      <c r="A5766" s="688" t="s">
        <v>184</v>
      </c>
      <c r="B5766" s="692"/>
      <c r="C5766" s="434"/>
      <c r="D5766" s="435">
        <v>0</v>
      </c>
      <c r="E5766" s="512"/>
      <c r="F5766" s="702">
        <f t="shared" si="1582"/>
        <v>0</v>
      </c>
      <c r="G5766" s="510"/>
      <c r="H5766" s="426"/>
      <c r="I5766" s="422">
        <f t="shared" si="1591"/>
        <v>0</v>
      </c>
      <c r="J5766" s="422">
        <f t="shared" si="1592"/>
        <v>0</v>
      </c>
      <c r="K5766" s="419"/>
      <c r="L5766" s="423">
        <f t="shared" si="1593"/>
        <v>0</v>
      </c>
      <c r="M5766" s="423">
        <f t="shared" si="1594"/>
        <v>0</v>
      </c>
      <c r="N5766" s="422">
        <f t="shared" si="1595"/>
        <v>0</v>
      </c>
      <c r="O5766" s="422">
        <f t="shared" si="1596"/>
        <v>0</v>
      </c>
      <c r="P5766" s="420"/>
      <c r="Q5766" s="532"/>
      <c r="R5766" s="526" t="str">
        <f t="shared" si="1590"/>
        <v/>
      </c>
      <c r="S5766" s="526" t="str">
        <f t="shared" si="1589"/>
        <v/>
      </c>
      <c r="V5766" s="433" t="str">
        <f>VLOOKUP(A5766,[3]Cartilha!$A:$A,1,FALSE)</f>
        <v>x</v>
      </c>
      <c r="W5766" s="367"/>
    </row>
    <row r="5767" spans="1:23" ht="12" hidden="1" thickBot="1" x14ac:dyDescent="0.25">
      <c r="A5767" s="688" t="s">
        <v>184</v>
      </c>
      <c r="B5767" s="692"/>
      <c r="C5767" s="434"/>
      <c r="D5767" s="435">
        <v>0</v>
      </c>
      <c r="E5767" s="512"/>
      <c r="F5767" s="702">
        <f t="shared" si="1582"/>
        <v>0</v>
      </c>
      <c r="G5767" s="510"/>
      <c r="H5767" s="426"/>
      <c r="I5767" s="422">
        <f t="shared" si="1591"/>
        <v>0</v>
      </c>
      <c r="J5767" s="422">
        <f t="shared" si="1592"/>
        <v>0</v>
      </c>
      <c r="K5767" s="419"/>
      <c r="L5767" s="423">
        <f t="shared" si="1593"/>
        <v>0</v>
      </c>
      <c r="M5767" s="423">
        <f t="shared" si="1594"/>
        <v>0</v>
      </c>
      <c r="N5767" s="422">
        <f t="shared" si="1595"/>
        <v>0</v>
      </c>
      <c r="O5767" s="422">
        <f t="shared" si="1596"/>
        <v>0</v>
      </c>
      <c r="P5767" s="420"/>
      <c r="Q5767" s="532"/>
      <c r="R5767" s="526" t="str">
        <f t="shared" si="1590"/>
        <v/>
      </c>
      <c r="S5767" s="526" t="str">
        <f t="shared" si="1589"/>
        <v/>
      </c>
      <c r="V5767" s="433" t="str">
        <f>VLOOKUP(A5767,[3]Cartilha!$A:$A,1,FALSE)</f>
        <v>x</v>
      </c>
      <c r="W5767" s="367"/>
    </row>
    <row r="5768" spans="1:23" ht="12" hidden="1" thickBot="1" x14ac:dyDescent="0.25">
      <c r="A5768" s="688" t="s">
        <v>184</v>
      </c>
      <c r="B5768" s="692"/>
      <c r="C5768" s="434"/>
      <c r="D5768" s="435">
        <v>0</v>
      </c>
      <c r="E5768" s="512"/>
      <c r="F5768" s="702">
        <f t="shared" si="1582"/>
        <v>0</v>
      </c>
      <c r="G5768" s="510"/>
      <c r="H5768" s="426"/>
      <c r="I5768" s="422">
        <f t="shared" si="1591"/>
        <v>0</v>
      </c>
      <c r="J5768" s="422">
        <f t="shared" si="1592"/>
        <v>0</v>
      </c>
      <c r="K5768" s="419"/>
      <c r="L5768" s="423">
        <f t="shared" si="1593"/>
        <v>0</v>
      </c>
      <c r="M5768" s="423">
        <f t="shared" si="1594"/>
        <v>0</v>
      </c>
      <c r="N5768" s="422">
        <f t="shared" si="1595"/>
        <v>0</v>
      </c>
      <c r="O5768" s="422">
        <f t="shared" si="1596"/>
        <v>0</v>
      </c>
      <c r="P5768" s="420"/>
      <c r="Q5768" s="532"/>
      <c r="R5768" s="526" t="str">
        <f t="shared" si="1590"/>
        <v/>
      </c>
      <c r="S5768" s="526" t="str">
        <f t="shared" si="1589"/>
        <v/>
      </c>
      <c r="V5768" s="433" t="str">
        <f>VLOOKUP(A5768,[3]Cartilha!$A:$A,1,FALSE)</f>
        <v>x</v>
      </c>
      <c r="W5768" s="367"/>
    </row>
    <row r="5769" spans="1:23" ht="12" hidden="1" thickBot="1" x14ac:dyDescent="0.25">
      <c r="A5769" s="688" t="s">
        <v>184</v>
      </c>
      <c r="B5769" s="692"/>
      <c r="C5769" s="434"/>
      <c r="D5769" s="435">
        <v>0</v>
      </c>
      <c r="E5769" s="512"/>
      <c r="F5769" s="702">
        <f t="shared" si="1582"/>
        <v>0</v>
      </c>
      <c r="G5769" s="510"/>
      <c r="H5769" s="426"/>
      <c r="I5769" s="422">
        <f t="shared" si="1591"/>
        <v>0</v>
      </c>
      <c r="J5769" s="422">
        <f t="shared" si="1592"/>
        <v>0</v>
      </c>
      <c r="K5769" s="419"/>
      <c r="L5769" s="423">
        <f t="shared" si="1593"/>
        <v>0</v>
      </c>
      <c r="M5769" s="423">
        <f t="shared" si="1594"/>
        <v>0</v>
      </c>
      <c r="N5769" s="422">
        <f t="shared" si="1595"/>
        <v>0</v>
      </c>
      <c r="O5769" s="422">
        <f t="shared" si="1596"/>
        <v>0</v>
      </c>
      <c r="P5769" s="420"/>
      <c r="Q5769" s="532"/>
      <c r="R5769" s="526" t="str">
        <f t="shared" si="1590"/>
        <v/>
      </c>
      <c r="S5769" s="526" t="str">
        <f t="shared" si="1589"/>
        <v/>
      </c>
      <c r="V5769" s="433" t="str">
        <f>VLOOKUP(A5769,[3]Cartilha!$A:$A,1,FALSE)</f>
        <v>x</v>
      </c>
      <c r="W5769" s="367"/>
    </row>
    <row r="5770" spans="1:23" ht="12" hidden="1" thickBot="1" x14ac:dyDescent="0.25">
      <c r="A5770" s="688" t="s">
        <v>184</v>
      </c>
      <c r="B5770" s="692"/>
      <c r="C5770" s="434"/>
      <c r="D5770" s="435">
        <v>0</v>
      </c>
      <c r="E5770" s="512"/>
      <c r="F5770" s="702">
        <f t="shared" si="1582"/>
        <v>0</v>
      </c>
      <c r="G5770" s="510"/>
      <c r="H5770" s="426"/>
      <c r="I5770" s="422">
        <f t="shared" si="1591"/>
        <v>0</v>
      </c>
      <c r="J5770" s="422">
        <f t="shared" si="1592"/>
        <v>0</v>
      </c>
      <c r="K5770" s="419"/>
      <c r="L5770" s="423">
        <f t="shared" si="1593"/>
        <v>0</v>
      </c>
      <c r="M5770" s="423">
        <f t="shared" si="1594"/>
        <v>0</v>
      </c>
      <c r="N5770" s="422">
        <f t="shared" si="1595"/>
        <v>0</v>
      </c>
      <c r="O5770" s="422">
        <f t="shared" si="1596"/>
        <v>0</v>
      </c>
      <c r="P5770" s="420"/>
      <c r="Q5770" s="532"/>
      <c r="R5770" s="526" t="str">
        <f t="shared" si="1590"/>
        <v/>
      </c>
      <c r="S5770" s="526" t="str">
        <f t="shared" si="1589"/>
        <v/>
      </c>
      <c r="V5770" s="433" t="str">
        <f>VLOOKUP(A5770,[3]Cartilha!$A:$A,1,FALSE)</f>
        <v>x</v>
      </c>
      <c r="W5770" s="367"/>
    </row>
    <row r="5771" spans="1:23" ht="12" hidden="1" thickBot="1" x14ac:dyDescent="0.25">
      <c r="A5771" s="688" t="s">
        <v>184</v>
      </c>
      <c r="B5771" s="692"/>
      <c r="C5771" s="434"/>
      <c r="D5771" s="435">
        <v>0</v>
      </c>
      <c r="E5771" s="512"/>
      <c r="F5771" s="702">
        <f t="shared" si="1582"/>
        <v>0</v>
      </c>
      <c r="G5771" s="510"/>
      <c r="H5771" s="426"/>
      <c r="I5771" s="422">
        <f t="shared" si="1591"/>
        <v>0</v>
      </c>
      <c r="J5771" s="422">
        <f t="shared" si="1592"/>
        <v>0</v>
      </c>
      <c r="K5771" s="419"/>
      <c r="L5771" s="423">
        <f t="shared" si="1593"/>
        <v>0</v>
      </c>
      <c r="M5771" s="423">
        <f t="shared" si="1594"/>
        <v>0</v>
      </c>
      <c r="N5771" s="422">
        <f t="shared" si="1595"/>
        <v>0</v>
      </c>
      <c r="O5771" s="422">
        <f t="shared" si="1596"/>
        <v>0</v>
      </c>
      <c r="P5771" s="420"/>
      <c r="Q5771" s="532"/>
      <c r="R5771" s="526" t="str">
        <f t="shared" si="1590"/>
        <v/>
      </c>
      <c r="S5771" s="526" t="str">
        <f t="shared" si="1589"/>
        <v/>
      </c>
      <c r="V5771" s="433" t="str">
        <f>VLOOKUP(A5771,[3]Cartilha!$A:$A,1,FALSE)</f>
        <v>x</v>
      </c>
      <c r="W5771" s="367"/>
    </row>
    <row r="5772" spans="1:23" ht="12" hidden="1" thickBot="1" x14ac:dyDescent="0.25">
      <c r="A5772" s="688" t="s">
        <v>184</v>
      </c>
      <c r="B5772" s="692"/>
      <c r="C5772" s="434"/>
      <c r="D5772" s="435">
        <v>0</v>
      </c>
      <c r="E5772" s="512"/>
      <c r="F5772" s="702">
        <f t="shared" si="1582"/>
        <v>0</v>
      </c>
      <c r="G5772" s="510"/>
      <c r="H5772" s="426"/>
      <c r="I5772" s="422">
        <f t="shared" si="1591"/>
        <v>0</v>
      </c>
      <c r="J5772" s="422">
        <f t="shared" si="1592"/>
        <v>0</v>
      </c>
      <c r="K5772" s="419"/>
      <c r="L5772" s="423">
        <f t="shared" si="1593"/>
        <v>0</v>
      </c>
      <c r="M5772" s="423">
        <f t="shared" si="1594"/>
        <v>0</v>
      </c>
      <c r="N5772" s="422">
        <f t="shared" si="1595"/>
        <v>0</v>
      </c>
      <c r="O5772" s="422">
        <f t="shared" si="1596"/>
        <v>0</v>
      </c>
      <c r="P5772" s="420"/>
      <c r="Q5772" s="532"/>
      <c r="R5772" s="526" t="str">
        <f t="shared" si="1590"/>
        <v/>
      </c>
      <c r="S5772" s="526" t="str">
        <f t="shared" si="1589"/>
        <v/>
      </c>
      <c r="V5772" s="433" t="str">
        <f>VLOOKUP(A5772,[3]Cartilha!$A:$A,1,FALSE)</f>
        <v>x</v>
      </c>
      <c r="W5772" s="367"/>
    </row>
    <row r="5773" spans="1:23" ht="12" hidden="1" thickBot="1" x14ac:dyDescent="0.25">
      <c r="A5773" s="688" t="s">
        <v>184</v>
      </c>
      <c r="B5773" s="692"/>
      <c r="C5773" s="434"/>
      <c r="D5773" s="435">
        <v>0</v>
      </c>
      <c r="E5773" s="512"/>
      <c r="F5773" s="702">
        <f t="shared" si="1582"/>
        <v>0</v>
      </c>
      <c r="G5773" s="510"/>
      <c r="H5773" s="426"/>
      <c r="I5773" s="422">
        <f t="shared" si="1591"/>
        <v>0</v>
      </c>
      <c r="J5773" s="422">
        <f t="shared" si="1592"/>
        <v>0</v>
      </c>
      <c r="K5773" s="419"/>
      <c r="L5773" s="423">
        <f t="shared" si="1593"/>
        <v>0</v>
      </c>
      <c r="M5773" s="423">
        <f t="shared" si="1594"/>
        <v>0</v>
      </c>
      <c r="N5773" s="422">
        <f t="shared" si="1595"/>
        <v>0</v>
      </c>
      <c r="O5773" s="422">
        <f t="shared" si="1596"/>
        <v>0</v>
      </c>
      <c r="P5773" s="420"/>
      <c r="Q5773" s="532"/>
      <c r="R5773" s="526" t="str">
        <f t="shared" si="1590"/>
        <v/>
      </c>
      <c r="S5773" s="526" t="str">
        <f t="shared" si="1589"/>
        <v/>
      </c>
      <c r="V5773" s="433" t="str">
        <f>VLOOKUP(A5773,[3]Cartilha!$A:$A,1,FALSE)</f>
        <v>x</v>
      </c>
      <c r="W5773" s="367"/>
    </row>
    <row r="5774" spans="1:23" ht="12" hidden="1" thickBot="1" x14ac:dyDescent="0.25">
      <c r="A5774" s="688" t="s">
        <v>184</v>
      </c>
      <c r="B5774" s="692"/>
      <c r="C5774" s="434"/>
      <c r="D5774" s="435">
        <v>0</v>
      </c>
      <c r="E5774" s="512"/>
      <c r="F5774" s="702">
        <f t="shared" si="1582"/>
        <v>0</v>
      </c>
      <c r="G5774" s="510"/>
      <c r="H5774" s="426"/>
      <c r="I5774" s="422">
        <f t="shared" si="1591"/>
        <v>0</v>
      </c>
      <c r="J5774" s="422">
        <f t="shared" si="1592"/>
        <v>0</v>
      </c>
      <c r="K5774" s="419"/>
      <c r="L5774" s="423">
        <f t="shared" si="1593"/>
        <v>0</v>
      </c>
      <c r="M5774" s="423">
        <f t="shared" si="1594"/>
        <v>0</v>
      </c>
      <c r="N5774" s="422">
        <f t="shared" si="1595"/>
        <v>0</v>
      </c>
      <c r="O5774" s="422">
        <f t="shared" si="1596"/>
        <v>0</v>
      </c>
      <c r="P5774" s="420"/>
      <c r="Q5774" s="532"/>
      <c r="R5774" s="526" t="str">
        <f t="shared" si="1590"/>
        <v/>
      </c>
      <c r="S5774" s="526" t="str">
        <f t="shared" si="1589"/>
        <v/>
      </c>
      <c r="V5774" s="433" t="str">
        <f>VLOOKUP(A5774,[3]Cartilha!$A:$A,1,FALSE)</f>
        <v>x</v>
      </c>
      <c r="W5774" s="367"/>
    </row>
    <row r="5775" spans="1:23" ht="12" hidden="1" thickBot="1" x14ac:dyDescent="0.25">
      <c r="A5775" s="688" t="s">
        <v>184</v>
      </c>
      <c r="B5775" s="692"/>
      <c r="C5775" s="434"/>
      <c r="D5775" s="435">
        <v>0</v>
      </c>
      <c r="E5775" s="512"/>
      <c r="F5775" s="702">
        <f t="shared" si="1582"/>
        <v>0</v>
      </c>
      <c r="G5775" s="510"/>
      <c r="H5775" s="426"/>
      <c r="I5775" s="422">
        <f t="shared" si="1591"/>
        <v>0</v>
      </c>
      <c r="J5775" s="422">
        <f t="shared" si="1592"/>
        <v>0</v>
      </c>
      <c r="K5775" s="419"/>
      <c r="L5775" s="423">
        <f t="shared" si="1593"/>
        <v>0</v>
      </c>
      <c r="M5775" s="423">
        <f t="shared" si="1594"/>
        <v>0</v>
      </c>
      <c r="N5775" s="422">
        <f t="shared" si="1595"/>
        <v>0</v>
      </c>
      <c r="O5775" s="422">
        <f t="shared" si="1596"/>
        <v>0</v>
      </c>
      <c r="P5775" s="420"/>
      <c r="Q5775" s="532"/>
      <c r="R5775" s="526" t="str">
        <f t="shared" si="1590"/>
        <v/>
      </c>
      <c r="S5775" s="526" t="str">
        <f t="shared" si="1589"/>
        <v/>
      </c>
      <c r="V5775" s="433" t="str">
        <f>VLOOKUP(A5775,[3]Cartilha!$A:$A,1,FALSE)</f>
        <v>x</v>
      </c>
      <c r="W5775" s="367"/>
    </row>
    <row r="5776" spans="1:23" ht="12" hidden="1" thickBot="1" x14ac:dyDescent="0.25">
      <c r="A5776" s="688" t="s">
        <v>184</v>
      </c>
      <c r="B5776" s="692"/>
      <c r="C5776" s="434"/>
      <c r="D5776" s="435">
        <v>0</v>
      </c>
      <c r="E5776" s="512"/>
      <c r="F5776" s="702">
        <f t="shared" si="1582"/>
        <v>0</v>
      </c>
      <c r="G5776" s="510"/>
      <c r="H5776" s="426"/>
      <c r="I5776" s="422">
        <f t="shared" si="1591"/>
        <v>0</v>
      </c>
      <c r="J5776" s="422">
        <f t="shared" si="1592"/>
        <v>0</v>
      </c>
      <c r="K5776" s="419"/>
      <c r="L5776" s="423">
        <f t="shared" si="1593"/>
        <v>0</v>
      </c>
      <c r="M5776" s="423">
        <f t="shared" si="1594"/>
        <v>0</v>
      </c>
      <c r="N5776" s="422">
        <f t="shared" si="1595"/>
        <v>0</v>
      </c>
      <c r="O5776" s="422">
        <f t="shared" si="1596"/>
        <v>0</v>
      </c>
      <c r="P5776" s="420"/>
      <c r="Q5776" s="532"/>
      <c r="R5776" s="526" t="str">
        <f t="shared" si="1590"/>
        <v/>
      </c>
      <c r="S5776" s="526" t="str">
        <f t="shared" si="1589"/>
        <v/>
      </c>
      <c r="V5776" s="433" t="str">
        <f>VLOOKUP(A5776,[3]Cartilha!$A:$A,1,FALSE)</f>
        <v>x</v>
      </c>
      <c r="W5776" s="367"/>
    </row>
    <row r="5777" spans="1:23" ht="12" hidden="1" thickBot="1" x14ac:dyDescent="0.25">
      <c r="A5777" s="688" t="s">
        <v>184</v>
      </c>
      <c r="B5777" s="692"/>
      <c r="C5777" s="434"/>
      <c r="D5777" s="435">
        <v>0</v>
      </c>
      <c r="E5777" s="512"/>
      <c r="F5777" s="702">
        <f t="shared" si="1582"/>
        <v>0</v>
      </c>
      <c r="G5777" s="510"/>
      <c r="H5777" s="426"/>
      <c r="I5777" s="422">
        <f t="shared" si="1591"/>
        <v>0</v>
      </c>
      <c r="J5777" s="422">
        <f t="shared" si="1592"/>
        <v>0</v>
      </c>
      <c r="K5777" s="419"/>
      <c r="L5777" s="423">
        <f t="shared" si="1593"/>
        <v>0</v>
      </c>
      <c r="M5777" s="423">
        <f t="shared" si="1594"/>
        <v>0</v>
      </c>
      <c r="N5777" s="422">
        <f t="shared" si="1595"/>
        <v>0</v>
      </c>
      <c r="O5777" s="422">
        <f t="shared" si="1596"/>
        <v>0</v>
      </c>
      <c r="P5777" s="420"/>
      <c r="Q5777" s="532"/>
      <c r="R5777" s="526" t="str">
        <f t="shared" si="1590"/>
        <v/>
      </c>
      <c r="S5777" s="526" t="str">
        <f t="shared" si="1589"/>
        <v/>
      </c>
      <c r="V5777" s="433" t="str">
        <f>VLOOKUP(A5777,[3]Cartilha!$A:$A,1,FALSE)</f>
        <v>x</v>
      </c>
      <c r="W5777" s="367"/>
    </row>
    <row r="5778" spans="1:23" ht="12" hidden="1" thickBot="1" x14ac:dyDescent="0.25">
      <c r="A5778" s="688" t="s">
        <v>184</v>
      </c>
      <c r="B5778" s="692"/>
      <c r="C5778" s="434"/>
      <c r="D5778" s="435">
        <v>0</v>
      </c>
      <c r="E5778" s="512"/>
      <c r="F5778" s="702">
        <f t="shared" si="1582"/>
        <v>0</v>
      </c>
      <c r="G5778" s="510"/>
      <c r="H5778" s="426"/>
      <c r="I5778" s="422">
        <f t="shared" si="1591"/>
        <v>0</v>
      </c>
      <c r="J5778" s="422">
        <f t="shared" si="1592"/>
        <v>0</v>
      </c>
      <c r="K5778" s="419"/>
      <c r="L5778" s="423">
        <f t="shared" si="1593"/>
        <v>0</v>
      </c>
      <c r="M5778" s="423">
        <f t="shared" si="1594"/>
        <v>0</v>
      </c>
      <c r="N5778" s="422">
        <f t="shared" si="1595"/>
        <v>0</v>
      </c>
      <c r="O5778" s="422">
        <f t="shared" si="1596"/>
        <v>0</v>
      </c>
      <c r="P5778" s="420"/>
      <c r="Q5778" s="532"/>
      <c r="R5778" s="526" t="str">
        <f t="shared" si="1590"/>
        <v/>
      </c>
      <c r="S5778" s="526" t="str">
        <f t="shared" si="1589"/>
        <v/>
      </c>
      <c r="V5778" s="433" t="str">
        <f>VLOOKUP(A5778,[3]Cartilha!$A:$A,1,FALSE)</f>
        <v>x</v>
      </c>
      <c r="W5778" s="367"/>
    </row>
    <row r="5779" spans="1:23" ht="12" hidden="1" thickBot="1" x14ac:dyDescent="0.25">
      <c r="A5779" s="688" t="s">
        <v>184</v>
      </c>
      <c r="B5779" s="692"/>
      <c r="C5779" s="434"/>
      <c r="D5779" s="435">
        <v>0</v>
      </c>
      <c r="E5779" s="512"/>
      <c r="F5779" s="702">
        <f t="shared" si="1582"/>
        <v>0</v>
      </c>
      <c r="G5779" s="510"/>
      <c r="H5779" s="426"/>
      <c r="I5779" s="422">
        <f t="shared" si="1591"/>
        <v>0</v>
      </c>
      <c r="J5779" s="422">
        <f t="shared" si="1592"/>
        <v>0</v>
      </c>
      <c r="K5779" s="419"/>
      <c r="L5779" s="423">
        <f t="shared" si="1593"/>
        <v>0</v>
      </c>
      <c r="M5779" s="423">
        <f t="shared" si="1594"/>
        <v>0</v>
      </c>
      <c r="N5779" s="422">
        <f t="shared" si="1595"/>
        <v>0</v>
      </c>
      <c r="O5779" s="422">
        <f t="shared" si="1596"/>
        <v>0</v>
      </c>
      <c r="P5779" s="420"/>
      <c r="Q5779" s="532"/>
      <c r="R5779" s="526" t="str">
        <f t="shared" si="1590"/>
        <v/>
      </c>
      <c r="S5779" s="526" t="str">
        <f t="shared" si="1589"/>
        <v/>
      </c>
      <c r="V5779" s="433" t="str">
        <f>VLOOKUP(A5779,[3]Cartilha!$A:$A,1,FALSE)</f>
        <v>x</v>
      </c>
      <c r="W5779" s="367"/>
    </row>
    <row r="5780" spans="1:23" ht="12" hidden="1" thickBot="1" x14ac:dyDescent="0.25">
      <c r="A5780" s="688" t="s">
        <v>184</v>
      </c>
      <c r="B5780" s="692"/>
      <c r="C5780" s="434"/>
      <c r="D5780" s="435">
        <v>0</v>
      </c>
      <c r="E5780" s="512"/>
      <c r="F5780" s="702">
        <f t="shared" si="1582"/>
        <v>0</v>
      </c>
      <c r="G5780" s="510"/>
      <c r="H5780" s="426"/>
      <c r="I5780" s="422">
        <f t="shared" si="1591"/>
        <v>0</v>
      </c>
      <c r="J5780" s="422">
        <f t="shared" si="1592"/>
        <v>0</v>
      </c>
      <c r="K5780" s="419"/>
      <c r="L5780" s="423">
        <f t="shared" si="1593"/>
        <v>0</v>
      </c>
      <c r="M5780" s="423">
        <f t="shared" si="1594"/>
        <v>0</v>
      </c>
      <c r="N5780" s="422">
        <f t="shared" si="1595"/>
        <v>0</v>
      </c>
      <c r="O5780" s="422">
        <f t="shared" si="1596"/>
        <v>0</v>
      </c>
      <c r="P5780" s="420"/>
      <c r="Q5780" s="532"/>
      <c r="R5780" s="526" t="str">
        <f t="shared" si="1590"/>
        <v/>
      </c>
      <c r="S5780" s="526" t="str">
        <f t="shared" si="1589"/>
        <v/>
      </c>
      <c r="V5780" s="433" t="str">
        <f>VLOOKUP(A5780,[3]Cartilha!$A:$A,1,FALSE)</f>
        <v>x</v>
      </c>
      <c r="W5780" s="367"/>
    </row>
    <row r="5781" spans="1:23" ht="12" hidden="1" thickBot="1" x14ac:dyDescent="0.25">
      <c r="A5781" s="688" t="s">
        <v>184</v>
      </c>
      <c r="B5781" s="692"/>
      <c r="C5781" s="434"/>
      <c r="D5781" s="435">
        <v>0</v>
      </c>
      <c r="E5781" s="512"/>
      <c r="F5781" s="702">
        <f t="shared" si="1582"/>
        <v>0</v>
      </c>
      <c r="G5781" s="510"/>
      <c r="H5781" s="426"/>
      <c r="I5781" s="422">
        <f t="shared" si="1591"/>
        <v>0</v>
      </c>
      <c r="J5781" s="422">
        <f t="shared" si="1592"/>
        <v>0</v>
      </c>
      <c r="K5781" s="419"/>
      <c r="L5781" s="423">
        <f t="shared" si="1593"/>
        <v>0</v>
      </c>
      <c r="M5781" s="423">
        <f t="shared" si="1594"/>
        <v>0</v>
      </c>
      <c r="N5781" s="422">
        <f t="shared" si="1595"/>
        <v>0</v>
      </c>
      <c r="O5781" s="422">
        <f t="shared" si="1596"/>
        <v>0</v>
      </c>
      <c r="P5781" s="420"/>
      <c r="Q5781" s="532"/>
      <c r="R5781" s="526" t="str">
        <f t="shared" si="1590"/>
        <v/>
      </c>
      <c r="S5781" s="526" t="str">
        <f t="shared" si="1589"/>
        <v/>
      </c>
      <c r="V5781" s="433" t="str">
        <f>VLOOKUP(A5781,[3]Cartilha!$A:$A,1,FALSE)</f>
        <v>x</v>
      </c>
      <c r="W5781" s="367"/>
    </row>
    <row r="5782" spans="1:23" ht="12" hidden="1" thickBot="1" x14ac:dyDescent="0.25">
      <c r="A5782" s="688" t="s">
        <v>184</v>
      </c>
      <c r="B5782" s="692"/>
      <c r="C5782" s="434"/>
      <c r="D5782" s="435">
        <v>0</v>
      </c>
      <c r="E5782" s="512"/>
      <c r="F5782" s="702">
        <f t="shared" si="1582"/>
        <v>0</v>
      </c>
      <c r="G5782" s="510"/>
      <c r="H5782" s="426"/>
      <c r="I5782" s="422">
        <f t="shared" si="1591"/>
        <v>0</v>
      </c>
      <c r="J5782" s="422">
        <f t="shared" si="1592"/>
        <v>0</v>
      </c>
      <c r="K5782" s="419"/>
      <c r="L5782" s="423">
        <f t="shared" si="1593"/>
        <v>0</v>
      </c>
      <c r="M5782" s="423">
        <f t="shared" si="1594"/>
        <v>0</v>
      </c>
      <c r="N5782" s="422">
        <f t="shared" si="1595"/>
        <v>0</v>
      </c>
      <c r="O5782" s="422">
        <f t="shared" si="1596"/>
        <v>0</v>
      </c>
      <c r="P5782" s="420"/>
      <c r="Q5782" s="532"/>
      <c r="R5782" s="526" t="str">
        <f t="shared" si="1590"/>
        <v/>
      </c>
      <c r="S5782" s="526" t="str">
        <f t="shared" si="1589"/>
        <v/>
      </c>
      <c r="V5782" s="433" t="str">
        <f>VLOOKUP(A5782,[3]Cartilha!$A:$A,1,FALSE)</f>
        <v>x</v>
      </c>
      <c r="W5782" s="367"/>
    </row>
    <row r="5783" spans="1:23" ht="12" thickBot="1" x14ac:dyDescent="0.25">
      <c r="A5783" s="607" t="s">
        <v>2069</v>
      </c>
      <c r="B5783" s="608"/>
      <c r="C5783" s="682" t="s">
        <v>2068</v>
      </c>
      <c r="D5783" s="683">
        <v>0</v>
      </c>
      <c r="E5783" s="690"/>
      <c r="F5783" s="685">
        <f t="shared" ref="F5783:F5846" si="1597">IF(E5783=0,0,ROUND(E5783*(1+E$13)*(1-E$14),2))</f>
        <v>0</v>
      </c>
      <c r="G5783" s="505"/>
      <c r="H5783" s="505"/>
      <c r="I5783" s="413"/>
      <c r="J5783" s="413"/>
      <c r="K5783" s="414">
        <f>SUM(J5786:J6570)</f>
        <v>90003.09</v>
      </c>
      <c r="L5783" s="505"/>
      <c r="M5783" s="505"/>
      <c r="N5783" s="413"/>
      <c r="O5783" s="415"/>
      <c r="P5783" s="414">
        <f>SUM(O5786:O6570)</f>
        <v>90003.09</v>
      </c>
      <c r="Q5783" s="525" t="str">
        <f>IF(OR(K5783&gt;0,P5783&gt;0),"X","")</f>
        <v>X</v>
      </c>
      <c r="R5783" s="526" t="str">
        <f t="shared" si="1590"/>
        <v>x</v>
      </c>
      <c r="S5783" s="526" t="str">
        <f t="shared" si="1589"/>
        <v>x</v>
      </c>
      <c r="V5783" s="433" t="str">
        <f>VLOOKUP(A5783,[3]Cartilha!$A:$A,1,FALSE)</f>
        <v>10</v>
      </c>
      <c r="W5783" s="367"/>
    </row>
    <row r="5784" spans="1:23" hidden="1" x14ac:dyDescent="0.2">
      <c r="A5784" s="643" t="s">
        <v>2070</v>
      </c>
      <c r="B5784" s="616"/>
      <c r="C5784" s="644" t="s">
        <v>51</v>
      </c>
      <c r="D5784" s="612">
        <v>0</v>
      </c>
      <c r="E5784" s="621"/>
      <c r="F5784" s="614">
        <f t="shared" si="1597"/>
        <v>0</v>
      </c>
      <c r="G5784" s="518"/>
      <c r="H5784" s="446"/>
      <c r="I5784" s="447"/>
      <c r="J5784" s="448"/>
      <c r="K5784" s="419"/>
      <c r="L5784" s="446"/>
      <c r="M5784" s="446"/>
      <c r="N5784" s="447"/>
      <c r="O5784" s="448"/>
      <c r="P5784" s="420"/>
      <c r="Q5784" s="525" t="str">
        <f>IF(OR(SUM(J5786:J5947)&gt;0,SUM(O5786:O5947)&gt;0),"xx","")</f>
        <v/>
      </c>
      <c r="R5784" s="526" t="str">
        <f t="shared" si="1590"/>
        <v/>
      </c>
      <c r="S5784" s="526" t="str">
        <f t="shared" si="1589"/>
        <v/>
      </c>
      <c r="V5784" s="433" t="str">
        <f>VLOOKUP(A5784,[3]Cartilha!$A:$A,1,FALSE)</f>
        <v>10.1</v>
      </c>
      <c r="W5784" s="367"/>
    </row>
    <row r="5785" spans="1:23" hidden="1" x14ac:dyDescent="0.2">
      <c r="A5785" s="576" t="s">
        <v>2071</v>
      </c>
      <c r="B5785" s="616"/>
      <c r="C5785" s="639" t="s">
        <v>52</v>
      </c>
      <c r="D5785" s="612">
        <v>0</v>
      </c>
      <c r="E5785" s="621"/>
      <c r="F5785" s="614">
        <f t="shared" si="1597"/>
        <v>0</v>
      </c>
      <c r="G5785" s="518"/>
      <c r="H5785" s="446"/>
      <c r="I5785" s="447"/>
      <c r="J5785" s="448"/>
      <c r="K5785" s="419"/>
      <c r="L5785" s="446"/>
      <c r="M5785" s="446"/>
      <c r="N5785" s="447"/>
      <c r="O5785" s="448"/>
      <c r="P5785" s="420"/>
      <c r="Q5785" s="525" t="str">
        <f>IF(OR(SUM(J5785)&gt;0,SUM(O5785)&gt;0),"xx","")</f>
        <v/>
      </c>
      <c r="R5785" s="526" t="str">
        <f t="shared" si="1590"/>
        <v/>
      </c>
      <c r="S5785" s="526" t="str">
        <f t="shared" si="1589"/>
        <v/>
      </c>
      <c r="V5785" s="433" t="str">
        <f>VLOOKUP(A5785,[3]Cartilha!$A:$A,1,FALSE)</f>
        <v>10.1.1</v>
      </c>
      <c r="W5785" s="367"/>
    </row>
    <row r="5786" spans="1:23" hidden="1" x14ac:dyDescent="0.2">
      <c r="A5786" s="623" t="s">
        <v>2072</v>
      </c>
      <c r="B5786" s="616"/>
      <c r="C5786" s="620" t="s">
        <v>53</v>
      </c>
      <c r="D5786" s="612">
        <v>0</v>
      </c>
      <c r="E5786" s="621"/>
      <c r="F5786" s="614">
        <f t="shared" si="1597"/>
        <v>0</v>
      </c>
      <c r="G5786" s="518"/>
      <c r="H5786" s="446"/>
      <c r="I5786" s="447"/>
      <c r="J5786" s="448"/>
      <c r="K5786" s="419"/>
      <c r="L5786" s="446"/>
      <c r="M5786" s="446"/>
      <c r="N5786" s="447"/>
      <c r="O5786" s="448"/>
      <c r="P5786" s="420"/>
      <c r="Q5786" s="525" t="str">
        <f>IF(OR(SUM(J5787:J5818)&gt;0,SUM(O5787:O5818)&gt;0),"xx","")</f>
        <v/>
      </c>
      <c r="R5786" s="526" t="str">
        <f t="shared" si="1590"/>
        <v/>
      </c>
      <c r="S5786" s="526" t="str">
        <f t="shared" si="1589"/>
        <v/>
      </c>
      <c r="V5786" s="433" t="str">
        <f>VLOOKUP(A5786,[3]Cartilha!$A:$A,1,FALSE)</f>
        <v>10.1.2</v>
      </c>
      <c r="W5786" s="367"/>
    </row>
    <row r="5787" spans="1:23" ht="22.5" hidden="1" x14ac:dyDescent="0.2">
      <c r="A5787" s="623">
        <v>87871</v>
      </c>
      <c r="B5787" s="616" t="s">
        <v>3171</v>
      </c>
      <c r="C5787" s="620" t="s">
        <v>1655</v>
      </c>
      <c r="D5787" s="612" t="s">
        <v>170</v>
      </c>
      <c r="E5787" s="621">
        <v>13.83</v>
      </c>
      <c r="F5787" s="614">
        <f t="shared" si="1597"/>
        <v>16.670000000000002</v>
      </c>
      <c r="G5787" s="510"/>
      <c r="H5787" s="423"/>
      <c r="I5787" s="422">
        <f t="shared" ref="I5787:I5818" si="1598">IF(ISBLANK(E5787),0,ROUND(F5787*G5787,2))</f>
        <v>0</v>
      </c>
      <c r="J5787" s="422">
        <f t="shared" ref="J5787:J5818" si="1599">IF(ISBLANK(G5787),0,ROUND(G5787*H5787,2))</f>
        <v>0</v>
      </c>
      <c r="K5787" s="419"/>
      <c r="L5787" s="423">
        <f t="shared" ref="L5787:L5818" si="1600">G5787</f>
        <v>0</v>
      </c>
      <c r="M5787" s="423">
        <f t="shared" ref="M5787:M5818" si="1601">H5787</f>
        <v>0</v>
      </c>
      <c r="N5787" s="424">
        <f t="shared" ref="N5787:N5818" si="1602">IF(ISBLANK(E5787),0,ROUND(F5787*L5787,2))</f>
        <v>0</v>
      </c>
      <c r="O5787" s="424">
        <f t="shared" ref="O5787:O5818" si="1603">IF(ISBLANK(L5787),0,ROUND(L5787*M5787,2))</f>
        <v>0</v>
      </c>
      <c r="P5787" s="420"/>
      <c r="Q5787" s="532"/>
      <c r="R5787" s="526" t="str">
        <f t="shared" si="1590"/>
        <v/>
      </c>
      <c r="S5787" s="526" t="str">
        <f t="shared" si="1589"/>
        <v/>
      </c>
      <c r="V5787" s="433">
        <f>VLOOKUP(A5787,[3]Cartilha!$A:$A,1,FALSE)</f>
        <v>87871</v>
      </c>
      <c r="W5787" s="367"/>
    </row>
    <row r="5788" spans="1:23" ht="22.5" hidden="1" x14ac:dyDescent="0.2">
      <c r="A5788" s="623">
        <v>87872</v>
      </c>
      <c r="B5788" s="616" t="s">
        <v>3171</v>
      </c>
      <c r="C5788" s="620" t="s">
        <v>1656</v>
      </c>
      <c r="D5788" s="612" t="s">
        <v>170</v>
      </c>
      <c r="E5788" s="621">
        <v>13.01</v>
      </c>
      <c r="F5788" s="614">
        <f t="shared" si="1597"/>
        <v>15.68</v>
      </c>
      <c r="G5788" s="510"/>
      <c r="H5788" s="423"/>
      <c r="I5788" s="422">
        <f t="shared" si="1598"/>
        <v>0</v>
      </c>
      <c r="J5788" s="422">
        <f t="shared" si="1599"/>
        <v>0</v>
      </c>
      <c r="K5788" s="419"/>
      <c r="L5788" s="423">
        <f t="shared" si="1600"/>
        <v>0</v>
      </c>
      <c r="M5788" s="423">
        <f t="shared" si="1601"/>
        <v>0</v>
      </c>
      <c r="N5788" s="424">
        <f t="shared" si="1602"/>
        <v>0</v>
      </c>
      <c r="O5788" s="424">
        <f t="shared" si="1603"/>
        <v>0</v>
      </c>
      <c r="P5788" s="420"/>
      <c r="Q5788" s="532"/>
      <c r="R5788" s="526" t="str">
        <f t="shared" si="1590"/>
        <v/>
      </c>
      <c r="S5788" s="526" t="str">
        <f t="shared" si="1589"/>
        <v/>
      </c>
      <c r="V5788" s="433">
        <f>VLOOKUP(A5788,[3]Cartilha!$A:$A,1,FALSE)</f>
        <v>87872</v>
      </c>
      <c r="W5788" s="367"/>
    </row>
    <row r="5789" spans="1:23" ht="22.5" hidden="1" x14ac:dyDescent="0.2">
      <c r="A5789" s="623">
        <v>87873</v>
      </c>
      <c r="B5789" s="616" t="s">
        <v>3171</v>
      </c>
      <c r="C5789" s="620" t="s">
        <v>1657</v>
      </c>
      <c r="D5789" s="612" t="s">
        <v>170</v>
      </c>
      <c r="E5789" s="621">
        <v>5.88</v>
      </c>
      <c r="F5789" s="614">
        <f t="shared" si="1597"/>
        <v>7.09</v>
      </c>
      <c r="G5789" s="510"/>
      <c r="H5789" s="423"/>
      <c r="I5789" s="422">
        <f t="shared" si="1598"/>
        <v>0</v>
      </c>
      <c r="J5789" s="422">
        <f t="shared" si="1599"/>
        <v>0</v>
      </c>
      <c r="K5789" s="419"/>
      <c r="L5789" s="423">
        <f t="shared" si="1600"/>
        <v>0</v>
      </c>
      <c r="M5789" s="423">
        <f t="shared" si="1601"/>
        <v>0</v>
      </c>
      <c r="N5789" s="424">
        <f t="shared" si="1602"/>
        <v>0</v>
      </c>
      <c r="O5789" s="424">
        <f t="shared" si="1603"/>
        <v>0</v>
      </c>
      <c r="P5789" s="420"/>
      <c r="Q5789" s="532"/>
      <c r="R5789" s="526" t="str">
        <f t="shared" si="1590"/>
        <v/>
      </c>
      <c r="S5789" s="526" t="str">
        <f t="shared" si="1589"/>
        <v/>
      </c>
      <c r="V5789" s="433">
        <f>VLOOKUP(A5789,[3]Cartilha!$A:$A,1,FALSE)</f>
        <v>87873</v>
      </c>
      <c r="W5789" s="367"/>
    </row>
    <row r="5790" spans="1:23" ht="22.5" hidden="1" x14ac:dyDescent="0.2">
      <c r="A5790" s="623">
        <v>87874</v>
      </c>
      <c r="B5790" s="616" t="s">
        <v>3171</v>
      </c>
      <c r="C5790" s="620" t="s">
        <v>1658</v>
      </c>
      <c r="D5790" s="612" t="s">
        <v>170</v>
      </c>
      <c r="E5790" s="621">
        <v>5.7</v>
      </c>
      <c r="F5790" s="614">
        <f t="shared" si="1597"/>
        <v>6.87</v>
      </c>
      <c r="G5790" s="510"/>
      <c r="H5790" s="423"/>
      <c r="I5790" s="422">
        <f t="shared" si="1598"/>
        <v>0</v>
      </c>
      <c r="J5790" s="422">
        <f t="shared" si="1599"/>
        <v>0</v>
      </c>
      <c r="K5790" s="419"/>
      <c r="L5790" s="423">
        <f t="shared" si="1600"/>
        <v>0</v>
      </c>
      <c r="M5790" s="423">
        <f t="shared" si="1601"/>
        <v>0</v>
      </c>
      <c r="N5790" s="424">
        <f t="shared" si="1602"/>
        <v>0</v>
      </c>
      <c r="O5790" s="424">
        <f t="shared" si="1603"/>
        <v>0</v>
      </c>
      <c r="P5790" s="420"/>
      <c r="Q5790" s="532"/>
      <c r="R5790" s="526" t="str">
        <f t="shared" si="1590"/>
        <v/>
      </c>
      <c r="S5790" s="526" t="str">
        <f t="shared" si="1589"/>
        <v/>
      </c>
      <c r="V5790" s="433">
        <f>VLOOKUP(A5790,[3]Cartilha!$A:$A,1,FALSE)</f>
        <v>87874</v>
      </c>
      <c r="W5790" s="367"/>
    </row>
    <row r="5791" spans="1:23" ht="22.5" hidden="1" x14ac:dyDescent="0.2">
      <c r="A5791" s="623">
        <v>87876</v>
      </c>
      <c r="B5791" s="616" t="s">
        <v>3171</v>
      </c>
      <c r="C5791" s="620" t="s">
        <v>1659</v>
      </c>
      <c r="D5791" s="612" t="s">
        <v>170</v>
      </c>
      <c r="E5791" s="621">
        <v>8.17</v>
      </c>
      <c r="F5791" s="614">
        <f t="shared" si="1597"/>
        <v>9.85</v>
      </c>
      <c r="G5791" s="510"/>
      <c r="H5791" s="423"/>
      <c r="I5791" s="422">
        <f t="shared" si="1598"/>
        <v>0</v>
      </c>
      <c r="J5791" s="422">
        <f t="shared" si="1599"/>
        <v>0</v>
      </c>
      <c r="K5791" s="419"/>
      <c r="L5791" s="423">
        <f t="shared" si="1600"/>
        <v>0</v>
      </c>
      <c r="M5791" s="423">
        <f t="shared" si="1601"/>
        <v>0</v>
      </c>
      <c r="N5791" s="424">
        <f t="shared" si="1602"/>
        <v>0</v>
      </c>
      <c r="O5791" s="424">
        <f t="shared" si="1603"/>
        <v>0</v>
      </c>
      <c r="P5791" s="420"/>
      <c r="Q5791" s="532"/>
      <c r="R5791" s="526" t="str">
        <f t="shared" si="1590"/>
        <v/>
      </c>
      <c r="S5791" s="526" t="str">
        <f t="shared" si="1589"/>
        <v/>
      </c>
      <c r="V5791" s="433">
        <f>VLOOKUP(A5791,[3]Cartilha!$A:$A,1,FALSE)</f>
        <v>87876</v>
      </c>
      <c r="W5791" s="367"/>
    </row>
    <row r="5792" spans="1:23" ht="22.5" hidden="1" x14ac:dyDescent="0.2">
      <c r="A5792" s="623">
        <v>87877</v>
      </c>
      <c r="B5792" s="616" t="s">
        <v>3171</v>
      </c>
      <c r="C5792" s="620" t="s">
        <v>1660</v>
      </c>
      <c r="D5792" s="612" t="s">
        <v>170</v>
      </c>
      <c r="E5792" s="621">
        <v>7.77</v>
      </c>
      <c r="F5792" s="614">
        <f t="shared" si="1597"/>
        <v>9.3699999999999992</v>
      </c>
      <c r="G5792" s="510"/>
      <c r="H5792" s="423"/>
      <c r="I5792" s="422">
        <f t="shared" si="1598"/>
        <v>0</v>
      </c>
      <c r="J5792" s="422">
        <f t="shared" si="1599"/>
        <v>0</v>
      </c>
      <c r="K5792" s="419"/>
      <c r="L5792" s="423">
        <f t="shared" si="1600"/>
        <v>0</v>
      </c>
      <c r="M5792" s="423">
        <f t="shared" si="1601"/>
        <v>0</v>
      </c>
      <c r="N5792" s="424">
        <f t="shared" si="1602"/>
        <v>0</v>
      </c>
      <c r="O5792" s="424">
        <f t="shared" si="1603"/>
        <v>0</v>
      </c>
      <c r="P5792" s="420"/>
      <c r="Q5792" s="532"/>
      <c r="R5792" s="526" t="str">
        <f t="shared" si="1590"/>
        <v/>
      </c>
      <c r="S5792" s="526" t="str">
        <f t="shared" si="1589"/>
        <v/>
      </c>
      <c r="V5792" s="433">
        <f>VLOOKUP(A5792,[3]Cartilha!$A:$A,1,FALSE)</f>
        <v>87877</v>
      </c>
      <c r="W5792" s="367"/>
    </row>
    <row r="5793" spans="1:23" ht="22.5" hidden="1" x14ac:dyDescent="0.2">
      <c r="A5793" s="623">
        <v>87878</v>
      </c>
      <c r="B5793" s="616" t="s">
        <v>3171</v>
      </c>
      <c r="C5793" s="620" t="s">
        <v>1661</v>
      </c>
      <c r="D5793" s="612" t="s">
        <v>170</v>
      </c>
      <c r="E5793" s="621">
        <v>4.5599999999999996</v>
      </c>
      <c r="F5793" s="614">
        <f t="shared" si="1597"/>
        <v>5.5</v>
      </c>
      <c r="G5793" s="510"/>
      <c r="H5793" s="423"/>
      <c r="I5793" s="422">
        <f t="shared" si="1598"/>
        <v>0</v>
      </c>
      <c r="J5793" s="422">
        <f t="shared" si="1599"/>
        <v>0</v>
      </c>
      <c r="K5793" s="419"/>
      <c r="L5793" s="423">
        <f t="shared" si="1600"/>
        <v>0</v>
      </c>
      <c r="M5793" s="423">
        <f t="shared" si="1601"/>
        <v>0</v>
      </c>
      <c r="N5793" s="424">
        <f t="shared" si="1602"/>
        <v>0</v>
      </c>
      <c r="O5793" s="424">
        <f t="shared" si="1603"/>
        <v>0</v>
      </c>
      <c r="P5793" s="420"/>
      <c r="Q5793" s="532"/>
      <c r="R5793" s="526" t="str">
        <f t="shared" si="1590"/>
        <v/>
      </c>
      <c r="S5793" s="526" t="str">
        <f t="shared" si="1589"/>
        <v/>
      </c>
      <c r="V5793" s="433">
        <f>VLOOKUP(A5793,[3]Cartilha!$A:$A,1,FALSE)</f>
        <v>87878</v>
      </c>
      <c r="W5793" s="367"/>
    </row>
    <row r="5794" spans="1:23" ht="22.5" hidden="1" x14ac:dyDescent="0.2">
      <c r="A5794" s="623">
        <v>87879</v>
      </c>
      <c r="B5794" s="616" t="s">
        <v>3171</v>
      </c>
      <c r="C5794" s="620" t="s">
        <v>1662</v>
      </c>
      <c r="D5794" s="612" t="s">
        <v>170</v>
      </c>
      <c r="E5794" s="621">
        <v>3.96</v>
      </c>
      <c r="F5794" s="614">
        <f t="shared" si="1597"/>
        <v>4.7699999999999996</v>
      </c>
      <c r="G5794" s="510"/>
      <c r="H5794" s="423"/>
      <c r="I5794" s="422">
        <f t="shared" si="1598"/>
        <v>0</v>
      </c>
      <c r="J5794" s="422">
        <f t="shared" si="1599"/>
        <v>0</v>
      </c>
      <c r="K5794" s="419"/>
      <c r="L5794" s="423">
        <f t="shared" si="1600"/>
        <v>0</v>
      </c>
      <c r="M5794" s="423">
        <f t="shared" si="1601"/>
        <v>0</v>
      </c>
      <c r="N5794" s="424">
        <f t="shared" si="1602"/>
        <v>0</v>
      </c>
      <c r="O5794" s="424">
        <f t="shared" si="1603"/>
        <v>0</v>
      </c>
      <c r="P5794" s="420"/>
      <c r="Q5794" s="532"/>
      <c r="R5794" s="526" t="str">
        <f t="shared" si="1590"/>
        <v/>
      </c>
      <c r="S5794" s="526" t="str">
        <f t="shared" ref="S5794:S5857" si="1604">IF(Q5794="X","x",IF(Q5794="xx","x",IF(OR(J5794&gt;0,O5794&gt;0),"x","")))</f>
        <v/>
      </c>
      <c r="V5794" s="433">
        <f>VLOOKUP(A5794,[3]Cartilha!$A:$A,1,FALSE)</f>
        <v>87879</v>
      </c>
      <c r="W5794" s="367"/>
    </row>
    <row r="5795" spans="1:23" ht="22.5" hidden="1" x14ac:dyDescent="0.2">
      <c r="A5795" s="623">
        <v>87881</v>
      </c>
      <c r="B5795" s="616" t="s">
        <v>3171</v>
      </c>
      <c r="C5795" s="620" t="s">
        <v>501</v>
      </c>
      <c r="D5795" s="612" t="s">
        <v>170</v>
      </c>
      <c r="E5795" s="621">
        <v>5.75</v>
      </c>
      <c r="F5795" s="614">
        <f t="shared" si="1597"/>
        <v>6.93</v>
      </c>
      <c r="G5795" s="510"/>
      <c r="H5795" s="423"/>
      <c r="I5795" s="422">
        <f t="shared" si="1598"/>
        <v>0</v>
      </c>
      <c r="J5795" s="422">
        <f t="shared" si="1599"/>
        <v>0</v>
      </c>
      <c r="K5795" s="419"/>
      <c r="L5795" s="423">
        <f t="shared" si="1600"/>
        <v>0</v>
      </c>
      <c r="M5795" s="423">
        <f t="shared" si="1601"/>
        <v>0</v>
      </c>
      <c r="N5795" s="424">
        <f t="shared" si="1602"/>
        <v>0</v>
      </c>
      <c r="O5795" s="424">
        <f t="shared" si="1603"/>
        <v>0</v>
      </c>
      <c r="P5795" s="420"/>
      <c r="Q5795" s="532"/>
      <c r="R5795" s="526" t="str">
        <f t="shared" si="1590"/>
        <v/>
      </c>
      <c r="S5795" s="526" t="str">
        <f t="shared" si="1604"/>
        <v/>
      </c>
      <c r="V5795" s="433">
        <f>VLOOKUP(A5795,[3]Cartilha!$A:$A,1,FALSE)</f>
        <v>87881</v>
      </c>
      <c r="W5795" s="367"/>
    </row>
    <row r="5796" spans="1:23" ht="22.5" hidden="1" x14ac:dyDescent="0.2">
      <c r="A5796" s="623">
        <v>87882</v>
      </c>
      <c r="B5796" s="616" t="s">
        <v>3171</v>
      </c>
      <c r="C5796" s="620" t="s">
        <v>294</v>
      </c>
      <c r="D5796" s="612" t="s">
        <v>170</v>
      </c>
      <c r="E5796" s="621">
        <v>5.57</v>
      </c>
      <c r="F5796" s="614">
        <f t="shared" si="1597"/>
        <v>6.72</v>
      </c>
      <c r="G5796" s="510"/>
      <c r="H5796" s="423"/>
      <c r="I5796" s="422">
        <f t="shared" si="1598"/>
        <v>0</v>
      </c>
      <c r="J5796" s="422">
        <f t="shared" si="1599"/>
        <v>0</v>
      </c>
      <c r="K5796" s="419"/>
      <c r="L5796" s="423">
        <f t="shared" si="1600"/>
        <v>0</v>
      </c>
      <c r="M5796" s="423">
        <f t="shared" si="1601"/>
        <v>0</v>
      </c>
      <c r="N5796" s="424">
        <f t="shared" si="1602"/>
        <v>0</v>
      </c>
      <c r="O5796" s="424">
        <f t="shared" si="1603"/>
        <v>0</v>
      </c>
      <c r="P5796" s="420"/>
      <c r="Q5796" s="532"/>
      <c r="R5796" s="526" t="str">
        <f t="shared" si="1590"/>
        <v/>
      </c>
      <c r="S5796" s="526" t="str">
        <f t="shared" si="1604"/>
        <v/>
      </c>
      <c r="V5796" s="433">
        <f>VLOOKUP(A5796,[3]Cartilha!$A:$A,1,FALSE)</f>
        <v>87882</v>
      </c>
      <c r="W5796" s="367"/>
    </row>
    <row r="5797" spans="1:23" ht="22.5" hidden="1" x14ac:dyDescent="0.2">
      <c r="A5797" s="623">
        <v>87884</v>
      </c>
      <c r="B5797" s="616" t="s">
        <v>3171</v>
      </c>
      <c r="C5797" s="620" t="s">
        <v>295</v>
      </c>
      <c r="D5797" s="612" t="s">
        <v>170</v>
      </c>
      <c r="E5797" s="621">
        <v>8.0399999999999991</v>
      </c>
      <c r="F5797" s="614">
        <f t="shared" si="1597"/>
        <v>9.69</v>
      </c>
      <c r="G5797" s="510"/>
      <c r="H5797" s="423"/>
      <c r="I5797" s="422">
        <f t="shared" si="1598"/>
        <v>0</v>
      </c>
      <c r="J5797" s="422">
        <f t="shared" si="1599"/>
        <v>0</v>
      </c>
      <c r="K5797" s="419"/>
      <c r="L5797" s="423">
        <f t="shared" si="1600"/>
        <v>0</v>
      </c>
      <c r="M5797" s="423">
        <f t="shared" si="1601"/>
        <v>0</v>
      </c>
      <c r="N5797" s="424">
        <f t="shared" si="1602"/>
        <v>0</v>
      </c>
      <c r="O5797" s="424">
        <f t="shared" si="1603"/>
        <v>0</v>
      </c>
      <c r="P5797" s="420"/>
      <c r="Q5797" s="532"/>
      <c r="R5797" s="526" t="str">
        <f t="shared" si="1590"/>
        <v/>
      </c>
      <c r="S5797" s="526" t="str">
        <f t="shared" si="1604"/>
        <v/>
      </c>
      <c r="V5797" s="433">
        <f>VLOOKUP(A5797,[3]Cartilha!$A:$A,1,FALSE)</f>
        <v>87884</v>
      </c>
      <c r="W5797" s="367"/>
    </row>
    <row r="5798" spans="1:23" ht="22.5" hidden="1" x14ac:dyDescent="0.2">
      <c r="A5798" s="623">
        <v>87885</v>
      </c>
      <c r="B5798" s="616" t="s">
        <v>3171</v>
      </c>
      <c r="C5798" s="620" t="s">
        <v>1663</v>
      </c>
      <c r="D5798" s="612" t="s">
        <v>170</v>
      </c>
      <c r="E5798" s="621">
        <v>7.64</v>
      </c>
      <c r="F5798" s="614">
        <f t="shared" si="1597"/>
        <v>9.2100000000000009</v>
      </c>
      <c r="G5798" s="510"/>
      <c r="H5798" s="423"/>
      <c r="I5798" s="422">
        <f t="shared" si="1598"/>
        <v>0</v>
      </c>
      <c r="J5798" s="422">
        <f t="shared" si="1599"/>
        <v>0</v>
      </c>
      <c r="K5798" s="419"/>
      <c r="L5798" s="423">
        <f t="shared" si="1600"/>
        <v>0</v>
      </c>
      <c r="M5798" s="423">
        <f t="shared" si="1601"/>
        <v>0</v>
      </c>
      <c r="N5798" s="424">
        <f t="shared" si="1602"/>
        <v>0</v>
      </c>
      <c r="O5798" s="424">
        <f t="shared" si="1603"/>
        <v>0</v>
      </c>
      <c r="P5798" s="420"/>
      <c r="Q5798" s="532"/>
      <c r="R5798" s="526" t="str">
        <f t="shared" si="1590"/>
        <v/>
      </c>
      <c r="S5798" s="526" t="str">
        <f t="shared" si="1604"/>
        <v/>
      </c>
      <c r="V5798" s="433">
        <f>VLOOKUP(A5798,[3]Cartilha!$A:$A,1,FALSE)</f>
        <v>87885</v>
      </c>
      <c r="W5798" s="367"/>
    </row>
    <row r="5799" spans="1:23" ht="22.5" hidden="1" x14ac:dyDescent="0.2">
      <c r="A5799" s="623">
        <v>87886</v>
      </c>
      <c r="B5799" s="616" t="s">
        <v>3171</v>
      </c>
      <c r="C5799" s="620" t="s">
        <v>502</v>
      </c>
      <c r="D5799" s="612" t="s">
        <v>170</v>
      </c>
      <c r="E5799" s="621">
        <v>21.25</v>
      </c>
      <c r="F5799" s="614">
        <f t="shared" si="1597"/>
        <v>25.62</v>
      </c>
      <c r="G5799" s="510"/>
      <c r="H5799" s="423"/>
      <c r="I5799" s="422">
        <f t="shared" si="1598"/>
        <v>0</v>
      </c>
      <c r="J5799" s="422">
        <f t="shared" si="1599"/>
        <v>0</v>
      </c>
      <c r="K5799" s="419"/>
      <c r="L5799" s="423">
        <f t="shared" si="1600"/>
        <v>0</v>
      </c>
      <c r="M5799" s="423">
        <f t="shared" si="1601"/>
        <v>0</v>
      </c>
      <c r="N5799" s="424">
        <f t="shared" si="1602"/>
        <v>0</v>
      </c>
      <c r="O5799" s="424">
        <f t="shared" si="1603"/>
        <v>0</v>
      </c>
      <c r="P5799" s="420"/>
      <c r="Q5799" s="532"/>
      <c r="R5799" s="526" t="str">
        <f t="shared" si="1590"/>
        <v/>
      </c>
      <c r="S5799" s="526" t="str">
        <f t="shared" si="1604"/>
        <v/>
      </c>
      <c r="V5799" s="433">
        <f>VLOOKUP(A5799,[3]Cartilha!$A:$A,1,FALSE)</f>
        <v>87886</v>
      </c>
      <c r="W5799" s="367"/>
    </row>
    <row r="5800" spans="1:23" ht="22.5" hidden="1" x14ac:dyDescent="0.2">
      <c r="A5800" s="623">
        <v>87887</v>
      </c>
      <c r="B5800" s="616" t="s">
        <v>3171</v>
      </c>
      <c r="C5800" s="620" t="s">
        <v>503</v>
      </c>
      <c r="D5800" s="612" t="s">
        <v>170</v>
      </c>
      <c r="E5800" s="621">
        <v>20.43</v>
      </c>
      <c r="F5800" s="614">
        <f t="shared" si="1597"/>
        <v>24.63</v>
      </c>
      <c r="G5800" s="510"/>
      <c r="H5800" s="423"/>
      <c r="I5800" s="422">
        <f t="shared" si="1598"/>
        <v>0</v>
      </c>
      <c r="J5800" s="422">
        <f t="shared" si="1599"/>
        <v>0</v>
      </c>
      <c r="K5800" s="419"/>
      <c r="L5800" s="423">
        <f t="shared" si="1600"/>
        <v>0</v>
      </c>
      <c r="M5800" s="423">
        <f t="shared" si="1601"/>
        <v>0</v>
      </c>
      <c r="N5800" s="424">
        <f t="shared" si="1602"/>
        <v>0</v>
      </c>
      <c r="O5800" s="424">
        <f t="shared" si="1603"/>
        <v>0</v>
      </c>
      <c r="P5800" s="420"/>
      <c r="Q5800" s="532"/>
      <c r="R5800" s="526" t="str">
        <f t="shared" si="1590"/>
        <v/>
      </c>
      <c r="S5800" s="526" t="str">
        <f t="shared" si="1604"/>
        <v/>
      </c>
      <c r="V5800" s="433">
        <f>VLOOKUP(A5800,[3]Cartilha!$A:$A,1,FALSE)</f>
        <v>87887</v>
      </c>
      <c r="W5800" s="367"/>
    </row>
    <row r="5801" spans="1:23" ht="22.5" hidden="1" x14ac:dyDescent="0.2">
      <c r="A5801" s="623">
        <v>87888</v>
      </c>
      <c r="B5801" s="616" t="s">
        <v>3171</v>
      </c>
      <c r="C5801" s="620" t="s">
        <v>1664</v>
      </c>
      <c r="D5801" s="612" t="s">
        <v>170</v>
      </c>
      <c r="E5801" s="621">
        <v>7.45</v>
      </c>
      <c r="F5801" s="614">
        <f t="shared" si="1597"/>
        <v>8.98</v>
      </c>
      <c r="G5801" s="510"/>
      <c r="H5801" s="423"/>
      <c r="I5801" s="422">
        <f t="shared" si="1598"/>
        <v>0</v>
      </c>
      <c r="J5801" s="422">
        <f t="shared" si="1599"/>
        <v>0</v>
      </c>
      <c r="K5801" s="419"/>
      <c r="L5801" s="423">
        <f t="shared" si="1600"/>
        <v>0</v>
      </c>
      <c r="M5801" s="423">
        <f t="shared" si="1601"/>
        <v>0</v>
      </c>
      <c r="N5801" s="424">
        <f t="shared" si="1602"/>
        <v>0</v>
      </c>
      <c r="O5801" s="424">
        <f t="shared" si="1603"/>
        <v>0</v>
      </c>
      <c r="P5801" s="420"/>
      <c r="Q5801" s="532"/>
      <c r="R5801" s="526" t="str">
        <f t="shared" si="1590"/>
        <v/>
      </c>
      <c r="S5801" s="526" t="str">
        <f t="shared" si="1604"/>
        <v/>
      </c>
      <c r="V5801" s="433">
        <f>VLOOKUP(A5801,[3]Cartilha!$A:$A,1,FALSE)</f>
        <v>87888</v>
      </c>
      <c r="W5801" s="367"/>
    </row>
    <row r="5802" spans="1:23" ht="33.75" hidden="1" x14ac:dyDescent="0.2">
      <c r="A5802" s="623">
        <v>87889</v>
      </c>
      <c r="B5802" s="616" t="s">
        <v>3171</v>
      </c>
      <c r="C5802" s="620" t="s">
        <v>1665</v>
      </c>
      <c r="D5802" s="612" t="s">
        <v>170</v>
      </c>
      <c r="E5802" s="621">
        <v>7.27</v>
      </c>
      <c r="F5802" s="614">
        <f t="shared" si="1597"/>
        <v>8.76</v>
      </c>
      <c r="G5802" s="510"/>
      <c r="H5802" s="423"/>
      <c r="I5802" s="422">
        <f t="shared" si="1598"/>
        <v>0</v>
      </c>
      <c r="J5802" s="422">
        <f t="shared" si="1599"/>
        <v>0</v>
      </c>
      <c r="K5802" s="419"/>
      <c r="L5802" s="423">
        <f t="shared" si="1600"/>
        <v>0</v>
      </c>
      <c r="M5802" s="423">
        <f t="shared" si="1601"/>
        <v>0</v>
      </c>
      <c r="N5802" s="424">
        <f t="shared" si="1602"/>
        <v>0</v>
      </c>
      <c r="O5802" s="424">
        <f t="shared" si="1603"/>
        <v>0</v>
      </c>
      <c r="P5802" s="420"/>
      <c r="Q5802" s="532"/>
      <c r="R5802" s="526" t="str">
        <f t="shared" si="1590"/>
        <v/>
      </c>
      <c r="S5802" s="526" t="str">
        <f t="shared" si="1604"/>
        <v/>
      </c>
      <c r="V5802" s="433">
        <f>VLOOKUP(A5802,[3]Cartilha!$A:$A,1,FALSE)</f>
        <v>87889</v>
      </c>
      <c r="W5802" s="367"/>
    </row>
    <row r="5803" spans="1:23" ht="22.5" hidden="1" x14ac:dyDescent="0.2">
      <c r="A5803" s="623">
        <v>87891</v>
      </c>
      <c r="B5803" s="616" t="s">
        <v>3171</v>
      </c>
      <c r="C5803" s="620" t="s">
        <v>1666</v>
      </c>
      <c r="D5803" s="612" t="s">
        <v>170</v>
      </c>
      <c r="E5803" s="621">
        <v>9.74</v>
      </c>
      <c r="F5803" s="614">
        <f t="shared" si="1597"/>
        <v>11.74</v>
      </c>
      <c r="G5803" s="510"/>
      <c r="H5803" s="423"/>
      <c r="I5803" s="422">
        <f t="shared" si="1598"/>
        <v>0</v>
      </c>
      <c r="J5803" s="422">
        <f t="shared" si="1599"/>
        <v>0</v>
      </c>
      <c r="K5803" s="419"/>
      <c r="L5803" s="423">
        <f t="shared" si="1600"/>
        <v>0</v>
      </c>
      <c r="M5803" s="423">
        <f t="shared" si="1601"/>
        <v>0</v>
      </c>
      <c r="N5803" s="424">
        <f t="shared" si="1602"/>
        <v>0</v>
      </c>
      <c r="O5803" s="424">
        <f t="shared" si="1603"/>
        <v>0</v>
      </c>
      <c r="P5803" s="420"/>
      <c r="Q5803" s="532"/>
      <c r="R5803" s="526" t="str">
        <f t="shared" si="1590"/>
        <v/>
      </c>
      <c r="S5803" s="526" t="str">
        <f t="shared" si="1604"/>
        <v/>
      </c>
      <c r="V5803" s="433">
        <f>VLOOKUP(A5803,[3]Cartilha!$A:$A,1,FALSE)</f>
        <v>87891</v>
      </c>
      <c r="W5803" s="367"/>
    </row>
    <row r="5804" spans="1:23" ht="22.5" hidden="1" x14ac:dyDescent="0.2">
      <c r="A5804" s="623">
        <v>87892</v>
      </c>
      <c r="B5804" s="616" t="s">
        <v>3171</v>
      </c>
      <c r="C5804" s="620" t="s">
        <v>1667</v>
      </c>
      <c r="D5804" s="612" t="s">
        <v>170</v>
      </c>
      <c r="E5804" s="621">
        <v>9.34</v>
      </c>
      <c r="F5804" s="614">
        <f t="shared" si="1597"/>
        <v>11.26</v>
      </c>
      <c r="G5804" s="510"/>
      <c r="H5804" s="423"/>
      <c r="I5804" s="422">
        <f t="shared" si="1598"/>
        <v>0</v>
      </c>
      <c r="J5804" s="422">
        <f t="shared" si="1599"/>
        <v>0</v>
      </c>
      <c r="K5804" s="419"/>
      <c r="L5804" s="423">
        <f t="shared" si="1600"/>
        <v>0</v>
      </c>
      <c r="M5804" s="423">
        <f t="shared" si="1601"/>
        <v>0</v>
      </c>
      <c r="N5804" s="424">
        <f t="shared" si="1602"/>
        <v>0</v>
      </c>
      <c r="O5804" s="424">
        <f t="shared" si="1603"/>
        <v>0</v>
      </c>
      <c r="P5804" s="420"/>
      <c r="Q5804" s="532"/>
      <c r="R5804" s="526" t="str">
        <f t="shared" ref="R5804:R5867" si="1605">IF(Q5804="X","x",IF(Q5804="xx","x",IF(O5804&gt;0,"x","")))</f>
        <v/>
      </c>
      <c r="S5804" s="526" t="str">
        <f t="shared" si="1604"/>
        <v/>
      </c>
      <c r="V5804" s="433">
        <f>VLOOKUP(A5804,[3]Cartilha!$A:$A,1,FALSE)</f>
        <v>87892</v>
      </c>
      <c r="W5804" s="367"/>
    </row>
    <row r="5805" spans="1:23" ht="22.5" hidden="1" x14ac:dyDescent="0.2">
      <c r="A5805" s="623">
        <v>87893</v>
      </c>
      <c r="B5805" s="616" t="s">
        <v>3171</v>
      </c>
      <c r="C5805" s="620" t="s">
        <v>1668</v>
      </c>
      <c r="D5805" s="612" t="s">
        <v>170</v>
      </c>
      <c r="E5805" s="621">
        <v>7.29</v>
      </c>
      <c r="F5805" s="614">
        <f t="shared" si="1597"/>
        <v>8.7899999999999991</v>
      </c>
      <c r="G5805" s="510"/>
      <c r="H5805" s="423"/>
      <c r="I5805" s="422">
        <f t="shared" si="1598"/>
        <v>0</v>
      </c>
      <c r="J5805" s="422">
        <f t="shared" si="1599"/>
        <v>0</v>
      </c>
      <c r="K5805" s="419"/>
      <c r="L5805" s="423">
        <f t="shared" si="1600"/>
        <v>0</v>
      </c>
      <c r="M5805" s="423">
        <f t="shared" si="1601"/>
        <v>0</v>
      </c>
      <c r="N5805" s="424">
        <f t="shared" si="1602"/>
        <v>0</v>
      </c>
      <c r="O5805" s="424">
        <f t="shared" si="1603"/>
        <v>0</v>
      </c>
      <c r="P5805" s="420"/>
      <c r="Q5805" s="532"/>
      <c r="R5805" s="526" t="str">
        <f t="shared" si="1605"/>
        <v/>
      </c>
      <c r="S5805" s="526" t="str">
        <f t="shared" si="1604"/>
        <v/>
      </c>
      <c r="V5805" s="433">
        <f>VLOOKUP(A5805,[3]Cartilha!$A:$A,1,FALSE)</f>
        <v>87893</v>
      </c>
      <c r="W5805" s="367"/>
    </row>
    <row r="5806" spans="1:23" ht="22.5" hidden="1" x14ac:dyDescent="0.2">
      <c r="A5806" s="623">
        <v>87894</v>
      </c>
      <c r="B5806" s="616" t="s">
        <v>3171</v>
      </c>
      <c r="C5806" s="620" t="s">
        <v>1669</v>
      </c>
      <c r="D5806" s="612" t="s">
        <v>170</v>
      </c>
      <c r="E5806" s="621">
        <v>6.69</v>
      </c>
      <c r="F5806" s="614">
        <f t="shared" si="1597"/>
        <v>8.07</v>
      </c>
      <c r="G5806" s="510"/>
      <c r="H5806" s="423"/>
      <c r="I5806" s="422">
        <f t="shared" si="1598"/>
        <v>0</v>
      </c>
      <c r="J5806" s="422">
        <f t="shared" si="1599"/>
        <v>0</v>
      </c>
      <c r="K5806" s="419"/>
      <c r="L5806" s="423">
        <f t="shared" si="1600"/>
        <v>0</v>
      </c>
      <c r="M5806" s="423">
        <f t="shared" si="1601"/>
        <v>0</v>
      </c>
      <c r="N5806" s="424">
        <f t="shared" si="1602"/>
        <v>0</v>
      </c>
      <c r="O5806" s="424">
        <f t="shared" si="1603"/>
        <v>0</v>
      </c>
      <c r="P5806" s="420"/>
      <c r="Q5806" s="532"/>
      <c r="R5806" s="526" t="str">
        <f t="shared" si="1605"/>
        <v/>
      </c>
      <c r="S5806" s="526" t="str">
        <f t="shared" si="1604"/>
        <v/>
      </c>
      <c r="V5806" s="433">
        <f>VLOOKUP(A5806,[3]Cartilha!$A:$A,1,FALSE)</f>
        <v>87894</v>
      </c>
      <c r="W5806" s="367"/>
    </row>
    <row r="5807" spans="1:23" ht="22.5" hidden="1" x14ac:dyDescent="0.2">
      <c r="A5807" s="623">
        <v>87896</v>
      </c>
      <c r="B5807" s="616" t="s">
        <v>3171</v>
      </c>
      <c r="C5807" s="620" t="s">
        <v>1670</v>
      </c>
      <c r="D5807" s="612" t="s">
        <v>170</v>
      </c>
      <c r="E5807" s="621">
        <v>6.56</v>
      </c>
      <c r="F5807" s="614">
        <f t="shared" si="1597"/>
        <v>7.91</v>
      </c>
      <c r="G5807" s="510"/>
      <c r="H5807" s="423"/>
      <c r="I5807" s="422">
        <f t="shared" si="1598"/>
        <v>0</v>
      </c>
      <c r="J5807" s="422">
        <f t="shared" si="1599"/>
        <v>0</v>
      </c>
      <c r="K5807" s="419"/>
      <c r="L5807" s="423">
        <f t="shared" si="1600"/>
        <v>0</v>
      </c>
      <c r="M5807" s="423">
        <f t="shared" si="1601"/>
        <v>0</v>
      </c>
      <c r="N5807" s="424">
        <f t="shared" si="1602"/>
        <v>0</v>
      </c>
      <c r="O5807" s="424">
        <f t="shared" si="1603"/>
        <v>0</v>
      </c>
      <c r="P5807" s="420"/>
      <c r="Q5807" s="532"/>
      <c r="R5807" s="526" t="str">
        <f t="shared" si="1605"/>
        <v/>
      </c>
      <c r="S5807" s="526" t="str">
        <f t="shared" si="1604"/>
        <v/>
      </c>
      <c r="V5807" s="433">
        <f>VLOOKUP(A5807,[3]Cartilha!$A:$A,1,FALSE)</f>
        <v>87896</v>
      </c>
      <c r="W5807" s="367"/>
    </row>
    <row r="5808" spans="1:23" ht="22.5" hidden="1" x14ac:dyDescent="0.2">
      <c r="A5808" s="623">
        <v>87897</v>
      </c>
      <c r="B5808" s="616" t="s">
        <v>3171</v>
      </c>
      <c r="C5808" s="620" t="s">
        <v>1671</v>
      </c>
      <c r="D5808" s="612" t="s">
        <v>170</v>
      </c>
      <c r="E5808" s="621">
        <v>5.96</v>
      </c>
      <c r="F5808" s="614">
        <f t="shared" si="1597"/>
        <v>7.19</v>
      </c>
      <c r="G5808" s="510"/>
      <c r="H5808" s="423"/>
      <c r="I5808" s="422">
        <f t="shared" si="1598"/>
        <v>0</v>
      </c>
      <c r="J5808" s="422">
        <f t="shared" si="1599"/>
        <v>0</v>
      </c>
      <c r="K5808" s="419"/>
      <c r="L5808" s="423">
        <f t="shared" si="1600"/>
        <v>0</v>
      </c>
      <c r="M5808" s="423">
        <f t="shared" si="1601"/>
        <v>0</v>
      </c>
      <c r="N5808" s="424">
        <f t="shared" si="1602"/>
        <v>0</v>
      </c>
      <c r="O5808" s="424">
        <f t="shared" si="1603"/>
        <v>0</v>
      </c>
      <c r="P5808" s="420"/>
      <c r="Q5808" s="532"/>
      <c r="R5808" s="526" t="str">
        <f t="shared" si="1605"/>
        <v/>
      </c>
      <c r="S5808" s="526" t="str">
        <f t="shared" si="1604"/>
        <v/>
      </c>
      <c r="V5808" s="433">
        <f>VLOOKUP(A5808,[3]Cartilha!$A:$A,1,FALSE)</f>
        <v>87897</v>
      </c>
      <c r="W5808" s="367"/>
    </row>
    <row r="5809" spans="1:23" ht="22.5" hidden="1" x14ac:dyDescent="0.2">
      <c r="A5809" s="623">
        <v>87899</v>
      </c>
      <c r="B5809" s="616" t="s">
        <v>3171</v>
      </c>
      <c r="C5809" s="620" t="s">
        <v>1672</v>
      </c>
      <c r="D5809" s="612" t="s">
        <v>170</v>
      </c>
      <c r="E5809" s="621">
        <v>8.84</v>
      </c>
      <c r="F5809" s="614">
        <f t="shared" si="1597"/>
        <v>10.66</v>
      </c>
      <c r="G5809" s="510"/>
      <c r="H5809" s="423"/>
      <c r="I5809" s="422">
        <f t="shared" si="1598"/>
        <v>0</v>
      </c>
      <c r="J5809" s="422">
        <f t="shared" si="1599"/>
        <v>0</v>
      </c>
      <c r="K5809" s="419"/>
      <c r="L5809" s="423">
        <f t="shared" si="1600"/>
        <v>0</v>
      </c>
      <c r="M5809" s="423">
        <f t="shared" si="1601"/>
        <v>0</v>
      </c>
      <c r="N5809" s="424">
        <f t="shared" si="1602"/>
        <v>0</v>
      </c>
      <c r="O5809" s="424">
        <f t="shared" si="1603"/>
        <v>0</v>
      </c>
      <c r="P5809" s="420"/>
      <c r="Q5809" s="532"/>
      <c r="R5809" s="526" t="str">
        <f t="shared" si="1605"/>
        <v/>
      </c>
      <c r="S5809" s="526" t="str">
        <f t="shared" si="1604"/>
        <v/>
      </c>
      <c r="V5809" s="433">
        <f>VLOOKUP(A5809,[3]Cartilha!$A:$A,1,FALSE)</f>
        <v>87899</v>
      </c>
      <c r="W5809" s="367"/>
    </row>
    <row r="5810" spans="1:23" ht="33.75" hidden="1" x14ac:dyDescent="0.2">
      <c r="A5810" s="623">
        <v>87900</v>
      </c>
      <c r="B5810" s="616" t="s">
        <v>3171</v>
      </c>
      <c r="C5810" s="620" t="s">
        <v>1673</v>
      </c>
      <c r="D5810" s="612" t="s">
        <v>170</v>
      </c>
      <c r="E5810" s="621">
        <v>8.66</v>
      </c>
      <c r="F5810" s="614">
        <f t="shared" si="1597"/>
        <v>10.44</v>
      </c>
      <c r="G5810" s="510"/>
      <c r="H5810" s="423"/>
      <c r="I5810" s="422">
        <f t="shared" si="1598"/>
        <v>0</v>
      </c>
      <c r="J5810" s="422">
        <f t="shared" si="1599"/>
        <v>0</v>
      </c>
      <c r="K5810" s="419"/>
      <c r="L5810" s="423">
        <f t="shared" si="1600"/>
        <v>0</v>
      </c>
      <c r="M5810" s="423">
        <f t="shared" si="1601"/>
        <v>0</v>
      </c>
      <c r="N5810" s="424">
        <f t="shared" si="1602"/>
        <v>0</v>
      </c>
      <c r="O5810" s="424">
        <f t="shared" si="1603"/>
        <v>0</v>
      </c>
      <c r="P5810" s="420"/>
      <c r="Q5810" s="532"/>
      <c r="R5810" s="526" t="str">
        <f t="shared" si="1605"/>
        <v/>
      </c>
      <c r="S5810" s="526" t="str">
        <f t="shared" si="1604"/>
        <v/>
      </c>
      <c r="V5810" s="433">
        <f>VLOOKUP(A5810,[3]Cartilha!$A:$A,1,FALSE)</f>
        <v>87900</v>
      </c>
      <c r="W5810" s="367"/>
    </row>
    <row r="5811" spans="1:23" ht="22.5" hidden="1" x14ac:dyDescent="0.2">
      <c r="A5811" s="623">
        <v>87902</v>
      </c>
      <c r="B5811" s="616" t="s">
        <v>3171</v>
      </c>
      <c r="C5811" s="620" t="s">
        <v>1674</v>
      </c>
      <c r="D5811" s="612" t="s">
        <v>170</v>
      </c>
      <c r="E5811" s="621">
        <v>11.13</v>
      </c>
      <c r="F5811" s="614">
        <f t="shared" si="1597"/>
        <v>13.42</v>
      </c>
      <c r="G5811" s="510"/>
      <c r="H5811" s="423"/>
      <c r="I5811" s="422">
        <f t="shared" si="1598"/>
        <v>0</v>
      </c>
      <c r="J5811" s="422">
        <f t="shared" si="1599"/>
        <v>0</v>
      </c>
      <c r="K5811" s="419"/>
      <c r="L5811" s="423">
        <f t="shared" si="1600"/>
        <v>0</v>
      </c>
      <c r="M5811" s="423">
        <f t="shared" si="1601"/>
        <v>0</v>
      </c>
      <c r="N5811" s="424">
        <f t="shared" si="1602"/>
        <v>0</v>
      </c>
      <c r="O5811" s="424">
        <f t="shared" si="1603"/>
        <v>0</v>
      </c>
      <c r="P5811" s="420"/>
      <c r="Q5811" s="532"/>
      <c r="R5811" s="526" t="str">
        <f t="shared" si="1605"/>
        <v/>
      </c>
      <c r="S5811" s="526" t="str">
        <f t="shared" si="1604"/>
        <v/>
      </c>
      <c r="V5811" s="433">
        <f>VLOOKUP(A5811,[3]Cartilha!$A:$A,1,FALSE)</f>
        <v>87902</v>
      </c>
      <c r="W5811" s="367"/>
    </row>
    <row r="5812" spans="1:23" ht="22.5" hidden="1" x14ac:dyDescent="0.2">
      <c r="A5812" s="623">
        <v>87903</v>
      </c>
      <c r="B5812" s="616" t="s">
        <v>3171</v>
      </c>
      <c r="C5812" s="620" t="s">
        <v>1675</v>
      </c>
      <c r="D5812" s="612" t="s">
        <v>170</v>
      </c>
      <c r="E5812" s="621">
        <v>10.73</v>
      </c>
      <c r="F5812" s="614">
        <f t="shared" si="1597"/>
        <v>12.94</v>
      </c>
      <c r="G5812" s="510"/>
      <c r="H5812" s="423"/>
      <c r="I5812" s="422">
        <f t="shared" si="1598"/>
        <v>0</v>
      </c>
      <c r="J5812" s="422">
        <f t="shared" si="1599"/>
        <v>0</v>
      </c>
      <c r="K5812" s="419"/>
      <c r="L5812" s="423">
        <f t="shared" si="1600"/>
        <v>0</v>
      </c>
      <c r="M5812" s="423">
        <f t="shared" si="1601"/>
        <v>0</v>
      </c>
      <c r="N5812" s="424">
        <f t="shared" si="1602"/>
        <v>0</v>
      </c>
      <c r="O5812" s="424">
        <f t="shared" si="1603"/>
        <v>0</v>
      </c>
      <c r="P5812" s="420"/>
      <c r="Q5812" s="532"/>
      <c r="R5812" s="526" t="str">
        <f t="shared" si="1605"/>
        <v/>
      </c>
      <c r="S5812" s="526" t="str">
        <f t="shared" si="1604"/>
        <v/>
      </c>
      <c r="V5812" s="433">
        <f>VLOOKUP(A5812,[3]Cartilha!$A:$A,1,FALSE)</f>
        <v>87903</v>
      </c>
      <c r="W5812" s="367"/>
    </row>
    <row r="5813" spans="1:23" ht="22.5" hidden="1" x14ac:dyDescent="0.2">
      <c r="A5813" s="623">
        <v>87904</v>
      </c>
      <c r="B5813" s="616" t="s">
        <v>3171</v>
      </c>
      <c r="C5813" s="620" t="s">
        <v>1676</v>
      </c>
      <c r="D5813" s="612" t="s">
        <v>170</v>
      </c>
      <c r="E5813" s="621">
        <v>9.61</v>
      </c>
      <c r="F5813" s="614">
        <f t="shared" si="1597"/>
        <v>11.59</v>
      </c>
      <c r="G5813" s="510"/>
      <c r="H5813" s="423"/>
      <c r="I5813" s="422">
        <f t="shared" si="1598"/>
        <v>0</v>
      </c>
      <c r="J5813" s="422">
        <f t="shared" si="1599"/>
        <v>0</v>
      </c>
      <c r="K5813" s="419"/>
      <c r="L5813" s="423">
        <f t="shared" si="1600"/>
        <v>0</v>
      </c>
      <c r="M5813" s="423">
        <f t="shared" si="1601"/>
        <v>0</v>
      </c>
      <c r="N5813" s="424">
        <f t="shared" si="1602"/>
        <v>0</v>
      </c>
      <c r="O5813" s="424">
        <f t="shared" si="1603"/>
        <v>0</v>
      </c>
      <c r="P5813" s="420"/>
      <c r="Q5813" s="532"/>
      <c r="R5813" s="526" t="str">
        <f t="shared" si="1605"/>
        <v/>
      </c>
      <c r="S5813" s="526" t="str">
        <f t="shared" si="1604"/>
        <v/>
      </c>
      <c r="V5813" s="433">
        <f>VLOOKUP(A5813,[3]Cartilha!$A:$A,1,FALSE)</f>
        <v>87904</v>
      </c>
      <c r="W5813" s="367"/>
    </row>
    <row r="5814" spans="1:23" ht="22.5" hidden="1" x14ac:dyDescent="0.2">
      <c r="A5814" s="623">
        <v>87905</v>
      </c>
      <c r="B5814" s="616" t="s">
        <v>3171</v>
      </c>
      <c r="C5814" s="620" t="s">
        <v>1677</v>
      </c>
      <c r="D5814" s="612" t="s">
        <v>170</v>
      </c>
      <c r="E5814" s="621">
        <v>9.01</v>
      </c>
      <c r="F5814" s="614">
        <f t="shared" si="1597"/>
        <v>10.86</v>
      </c>
      <c r="G5814" s="510"/>
      <c r="H5814" s="423"/>
      <c r="I5814" s="422">
        <f t="shared" si="1598"/>
        <v>0</v>
      </c>
      <c r="J5814" s="422">
        <f t="shared" si="1599"/>
        <v>0</v>
      </c>
      <c r="K5814" s="419"/>
      <c r="L5814" s="423">
        <f t="shared" si="1600"/>
        <v>0</v>
      </c>
      <c r="M5814" s="423">
        <f t="shared" si="1601"/>
        <v>0</v>
      </c>
      <c r="N5814" s="424">
        <f t="shared" si="1602"/>
        <v>0</v>
      </c>
      <c r="O5814" s="424">
        <f t="shared" si="1603"/>
        <v>0</v>
      </c>
      <c r="P5814" s="420"/>
      <c r="Q5814" s="532"/>
      <c r="R5814" s="526" t="str">
        <f t="shared" si="1605"/>
        <v/>
      </c>
      <c r="S5814" s="526" t="str">
        <f t="shared" si="1604"/>
        <v/>
      </c>
      <c r="V5814" s="433">
        <f>VLOOKUP(A5814,[3]Cartilha!$A:$A,1,FALSE)</f>
        <v>87905</v>
      </c>
      <c r="W5814" s="367"/>
    </row>
    <row r="5815" spans="1:23" ht="22.5" hidden="1" x14ac:dyDescent="0.2">
      <c r="A5815" s="623">
        <v>87907</v>
      </c>
      <c r="B5815" s="616" t="s">
        <v>3171</v>
      </c>
      <c r="C5815" s="620" t="s">
        <v>1678</v>
      </c>
      <c r="D5815" s="612" t="s">
        <v>170</v>
      </c>
      <c r="E5815" s="621">
        <v>8.5399999999999991</v>
      </c>
      <c r="F5815" s="614">
        <f t="shared" si="1597"/>
        <v>10.3</v>
      </c>
      <c r="G5815" s="510"/>
      <c r="H5815" s="423"/>
      <c r="I5815" s="422">
        <f t="shared" si="1598"/>
        <v>0</v>
      </c>
      <c r="J5815" s="422">
        <f t="shared" si="1599"/>
        <v>0</v>
      </c>
      <c r="K5815" s="419"/>
      <c r="L5815" s="423">
        <f t="shared" si="1600"/>
        <v>0</v>
      </c>
      <c r="M5815" s="423">
        <f t="shared" si="1601"/>
        <v>0</v>
      </c>
      <c r="N5815" s="424">
        <f t="shared" si="1602"/>
        <v>0</v>
      </c>
      <c r="O5815" s="424">
        <f t="shared" si="1603"/>
        <v>0</v>
      </c>
      <c r="P5815" s="420"/>
      <c r="Q5815" s="532"/>
      <c r="R5815" s="526" t="str">
        <f t="shared" si="1605"/>
        <v/>
      </c>
      <c r="S5815" s="526" t="str">
        <f t="shared" si="1604"/>
        <v/>
      </c>
      <c r="V5815" s="433">
        <f>VLOOKUP(A5815,[3]Cartilha!$A:$A,1,FALSE)</f>
        <v>87907</v>
      </c>
      <c r="W5815" s="367"/>
    </row>
    <row r="5816" spans="1:23" ht="22.5" hidden="1" x14ac:dyDescent="0.2">
      <c r="A5816" s="623">
        <v>87908</v>
      </c>
      <c r="B5816" s="616" t="s">
        <v>3171</v>
      </c>
      <c r="C5816" s="620" t="s">
        <v>1679</v>
      </c>
      <c r="D5816" s="612" t="s">
        <v>170</v>
      </c>
      <c r="E5816" s="621">
        <v>7.94</v>
      </c>
      <c r="F5816" s="614">
        <f t="shared" si="1597"/>
        <v>9.57</v>
      </c>
      <c r="G5816" s="510"/>
      <c r="H5816" s="423"/>
      <c r="I5816" s="422">
        <f t="shared" si="1598"/>
        <v>0</v>
      </c>
      <c r="J5816" s="422">
        <f t="shared" si="1599"/>
        <v>0</v>
      </c>
      <c r="K5816" s="419"/>
      <c r="L5816" s="423">
        <f t="shared" si="1600"/>
        <v>0</v>
      </c>
      <c r="M5816" s="423">
        <f t="shared" si="1601"/>
        <v>0</v>
      </c>
      <c r="N5816" s="424">
        <f t="shared" si="1602"/>
        <v>0</v>
      </c>
      <c r="O5816" s="424">
        <f t="shared" si="1603"/>
        <v>0</v>
      </c>
      <c r="P5816" s="420"/>
      <c r="Q5816" s="532"/>
      <c r="R5816" s="526" t="str">
        <f t="shared" si="1605"/>
        <v/>
      </c>
      <c r="S5816" s="526" t="str">
        <f t="shared" si="1604"/>
        <v/>
      </c>
      <c r="V5816" s="433">
        <f>VLOOKUP(A5816,[3]Cartilha!$A:$A,1,FALSE)</f>
        <v>87908</v>
      </c>
      <c r="W5816" s="367"/>
    </row>
    <row r="5817" spans="1:23" ht="22.5" hidden="1" x14ac:dyDescent="0.2">
      <c r="A5817" s="623">
        <v>87910</v>
      </c>
      <c r="B5817" s="616" t="s">
        <v>3171</v>
      </c>
      <c r="C5817" s="620" t="s">
        <v>296</v>
      </c>
      <c r="D5817" s="612" t="s">
        <v>170</v>
      </c>
      <c r="E5817" s="621">
        <v>21</v>
      </c>
      <c r="F5817" s="614">
        <f t="shared" si="1597"/>
        <v>25.32</v>
      </c>
      <c r="G5817" s="510"/>
      <c r="H5817" s="423"/>
      <c r="I5817" s="422">
        <f t="shared" si="1598"/>
        <v>0</v>
      </c>
      <c r="J5817" s="422">
        <f t="shared" si="1599"/>
        <v>0</v>
      </c>
      <c r="K5817" s="419"/>
      <c r="L5817" s="423">
        <f t="shared" si="1600"/>
        <v>0</v>
      </c>
      <c r="M5817" s="423">
        <f t="shared" si="1601"/>
        <v>0</v>
      </c>
      <c r="N5817" s="424">
        <f t="shared" si="1602"/>
        <v>0</v>
      </c>
      <c r="O5817" s="424">
        <f t="shared" si="1603"/>
        <v>0</v>
      </c>
      <c r="P5817" s="420"/>
      <c r="Q5817" s="532"/>
      <c r="R5817" s="526" t="str">
        <f t="shared" si="1605"/>
        <v/>
      </c>
      <c r="S5817" s="526" t="str">
        <f t="shared" si="1604"/>
        <v/>
      </c>
      <c r="V5817" s="433">
        <f>VLOOKUP(A5817,[3]Cartilha!$A:$A,1,FALSE)</f>
        <v>87910</v>
      </c>
      <c r="W5817" s="367"/>
    </row>
    <row r="5818" spans="1:23" ht="22.5" hidden="1" x14ac:dyDescent="0.2">
      <c r="A5818" s="623">
        <v>87911</v>
      </c>
      <c r="B5818" s="616" t="s">
        <v>3171</v>
      </c>
      <c r="C5818" s="620" t="s">
        <v>297</v>
      </c>
      <c r="D5818" s="612" t="s">
        <v>170</v>
      </c>
      <c r="E5818" s="621">
        <v>20.18</v>
      </c>
      <c r="F5818" s="614">
        <f t="shared" si="1597"/>
        <v>24.33</v>
      </c>
      <c r="G5818" s="510"/>
      <c r="H5818" s="423"/>
      <c r="I5818" s="422">
        <f t="shared" si="1598"/>
        <v>0</v>
      </c>
      <c r="J5818" s="422">
        <f t="shared" si="1599"/>
        <v>0</v>
      </c>
      <c r="K5818" s="419"/>
      <c r="L5818" s="423">
        <f t="shared" si="1600"/>
        <v>0</v>
      </c>
      <c r="M5818" s="423">
        <f t="shared" si="1601"/>
        <v>0</v>
      </c>
      <c r="N5818" s="424">
        <f t="shared" si="1602"/>
        <v>0</v>
      </c>
      <c r="O5818" s="424">
        <f t="shared" si="1603"/>
        <v>0</v>
      </c>
      <c r="P5818" s="420"/>
      <c r="Q5818" s="532"/>
      <c r="R5818" s="526" t="str">
        <f t="shared" si="1605"/>
        <v/>
      </c>
      <c r="S5818" s="526" t="str">
        <f t="shared" si="1604"/>
        <v/>
      </c>
      <c r="V5818" s="433">
        <f>VLOOKUP(A5818,[3]Cartilha!$A:$A,1,FALSE)</f>
        <v>87911</v>
      </c>
      <c r="W5818" s="367"/>
    </row>
    <row r="5819" spans="1:23" hidden="1" x14ac:dyDescent="0.2">
      <c r="A5819" s="623" t="s">
        <v>2073</v>
      </c>
      <c r="B5819" s="616"/>
      <c r="C5819" s="620" t="s">
        <v>54</v>
      </c>
      <c r="D5819" s="612">
        <v>0</v>
      </c>
      <c r="E5819" s="621"/>
      <c r="F5819" s="614">
        <f t="shared" si="1597"/>
        <v>0</v>
      </c>
      <c r="G5819" s="518"/>
      <c r="H5819" s="446"/>
      <c r="I5819" s="447"/>
      <c r="J5819" s="448"/>
      <c r="K5819" s="419"/>
      <c r="L5819" s="446"/>
      <c r="M5819" s="446"/>
      <c r="N5819" s="447"/>
      <c r="O5819" s="448"/>
      <c r="P5819" s="420"/>
      <c r="Q5819" s="525" t="str">
        <f>IF(OR(SUM(J5820:J5882)&gt;0,SUM(O5820:O5882)&gt;0),"xx","")</f>
        <v/>
      </c>
      <c r="R5819" s="526" t="str">
        <f t="shared" si="1605"/>
        <v/>
      </c>
      <c r="S5819" s="526" t="str">
        <f t="shared" si="1604"/>
        <v/>
      </c>
      <c r="V5819" s="433" t="str">
        <f>VLOOKUP(A5819,[3]Cartilha!$A:$A,1,FALSE)</f>
        <v>10.1.3</v>
      </c>
      <c r="W5819" s="367"/>
    </row>
    <row r="5820" spans="1:23" ht="33.75" hidden="1" x14ac:dyDescent="0.2">
      <c r="A5820" s="623">
        <v>89173</v>
      </c>
      <c r="B5820" s="616" t="s">
        <v>3171</v>
      </c>
      <c r="C5820" s="620" t="s">
        <v>504</v>
      </c>
      <c r="D5820" s="612" t="s">
        <v>170</v>
      </c>
      <c r="E5820" s="621">
        <v>32.909999999999997</v>
      </c>
      <c r="F5820" s="614">
        <f t="shared" si="1597"/>
        <v>39.68</v>
      </c>
      <c r="G5820" s="510"/>
      <c r="H5820" s="423"/>
      <c r="I5820" s="422">
        <f t="shared" ref="I5820:I5851" si="1606">IF(ISBLANK(E5820),0,ROUND(F5820*G5820,2))</f>
        <v>0</v>
      </c>
      <c r="J5820" s="422">
        <f t="shared" ref="J5820:J5851" si="1607">IF(ISBLANK(G5820),0,ROUND(G5820*H5820,2))</f>
        <v>0</v>
      </c>
      <c r="K5820" s="419"/>
      <c r="L5820" s="423">
        <f t="shared" ref="L5820:L5851" si="1608">G5820</f>
        <v>0</v>
      </c>
      <c r="M5820" s="423">
        <f t="shared" ref="M5820:M5851" si="1609">H5820</f>
        <v>0</v>
      </c>
      <c r="N5820" s="424">
        <f t="shared" ref="N5820:N5851" si="1610">IF(ISBLANK(E5820),0,ROUND(F5820*L5820,2))</f>
        <v>0</v>
      </c>
      <c r="O5820" s="424">
        <f t="shared" ref="O5820:O5851" si="1611">IF(ISBLANK(L5820),0,ROUND(L5820*M5820,2))</f>
        <v>0</v>
      </c>
      <c r="P5820" s="420"/>
      <c r="Q5820" s="532"/>
      <c r="R5820" s="526" t="str">
        <f t="shared" si="1605"/>
        <v/>
      </c>
      <c r="S5820" s="526" t="str">
        <f t="shared" si="1604"/>
        <v/>
      </c>
      <c r="V5820" s="433">
        <f>VLOOKUP(A5820,[3]Cartilha!$A:$A,1,FALSE)</f>
        <v>89173</v>
      </c>
      <c r="W5820" s="367"/>
    </row>
    <row r="5821" spans="1:23" ht="33.75" hidden="1" x14ac:dyDescent="0.2">
      <c r="A5821" s="623">
        <v>89048</v>
      </c>
      <c r="B5821" s="616" t="s">
        <v>3171</v>
      </c>
      <c r="C5821" s="620" t="s">
        <v>505</v>
      </c>
      <c r="D5821" s="612" t="s">
        <v>170</v>
      </c>
      <c r="E5821" s="621">
        <v>33.56</v>
      </c>
      <c r="F5821" s="614">
        <f t="shared" si="1597"/>
        <v>40.46</v>
      </c>
      <c r="G5821" s="510"/>
      <c r="H5821" s="423"/>
      <c r="I5821" s="422">
        <f t="shared" si="1606"/>
        <v>0</v>
      </c>
      <c r="J5821" s="422">
        <f t="shared" si="1607"/>
        <v>0</v>
      </c>
      <c r="K5821" s="419"/>
      <c r="L5821" s="423">
        <f t="shared" si="1608"/>
        <v>0</v>
      </c>
      <c r="M5821" s="423">
        <f t="shared" si="1609"/>
        <v>0</v>
      </c>
      <c r="N5821" s="424">
        <f t="shared" si="1610"/>
        <v>0</v>
      </c>
      <c r="O5821" s="424">
        <f t="shared" si="1611"/>
        <v>0</v>
      </c>
      <c r="P5821" s="420"/>
      <c r="Q5821" s="532"/>
      <c r="R5821" s="526" t="str">
        <f t="shared" si="1605"/>
        <v/>
      </c>
      <c r="S5821" s="526" t="str">
        <f t="shared" si="1604"/>
        <v/>
      </c>
      <c r="V5821" s="433">
        <f>VLOOKUP(A5821,[3]Cartilha!$A:$A,1,FALSE)</f>
        <v>89048</v>
      </c>
      <c r="W5821" s="367"/>
    </row>
    <row r="5822" spans="1:23" hidden="1" x14ac:dyDescent="0.2">
      <c r="A5822" s="623">
        <v>94224</v>
      </c>
      <c r="B5822" s="616" t="s">
        <v>3171</v>
      </c>
      <c r="C5822" s="620" t="s">
        <v>3947</v>
      </c>
      <c r="D5822" s="612" t="s">
        <v>7029</v>
      </c>
      <c r="E5822" s="621">
        <v>25.34</v>
      </c>
      <c r="F5822" s="614">
        <f t="shared" si="1597"/>
        <v>30.55</v>
      </c>
      <c r="G5822" s="510"/>
      <c r="H5822" s="423"/>
      <c r="I5822" s="422">
        <f t="shared" si="1606"/>
        <v>0</v>
      </c>
      <c r="J5822" s="422">
        <f t="shared" si="1607"/>
        <v>0</v>
      </c>
      <c r="K5822" s="419"/>
      <c r="L5822" s="423">
        <f t="shared" si="1608"/>
        <v>0</v>
      </c>
      <c r="M5822" s="423">
        <f t="shared" si="1609"/>
        <v>0</v>
      </c>
      <c r="N5822" s="424">
        <f t="shared" si="1610"/>
        <v>0</v>
      </c>
      <c r="O5822" s="424">
        <f t="shared" si="1611"/>
        <v>0</v>
      </c>
      <c r="P5822" s="420"/>
      <c r="Q5822" s="532"/>
      <c r="R5822" s="526" t="str">
        <f t="shared" si="1605"/>
        <v/>
      </c>
      <c r="S5822" s="526" t="str">
        <f t="shared" si="1604"/>
        <v/>
      </c>
      <c r="V5822" s="433">
        <f>VLOOKUP(A5822,[3]Cartilha!$A:$A,1,FALSE)</f>
        <v>94224</v>
      </c>
      <c r="W5822" s="367"/>
    </row>
    <row r="5823" spans="1:23" ht="33.75" hidden="1" x14ac:dyDescent="0.2">
      <c r="A5823" s="623">
        <v>87527</v>
      </c>
      <c r="B5823" s="616" t="s">
        <v>3171</v>
      </c>
      <c r="C5823" s="620" t="s">
        <v>1680</v>
      </c>
      <c r="D5823" s="612" t="s">
        <v>170</v>
      </c>
      <c r="E5823" s="621">
        <v>36.71</v>
      </c>
      <c r="F5823" s="614">
        <f t="shared" si="1597"/>
        <v>44.26</v>
      </c>
      <c r="G5823" s="510"/>
      <c r="H5823" s="423"/>
      <c r="I5823" s="422">
        <f t="shared" si="1606"/>
        <v>0</v>
      </c>
      <c r="J5823" s="422">
        <f t="shared" si="1607"/>
        <v>0</v>
      </c>
      <c r="K5823" s="419"/>
      <c r="L5823" s="423">
        <f t="shared" si="1608"/>
        <v>0</v>
      </c>
      <c r="M5823" s="423">
        <f t="shared" si="1609"/>
        <v>0</v>
      </c>
      <c r="N5823" s="424">
        <f t="shared" si="1610"/>
        <v>0</v>
      </c>
      <c r="O5823" s="424">
        <f t="shared" si="1611"/>
        <v>0</v>
      </c>
      <c r="P5823" s="420"/>
      <c r="Q5823" s="532"/>
      <c r="R5823" s="526" t="str">
        <f t="shared" si="1605"/>
        <v/>
      </c>
      <c r="S5823" s="526" t="str">
        <f t="shared" si="1604"/>
        <v/>
      </c>
      <c r="V5823" s="433">
        <f>VLOOKUP(A5823,[3]Cartilha!$A:$A,1,FALSE)</f>
        <v>87527</v>
      </c>
      <c r="W5823" s="367"/>
    </row>
    <row r="5824" spans="1:23" ht="33.75" hidden="1" x14ac:dyDescent="0.2">
      <c r="A5824" s="623">
        <v>87528</v>
      </c>
      <c r="B5824" s="616" t="s">
        <v>3171</v>
      </c>
      <c r="C5824" s="620" t="s">
        <v>1681</v>
      </c>
      <c r="D5824" s="612" t="s">
        <v>170</v>
      </c>
      <c r="E5824" s="621">
        <v>41.9</v>
      </c>
      <c r="F5824" s="614">
        <f t="shared" si="1597"/>
        <v>50.51</v>
      </c>
      <c r="G5824" s="510"/>
      <c r="H5824" s="423"/>
      <c r="I5824" s="422">
        <f t="shared" si="1606"/>
        <v>0</v>
      </c>
      <c r="J5824" s="422">
        <f t="shared" si="1607"/>
        <v>0</v>
      </c>
      <c r="K5824" s="419"/>
      <c r="L5824" s="423">
        <f t="shared" si="1608"/>
        <v>0</v>
      </c>
      <c r="M5824" s="423">
        <f t="shared" si="1609"/>
        <v>0</v>
      </c>
      <c r="N5824" s="424">
        <f t="shared" si="1610"/>
        <v>0</v>
      </c>
      <c r="O5824" s="424">
        <f t="shared" si="1611"/>
        <v>0</v>
      </c>
      <c r="P5824" s="420"/>
      <c r="Q5824" s="532"/>
      <c r="R5824" s="526" t="str">
        <f t="shared" si="1605"/>
        <v/>
      </c>
      <c r="S5824" s="526" t="str">
        <f t="shared" si="1604"/>
        <v/>
      </c>
      <c r="V5824" s="433">
        <f>VLOOKUP(A5824,[3]Cartilha!$A:$A,1,FALSE)</f>
        <v>87528</v>
      </c>
      <c r="W5824" s="367"/>
    </row>
    <row r="5825" spans="1:23" ht="33.75" hidden="1" x14ac:dyDescent="0.2">
      <c r="A5825" s="623">
        <v>87531</v>
      </c>
      <c r="B5825" s="616" t="s">
        <v>3171</v>
      </c>
      <c r="C5825" s="620" t="s">
        <v>1682</v>
      </c>
      <c r="D5825" s="612" t="s">
        <v>170</v>
      </c>
      <c r="E5825" s="621">
        <v>31.29</v>
      </c>
      <c r="F5825" s="614">
        <f t="shared" si="1597"/>
        <v>37.72</v>
      </c>
      <c r="G5825" s="510"/>
      <c r="H5825" s="423"/>
      <c r="I5825" s="422">
        <f t="shared" si="1606"/>
        <v>0</v>
      </c>
      <c r="J5825" s="422">
        <f t="shared" si="1607"/>
        <v>0</v>
      </c>
      <c r="K5825" s="419"/>
      <c r="L5825" s="423">
        <f t="shared" si="1608"/>
        <v>0</v>
      </c>
      <c r="M5825" s="423">
        <f t="shared" si="1609"/>
        <v>0</v>
      </c>
      <c r="N5825" s="424">
        <f t="shared" si="1610"/>
        <v>0</v>
      </c>
      <c r="O5825" s="424">
        <f t="shared" si="1611"/>
        <v>0</v>
      </c>
      <c r="P5825" s="420"/>
      <c r="Q5825" s="532"/>
      <c r="R5825" s="526" t="str">
        <f t="shared" si="1605"/>
        <v/>
      </c>
      <c r="S5825" s="526" t="str">
        <f t="shared" si="1604"/>
        <v/>
      </c>
      <c r="V5825" s="433">
        <f>VLOOKUP(A5825,[3]Cartilha!$A:$A,1,FALSE)</f>
        <v>87531</v>
      </c>
      <c r="W5825" s="367"/>
    </row>
    <row r="5826" spans="1:23" ht="33.75" hidden="1" x14ac:dyDescent="0.2">
      <c r="A5826" s="623">
        <v>87532</v>
      </c>
      <c r="B5826" s="616" t="s">
        <v>3171</v>
      </c>
      <c r="C5826" s="620" t="s">
        <v>1683</v>
      </c>
      <c r="D5826" s="612" t="s">
        <v>170</v>
      </c>
      <c r="E5826" s="621">
        <v>36.479999999999997</v>
      </c>
      <c r="F5826" s="614">
        <f t="shared" si="1597"/>
        <v>43.98</v>
      </c>
      <c r="G5826" s="510"/>
      <c r="H5826" s="423"/>
      <c r="I5826" s="422">
        <f t="shared" si="1606"/>
        <v>0</v>
      </c>
      <c r="J5826" s="422">
        <f t="shared" si="1607"/>
        <v>0</v>
      </c>
      <c r="K5826" s="419"/>
      <c r="L5826" s="423">
        <f t="shared" si="1608"/>
        <v>0</v>
      </c>
      <c r="M5826" s="423">
        <f t="shared" si="1609"/>
        <v>0</v>
      </c>
      <c r="N5826" s="424">
        <f t="shared" si="1610"/>
        <v>0</v>
      </c>
      <c r="O5826" s="424">
        <f t="shared" si="1611"/>
        <v>0</v>
      </c>
      <c r="P5826" s="420"/>
      <c r="Q5826" s="532"/>
      <c r="R5826" s="526" t="str">
        <f t="shared" si="1605"/>
        <v/>
      </c>
      <c r="S5826" s="526" t="str">
        <f t="shared" si="1604"/>
        <v/>
      </c>
      <c r="V5826" s="433">
        <f>VLOOKUP(A5826,[3]Cartilha!$A:$A,1,FALSE)</f>
        <v>87532</v>
      </c>
      <c r="W5826" s="367"/>
    </row>
    <row r="5827" spans="1:23" ht="33.75" hidden="1" x14ac:dyDescent="0.2">
      <c r="A5827" s="623">
        <v>87535</v>
      </c>
      <c r="B5827" s="616" t="s">
        <v>3171</v>
      </c>
      <c r="C5827" s="620" t="s">
        <v>1684</v>
      </c>
      <c r="D5827" s="612" t="s">
        <v>170</v>
      </c>
      <c r="E5827" s="621">
        <v>27.3</v>
      </c>
      <c r="F5827" s="614">
        <f t="shared" si="1597"/>
        <v>32.909999999999997</v>
      </c>
      <c r="G5827" s="510"/>
      <c r="H5827" s="423"/>
      <c r="I5827" s="422">
        <f t="shared" si="1606"/>
        <v>0</v>
      </c>
      <c r="J5827" s="422">
        <f t="shared" si="1607"/>
        <v>0</v>
      </c>
      <c r="K5827" s="419"/>
      <c r="L5827" s="423">
        <f t="shared" si="1608"/>
        <v>0</v>
      </c>
      <c r="M5827" s="423">
        <f t="shared" si="1609"/>
        <v>0</v>
      </c>
      <c r="N5827" s="424">
        <f t="shared" si="1610"/>
        <v>0</v>
      </c>
      <c r="O5827" s="424">
        <f t="shared" si="1611"/>
        <v>0</v>
      </c>
      <c r="P5827" s="420"/>
      <c r="Q5827" s="532"/>
      <c r="R5827" s="526" t="str">
        <f t="shared" si="1605"/>
        <v/>
      </c>
      <c r="S5827" s="526" t="str">
        <f t="shared" si="1604"/>
        <v/>
      </c>
      <c r="V5827" s="433">
        <f>VLOOKUP(A5827,[3]Cartilha!$A:$A,1,FALSE)</f>
        <v>87535</v>
      </c>
      <c r="W5827" s="367"/>
    </row>
    <row r="5828" spans="1:23" ht="33.75" hidden="1" x14ac:dyDescent="0.2">
      <c r="A5828" s="623">
        <v>87536</v>
      </c>
      <c r="B5828" s="616" t="s">
        <v>3171</v>
      </c>
      <c r="C5828" s="620" t="s">
        <v>1685</v>
      </c>
      <c r="D5828" s="612" t="s">
        <v>170</v>
      </c>
      <c r="E5828" s="621">
        <v>32.49</v>
      </c>
      <c r="F5828" s="614">
        <f t="shared" si="1597"/>
        <v>39.17</v>
      </c>
      <c r="G5828" s="510"/>
      <c r="H5828" s="423"/>
      <c r="I5828" s="422">
        <f t="shared" si="1606"/>
        <v>0</v>
      </c>
      <c r="J5828" s="422">
        <f t="shared" si="1607"/>
        <v>0</v>
      </c>
      <c r="K5828" s="419"/>
      <c r="L5828" s="423">
        <f t="shared" si="1608"/>
        <v>0</v>
      </c>
      <c r="M5828" s="423">
        <f t="shared" si="1609"/>
        <v>0</v>
      </c>
      <c r="N5828" s="424">
        <f t="shared" si="1610"/>
        <v>0</v>
      </c>
      <c r="O5828" s="424">
        <f t="shared" si="1611"/>
        <v>0</v>
      </c>
      <c r="P5828" s="420"/>
      <c r="Q5828" s="532"/>
      <c r="R5828" s="526" t="str">
        <f t="shared" si="1605"/>
        <v/>
      </c>
      <c r="S5828" s="526" t="str">
        <f t="shared" si="1604"/>
        <v/>
      </c>
      <c r="V5828" s="433">
        <f>VLOOKUP(A5828,[3]Cartilha!$A:$A,1,FALSE)</f>
        <v>87536</v>
      </c>
      <c r="W5828" s="367"/>
    </row>
    <row r="5829" spans="1:23" ht="33.75" hidden="1" x14ac:dyDescent="0.2">
      <c r="A5829" s="623">
        <v>87537</v>
      </c>
      <c r="B5829" s="616" t="s">
        <v>3171</v>
      </c>
      <c r="C5829" s="620" t="s">
        <v>1686</v>
      </c>
      <c r="D5829" s="612" t="s">
        <v>170</v>
      </c>
      <c r="E5829" s="621">
        <v>70.83</v>
      </c>
      <c r="F5829" s="614">
        <f t="shared" si="1597"/>
        <v>85.39</v>
      </c>
      <c r="G5829" s="510"/>
      <c r="H5829" s="423"/>
      <c r="I5829" s="422">
        <f t="shared" si="1606"/>
        <v>0</v>
      </c>
      <c r="J5829" s="422">
        <f t="shared" si="1607"/>
        <v>0</v>
      </c>
      <c r="K5829" s="419"/>
      <c r="L5829" s="423">
        <f t="shared" si="1608"/>
        <v>0</v>
      </c>
      <c r="M5829" s="423">
        <f t="shared" si="1609"/>
        <v>0</v>
      </c>
      <c r="N5829" s="424">
        <f t="shared" si="1610"/>
        <v>0</v>
      </c>
      <c r="O5829" s="424">
        <f t="shared" si="1611"/>
        <v>0</v>
      </c>
      <c r="P5829" s="420"/>
      <c r="Q5829" s="532"/>
      <c r="R5829" s="526" t="str">
        <f t="shared" si="1605"/>
        <v/>
      </c>
      <c r="S5829" s="526" t="str">
        <f t="shared" si="1604"/>
        <v/>
      </c>
      <c r="V5829" s="433">
        <f>VLOOKUP(A5829,[3]Cartilha!$A:$A,1,FALSE)</f>
        <v>87537</v>
      </c>
      <c r="W5829" s="367"/>
    </row>
    <row r="5830" spans="1:23" ht="33.75" hidden="1" x14ac:dyDescent="0.2">
      <c r="A5830" s="623">
        <v>87539</v>
      </c>
      <c r="B5830" s="616" t="s">
        <v>3171</v>
      </c>
      <c r="C5830" s="620" t="s">
        <v>1687</v>
      </c>
      <c r="D5830" s="612" t="s">
        <v>170</v>
      </c>
      <c r="E5830" s="621">
        <v>66.180000000000007</v>
      </c>
      <c r="F5830" s="614">
        <f t="shared" si="1597"/>
        <v>79.790000000000006</v>
      </c>
      <c r="G5830" s="510"/>
      <c r="H5830" s="423"/>
      <c r="I5830" s="422">
        <f t="shared" si="1606"/>
        <v>0</v>
      </c>
      <c r="J5830" s="422">
        <f t="shared" si="1607"/>
        <v>0</v>
      </c>
      <c r="K5830" s="419"/>
      <c r="L5830" s="423">
        <f t="shared" si="1608"/>
        <v>0</v>
      </c>
      <c r="M5830" s="423">
        <f t="shared" si="1609"/>
        <v>0</v>
      </c>
      <c r="N5830" s="424">
        <f t="shared" si="1610"/>
        <v>0</v>
      </c>
      <c r="O5830" s="424">
        <f t="shared" si="1611"/>
        <v>0</v>
      </c>
      <c r="P5830" s="420"/>
      <c r="Q5830" s="532"/>
      <c r="R5830" s="526" t="str">
        <f t="shared" si="1605"/>
        <v/>
      </c>
      <c r="S5830" s="526" t="str">
        <f t="shared" si="1604"/>
        <v/>
      </c>
      <c r="V5830" s="433">
        <f>VLOOKUP(A5830,[3]Cartilha!$A:$A,1,FALSE)</f>
        <v>87539</v>
      </c>
      <c r="W5830" s="367"/>
    </row>
    <row r="5831" spans="1:23" ht="33.75" hidden="1" x14ac:dyDescent="0.2">
      <c r="A5831" s="623">
        <v>87541</v>
      </c>
      <c r="B5831" s="616" t="s">
        <v>3171</v>
      </c>
      <c r="C5831" s="620" t="s">
        <v>1688</v>
      </c>
      <c r="D5831" s="612" t="s">
        <v>170</v>
      </c>
      <c r="E5831" s="621">
        <v>62.75</v>
      </c>
      <c r="F5831" s="614">
        <f t="shared" si="1597"/>
        <v>75.650000000000006</v>
      </c>
      <c r="G5831" s="510"/>
      <c r="H5831" s="423"/>
      <c r="I5831" s="422">
        <f t="shared" si="1606"/>
        <v>0</v>
      </c>
      <c r="J5831" s="422">
        <f t="shared" si="1607"/>
        <v>0</v>
      </c>
      <c r="K5831" s="419"/>
      <c r="L5831" s="423">
        <f t="shared" si="1608"/>
        <v>0</v>
      </c>
      <c r="M5831" s="423">
        <f t="shared" si="1609"/>
        <v>0</v>
      </c>
      <c r="N5831" s="424">
        <f t="shared" si="1610"/>
        <v>0</v>
      </c>
      <c r="O5831" s="424">
        <f t="shared" si="1611"/>
        <v>0</v>
      </c>
      <c r="P5831" s="420"/>
      <c r="Q5831" s="532"/>
      <c r="R5831" s="526" t="str">
        <f t="shared" si="1605"/>
        <v/>
      </c>
      <c r="S5831" s="526" t="str">
        <f t="shared" si="1604"/>
        <v/>
      </c>
      <c r="V5831" s="433">
        <f>VLOOKUP(A5831,[3]Cartilha!$A:$A,1,FALSE)</f>
        <v>87541</v>
      </c>
      <c r="W5831" s="367"/>
    </row>
    <row r="5832" spans="1:23" ht="33.75" hidden="1" x14ac:dyDescent="0.2">
      <c r="A5832" s="623">
        <v>87545</v>
      </c>
      <c r="B5832" s="616" t="s">
        <v>3171</v>
      </c>
      <c r="C5832" s="620" t="s">
        <v>1689</v>
      </c>
      <c r="D5832" s="612" t="s">
        <v>170</v>
      </c>
      <c r="E5832" s="621">
        <v>25.56</v>
      </c>
      <c r="F5832" s="614">
        <f t="shared" si="1597"/>
        <v>30.82</v>
      </c>
      <c r="G5832" s="510"/>
      <c r="H5832" s="423"/>
      <c r="I5832" s="422">
        <f t="shared" si="1606"/>
        <v>0</v>
      </c>
      <c r="J5832" s="422">
        <f t="shared" si="1607"/>
        <v>0</v>
      </c>
      <c r="K5832" s="419"/>
      <c r="L5832" s="423">
        <f t="shared" si="1608"/>
        <v>0</v>
      </c>
      <c r="M5832" s="423">
        <f t="shared" si="1609"/>
        <v>0</v>
      </c>
      <c r="N5832" s="424">
        <f t="shared" si="1610"/>
        <v>0</v>
      </c>
      <c r="O5832" s="424">
        <f t="shared" si="1611"/>
        <v>0</v>
      </c>
      <c r="P5832" s="420"/>
      <c r="Q5832" s="532"/>
      <c r="R5832" s="526" t="str">
        <f t="shared" si="1605"/>
        <v/>
      </c>
      <c r="S5832" s="526" t="str">
        <f t="shared" si="1604"/>
        <v/>
      </c>
      <c r="V5832" s="433">
        <f>VLOOKUP(A5832,[3]Cartilha!$A:$A,1,FALSE)</f>
        <v>87545</v>
      </c>
      <c r="W5832" s="367"/>
    </row>
    <row r="5833" spans="1:23" ht="33.75" hidden="1" x14ac:dyDescent="0.2">
      <c r="A5833" s="623">
        <v>87546</v>
      </c>
      <c r="B5833" s="616" t="s">
        <v>3171</v>
      </c>
      <c r="C5833" s="620" t="s">
        <v>1690</v>
      </c>
      <c r="D5833" s="612" t="s">
        <v>170</v>
      </c>
      <c r="E5833" s="621">
        <v>28.5</v>
      </c>
      <c r="F5833" s="614">
        <f t="shared" si="1597"/>
        <v>34.36</v>
      </c>
      <c r="G5833" s="510"/>
      <c r="H5833" s="423"/>
      <c r="I5833" s="422">
        <f t="shared" si="1606"/>
        <v>0</v>
      </c>
      <c r="J5833" s="422">
        <f t="shared" si="1607"/>
        <v>0</v>
      </c>
      <c r="K5833" s="419"/>
      <c r="L5833" s="423">
        <f t="shared" si="1608"/>
        <v>0</v>
      </c>
      <c r="M5833" s="423">
        <f t="shared" si="1609"/>
        <v>0</v>
      </c>
      <c r="N5833" s="424">
        <f t="shared" si="1610"/>
        <v>0</v>
      </c>
      <c r="O5833" s="424">
        <f t="shared" si="1611"/>
        <v>0</v>
      </c>
      <c r="P5833" s="420"/>
      <c r="Q5833" s="532"/>
      <c r="R5833" s="526" t="str">
        <f t="shared" si="1605"/>
        <v/>
      </c>
      <c r="S5833" s="526" t="str">
        <f t="shared" si="1604"/>
        <v/>
      </c>
      <c r="V5833" s="433">
        <f>VLOOKUP(A5833,[3]Cartilha!$A:$A,1,FALSE)</f>
        <v>87546</v>
      </c>
      <c r="W5833" s="367"/>
    </row>
    <row r="5834" spans="1:23" ht="33.75" hidden="1" x14ac:dyDescent="0.2">
      <c r="A5834" s="623">
        <v>87549</v>
      </c>
      <c r="B5834" s="616" t="s">
        <v>3171</v>
      </c>
      <c r="C5834" s="620" t="s">
        <v>1691</v>
      </c>
      <c r="D5834" s="612" t="s">
        <v>170</v>
      </c>
      <c r="E5834" s="621">
        <v>20.14</v>
      </c>
      <c r="F5834" s="614">
        <f t="shared" si="1597"/>
        <v>24.28</v>
      </c>
      <c r="G5834" s="510"/>
      <c r="H5834" s="423"/>
      <c r="I5834" s="422">
        <f t="shared" si="1606"/>
        <v>0</v>
      </c>
      <c r="J5834" s="422">
        <f t="shared" si="1607"/>
        <v>0</v>
      </c>
      <c r="K5834" s="419"/>
      <c r="L5834" s="423">
        <f t="shared" si="1608"/>
        <v>0</v>
      </c>
      <c r="M5834" s="423">
        <f t="shared" si="1609"/>
        <v>0</v>
      </c>
      <c r="N5834" s="424">
        <f t="shared" si="1610"/>
        <v>0</v>
      </c>
      <c r="O5834" s="424">
        <f t="shared" si="1611"/>
        <v>0</v>
      </c>
      <c r="P5834" s="420"/>
      <c r="Q5834" s="532"/>
      <c r="R5834" s="526" t="str">
        <f t="shared" si="1605"/>
        <v/>
      </c>
      <c r="S5834" s="526" t="str">
        <f t="shared" si="1604"/>
        <v/>
      </c>
      <c r="V5834" s="433">
        <f>VLOOKUP(A5834,[3]Cartilha!$A:$A,1,FALSE)</f>
        <v>87549</v>
      </c>
      <c r="W5834" s="367"/>
    </row>
    <row r="5835" spans="1:23" ht="33.75" hidden="1" x14ac:dyDescent="0.2">
      <c r="A5835" s="623">
        <v>87550</v>
      </c>
      <c r="B5835" s="616" t="s">
        <v>3171</v>
      </c>
      <c r="C5835" s="620" t="s">
        <v>1692</v>
      </c>
      <c r="D5835" s="612" t="s">
        <v>170</v>
      </c>
      <c r="E5835" s="621">
        <v>23.08</v>
      </c>
      <c r="F5835" s="614">
        <f t="shared" si="1597"/>
        <v>27.83</v>
      </c>
      <c r="G5835" s="510"/>
      <c r="H5835" s="423"/>
      <c r="I5835" s="422">
        <f t="shared" si="1606"/>
        <v>0</v>
      </c>
      <c r="J5835" s="422">
        <f t="shared" si="1607"/>
        <v>0</v>
      </c>
      <c r="K5835" s="419"/>
      <c r="L5835" s="423">
        <f t="shared" si="1608"/>
        <v>0</v>
      </c>
      <c r="M5835" s="423">
        <f t="shared" si="1609"/>
        <v>0</v>
      </c>
      <c r="N5835" s="424">
        <f t="shared" si="1610"/>
        <v>0</v>
      </c>
      <c r="O5835" s="424">
        <f t="shared" si="1611"/>
        <v>0</v>
      </c>
      <c r="P5835" s="420"/>
      <c r="Q5835" s="532"/>
      <c r="R5835" s="526" t="str">
        <f t="shared" si="1605"/>
        <v/>
      </c>
      <c r="S5835" s="526" t="str">
        <f t="shared" si="1604"/>
        <v/>
      </c>
      <c r="V5835" s="433">
        <f>VLOOKUP(A5835,[3]Cartilha!$A:$A,1,FALSE)</f>
        <v>87550</v>
      </c>
      <c r="W5835" s="367"/>
    </row>
    <row r="5836" spans="1:23" ht="33.75" hidden="1" x14ac:dyDescent="0.2">
      <c r="A5836" s="623">
        <v>87553</v>
      </c>
      <c r="B5836" s="616" t="s">
        <v>3171</v>
      </c>
      <c r="C5836" s="620" t="s">
        <v>1693</v>
      </c>
      <c r="D5836" s="612" t="s">
        <v>170</v>
      </c>
      <c r="E5836" s="621">
        <v>16.14</v>
      </c>
      <c r="F5836" s="614">
        <f t="shared" si="1597"/>
        <v>19.46</v>
      </c>
      <c r="G5836" s="510"/>
      <c r="H5836" s="423"/>
      <c r="I5836" s="422">
        <f t="shared" si="1606"/>
        <v>0</v>
      </c>
      <c r="J5836" s="422">
        <f t="shared" si="1607"/>
        <v>0</v>
      </c>
      <c r="K5836" s="419"/>
      <c r="L5836" s="423">
        <f t="shared" si="1608"/>
        <v>0</v>
      </c>
      <c r="M5836" s="423">
        <f t="shared" si="1609"/>
        <v>0</v>
      </c>
      <c r="N5836" s="424">
        <f t="shared" si="1610"/>
        <v>0</v>
      </c>
      <c r="O5836" s="424">
        <f t="shared" si="1611"/>
        <v>0</v>
      </c>
      <c r="P5836" s="420"/>
      <c r="Q5836" s="532"/>
      <c r="R5836" s="526" t="str">
        <f t="shared" si="1605"/>
        <v/>
      </c>
      <c r="S5836" s="526" t="str">
        <f t="shared" si="1604"/>
        <v/>
      </c>
      <c r="V5836" s="433">
        <f>VLOOKUP(A5836,[3]Cartilha!$A:$A,1,FALSE)</f>
        <v>87553</v>
      </c>
      <c r="W5836" s="367"/>
    </row>
    <row r="5837" spans="1:23" ht="33.75" hidden="1" x14ac:dyDescent="0.2">
      <c r="A5837" s="623">
        <v>87554</v>
      </c>
      <c r="B5837" s="616" t="s">
        <v>3171</v>
      </c>
      <c r="C5837" s="620" t="s">
        <v>1694</v>
      </c>
      <c r="D5837" s="612" t="s">
        <v>170</v>
      </c>
      <c r="E5837" s="621">
        <v>19.079999999999998</v>
      </c>
      <c r="F5837" s="614">
        <f t="shared" si="1597"/>
        <v>23</v>
      </c>
      <c r="G5837" s="510"/>
      <c r="H5837" s="423"/>
      <c r="I5837" s="422">
        <f t="shared" si="1606"/>
        <v>0</v>
      </c>
      <c r="J5837" s="422">
        <f t="shared" si="1607"/>
        <v>0</v>
      </c>
      <c r="K5837" s="419"/>
      <c r="L5837" s="423">
        <f t="shared" si="1608"/>
        <v>0</v>
      </c>
      <c r="M5837" s="423">
        <f t="shared" si="1609"/>
        <v>0</v>
      </c>
      <c r="N5837" s="424">
        <f t="shared" si="1610"/>
        <v>0</v>
      </c>
      <c r="O5837" s="424">
        <f t="shared" si="1611"/>
        <v>0</v>
      </c>
      <c r="P5837" s="420"/>
      <c r="Q5837" s="532"/>
      <c r="R5837" s="526" t="str">
        <f t="shared" si="1605"/>
        <v/>
      </c>
      <c r="S5837" s="526" t="str">
        <f t="shared" si="1604"/>
        <v/>
      </c>
      <c r="V5837" s="433">
        <f>VLOOKUP(A5837,[3]Cartilha!$A:$A,1,FALSE)</f>
        <v>87554</v>
      </c>
      <c r="W5837" s="367"/>
    </row>
    <row r="5838" spans="1:23" ht="33.75" hidden="1" x14ac:dyDescent="0.2">
      <c r="A5838" s="623">
        <v>87555</v>
      </c>
      <c r="B5838" s="616" t="s">
        <v>3171</v>
      </c>
      <c r="C5838" s="620" t="s">
        <v>1695</v>
      </c>
      <c r="D5838" s="612" t="s">
        <v>170</v>
      </c>
      <c r="E5838" s="621">
        <v>43.66</v>
      </c>
      <c r="F5838" s="614">
        <f t="shared" si="1597"/>
        <v>52.64</v>
      </c>
      <c r="G5838" s="510"/>
      <c r="H5838" s="423"/>
      <c r="I5838" s="422">
        <f t="shared" si="1606"/>
        <v>0</v>
      </c>
      <c r="J5838" s="422">
        <f t="shared" si="1607"/>
        <v>0</v>
      </c>
      <c r="K5838" s="419"/>
      <c r="L5838" s="423">
        <f t="shared" si="1608"/>
        <v>0</v>
      </c>
      <c r="M5838" s="423">
        <f t="shared" si="1609"/>
        <v>0</v>
      </c>
      <c r="N5838" s="424">
        <f t="shared" si="1610"/>
        <v>0</v>
      </c>
      <c r="O5838" s="424">
        <f t="shared" si="1611"/>
        <v>0</v>
      </c>
      <c r="P5838" s="420"/>
      <c r="Q5838" s="532"/>
      <c r="R5838" s="526" t="str">
        <f t="shared" si="1605"/>
        <v/>
      </c>
      <c r="S5838" s="526" t="str">
        <f t="shared" si="1604"/>
        <v/>
      </c>
      <c r="V5838" s="433">
        <f>VLOOKUP(A5838,[3]Cartilha!$A:$A,1,FALSE)</f>
        <v>87555</v>
      </c>
      <c r="W5838" s="367"/>
    </row>
    <row r="5839" spans="1:23" ht="33.75" hidden="1" x14ac:dyDescent="0.2">
      <c r="A5839" s="623">
        <v>87557</v>
      </c>
      <c r="B5839" s="616" t="s">
        <v>3171</v>
      </c>
      <c r="C5839" s="620" t="s">
        <v>1696</v>
      </c>
      <c r="D5839" s="612" t="s">
        <v>170</v>
      </c>
      <c r="E5839" s="621">
        <v>39.020000000000003</v>
      </c>
      <c r="F5839" s="614">
        <f t="shared" si="1597"/>
        <v>47.04</v>
      </c>
      <c r="G5839" s="510"/>
      <c r="H5839" s="423"/>
      <c r="I5839" s="422">
        <f t="shared" si="1606"/>
        <v>0</v>
      </c>
      <c r="J5839" s="422">
        <f t="shared" si="1607"/>
        <v>0</v>
      </c>
      <c r="K5839" s="419"/>
      <c r="L5839" s="423">
        <f t="shared" si="1608"/>
        <v>0</v>
      </c>
      <c r="M5839" s="423">
        <f t="shared" si="1609"/>
        <v>0</v>
      </c>
      <c r="N5839" s="424">
        <f t="shared" si="1610"/>
        <v>0</v>
      </c>
      <c r="O5839" s="424">
        <f t="shared" si="1611"/>
        <v>0</v>
      </c>
      <c r="P5839" s="420"/>
      <c r="Q5839" s="532"/>
      <c r="R5839" s="526" t="str">
        <f t="shared" si="1605"/>
        <v/>
      </c>
      <c r="S5839" s="526" t="str">
        <f t="shared" si="1604"/>
        <v/>
      </c>
      <c r="V5839" s="433">
        <f>VLOOKUP(A5839,[3]Cartilha!$A:$A,1,FALSE)</f>
        <v>87557</v>
      </c>
      <c r="W5839" s="367"/>
    </row>
    <row r="5840" spans="1:23" ht="33.75" hidden="1" x14ac:dyDescent="0.2">
      <c r="A5840" s="623">
        <v>87559</v>
      </c>
      <c r="B5840" s="616" t="s">
        <v>3171</v>
      </c>
      <c r="C5840" s="620" t="s">
        <v>1697</v>
      </c>
      <c r="D5840" s="612" t="s">
        <v>170</v>
      </c>
      <c r="E5840" s="621">
        <v>35.590000000000003</v>
      </c>
      <c r="F5840" s="614">
        <f t="shared" si="1597"/>
        <v>42.91</v>
      </c>
      <c r="G5840" s="510"/>
      <c r="H5840" s="423"/>
      <c r="I5840" s="422">
        <f t="shared" si="1606"/>
        <v>0</v>
      </c>
      <c r="J5840" s="422">
        <f t="shared" si="1607"/>
        <v>0</v>
      </c>
      <c r="K5840" s="419"/>
      <c r="L5840" s="423">
        <f t="shared" si="1608"/>
        <v>0</v>
      </c>
      <c r="M5840" s="423">
        <f t="shared" si="1609"/>
        <v>0</v>
      </c>
      <c r="N5840" s="424">
        <f t="shared" si="1610"/>
        <v>0</v>
      </c>
      <c r="O5840" s="424">
        <f t="shared" si="1611"/>
        <v>0</v>
      </c>
      <c r="P5840" s="420"/>
      <c r="Q5840" s="532"/>
      <c r="R5840" s="526" t="str">
        <f t="shared" si="1605"/>
        <v/>
      </c>
      <c r="S5840" s="526" t="str">
        <f t="shared" si="1604"/>
        <v/>
      </c>
      <c r="V5840" s="433">
        <f>VLOOKUP(A5840,[3]Cartilha!$A:$A,1,FALSE)</f>
        <v>87559</v>
      </c>
      <c r="W5840" s="367"/>
    </row>
    <row r="5841" spans="1:23" ht="22.5" hidden="1" x14ac:dyDescent="0.2">
      <c r="A5841" s="623">
        <v>87775</v>
      </c>
      <c r="B5841" s="616" t="s">
        <v>3171</v>
      </c>
      <c r="C5841" s="620" t="s">
        <v>506</v>
      </c>
      <c r="D5841" s="612" t="s">
        <v>170</v>
      </c>
      <c r="E5841" s="621">
        <v>56.03</v>
      </c>
      <c r="F5841" s="614">
        <f t="shared" si="1597"/>
        <v>67.55</v>
      </c>
      <c r="G5841" s="510"/>
      <c r="H5841" s="423"/>
      <c r="I5841" s="422">
        <f t="shared" si="1606"/>
        <v>0</v>
      </c>
      <c r="J5841" s="422">
        <f t="shared" si="1607"/>
        <v>0</v>
      </c>
      <c r="K5841" s="419"/>
      <c r="L5841" s="423">
        <f t="shared" si="1608"/>
        <v>0</v>
      </c>
      <c r="M5841" s="423">
        <f t="shared" si="1609"/>
        <v>0</v>
      </c>
      <c r="N5841" s="424">
        <f t="shared" si="1610"/>
        <v>0</v>
      </c>
      <c r="O5841" s="424">
        <f t="shared" si="1611"/>
        <v>0</v>
      </c>
      <c r="P5841" s="420"/>
      <c r="Q5841" s="532"/>
      <c r="R5841" s="526" t="str">
        <f t="shared" si="1605"/>
        <v/>
      </c>
      <c r="S5841" s="526" t="str">
        <f t="shared" si="1604"/>
        <v/>
      </c>
      <c r="V5841" s="433">
        <f>VLOOKUP(A5841,[3]Cartilha!$A:$A,1,FALSE)</f>
        <v>87775</v>
      </c>
      <c r="W5841" s="367"/>
    </row>
    <row r="5842" spans="1:23" ht="22.5" hidden="1" x14ac:dyDescent="0.2">
      <c r="A5842" s="623">
        <v>87777</v>
      </c>
      <c r="B5842" s="616" t="s">
        <v>3171</v>
      </c>
      <c r="C5842" s="620" t="s">
        <v>298</v>
      </c>
      <c r="D5842" s="612" t="s">
        <v>170</v>
      </c>
      <c r="E5842" s="621">
        <v>60.37</v>
      </c>
      <c r="F5842" s="614">
        <f t="shared" si="1597"/>
        <v>72.78</v>
      </c>
      <c r="G5842" s="510"/>
      <c r="H5842" s="423"/>
      <c r="I5842" s="422">
        <f t="shared" si="1606"/>
        <v>0</v>
      </c>
      <c r="J5842" s="422">
        <f t="shared" si="1607"/>
        <v>0</v>
      </c>
      <c r="K5842" s="419"/>
      <c r="L5842" s="423">
        <f t="shared" si="1608"/>
        <v>0</v>
      </c>
      <c r="M5842" s="423">
        <f t="shared" si="1609"/>
        <v>0</v>
      </c>
      <c r="N5842" s="424">
        <f t="shared" si="1610"/>
        <v>0</v>
      </c>
      <c r="O5842" s="424">
        <f t="shared" si="1611"/>
        <v>0</v>
      </c>
      <c r="P5842" s="420"/>
      <c r="Q5842" s="532"/>
      <c r="R5842" s="526" t="str">
        <f t="shared" si="1605"/>
        <v/>
      </c>
      <c r="S5842" s="526" t="str">
        <f t="shared" si="1604"/>
        <v/>
      </c>
      <c r="V5842" s="433">
        <f>VLOOKUP(A5842,[3]Cartilha!$A:$A,1,FALSE)</f>
        <v>87777</v>
      </c>
      <c r="W5842" s="367"/>
    </row>
    <row r="5843" spans="1:23" ht="33.75" hidden="1" x14ac:dyDescent="0.2">
      <c r="A5843" s="623">
        <v>87778</v>
      </c>
      <c r="B5843" s="616" t="s">
        <v>3171</v>
      </c>
      <c r="C5843" s="620" t="s">
        <v>299</v>
      </c>
      <c r="D5843" s="612" t="s">
        <v>170</v>
      </c>
      <c r="E5843" s="621">
        <v>81.58</v>
      </c>
      <c r="F5843" s="614">
        <f t="shared" si="1597"/>
        <v>98.35</v>
      </c>
      <c r="G5843" s="510"/>
      <c r="H5843" s="423"/>
      <c r="I5843" s="422">
        <f t="shared" si="1606"/>
        <v>0</v>
      </c>
      <c r="J5843" s="422">
        <f t="shared" si="1607"/>
        <v>0</v>
      </c>
      <c r="K5843" s="419"/>
      <c r="L5843" s="423">
        <f t="shared" si="1608"/>
        <v>0</v>
      </c>
      <c r="M5843" s="423">
        <f t="shared" si="1609"/>
        <v>0</v>
      </c>
      <c r="N5843" s="424">
        <f t="shared" si="1610"/>
        <v>0</v>
      </c>
      <c r="O5843" s="424">
        <f t="shared" si="1611"/>
        <v>0</v>
      </c>
      <c r="P5843" s="420"/>
      <c r="Q5843" s="532"/>
      <c r="R5843" s="526" t="str">
        <f t="shared" si="1605"/>
        <v/>
      </c>
      <c r="S5843" s="526" t="str">
        <f t="shared" si="1604"/>
        <v/>
      </c>
      <c r="V5843" s="433">
        <f>VLOOKUP(A5843,[3]Cartilha!$A:$A,1,FALSE)</f>
        <v>87778</v>
      </c>
      <c r="W5843" s="367"/>
    </row>
    <row r="5844" spans="1:23" ht="22.5" hidden="1" x14ac:dyDescent="0.2">
      <c r="A5844" s="623">
        <v>87779</v>
      </c>
      <c r="B5844" s="616" t="s">
        <v>3171</v>
      </c>
      <c r="C5844" s="620" t="s">
        <v>507</v>
      </c>
      <c r="D5844" s="612" t="s">
        <v>170</v>
      </c>
      <c r="E5844" s="621">
        <v>64.5</v>
      </c>
      <c r="F5844" s="614">
        <f t="shared" si="1597"/>
        <v>77.760000000000005</v>
      </c>
      <c r="G5844" s="510"/>
      <c r="H5844" s="423"/>
      <c r="I5844" s="422">
        <f t="shared" si="1606"/>
        <v>0</v>
      </c>
      <c r="J5844" s="422">
        <f t="shared" si="1607"/>
        <v>0</v>
      </c>
      <c r="K5844" s="419"/>
      <c r="L5844" s="423">
        <f t="shared" si="1608"/>
        <v>0</v>
      </c>
      <c r="M5844" s="423">
        <f t="shared" si="1609"/>
        <v>0</v>
      </c>
      <c r="N5844" s="424">
        <f t="shared" si="1610"/>
        <v>0</v>
      </c>
      <c r="O5844" s="424">
        <f t="shared" si="1611"/>
        <v>0</v>
      </c>
      <c r="P5844" s="420"/>
      <c r="Q5844" s="532"/>
      <c r="R5844" s="526" t="str">
        <f t="shared" si="1605"/>
        <v/>
      </c>
      <c r="S5844" s="526" t="str">
        <f t="shared" si="1604"/>
        <v/>
      </c>
      <c r="V5844" s="433">
        <f>VLOOKUP(A5844,[3]Cartilha!$A:$A,1,FALSE)</f>
        <v>87779</v>
      </c>
      <c r="W5844" s="367"/>
    </row>
    <row r="5845" spans="1:23" ht="22.5" hidden="1" x14ac:dyDescent="0.2">
      <c r="A5845" s="623">
        <v>87781</v>
      </c>
      <c r="B5845" s="616" t="s">
        <v>3171</v>
      </c>
      <c r="C5845" s="620" t="s">
        <v>300</v>
      </c>
      <c r="D5845" s="612" t="s">
        <v>170</v>
      </c>
      <c r="E5845" s="621">
        <v>70.319999999999993</v>
      </c>
      <c r="F5845" s="614">
        <f t="shared" si="1597"/>
        <v>84.78</v>
      </c>
      <c r="G5845" s="510"/>
      <c r="H5845" s="423"/>
      <c r="I5845" s="422">
        <f t="shared" si="1606"/>
        <v>0</v>
      </c>
      <c r="J5845" s="422">
        <f t="shared" si="1607"/>
        <v>0</v>
      </c>
      <c r="K5845" s="419"/>
      <c r="L5845" s="423">
        <f t="shared" si="1608"/>
        <v>0</v>
      </c>
      <c r="M5845" s="423">
        <f t="shared" si="1609"/>
        <v>0</v>
      </c>
      <c r="N5845" s="424">
        <f t="shared" si="1610"/>
        <v>0</v>
      </c>
      <c r="O5845" s="424">
        <f t="shared" si="1611"/>
        <v>0</v>
      </c>
      <c r="P5845" s="420"/>
      <c r="Q5845" s="532"/>
      <c r="R5845" s="526" t="str">
        <f t="shared" si="1605"/>
        <v/>
      </c>
      <c r="S5845" s="526" t="str">
        <f t="shared" si="1604"/>
        <v/>
      </c>
      <c r="V5845" s="433">
        <f>VLOOKUP(A5845,[3]Cartilha!$A:$A,1,FALSE)</f>
        <v>87781</v>
      </c>
      <c r="W5845" s="367"/>
    </row>
    <row r="5846" spans="1:23" ht="33.75" hidden="1" x14ac:dyDescent="0.2">
      <c r="A5846" s="623">
        <v>87783</v>
      </c>
      <c r="B5846" s="616" t="s">
        <v>3171</v>
      </c>
      <c r="C5846" s="620" t="s">
        <v>301</v>
      </c>
      <c r="D5846" s="612" t="s">
        <v>170</v>
      </c>
      <c r="E5846" s="621">
        <v>100.98</v>
      </c>
      <c r="F5846" s="614">
        <f t="shared" si="1597"/>
        <v>121.74</v>
      </c>
      <c r="G5846" s="510"/>
      <c r="H5846" s="423"/>
      <c r="I5846" s="422">
        <f t="shared" si="1606"/>
        <v>0</v>
      </c>
      <c r="J5846" s="422">
        <f t="shared" si="1607"/>
        <v>0</v>
      </c>
      <c r="K5846" s="419"/>
      <c r="L5846" s="423">
        <f t="shared" si="1608"/>
        <v>0</v>
      </c>
      <c r="M5846" s="423">
        <f t="shared" si="1609"/>
        <v>0</v>
      </c>
      <c r="N5846" s="424">
        <f t="shared" si="1610"/>
        <v>0</v>
      </c>
      <c r="O5846" s="424">
        <f t="shared" si="1611"/>
        <v>0</v>
      </c>
      <c r="P5846" s="420"/>
      <c r="Q5846" s="532"/>
      <c r="R5846" s="526" t="str">
        <f t="shared" si="1605"/>
        <v/>
      </c>
      <c r="S5846" s="526" t="str">
        <f t="shared" si="1604"/>
        <v/>
      </c>
      <c r="V5846" s="433">
        <f>VLOOKUP(A5846,[3]Cartilha!$A:$A,1,FALSE)</f>
        <v>87783</v>
      </c>
      <c r="W5846" s="367"/>
    </row>
    <row r="5847" spans="1:23" ht="22.5" hidden="1" x14ac:dyDescent="0.2">
      <c r="A5847" s="623">
        <v>87784</v>
      </c>
      <c r="B5847" s="616" t="s">
        <v>3171</v>
      </c>
      <c r="C5847" s="620" t="s">
        <v>508</v>
      </c>
      <c r="D5847" s="612" t="s">
        <v>170</v>
      </c>
      <c r="E5847" s="621">
        <v>72.97</v>
      </c>
      <c r="F5847" s="614">
        <f t="shared" ref="F5847:F5910" si="1612">IF(E5847=0,0,ROUND(E5847*(1+E$13)*(1-E$14),2))</f>
        <v>87.97</v>
      </c>
      <c r="G5847" s="510"/>
      <c r="H5847" s="423"/>
      <c r="I5847" s="422">
        <f t="shared" si="1606"/>
        <v>0</v>
      </c>
      <c r="J5847" s="422">
        <f t="shared" si="1607"/>
        <v>0</v>
      </c>
      <c r="K5847" s="419"/>
      <c r="L5847" s="423">
        <f t="shared" si="1608"/>
        <v>0</v>
      </c>
      <c r="M5847" s="423">
        <f t="shared" si="1609"/>
        <v>0</v>
      </c>
      <c r="N5847" s="424">
        <f t="shared" si="1610"/>
        <v>0</v>
      </c>
      <c r="O5847" s="424">
        <f t="shared" si="1611"/>
        <v>0</v>
      </c>
      <c r="P5847" s="420"/>
      <c r="Q5847" s="532"/>
      <c r="R5847" s="526" t="str">
        <f t="shared" si="1605"/>
        <v/>
      </c>
      <c r="S5847" s="526" t="str">
        <f t="shared" si="1604"/>
        <v/>
      </c>
      <c r="V5847" s="433">
        <f>VLOOKUP(A5847,[3]Cartilha!$A:$A,1,FALSE)</f>
        <v>87784</v>
      </c>
      <c r="W5847" s="367"/>
    </row>
    <row r="5848" spans="1:23" ht="22.5" hidden="1" x14ac:dyDescent="0.2">
      <c r="A5848" s="623">
        <v>87786</v>
      </c>
      <c r="B5848" s="616" t="s">
        <v>3171</v>
      </c>
      <c r="C5848" s="620" t="s">
        <v>302</v>
      </c>
      <c r="D5848" s="612" t="s">
        <v>170</v>
      </c>
      <c r="E5848" s="621">
        <v>80.27</v>
      </c>
      <c r="F5848" s="614">
        <f t="shared" si="1612"/>
        <v>96.77</v>
      </c>
      <c r="G5848" s="510"/>
      <c r="H5848" s="423"/>
      <c r="I5848" s="422">
        <f t="shared" si="1606"/>
        <v>0</v>
      </c>
      <c r="J5848" s="422">
        <f t="shared" si="1607"/>
        <v>0</v>
      </c>
      <c r="K5848" s="419"/>
      <c r="L5848" s="423">
        <f t="shared" si="1608"/>
        <v>0</v>
      </c>
      <c r="M5848" s="423">
        <f t="shared" si="1609"/>
        <v>0</v>
      </c>
      <c r="N5848" s="424">
        <f t="shared" si="1610"/>
        <v>0</v>
      </c>
      <c r="O5848" s="424">
        <f t="shared" si="1611"/>
        <v>0</v>
      </c>
      <c r="P5848" s="420"/>
      <c r="Q5848" s="532"/>
      <c r="R5848" s="526" t="str">
        <f t="shared" si="1605"/>
        <v/>
      </c>
      <c r="S5848" s="526" t="str">
        <f t="shared" si="1604"/>
        <v/>
      </c>
      <c r="V5848" s="433">
        <f>VLOOKUP(A5848,[3]Cartilha!$A:$A,1,FALSE)</f>
        <v>87786</v>
      </c>
      <c r="W5848" s="367"/>
    </row>
    <row r="5849" spans="1:23" ht="33.75" hidden="1" x14ac:dyDescent="0.2">
      <c r="A5849" s="623">
        <v>87787</v>
      </c>
      <c r="B5849" s="616" t="s">
        <v>3171</v>
      </c>
      <c r="C5849" s="620" t="s">
        <v>303</v>
      </c>
      <c r="D5849" s="612" t="s">
        <v>170</v>
      </c>
      <c r="E5849" s="621">
        <v>120.38</v>
      </c>
      <c r="F5849" s="614">
        <f t="shared" si="1612"/>
        <v>145.13</v>
      </c>
      <c r="G5849" s="510"/>
      <c r="H5849" s="423"/>
      <c r="I5849" s="422">
        <f t="shared" si="1606"/>
        <v>0</v>
      </c>
      <c r="J5849" s="422">
        <f t="shared" si="1607"/>
        <v>0</v>
      </c>
      <c r="K5849" s="419"/>
      <c r="L5849" s="423">
        <f t="shared" si="1608"/>
        <v>0</v>
      </c>
      <c r="M5849" s="423">
        <f t="shared" si="1609"/>
        <v>0</v>
      </c>
      <c r="N5849" s="424">
        <f t="shared" si="1610"/>
        <v>0</v>
      </c>
      <c r="O5849" s="424">
        <f t="shared" si="1611"/>
        <v>0</v>
      </c>
      <c r="P5849" s="420"/>
      <c r="Q5849" s="532"/>
      <c r="R5849" s="526" t="str">
        <f t="shared" si="1605"/>
        <v/>
      </c>
      <c r="S5849" s="526" t="str">
        <f t="shared" si="1604"/>
        <v/>
      </c>
      <c r="V5849" s="433">
        <f>VLOOKUP(A5849,[3]Cartilha!$A:$A,1,FALSE)</f>
        <v>87787</v>
      </c>
      <c r="W5849" s="367"/>
    </row>
    <row r="5850" spans="1:23" ht="22.5" hidden="1" x14ac:dyDescent="0.2">
      <c r="A5850" s="623">
        <v>87788</v>
      </c>
      <c r="B5850" s="616" t="s">
        <v>3171</v>
      </c>
      <c r="C5850" s="620" t="s">
        <v>509</v>
      </c>
      <c r="D5850" s="612" t="s">
        <v>170</v>
      </c>
      <c r="E5850" s="621">
        <v>94.78</v>
      </c>
      <c r="F5850" s="614">
        <f t="shared" si="1612"/>
        <v>114.27</v>
      </c>
      <c r="G5850" s="510"/>
      <c r="H5850" s="423"/>
      <c r="I5850" s="422">
        <f t="shared" si="1606"/>
        <v>0</v>
      </c>
      <c r="J5850" s="422">
        <f t="shared" si="1607"/>
        <v>0</v>
      </c>
      <c r="K5850" s="419"/>
      <c r="L5850" s="423">
        <f t="shared" si="1608"/>
        <v>0</v>
      </c>
      <c r="M5850" s="423">
        <f t="shared" si="1609"/>
        <v>0</v>
      </c>
      <c r="N5850" s="424">
        <f t="shared" si="1610"/>
        <v>0</v>
      </c>
      <c r="O5850" s="424">
        <f t="shared" si="1611"/>
        <v>0</v>
      </c>
      <c r="P5850" s="420"/>
      <c r="Q5850" s="532"/>
      <c r="R5850" s="526" t="str">
        <f t="shared" si="1605"/>
        <v/>
      </c>
      <c r="S5850" s="526" t="str">
        <f t="shared" si="1604"/>
        <v/>
      </c>
      <c r="V5850" s="433">
        <f>VLOOKUP(A5850,[3]Cartilha!$A:$A,1,FALSE)</f>
        <v>87788</v>
      </c>
      <c r="W5850" s="367"/>
    </row>
    <row r="5851" spans="1:23" ht="22.5" hidden="1" x14ac:dyDescent="0.2">
      <c r="A5851" s="623">
        <v>87790</v>
      </c>
      <c r="B5851" s="616" t="s">
        <v>3171</v>
      </c>
      <c r="C5851" s="620" t="s">
        <v>304</v>
      </c>
      <c r="D5851" s="612" t="s">
        <v>170</v>
      </c>
      <c r="E5851" s="621">
        <v>102.8</v>
      </c>
      <c r="F5851" s="614">
        <f t="shared" si="1612"/>
        <v>123.94</v>
      </c>
      <c r="G5851" s="510"/>
      <c r="H5851" s="423"/>
      <c r="I5851" s="422">
        <f t="shared" si="1606"/>
        <v>0</v>
      </c>
      <c r="J5851" s="422">
        <f t="shared" si="1607"/>
        <v>0</v>
      </c>
      <c r="K5851" s="419"/>
      <c r="L5851" s="423">
        <f t="shared" si="1608"/>
        <v>0</v>
      </c>
      <c r="M5851" s="423">
        <f t="shared" si="1609"/>
        <v>0</v>
      </c>
      <c r="N5851" s="424">
        <f t="shared" si="1610"/>
        <v>0</v>
      </c>
      <c r="O5851" s="424">
        <f t="shared" si="1611"/>
        <v>0</v>
      </c>
      <c r="P5851" s="420"/>
      <c r="Q5851" s="532"/>
      <c r="R5851" s="526" t="str">
        <f t="shared" si="1605"/>
        <v/>
      </c>
      <c r="S5851" s="526" t="str">
        <f t="shared" si="1604"/>
        <v/>
      </c>
      <c r="V5851" s="433">
        <f>VLOOKUP(A5851,[3]Cartilha!$A:$A,1,FALSE)</f>
        <v>87790</v>
      </c>
      <c r="W5851" s="367"/>
    </row>
    <row r="5852" spans="1:23" ht="33.75" hidden="1" x14ac:dyDescent="0.2">
      <c r="A5852" s="623">
        <v>87791</v>
      </c>
      <c r="B5852" s="616" t="s">
        <v>3171</v>
      </c>
      <c r="C5852" s="620" t="s">
        <v>305</v>
      </c>
      <c r="D5852" s="612" t="s">
        <v>170</v>
      </c>
      <c r="E5852" s="621">
        <v>143.08000000000001</v>
      </c>
      <c r="F5852" s="614">
        <f t="shared" si="1612"/>
        <v>172.5</v>
      </c>
      <c r="G5852" s="510"/>
      <c r="H5852" s="423"/>
      <c r="I5852" s="422">
        <f t="shared" ref="I5852:I5882" si="1613">IF(ISBLANK(E5852),0,ROUND(F5852*G5852,2))</f>
        <v>0</v>
      </c>
      <c r="J5852" s="422">
        <f t="shared" ref="J5852:J5882" si="1614">IF(ISBLANK(G5852),0,ROUND(G5852*H5852,2))</f>
        <v>0</v>
      </c>
      <c r="K5852" s="419"/>
      <c r="L5852" s="423">
        <f t="shared" ref="L5852:L5882" si="1615">G5852</f>
        <v>0</v>
      </c>
      <c r="M5852" s="423">
        <f t="shared" ref="M5852:M5882" si="1616">H5852</f>
        <v>0</v>
      </c>
      <c r="N5852" s="424">
        <f t="shared" ref="N5852:N5882" si="1617">IF(ISBLANK(E5852),0,ROUND(F5852*L5852,2))</f>
        <v>0</v>
      </c>
      <c r="O5852" s="424">
        <f t="shared" ref="O5852:O5882" si="1618">IF(ISBLANK(L5852),0,ROUND(L5852*M5852,2))</f>
        <v>0</v>
      </c>
      <c r="P5852" s="420"/>
      <c r="Q5852" s="532"/>
      <c r="R5852" s="526" t="str">
        <f t="shared" si="1605"/>
        <v/>
      </c>
      <c r="S5852" s="526" t="str">
        <f t="shared" si="1604"/>
        <v/>
      </c>
      <c r="V5852" s="433">
        <f>VLOOKUP(A5852,[3]Cartilha!$A:$A,1,FALSE)</f>
        <v>87791</v>
      </c>
      <c r="W5852" s="367"/>
    </row>
    <row r="5853" spans="1:23" ht="22.5" hidden="1" x14ac:dyDescent="0.2">
      <c r="A5853" s="623">
        <v>87792</v>
      </c>
      <c r="B5853" s="616" t="s">
        <v>3171</v>
      </c>
      <c r="C5853" s="620" t="s">
        <v>510</v>
      </c>
      <c r="D5853" s="612" t="s">
        <v>170</v>
      </c>
      <c r="E5853" s="621">
        <v>36.6</v>
      </c>
      <c r="F5853" s="614">
        <f t="shared" si="1612"/>
        <v>44.12</v>
      </c>
      <c r="G5853" s="510"/>
      <c r="H5853" s="423"/>
      <c r="I5853" s="422">
        <f t="shared" si="1613"/>
        <v>0</v>
      </c>
      <c r="J5853" s="422">
        <f t="shared" si="1614"/>
        <v>0</v>
      </c>
      <c r="K5853" s="419"/>
      <c r="L5853" s="423">
        <f t="shared" si="1615"/>
        <v>0</v>
      </c>
      <c r="M5853" s="423">
        <f t="shared" si="1616"/>
        <v>0</v>
      </c>
      <c r="N5853" s="424">
        <f t="shared" si="1617"/>
        <v>0</v>
      </c>
      <c r="O5853" s="424">
        <f t="shared" si="1618"/>
        <v>0</v>
      </c>
      <c r="P5853" s="420"/>
      <c r="Q5853" s="532"/>
      <c r="R5853" s="526" t="str">
        <f t="shared" si="1605"/>
        <v/>
      </c>
      <c r="S5853" s="526" t="str">
        <f t="shared" si="1604"/>
        <v/>
      </c>
      <c r="V5853" s="433">
        <f>VLOOKUP(A5853,[3]Cartilha!$A:$A,1,FALSE)</f>
        <v>87792</v>
      </c>
      <c r="W5853" s="367"/>
    </row>
    <row r="5854" spans="1:23" ht="22.5" hidden="1" x14ac:dyDescent="0.2">
      <c r="A5854" s="623">
        <v>87794</v>
      </c>
      <c r="B5854" s="616" t="s">
        <v>3171</v>
      </c>
      <c r="C5854" s="620" t="s">
        <v>306</v>
      </c>
      <c r="D5854" s="612" t="s">
        <v>170</v>
      </c>
      <c r="E5854" s="621">
        <v>40.64</v>
      </c>
      <c r="F5854" s="614">
        <f t="shared" si="1612"/>
        <v>49</v>
      </c>
      <c r="G5854" s="510"/>
      <c r="H5854" s="423"/>
      <c r="I5854" s="422">
        <f t="shared" si="1613"/>
        <v>0</v>
      </c>
      <c r="J5854" s="422">
        <f t="shared" si="1614"/>
        <v>0</v>
      </c>
      <c r="K5854" s="419"/>
      <c r="L5854" s="423">
        <f t="shared" si="1615"/>
        <v>0</v>
      </c>
      <c r="M5854" s="423">
        <f t="shared" si="1616"/>
        <v>0</v>
      </c>
      <c r="N5854" s="424">
        <f t="shared" si="1617"/>
        <v>0</v>
      </c>
      <c r="O5854" s="424">
        <f t="shared" si="1618"/>
        <v>0</v>
      </c>
      <c r="P5854" s="420"/>
      <c r="Q5854" s="532"/>
      <c r="R5854" s="526" t="str">
        <f t="shared" si="1605"/>
        <v/>
      </c>
      <c r="S5854" s="526" t="str">
        <f t="shared" si="1604"/>
        <v/>
      </c>
      <c r="V5854" s="433">
        <f>VLOOKUP(A5854,[3]Cartilha!$A:$A,1,FALSE)</f>
        <v>87794</v>
      </c>
      <c r="W5854" s="367"/>
    </row>
    <row r="5855" spans="1:23" ht="33.75" hidden="1" x14ac:dyDescent="0.2">
      <c r="A5855" s="623">
        <v>87795</v>
      </c>
      <c r="B5855" s="616" t="s">
        <v>3171</v>
      </c>
      <c r="C5855" s="620" t="s">
        <v>511</v>
      </c>
      <c r="D5855" s="612" t="s">
        <v>170</v>
      </c>
      <c r="E5855" s="621">
        <v>60</v>
      </c>
      <c r="F5855" s="614">
        <f t="shared" si="1612"/>
        <v>72.34</v>
      </c>
      <c r="G5855" s="510"/>
      <c r="H5855" s="423"/>
      <c r="I5855" s="422">
        <f t="shared" si="1613"/>
        <v>0</v>
      </c>
      <c r="J5855" s="422">
        <f t="shared" si="1614"/>
        <v>0</v>
      </c>
      <c r="K5855" s="419"/>
      <c r="L5855" s="423">
        <f t="shared" si="1615"/>
        <v>0</v>
      </c>
      <c r="M5855" s="423">
        <f t="shared" si="1616"/>
        <v>0</v>
      </c>
      <c r="N5855" s="424">
        <f t="shared" si="1617"/>
        <v>0</v>
      </c>
      <c r="O5855" s="424">
        <f t="shared" si="1618"/>
        <v>0</v>
      </c>
      <c r="P5855" s="420"/>
      <c r="Q5855" s="532"/>
      <c r="R5855" s="526" t="str">
        <f t="shared" si="1605"/>
        <v/>
      </c>
      <c r="S5855" s="526" t="str">
        <f t="shared" si="1604"/>
        <v/>
      </c>
      <c r="V5855" s="433">
        <f>VLOOKUP(A5855,[3]Cartilha!$A:$A,1,FALSE)</f>
        <v>87795</v>
      </c>
      <c r="W5855" s="367"/>
    </row>
    <row r="5856" spans="1:23" ht="22.5" hidden="1" x14ac:dyDescent="0.2">
      <c r="A5856" s="623">
        <v>87797</v>
      </c>
      <c r="B5856" s="616" t="s">
        <v>3171</v>
      </c>
      <c r="C5856" s="620" t="s">
        <v>512</v>
      </c>
      <c r="D5856" s="612" t="s">
        <v>170</v>
      </c>
      <c r="E5856" s="621">
        <v>44.78</v>
      </c>
      <c r="F5856" s="614">
        <f t="shared" si="1612"/>
        <v>53.99</v>
      </c>
      <c r="G5856" s="510"/>
      <c r="H5856" s="423"/>
      <c r="I5856" s="422">
        <f t="shared" si="1613"/>
        <v>0</v>
      </c>
      <c r="J5856" s="422">
        <f t="shared" si="1614"/>
        <v>0</v>
      </c>
      <c r="K5856" s="419"/>
      <c r="L5856" s="423">
        <f t="shared" si="1615"/>
        <v>0</v>
      </c>
      <c r="M5856" s="423">
        <f t="shared" si="1616"/>
        <v>0</v>
      </c>
      <c r="N5856" s="424">
        <f t="shared" si="1617"/>
        <v>0</v>
      </c>
      <c r="O5856" s="424">
        <f t="shared" si="1618"/>
        <v>0</v>
      </c>
      <c r="P5856" s="420"/>
      <c r="Q5856" s="532"/>
      <c r="R5856" s="526" t="str">
        <f t="shared" si="1605"/>
        <v/>
      </c>
      <c r="S5856" s="526" t="str">
        <f t="shared" si="1604"/>
        <v/>
      </c>
      <c r="V5856" s="433">
        <f>VLOOKUP(A5856,[3]Cartilha!$A:$A,1,FALSE)</f>
        <v>87797</v>
      </c>
      <c r="W5856" s="367"/>
    </row>
    <row r="5857" spans="1:23" ht="22.5" hidden="1" x14ac:dyDescent="0.2">
      <c r="A5857" s="623">
        <v>87799</v>
      </c>
      <c r="B5857" s="616" t="s">
        <v>3171</v>
      </c>
      <c r="C5857" s="620" t="s">
        <v>307</v>
      </c>
      <c r="D5857" s="612" t="s">
        <v>170</v>
      </c>
      <c r="E5857" s="621">
        <v>50.2</v>
      </c>
      <c r="F5857" s="614">
        <f t="shared" si="1612"/>
        <v>60.52</v>
      </c>
      <c r="G5857" s="510"/>
      <c r="H5857" s="423"/>
      <c r="I5857" s="422">
        <f t="shared" si="1613"/>
        <v>0</v>
      </c>
      <c r="J5857" s="422">
        <f t="shared" si="1614"/>
        <v>0</v>
      </c>
      <c r="K5857" s="419"/>
      <c r="L5857" s="423">
        <f t="shared" si="1615"/>
        <v>0</v>
      </c>
      <c r="M5857" s="423">
        <f t="shared" si="1616"/>
        <v>0</v>
      </c>
      <c r="N5857" s="424">
        <f t="shared" si="1617"/>
        <v>0</v>
      </c>
      <c r="O5857" s="424">
        <f t="shared" si="1618"/>
        <v>0</v>
      </c>
      <c r="P5857" s="420"/>
      <c r="Q5857" s="532"/>
      <c r="R5857" s="526" t="str">
        <f t="shared" si="1605"/>
        <v/>
      </c>
      <c r="S5857" s="526" t="str">
        <f t="shared" si="1604"/>
        <v/>
      </c>
      <c r="V5857" s="433">
        <f>VLOOKUP(A5857,[3]Cartilha!$A:$A,1,FALSE)</f>
        <v>87799</v>
      </c>
      <c r="W5857" s="367"/>
    </row>
    <row r="5858" spans="1:23" ht="33.75" hidden="1" x14ac:dyDescent="0.2">
      <c r="A5858" s="623">
        <v>87800</v>
      </c>
      <c r="B5858" s="616" t="s">
        <v>3171</v>
      </c>
      <c r="C5858" s="620" t="s">
        <v>308</v>
      </c>
      <c r="D5858" s="612" t="s">
        <v>170</v>
      </c>
      <c r="E5858" s="621">
        <v>78.400000000000006</v>
      </c>
      <c r="F5858" s="614">
        <f t="shared" si="1612"/>
        <v>94.52</v>
      </c>
      <c r="G5858" s="510"/>
      <c r="H5858" s="423"/>
      <c r="I5858" s="422">
        <f t="shared" si="1613"/>
        <v>0</v>
      </c>
      <c r="J5858" s="422">
        <f t="shared" si="1614"/>
        <v>0</v>
      </c>
      <c r="K5858" s="419"/>
      <c r="L5858" s="423">
        <f t="shared" si="1615"/>
        <v>0</v>
      </c>
      <c r="M5858" s="423">
        <f t="shared" si="1616"/>
        <v>0</v>
      </c>
      <c r="N5858" s="424">
        <f t="shared" si="1617"/>
        <v>0</v>
      </c>
      <c r="O5858" s="424">
        <f t="shared" si="1618"/>
        <v>0</v>
      </c>
      <c r="P5858" s="420"/>
      <c r="Q5858" s="532"/>
      <c r="R5858" s="526" t="str">
        <f t="shared" si="1605"/>
        <v/>
      </c>
      <c r="S5858" s="526" t="str">
        <f t="shared" ref="S5858:S5921" si="1619">IF(Q5858="X","x",IF(Q5858="xx","x",IF(OR(J5858&gt;0,O5858&gt;0),"x","")))</f>
        <v/>
      </c>
      <c r="V5858" s="433">
        <f>VLOOKUP(A5858,[3]Cartilha!$A:$A,1,FALSE)</f>
        <v>87800</v>
      </c>
      <c r="W5858" s="367"/>
    </row>
    <row r="5859" spans="1:23" ht="22.5" hidden="1" x14ac:dyDescent="0.2">
      <c r="A5859" s="623">
        <v>87801</v>
      </c>
      <c r="B5859" s="616" t="s">
        <v>3171</v>
      </c>
      <c r="C5859" s="620" t="s">
        <v>513</v>
      </c>
      <c r="D5859" s="612" t="s">
        <v>170</v>
      </c>
      <c r="E5859" s="621">
        <v>52.96</v>
      </c>
      <c r="F5859" s="614">
        <f t="shared" si="1612"/>
        <v>63.85</v>
      </c>
      <c r="G5859" s="510"/>
      <c r="H5859" s="423"/>
      <c r="I5859" s="422">
        <f t="shared" si="1613"/>
        <v>0</v>
      </c>
      <c r="J5859" s="422">
        <f t="shared" si="1614"/>
        <v>0</v>
      </c>
      <c r="K5859" s="419"/>
      <c r="L5859" s="423">
        <f t="shared" si="1615"/>
        <v>0</v>
      </c>
      <c r="M5859" s="423">
        <f t="shared" si="1616"/>
        <v>0</v>
      </c>
      <c r="N5859" s="424">
        <f t="shared" si="1617"/>
        <v>0</v>
      </c>
      <c r="O5859" s="424">
        <f t="shared" si="1618"/>
        <v>0</v>
      </c>
      <c r="P5859" s="420"/>
      <c r="Q5859" s="532"/>
      <c r="R5859" s="526" t="str">
        <f t="shared" si="1605"/>
        <v/>
      </c>
      <c r="S5859" s="526" t="str">
        <f t="shared" si="1619"/>
        <v/>
      </c>
      <c r="V5859" s="433">
        <f>VLOOKUP(A5859,[3]Cartilha!$A:$A,1,FALSE)</f>
        <v>87801</v>
      </c>
      <c r="W5859" s="367"/>
    </row>
    <row r="5860" spans="1:23" ht="22.5" hidden="1" x14ac:dyDescent="0.2">
      <c r="A5860" s="623">
        <v>87803</v>
      </c>
      <c r="B5860" s="616" t="s">
        <v>3171</v>
      </c>
      <c r="C5860" s="620" t="s">
        <v>309</v>
      </c>
      <c r="D5860" s="612" t="s">
        <v>170</v>
      </c>
      <c r="E5860" s="621">
        <v>59.77</v>
      </c>
      <c r="F5860" s="614">
        <f t="shared" si="1612"/>
        <v>72.06</v>
      </c>
      <c r="G5860" s="510"/>
      <c r="H5860" s="423"/>
      <c r="I5860" s="422">
        <f t="shared" si="1613"/>
        <v>0</v>
      </c>
      <c r="J5860" s="422">
        <f t="shared" si="1614"/>
        <v>0</v>
      </c>
      <c r="K5860" s="419"/>
      <c r="L5860" s="423">
        <f t="shared" si="1615"/>
        <v>0</v>
      </c>
      <c r="M5860" s="423">
        <f t="shared" si="1616"/>
        <v>0</v>
      </c>
      <c r="N5860" s="424">
        <f t="shared" si="1617"/>
        <v>0</v>
      </c>
      <c r="O5860" s="424">
        <f t="shared" si="1618"/>
        <v>0</v>
      </c>
      <c r="P5860" s="420"/>
      <c r="Q5860" s="532"/>
      <c r="R5860" s="526" t="str">
        <f t="shared" si="1605"/>
        <v/>
      </c>
      <c r="S5860" s="526" t="str">
        <f t="shared" si="1619"/>
        <v/>
      </c>
      <c r="V5860" s="433">
        <f>VLOOKUP(A5860,[3]Cartilha!$A:$A,1,FALSE)</f>
        <v>87803</v>
      </c>
      <c r="W5860" s="367"/>
    </row>
    <row r="5861" spans="1:23" ht="33.75" hidden="1" x14ac:dyDescent="0.2">
      <c r="A5861" s="623">
        <v>87804</v>
      </c>
      <c r="B5861" s="616" t="s">
        <v>3171</v>
      </c>
      <c r="C5861" s="620" t="s">
        <v>310</v>
      </c>
      <c r="D5861" s="612" t="s">
        <v>170</v>
      </c>
      <c r="E5861" s="621">
        <v>96.79</v>
      </c>
      <c r="F5861" s="614">
        <f t="shared" si="1612"/>
        <v>116.69</v>
      </c>
      <c r="G5861" s="510"/>
      <c r="H5861" s="423"/>
      <c r="I5861" s="422">
        <f t="shared" si="1613"/>
        <v>0</v>
      </c>
      <c r="J5861" s="422">
        <f t="shared" si="1614"/>
        <v>0</v>
      </c>
      <c r="K5861" s="419"/>
      <c r="L5861" s="423">
        <f t="shared" si="1615"/>
        <v>0</v>
      </c>
      <c r="M5861" s="423">
        <f t="shared" si="1616"/>
        <v>0</v>
      </c>
      <c r="N5861" s="424">
        <f t="shared" si="1617"/>
        <v>0</v>
      </c>
      <c r="O5861" s="424">
        <f t="shared" si="1618"/>
        <v>0</v>
      </c>
      <c r="P5861" s="420"/>
      <c r="Q5861" s="532"/>
      <c r="R5861" s="526" t="str">
        <f t="shared" si="1605"/>
        <v/>
      </c>
      <c r="S5861" s="526" t="str">
        <f t="shared" si="1619"/>
        <v/>
      </c>
      <c r="V5861" s="433">
        <f>VLOOKUP(A5861,[3]Cartilha!$A:$A,1,FALSE)</f>
        <v>87804</v>
      </c>
      <c r="W5861" s="367"/>
    </row>
    <row r="5862" spans="1:23" ht="22.5" hidden="1" x14ac:dyDescent="0.2">
      <c r="A5862" s="623">
        <v>87805</v>
      </c>
      <c r="B5862" s="616" t="s">
        <v>3171</v>
      </c>
      <c r="C5862" s="620" t="s">
        <v>311</v>
      </c>
      <c r="D5862" s="612" t="s">
        <v>170</v>
      </c>
      <c r="E5862" s="621">
        <v>61.07</v>
      </c>
      <c r="F5862" s="614">
        <f t="shared" si="1612"/>
        <v>73.63</v>
      </c>
      <c r="G5862" s="510"/>
      <c r="H5862" s="423"/>
      <c r="I5862" s="422">
        <f t="shared" si="1613"/>
        <v>0</v>
      </c>
      <c r="J5862" s="422">
        <f t="shared" si="1614"/>
        <v>0</v>
      </c>
      <c r="K5862" s="419"/>
      <c r="L5862" s="423">
        <f t="shared" si="1615"/>
        <v>0</v>
      </c>
      <c r="M5862" s="423">
        <f t="shared" si="1616"/>
        <v>0</v>
      </c>
      <c r="N5862" s="424">
        <f t="shared" si="1617"/>
        <v>0</v>
      </c>
      <c r="O5862" s="424">
        <f t="shared" si="1618"/>
        <v>0</v>
      </c>
      <c r="P5862" s="420"/>
      <c r="Q5862" s="532"/>
      <c r="R5862" s="526" t="str">
        <f t="shared" si="1605"/>
        <v/>
      </c>
      <c r="S5862" s="526" t="str">
        <f t="shared" si="1619"/>
        <v/>
      </c>
      <c r="V5862" s="433">
        <f>VLOOKUP(A5862,[3]Cartilha!$A:$A,1,FALSE)</f>
        <v>87805</v>
      </c>
      <c r="W5862" s="367"/>
    </row>
    <row r="5863" spans="1:23" ht="22.5" hidden="1" x14ac:dyDescent="0.2">
      <c r="A5863" s="623">
        <v>87807</v>
      </c>
      <c r="B5863" s="616" t="s">
        <v>3171</v>
      </c>
      <c r="C5863" s="620" t="s">
        <v>312</v>
      </c>
      <c r="D5863" s="612" t="s">
        <v>170</v>
      </c>
      <c r="E5863" s="621">
        <v>68.569999999999993</v>
      </c>
      <c r="F5863" s="614">
        <f t="shared" si="1612"/>
        <v>82.67</v>
      </c>
      <c r="G5863" s="510"/>
      <c r="H5863" s="423"/>
      <c r="I5863" s="422">
        <f t="shared" si="1613"/>
        <v>0</v>
      </c>
      <c r="J5863" s="422">
        <f t="shared" si="1614"/>
        <v>0</v>
      </c>
      <c r="K5863" s="419"/>
      <c r="L5863" s="423">
        <f t="shared" si="1615"/>
        <v>0</v>
      </c>
      <c r="M5863" s="423">
        <f t="shared" si="1616"/>
        <v>0</v>
      </c>
      <c r="N5863" s="424">
        <f t="shared" si="1617"/>
        <v>0</v>
      </c>
      <c r="O5863" s="424">
        <f t="shared" si="1618"/>
        <v>0</v>
      </c>
      <c r="P5863" s="420"/>
      <c r="Q5863" s="532"/>
      <c r="R5863" s="526" t="str">
        <f t="shared" si="1605"/>
        <v/>
      </c>
      <c r="S5863" s="526" t="str">
        <f t="shared" si="1619"/>
        <v/>
      </c>
      <c r="V5863" s="433">
        <f>VLOOKUP(A5863,[3]Cartilha!$A:$A,1,FALSE)</f>
        <v>87807</v>
      </c>
      <c r="W5863" s="367"/>
    </row>
    <row r="5864" spans="1:23" ht="33.75" hidden="1" x14ac:dyDescent="0.2">
      <c r="A5864" s="623">
        <v>87808</v>
      </c>
      <c r="B5864" s="616" t="s">
        <v>3171</v>
      </c>
      <c r="C5864" s="620" t="s">
        <v>313</v>
      </c>
      <c r="D5864" s="612" t="s">
        <v>170</v>
      </c>
      <c r="E5864" s="621">
        <v>105.49</v>
      </c>
      <c r="F5864" s="614">
        <f t="shared" si="1612"/>
        <v>127.18</v>
      </c>
      <c r="G5864" s="510"/>
      <c r="H5864" s="423"/>
      <c r="I5864" s="422">
        <f t="shared" si="1613"/>
        <v>0</v>
      </c>
      <c r="J5864" s="422">
        <f t="shared" si="1614"/>
        <v>0</v>
      </c>
      <c r="K5864" s="419"/>
      <c r="L5864" s="423">
        <f t="shared" si="1615"/>
        <v>0</v>
      </c>
      <c r="M5864" s="423">
        <f t="shared" si="1616"/>
        <v>0</v>
      </c>
      <c r="N5864" s="424">
        <f t="shared" si="1617"/>
        <v>0</v>
      </c>
      <c r="O5864" s="424">
        <f t="shared" si="1618"/>
        <v>0</v>
      </c>
      <c r="P5864" s="420"/>
      <c r="Q5864" s="532"/>
      <c r="R5864" s="526" t="str">
        <f t="shared" si="1605"/>
        <v/>
      </c>
      <c r="S5864" s="526" t="str">
        <f t="shared" si="1619"/>
        <v/>
      </c>
      <c r="V5864" s="433">
        <f>VLOOKUP(A5864,[3]Cartilha!$A:$A,1,FALSE)</f>
        <v>87808</v>
      </c>
      <c r="W5864" s="367"/>
    </row>
    <row r="5865" spans="1:23" ht="33.75" hidden="1" x14ac:dyDescent="0.2">
      <c r="A5865" s="623">
        <v>87809</v>
      </c>
      <c r="B5865" s="616" t="s">
        <v>3171</v>
      </c>
      <c r="C5865" s="620" t="s">
        <v>514</v>
      </c>
      <c r="D5865" s="612" t="s">
        <v>170</v>
      </c>
      <c r="E5865" s="621">
        <v>90.06</v>
      </c>
      <c r="F5865" s="614">
        <f t="shared" si="1612"/>
        <v>108.58</v>
      </c>
      <c r="G5865" s="510"/>
      <c r="H5865" s="423"/>
      <c r="I5865" s="422">
        <f t="shared" si="1613"/>
        <v>0</v>
      </c>
      <c r="J5865" s="422">
        <f t="shared" si="1614"/>
        <v>0</v>
      </c>
      <c r="K5865" s="419"/>
      <c r="L5865" s="423">
        <f t="shared" si="1615"/>
        <v>0</v>
      </c>
      <c r="M5865" s="423">
        <f t="shared" si="1616"/>
        <v>0</v>
      </c>
      <c r="N5865" s="424">
        <f t="shared" si="1617"/>
        <v>0</v>
      </c>
      <c r="O5865" s="424">
        <f t="shared" si="1618"/>
        <v>0</v>
      </c>
      <c r="P5865" s="420"/>
      <c r="Q5865" s="532"/>
      <c r="R5865" s="526" t="str">
        <f t="shared" si="1605"/>
        <v/>
      </c>
      <c r="S5865" s="526" t="str">
        <f t="shared" si="1619"/>
        <v/>
      </c>
      <c r="V5865" s="433">
        <f>VLOOKUP(A5865,[3]Cartilha!$A:$A,1,FALSE)</f>
        <v>87809</v>
      </c>
      <c r="W5865" s="367"/>
    </row>
    <row r="5866" spans="1:23" ht="22.5" hidden="1" x14ac:dyDescent="0.2">
      <c r="A5866" s="623">
        <v>87811</v>
      </c>
      <c r="B5866" s="616" t="s">
        <v>3171</v>
      </c>
      <c r="C5866" s="620" t="s">
        <v>515</v>
      </c>
      <c r="D5866" s="612" t="s">
        <v>170</v>
      </c>
      <c r="E5866" s="621">
        <v>94.1</v>
      </c>
      <c r="F5866" s="614">
        <f t="shared" si="1612"/>
        <v>113.45</v>
      </c>
      <c r="G5866" s="510"/>
      <c r="H5866" s="423"/>
      <c r="I5866" s="422">
        <f t="shared" si="1613"/>
        <v>0</v>
      </c>
      <c r="J5866" s="422">
        <f t="shared" si="1614"/>
        <v>0</v>
      </c>
      <c r="K5866" s="419"/>
      <c r="L5866" s="423">
        <f t="shared" si="1615"/>
        <v>0</v>
      </c>
      <c r="M5866" s="423">
        <f t="shared" si="1616"/>
        <v>0</v>
      </c>
      <c r="N5866" s="424">
        <f t="shared" si="1617"/>
        <v>0</v>
      </c>
      <c r="O5866" s="424">
        <f t="shared" si="1618"/>
        <v>0</v>
      </c>
      <c r="P5866" s="420"/>
      <c r="Q5866" s="532"/>
      <c r="R5866" s="526" t="str">
        <f t="shared" si="1605"/>
        <v/>
      </c>
      <c r="S5866" s="526" t="str">
        <f t="shared" si="1619"/>
        <v/>
      </c>
      <c r="V5866" s="433">
        <f>VLOOKUP(A5866,[3]Cartilha!$A:$A,1,FALSE)</f>
        <v>87811</v>
      </c>
      <c r="W5866" s="367"/>
    </row>
    <row r="5867" spans="1:23" ht="33.75" hidden="1" x14ac:dyDescent="0.2">
      <c r="A5867" s="623">
        <v>87812</v>
      </c>
      <c r="B5867" s="616" t="s">
        <v>3171</v>
      </c>
      <c r="C5867" s="620" t="s">
        <v>516</v>
      </c>
      <c r="D5867" s="612" t="s">
        <v>170</v>
      </c>
      <c r="E5867" s="621">
        <v>112.96</v>
      </c>
      <c r="F5867" s="614">
        <f t="shared" si="1612"/>
        <v>136.18</v>
      </c>
      <c r="G5867" s="510"/>
      <c r="H5867" s="423"/>
      <c r="I5867" s="422">
        <f t="shared" si="1613"/>
        <v>0</v>
      </c>
      <c r="J5867" s="422">
        <f t="shared" si="1614"/>
        <v>0</v>
      </c>
      <c r="K5867" s="419"/>
      <c r="L5867" s="423">
        <f t="shared" si="1615"/>
        <v>0</v>
      </c>
      <c r="M5867" s="423">
        <f t="shared" si="1616"/>
        <v>0</v>
      </c>
      <c r="N5867" s="424">
        <f t="shared" si="1617"/>
        <v>0</v>
      </c>
      <c r="O5867" s="424">
        <f t="shared" si="1618"/>
        <v>0</v>
      </c>
      <c r="P5867" s="420"/>
      <c r="Q5867" s="532"/>
      <c r="R5867" s="526" t="str">
        <f t="shared" si="1605"/>
        <v/>
      </c>
      <c r="S5867" s="526" t="str">
        <f t="shared" si="1619"/>
        <v/>
      </c>
      <c r="V5867" s="433">
        <f>VLOOKUP(A5867,[3]Cartilha!$A:$A,1,FALSE)</f>
        <v>87812</v>
      </c>
      <c r="W5867" s="367"/>
    </row>
    <row r="5868" spans="1:23" ht="33.75" hidden="1" x14ac:dyDescent="0.2">
      <c r="A5868" s="623">
        <v>87813</v>
      </c>
      <c r="B5868" s="616" t="s">
        <v>3171</v>
      </c>
      <c r="C5868" s="620" t="s">
        <v>517</v>
      </c>
      <c r="D5868" s="612" t="s">
        <v>170</v>
      </c>
      <c r="E5868" s="621">
        <v>98.24</v>
      </c>
      <c r="F5868" s="614">
        <f t="shared" si="1612"/>
        <v>118.44</v>
      </c>
      <c r="G5868" s="510"/>
      <c r="H5868" s="423"/>
      <c r="I5868" s="422">
        <f t="shared" si="1613"/>
        <v>0</v>
      </c>
      <c r="J5868" s="422">
        <f t="shared" si="1614"/>
        <v>0</v>
      </c>
      <c r="K5868" s="419"/>
      <c r="L5868" s="423">
        <f t="shared" si="1615"/>
        <v>0</v>
      </c>
      <c r="M5868" s="423">
        <f t="shared" si="1616"/>
        <v>0</v>
      </c>
      <c r="N5868" s="424">
        <f t="shared" si="1617"/>
        <v>0</v>
      </c>
      <c r="O5868" s="424">
        <f t="shared" si="1618"/>
        <v>0</v>
      </c>
      <c r="P5868" s="420"/>
      <c r="Q5868" s="532"/>
      <c r="R5868" s="526" t="str">
        <f t="shared" ref="R5868:R5931" si="1620">IF(Q5868="X","x",IF(Q5868="xx","x",IF(O5868&gt;0,"x","")))</f>
        <v/>
      </c>
      <c r="S5868" s="526" t="str">
        <f t="shared" si="1619"/>
        <v/>
      </c>
      <c r="V5868" s="433">
        <f>VLOOKUP(A5868,[3]Cartilha!$A:$A,1,FALSE)</f>
        <v>87813</v>
      </c>
      <c r="W5868" s="367"/>
    </row>
    <row r="5869" spans="1:23" ht="22.5" hidden="1" x14ac:dyDescent="0.2">
      <c r="A5869" s="623">
        <v>87815</v>
      </c>
      <c r="B5869" s="616" t="s">
        <v>3171</v>
      </c>
      <c r="C5869" s="620" t="s">
        <v>518</v>
      </c>
      <c r="D5869" s="612" t="s">
        <v>170</v>
      </c>
      <c r="E5869" s="621">
        <v>103.66</v>
      </c>
      <c r="F5869" s="614">
        <f t="shared" si="1612"/>
        <v>124.97</v>
      </c>
      <c r="G5869" s="510"/>
      <c r="H5869" s="423"/>
      <c r="I5869" s="422">
        <f t="shared" si="1613"/>
        <v>0</v>
      </c>
      <c r="J5869" s="422">
        <f t="shared" si="1614"/>
        <v>0</v>
      </c>
      <c r="K5869" s="419"/>
      <c r="L5869" s="423">
        <f t="shared" si="1615"/>
        <v>0</v>
      </c>
      <c r="M5869" s="423">
        <f t="shared" si="1616"/>
        <v>0</v>
      </c>
      <c r="N5869" s="424">
        <f t="shared" si="1617"/>
        <v>0</v>
      </c>
      <c r="O5869" s="424">
        <f t="shared" si="1618"/>
        <v>0</v>
      </c>
      <c r="P5869" s="420"/>
      <c r="Q5869" s="532"/>
      <c r="R5869" s="526" t="str">
        <f t="shared" si="1620"/>
        <v/>
      </c>
      <c r="S5869" s="526" t="str">
        <f t="shared" si="1619"/>
        <v/>
      </c>
      <c r="V5869" s="433">
        <f>VLOOKUP(A5869,[3]Cartilha!$A:$A,1,FALSE)</f>
        <v>87815</v>
      </c>
      <c r="W5869" s="367"/>
    </row>
    <row r="5870" spans="1:23" ht="33.75" hidden="1" x14ac:dyDescent="0.2">
      <c r="A5870" s="623">
        <v>87816</v>
      </c>
      <c r="B5870" s="616" t="s">
        <v>3171</v>
      </c>
      <c r="C5870" s="620" t="s">
        <v>519</v>
      </c>
      <c r="D5870" s="612" t="s">
        <v>170</v>
      </c>
      <c r="E5870" s="621">
        <v>131.36000000000001</v>
      </c>
      <c r="F5870" s="614">
        <f t="shared" si="1612"/>
        <v>158.37</v>
      </c>
      <c r="G5870" s="510"/>
      <c r="H5870" s="423"/>
      <c r="I5870" s="422">
        <f t="shared" si="1613"/>
        <v>0</v>
      </c>
      <c r="J5870" s="422">
        <f t="shared" si="1614"/>
        <v>0</v>
      </c>
      <c r="K5870" s="419"/>
      <c r="L5870" s="423">
        <f t="shared" si="1615"/>
        <v>0</v>
      </c>
      <c r="M5870" s="423">
        <f t="shared" si="1616"/>
        <v>0</v>
      </c>
      <c r="N5870" s="424">
        <f t="shared" si="1617"/>
        <v>0</v>
      </c>
      <c r="O5870" s="424">
        <f t="shared" si="1618"/>
        <v>0</v>
      </c>
      <c r="P5870" s="420"/>
      <c r="Q5870" s="532"/>
      <c r="R5870" s="526" t="str">
        <f t="shared" si="1620"/>
        <v/>
      </c>
      <c r="S5870" s="526" t="str">
        <f t="shared" si="1619"/>
        <v/>
      </c>
      <c r="V5870" s="433">
        <f>VLOOKUP(A5870,[3]Cartilha!$A:$A,1,FALSE)</f>
        <v>87816</v>
      </c>
      <c r="W5870" s="367"/>
    </row>
    <row r="5871" spans="1:23" ht="33.75" hidden="1" x14ac:dyDescent="0.2">
      <c r="A5871" s="623">
        <v>87817</v>
      </c>
      <c r="B5871" s="616" t="s">
        <v>3171</v>
      </c>
      <c r="C5871" s="620" t="s">
        <v>314</v>
      </c>
      <c r="D5871" s="612" t="s">
        <v>170</v>
      </c>
      <c r="E5871" s="621">
        <v>105.92</v>
      </c>
      <c r="F5871" s="614">
        <f t="shared" si="1612"/>
        <v>127.7</v>
      </c>
      <c r="G5871" s="510"/>
      <c r="H5871" s="423"/>
      <c r="I5871" s="422">
        <f t="shared" si="1613"/>
        <v>0</v>
      </c>
      <c r="J5871" s="422">
        <f t="shared" si="1614"/>
        <v>0</v>
      </c>
      <c r="K5871" s="419"/>
      <c r="L5871" s="423">
        <f t="shared" si="1615"/>
        <v>0</v>
      </c>
      <c r="M5871" s="423">
        <f t="shared" si="1616"/>
        <v>0</v>
      </c>
      <c r="N5871" s="424">
        <f t="shared" si="1617"/>
        <v>0</v>
      </c>
      <c r="O5871" s="424">
        <f t="shared" si="1618"/>
        <v>0</v>
      </c>
      <c r="P5871" s="420"/>
      <c r="Q5871" s="532"/>
      <c r="R5871" s="526" t="str">
        <f t="shared" si="1620"/>
        <v/>
      </c>
      <c r="S5871" s="526" t="str">
        <f t="shared" si="1619"/>
        <v/>
      </c>
      <c r="V5871" s="433">
        <f>VLOOKUP(A5871,[3]Cartilha!$A:$A,1,FALSE)</f>
        <v>87817</v>
      </c>
      <c r="W5871" s="367"/>
    </row>
    <row r="5872" spans="1:23" ht="22.5" hidden="1" x14ac:dyDescent="0.2">
      <c r="A5872" s="623">
        <v>87819</v>
      </c>
      <c r="B5872" s="616" t="s">
        <v>3171</v>
      </c>
      <c r="C5872" s="620" t="s">
        <v>315</v>
      </c>
      <c r="D5872" s="612" t="s">
        <v>170</v>
      </c>
      <c r="E5872" s="621">
        <v>112.73</v>
      </c>
      <c r="F5872" s="614">
        <f t="shared" si="1612"/>
        <v>135.91</v>
      </c>
      <c r="G5872" s="510"/>
      <c r="H5872" s="423"/>
      <c r="I5872" s="422">
        <f t="shared" si="1613"/>
        <v>0</v>
      </c>
      <c r="J5872" s="422">
        <f t="shared" si="1614"/>
        <v>0</v>
      </c>
      <c r="K5872" s="419"/>
      <c r="L5872" s="423">
        <f t="shared" si="1615"/>
        <v>0</v>
      </c>
      <c r="M5872" s="423">
        <f t="shared" si="1616"/>
        <v>0</v>
      </c>
      <c r="N5872" s="424">
        <f t="shared" si="1617"/>
        <v>0</v>
      </c>
      <c r="O5872" s="424">
        <f t="shared" si="1618"/>
        <v>0</v>
      </c>
      <c r="P5872" s="420"/>
      <c r="Q5872" s="532"/>
      <c r="R5872" s="526" t="str">
        <f t="shared" si="1620"/>
        <v/>
      </c>
      <c r="S5872" s="526" t="str">
        <f t="shared" si="1619"/>
        <v/>
      </c>
      <c r="V5872" s="433">
        <f>VLOOKUP(A5872,[3]Cartilha!$A:$A,1,FALSE)</f>
        <v>87819</v>
      </c>
      <c r="W5872" s="367"/>
    </row>
    <row r="5873" spans="1:23" ht="33.75" hidden="1" x14ac:dyDescent="0.2">
      <c r="A5873" s="623">
        <v>87820</v>
      </c>
      <c r="B5873" s="616" t="s">
        <v>3171</v>
      </c>
      <c r="C5873" s="620" t="s">
        <v>520</v>
      </c>
      <c r="D5873" s="612" t="s">
        <v>170</v>
      </c>
      <c r="E5873" s="621">
        <v>149.75</v>
      </c>
      <c r="F5873" s="614">
        <f t="shared" si="1612"/>
        <v>180.54</v>
      </c>
      <c r="G5873" s="510"/>
      <c r="H5873" s="423"/>
      <c r="I5873" s="422">
        <f t="shared" si="1613"/>
        <v>0</v>
      </c>
      <c r="J5873" s="422">
        <f t="shared" si="1614"/>
        <v>0</v>
      </c>
      <c r="K5873" s="419"/>
      <c r="L5873" s="423">
        <f t="shared" si="1615"/>
        <v>0</v>
      </c>
      <c r="M5873" s="423">
        <f t="shared" si="1616"/>
        <v>0</v>
      </c>
      <c r="N5873" s="424">
        <f t="shared" si="1617"/>
        <v>0</v>
      </c>
      <c r="O5873" s="424">
        <f t="shared" si="1618"/>
        <v>0</v>
      </c>
      <c r="P5873" s="420"/>
      <c r="Q5873" s="532"/>
      <c r="R5873" s="526" t="str">
        <f t="shared" si="1620"/>
        <v/>
      </c>
      <c r="S5873" s="526" t="str">
        <f t="shared" si="1619"/>
        <v/>
      </c>
      <c r="V5873" s="433">
        <f>VLOOKUP(A5873,[3]Cartilha!$A:$A,1,FALSE)</f>
        <v>87820</v>
      </c>
      <c r="W5873" s="367"/>
    </row>
    <row r="5874" spans="1:23" ht="33.75" hidden="1" x14ac:dyDescent="0.2">
      <c r="A5874" s="623">
        <v>87821</v>
      </c>
      <c r="B5874" s="616" t="s">
        <v>3171</v>
      </c>
      <c r="C5874" s="620" t="s">
        <v>316</v>
      </c>
      <c r="D5874" s="612" t="s">
        <v>170</v>
      </c>
      <c r="E5874" s="621">
        <v>154.72999999999999</v>
      </c>
      <c r="F5874" s="614">
        <f t="shared" si="1612"/>
        <v>186.54</v>
      </c>
      <c r="G5874" s="510"/>
      <c r="H5874" s="423"/>
      <c r="I5874" s="422">
        <f t="shared" si="1613"/>
        <v>0</v>
      </c>
      <c r="J5874" s="422">
        <f t="shared" si="1614"/>
        <v>0</v>
      </c>
      <c r="K5874" s="419"/>
      <c r="L5874" s="423">
        <f t="shared" si="1615"/>
        <v>0</v>
      </c>
      <c r="M5874" s="423">
        <f t="shared" si="1616"/>
        <v>0</v>
      </c>
      <c r="N5874" s="424">
        <f t="shared" si="1617"/>
        <v>0</v>
      </c>
      <c r="O5874" s="424">
        <f t="shared" si="1618"/>
        <v>0</v>
      </c>
      <c r="P5874" s="420"/>
      <c r="Q5874" s="532"/>
      <c r="R5874" s="526" t="str">
        <f t="shared" si="1620"/>
        <v/>
      </c>
      <c r="S5874" s="526" t="str">
        <f t="shared" si="1619"/>
        <v/>
      </c>
      <c r="V5874" s="433">
        <f>VLOOKUP(A5874,[3]Cartilha!$A:$A,1,FALSE)</f>
        <v>87821</v>
      </c>
      <c r="W5874" s="367"/>
    </row>
    <row r="5875" spans="1:23" ht="33.75" hidden="1" x14ac:dyDescent="0.2">
      <c r="A5875" s="623">
        <v>87823</v>
      </c>
      <c r="B5875" s="616" t="s">
        <v>3171</v>
      </c>
      <c r="C5875" s="620" t="s">
        <v>317</v>
      </c>
      <c r="D5875" s="612" t="s">
        <v>170</v>
      </c>
      <c r="E5875" s="621">
        <v>162.22999999999999</v>
      </c>
      <c r="F5875" s="614">
        <f t="shared" si="1612"/>
        <v>195.58</v>
      </c>
      <c r="G5875" s="510"/>
      <c r="H5875" s="423"/>
      <c r="I5875" s="422">
        <f t="shared" si="1613"/>
        <v>0</v>
      </c>
      <c r="J5875" s="422">
        <f t="shared" si="1614"/>
        <v>0</v>
      </c>
      <c r="K5875" s="419"/>
      <c r="L5875" s="423">
        <f t="shared" si="1615"/>
        <v>0</v>
      </c>
      <c r="M5875" s="423">
        <f t="shared" si="1616"/>
        <v>0</v>
      </c>
      <c r="N5875" s="424">
        <f t="shared" si="1617"/>
        <v>0</v>
      </c>
      <c r="O5875" s="424">
        <f t="shared" si="1618"/>
        <v>0</v>
      </c>
      <c r="P5875" s="420"/>
      <c r="Q5875" s="532"/>
      <c r="R5875" s="526" t="str">
        <f t="shared" si="1620"/>
        <v/>
      </c>
      <c r="S5875" s="526" t="str">
        <f t="shared" si="1619"/>
        <v/>
      </c>
      <c r="V5875" s="433">
        <f>VLOOKUP(A5875,[3]Cartilha!$A:$A,1,FALSE)</f>
        <v>87823</v>
      </c>
      <c r="W5875" s="367"/>
    </row>
    <row r="5876" spans="1:23" ht="33.75" hidden="1" x14ac:dyDescent="0.2">
      <c r="A5876" s="623">
        <v>87824</v>
      </c>
      <c r="B5876" s="616" t="s">
        <v>3171</v>
      </c>
      <c r="C5876" s="620" t="s">
        <v>521</v>
      </c>
      <c r="D5876" s="612" t="s">
        <v>170</v>
      </c>
      <c r="E5876" s="621">
        <v>198.65</v>
      </c>
      <c r="F5876" s="614">
        <f t="shared" si="1612"/>
        <v>239.49</v>
      </c>
      <c r="G5876" s="510"/>
      <c r="H5876" s="423"/>
      <c r="I5876" s="422">
        <f t="shared" si="1613"/>
        <v>0</v>
      </c>
      <c r="J5876" s="422">
        <f t="shared" si="1614"/>
        <v>0</v>
      </c>
      <c r="K5876" s="419"/>
      <c r="L5876" s="423">
        <f t="shared" si="1615"/>
        <v>0</v>
      </c>
      <c r="M5876" s="423">
        <f t="shared" si="1616"/>
        <v>0</v>
      </c>
      <c r="N5876" s="424">
        <f t="shared" si="1617"/>
        <v>0</v>
      </c>
      <c r="O5876" s="424">
        <f t="shared" si="1618"/>
        <v>0</v>
      </c>
      <c r="P5876" s="420"/>
      <c r="Q5876" s="532"/>
      <c r="R5876" s="526" t="str">
        <f t="shared" si="1620"/>
        <v/>
      </c>
      <c r="S5876" s="526" t="str">
        <f t="shared" si="1619"/>
        <v/>
      </c>
      <c r="V5876" s="433">
        <f>VLOOKUP(A5876,[3]Cartilha!$A:$A,1,FALSE)</f>
        <v>87824</v>
      </c>
      <c r="W5876" s="367"/>
    </row>
    <row r="5877" spans="1:23" ht="33.75" hidden="1" x14ac:dyDescent="0.2">
      <c r="A5877" s="623">
        <v>87825</v>
      </c>
      <c r="B5877" s="616" t="s">
        <v>3171</v>
      </c>
      <c r="C5877" s="620" t="s">
        <v>318</v>
      </c>
      <c r="D5877" s="612" t="s">
        <v>170</v>
      </c>
      <c r="E5877" s="621">
        <v>69.69</v>
      </c>
      <c r="F5877" s="614">
        <f t="shared" si="1612"/>
        <v>84.02</v>
      </c>
      <c r="G5877" s="510"/>
      <c r="H5877" s="423"/>
      <c r="I5877" s="422">
        <f t="shared" si="1613"/>
        <v>0</v>
      </c>
      <c r="J5877" s="422">
        <f t="shared" si="1614"/>
        <v>0</v>
      </c>
      <c r="K5877" s="419"/>
      <c r="L5877" s="423">
        <f t="shared" si="1615"/>
        <v>0</v>
      </c>
      <c r="M5877" s="423">
        <f t="shared" si="1616"/>
        <v>0</v>
      </c>
      <c r="N5877" s="424">
        <f t="shared" si="1617"/>
        <v>0</v>
      </c>
      <c r="O5877" s="424">
        <f t="shared" si="1618"/>
        <v>0</v>
      </c>
      <c r="P5877" s="420"/>
      <c r="Q5877" s="532"/>
      <c r="R5877" s="526" t="str">
        <f t="shared" si="1620"/>
        <v/>
      </c>
      <c r="S5877" s="526" t="str">
        <f t="shared" si="1619"/>
        <v/>
      </c>
      <c r="V5877" s="433">
        <f>VLOOKUP(A5877,[3]Cartilha!$A:$A,1,FALSE)</f>
        <v>87825</v>
      </c>
      <c r="W5877" s="367"/>
    </row>
    <row r="5878" spans="1:23" ht="22.5" hidden="1" x14ac:dyDescent="0.2">
      <c r="A5878" s="623">
        <v>87827</v>
      </c>
      <c r="B5878" s="616" t="s">
        <v>3171</v>
      </c>
      <c r="C5878" s="620" t="s">
        <v>522</v>
      </c>
      <c r="D5878" s="612" t="s">
        <v>170</v>
      </c>
      <c r="E5878" s="621">
        <v>74.650000000000006</v>
      </c>
      <c r="F5878" s="614">
        <f t="shared" si="1612"/>
        <v>90</v>
      </c>
      <c r="G5878" s="510"/>
      <c r="H5878" s="423"/>
      <c r="I5878" s="422">
        <f t="shared" si="1613"/>
        <v>0</v>
      </c>
      <c r="J5878" s="422">
        <f t="shared" si="1614"/>
        <v>0</v>
      </c>
      <c r="K5878" s="419"/>
      <c r="L5878" s="423">
        <f t="shared" si="1615"/>
        <v>0</v>
      </c>
      <c r="M5878" s="423">
        <f t="shared" si="1616"/>
        <v>0</v>
      </c>
      <c r="N5878" s="424">
        <f t="shared" si="1617"/>
        <v>0</v>
      </c>
      <c r="O5878" s="424">
        <f t="shared" si="1618"/>
        <v>0</v>
      </c>
      <c r="P5878" s="420"/>
      <c r="Q5878" s="532"/>
      <c r="R5878" s="526" t="str">
        <f t="shared" si="1620"/>
        <v/>
      </c>
      <c r="S5878" s="526" t="str">
        <f t="shared" si="1619"/>
        <v/>
      </c>
      <c r="V5878" s="433">
        <f>VLOOKUP(A5878,[3]Cartilha!$A:$A,1,FALSE)</f>
        <v>87827</v>
      </c>
      <c r="W5878" s="367"/>
    </row>
    <row r="5879" spans="1:23" ht="33.75" hidden="1" x14ac:dyDescent="0.2">
      <c r="A5879" s="623">
        <v>87828</v>
      </c>
      <c r="B5879" s="616" t="s">
        <v>3171</v>
      </c>
      <c r="C5879" s="620" t="s">
        <v>523</v>
      </c>
      <c r="D5879" s="612" t="s">
        <v>170</v>
      </c>
      <c r="E5879" s="621">
        <v>99.84</v>
      </c>
      <c r="F5879" s="614">
        <f t="shared" si="1612"/>
        <v>120.37</v>
      </c>
      <c r="G5879" s="510"/>
      <c r="H5879" s="423"/>
      <c r="I5879" s="422">
        <f t="shared" si="1613"/>
        <v>0</v>
      </c>
      <c r="J5879" s="422">
        <f t="shared" si="1614"/>
        <v>0</v>
      </c>
      <c r="K5879" s="419"/>
      <c r="L5879" s="423">
        <f t="shared" si="1615"/>
        <v>0</v>
      </c>
      <c r="M5879" s="423">
        <f t="shared" si="1616"/>
        <v>0</v>
      </c>
      <c r="N5879" s="424">
        <f t="shared" si="1617"/>
        <v>0</v>
      </c>
      <c r="O5879" s="424">
        <f t="shared" si="1618"/>
        <v>0</v>
      </c>
      <c r="P5879" s="420"/>
      <c r="Q5879" s="532"/>
      <c r="R5879" s="526" t="str">
        <f t="shared" si="1620"/>
        <v/>
      </c>
      <c r="S5879" s="526" t="str">
        <f t="shared" si="1619"/>
        <v/>
      </c>
      <c r="V5879" s="433">
        <f>VLOOKUP(A5879,[3]Cartilha!$A:$A,1,FALSE)</f>
        <v>87828</v>
      </c>
      <c r="W5879" s="367"/>
    </row>
    <row r="5880" spans="1:23" ht="33.75" hidden="1" x14ac:dyDescent="0.2">
      <c r="A5880" s="623">
        <v>87829</v>
      </c>
      <c r="B5880" s="616" t="s">
        <v>3171</v>
      </c>
      <c r="C5880" s="620" t="s">
        <v>319</v>
      </c>
      <c r="D5880" s="612" t="s">
        <v>170</v>
      </c>
      <c r="E5880" s="621">
        <v>78.790000000000006</v>
      </c>
      <c r="F5880" s="614">
        <f t="shared" si="1612"/>
        <v>94.99</v>
      </c>
      <c r="G5880" s="510"/>
      <c r="H5880" s="423"/>
      <c r="I5880" s="422">
        <f t="shared" si="1613"/>
        <v>0</v>
      </c>
      <c r="J5880" s="422">
        <f t="shared" si="1614"/>
        <v>0</v>
      </c>
      <c r="K5880" s="419"/>
      <c r="L5880" s="423">
        <f t="shared" si="1615"/>
        <v>0</v>
      </c>
      <c r="M5880" s="423">
        <f t="shared" si="1616"/>
        <v>0</v>
      </c>
      <c r="N5880" s="424">
        <f t="shared" si="1617"/>
        <v>0</v>
      </c>
      <c r="O5880" s="424">
        <f t="shared" si="1618"/>
        <v>0</v>
      </c>
      <c r="P5880" s="420"/>
      <c r="Q5880" s="532"/>
      <c r="R5880" s="526" t="str">
        <f t="shared" si="1620"/>
        <v/>
      </c>
      <c r="S5880" s="526" t="str">
        <f t="shared" si="1619"/>
        <v/>
      </c>
      <c r="V5880" s="433">
        <f>VLOOKUP(A5880,[3]Cartilha!$A:$A,1,FALSE)</f>
        <v>87829</v>
      </c>
      <c r="W5880" s="367"/>
    </row>
    <row r="5881" spans="1:23" ht="22.5" hidden="1" x14ac:dyDescent="0.2">
      <c r="A5881" s="623">
        <v>87831</v>
      </c>
      <c r="B5881" s="616" t="s">
        <v>3171</v>
      </c>
      <c r="C5881" s="620" t="s">
        <v>320</v>
      </c>
      <c r="D5881" s="612" t="s">
        <v>170</v>
      </c>
      <c r="E5881" s="621">
        <v>85.43</v>
      </c>
      <c r="F5881" s="614">
        <f t="shared" si="1612"/>
        <v>102.99</v>
      </c>
      <c r="G5881" s="510"/>
      <c r="H5881" s="423"/>
      <c r="I5881" s="422">
        <f t="shared" si="1613"/>
        <v>0</v>
      </c>
      <c r="J5881" s="422">
        <f t="shared" si="1614"/>
        <v>0</v>
      </c>
      <c r="K5881" s="419"/>
      <c r="L5881" s="423">
        <f t="shared" si="1615"/>
        <v>0</v>
      </c>
      <c r="M5881" s="423">
        <f t="shared" si="1616"/>
        <v>0</v>
      </c>
      <c r="N5881" s="424">
        <f t="shared" si="1617"/>
        <v>0</v>
      </c>
      <c r="O5881" s="424">
        <f t="shared" si="1618"/>
        <v>0</v>
      </c>
      <c r="P5881" s="420"/>
      <c r="Q5881" s="532"/>
      <c r="R5881" s="526" t="str">
        <f t="shared" si="1620"/>
        <v/>
      </c>
      <c r="S5881" s="526" t="str">
        <f t="shared" si="1619"/>
        <v/>
      </c>
      <c r="V5881" s="433">
        <f>VLOOKUP(A5881,[3]Cartilha!$A:$A,1,FALSE)</f>
        <v>87831</v>
      </c>
      <c r="W5881" s="367"/>
    </row>
    <row r="5882" spans="1:23" ht="33.75" hidden="1" x14ac:dyDescent="0.2">
      <c r="A5882" s="623">
        <v>87832</v>
      </c>
      <c r="B5882" s="616" t="s">
        <v>3171</v>
      </c>
      <c r="C5882" s="620" t="s">
        <v>524</v>
      </c>
      <c r="D5882" s="612" t="s">
        <v>170</v>
      </c>
      <c r="E5882" s="621">
        <v>121.4</v>
      </c>
      <c r="F5882" s="614">
        <f t="shared" si="1612"/>
        <v>146.36000000000001</v>
      </c>
      <c r="G5882" s="510"/>
      <c r="H5882" s="423"/>
      <c r="I5882" s="422">
        <f t="shared" si="1613"/>
        <v>0</v>
      </c>
      <c r="J5882" s="422">
        <f t="shared" si="1614"/>
        <v>0</v>
      </c>
      <c r="K5882" s="419"/>
      <c r="L5882" s="423">
        <f t="shared" si="1615"/>
        <v>0</v>
      </c>
      <c r="M5882" s="423">
        <f t="shared" si="1616"/>
        <v>0</v>
      </c>
      <c r="N5882" s="424">
        <f t="shared" si="1617"/>
        <v>0</v>
      </c>
      <c r="O5882" s="424">
        <f t="shared" si="1618"/>
        <v>0</v>
      </c>
      <c r="P5882" s="420"/>
      <c r="Q5882" s="532"/>
      <c r="R5882" s="526" t="str">
        <f t="shared" si="1620"/>
        <v/>
      </c>
      <c r="S5882" s="526" t="str">
        <f t="shared" si="1619"/>
        <v/>
      </c>
      <c r="V5882" s="433">
        <f>VLOOKUP(A5882,[3]Cartilha!$A:$A,1,FALSE)</f>
        <v>87832</v>
      </c>
      <c r="W5882" s="367"/>
    </row>
    <row r="5883" spans="1:23" hidden="1" x14ac:dyDescent="0.2">
      <c r="A5883" s="623" t="s">
        <v>6322</v>
      </c>
      <c r="B5883" s="616"/>
      <c r="C5883" s="620" t="s">
        <v>6323</v>
      </c>
      <c r="D5883" s="612">
        <v>0</v>
      </c>
      <c r="E5883" s="621"/>
      <c r="F5883" s="614">
        <f t="shared" si="1612"/>
        <v>0</v>
      </c>
      <c r="G5883" s="518"/>
      <c r="H5883" s="446"/>
      <c r="I5883" s="447"/>
      <c r="J5883" s="448"/>
      <c r="K5883" s="419"/>
      <c r="L5883" s="446"/>
      <c r="M5883" s="446"/>
      <c r="N5883" s="447"/>
      <c r="O5883" s="448"/>
      <c r="P5883" s="420"/>
      <c r="Q5883" s="525" t="str">
        <f>IF(OR(SUM(J5883)&gt;0,SUM(O5883)&gt;0),"xx","")</f>
        <v/>
      </c>
      <c r="R5883" s="526" t="str">
        <f t="shared" si="1620"/>
        <v/>
      </c>
      <c r="S5883" s="526" t="str">
        <f t="shared" si="1619"/>
        <v/>
      </c>
      <c r="V5883" s="433" t="str">
        <f>VLOOKUP(A5883,[3]Cartilha!$A:$A,1,FALSE)</f>
        <v>10.1.4</v>
      </c>
      <c r="W5883" s="367"/>
    </row>
    <row r="5884" spans="1:23" hidden="1" x14ac:dyDescent="0.2">
      <c r="A5884" s="623" t="s">
        <v>6324</v>
      </c>
      <c r="B5884" s="616"/>
      <c r="C5884" s="620" t="s">
        <v>6325</v>
      </c>
      <c r="D5884" s="612">
        <v>0</v>
      </c>
      <c r="E5884" s="621"/>
      <c r="F5884" s="614">
        <f t="shared" si="1612"/>
        <v>0</v>
      </c>
      <c r="G5884" s="518"/>
      <c r="H5884" s="446"/>
      <c r="I5884" s="447"/>
      <c r="J5884" s="448"/>
      <c r="K5884" s="419"/>
      <c r="L5884" s="446"/>
      <c r="M5884" s="446"/>
      <c r="N5884" s="447"/>
      <c r="O5884" s="448"/>
      <c r="P5884" s="420"/>
      <c r="Q5884" s="525" t="str">
        <f>IF(OR(SUM(J5884)&gt;0,SUM(O5884)&gt;0),"xx","")</f>
        <v/>
      </c>
      <c r="R5884" s="526" t="str">
        <f t="shared" si="1620"/>
        <v/>
      </c>
      <c r="S5884" s="526" t="str">
        <f t="shared" si="1619"/>
        <v/>
      </c>
      <c r="V5884" s="433" t="str">
        <f>VLOOKUP(A5884,[3]Cartilha!$A:$A,1,FALSE)</f>
        <v>10.1.5</v>
      </c>
      <c r="W5884" s="367"/>
    </row>
    <row r="5885" spans="1:23" hidden="1" x14ac:dyDescent="0.2">
      <c r="A5885" s="623" t="s">
        <v>2074</v>
      </c>
      <c r="B5885" s="616"/>
      <c r="C5885" s="620" t="s">
        <v>16</v>
      </c>
      <c r="D5885" s="612">
        <v>0</v>
      </c>
      <c r="E5885" s="621"/>
      <c r="F5885" s="614">
        <f t="shared" si="1612"/>
        <v>0</v>
      </c>
      <c r="G5885" s="518"/>
      <c r="H5885" s="446"/>
      <c r="I5885" s="447"/>
      <c r="J5885" s="448"/>
      <c r="K5885" s="419"/>
      <c r="L5885" s="446"/>
      <c r="M5885" s="446"/>
      <c r="N5885" s="447"/>
      <c r="O5885" s="448"/>
      <c r="P5885" s="420"/>
      <c r="Q5885" s="525" t="str">
        <f>IF(OR(SUM(J5886:J5893)&gt;0,SUM(O5886:O5893)&gt;0),"xx","")</f>
        <v/>
      </c>
      <c r="R5885" s="526" t="str">
        <f t="shared" si="1620"/>
        <v/>
      </c>
      <c r="S5885" s="526" t="str">
        <f t="shared" si="1619"/>
        <v/>
      </c>
      <c r="V5885" s="433" t="str">
        <f>VLOOKUP(A5885,[3]Cartilha!$A:$A,1,FALSE)</f>
        <v>10.1.8</v>
      </c>
      <c r="W5885" s="367"/>
    </row>
    <row r="5886" spans="1:23" ht="22.5" hidden="1" x14ac:dyDescent="0.2">
      <c r="A5886" s="623">
        <v>87242</v>
      </c>
      <c r="B5886" s="616" t="s">
        <v>3171</v>
      </c>
      <c r="C5886" s="620" t="s">
        <v>525</v>
      </c>
      <c r="D5886" s="612" t="s">
        <v>170</v>
      </c>
      <c r="E5886" s="621">
        <v>205.53</v>
      </c>
      <c r="F5886" s="614">
        <f t="shared" si="1612"/>
        <v>247.79</v>
      </c>
      <c r="G5886" s="510"/>
      <c r="H5886" s="423"/>
      <c r="I5886" s="422">
        <f t="shared" ref="I5886:I5893" si="1621">IF(ISBLANK(E5886),0,ROUND(F5886*G5886,2))</f>
        <v>0</v>
      </c>
      <c r="J5886" s="422">
        <f t="shared" ref="J5886:J5893" si="1622">IF(ISBLANK(G5886),0,ROUND(G5886*H5886,2))</f>
        <v>0</v>
      </c>
      <c r="K5886" s="419"/>
      <c r="L5886" s="423">
        <f t="shared" ref="L5886:M5893" si="1623">G5886</f>
        <v>0</v>
      </c>
      <c r="M5886" s="423">
        <f t="shared" si="1623"/>
        <v>0</v>
      </c>
      <c r="N5886" s="424">
        <f t="shared" ref="N5886:N5893" si="1624">IF(ISBLANK(E5886),0,ROUND(F5886*L5886,2))</f>
        <v>0</v>
      </c>
      <c r="O5886" s="424">
        <f t="shared" ref="O5886:O5893" si="1625">IF(ISBLANK(L5886),0,ROUND(L5886*M5886,2))</f>
        <v>0</v>
      </c>
      <c r="P5886" s="420"/>
      <c r="Q5886" s="532"/>
      <c r="R5886" s="526" t="str">
        <f t="shared" si="1620"/>
        <v/>
      </c>
      <c r="S5886" s="526" t="str">
        <f t="shared" si="1619"/>
        <v/>
      </c>
      <c r="V5886" s="433">
        <f>VLOOKUP(A5886,[3]Cartilha!$A:$A,1,FALSE)</f>
        <v>87242</v>
      </c>
      <c r="W5886" s="367"/>
    </row>
    <row r="5887" spans="1:23" ht="22.5" hidden="1" x14ac:dyDescent="0.2">
      <c r="A5887" s="623">
        <v>87243</v>
      </c>
      <c r="B5887" s="616" t="s">
        <v>3171</v>
      </c>
      <c r="C5887" s="620" t="s">
        <v>526</v>
      </c>
      <c r="D5887" s="612" t="s">
        <v>170</v>
      </c>
      <c r="E5887" s="621">
        <v>186.83</v>
      </c>
      <c r="F5887" s="614">
        <f t="shared" si="1612"/>
        <v>225.24</v>
      </c>
      <c r="G5887" s="510"/>
      <c r="H5887" s="423"/>
      <c r="I5887" s="422">
        <f t="shared" si="1621"/>
        <v>0</v>
      </c>
      <c r="J5887" s="422">
        <f t="shared" si="1622"/>
        <v>0</v>
      </c>
      <c r="K5887" s="419"/>
      <c r="L5887" s="423">
        <f t="shared" si="1623"/>
        <v>0</v>
      </c>
      <c r="M5887" s="423">
        <f t="shared" si="1623"/>
        <v>0</v>
      </c>
      <c r="N5887" s="424">
        <f t="shared" si="1624"/>
        <v>0</v>
      </c>
      <c r="O5887" s="424">
        <f t="shared" si="1625"/>
        <v>0</v>
      </c>
      <c r="P5887" s="420"/>
      <c r="Q5887" s="532"/>
      <c r="R5887" s="526" t="str">
        <f t="shared" si="1620"/>
        <v/>
      </c>
      <c r="S5887" s="526" t="str">
        <f t="shared" si="1619"/>
        <v/>
      </c>
      <c r="V5887" s="433">
        <f>VLOOKUP(A5887,[3]Cartilha!$A:$A,1,FALSE)</f>
        <v>87243</v>
      </c>
      <c r="W5887" s="367"/>
    </row>
    <row r="5888" spans="1:23" ht="22.5" hidden="1" x14ac:dyDescent="0.2">
      <c r="A5888" s="623">
        <v>87244</v>
      </c>
      <c r="B5888" s="616" t="s">
        <v>3171</v>
      </c>
      <c r="C5888" s="620" t="s">
        <v>527</v>
      </c>
      <c r="D5888" s="612" t="s">
        <v>170</v>
      </c>
      <c r="E5888" s="621">
        <v>200.67</v>
      </c>
      <c r="F5888" s="614">
        <f t="shared" si="1612"/>
        <v>241.93</v>
      </c>
      <c r="G5888" s="510"/>
      <c r="H5888" s="423"/>
      <c r="I5888" s="422">
        <f t="shared" si="1621"/>
        <v>0</v>
      </c>
      <c r="J5888" s="422">
        <f t="shared" si="1622"/>
        <v>0</v>
      </c>
      <c r="K5888" s="419"/>
      <c r="L5888" s="423">
        <f t="shared" si="1623"/>
        <v>0</v>
      </c>
      <c r="M5888" s="423">
        <f t="shared" si="1623"/>
        <v>0</v>
      </c>
      <c r="N5888" s="424">
        <f t="shared" si="1624"/>
        <v>0</v>
      </c>
      <c r="O5888" s="424">
        <f t="shared" si="1625"/>
        <v>0</v>
      </c>
      <c r="P5888" s="420"/>
      <c r="Q5888" s="532"/>
      <c r="R5888" s="526" t="str">
        <f t="shared" si="1620"/>
        <v/>
      </c>
      <c r="S5888" s="526" t="str">
        <f t="shared" si="1619"/>
        <v/>
      </c>
      <c r="V5888" s="433">
        <f>VLOOKUP(A5888,[3]Cartilha!$A:$A,1,FALSE)</f>
        <v>87244</v>
      </c>
      <c r="W5888" s="367"/>
    </row>
    <row r="5889" spans="1:23" ht="22.5" hidden="1" x14ac:dyDescent="0.2">
      <c r="A5889" s="623">
        <v>87245</v>
      </c>
      <c r="B5889" s="616" t="s">
        <v>3171</v>
      </c>
      <c r="C5889" s="620" t="s">
        <v>528</v>
      </c>
      <c r="D5889" s="612" t="s">
        <v>170</v>
      </c>
      <c r="E5889" s="621">
        <v>241.6</v>
      </c>
      <c r="F5889" s="614">
        <f t="shared" si="1612"/>
        <v>291.27</v>
      </c>
      <c r="G5889" s="510"/>
      <c r="H5889" s="423"/>
      <c r="I5889" s="422">
        <f t="shared" si="1621"/>
        <v>0</v>
      </c>
      <c r="J5889" s="422">
        <f t="shared" si="1622"/>
        <v>0</v>
      </c>
      <c r="K5889" s="419"/>
      <c r="L5889" s="423">
        <f t="shared" si="1623"/>
        <v>0</v>
      </c>
      <c r="M5889" s="423">
        <f t="shared" si="1623"/>
        <v>0</v>
      </c>
      <c r="N5889" s="424">
        <f t="shared" si="1624"/>
        <v>0</v>
      </c>
      <c r="O5889" s="424">
        <f t="shared" si="1625"/>
        <v>0</v>
      </c>
      <c r="P5889" s="420"/>
      <c r="Q5889" s="532"/>
      <c r="R5889" s="526" t="str">
        <f t="shared" si="1620"/>
        <v/>
      </c>
      <c r="S5889" s="526" t="str">
        <f t="shared" si="1619"/>
        <v/>
      </c>
      <c r="V5889" s="433">
        <f>VLOOKUP(A5889,[3]Cartilha!$A:$A,1,FALSE)</f>
        <v>87245</v>
      </c>
      <c r="W5889" s="367"/>
    </row>
    <row r="5890" spans="1:23" ht="22.5" hidden="1" x14ac:dyDescent="0.2">
      <c r="A5890" s="623">
        <v>88786</v>
      </c>
      <c r="B5890" s="616" t="s">
        <v>3171</v>
      </c>
      <c r="C5890" s="620" t="s">
        <v>529</v>
      </c>
      <c r="D5890" s="612" t="s">
        <v>170</v>
      </c>
      <c r="E5890" s="621">
        <v>286.3</v>
      </c>
      <c r="F5890" s="614">
        <f t="shared" si="1612"/>
        <v>345.16</v>
      </c>
      <c r="G5890" s="510"/>
      <c r="H5890" s="423"/>
      <c r="I5890" s="422">
        <f t="shared" si="1621"/>
        <v>0</v>
      </c>
      <c r="J5890" s="422">
        <f t="shared" si="1622"/>
        <v>0</v>
      </c>
      <c r="K5890" s="419"/>
      <c r="L5890" s="423">
        <f t="shared" si="1623"/>
        <v>0</v>
      </c>
      <c r="M5890" s="423">
        <f t="shared" si="1623"/>
        <v>0</v>
      </c>
      <c r="N5890" s="424">
        <f t="shared" si="1624"/>
        <v>0</v>
      </c>
      <c r="O5890" s="424">
        <f t="shared" si="1625"/>
        <v>0</v>
      </c>
      <c r="P5890" s="420"/>
      <c r="Q5890" s="532"/>
      <c r="R5890" s="526" t="str">
        <f t="shared" si="1620"/>
        <v/>
      </c>
      <c r="S5890" s="526" t="str">
        <f t="shared" si="1619"/>
        <v/>
      </c>
      <c r="V5890" s="433">
        <f>VLOOKUP(A5890,[3]Cartilha!$A:$A,1,FALSE)</f>
        <v>88786</v>
      </c>
      <c r="W5890" s="367"/>
    </row>
    <row r="5891" spans="1:23" ht="22.5" hidden="1" x14ac:dyDescent="0.2">
      <c r="A5891" s="623">
        <v>88787</v>
      </c>
      <c r="B5891" s="616" t="s">
        <v>3171</v>
      </c>
      <c r="C5891" s="620" t="s">
        <v>530</v>
      </c>
      <c r="D5891" s="612" t="s">
        <v>170</v>
      </c>
      <c r="E5891" s="621">
        <v>263.02999999999997</v>
      </c>
      <c r="F5891" s="614">
        <f t="shared" si="1612"/>
        <v>317.11</v>
      </c>
      <c r="G5891" s="510"/>
      <c r="H5891" s="423"/>
      <c r="I5891" s="422">
        <f t="shared" si="1621"/>
        <v>0</v>
      </c>
      <c r="J5891" s="422">
        <f t="shared" si="1622"/>
        <v>0</v>
      </c>
      <c r="K5891" s="419"/>
      <c r="L5891" s="423">
        <f t="shared" si="1623"/>
        <v>0</v>
      </c>
      <c r="M5891" s="423">
        <f t="shared" si="1623"/>
        <v>0</v>
      </c>
      <c r="N5891" s="424">
        <f t="shared" si="1624"/>
        <v>0</v>
      </c>
      <c r="O5891" s="424">
        <f t="shared" si="1625"/>
        <v>0</v>
      </c>
      <c r="P5891" s="420"/>
      <c r="Q5891" s="532"/>
      <c r="R5891" s="526" t="str">
        <f t="shared" si="1620"/>
        <v/>
      </c>
      <c r="S5891" s="526" t="str">
        <f t="shared" si="1619"/>
        <v/>
      </c>
      <c r="V5891" s="433">
        <f>VLOOKUP(A5891,[3]Cartilha!$A:$A,1,FALSE)</f>
        <v>88787</v>
      </c>
      <c r="W5891" s="367"/>
    </row>
    <row r="5892" spans="1:23" ht="22.5" hidden="1" x14ac:dyDescent="0.2">
      <c r="A5892" s="623">
        <v>88788</v>
      </c>
      <c r="B5892" s="616" t="s">
        <v>3171</v>
      </c>
      <c r="C5892" s="620" t="s">
        <v>531</v>
      </c>
      <c r="D5892" s="612" t="s">
        <v>170</v>
      </c>
      <c r="E5892" s="621">
        <v>276.87</v>
      </c>
      <c r="F5892" s="614">
        <f t="shared" si="1612"/>
        <v>333.79</v>
      </c>
      <c r="G5892" s="510"/>
      <c r="H5892" s="423"/>
      <c r="I5892" s="422">
        <f t="shared" si="1621"/>
        <v>0</v>
      </c>
      <c r="J5892" s="422">
        <f t="shared" si="1622"/>
        <v>0</v>
      </c>
      <c r="K5892" s="419"/>
      <c r="L5892" s="423">
        <f t="shared" si="1623"/>
        <v>0</v>
      </c>
      <c r="M5892" s="423">
        <f t="shared" si="1623"/>
        <v>0</v>
      </c>
      <c r="N5892" s="424">
        <f t="shared" si="1624"/>
        <v>0</v>
      </c>
      <c r="O5892" s="424">
        <f t="shared" si="1625"/>
        <v>0</v>
      </c>
      <c r="P5892" s="420"/>
      <c r="Q5892" s="532"/>
      <c r="R5892" s="526" t="str">
        <f t="shared" si="1620"/>
        <v/>
      </c>
      <c r="S5892" s="526" t="str">
        <f t="shared" si="1619"/>
        <v/>
      </c>
      <c r="V5892" s="433">
        <f>VLOOKUP(A5892,[3]Cartilha!$A:$A,1,FALSE)</f>
        <v>88788</v>
      </c>
      <c r="W5892" s="367"/>
    </row>
    <row r="5893" spans="1:23" ht="22.5" hidden="1" x14ac:dyDescent="0.2">
      <c r="A5893" s="623">
        <v>88789</v>
      </c>
      <c r="B5893" s="616" t="s">
        <v>3171</v>
      </c>
      <c r="C5893" s="620" t="s">
        <v>532</v>
      </c>
      <c r="D5893" s="612" t="s">
        <v>170</v>
      </c>
      <c r="E5893" s="621">
        <v>333.49</v>
      </c>
      <c r="F5893" s="614">
        <f t="shared" si="1612"/>
        <v>402.06</v>
      </c>
      <c r="G5893" s="510"/>
      <c r="H5893" s="423"/>
      <c r="I5893" s="422">
        <f t="shared" si="1621"/>
        <v>0</v>
      </c>
      <c r="J5893" s="422">
        <f t="shared" si="1622"/>
        <v>0</v>
      </c>
      <c r="K5893" s="419"/>
      <c r="L5893" s="423">
        <f t="shared" si="1623"/>
        <v>0</v>
      </c>
      <c r="M5893" s="423">
        <f t="shared" si="1623"/>
        <v>0</v>
      </c>
      <c r="N5893" s="424">
        <f t="shared" si="1624"/>
        <v>0</v>
      </c>
      <c r="O5893" s="424">
        <f t="shared" si="1625"/>
        <v>0</v>
      </c>
      <c r="P5893" s="420"/>
      <c r="Q5893" s="532"/>
      <c r="R5893" s="526" t="str">
        <f t="shared" si="1620"/>
        <v/>
      </c>
      <c r="S5893" s="526" t="str">
        <f t="shared" si="1619"/>
        <v/>
      </c>
      <c r="V5893" s="433">
        <f>VLOOKUP(A5893,[3]Cartilha!$A:$A,1,FALSE)</f>
        <v>88789</v>
      </c>
      <c r="W5893" s="367"/>
    </row>
    <row r="5894" spans="1:23" hidden="1" x14ac:dyDescent="0.2">
      <c r="A5894" s="623" t="s">
        <v>2075</v>
      </c>
      <c r="B5894" s="616"/>
      <c r="C5894" s="620" t="s">
        <v>17</v>
      </c>
      <c r="D5894" s="612">
        <v>0</v>
      </c>
      <c r="E5894" s="621"/>
      <c r="F5894" s="614">
        <f t="shared" si="1612"/>
        <v>0</v>
      </c>
      <c r="G5894" s="518"/>
      <c r="H5894" s="446"/>
      <c r="I5894" s="447"/>
      <c r="J5894" s="448"/>
      <c r="K5894" s="419"/>
      <c r="L5894" s="446"/>
      <c r="M5894" s="446"/>
      <c r="N5894" s="447"/>
      <c r="O5894" s="448"/>
      <c r="P5894" s="420"/>
      <c r="Q5894" s="525" t="str">
        <f>IF(OR(SUM(J5895:J5912)&gt;0,SUM(O5895:O5912)&gt;0),"xx","")</f>
        <v/>
      </c>
      <c r="R5894" s="526" t="str">
        <f t="shared" si="1620"/>
        <v/>
      </c>
      <c r="S5894" s="526" t="str">
        <f t="shared" si="1619"/>
        <v/>
      </c>
      <c r="V5894" s="433" t="str">
        <f>VLOOKUP(A5894,[3]Cartilha!$A:$A,1,FALSE)</f>
        <v>10.1.9</v>
      </c>
      <c r="W5894" s="367"/>
    </row>
    <row r="5895" spans="1:23" ht="33.75" hidden="1" x14ac:dyDescent="0.2">
      <c r="A5895" s="623">
        <v>89170</v>
      </c>
      <c r="B5895" s="616" t="s">
        <v>3171</v>
      </c>
      <c r="C5895" s="620" t="s">
        <v>4942</v>
      </c>
      <c r="D5895" s="612" t="s">
        <v>170</v>
      </c>
      <c r="E5895" s="621">
        <v>62.67</v>
      </c>
      <c r="F5895" s="614">
        <f t="shared" si="1612"/>
        <v>75.55</v>
      </c>
      <c r="G5895" s="510"/>
      <c r="H5895" s="423"/>
      <c r="I5895" s="422">
        <f t="shared" ref="I5895:I5912" si="1626">IF(ISBLANK(E5895),0,ROUND(F5895*G5895,2))</f>
        <v>0</v>
      </c>
      <c r="J5895" s="422">
        <f t="shared" ref="J5895:J5912" si="1627">IF(ISBLANK(G5895),0,ROUND(G5895*H5895,2))</f>
        <v>0</v>
      </c>
      <c r="K5895" s="419"/>
      <c r="L5895" s="423">
        <f t="shared" ref="L5895:L5912" si="1628">G5895</f>
        <v>0</v>
      </c>
      <c r="M5895" s="423">
        <f t="shared" ref="M5895:M5912" si="1629">H5895</f>
        <v>0</v>
      </c>
      <c r="N5895" s="424">
        <f t="shared" ref="N5895:N5912" si="1630">IF(ISBLANK(E5895),0,ROUND(F5895*L5895,2))</f>
        <v>0</v>
      </c>
      <c r="O5895" s="424">
        <f t="shared" ref="O5895:O5912" si="1631">IF(ISBLANK(L5895),0,ROUND(L5895*M5895,2))</f>
        <v>0</v>
      </c>
      <c r="P5895" s="420"/>
      <c r="Q5895" s="532"/>
      <c r="R5895" s="526" t="str">
        <f t="shared" si="1620"/>
        <v/>
      </c>
      <c r="S5895" s="526" t="str">
        <f t="shared" si="1619"/>
        <v/>
      </c>
      <c r="V5895" s="433">
        <f>VLOOKUP(A5895,[3]Cartilha!$A:$A,1,FALSE)</f>
        <v>89170</v>
      </c>
      <c r="W5895" s="367"/>
    </row>
    <row r="5896" spans="1:23" ht="33.75" hidden="1" x14ac:dyDescent="0.2">
      <c r="A5896" s="623">
        <v>89045</v>
      </c>
      <c r="B5896" s="616" t="s">
        <v>3171</v>
      </c>
      <c r="C5896" s="620" t="s">
        <v>4943</v>
      </c>
      <c r="D5896" s="612" t="s">
        <v>170</v>
      </c>
      <c r="E5896" s="621">
        <v>64.89</v>
      </c>
      <c r="F5896" s="614">
        <f t="shared" si="1612"/>
        <v>78.23</v>
      </c>
      <c r="G5896" s="510"/>
      <c r="H5896" s="423"/>
      <c r="I5896" s="422">
        <f t="shared" si="1626"/>
        <v>0</v>
      </c>
      <c r="J5896" s="422">
        <f t="shared" si="1627"/>
        <v>0</v>
      </c>
      <c r="K5896" s="419"/>
      <c r="L5896" s="423">
        <f t="shared" si="1628"/>
        <v>0</v>
      </c>
      <c r="M5896" s="423">
        <f t="shared" si="1629"/>
        <v>0</v>
      </c>
      <c r="N5896" s="424">
        <f t="shared" si="1630"/>
        <v>0</v>
      </c>
      <c r="O5896" s="424">
        <f t="shared" si="1631"/>
        <v>0</v>
      </c>
      <c r="P5896" s="420"/>
      <c r="Q5896" s="532"/>
      <c r="R5896" s="526" t="str">
        <f t="shared" si="1620"/>
        <v/>
      </c>
      <c r="S5896" s="526" t="str">
        <f t="shared" si="1619"/>
        <v/>
      </c>
      <c r="V5896" s="433">
        <f>VLOOKUP(A5896,[3]Cartilha!$A:$A,1,FALSE)</f>
        <v>89045</v>
      </c>
      <c r="W5896" s="367"/>
    </row>
    <row r="5897" spans="1:23" ht="33.75" hidden="1" x14ac:dyDescent="0.2">
      <c r="A5897" s="623">
        <v>99194</v>
      </c>
      <c r="B5897" s="616" t="s">
        <v>3171</v>
      </c>
      <c r="C5897" s="620" t="s">
        <v>2976</v>
      </c>
      <c r="D5897" s="612" t="s">
        <v>170</v>
      </c>
      <c r="E5897" s="621">
        <v>63.15</v>
      </c>
      <c r="F5897" s="614">
        <f t="shared" si="1612"/>
        <v>76.13</v>
      </c>
      <c r="G5897" s="510"/>
      <c r="H5897" s="423"/>
      <c r="I5897" s="422">
        <f t="shared" si="1626"/>
        <v>0</v>
      </c>
      <c r="J5897" s="422">
        <f t="shared" si="1627"/>
        <v>0</v>
      </c>
      <c r="K5897" s="419"/>
      <c r="L5897" s="423">
        <f t="shared" si="1628"/>
        <v>0</v>
      </c>
      <c r="M5897" s="423">
        <f t="shared" si="1629"/>
        <v>0</v>
      </c>
      <c r="N5897" s="424">
        <f t="shared" si="1630"/>
        <v>0</v>
      </c>
      <c r="O5897" s="424">
        <f t="shared" si="1631"/>
        <v>0</v>
      </c>
      <c r="P5897" s="420"/>
      <c r="Q5897" s="532"/>
      <c r="R5897" s="526" t="str">
        <f t="shared" si="1620"/>
        <v/>
      </c>
      <c r="S5897" s="526" t="str">
        <f t="shared" si="1619"/>
        <v/>
      </c>
      <c r="V5897" s="433">
        <f>VLOOKUP(A5897,[3]Cartilha!$A:$A,1,FALSE)</f>
        <v>99194</v>
      </c>
      <c r="W5897" s="367"/>
    </row>
    <row r="5898" spans="1:23" ht="33.75" hidden="1" x14ac:dyDescent="0.2">
      <c r="A5898" s="623">
        <v>99195</v>
      </c>
      <c r="B5898" s="616" t="s">
        <v>3171</v>
      </c>
      <c r="C5898" s="620" t="s">
        <v>2977</v>
      </c>
      <c r="D5898" s="612" t="s">
        <v>170</v>
      </c>
      <c r="E5898" s="621">
        <v>54.46</v>
      </c>
      <c r="F5898" s="614">
        <f t="shared" si="1612"/>
        <v>65.66</v>
      </c>
      <c r="G5898" s="510"/>
      <c r="H5898" s="423"/>
      <c r="I5898" s="422">
        <f t="shared" si="1626"/>
        <v>0</v>
      </c>
      <c r="J5898" s="422">
        <f t="shared" si="1627"/>
        <v>0</v>
      </c>
      <c r="K5898" s="419"/>
      <c r="L5898" s="423">
        <f t="shared" si="1628"/>
        <v>0</v>
      </c>
      <c r="M5898" s="423">
        <f t="shared" si="1629"/>
        <v>0</v>
      </c>
      <c r="N5898" s="424">
        <f t="shared" si="1630"/>
        <v>0</v>
      </c>
      <c r="O5898" s="424">
        <f t="shared" si="1631"/>
        <v>0</v>
      </c>
      <c r="P5898" s="420"/>
      <c r="Q5898" s="532"/>
      <c r="R5898" s="526" t="str">
        <f t="shared" si="1620"/>
        <v/>
      </c>
      <c r="S5898" s="526" t="str">
        <f t="shared" si="1619"/>
        <v/>
      </c>
      <c r="V5898" s="433">
        <f>VLOOKUP(A5898,[3]Cartilha!$A:$A,1,FALSE)</f>
        <v>99195</v>
      </c>
      <c r="W5898" s="367"/>
    </row>
    <row r="5899" spans="1:23" ht="22.5" hidden="1" x14ac:dyDescent="0.2">
      <c r="A5899" s="623">
        <v>99196</v>
      </c>
      <c r="B5899" s="616" t="s">
        <v>3171</v>
      </c>
      <c r="C5899" s="620" t="s">
        <v>2978</v>
      </c>
      <c r="D5899" s="612" t="s">
        <v>170</v>
      </c>
      <c r="E5899" s="621">
        <v>66.28</v>
      </c>
      <c r="F5899" s="614">
        <f t="shared" si="1612"/>
        <v>79.91</v>
      </c>
      <c r="G5899" s="510"/>
      <c r="H5899" s="423"/>
      <c r="I5899" s="422">
        <f t="shared" si="1626"/>
        <v>0</v>
      </c>
      <c r="J5899" s="422">
        <f t="shared" si="1627"/>
        <v>0</v>
      </c>
      <c r="K5899" s="419"/>
      <c r="L5899" s="423">
        <f t="shared" si="1628"/>
        <v>0</v>
      </c>
      <c r="M5899" s="423">
        <f t="shared" si="1629"/>
        <v>0</v>
      </c>
      <c r="N5899" s="424">
        <f t="shared" si="1630"/>
        <v>0</v>
      </c>
      <c r="O5899" s="424">
        <f t="shared" si="1631"/>
        <v>0</v>
      </c>
      <c r="P5899" s="420"/>
      <c r="Q5899" s="532"/>
      <c r="R5899" s="526" t="str">
        <f t="shared" si="1620"/>
        <v/>
      </c>
      <c r="S5899" s="526" t="str">
        <f t="shared" si="1619"/>
        <v/>
      </c>
      <c r="V5899" s="433">
        <f>VLOOKUP(A5899,[3]Cartilha!$A:$A,1,FALSE)</f>
        <v>99196</v>
      </c>
      <c r="W5899" s="367"/>
    </row>
    <row r="5900" spans="1:23" ht="22.5" hidden="1" x14ac:dyDescent="0.2">
      <c r="A5900" s="623">
        <v>99198</v>
      </c>
      <c r="B5900" s="616" t="s">
        <v>3171</v>
      </c>
      <c r="C5900" s="620" t="s">
        <v>2979</v>
      </c>
      <c r="D5900" s="612" t="s">
        <v>170</v>
      </c>
      <c r="E5900" s="621">
        <v>62.36</v>
      </c>
      <c r="F5900" s="614">
        <f t="shared" si="1612"/>
        <v>75.180000000000007</v>
      </c>
      <c r="G5900" s="510"/>
      <c r="H5900" s="423"/>
      <c r="I5900" s="422">
        <f t="shared" si="1626"/>
        <v>0</v>
      </c>
      <c r="J5900" s="422">
        <f t="shared" si="1627"/>
        <v>0</v>
      </c>
      <c r="K5900" s="419"/>
      <c r="L5900" s="423">
        <f t="shared" si="1628"/>
        <v>0</v>
      </c>
      <c r="M5900" s="423">
        <f t="shared" si="1629"/>
        <v>0</v>
      </c>
      <c r="N5900" s="424">
        <f t="shared" si="1630"/>
        <v>0</v>
      </c>
      <c r="O5900" s="424">
        <f t="shared" si="1631"/>
        <v>0</v>
      </c>
      <c r="P5900" s="420"/>
      <c r="Q5900" s="532"/>
      <c r="R5900" s="526" t="str">
        <f t="shared" si="1620"/>
        <v/>
      </c>
      <c r="S5900" s="526" t="str">
        <f t="shared" si="1619"/>
        <v/>
      </c>
      <c r="V5900" s="433">
        <f>VLOOKUP(A5900,[3]Cartilha!$A:$A,1,FALSE)</f>
        <v>99198</v>
      </c>
      <c r="W5900" s="367"/>
    </row>
    <row r="5901" spans="1:23" ht="22.5" hidden="1" x14ac:dyDescent="0.2">
      <c r="A5901" s="623">
        <v>87267</v>
      </c>
      <c r="B5901" s="616" t="s">
        <v>3171</v>
      </c>
      <c r="C5901" s="620" t="s">
        <v>3407</v>
      </c>
      <c r="D5901" s="612" t="s">
        <v>170</v>
      </c>
      <c r="E5901" s="621">
        <v>64.31</v>
      </c>
      <c r="F5901" s="614">
        <f t="shared" si="1612"/>
        <v>77.53</v>
      </c>
      <c r="G5901" s="510"/>
      <c r="H5901" s="423"/>
      <c r="I5901" s="422">
        <f t="shared" si="1626"/>
        <v>0</v>
      </c>
      <c r="J5901" s="422">
        <f t="shared" si="1627"/>
        <v>0</v>
      </c>
      <c r="K5901" s="419"/>
      <c r="L5901" s="423">
        <f t="shared" si="1628"/>
        <v>0</v>
      </c>
      <c r="M5901" s="423">
        <f t="shared" si="1629"/>
        <v>0</v>
      </c>
      <c r="N5901" s="424">
        <f t="shared" si="1630"/>
        <v>0</v>
      </c>
      <c r="O5901" s="424">
        <f t="shared" si="1631"/>
        <v>0</v>
      </c>
      <c r="P5901" s="420"/>
      <c r="Q5901" s="532"/>
      <c r="R5901" s="526" t="str">
        <f t="shared" si="1620"/>
        <v/>
      </c>
      <c r="S5901" s="526" t="str">
        <f t="shared" si="1619"/>
        <v/>
      </c>
      <c r="V5901" s="433">
        <f>VLOOKUP(A5901,[3]Cartilha!$A:$A,1,FALSE)</f>
        <v>87267</v>
      </c>
      <c r="W5901" s="367"/>
    </row>
    <row r="5902" spans="1:23" ht="22.5" hidden="1" x14ac:dyDescent="0.2">
      <c r="A5902" s="623">
        <v>87265</v>
      </c>
      <c r="B5902" s="616" t="s">
        <v>3171</v>
      </c>
      <c r="C5902" s="620" t="s">
        <v>3408</v>
      </c>
      <c r="D5902" s="612" t="s">
        <v>170</v>
      </c>
      <c r="E5902" s="621">
        <v>56.33</v>
      </c>
      <c r="F5902" s="614">
        <f t="shared" si="1612"/>
        <v>67.91</v>
      </c>
      <c r="G5902" s="510"/>
      <c r="H5902" s="423"/>
      <c r="I5902" s="422">
        <f t="shared" si="1626"/>
        <v>0</v>
      </c>
      <c r="J5902" s="422">
        <f t="shared" si="1627"/>
        <v>0</v>
      </c>
      <c r="K5902" s="419"/>
      <c r="L5902" s="423">
        <f t="shared" si="1628"/>
        <v>0</v>
      </c>
      <c r="M5902" s="423">
        <f t="shared" si="1629"/>
        <v>0</v>
      </c>
      <c r="N5902" s="424">
        <f t="shared" si="1630"/>
        <v>0</v>
      </c>
      <c r="O5902" s="424">
        <f t="shared" si="1631"/>
        <v>0</v>
      </c>
      <c r="P5902" s="420"/>
      <c r="Q5902" s="532"/>
      <c r="R5902" s="526" t="str">
        <f t="shared" si="1620"/>
        <v/>
      </c>
      <c r="S5902" s="526" t="str">
        <f t="shared" si="1619"/>
        <v/>
      </c>
      <c r="V5902" s="433">
        <f>VLOOKUP(A5902,[3]Cartilha!$A:$A,1,FALSE)</f>
        <v>87265</v>
      </c>
      <c r="W5902" s="367"/>
    </row>
    <row r="5903" spans="1:23" ht="22.5" hidden="1" x14ac:dyDescent="0.2">
      <c r="A5903" s="623">
        <v>87266</v>
      </c>
      <c r="B5903" s="616" t="s">
        <v>3171</v>
      </c>
      <c r="C5903" s="620" t="s">
        <v>3409</v>
      </c>
      <c r="D5903" s="612" t="s">
        <v>170</v>
      </c>
      <c r="E5903" s="621">
        <v>68.23</v>
      </c>
      <c r="F5903" s="614">
        <f t="shared" si="1612"/>
        <v>82.26</v>
      </c>
      <c r="G5903" s="510"/>
      <c r="H5903" s="423"/>
      <c r="I5903" s="422">
        <f t="shared" si="1626"/>
        <v>0</v>
      </c>
      <c r="J5903" s="422">
        <f t="shared" si="1627"/>
        <v>0</v>
      </c>
      <c r="K5903" s="419"/>
      <c r="L5903" s="423">
        <f t="shared" si="1628"/>
        <v>0</v>
      </c>
      <c r="M5903" s="423">
        <f t="shared" si="1629"/>
        <v>0</v>
      </c>
      <c r="N5903" s="424">
        <f t="shared" si="1630"/>
        <v>0</v>
      </c>
      <c r="O5903" s="424">
        <f t="shared" si="1631"/>
        <v>0</v>
      </c>
      <c r="P5903" s="420"/>
      <c r="Q5903" s="532"/>
      <c r="R5903" s="526" t="str">
        <f t="shared" si="1620"/>
        <v/>
      </c>
      <c r="S5903" s="526" t="str">
        <f t="shared" si="1619"/>
        <v/>
      </c>
      <c r="V5903" s="433">
        <f>VLOOKUP(A5903,[3]Cartilha!$A:$A,1,FALSE)</f>
        <v>87266</v>
      </c>
      <c r="W5903" s="367"/>
    </row>
    <row r="5904" spans="1:23" ht="22.5" hidden="1" x14ac:dyDescent="0.2">
      <c r="A5904" s="623">
        <v>87264</v>
      </c>
      <c r="B5904" s="616" t="s">
        <v>3171</v>
      </c>
      <c r="C5904" s="620" t="s">
        <v>3410</v>
      </c>
      <c r="D5904" s="612" t="s">
        <v>170</v>
      </c>
      <c r="E5904" s="621">
        <v>65.099999999999994</v>
      </c>
      <c r="F5904" s="614">
        <f t="shared" si="1612"/>
        <v>78.48</v>
      </c>
      <c r="G5904" s="510"/>
      <c r="H5904" s="423"/>
      <c r="I5904" s="422">
        <f t="shared" si="1626"/>
        <v>0</v>
      </c>
      <c r="J5904" s="422">
        <f t="shared" si="1627"/>
        <v>0</v>
      </c>
      <c r="K5904" s="419"/>
      <c r="L5904" s="423">
        <f t="shared" si="1628"/>
        <v>0</v>
      </c>
      <c r="M5904" s="423">
        <f t="shared" si="1629"/>
        <v>0</v>
      </c>
      <c r="N5904" s="424">
        <f t="shared" si="1630"/>
        <v>0</v>
      </c>
      <c r="O5904" s="424">
        <f t="shared" si="1631"/>
        <v>0</v>
      </c>
      <c r="P5904" s="420"/>
      <c r="Q5904" s="532"/>
      <c r="R5904" s="526" t="str">
        <f t="shared" si="1620"/>
        <v/>
      </c>
      <c r="S5904" s="526" t="str">
        <f t="shared" si="1619"/>
        <v/>
      </c>
      <c r="V5904" s="433">
        <f>VLOOKUP(A5904,[3]Cartilha!$A:$A,1,FALSE)</f>
        <v>87264</v>
      </c>
      <c r="W5904" s="367"/>
    </row>
    <row r="5905" spans="1:23" ht="22.5" hidden="1" x14ac:dyDescent="0.2">
      <c r="A5905" s="623">
        <v>87271</v>
      </c>
      <c r="B5905" s="616" t="s">
        <v>3171</v>
      </c>
      <c r="C5905" s="620" t="s">
        <v>3411</v>
      </c>
      <c r="D5905" s="612" t="s">
        <v>170</v>
      </c>
      <c r="E5905" s="621">
        <v>68.599999999999994</v>
      </c>
      <c r="F5905" s="614">
        <f t="shared" si="1612"/>
        <v>82.7</v>
      </c>
      <c r="G5905" s="510"/>
      <c r="H5905" s="423"/>
      <c r="I5905" s="422">
        <f t="shared" si="1626"/>
        <v>0</v>
      </c>
      <c r="J5905" s="422">
        <f t="shared" si="1627"/>
        <v>0</v>
      </c>
      <c r="K5905" s="419"/>
      <c r="L5905" s="423">
        <f t="shared" si="1628"/>
        <v>0</v>
      </c>
      <c r="M5905" s="423">
        <f t="shared" si="1629"/>
        <v>0</v>
      </c>
      <c r="N5905" s="424">
        <f t="shared" si="1630"/>
        <v>0</v>
      </c>
      <c r="O5905" s="424">
        <f t="shared" si="1631"/>
        <v>0</v>
      </c>
      <c r="P5905" s="420"/>
      <c r="Q5905" s="532"/>
      <c r="R5905" s="526" t="str">
        <f t="shared" si="1620"/>
        <v/>
      </c>
      <c r="S5905" s="526" t="str">
        <f t="shared" si="1619"/>
        <v/>
      </c>
      <c r="V5905" s="433">
        <f>VLOOKUP(A5905,[3]Cartilha!$A:$A,1,FALSE)</f>
        <v>87271</v>
      </c>
      <c r="W5905" s="367"/>
    </row>
    <row r="5906" spans="1:23" ht="22.5" hidden="1" x14ac:dyDescent="0.2">
      <c r="A5906" s="623">
        <v>87269</v>
      </c>
      <c r="B5906" s="616" t="s">
        <v>3171</v>
      </c>
      <c r="C5906" s="620" t="s">
        <v>3412</v>
      </c>
      <c r="D5906" s="612" t="s">
        <v>170</v>
      </c>
      <c r="E5906" s="621">
        <v>60.91</v>
      </c>
      <c r="F5906" s="614">
        <f t="shared" si="1612"/>
        <v>73.430000000000007</v>
      </c>
      <c r="G5906" s="510"/>
      <c r="H5906" s="423"/>
      <c r="I5906" s="422">
        <f t="shared" si="1626"/>
        <v>0</v>
      </c>
      <c r="J5906" s="422">
        <f t="shared" si="1627"/>
        <v>0</v>
      </c>
      <c r="K5906" s="419"/>
      <c r="L5906" s="423">
        <f t="shared" si="1628"/>
        <v>0</v>
      </c>
      <c r="M5906" s="423">
        <f t="shared" si="1629"/>
        <v>0</v>
      </c>
      <c r="N5906" s="424">
        <f t="shared" si="1630"/>
        <v>0</v>
      </c>
      <c r="O5906" s="424">
        <f t="shared" si="1631"/>
        <v>0</v>
      </c>
      <c r="P5906" s="420"/>
      <c r="Q5906" s="532"/>
      <c r="R5906" s="526" t="str">
        <f t="shared" si="1620"/>
        <v/>
      </c>
      <c r="S5906" s="526" t="str">
        <f t="shared" si="1619"/>
        <v/>
      </c>
      <c r="V5906" s="433">
        <f>VLOOKUP(A5906,[3]Cartilha!$A:$A,1,FALSE)</f>
        <v>87269</v>
      </c>
      <c r="W5906" s="367"/>
    </row>
    <row r="5907" spans="1:23" ht="22.5" hidden="1" x14ac:dyDescent="0.2">
      <c r="A5907" s="623">
        <v>87270</v>
      </c>
      <c r="B5907" s="616" t="s">
        <v>3171</v>
      </c>
      <c r="C5907" s="620" t="s">
        <v>3413</v>
      </c>
      <c r="D5907" s="612" t="s">
        <v>170</v>
      </c>
      <c r="E5907" s="621">
        <v>73.099999999999994</v>
      </c>
      <c r="F5907" s="614">
        <f t="shared" si="1612"/>
        <v>88.13</v>
      </c>
      <c r="G5907" s="510"/>
      <c r="H5907" s="423"/>
      <c r="I5907" s="422">
        <f t="shared" si="1626"/>
        <v>0</v>
      </c>
      <c r="J5907" s="422">
        <f t="shared" si="1627"/>
        <v>0</v>
      </c>
      <c r="K5907" s="419"/>
      <c r="L5907" s="423">
        <f t="shared" si="1628"/>
        <v>0</v>
      </c>
      <c r="M5907" s="423">
        <f t="shared" si="1629"/>
        <v>0</v>
      </c>
      <c r="N5907" s="424">
        <f t="shared" si="1630"/>
        <v>0</v>
      </c>
      <c r="O5907" s="424">
        <f t="shared" si="1631"/>
        <v>0</v>
      </c>
      <c r="P5907" s="420"/>
      <c r="Q5907" s="532"/>
      <c r="R5907" s="526" t="str">
        <f t="shared" si="1620"/>
        <v/>
      </c>
      <c r="S5907" s="526" t="str">
        <f t="shared" si="1619"/>
        <v/>
      </c>
      <c r="V5907" s="433">
        <f>VLOOKUP(A5907,[3]Cartilha!$A:$A,1,FALSE)</f>
        <v>87270</v>
      </c>
      <c r="W5907" s="367"/>
    </row>
    <row r="5908" spans="1:23" ht="22.5" hidden="1" x14ac:dyDescent="0.2">
      <c r="A5908" s="623">
        <v>87268</v>
      </c>
      <c r="B5908" s="616" t="s">
        <v>3171</v>
      </c>
      <c r="C5908" s="620" t="s">
        <v>3414</v>
      </c>
      <c r="D5908" s="612" t="s">
        <v>170</v>
      </c>
      <c r="E5908" s="621">
        <v>70.47</v>
      </c>
      <c r="F5908" s="614">
        <f t="shared" si="1612"/>
        <v>84.96</v>
      </c>
      <c r="G5908" s="510"/>
      <c r="H5908" s="423"/>
      <c r="I5908" s="422">
        <f t="shared" si="1626"/>
        <v>0</v>
      </c>
      <c r="J5908" s="422">
        <f t="shared" si="1627"/>
        <v>0</v>
      </c>
      <c r="K5908" s="419"/>
      <c r="L5908" s="423">
        <f t="shared" si="1628"/>
        <v>0</v>
      </c>
      <c r="M5908" s="423">
        <f t="shared" si="1629"/>
        <v>0</v>
      </c>
      <c r="N5908" s="424">
        <f t="shared" si="1630"/>
        <v>0</v>
      </c>
      <c r="O5908" s="424">
        <f t="shared" si="1631"/>
        <v>0</v>
      </c>
      <c r="P5908" s="420"/>
      <c r="Q5908" s="532"/>
      <c r="R5908" s="526" t="str">
        <f t="shared" si="1620"/>
        <v/>
      </c>
      <c r="S5908" s="526" t="str">
        <f t="shared" si="1619"/>
        <v/>
      </c>
      <c r="V5908" s="433">
        <f>VLOOKUP(A5908,[3]Cartilha!$A:$A,1,FALSE)</f>
        <v>87268</v>
      </c>
      <c r="W5908" s="367"/>
    </row>
    <row r="5909" spans="1:23" ht="22.5" hidden="1" x14ac:dyDescent="0.2">
      <c r="A5909" s="623">
        <v>87273</v>
      </c>
      <c r="B5909" s="616" t="s">
        <v>3171</v>
      </c>
      <c r="C5909" s="620" t="s">
        <v>3415</v>
      </c>
      <c r="D5909" s="612" t="s">
        <v>170</v>
      </c>
      <c r="E5909" s="621">
        <v>63.63</v>
      </c>
      <c r="F5909" s="614">
        <f t="shared" si="1612"/>
        <v>76.709999999999994</v>
      </c>
      <c r="G5909" s="510"/>
      <c r="H5909" s="423"/>
      <c r="I5909" s="422">
        <f t="shared" si="1626"/>
        <v>0</v>
      </c>
      <c r="J5909" s="422">
        <f t="shared" si="1627"/>
        <v>0</v>
      </c>
      <c r="K5909" s="419"/>
      <c r="L5909" s="423">
        <f t="shared" si="1628"/>
        <v>0</v>
      </c>
      <c r="M5909" s="423">
        <f t="shared" si="1629"/>
        <v>0</v>
      </c>
      <c r="N5909" s="424">
        <f t="shared" si="1630"/>
        <v>0</v>
      </c>
      <c r="O5909" s="424">
        <f t="shared" si="1631"/>
        <v>0</v>
      </c>
      <c r="P5909" s="420"/>
      <c r="Q5909" s="532"/>
      <c r="R5909" s="526" t="str">
        <f t="shared" si="1620"/>
        <v/>
      </c>
      <c r="S5909" s="526" t="str">
        <f t="shared" si="1619"/>
        <v/>
      </c>
      <c r="V5909" s="433">
        <f>VLOOKUP(A5909,[3]Cartilha!$A:$A,1,FALSE)</f>
        <v>87273</v>
      </c>
      <c r="W5909" s="367"/>
    </row>
    <row r="5910" spans="1:23" ht="22.5" hidden="1" x14ac:dyDescent="0.2">
      <c r="A5910" s="623">
        <v>87274</v>
      </c>
      <c r="B5910" s="616" t="s">
        <v>3171</v>
      </c>
      <c r="C5910" s="620" t="s">
        <v>3416</v>
      </c>
      <c r="D5910" s="612" t="s">
        <v>170</v>
      </c>
      <c r="E5910" s="621">
        <v>77.17</v>
      </c>
      <c r="F5910" s="614">
        <f t="shared" si="1612"/>
        <v>93.04</v>
      </c>
      <c r="G5910" s="510"/>
      <c r="H5910" s="423"/>
      <c r="I5910" s="422">
        <f t="shared" si="1626"/>
        <v>0</v>
      </c>
      <c r="J5910" s="422">
        <f t="shared" si="1627"/>
        <v>0</v>
      </c>
      <c r="K5910" s="419"/>
      <c r="L5910" s="423">
        <f t="shared" si="1628"/>
        <v>0</v>
      </c>
      <c r="M5910" s="423">
        <f t="shared" si="1629"/>
        <v>0</v>
      </c>
      <c r="N5910" s="424">
        <f t="shared" si="1630"/>
        <v>0</v>
      </c>
      <c r="O5910" s="424">
        <f t="shared" si="1631"/>
        <v>0</v>
      </c>
      <c r="P5910" s="420"/>
      <c r="Q5910" s="532"/>
      <c r="R5910" s="526" t="str">
        <f t="shared" si="1620"/>
        <v/>
      </c>
      <c r="S5910" s="526" t="str">
        <f t="shared" si="1619"/>
        <v/>
      </c>
      <c r="V5910" s="433">
        <f>VLOOKUP(A5910,[3]Cartilha!$A:$A,1,FALSE)</f>
        <v>87274</v>
      </c>
      <c r="W5910" s="367"/>
    </row>
    <row r="5911" spans="1:23" ht="22.5" hidden="1" x14ac:dyDescent="0.2">
      <c r="A5911" s="623">
        <v>87272</v>
      </c>
      <c r="B5911" s="616" t="s">
        <v>3171</v>
      </c>
      <c r="C5911" s="620" t="s">
        <v>3417</v>
      </c>
      <c r="D5911" s="612" t="s">
        <v>170</v>
      </c>
      <c r="E5911" s="621">
        <v>75.319999999999993</v>
      </c>
      <c r="F5911" s="614">
        <f t="shared" ref="F5911:F5974" si="1632">IF(E5911=0,0,ROUND(E5911*(1+E$13)*(1-E$14),2))</f>
        <v>90.81</v>
      </c>
      <c r="G5911" s="510"/>
      <c r="H5911" s="423"/>
      <c r="I5911" s="422">
        <f t="shared" si="1626"/>
        <v>0</v>
      </c>
      <c r="J5911" s="422">
        <f t="shared" si="1627"/>
        <v>0</v>
      </c>
      <c r="K5911" s="419"/>
      <c r="L5911" s="423">
        <f t="shared" si="1628"/>
        <v>0</v>
      </c>
      <c r="M5911" s="423">
        <f t="shared" si="1629"/>
        <v>0</v>
      </c>
      <c r="N5911" s="424">
        <f t="shared" si="1630"/>
        <v>0</v>
      </c>
      <c r="O5911" s="424">
        <f t="shared" si="1631"/>
        <v>0</v>
      </c>
      <c r="P5911" s="420"/>
      <c r="Q5911" s="532"/>
      <c r="R5911" s="526" t="str">
        <f t="shared" si="1620"/>
        <v/>
      </c>
      <c r="S5911" s="526" t="str">
        <f t="shared" si="1619"/>
        <v/>
      </c>
      <c r="V5911" s="433">
        <f>VLOOKUP(A5911,[3]Cartilha!$A:$A,1,FALSE)</f>
        <v>87272</v>
      </c>
      <c r="W5911" s="367"/>
    </row>
    <row r="5912" spans="1:23" ht="22.5" hidden="1" x14ac:dyDescent="0.2">
      <c r="A5912" s="623">
        <v>87275</v>
      </c>
      <c r="B5912" s="616" t="s">
        <v>3171</v>
      </c>
      <c r="C5912" s="620" t="s">
        <v>3418</v>
      </c>
      <c r="D5912" s="612" t="s">
        <v>170</v>
      </c>
      <c r="E5912" s="621">
        <v>73.19</v>
      </c>
      <c r="F5912" s="614">
        <f t="shared" si="1632"/>
        <v>88.24</v>
      </c>
      <c r="G5912" s="510"/>
      <c r="H5912" s="423"/>
      <c r="I5912" s="422">
        <f t="shared" si="1626"/>
        <v>0</v>
      </c>
      <c r="J5912" s="422">
        <f t="shared" si="1627"/>
        <v>0</v>
      </c>
      <c r="K5912" s="419"/>
      <c r="L5912" s="423">
        <f t="shared" si="1628"/>
        <v>0</v>
      </c>
      <c r="M5912" s="423">
        <f t="shared" si="1629"/>
        <v>0</v>
      </c>
      <c r="N5912" s="424">
        <f t="shared" si="1630"/>
        <v>0</v>
      </c>
      <c r="O5912" s="424">
        <f t="shared" si="1631"/>
        <v>0</v>
      </c>
      <c r="P5912" s="420"/>
      <c r="Q5912" s="532"/>
      <c r="R5912" s="526" t="str">
        <f t="shared" si="1620"/>
        <v/>
      </c>
      <c r="S5912" s="526" t="str">
        <f t="shared" si="1619"/>
        <v/>
      </c>
      <c r="V5912" s="433">
        <f>VLOOKUP(A5912,[3]Cartilha!$A:$A,1,FALSE)</f>
        <v>87275</v>
      </c>
      <c r="W5912" s="367"/>
    </row>
    <row r="5913" spans="1:23" hidden="1" x14ac:dyDescent="0.2">
      <c r="A5913" s="623" t="s">
        <v>2076</v>
      </c>
      <c r="B5913" s="616"/>
      <c r="C5913" s="620" t="s">
        <v>1698</v>
      </c>
      <c r="D5913" s="612">
        <v>0</v>
      </c>
      <c r="E5913" s="621"/>
      <c r="F5913" s="614">
        <f t="shared" si="1632"/>
        <v>0</v>
      </c>
      <c r="G5913" s="518"/>
      <c r="H5913" s="446"/>
      <c r="I5913" s="447"/>
      <c r="J5913" s="448"/>
      <c r="K5913" s="419"/>
      <c r="L5913" s="446"/>
      <c r="M5913" s="446"/>
      <c r="N5913" s="447"/>
      <c r="O5913" s="448"/>
      <c r="P5913" s="420"/>
      <c r="Q5913" s="525" t="str">
        <f>IF(OR(SUM(J5914:J5917)&gt;0,SUM(O5914:O5917)&gt;0),"xx","")</f>
        <v/>
      </c>
      <c r="R5913" s="526" t="str">
        <f t="shared" si="1620"/>
        <v/>
      </c>
      <c r="S5913" s="526" t="str">
        <f t="shared" si="1619"/>
        <v/>
      </c>
      <c r="V5913" s="433" t="str">
        <f>VLOOKUP(A5913,[3]Cartilha!$A:$A,1,FALSE)</f>
        <v>10.1.10</v>
      </c>
      <c r="W5913" s="367"/>
    </row>
    <row r="5914" spans="1:23" ht="33.75" hidden="1" x14ac:dyDescent="0.2">
      <c r="A5914" s="623">
        <v>93392</v>
      </c>
      <c r="B5914" s="616" t="s">
        <v>3171</v>
      </c>
      <c r="C5914" s="620" t="s">
        <v>3419</v>
      </c>
      <c r="D5914" s="612" t="s">
        <v>170</v>
      </c>
      <c r="E5914" s="621">
        <v>56.63</v>
      </c>
      <c r="F5914" s="614">
        <f t="shared" si="1632"/>
        <v>68.27</v>
      </c>
      <c r="G5914" s="510"/>
      <c r="H5914" s="423"/>
      <c r="I5914" s="422">
        <f>IF(ISBLANK(E5914),0,ROUND(F5914*G5914,2))</f>
        <v>0</v>
      </c>
      <c r="J5914" s="422">
        <f>IF(ISBLANK(G5914),0,ROUND(G5914*H5914,2))</f>
        <v>0</v>
      </c>
      <c r="K5914" s="419"/>
      <c r="L5914" s="423">
        <f t="shared" ref="L5914:M5917" si="1633">G5914</f>
        <v>0</v>
      </c>
      <c r="M5914" s="423">
        <f t="shared" si="1633"/>
        <v>0</v>
      </c>
      <c r="N5914" s="424">
        <f>IF(ISBLANK(E5914),0,ROUND(F5914*L5914,2))</f>
        <v>0</v>
      </c>
      <c r="O5914" s="424">
        <f>IF(ISBLANK(L5914),0,ROUND(L5914*M5914,2))</f>
        <v>0</v>
      </c>
      <c r="P5914" s="420"/>
      <c r="Q5914" s="532"/>
      <c r="R5914" s="526" t="str">
        <f t="shared" si="1620"/>
        <v/>
      </c>
      <c r="S5914" s="526" t="str">
        <f t="shared" si="1619"/>
        <v/>
      </c>
      <c r="V5914" s="433">
        <f>VLOOKUP(A5914,[3]Cartilha!$A:$A,1,FALSE)</f>
        <v>93392</v>
      </c>
      <c r="W5914" s="367"/>
    </row>
    <row r="5915" spans="1:23" ht="33.75" hidden="1" x14ac:dyDescent="0.2">
      <c r="A5915" s="623">
        <v>93393</v>
      </c>
      <c r="B5915" s="616" t="s">
        <v>3171</v>
      </c>
      <c r="C5915" s="620" t="s">
        <v>3420</v>
      </c>
      <c r="D5915" s="612" t="s">
        <v>170</v>
      </c>
      <c r="E5915" s="621">
        <v>47.94</v>
      </c>
      <c r="F5915" s="614">
        <f t="shared" si="1632"/>
        <v>57.8</v>
      </c>
      <c r="G5915" s="510"/>
      <c r="H5915" s="423"/>
      <c r="I5915" s="422">
        <f>IF(ISBLANK(E5915),0,ROUND(F5915*G5915,2))</f>
        <v>0</v>
      </c>
      <c r="J5915" s="422">
        <f>IF(ISBLANK(G5915),0,ROUND(G5915*H5915,2))</f>
        <v>0</v>
      </c>
      <c r="K5915" s="419"/>
      <c r="L5915" s="423">
        <f t="shared" si="1633"/>
        <v>0</v>
      </c>
      <c r="M5915" s="423">
        <f t="shared" si="1633"/>
        <v>0</v>
      </c>
      <c r="N5915" s="424">
        <f>IF(ISBLANK(E5915),0,ROUND(F5915*L5915,2))</f>
        <v>0</v>
      </c>
      <c r="O5915" s="424">
        <f>IF(ISBLANK(L5915),0,ROUND(L5915*M5915,2))</f>
        <v>0</v>
      </c>
      <c r="P5915" s="420"/>
      <c r="Q5915" s="525"/>
      <c r="R5915" s="526" t="str">
        <f t="shared" si="1620"/>
        <v/>
      </c>
      <c r="S5915" s="526" t="str">
        <f t="shared" si="1619"/>
        <v/>
      </c>
      <c r="V5915" s="433">
        <f>VLOOKUP(A5915,[3]Cartilha!$A:$A,1,FALSE)</f>
        <v>93393</v>
      </c>
      <c r="W5915" s="367"/>
    </row>
    <row r="5916" spans="1:23" ht="22.5" hidden="1" x14ac:dyDescent="0.2">
      <c r="A5916" s="623">
        <v>93394</v>
      </c>
      <c r="B5916" s="616" t="s">
        <v>3171</v>
      </c>
      <c r="C5916" s="620" t="s">
        <v>3421</v>
      </c>
      <c r="D5916" s="612" t="s">
        <v>170</v>
      </c>
      <c r="E5916" s="621">
        <v>59.76</v>
      </c>
      <c r="F5916" s="614">
        <f t="shared" si="1632"/>
        <v>72.05</v>
      </c>
      <c r="G5916" s="510"/>
      <c r="H5916" s="423"/>
      <c r="I5916" s="422">
        <f>IF(ISBLANK(E5916),0,ROUND(F5916*G5916,2))</f>
        <v>0</v>
      </c>
      <c r="J5916" s="422">
        <f>IF(ISBLANK(G5916),0,ROUND(G5916*H5916,2))</f>
        <v>0</v>
      </c>
      <c r="K5916" s="419"/>
      <c r="L5916" s="423">
        <f t="shared" si="1633"/>
        <v>0</v>
      </c>
      <c r="M5916" s="423">
        <f t="shared" si="1633"/>
        <v>0</v>
      </c>
      <c r="N5916" s="424">
        <f>IF(ISBLANK(E5916),0,ROUND(F5916*L5916,2))</f>
        <v>0</v>
      </c>
      <c r="O5916" s="424">
        <f>IF(ISBLANK(L5916),0,ROUND(L5916*M5916,2))</f>
        <v>0</v>
      </c>
      <c r="P5916" s="420"/>
      <c r="Q5916" s="532"/>
      <c r="R5916" s="526" t="str">
        <f t="shared" si="1620"/>
        <v/>
      </c>
      <c r="S5916" s="526" t="str">
        <f t="shared" si="1619"/>
        <v/>
      </c>
      <c r="V5916" s="433">
        <f>VLOOKUP(A5916,[3]Cartilha!$A:$A,1,FALSE)</f>
        <v>93394</v>
      </c>
      <c r="W5916" s="367"/>
    </row>
    <row r="5917" spans="1:23" ht="22.5" hidden="1" x14ac:dyDescent="0.2">
      <c r="A5917" s="623">
        <v>93395</v>
      </c>
      <c r="B5917" s="616" t="s">
        <v>3171</v>
      </c>
      <c r="C5917" s="620" t="s">
        <v>3422</v>
      </c>
      <c r="D5917" s="612" t="s">
        <v>170</v>
      </c>
      <c r="E5917" s="621">
        <v>55.84</v>
      </c>
      <c r="F5917" s="614">
        <f t="shared" si="1632"/>
        <v>67.319999999999993</v>
      </c>
      <c r="G5917" s="510"/>
      <c r="H5917" s="423"/>
      <c r="I5917" s="422">
        <f>IF(ISBLANK(E5917),0,ROUND(F5917*G5917,2))</f>
        <v>0</v>
      </c>
      <c r="J5917" s="422">
        <f>IF(ISBLANK(G5917),0,ROUND(G5917*H5917,2))</f>
        <v>0</v>
      </c>
      <c r="K5917" s="419"/>
      <c r="L5917" s="423">
        <f t="shared" si="1633"/>
        <v>0</v>
      </c>
      <c r="M5917" s="423">
        <f t="shared" si="1633"/>
        <v>0</v>
      </c>
      <c r="N5917" s="424">
        <f>IF(ISBLANK(E5917),0,ROUND(F5917*L5917,2))</f>
        <v>0</v>
      </c>
      <c r="O5917" s="424">
        <f>IF(ISBLANK(L5917),0,ROUND(L5917*M5917,2))</f>
        <v>0</v>
      </c>
      <c r="P5917" s="420"/>
      <c r="Q5917" s="532"/>
      <c r="R5917" s="526" t="str">
        <f t="shared" si="1620"/>
        <v/>
      </c>
      <c r="S5917" s="526" t="str">
        <f t="shared" si="1619"/>
        <v/>
      </c>
      <c r="V5917" s="433">
        <f>VLOOKUP(A5917,[3]Cartilha!$A:$A,1,FALSE)</f>
        <v>93395</v>
      </c>
      <c r="W5917" s="367"/>
    </row>
    <row r="5918" spans="1:23" hidden="1" x14ac:dyDescent="0.2">
      <c r="A5918" s="623" t="s">
        <v>2077</v>
      </c>
      <c r="B5918" s="616"/>
      <c r="C5918" s="620" t="s">
        <v>18</v>
      </c>
      <c r="D5918" s="612">
        <v>0</v>
      </c>
      <c r="E5918" s="621"/>
      <c r="F5918" s="614">
        <f t="shared" si="1632"/>
        <v>0</v>
      </c>
      <c r="G5918" s="518"/>
      <c r="H5918" s="446"/>
      <c r="I5918" s="447"/>
      <c r="J5918" s="448"/>
      <c r="K5918" s="419"/>
      <c r="L5918" s="446"/>
      <c r="M5918" s="446"/>
      <c r="N5918" s="447"/>
      <c r="O5918" s="448"/>
      <c r="P5918" s="420"/>
      <c r="Q5918" s="525" t="str">
        <f>IF(OR(SUM(J5919:J5921)&gt;0,SUM(O5919:O5921)&gt;0),"xx","")</f>
        <v/>
      </c>
      <c r="R5918" s="526" t="str">
        <f t="shared" si="1620"/>
        <v/>
      </c>
      <c r="S5918" s="526" t="str">
        <f t="shared" si="1619"/>
        <v/>
      </c>
      <c r="V5918" s="433" t="str">
        <f>VLOOKUP(A5918,[3]Cartilha!$A:$A,1,FALSE)</f>
        <v>10.1.11</v>
      </c>
      <c r="W5918" s="367"/>
    </row>
    <row r="5919" spans="1:23" ht="22.5" hidden="1" x14ac:dyDescent="0.2">
      <c r="A5919" s="623">
        <v>87261</v>
      </c>
      <c r="B5919" s="616" t="s">
        <v>3171</v>
      </c>
      <c r="C5919" s="620" t="s">
        <v>533</v>
      </c>
      <c r="D5919" s="612" t="s">
        <v>170</v>
      </c>
      <c r="E5919" s="621">
        <v>159.72999999999999</v>
      </c>
      <c r="F5919" s="614">
        <f t="shared" si="1632"/>
        <v>192.57</v>
      </c>
      <c r="G5919" s="510"/>
      <c r="H5919" s="423"/>
      <c r="I5919" s="422">
        <f>IF(ISBLANK(E5919),0,ROUND(F5919*G5919,2))</f>
        <v>0</v>
      </c>
      <c r="J5919" s="422">
        <f>IF(ISBLANK(G5919),0,ROUND(G5919*H5919,2))</f>
        <v>0</v>
      </c>
      <c r="K5919" s="419"/>
      <c r="L5919" s="423">
        <f t="shared" ref="L5919:M5921" si="1634">G5919</f>
        <v>0</v>
      </c>
      <c r="M5919" s="423">
        <f t="shared" si="1634"/>
        <v>0</v>
      </c>
      <c r="N5919" s="424">
        <f>IF(ISBLANK(E5919),0,ROUND(F5919*L5919,2))</f>
        <v>0</v>
      </c>
      <c r="O5919" s="424">
        <f>IF(ISBLANK(L5919),0,ROUND(L5919*M5919,2))</f>
        <v>0</v>
      </c>
      <c r="P5919" s="420"/>
      <c r="Q5919" s="532"/>
      <c r="R5919" s="526" t="str">
        <f t="shared" si="1620"/>
        <v/>
      </c>
      <c r="S5919" s="526" t="str">
        <f t="shared" si="1619"/>
        <v/>
      </c>
      <c r="V5919" s="433">
        <f>VLOOKUP(A5919,[3]Cartilha!$A:$A,1,FALSE)</f>
        <v>87261</v>
      </c>
      <c r="W5919" s="367"/>
    </row>
    <row r="5920" spans="1:23" ht="22.5" hidden="1" x14ac:dyDescent="0.2">
      <c r="A5920" s="623">
        <v>87262</v>
      </c>
      <c r="B5920" s="616" t="s">
        <v>3171</v>
      </c>
      <c r="C5920" s="620" t="s">
        <v>534</v>
      </c>
      <c r="D5920" s="612" t="s">
        <v>170</v>
      </c>
      <c r="E5920" s="621">
        <v>143.63999999999999</v>
      </c>
      <c r="F5920" s="614">
        <f t="shared" si="1632"/>
        <v>173.17</v>
      </c>
      <c r="G5920" s="510"/>
      <c r="H5920" s="423"/>
      <c r="I5920" s="422">
        <f>IF(ISBLANK(E5920),0,ROUND(F5920*G5920,2))</f>
        <v>0</v>
      </c>
      <c r="J5920" s="422">
        <f>IF(ISBLANK(G5920),0,ROUND(G5920*H5920,2))</f>
        <v>0</v>
      </c>
      <c r="K5920" s="419"/>
      <c r="L5920" s="423">
        <f t="shared" si="1634"/>
        <v>0</v>
      </c>
      <c r="M5920" s="423">
        <f t="shared" si="1634"/>
        <v>0</v>
      </c>
      <c r="N5920" s="424">
        <f>IF(ISBLANK(E5920),0,ROUND(F5920*L5920,2))</f>
        <v>0</v>
      </c>
      <c r="O5920" s="424">
        <f>IF(ISBLANK(L5920),0,ROUND(L5920*M5920,2))</f>
        <v>0</v>
      </c>
      <c r="P5920" s="420"/>
      <c r="Q5920" s="525"/>
      <c r="R5920" s="526" t="str">
        <f t="shared" si="1620"/>
        <v/>
      </c>
      <c r="S5920" s="526" t="str">
        <f t="shared" si="1619"/>
        <v/>
      </c>
      <c r="V5920" s="433">
        <f>VLOOKUP(A5920,[3]Cartilha!$A:$A,1,FALSE)</f>
        <v>87262</v>
      </c>
      <c r="W5920" s="367"/>
    </row>
    <row r="5921" spans="1:23" ht="22.5" hidden="1" x14ac:dyDescent="0.2">
      <c r="A5921" s="623">
        <v>87263</v>
      </c>
      <c r="B5921" s="616" t="s">
        <v>3171</v>
      </c>
      <c r="C5921" s="620" t="s">
        <v>535</v>
      </c>
      <c r="D5921" s="612" t="s">
        <v>170</v>
      </c>
      <c r="E5921" s="621">
        <v>133.84</v>
      </c>
      <c r="F5921" s="614">
        <f t="shared" si="1632"/>
        <v>161.36000000000001</v>
      </c>
      <c r="G5921" s="510"/>
      <c r="H5921" s="423"/>
      <c r="I5921" s="422">
        <f>IF(ISBLANK(E5921),0,ROUND(F5921*G5921,2))</f>
        <v>0</v>
      </c>
      <c r="J5921" s="422">
        <f>IF(ISBLANK(G5921),0,ROUND(G5921*H5921,2))</f>
        <v>0</v>
      </c>
      <c r="K5921" s="419"/>
      <c r="L5921" s="423">
        <f t="shared" si="1634"/>
        <v>0</v>
      </c>
      <c r="M5921" s="423">
        <f t="shared" si="1634"/>
        <v>0</v>
      </c>
      <c r="N5921" s="424">
        <f>IF(ISBLANK(E5921),0,ROUND(F5921*L5921,2))</f>
        <v>0</v>
      </c>
      <c r="O5921" s="424">
        <f>IF(ISBLANK(L5921),0,ROUND(L5921*M5921,2))</f>
        <v>0</v>
      </c>
      <c r="P5921" s="420"/>
      <c r="Q5921" s="532"/>
      <c r="R5921" s="526" t="str">
        <f t="shared" si="1620"/>
        <v/>
      </c>
      <c r="S5921" s="526" t="str">
        <f t="shared" si="1619"/>
        <v/>
      </c>
      <c r="V5921" s="433">
        <f>VLOOKUP(A5921,[3]Cartilha!$A:$A,1,FALSE)</f>
        <v>87263</v>
      </c>
      <c r="W5921" s="367"/>
    </row>
    <row r="5922" spans="1:23" hidden="1" x14ac:dyDescent="0.2">
      <c r="A5922" s="623" t="s">
        <v>6326</v>
      </c>
      <c r="B5922" s="616"/>
      <c r="C5922" s="620" t="s">
        <v>6327</v>
      </c>
      <c r="D5922" s="612">
        <v>0</v>
      </c>
      <c r="E5922" s="621"/>
      <c r="F5922" s="614">
        <f t="shared" si="1632"/>
        <v>0</v>
      </c>
      <c r="G5922" s="518"/>
      <c r="H5922" s="446"/>
      <c r="I5922" s="447"/>
      <c r="J5922" s="448"/>
      <c r="K5922" s="419"/>
      <c r="L5922" s="446"/>
      <c r="M5922" s="446"/>
      <c r="N5922" s="447"/>
      <c r="O5922" s="448"/>
      <c r="P5922" s="420"/>
      <c r="Q5922" s="525" t="str">
        <f>IF(OR(SUM(J5922)&gt;0,SUM(O5922)&gt;0),"xx","")</f>
        <v/>
      </c>
      <c r="R5922" s="526" t="str">
        <f t="shared" si="1620"/>
        <v/>
      </c>
      <c r="S5922" s="526" t="str">
        <f t="shared" ref="S5922:S5985" si="1635">IF(Q5922="X","x",IF(Q5922="xx","x",IF(OR(J5922&gt;0,O5922&gt;0),"x","")))</f>
        <v/>
      </c>
      <c r="V5922" s="433" t="str">
        <f>VLOOKUP(A5922,[3]Cartilha!$A:$A,1,FALSE)</f>
        <v>10.1.12</v>
      </c>
      <c r="W5922" s="367"/>
    </row>
    <row r="5923" spans="1:23" hidden="1" x14ac:dyDescent="0.2">
      <c r="A5923" s="623" t="s">
        <v>6328</v>
      </c>
      <c r="B5923" s="616"/>
      <c r="C5923" s="620" t="s">
        <v>6329</v>
      </c>
      <c r="D5923" s="612">
        <v>0</v>
      </c>
      <c r="E5923" s="621"/>
      <c r="F5923" s="614">
        <f t="shared" si="1632"/>
        <v>0</v>
      </c>
      <c r="G5923" s="518"/>
      <c r="H5923" s="446"/>
      <c r="I5923" s="447"/>
      <c r="J5923" s="448"/>
      <c r="K5923" s="419"/>
      <c r="L5923" s="446"/>
      <c r="M5923" s="446"/>
      <c r="N5923" s="447"/>
      <c r="O5923" s="448"/>
      <c r="P5923" s="420"/>
      <c r="Q5923" s="525" t="str">
        <f>IF(OR(SUM(J5923)&gt;0,SUM(O5923)&gt;0),"xx","")</f>
        <v/>
      </c>
      <c r="R5923" s="526" t="str">
        <f t="shared" si="1620"/>
        <v/>
      </c>
      <c r="S5923" s="526" t="str">
        <f t="shared" si="1635"/>
        <v/>
      </c>
      <c r="V5923" s="433" t="str">
        <f>VLOOKUP(A5923,[3]Cartilha!$A:$A,1,FALSE)</f>
        <v>10.1.13</v>
      </c>
      <c r="W5923" s="367"/>
    </row>
    <row r="5924" spans="1:23" hidden="1" x14ac:dyDescent="0.2">
      <c r="A5924" s="623" t="s">
        <v>2078</v>
      </c>
      <c r="B5924" s="616"/>
      <c r="C5924" s="620" t="s">
        <v>19</v>
      </c>
      <c r="D5924" s="612">
        <v>0</v>
      </c>
      <c r="E5924" s="621"/>
      <c r="F5924" s="614">
        <f t="shared" si="1632"/>
        <v>0</v>
      </c>
      <c r="G5924" s="518"/>
      <c r="H5924" s="446"/>
      <c r="I5924" s="447"/>
      <c r="J5924" s="448"/>
      <c r="K5924" s="419"/>
      <c r="L5924" s="446"/>
      <c r="M5924" s="446"/>
      <c r="N5924" s="447"/>
      <c r="O5924" s="448"/>
      <c r="P5924" s="420"/>
      <c r="Q5924" s="525" t="str">
        <f>IF(OR(SUM(J5925:J5927)&gt;0,SUM(O5925:O5927)&gt;0),"xx","")</f>
        <v/>
      </c>
      <c r="R5924" s="526" t="str">
        <f t="shared" si="1620"/>
        <v/>
      </c>
      <c r="S5924" s="526" t="str">
        <f t="shared" si="1635"/>
        <v/>
      </c>
      <c r="V5924" s="433" t="str">
        <f>VLOOKUP(A5924,[3]Cartilha!$A:$A,1,FALSE)</f>
        <v>10.1.14</v>
      </c>
      <c r="W5924" s="367"/>
    </row>
    <row r="5925" spans="1:23" hidden="1" x14ac:dyDescent="0.2">
      <c r="A5925" s="623">
        <v>96112</v>
      </c>
      <c r="B5925" s="616" t="s">
        <v>3171</v>
      </c>
      <c r="C5925" s="620" t="s">
        <v>2980</v>
      </c>
      <c r="D5925" s="612" t="s">
        <v>170</v>
      </c>
      <c r="E5925" s="621">
        <v>163.87</v>
      </c>
      <c r="F5925" s="614">
        <f t="shared" si="1632"/>
        <v>197.56</v>
      </c>
      <c r="G5925" s="510"/>
      <c r="H5925" s="423"/>
      <c r="I5925" s="422">
        <f>IF(ISBLANK(E5925),0,ROUND(F5925*G5925,2))</f>
        <v>0</v>
      </c>
      <c r="J5925" s="422">
        <f>IF(ISBLANK(G5925),0,ROUND(G5925*H5925,2))</f>
        <v>0</v>
      </c>
      <c r="K5925" s="419"/>
      <c r="L5925" s="423">
        <f t="shared" ref="L5925:M5927" si="1636">G5925</f>
        <v>0</v>
      </c>
      <c r="M5925" s="423">
        <f t="shared" si="1636"/>
        <v>0</v>
      </c>
      <c r="N5925" s="424">
        <f>IF(ISBLANK(E5925),0,ROUND(F5925*L5925,2))</f>
        <v>0</v>
      </c>
      <c r="O5925" s="424">
        <f>IF(ISBLANK(L5925),0,ROUND(L5925*M5925,2))</f>
        <v>0</v>
      </c>
      <c r="P5925" s="420"/>
      <c r="Q5925" s="525"/>
      <c r="R5925" s="526" t="str">
        <f t="shared" si="1620"/>
        <v/>
      </c>
      <c r="S5925" s="526" t="str">
        <f t="shared" si="1635"/>
        <v/>
      </c>
      <c r="V5925" s="433">
        <f>VLOOKUP(A5925,[3]Cartilha!$A:$A,1,FALSE)</f>
        <v>96112</v>
      </c>
      <c r="W5925" s="367"/>
    </row>
    <row r="5926" spans="1:23" hidden="1" x14ac:dyDescent="0.2">
      <c r="A5926" s="623">
        <v>96117</v>
      </c>
      <c r="B5926" s="616" t="s">
        <v>3171</v>
      </c>
      <c r="C5926" s="620" t="s">
        <v>2981</v>
      </c>
      <c r="D5926" s="612" t="s">
        <v>170</v>
      </c>
      <c r="E5926" s="621">
        <v>218.77</v>
      </c>
      <c r="F5926" s="614">
        <f t="shared" si="1632"/>
        <v>263.75</v>
      </c>
      <c r="G5926" s="510"/>
      <c r="H5926" s="423"/>
      <c r="I5926" s="422">
        <f>IF(ISBLANK(E5926),0,ROUND(F5926*G5926,2))</f>
        <v>0</v>
      </c>
      <c r="J5926" s="422">
        <f>IF(ISBLANK(G5926),0,ROUND(G5926*H5926,2))</f>
        <v>0</v>
      </c>
      <c r="K5926" s="419"/>
      <c r="L5926" s="423">
        <f t="shared" si="1636"/>
        <v>0</v>
      </c>
      <c r="M5926" s="423">
        <f t="shared" si="1636"/>
        <v>0</v>
      </c>
      <c r="N5926" s="424">
        <f>IF(ISBLANK(E5926),0,ROUND(F5926*L5926,2))</f>
        <v>0</v>
      </c>
      <c r="O5926" s="424">
        <f>IF(ISBLANK(L5926),0,ROUND(L5926*M5926,2))</f>
        <v>0</v>
      </c>
      <c r="P5926" s="420"/>
      <c r="Q5926" s="525"/>
      <c r="R5926" s="526" t="str">
        <f t="shared" si="1620"/>
        <v/>
      </c>
      <c r="S5926" s="526" t="str">
        <f t="shared" si="1635"/>
        <v/>
      </c>
      <c r="V5926" s="433">
        <f>VLOOKUP(A5926,[3]Cartilha!$A:$A,1,FALSE)</f>
        <v>96117</v>
      </c>
      <c r="W5926" s="367"/>
    </row>
    <row r="5927" spans="1:23" hidden="1" x14ac:dyDescent="0.2">
      <c r="A5927" s="623">
        <v>96122</v>
      </c>
      <c r="B5927" s="616" t="s">
        <v>3171</v>
      </c>
      <c r="C5927" s="620" t="s">
        <v>2982</v>
      </c>
      <c r="D5927" s="612" t="s">
        <v>7029</v>
      </c>
      <c r="E5927" s="621">
        <v>54.07</v>
      </c>
      <c r="F5927" s="614">
        <f t="shared" si="1632"/>
        <v>65.19</v>
      </c>
      <c r="G5927" s="510"/>
      <c r="H5927" s="423"/>
      <c r="I5927" s="422">
        <f>IF(ISBLANK(E5927),0,ROUND(F5927*G5927,2))</f>
        <v>0</v>
      </c>
      <c r="J5927" s="422">
        <f>IF(ISBLANK(G5927),0,ROUND(G5927*H5927,2))</f>
        <v>0</v>
      </c>
      <c r="K5927" s="419"/>
      <c r="L5927" s="423">
        <f t="shared" si="1636"/>
        <v>0</v>
      </c>
      <c r="M5927" s="423">
        <f t="shared" si="1636"/>
        <v>0</v>
      </c>
      <c r="N5927" s="424">
        <f>IF(ISBLANK(E5927),0,ROUND(F5927*L5927,2))</f>
        <v>0</v>
      </c>
      <c r="O5927" s="424">
        <f>IF(ISBLANK(L5927),0,ROUND(L5927*M5927,2))</f>
        <v>0</v>
      </c>
      <c r="P5927" s="420"/>
      <c r="Q5927" s="532"/>
      <c r="R5927" s="526" t="str">
        <f t="shared" si="1620"/>
        <v/>
      </c>
      <c r="S5927" s="526" t="str">
        <f t="shared" si="1635"/>
        <v/>
      </c>
      <c r="V5927" s="433">
        <f>VLOOKUP(A5927,[3]Cartilha!$A:$A,1,FALSE)</f>
        <v>96122</v>
      </c>
      <c r="W5927" s="367"/>
    </row>
    <row r="5928" spans="1:23" hidden="1" x14ac:dyDescent="0.2">
      <c r="A5928" s="623" t="s">
        <v>2079</v>
      </c>
      <c r="B5928" s="616"/>
      <c r="C5928" s="620" t="s">
        <v>20</v>
      </c>
      <c r="D5928" s="612">
        <v>0</v>
      </c>
      <c r="E5928" s="621"/>
      <c r="F5928" s="614">
        <f t="shared" si="1632"/>
        <v>0</v>
      </c>
      <c r="G5928" s="518"/>
      <c r="H5928" s="446"/>
      <c r="I5928" s="447"/>
      <c r="J5928" s="448"/>
      <c r="K5928" s="419"/>
      <c r="L5928" s="446"/>
      <c r="M5928" s="446"/>
      <c r="N5928" s="447"/>
      <c r="O5928" s="448"/>
      <c r="P5928" s="420"/>
      <c r="Q5928" s="525" t="str">
        <f>IF(OR(SUM(J5929:J5938)&gt;0,SUM(O5929:O5938)&gt;0),"xx","")</f>
        <v/>
      </c>
      <c r="R5928" s="526" t="str">
        <f t="shared" si="1620"/>
        <v/>
      </c>
      <c r="S5928" s="526" t="str">
        <f t="shared" si="1635"/>
        <v/>
      </c>
      <c r="V5928" s="433" t="str">
        <f>VLOOKUP(A5928,[3]Cartilha!$A:$A,1,FALSE)</f>
        <v>10.1.15</v>
      </c>
      <c r="W5928" s="367"/>
    </row>
    <row r="5929" spans="1:23" hidden="1" x14ac:dyDescent="0.2">
      <c r="A5929" s="623">
        <v>96112</v>
      </c>
      <c r="B5929" s="616" t="s">
        <v>3171</v>
      </c>
      <c r="C5929" s="620" t="s">
        <v>2980</v>
      </c>
      <c r="D5929" s="612" t="s">
        <v>170</v>
      </c>
      <c r="E5929" s="621">
        <v>163.87</v>
      </c>
      <c r="F5929" s="614">
        <f t="shared" si="1632"/>
        <v>197.56</v>
      </c>
      <c r="G5929" s="510"/>
      <c r="H5929" s="423"/>
      <c r="I5929" s="422">
        <f t="shared" ref="I5929:I5938" si="1637">IF(ISBLANK(E5929),0,ROUND(F5929*G5929,2))</f>
        <v>0</v>
      </c>
      <c r="J5929" s="422">
        <f t="shared" ref="J5929:J5938" si="1638">IF(ISBLANK(G5929),0,ROUND(G5929*H5929,2))</f>
        <v>0</v>
      </c>
      <c r="K5929" s="419"/>
      <c r="L5929" s="423">
        <f t="shared" ref="L5929:L5938" si="1639">G5929</f>
        <v>0</v>
      </c>
      <c r="M5929" s="423">
        <f t="shared" ref="M5929:M5938" si="1640">H5929</f>
        <v>0</v>
      </c>
      <c r="N5929" s="424">
        <f t="shared" ref="N5929:N5938" si="1641">IF(ISBLANK(E5929),0,ROUND(F5929*L5929,2))</f>
        <v>0</v>
      </c>
      <c r="O5929" s="424">
        <f t="shared" ref="O5929:O5938" si="1642">IF(ISBLANK(L5929),0,ROUND(L5929*M5929,2))</f>
        <v>0</v>
      </c>
      <c r="P5929" s="420"/>
      <c r="Q5929" s="532"/>
      <c r="R5929" s="526" t="str">
        <f t="shared" si="1620"/>
        <v/>
      </c>
      <c r="S5929" s="526" t="str">
        <f t="shared" si="1635"/>
        <v/>
      </c>
      <c r="V5929" s="433">
        <f>VLOOKUP(A5929,[3]Cartilha!$A:$A,1,FALSE)</f>
        <v>96112</v>
      </c>
      <c r="W5929" s="367"/>
    </row>
    <row r="5930" spans="1:23" hidden="1" x14ac:dyDescent="0.2">
      <c r="A5930" s="623">
        <v>96117</v>
      </c>
      <c r="B5930" s="616" t="s">
        <v>3171</v>
      </c>
      <c r="C5930" s="620" t="s">
        <v>2981</v>
      </c>
      <c r="D5930" s="612" t="s">
        <v>170</v>
      </c>
      <c r="E5930" s="621">
        <v>218.77</v>
      </c>
      <c r="F5930" s="614">
        <f t="shared" si="1632"/>
        <v>263.75</v>
      </c>
      <c r="G5930" s="510"/>
      <c r="H5930" s="423"/>
      <c r="I5930" s="422">
        <f t="shared" si="1637"/>
        <v>0</v>
      </c>
      <c r="J5930" s="422">
        <f t="shared" si="1638"/>
        <v>0</v>
      </c>
      <c r="K5930" s="419"/>
      <c r="L5930" s="423">
        <f t="shared" si="1639"/>
        <v>0</v>
      </c>
      <c r="M5930" s="423">
        <f t="shared" si="1640"/>
        <v>0</v>
      </c>
      <c r="N5930" s="424">
        <f t="shared" si="1641"/>
        <v>0</v>
      </c>
      <c r="O5930" s="424">
        <f t="shared" si="1642"/>
        <v>0</v>
      </c>
      <c r="P5930" s="420"/>
      <c r="Q5930" s="532"/>
      <c r="R5930" s="526" t="str">
        <f t="shared" si="1620"/>
        <v/>
      </c>
      <c r="S5930" s="526" t="str">
        <f t="shared" si="1635"/>
        <v/>
      </c>
      <c r="V5930" s="433">
        <f>VLOOKUP(A5930,[3]Cartilha!$A:$A,1,FALSE)</f>
        <v>96117</v>
      </c>
      <c r="W5930" s="367"/>
    </row>
    <row r="5931" spans="1:23" hidden="1" x14ac:dyDescent="0.2">
      <c r="A5931" s="623">
        <v>96122</v>
      </c>
      <c r="B5931" s="616" t="s">
        <v>3171</v>
      </c>
      <c r="C5931" s="620" t="s">
        <v>2982</v>
      </c>
      <c r="D5931" s="612" t="s">
        <v>7029</v>
      </c>
      <c r="E5931" s="621">
        <v>54.07</v>
      </c>
      <c r="F5931" s="614">
        <f t="shared" si="1632"/>
        <v>65.19</v>
      </c>
      <c r="G5931" s="510"/>
      <c r="H5931" s="423"/>
      <c r="I5931" s="422">
        <f t="shared" si="1637"/>
        <v>0</v>
      </c>
      <c r="J5931" s="422">
        <f t="shared" si="1638"/>
        <v>0</v>
      </c>
      <c r="K5931" s="419"/>
      <c r="L5931" s="423">
        <f t="shared" si="1639"/>
        <v>0</v>
      </c>
      <c r="M5931" s="423">
        <f t="shared" si="1640"/>
        <v>0</v>
      </c>
      <c r="N5931" s="424">
        <f t="shared" si="1641"/>
        <v>0</v>
      </c>
      <c r="O5931" s="424">
        <f t="shared" si="1642"/>
        <v>0</v>
      </c>
      <c r="P5931" s="420"/>
      <c r="Q5931" s="532"/>
      <c r="R5931" s="526" t="str">
        <f t="shared" si="1620"/>
        <v/>
      </c>
      <c r="S5931" s="526" t="str">
        <f t="shared" si="1635"/>
        <v/>
      </c>
      <c r="V5931" s="433">
        <f>VLOOKUP(A5931,[3]Cartilha!$A:$A,1,FALSE)</f>
        <v>96122</v>
      </c>
      <c r="W5931" s="367"/>
    </row>
    <row r="5932" spans="1:23" hidden="1" x14ac:dyDescent="0.2">
      <c r="A5932" s="623">
        <v>96109</v>
      </c>
      <c r="B5932" s="616" t="s">
        <v>3171</v>
      </c>
      <c r="C5932" s="620" t="s">
        <v>2983</v>
      </c>
      <c r="D5932" s="612" t="s">
        <v>170</v>
      </c>
      <c r="E5932" s="621">
        <v>43.35</v>
      </c>
      <c r="F5932" s="614">
        <f t="shared" si="1632"/>
        <v>52.26</v>
      </c>
      <c r="G5932" s="510"/>
      <c r="H5932" s="423"/>
      <c r="I5932" s="422">
        <f t="shared" si="1637"/>
        <v>0</v>
      </c>
      <c r="J5932" s="422">
        <f t="shared" si="1638"/>
        <v>0</v>
      </c>
      <c r="K5932" s="419"/>
      <c r="L5932" s="423">
        <f t="shared" si="1639"/>
        <v>0</v>
      </c>
      <c r="M5932" s="423">
        <f t="shared" si="1640"/>
        <v>0</v>
      </c>
      <c r="N5932" s="424">
        <f t="shared" si="1641"/>
        <v>0</v>
      </c>
      <c r="O5932" s="424">
        <f t="shared" si="1642"/>
        <v>0</v>
      </c>
      <c r="P5932" s="420"/>
      <c r="Q5932" s="532"/>
      <c r="R5932" s="526" t="str">
        <f t="shared" ref="R5932:R5995" si="1643">IF(Q5932="X","x",IF(Q5932="xx","x",IF(O5932&gt;0,"x","")))</f>
        <v/>
      </c>
      <c r="S5932" s="526" t="str">
        <f t="shared" si="1635"/>
        <v/>
      </c>
      <c r="V5932" s="433">
        <f>VLOOKUP(A5932,[3]Cartilha!$A:$A,1,FALSE)</f>
        <v>96109</v>
      </c>
      <c r="W5932" s="367"/>
    </row>
    <row r="5933" spans="1:23" hidden="1" x14ac:dyDescent="0.2">
      <c r="A5933" s="623">
        <v>96110</v>
      </c>
      <c r="B5933" s="616" t="s">
        <v>3171</v>
      </c>
      <c r="C5933" s="620" t="s">
        <v>2984</v>
      </c>
      <c r="D5933" s="612" t="s">
        <v>170</v>
      </c>
      <c r="E5933" s="621">
        <v>71.42</v>
      </c>
      <c r="F5933" s="614">
        <f t="shared" si="1632"/>
        <v>86.1</v>
      </c>
      <c r="G5933" s="510"/>
      <c r="H5933" s="423"/>
      <c r="I5933" s="422">
        <f t="shared" si="1637"/>
        <v>0</v>
      </c>
      <c r="J5933" s="422">
        <f t="shared" si="1638"/>
        <v>0</v>
      </c>
      <c r="K5933" s="419"/>
      <c r="L5933" s="423">
        <f t="shared" si="1639"/>
        <v>0</v>
      </c>
      <c r="M5933" s="423">
        <f t="shared" si="1640"/>
        <v>0</v>
      </c>
      <c r="N5933" s="424">
        <f t="shared" si="1641"/>
        <v>0</v>
      </c>
      <c r="O5933" s="424">
        <f t="shared" si="1642"/>
        <v>0</v>
      </c>
      <c r="P5933" s="420"/>
      <c r="Q5933" s="532"/>
      <c r="R5933" s="526" t="str">
        <f t="shared" si="1643"/>
        <v/>
      </c>
      <c r="S5933" s="526" t="str">
        <f t="shared" si="1635"/>
        <v/>
      </c>
      <c r="V5933" s="433">
        <f>VLOOKUP(A5933,[3]Cartilha!$A:$A,1,FALSE)</f>
        <v>96110</v>
      </c>
      <c r="W5933" s="367"/>
    </row>
    <row r="5934" spans="1:23" hidden="1" x14ac:dyDescent="0.2">
      <c r="A5934" s="623">
        <v>96113</v>
      </c>
      <c r="B5934" s="616" t="s">
        <v>3171</v>
      </c>
      <c r="C5934" s="620" t="s">
        <v>2985</v>
      </c>
      <c r="D5934" s="612" t="s">
        <v>170</v>
      </c>
      <c r="E5934" s="621">
        <v>37.47</v>
      </c>
      <c r="F5934" s="614">
        <f t="shared" si="1632"/>
        <v>45.17</v>
      </c>
      <c r="G5934" s="510"/>
      <c r="H5934" s="423"/>
      <c r="I5934" s="422">
        <f t="shared" si="1637"/>
        <v>0</v>
      </c>
      <c r="J5934" s="422">
        <f t="shared" si="1638"/>
        <v>0</v>
      </c>
      <c r="K5934" s="419"/>
      <c r="L5934" s="423">
        <f t="shared" si="1639"/>
        <v>0</v>
      </c>
      <c r="M5934" s="423">
        <f t="shared" si="1640"/>
        <v>0</v>
      </c>
      <c r="N5934" s="424">
        <f t="shared" si="1641"/>
        <v>0</v>
      </c>
      <c r="O5934" s="424">
        <f t="shared" si="1642"/>
        <v>0</v>
      </c>
      <c r="P5934" s="420"/>
      <c r="Q5934" s="532"/>
      <c r="R5934" s="526" t="str">
        <f t="shared" si="1643"/>
        <v/>
      </c>
      <c r="S5934" s="526" t="str">
        <f t="shared" si="1635"/>
        <v/>
      </c>
      <c r="V5934" s="433">
        <f>VLOOKUP(A5934,[3]Cartilha!$A:$A,1,FALSE)</f>
        <v>96113</v>
      </c>
      <c r="W5934" s="367"/>
    </row>
    <row r="5935" spans="1:23" hidden="1" x14ac:dyDescent="0.2">
      <c r="A5935" s="623">
        <v>96114</v>
      </c>
      <c r="B5935" s="616" t="s">
        <v>3171</v>
      </c>
      <c r="C5935" s="620" t="s">
        <v>2986</v>
      </c>
      <c r="D5935" s="612" t="s">
        <v>170</v>
      </c>
      <c r="E5935" s="621">
        <v>74.22</v>
      </c>
      <c r="F5935" s="614">
        <f t="shared" si="1632"/>
        <v>89.48</v>
      </c>
      <c r="G5935" s="510"/>
      <c r="H5935" s="423"/>
      <c r="I5935" s="422">
        <f t="shared" si="1637"/>
        <v>0</v>
      </c>
      <c r="J5935" s="422">
        <f t="shared" si="1638"/>
        <v>0</v>
      </c>
      <c r="K5935" s="419"/>
      <c r="L5935" s="423">
        <f t="shared" si="1639"/>
        <v>0</v>
      </c>
      <c r="M5935" s="423">
        <f t="shared" si="1640"/>
        <v>0</v>
      </c>
      <c r="N5935" s="424">
        <f t="shared" si="1641"/>
        <v>0</v>
      </c>
      <c r="O5935" s="424">
        <f t="shared" si="1642"/>
        <v>0</v>
      </c>
      <c r="P5935" s="420"/>
      <c r="Q5935" s="532"/>
      <c r="R5935" s="526" t="str">
        <f t="shared" si="1643"/>
        <v/>
      </c>
      <c r="S5935" s="526" t="str">
        <f t="shared" si="1635"/>
        <v/>
      </c>
      <c r="V5935" s="433">
        <f>VLOOKUP(A5935,[3]Cartilha!$A:$A,1,FALSE)</f>
        <v>96114</v>
      </c>
      <c r="W5935" s="367"/>
    </row>
    <row r="5936" spans="1:23" hidden="1" x14ac:dyDescent="0.2">
      <c r="A5936" s="623">
        <v>96120</v>
      </c>
      <c r="B5936" s="616" t="s">
        <v>3171</v>
      </c>
      <c r="C5936" s="620" t="s">
        <v>2987</v>
      </c>
      <c r="D5936" s="612" t="s">
        <v>7029</v>
      </c>
      <c r="E5936" s="621">
        <v>2.9</v>
      </c>
      <c r="F5936" s="614">
        <f t="shared" si="1632"/>
        <v>3.5</v>
      </c>
      <c r="G5936" s="510"/>
      <c r="H5936" s="423"/>
      <c r="I5936" s="422">
        <f t="shared" si="1637"/>
        <v>0</v>
      </c>
      <c r="J5936" s="422">
        <f t="shared" si="1638"/>
        <v>0</v>
      </c>
      <c r="K5936" s="419"/>
      <c r="L5936" s="423">
        <f t="shared" si="1639"/>
        <v>0</v>
      </c>
      <c r="M5936" s="423">
        <f t="shared" si="1640"/>
        <v>0</v>
      </c>
      <c r="N5936" s="424">
        <f t="shared" si="1641"/>
        <v>0</v>
      </c>
      <c r="O5936" s="424">
        <f t="shared" si="1642"/>
        <v>0</v>
      </c>
      <c r="P5936" s="420"/>
      <c r="Q5936" s="532"/>
      <c r="R5936" s="526" t="str">
        <f t="shared" si="1643"/>
        <v/>
      </c>
      <c r="S5936" s="526" t="str">
        <f t="shared" si="1635"/>
        <v/>
      </c>
      <c r="V5936" s="433">
        <f>VLOOKUP(A5936,[3]Cartilha!$A:$A,1,FALSE)</f>
        <v>96120</v>
      </c>
      <c r="W5936" s="367"/>
    </row>
    <row r="5937" spans="1:23" hidden="1" x14ac:dyDescent="0.2">
      <c r="A5937" s="623">
        <v>96123</v>
      </c>
      <c r="B5937" s="616" t="s">
        <v>3171</v>
      </c>
      <c r="C5937" s="620" t="s">
        <v>2988</v>
      </c>
      <c r="D5937" s="612" t="s">
        <v>7029</v>
      </c>
      <c r="E5937" s="621">
        <v>35.35</v>
      </c>
      <c r="F5937" s="614">
        <f t="shared" si="1632"/>
        <v>42.62</v>
      </c>
      <c r="G5937" s="510"/>
      <c r="H5937" s="423"/>
      <c r="I5937" s="422">
        <f t="shared" si="1637"/>
        <v>0</v>
      </c>
      <c r="J5937" s="422">
        <f t="shared" si="1638"/>
        <v>0</v>
      </c>
      <c r="K5937" s="419"/>
      <c r="L5937" s="423">
        <f t="shared" si="1639"/>
        <v>0</v>
      </c>
      <c r="M5937" s="423">
        <f t="shared" si="1640"/>
        <v>0</v>
      </c>
      <c r="N5937" s="424">
        <f t="shared" si="1641"/>
        <v>0</v>
      </c>
      <c r="O5937" s="424">
        <f t="shared" si="1642"/>
        <v>0</v>
      </c>
      <c r="P5937" s="420"/>
      <c r="Q5937" s="532"/>
      <c r="R5937" s="526" t="str">
        <f t="shared" si="1643"/>
        <v/>
      </c>
      <c r="S5937" s="526" t="str">
        <f t="shared" si="1635"/>
        <v/>
      </c>
      <c r="V5937" s="433">
        <f>VLOOKUP(A5937,[3]Cartilha!$A:$A,1,FALSE)</f>
        <v>96123</v>
      </c>
      <c r="W5937" s="367"/>
    </row>
    <row r="5938" spans="1:23" hidden="1" x14ac:dyDescent="0.2">
      <c r="A5938" s="623">
        <v>99054</v>
      </c>
      <c r="B5938" s="616" t="s">
        <v>3171</v>
      </c>
      <c r="C5938" s="620" t="s">
        <v>2989</v>
      </c>
      <c r="D5938" s="612" t="s">
        <v>170</v>
      </c>
      <c r="E5938" s="621">
        <v>54.44</v>
      </c>
      <c r="F5938" s="614">
        <f t="shared" si="1632"/>
        <v>65.63</v>
      </c>
      <c r="G5938" s="510"/>
      <c r="H5938" s="423"/>
      <c r="I5938" s="422">
        <f t="shared" si="1637"/>
        <v>0</v>
      </c>
      <c r="J5938" s="422">
        <f t="shared" si="1638"/>
        <v>0</v>
      </c>
      <c r="K5938" s="419"/>
      <c r="L5938" s="423">
        <f t="shared" si="1639"/>
        <v>0</v>
      </c>
      <c r="M5938" s="423">
        <f t="shared" si="1640"/>
        <v>0</v>
      </c>
      <c r="N5938" s="424">
        <f t="shared" si="1641"/>
        <v>0</v>
      </c>
      <c r="O5938" s="424">
        <f t="shared" si="1642"/>
        <v>0</v>
      </c>
      <c r="P5938" s="420"/>
      <c r="Q5938" s="532"/>
      <c r="R5938" s="526" t="str">
        <f t="shared" si="1643"/>
        <v/>
      </c>
      <c r="S5938" s="526" t="str">
        <f t="shared" si="1635"/>
        <v/>
      </c>
      <c r="V5938" s="433">
        <f>VLOOKUP(A5938,[3]Cartilha!$A:$A,1,FALSE)</f>
        <v>99054</v>
      </c>
      <c r="W5938" s="367"/>
    </row>
    <row r="5939" spans="1:23" hidden="1" x14ac:dyDescent="0.2">
      <c r="A5939" s="623" t="s">
        <v>2080</v>
      </c>
      <c r="B5939" s="616"/>
      <c r="C5939" s="620" t="s">
        <v>21</v>
      </c>
      <c r="D5939" s="612">
        <v>0</v>
      </c>
      <c r="E5939" s="621"/>
      <c r="F5939" s="614">
        <f t="shared" si="1632"/>
        <v>0</v>
      </c>
      <c r="G5939" s="518"/>
      <c r="H5939" s="446"/>
      <c r="I5939" s="447"/>
      <c r="J5939" s="448"/>
      <c r="K5939" s="419"/>
      <c r="L5939" s="446"/>
      <c r="M5939" s="446"/>
      <c r="N5939" s="447"/>
      <c r="O5939" s="448"/>
      <c r="P5939" s="420"/>
      <c r="Q5939" s="525" t="str">
        <f>IF(OR(SUM(J5940:J5944)&gt;0,SUM(O5940:O5944)&gt;0),"xx","")</f>
        <v/>
      </c>
      <c r="R5939" s="526" t="str">
        <f t="shared" si="1643"/>
        <v/>
      </c>
      <c r="S5939" s="526" t="str">
        <f t="shared" si="1635"/>
        <v/>
      </c>
      <c r="V5939" s="433" t="str">
        <f>VLOOKUP(A5939,[3]Cartilha!$A:$A,1,FALSE)</f>
        <v>10.1.16</v>
      </c>
      <c r="W5939" s="367"/>
    </row>
    <row r="5940" spans="1:23" hidden="1" x14ac:dyDescent="0.2">
      <c r="A5940" s="623">
        <v>96111</v>
      </c>
      <c r="B5940" s="616" t="s">
        <v>3171</v>
      </c>
      <c r="C5940" s="620" t="s">
        <v>2990</v>
      </c>
      <c r="D5940" s="612" t="s">
        <v>170</v>
      </c>
      <c r="E5940" s="621">
        <v>70.87</v>
      </c>
      <c r="F5940" s="614">
        <f t="shared" si="1632"/>
        <v>85.44</v>
      </c>
      <c r="G5940" s="510"/>
      <c r="H5940" s="423"/>
      <c r="I5940" s="422">
        <f>IF(ISBLANK(E5940),0,ROUND(F5940*G5940,2))</f>
        <v>0</v>
      </c>
      <c r="J5940" s="422">
        <f>IF(ISBLANK(G5940),0,ROUND(G5940*H5940,2))</f>
        <v>0</v>
      </c>
      <c r="K5940" s="419"/>
      <c r="L5940" s="423">
        <f t="shared" ref="L5940:M5944" si="1644">G5940</f>
        <v>0</v>
      </c>
      <c r="M5940" s="423">
        <f t="shared" si="1644"/>
        <v>0</v>
      </c>
      <c r="N5940" s="424">
        <f>IF(ISBLANK(E5940),0,ROUND(F5940*L5940,2))</f>
        <v>0</v>
      </c>
      <c r="O5940" s="424">
        <f>IF(ISBLANK(L5940),0,ROUND(L5940*M5940,2))</f>
        <v>0</v>
      </c>
      <c r="P5940" s="420"/>
      <c r="Q5940" s="532"/>
      <c r="R5940" s="526" t="str">
        <f t="shared" si="1643"/>
        <v/>
      </c>
      <c r="S5940" s="526" t="str">
        <f t="shared" si="1635"/>
        <v/>
      </c>
      <c r="V5940" s="433">
        <f>VLOOKUP(A5940,[3]Cartilha!$A:$A,1,FALSE)</f>
        <v>96111</v>
      </c>
      <c r="W5940" s="367"/>
    </row>
    <row r="5941" spans="1:23" hidden="1" x14ac:dyDescent="0.2">
      <c r="A5941" s="623">
        <v>96116</v>
      </c>
      <c r="B5941" s="616" t="s">
        <v>3171</v>
      </c>
      <c r="C5941" s="620" t="s">
        <v>2991</v>
      </c>
      <c r="D5941" s="612" t="s">
        <v>170</v>
      </c>
      <c r="E5941" s="621">
        <v>77.67</v>
      </c>
      <c r="F5941" s="614">
        <f t="shared" si="1632"/>
        <v>93.64</v>
      </c>
      <c r="G5941" s="510"/>
      <c r="H5941" s="423"/>
      <c r="I5941" s="422">
        <f>IF(ISBLANK(E5941),0,ROUND(F5941*G5941,2))</f>
        <v>0</v>
      </c>
      <c r="J5941" s="422">
        <f>IF(ISBLANK(G5941),0,ROUND(G5941*H5941,2))</f>
        <v>0</v>
      </c>
      <c r="K5941" s="419"/>
      <c r="L5941" s="423">
        <f t="shared" si="1644"/>
        <v>0</v>
      </c>
      <c r="M5941" s="423">
        <f t="shared" si="1644"/>
        <v>0</v>
      </c>
      <c r="N5941" s="424">
        <f>IF(ISBLANK(E5941),0,ROUND(F5941*L5941,2))</f>
        <v>0</v>
      </c>
      <c r="O5941" s="424">
        <f>IF(ISBLANK(L5941),0,ROUND(L5941*M5941,2))</f>
        <v>0</v>
      </c>
      <c r="P5941" s="420"/>
      <c r="Q5941" s="532"/>
      <c r="R5941" s="526" t="str">
        <f t="shared" si="1643"/>
        <v/>
      </c>
      <c r="S5941" s="526" t="str">
        <f t="shared" si="1635"/>
        <v/>
      </c>
      <c r="V5941" s="433">
        <f>VLOOKUP(A5941,[3]Cartilha!$A:$A,1,FALSE)</f>
        <v>96116</v>
      </c>
      <c r="W5941" s="367"/>
    </row>
    <row r="5942" spans="1:23" hidden="1" x14ac:dyDescent="0.2">
      <c r="A5942" s="623">
        <v>96121</v>
      </c>
      <c r="B5942" s="616" t="s">
        <v>3171</v>
      </c>
      <c r="C5942" s="620" t="s">
        <v>2992</v>
      </c>
      <c r="D5942" s="612" t="s">
        <v>7029</v>
      </c>
      <c r="E5942" s="621">
        <v>13.13</v>
      </c>
      <c r="F5942" s="614">
        <f t="shared" si="1632"/>
        <v>15.83</v>
      </c>
      <c r="G5942" s="510"/>
      <c r="H5942" s="423"/>
      <c r="I5942" s="422">
        <f>IF(ISBLANK(E5942),0,ROUND(F5942*G5942,2))</f>
        <v>0</v>
      </c>
      <c r="J5942" s="422">
        <f>IF(ISBLANK(G5942),0,ROUND(G5942*H5942,2))</f>
        <v>0</v>
      </c>
      <c r="K5942" s="419"/>
      <c r="L5942" s="423">
        <f t="shared" si="1644"/>
        <v>0</v>
      </c>
      <c r="M5942" s="423">
        <f t="shared" si="1644"/>
        <v>0</v>
      </c>
      <c r="N5942" s="424">
        <f>IF(ISBLANK(E5942),0,ROUND(F5942*L5942,2))</f>
        <v>0</v>
      </c>
      <c r="O5942" s="424">
        <f>IF(ISBLANK(L5942),0,ROUND(L5942*M5942,2))</f>
        <v>0</v>
      </c>
      <c r="P5942" s="420"/>
      <c r="Q5942" s="532"/>
      <c r="R5942" s="526" t="str">
        <f t="shared" si="1643"/>
        <v/>
      </c>
      <c r="S5942" s="526" t="str">
        <f t="shared" si="1635"/>
        <v/>
      </c>
      <c r="V5942" s="433">
        <f>VLOOKUP(A5942,[3]Cartilha!$A:$A,1,FALSE)</f>
        <v>96121</v>
      </c>
      <c r="W5942" s="367"/>
    </row>
    <row r="5943" spans="1:23" hidden="1" x14ac:dyDescent="0.2">
      <c r="A5943" s="623">
        <v>96485</v>
      </c>
      <c r="B5943" s="616" t="s">
        <v>3171</v>
      </c>
      <c r="C5943" s="620" t="s">
        <v>2993</v>
      </c>
      <c r="D5943" s="612" t="s">
        <v>170</v>
      </c>
      <c r="E5943" s="621">
        <v>82.72</v>
      </c>
      <c r="F5943" s="614">
        <f t="shared" si="1632"/>
        <v>99.73</v>
      </c>
      <c r="G5943" s="510"/>
      <c r="H5943" s="423"/>
      <c r="I5943" s="422">
        <f>IF(ISBLANK(E5943),0,ROUND(F5943*G5943,2))</f>
        <v>0</v>
      </c>
      <c r="J5943" s="422">
        <f>IF(ISBLANK(G5943),0,ROUND(G5943*H5943,2))</f>
        <v>0</v>
      </c>
      <c r="K5943" s="419"/>
      <c r="L5943" s="423">
        <f t="shared" si="1644"/>
        <v>0</v>
      </c>
      <c r="M5943" s="423">
        <f t="shared" si="1644"/>
        <v>0</v>
      </c>
      <c r="N5943" s="424">
        <f>IF(ISBLANK(E5943),0,ROUND(F5943*L5943,2))</f>
        <v>0</v>
      </c>
      <c r="O5943" s="424">
        <f>IF(ISBLANK(L5943),0,ROUND(L5943*M5943,2))</f>
        <v>0</v>
      </c>
      <c r="P5943" s="420"/>
      <c r="Q5943" s="532"/>
      <c r="R5943" s="526" t="str">
        <f t="shared" si="1643"/>
        <v/>
      </c>
      <c r="S5943" s="526" t="str">
        <f t="shared" si="1635"/>
        <v/>
      </c>
      <c r="V5943" s="433">
        <f>VLOOKUP(A5943,[3]Cartilha!$A:$A,1,FALSE)</f>
        <v>96485</v>
      </c>
      <c r="W5943" s="367"/>
    </row>
    <row r="5944" spans="1:23" hidden="1" x14ac:dyDescent="0.2">
      <c r="A5944" s="623">
        <v>96486</v>
      </c>
      <c r="B5944" s="616" t="s">
        <v>3171</v>
      </c>
      <c r="C5944" s="620" t="s">
        <v>2994</v>
      </c>
      <c r="D5944" s="612" t="s">
        <v>170</v>
      </c>
      <c r="E5944" s="621">
        <v>90.25</v>
      </c>
      <c r="F5944" s="614">
        <f t="shared" si="1632"/>
        <v>108.81</v>
      </c>
      <c r="G5944" s="510"/>
      <c r="H5944" s="423"/>
      <c r="I5944" s="422">
        <f>IF(ISBLANK(E5944),0,ROUND(F5944*G5944,2))</f>
        <v>0</v>
      </c>
      <c r="J5944" s="422">
        <f>IF(ISBLANK(G5944),0,ROUND(G5944*H5944,2))</f>
        <v>0</v>
      </c>
      <c r="K5944" s="419"/>
      <c r="L5944" s="423">
        <f t="shared" si="1644"/>
        <v>0</v>
      </c>
      <c r="M5944" s="423">
        <f t="shared" si="1644"/>
        <v>0</v>
      </c>
      <c r="N5944" s="424">
        <f>IF(ISBLANK(E5944),0,ROUND(F5944*L5944,2))</f>
        <v>0</v>
      </c>
      <c r="O5944" s="424">
        <f>IF(ISBLANK(L5944),0,ROUND(L5944*M5944,2))</f>
        <v>0</v>
      </c>
      <c r="P5944" s="420"/>
      <c r="Q5944" s="532"/>
      <c r="R5944" s="526" t="str">
        <f t="shared" si="1643"/>
        <v/>
      </c>
      <c r="S5944" s="526" t="str">
        <f t="shared" si="1635"/>
        <v/>
      </c>
      <c r="V5944" s="433">
        <f>VLOOKUP(A5944,[3]Cartilha!$A:$A,1,FALSE)</f>
        <v>96486</v>
      </c>
      <c r="W5944" s="367"/>
    </row>
    <row r="5945" spans="1:23" hidden="1" x14ac:dyDescent="0.2">
      <c r="A5945" s="623" t="s">
        <v>2081</v>
      </c>
      <c r="B5945" s="616"/>
      <c r="C5945" s="620" t="s">
        <v>22</v>
      </c>
      <c r="D5945" s="612">
        <v>0</v>
      </c>
      <c r="E5945" s="621"/>
      <c r="F5945" s="614">
        <f t="shared" si="1632"/>
        <v>0</v>
      </c>
      <c r="G5945" s="518"/>
      <c r="H5945" s="446"/>
      <c r="I5945" s="447"/>
      <c r="J5945" s="448"/>
      <c r="K5945" s="419"/>
      <c r="L5945" s="446"/>
      <c r="M5945" s="446"/>
      <c r="N5945" s="447"/>
      <c r="O5945" s="448"/>
      <c r="P5945" s="420"/>
      <c r="Q5945" s="525" t="str">
        <f>IF(OR(SUM(J5945:J5947)&gt;0,SUM(O5945:O5947)&gt;0),"xx","")</f>
        <v/>
      </c>
      <c r="R5945" s="526" t="str">
        <f t="shared" si="1643"/>
        <v/>
      </c>
      <c r="S5945" s="526" t="str">
        <f t="shared" si="1635"/>
        <v/>
      </c>
      <c r="V5945" s="433" t="str">
        <f>VLOOKUP(A5945,[3]Cartilha!$A:$A,1,FALSE)</f>
        <v>10.1.17</v>
      </c>
      <c r="W5945" s="367"/>
    </row>
    <row r="5946" spans="1:23" hidden="1" x14ac:dyDescent="0.2">
      <c r="A5946" s="623" t="s">
        <v>2082</v>
      </c>
      <c r="B5946" s="616"/>
      <c r="C5946" s="620" t="s">
        <v>23</v>
      </c>
      <c r="D5946" s="612">
        <v>0</v>
      </c>
      <c r="E5946" s="621"/>
      <c r="F5946" s="614">
        <f t="shared" si="1632"/>
        <v>0</v>
      </c>
      <c r="G5946" s="518"/>
      <c r="H5946" s="446"/>
      <c r="I5946" s="447"/>
      <c r="J5946" s="448"/>
      <c r="K5946" s="419"/>
      <c r="L5946" s="446"/>
      <c r="M5946" s="446"/>
      <c r="N5946" s="447"/>
      <c r="O5946" s="448"/>
      <c r="P5946" s="420"/>
      <c r="Q5946" s="525" t="str">
        <f>IF(OR(SUM(J5946:J5948)&gt;0,SUM(O5946:O5948)&gt;0),"xx","")</f>
        <v/>
      </c>
      <c r="R5946" s="526" t="str">
        <f t="shared" si="1643"/>
        <v/>
      </c>
      <c r="S5946" s="526" t="str">
        <f t="shared" si="1635"/>
        <v/>
      </c>
      <c r="V5946" s="433" t="str">
        <f>VLOOKUP(A5946,[3]Cartilha!$A:$A,1,FALSE)</f>
        <v>10.1.17.1</v>
      </c>
      <c r="W5946" s="367"/>
    </row>
    <row r="5947" spans="1:23" hidden="1" x14ac:dyDescent="0.2">
      <c r="A5947" s="623" t="s">
        <v>6330</v>
      </c>
      <c r="B5947" s="616"/>
      <c r="C5947" s="620" t="s">
        <v>6331</v>
      </c>
      <c r="D5947" s="612">
        <v>0</v>
      </c>
      <c r="E5947" s="621"/>
      <c r="F5947" s="614">
        <f t="shared" si="1632"/>
        <v>0</v>
      </c>
      <c r="G5947" s="537"/>
      <c r="H5947" s="447"/>
      <c r="I5947" s="447"/>
      <c r="J5947" s="448"/>
      <c r="K5947" s="419"/>
      <c r="L5947" s="447"/>
      <c r="M5947" s="447"/>
      <c r="N5947" s="447"/>
      <c r="O5947" s="448"/>
      <c r="P5947" s="420"/>
      <c r="Q5947" s="525" t="str">
        <f>IF(OR(SUM(J5947)&gt;0,SUM(O5947)&gt;0),"xx","")</f>
        <v/>
      </c>
      <c r="R5947" s="526" t="str">
        <f t="shared" si="1643"/>
        <v/>
      </c>
      <c r="S5947" s="526" t="str">
        <f t="shared" si="1635"/>
        <v/>
      </c>
      <c r="V5947" s="433" t="str">
        <f>VLOOKUP(A5947,[3]Cartilha!$A:$A,1,FALSE)</f>
        <v>10.1.17.2</v>
      </c>
      <c r="W5947" s="367"/>
    </row>
    <row r="5948" spans="1:23" x14ac:dyDescent="0.2">
      <c r="A5948" s="623" t="s">
        <v>2083</v>
      </c>
      <c r="B5948" s="616"/>
      <c r="C5948" s="620" t="s">
        <v>45</v>
      </c>
      <c r="D5948" s="612">
        <v>0</v>
      </c>
      <c r="E5948" s="621"/>
      <c r="F5948" s="614">
        <f t="shared" si="1632"/>
        <v>0</v>
      </c>
      <c r="G5948" s="538"/>
      <c r="H5948" s="466"/>
      <c r="I5948" s="449"/>
      <c r="J5948" s="450"/>
      <c r="K5948" s="452"/>
      <c r="L5948" s="466"/>
      <c r="M5948" s="466"/>
      <c r="N5948" s="449"/>
      <c r="O5948" s="450"/>
      <c r="P5948" s="451"/>
      <c r="Q5948" s="525" t="str">
        <f>IF(OR(SUM(J5950:J5983)&gt;0,SUM(O5950:O5983)&gt;0),"xx","")</f>
        <v>xx</v>
      </c>
      <c r="R5948" s="526" t="str">
        <f t="shared" si="1643"/>
        <v>x</v>
      </c>
      <c r="S5948" s="526" t="str">
        <f t="shared" si="1635"/>
        <v>x</v>
      </c>
      <c r="V5948" s="433" t="str">
        <f>VLOOKUP(A5948,[3]Cartilha!$A:$A,1,FALSE)</f>
        <v>10.2</v>
      </c>
      <c r="W5948" s="367"/>
    </row>
    <row r="5949" spans="1:23" hidden="1" x14ac:dyDescent="0.2">
      <c r="A5949" s="576" t="s">
        <v>2084</v>
      </c>
      <c r="B5949" s="616"/>
      <c r="C5949" s="639" t="s">
        <v>46</v>
      </c>
      <c r="D5949" s="612">
        <v>0</v>
      </c>
      <c r="E5949" s="621"/>
      <c r="F5949" s="614">
        <f t="shared" si="1632"/>
        <v>0</v>
      </c>
      <c r="G5949" s="537"/>
      <c r="H5949" s="447"/>
      <c r="I5949" s="447"/>
      <c r="J5949" s="448"/>
      <c r="K5949" s="419"/>
      <c r="L5949" s="447"/>
      <c r="M5949" s="447"/>
      <c r="N5949" s="447"/>
      <c r="O5949" s="448"/>
      <c r="P5949" s="420"/>
      <c r="Q5949" s="525" t="str">
        <f>IF(OR(SUM(J5949)&gt;0,SUM(O5949)&gt;0),"xx","")</f>
        <v/>
      </c>
      <c r="R5949" s="526" t="str">
        <f t="shared" si="1643"/>
        <v/>
      </c>
      <c r="S5949" s="526" t="str">
        <f t="shared" si="1635"/>
        <v/>
      </c>
      <c r="V5949" s="433" t="str">
        <f>VLOOKUP(A5949,[3]Cartilha!$A:$A,1,FALSE)</f>
        <v>10.2.1</v>
      </c>
      <c r="W5949" s="367"/>
    </row>
    <row r="5950" spans="1:23" hidden="1" x14ac:dyDescent="0.2">
      <c r="A5950" s="623" t="s">
        <v>2085</v>
      </c>
      <c r="B5950" s="616"/>
      <c r="C5950" s="620" t="s">
        <v>47</v>
      </c>
      <c r="D5950" s="612">
        <v>0</v>
      </c>
      <c r="E5950" s="621"/>
      <c r="F5950" s="614">
        <f t="shared" si="1632"/>
        <v>0</v>
      </c>
      <c r="G5950" s="518"/>
      <c r="H5950" s="446"/>
      <c r="I5950" s="447"/>
      <c r="J5950" s="448"/>
      <c r="K5950" s="419"/>
      <c r="L5950" s="446"/>
      <c r="M5950" s="446"/>
      <c r="N5950" s="447"/>
      <c r="O5950" s="448"/>
      <c r="P5950" s="420"/>
      <c r="Q5950" s="525" t="str">
        <f>IF(OR(SUM(J5951:J5954)&gt;0,SUM(O5951:O5954)&gt;0),"xx","")</f>
        <v/>
      </c>
      <c r="R5950" s="526" t="str">
        <f t="shared" si="1643"/>
        <v/>
      </c>
      <c r="S5950" s="526" t="str">
        <f t="shared" si="1635"/>
        <v/>
      </c>
      <c r="V5950" s="433" t="str">
        <f>VLOOKUP(A5950,[3]Cartilha!$A:$A,1,FALSE)</f>
        <v>10.2.2</v>
      </c>
      <c r="W5950" s="367"/>
    </row>
    <row r="5951" spans="1:23" hidden="1" x14ac:dyDescent="0.2">
      <c r="A5951" s="623">
        <v>98560</v>
      </c>
      <c r="B5951" s="616" t="s">
        <v>3171</v>
      </c>
      <c r="C5951" s="620" t="s">
        <v>2524</v>
      </c>
      <c r="D5951" s="612" t="s">
        <v>170</v>
      </c>
      <c r="E5951" s="621">
        <v>47.6</v>
      </c>
      <c r="F5951" s="614">
        <f t="shared" si="1632"/>
        <v>57.39</v>
      </c>
      <c r="G5951" s="510"/>
      <c r="H5951" s="423"/>
      <c r="I5951" s="422">
        <f>IF(ISBLANK(E5951),0,ROUND(F5951*G5951,2))</f>
        <v>0</v>
      </c>
      <c r="J5951" s="422">
        <f>IF(ISBLANK(G5951),0,ROUND(G5951*H5951,2))</f>
        <v>0</v>
      </c>
      <c r="K5951" s="419"/>
      <c r="L5951" s="423">
        <f t="shared" ref="L5951:M5954" si="1645">G5951</f>
        <v>0</v>
      </c>
      <c r="M5951" s="423">
        <f t="shared" si="1645"/>
        <v>0</v>
      </c>
      <c r="N5951" s="424">
        <f>IF(ISBLANK(E5951),0,ROUND(F5951*L5951,2))</f>
        <v>0</v>
      </c>
      <c r="O5951" s="424">
        <f>IF(ISBLANK(L5951),0,ROUND(L5951*M5951,2))</f>
        <v>0</v>
      </c>
      <c r="P5951" s="420"/>
      <c r="Q5951" s="532"/>
      <c r="R5951" s="526" t="str">
        <f t="shared" si="1643"/>
        <v/>
      </c>
      <c r="S5951" s="526" t="str">
        <f t="shared" si="1635"/>
        <v/>
      </c>
      <c r="V5951" s="433">
        <f>VLOOKUP(A5951,[3]Cartilha!$A:$A,1,FALSE)</f>
        <v>98560</v>
      </c>
      <c r="W5951" s="367"/>
    </row>
    <row r="5952" spans="1:23" hidden="1" x14ac:dyDescent="0.2">
      <c r="A5952" s="623">
        <v>102803</v>
      </c>
      <c r="B5952" s="616" t="s">
        <v>3171</v>
      </c>
      <c r="C5952" s="620" t="s">
        <v>6332</v>
      </c>
      <c r="D5952" s="612" t="s">
        <v>170</v>
      </c>
      <c r="E5952" s="621">
        <v>2.34</v>
      </c>
      <c r="F5952" s="614">
        <f t="shared" si="1632"/>
        <v>2.82</v>
      </c>
      <c r="G5952" s="510"/>
      <c r="H5952" s="423"/>
      <c r="I5952" s="422">
        <f>IF(ISBLANK(E5952),0,ROUND(F5952*G5952,2))</f>
        <v>0</v>
      </c>
      <c r="J5952" s="422">
        <f>IF(ISBLANK(G5952),0,ROUND(G5952*H5952,2))</f>
        <v>0</v>
      </c>
      <c r="K5952" s="419"/>
      <c r="L5952" s="423">
        <f t="shared" si="1645"/>
        <v>0</v>
      </c>
      <c r="M5952" s="423">
        <f t="shared" si="1645"/>
        <v>0</v>
      </c>
      <c r="N5952" s="424">
        <f>IF(ISBLANK(E5952),0,ROUND(F5952*L5952,2))</f>
        <v>0</v>
      </c>
      <c r="O5952" s="424">
        <f>IF(ISBLANK(L5952),0,ROUND(L5952*M5952,2))</f>
        <v>0</v>
      </c>
      <c r="P5952" s="420"/>
      <c r="Q5952" s="532"/>
      <c r="R5952" s="526" t="str">
        <f t="shared" si="1643"/>
        <v/>
      </c>
      <c r="S5952" s="526" t="str">
        <f t="shared" si="1635"/>
        <v/>
      </c>
      <c r="V5952" s="433">
        <f>VLOOKUP(A5952,[3]Cartilha!$A:$A,1,FALSE)</f>
        <v>102803</v>
      </c>
      <c r="W5952" s="367"/>
    </row>
    <row r="5953" spans="1:23" ht="22.5" hidden="1" x14ac:dyDescent="0.2">
      <c r="A5953" s="623">
        <v>98561</v>
      </c>
      <c r="B5953" s="616" t="s">
        <v>3171</v>
      </c>
      <c r="C5953" s="620" t="s">
        <v>2525</v>
      </c>
      <c r="D5953" s="612" t="s">
        <v>170</v>
      </c>
      <c r="E5953" s="621">
        <v>41.83</v>
      </c>
      <c r="F5953" s="614">
        <f t="shared" si="1632"/>
        <v>50.43</v>
      </c>
      <c r="G5953" s="510"/>
      <c r="H5953" s="423"/>
      <c r="I5953" s="422">
        <f>IF(ISBLANK(E5953),0,ROUND(F5953*G5953,2))</f>
        <v>0</v>
      </c>
      <c r="J5953" s="422">
        <f>IF(ISBLANK(G5953),0,ROUND(G5953*H5953,2))</f>
        <v>0</v>
      </c>
      <c r="K5953" s="419"/>
      <c r="L5953" s="423">
        <f t="shared" si="1645"/>
        <v>0</v>
      </c>
      <c r="M5953" s="423">
        <f t="shared" si="1645"/>
        <v>0</v>
      </c>
      <c r="N5953" s="424">
        <f>IF(ISBLANK(E5953),0,ROUND(F5953*L5953,2))</f>
        <v>0</v>
      </c>
      <c r="O5953" s="424">
        <f>IF(ISBLANK(L5953),0,ROUND(L5953*M5953,2))</f>
        <v>0</v>
      </c>
      <c r="P5953" s="420"/>
      <c r="Q5953" s="532"/>
      <c r="R5953" s="526" t="str">
        <f t="shared" si="1643"/>
        <v/>
      </c>
      <c r="S5953" s="526" t="str">
        <f t="shared" si="1635"/>
        <v/>
      </c>
      <c r="V5953" s="433">
        <f>VLOOKUP(A5953,[3]Cartilha!$A:$A,1,FALSE)</f>
        <v>98561</v>
      </c>
      <c r="W5953" s="367"/>
    </row>
    <row r="5954" spans="1:23" ht="22.5" hidden="1" x14ac:dyDescent="0.2">
      <c r="A5954" s="623">
        <v>98562</v>
      </c>
      <c r="B5954" s="616" t="s">
        <v>3171</v>
      </c>
      <c r="C5954" s="620" t="s">
        <v>2526</v>
      </c>
      <c r="D5954" s="612" t="s">
        <v>170</v>
      </c>
      <c r="E5954" s="621">
        <v>41.3</v>
      </c>
      <c r="F5954" s="614">
        <f t="shared" si="1632"/>
        <v>49.79</v>
      </c>
      <c r="G5954" s="510"/>
      <c r="H5954" s="423"/>
      <c r="I5954" s="422">
        <f>IF(ISBLANK(E5954),0,ROUND(F5954*G5954,2))</f>
        <v>0</v>
      </c>
      <c r="J5954" s="422">
        <f>IF(ISBLANK(G5954),0,ROUND(G5954*H5954,2))</f>
        <v>0</v>
      </c>
      <c r="K5954" s="419"/>
      <c r="L5954" s="423">
        <f t="shared" si="1645"/>
        <v>0</v>
      </c>
      <c r="M5954" s="423">
        <f t="shared" si="1645"/>
        <v>0</v>
      </c>
      <c r="N5954" s="424">
        <f>IF(ISBLANK(E5954),0,ROUND(F5954*L5954,2))</f>
        <v>0</v>
      </c>
      <c r="O5954" s="424">
        <f>IF(ISBLANK(L5954),0,ROUND(L5954*M5954,2))</f>
        <v>0</v>
      </c>
      <c r="P5954" s="420"/>
      <c r="Q5954" s="532"/>
      <c r="R5954" s="526" t="str">
        <f t="shared" si="1643"/>
        <v/>
      </c>
      <c r="S5954" s="526" t="str">
        <f t="shared" si="1635"/>
        <v/>
      </c>
      <c r="V5954" s="433">
        <f>VLOOKUP(A5954,[3]Cartilha!$A:$A,1,FALSE)</f>
        <v>98562</v>
      </c>
      <c r="W5954" s="367"/>
    </row>
    <row r="5955" spans="1:23" hidden="1" x14ac:dyDescent="0.2">
      <c r="A5955" s="623" t="s">
        <v>6333</v>
      </c>
      <c r="B5955" s="616"/>
      <c r="C5955" s="620" t="s">
        <v>6334</v>
      </c>
      <c r="D5955" s="612">
        <v>0</v>
      </c>
      <c r="E5955" s="621"/>
      <c r="F5955" s="614">
        <f t="shared" si="1632"/>
        <v>0</v>
      </c>
      <c r="G5955" s="518"/>
      <c r="H5955" s="446"/>
      <c r="I5955" s="447"/>
      <c r="J5955" s="448"/>
      <c r="K5955" s="419"/>
      <c r="L5955" s="446"/>
      <c r="M5955" s="446"/>
      <c r="N5955" s="447"/>
      <c r="O5955" s="448"/>
      <c r="P5955" s="420"/>
      <c r="Q5955" s="525" t="str">
        <f>IF(OR(SUM(J5955)&gt;0,SUM(O5955)&gt;0),"xx","")</f>
        <v/>
      </c>
      <c r="R5955" s="526" t="str">
        <f t="shared" si="1643"/>
        <v/>
      </c>
      <c r="S5955" s="526" t="str">
        <f t="shared" si="1635"/>
        <v/>
      </c>
      <c r="V5955" s="433" t="str">
        <f>VLOOKUP(A5955,[3]Cartilha!$A:$A,1,FALSE)</f>
        <v>10.2.3</v>
      </c>
      <c r="W5955" s="367"/>
    </row>
    <row r="5956" spans="1:23" x14ac:dyDescent="0.2">
      <c r="A5956" s="623" t="s">
        <v>2086</v>
      </c>
      <c r="B5956" s="616"/>
      <c r="C5956" s="620" t="s">
        <v>48</v>
      </c>
      <c r="D5956" s="612">
        <v>0</v>
      </c>
      <c r="E5956" s="621"/>
      <c r="F5956" s="614">
        <f t="shared" si="1632"/>
        <v>0</v>
      </c>
      <c r="G5956" s="518"/>
      <c r="H5956" s="446"/>
      <c r="I5956" s="447"/>
      <c r="J5956" s="448"/>
      <c r="K5956" s="419"/>
      <c r="L5956" s="446"/>
      <c r="M5956" s="446"/>
      <c r="N5956" s="447"/>
      <c r="O5956" s="448"/>
      <c r="P5956" s="420"/>
      <c r="Q5956" s="525" t="str">
        <f>IF(OR(SUM(J5957:J5959)&gt;0,SUM(O5957:O5959)&gt;0),"xx","")</f>
        <v>xx</v>
      </c>
      <c r="R5956" s="526" t="str">
        <f t="shared" si="1643"/>
        <v>x</v>
      </c>
      <c r="S5956" s="526" t="str">
        <f t="shared" si="1635"/>
        <v>x</v>
      </c>
      <c r="V5956" s="433" t="str">
        <f>VLOOKUP(A5956,[3]Cartilha!$A:$A,1,FALSE)</f>
        <v>10.2.4</v>
      </c>
      <c r="W5956" s="367"/>
    </row>
    <row r="5957" spans="1:23" ht="22.5" hidden="1" x14ac:dyDescent="0.2">
      <c r="A5957" s="623">
        <v>98546</v>
      </c>
      <c r="B5957" s="616" t="s">
        <v>3171</v>
      </c>
      <c r="C5957" s="620" t="s">
        <v>2528</v>
      </c>
      <c r="D5957" s="612" t="s">
        <v>170</v>
      </c>
      <c r="E5957" s="621">
        <v>98.03</v>
      </c>
      <c r="F5957" s="614">
        <f t="shared" si="1632"/>
        <v>118.18</v>
      </c>
      <c r="G5957" s="510"/>
      <c r="H5957" s="423"/>
      <c r="I5957" s="422">
        <f>IF(ISBLANK(E5957),0,ROUND(F5957*G5957,2))</f>
        <v>0</v>
      </c>
      <c r="J5957" s="422">
        <f>IF(ISBLANK(G5957),0,ROUND(G5957*H5957,2))</f>
        <v>0</v>
      </c>
      <c r="K5957" s="419"/>
      <c r="L5957" s="423">
        <f t="shared" ref="L5957:M5959" si="1646">G5957</f>
        <v>0</v>
      </c>
      <c r="M5957" s="423">
        <f t="shared" si="1646"/>
        <v>0</v>
      </c>
      <c r="N5957" s="424">
        <f>IF(ISBLANK(E5957),0,ROUND(F5957*L5957,2))</f>
        <v>0</v>
      </c>
      <c r="O5957" s="424">
        <f>IF(ISBLANK(L5957),0,ROUND(L5957*M5957,2))</f>
        <v>0</v>
      </c>
      <c r="P5957" s="420"/>
      <c r="Q5957" s="525"/>
      <c r="R5957" s="526" t="str">
        <f t="shared" si="1643"/>
        <v/>
      </c>
      <c r="S5957" s="526" t="str">
        <f t="shared" si="1635"/>
        <v/>
      </c>
      <c r="V5957" s="433">
        <f>VLOOKUP(A5957,[3]Cartilha!$A:$A,1,FALSE)</f>
        <v>98546</v>
      </c>
      <c r="W5957" s="367"/>
    </row>
    <row r="5958" spans="1:23" ht="22.5" hidden="1" x14ac:dyDescent="0.2">
      <c r="A5958" s="623">
        <v>98547</v>
      </c>
      <c r="B5958" s="616" t="s">
        <v>3171</v>
      </c>
      <c r="C5958" s="620" t="s">
        <v>2529</v>
      </c>
      <c r="D5958" s="612" t="s">
        <v>170</v>
      </c>
      <c r="E5958" s="621">
        <v>183.97</v>
      </c>
      <c r="F5958" s="614">
        <f t="shared" si="1632"/>
        <v>221.79</v>
      </c>
      <c r="G5958" s="510"/>
      <c r="H5958" s="423"/>
      <c r="I5958" s="422">
        <f>IF(ISBLANK(E5958),0,ROUND(F5958*G5958,2))</f>
        <v>0</v>
      </c>
      <c r="J5958" s="422">
        <f>IF(ISBLANK(G5958),0,ROUND(G5958*H5958,2))</f>
        <v>0</v>
      </c>
      <c r="K5958" s="419"/>
      <c r="L5958" s="423">
        <f t="shared" si="1646"/>
        <v>0</v>
      </c>
      <c r="M5958" s="423">
        <f t="shared" si="1646"/>
        <v>0</v>
      </c>
      <c r="N5958" s="424">
        <f>IF(ISBLANK(E5958),0,ROUND(F5958*L5958,2))</f>
        <v>0</v>
      </c>
      <c r="O5958" s="424">
        <f>IF(ISBLANK(L5958),0,ROUND(L5958*M5958,2))</f>
        <v>0</v>
      </c>
      <c r="P5958" s="420"/>
      <c r="Q5958" s="525"/>
      <c r="R5958" s="526" t="str">
        <f t="shared" si="1643"/>
        <v/>
      </c>
      <c r="S5958" s="526" t="str">
        <f t="shared" si="1635"/>
        <v/>
      </c>
      <c r="V5958" s="433">
        <f>VLOOKUP(A5958,[3]Cartilha!$A:$A,1,FALSE)</f>
        <v>98547</v>
      </c>
      <c r="W5958" s="367"/>
    </row>
    <row r="5959" spans="1:23" x14ac:dyDescent="0.2">
      <c r="A5959" s="623">
        <v>98557</v>
      </c>
      <c r="B5959" s="616" t="s">
        <v>3171</v>
      </c>
      <c r="C5959" s="620" t="s">
        <v>2530</v>
      </c>
      <c r="D5959" s="612" t="s">
        <v>170</v>
      </c>
      <c r="E5959" s="621">
        <v>39.51</v>
      </c>
      <c r="F5959" s="614">
        <f t="shared" si="1632"/>
        <v>47.63</v>
      </c>
      <c r="G5959" s="510">
        <v>34.56</v>
      </c>
      <c r="H5959" s="423">
        <f>F5959</f>
        <v>47.63</v>
      </c>
      <c r="I5959" s="422">
        <f>IF(ISBLANK(E5959),0,ROUND(F5959*G5959,2))</f>
        <v>1646.09</v>
      </c>
      <c r="J5959" s="422">
        <f>IF(ISBLANK(G5959),0,ROUND(G5959*H5959,2))</f>
        <v>1646.09</v>
      </c>
      <c r="K5959" s="419"/>
      <c r="L5959" s="423">
        <f t="shared" si="1646"/>
        <v>34.56</v>
      </c>
      <c r="M5959" s="423">
        <f t="shared" si="1646"/>
        <v>47.63</v>
      </c>
      <c r="N5959" s="424">
        <f>IF(ISBLANK(E5959),0,ROUND(F5959*L5959,2))</f>
        <v>1646.09</v>
      </c>
      <c r="O5959" s="424">
        <f>IF(ISBLANK(L5959),0,ROUND(L5959*M5959,2))</f>
        <v>1646.09</v>
      </c>
      <c r="P5959" s="420"/>
      <c r="Q5959" s="525"/>
      <c r="R5959" s="526" t="str">
        <f t="shared" si="1643"/>
        <v>x</v>
      </c>
      <c r="S5959" s="526" t="str">
        <f t="shared" si="1635"/>
        <v>x</v>
      </c>
      <c r="V5959" s="433">
        <f>VLOOKUP(A5959,[3]Cartilha!$A:$A,1,FALSE)</f>
        <v>98557</v>
      </c>
      <c r="W5959" s="367"/>
    </row>
    <row r="5960" spans="1:23" hidden="1" x14ac:dyDescent="0.2">
      <c r="A5960" s="623" t="s">
        <v>6335</v>
      </c>
      <c r="B5960" s="616"/>
      <c r="C5960" s="620" t="s">
        <v>6336</v>
      </c>
      <c r="D5960" s="612">
        <v>0</v>
      </c>
      <c r="E5960" s="621"/>
      <c r="F5960" s="614">
        <f t="shared" si="1632"/>
        <v>0</v>
      </c>
      <c r="G5960" s="518"/>
      <c r="H5960" s="446"/>
      <c r="I5960" s="447"/>
      <c r="J5960" s="448"/>
      <c r="K5960" s="419"/>
      <c r="L5960" s="446"/>
      <c r="M5960" s="446"/>
      <c r="N5960" s="447"/>
      <c r="O5960" s="448"/>
      <c r="P5960" s="420"/>
      <c r="Q5960" s="525" t="str">
        <f>IF(OR(SUM(J5960)&gt;0,SUM(O5960)&gt;0),"xx","")</f>
        <v/>
      </c>
      <c r="R5960" s="526" t="str">
        <f t="shared" si="1643"/>
        <v/>
      </c>
      <c r="S5960" s="526" t="str">
        <f t="shared" si="1635"/>
        <v/>
      </c>
      <c r="V5960" s="433" t="str">
        <f>VLOOKUP(A5960,[3]Cartilha!$A:$A,1,FALSE)</f>
        <v>10.2.5</v>
      </c>
      <c r="W5960" s="367"/>
    </row>
    <row r="5961" spans="1:23" hidden="1" x14ac:dyDescent="0.2">
      <c r="A5961" s="623" t="s">
        <v>2087</v>
      </c>
      <c r="B5961" s="616"/>
      <c r="C5961" s="620" t="s">
        <v>49</v>
      </c>
      <c r="D5961" s="612">
        <v>0</v>
      </c>
      <c r="E5961" s="621"/>
      <c r="F5961" s="614">
        <f t="shared" si="1632"/>
        <v>0</v>
      </c>
      <c r="G5961" s="518"/>
      <c r="H5961" s="446"/>
      <c r="I5961" s="447"/>
      <c r="J5961" s="448"/>
      <c r="K5961" s="419"/>
      <c r="L5961" s="446"/>
      <c r="M5961" s="446"/>
      <c r="N5961" s="447"/>
      <c r="O5961" s="448"/>
      <c r="P5961" s="420"/>
      <c r="Q5961" s="525" t="str">
        <f>IF(OR(SUM(J5962:J5965)&gt;0,SUM(O5962:O5965)&gt;0),"xx","")</f>
        <v/>
      </c>
      <c r="R5961" s="526" t="str">
        <f t="shared" si="1643"/>
        <v/>
      </c>
      <c r="S5961" s="526" t="str">
        <f t="shared" si="1635"/>
        <v/>
      </c>
      <c r="V5961" s="433" t="str">
        <f>VLOOKUP(A5961,[3]Cartilha!$A:$A,1,FALSE)</f>
        <v>10.2.6</v>
      </c>
      <c r="W5961" s="367"/>
    </row>
    <row r="5962" spans="1:23" hidden="1" x14ac:dyDescent="0.2">
      <c r="A5962" s="623">
        <v>98555</v>
      </c>
      <c r="B5962" s="616" t="s">
        <v>3171</v>
      </c>
      <c r="C5962" s="620" t="s">
        <v>3948</v>
      </c>
      <c r="D5962" s="612" t="s">
        <v>170</v>
      </c>
      <c r="E5962" s="621">
        <v>26.65</v>
      </c>
      <c r="F5962" s="614">
        <f t="shared" si="1632"/>
        <v>32.130000000000003</v>
      </c>
      <c r="G5962" s="510"/>
      <c r="H5962" s="423"/>
      <c r="I5962" s="422">
        <f>IF(ISBLANK(E5962),0,ROUND(F5962*G5962,2))</f>
        <v>0</v>
      </c>
      <c r="J5962" s="422">
        <f>IF(ISBLANK(G5962),0,ROUND(G5962*H5962,2))</f>
        <v>0</v>
      </c>
      <c r="K5962" s="419"/>
      <c r="L5962" s="423">
        <f t="shared" ref="L5962:M5965" si="1647">G5962</f>
        <v>0</v>
      </c>
      <c r="M5962" s="423">
        <f t="shared" si="1647"/>
        <v>0</v>
      </c>
      <c r="N5962" s="424">
        <f>IF(ISBLANK(E5962),0,ROUND(F5962*L5962,2))</f>
        <v>0</v>
      </c>
      <c r="O5962" s="424">
        <f>IF(ISBLANK(L5962),0,ROUND(L5962*M5962,2))</f>
        <v>0</v>
      </c>
      <c r="P5962" s="420"/>
      <c r="Q5962" s="532"/>
      <c r="R5962" s="526" t="str">
        <f t="shared" si="1643"/>
        <v/>
      </c>
      <c r="S5962" s="526" t="str">
        <f t="shared" si="1635"/>
        <v/>
      </c>
      <c r="V5962" s="433">
        <f>VLOOKUP(A5962,[3]Cartilha!$A:$A,1,FALSE)</f>
        <v>98555</v>
      </c>
      <c r="W5962" s="367"/>
    </row>
    <row r="5963" spans="1:23" ht="22.5" hidden="1" x14ac:dyDescent="0.2">
      <c r="A5963" s="623">
        <v>98556</v>
      </c>
      <c r="B5963" s="616" t="s">
        <v>3171</v>
      </c>
      <c r="C5963" s="620" t="s">
        <v>3949</v>
      </c>
      <c r="D5963" s="612" t="s">
        <v>170</v>
      </c>
      <c r="E5963" s="621">
        <v>49.94</v>
      </c>
      <c r="F5963" s="614">
        <f t="shared" si="1632"/>
        <v>60.21</v>
      </c>
      <c r="G5963" s="510"/>
      <c r="H5963" s="423"/>
      <c r="I5963" s="422">
        <f>IF(ISBLANK(E5963),0,ROUND(F5963*G5963,2))</f>
        <v>0</v>
      </c>
      <c r="J5963" s="422">
        <f>IF(ISBLANK(G5963),0,ROUND(G5963*H5963,2))</f>
        <v>0</v>
      </c>
      <c r="K5963" s="419"/>
      <c r="L5963" s="423">
        <f t="shared" si="1647"/>
        <v>0</v>
      </c>
      <c r="M5963" s="423">
        <f t="shared" si="1647"/>
        <v>0</v>
      </c>
      <c r="N5963" s="424">
        <f>IF(ISBLANK(E5963),0,ROUND(F5963*L5963,2))</f>
        <v>0</v>
      </c>
      <c r="O5963" s="424">
        <f>IF(ISBLANK(L5963),0,ROUND(L5963*M5963,2))</f>
        <v>0</v>
      </c>
      <c r="P5963" s="420"/>
      <c r="Q5963" s="532"/>
      <c r="R5963" s="526" t="str">
        <f t="shared" si="1643"/>
        <v/>
      </c>
      <c r="S5963" s="526" t="str">
        <f t="shared" si="1635"/>
        <v/>
      </c>
      <c r="V5963" s="433">
        <f>VLOOKUP(A5963,[3]Cartilha!$A:$A,1,FALSE)</f>
        <v>98556</v>
      </c>
      <c r="W5963" s="367"/>
    </row>
    <row r="5964" spans="1:23" ht="22.5" hidden="1" x14ac:dyDescent="0.2">
      <c r="A5964" s="623">
        <v>98558</v>
      </c>
      <c r="B5964" s="616" t="s">
        <v>3171</v>
      </c>
      <c r="C5964" s="620" t="s">
        <v>3950</v>
      </c>
      <c r="D5964" s="612" t="s">
        <v>169</v>
      </c>
      <c r="E5964" s="621">
        <v>7.59</v>
      </c>
      <c r="F5964" s="614">
        <f t="shared" si="1632"/>
        <v>9.15</v>
      </c>
      <c r="G5964" s="510"/>
      <c r="H5964" s="423"/>
      <c r="I5964" s="422">
        <f>IF(ISBLANK(E5964),0,ROUND(F5964*G5964,2))</f>
        <v>0</v>
      </c>
      <c r="J5964" s="422">
        <f>IF(ISBLANK(G5964),0,ROUND(G5964*H5964,2))</f>
        <v>0</v>
      </c>
      <c r="K5964" s="419"/>
      <c r="L5964" s="423">
        <f t="shared" si="1647"/>
        <v>0</v>
      </c>
      <c r="M5964" s="423">
        <f t="shared" si="1647"/>
        <v>0</v>
      </c>
      <c r="N5964" s="424">
        <f>IF(ISBLANK(E5964),0,ROUND(F5964*L5964,2))</f>
        <v>0</v>
      </c>
      <c r="O5964" s="424">
        <f>IF(ISBLANK(L5964),0,ROUND(L5964*M5964,2))</f>
        <v>0</v>
      </c>
      <c r="P5964" s="420"/>
      <c r="Q5964" s="532"/>
      <c r="R5964" s="526" t="str">
        <f t="shared" si="1643"/>
        <v/>
      </c>
      <c r="S5964" s="526" t="str">
        <f t="shared" si="1635"/>
        <v/>
      </c>
      <c r="V5964" s="433">
        <f>VLOOKUP(A5964,[3]Cartilha!$A:$A,1,FALSE)</f>
        <v>98558</v>
      </c>
      <c r="W5964" s="367"/>
    </row>
    <row r="5965" spans="1:23" hidden="1" x14ac:dyDescent="0.2">
      <c r="A5965" s="623">
        <v>98559</v>
      </c>
      <c r="B5965" s="616" t="s">
        <v>3171</v>
      </c>
      <c r="C5965" s="620" t="s">
        <v>2527</v>
      </c>
      <c r="D5965" s="612" t="s">
        <v>7029</v>
      </c>
      <c r="E5965" s="621">
        <v>4.55</v>
      </c>
      <c r="F5965" s="614">
        <f t="shared" si="1632"/>
        <v>5.49</v>
      </c>
      <c r="G5965" s="510"/>
      <c r="H5965" s="423"/>
      <c r="I5965" s="422">
        <f>IF(ISBLANK(E5965),0,ROUND(F5965*G5965,2))</f>
        <v>0</v>
      </c>
      <c r="J5965" s="422">
        <f>IF(ISBLANK(G5965),0,ROUND(G5965*H5965,2))</f>
        <v>0</v>
      </c>
      <c r="K5965" s="419"/>
      <c r="L5965" s="423">
        <f t="shared" si="1647"/>
        <v>0</v>
      </c>
      <c r="M5965" s="423">
        <f t="shared" si="1647"/>
        <v>0</v>
      </c>
      <c r="N5965" s="424">
        <f>IF(ISBLANK(E5965),0,ROUND(F5965*L5965,2))</f>
        <v>0</v>
      </c>
      <c r="O5965" s="424">
        <f>IF(ISBLANK(L5965),0,ROUND(L5965*M5965,2))</f>
        <v>0</v>
      </c>
      <c r="P5965" s="420"/>
      <c r="Q5965" s="532"/>
      <c r="R5965" s="526" t="str">
        <f t="shared" si="1643"/>
        <v/>
      </c>
      <c r="S5965" s="526" t="str">
        <f t="shared" si="1635"/>
        <v/>
      </c>
      <c r="V5965" s="433">
        <f>VLOOKUP(A5965,[3]Cartilha!$A:$A,1,FALSE)</f>
        <v>98559</v>
      </c>
      <c r="W5965" s="367"/>
    </row>
    <row r="5966" spans="1:23" hidden="1" x14ac:dyDescent="0.2">
      <c r="A5966" s="623" t="s">
        <v>6337</v>
      </c>
      <c r="B5966" s="616"/>
      <c r="C5966" s="620" t="s">
        <v>6338</v>
      </c>
      <c r="D5966" s="612">
        <v>0</v>
      </c>
      <c r="E5966" s="621"/>
      <c r="F5966" s="614">
        <f t="shared" si="1632"/>
        <v>0</v>
      </c>
      <c r="G5966" s="518"/>
      <c r="H5966" s="446"/>
      <c r="I5966" s="447"/>
      <c r="J5966" s="448"/>
      <c r="K5966" s="419"/>
      <c r="L5966" s="446"/>
      <c r="M5966" s="446"/>
      <c r="N5966" s="447"/>
      <c r="O5966" s="448"/>
      <c r="P5966" s="420"/>
      <c r="Q5966" s="525" t="str">
        <f>IF(OR(SUM(J5966)&gt;0,SUM(O5966)&gt;0),"xx","")</f>
        <v/>
      </c>
      <c r="R5966" s="526" t="str">
        <f t="shared" si="1643"/>
        <v/>
      </c>
      <c r="S5966" s="526" t="str">
        <f t="shared" si="1635"/>
        <v/>
      </c>
      <c r="V5966" s="433" t="str">
        <f>VLOOKUP(A5966,[3]Cartilha!$A:$A,1,FALSE)</f>
        <v>10.2.7</v>
      </c>
      <c r="W5966" s="367"/>
    </row>
    <row r="5967" spans="1:23" hidden="1" x14ac:dyDescent="0.2">
      <c r="A5967" s="623" t="s">
        <v>2088</v>
      </c>
      <c r="B5967" s="616"/>
      <c r="C5967" s="620" t="s">
        <v>50</v>
      </c>
      <c r="D5967" s="612">
        <v>0</v>
      </c>
      <c r="E5967" s="621"/>
      <c r="F5967" s="614">
        <f t="shared" si="1632"/>
        <v>0</v>
      </c>
      <c r="G5967" s="518"/>
      <c r="H5967" s="446"/>
      <c r="I5967" s="447"/>
      <c r="J5967" s="448"/>
      <c r="K5967" s="419"/>
      <c r="L5967" s="446"/>
      <c r="M5967" s="446"/>
      <c r="N5967" s="447"/>
      <c r="O5967" s="448"/>
      <c r="P5967" s="420"/>
      <c r="Q5967" s="525" t="str">
        <f>IF(OR(SUM(J5967)&gt;0,SUM(O5967)&gt;0),"xx","")</f>
        <v/>
      </c>
      <c r="R5967" s="526" t="str">
        <f t="shared" si="1643"/>
        <v/>
      </c>
      <c r="S5967" s="526" t="str">
        <f t="shared" si="1635"/>
        <v/>
      </c>
      <c r="V5967" s="433" t="str">
        <f>VLOOKUP(A5967,[3]Cartilha!$A:$A,1,FALSE)</f>
        <v>10.2.8</v>
      </c>
      <c r="W5967" s="367"/>
    </row>
    <row r="5968" spans="1:23" hidden="1" x14ac:dyDescent="0.2">
      <c r="A5968" s="623" t="s">
        <v>2089</v>
      </c>
      <c r="B5968" s="616"/>
      <c r="C5968" s="620" t="s">
        <v>2531</v>
      </c>
      <c r="D5968" s="612">
        <v>0</v>
      </c>
      <c r="E5968" s="621"/>
      <c r="F5968" s="614">
        <f t="shared" si="1632"/>
        <v>0</v>
      </c>
      <c r="G5968" s="518"/>
      <c r="H5968" s="446"/>
      <c r="I5968" s="447"/>
      <c r="J5968" s="448"/>
      <c r="K5968" s="419"/>
      <c r="L5968" s="446"/>
      <c r="M5968" s="446"/>
      <c r="N5968" s="447"/>
      <c r="O5968" s="448"/>
      <c r="P5968" s="420"/>
      <c r="Q5968" s="525" t="str">
        <f>IF(OR(SUM(J5969:J5979)&gt;0,SUM(O5969:O5979)&gt;0),"xx","")</f>
        <v/>
      </c>
      <c r="R5968" s="526" t="str">
        <f t="shared" si="1643"/>
        <v/>
      </c>
      <c r="S5968" s="526" t="str">
        <f t="shared" si="1635"/>
        <v/>
      </c>
      <c r="V5968" s="433" t="str">
        <f>VLOOKUP(A5968,[3]Cartilha!$A:$A,1,FALSE)</f>
        <v>10.2.9</v>
      </c>
      <c r="W5968" s="367"/>
    </row>
    <row r="5969" spans="1:23" hidden="1" x14ac:dyDescent="0.2">
      <c r="A5969" s="623">
        <v>98563</v>
      </c>
      <c r="B5969" s="616" t="s">
        <v>3171</v>
      </c>
      <c r="C5969" s="620" t="s">
        <v>2532</v>
      </c>
      <c r="D5969" s="612" t="s">
        <v>170</v>
      </c>
      <c r="E5969" s="621">
        <v>33.4</v>
      </c>
      <c r="F5969" s="614">
        <f t="shared" si="1632"/>
        <v>40.270000000000003</v>
      </c>
      <c r="G5969" s="510"/>
      <c r="H5969" s="423"/>
      <c r="I5969" s="422">
        <f t="shared" ref="I5969:I5979" si="1648">IF(ISBLANK(E5969),0,ROUND(F5969*G5969,2))</f>
        <v>0</v>
      </c>
      <c r="J5969" s="422">
        <f t="shared" ref="J5969:J5979" si="1649">IF(ISBLANK(G5969),0,ROUND(G5969*H5969,2))</f>
        <v>0</v>
      </c>
      <c r="K5969" s="419"/>
      <c r="L5969" s="423">
        <f t="shared" ref="L5969:L5979" si="1650">G5969</f>
        <v>0</v>
      </c>
      <c r="M5969" s="423">
        <f t="shared" ref="M5969:M5979" si="1651">H5969</f>
        <v>0</v>
      </c>
      <c r="N5969" s="424">
        <f t="shared" ref="N5969:N5979" si="1652">IF(ISBLANK(E5969),0,ROUND(F5969*L5969,2))</f>
        <v>0</v>
      </c>
      <c r="O5969" s="424">
        <f t="shared" ref="O5969:O5979" si="1653">IF(ISBLANK(L5969),0,ROUND(L5969*M5969,2))</f>
        <v>0</v>
      </c>
      <c r="P5969" s="420"/>
      <c r="Q5969" s="532"/>
      <c r="R5969" s="526" t="str">
        <f t="shared" si="1643"/>
        <v/>
      </c>
      <c r="S5969" s="526" t="str">
        <f t="shared" si="1635"/>
        <v/>
      </c>
      <c r="V5969" s="433">
        <f>VLOOKUP(A5969,[3]Cartilha!$A:$A,1,FALSE)</f>
        <v>98563</v>
      </c>
      <c r="W5969" s="367"/>
    </row>
    <row r="5970" spans="1:23" hidden="1" x14ac:dyDescent="0.2">
      <c r="A5970" s="623">
        <v>98564</v>
      </c>
      <c r="B5970" s="616" t="s">
        <v>3171</v>
      </c>
      <c r="C5970" s="620" t="s">
        <v>2533</v>
      </c>
      <c r="D5970" s="612" t="s">
        <v>170</v>
      </c>
      <c r="E5970" s="621">
        <v>48.95</v>
      </c>
      <c r="F5970" s="614">
        <f t="shared" si="1632"/>
        <v>59.01</v>
      </c>
      <c r="G5970" s="510"/>
      <c r="H5970" s="423"/>
      <c r="I5970" s="422">
        <f t="shared" si="1648"/>
        <v>0</v>
      </c>
      <c r="J5970" s="422">
        <f t="shared" si="1649"/>
        <v>0</v>
      </c>
      <c r="K5970" s="419"/>
      <c r="L5970" s="423">
        <f t="shared" si="1650"/>
        <v>0</v>
      </c>
      <c r="M5970" s="423">
        <f t="shared" si="1651"/>
        <v>0</v>
      </c>
      <c r="N5970" s="424">
        <f t="shared" si="1652"/>
        <v>0</v>
      </c>
      <c r="O5970" s="424">
        <f t="shared" si="1653"/>
        <v>0</v>
      </c>
      <c r="P5970" s="420"/>
      <c r="Q5970" s="532"/>
      <c r="R5970" s="526" t="str">
        <f t="shared" si="1643"/>
        <v/>
      </c>
      <c r="S5970" s="526" t="str">
        <f t="shared" si="1635"/>
        <v/>
      </c>
      <c r="V5970" s="433">
        <f>VLOOKUP(A5970,[3]Cartilha!$A:$A,1,FALSE)</f>
        <v>98564</v>
      </c>
      <c r="W5970" s="367"/>
    </row>
    <row r="5971" spans="1:23" hidden="1" x14ac:dyDescent="0.2">
      <c r="A5971" s="623">
        <v>98565</v>
      </c>
      <c r="B5971" s="616" t="s">
        <v>3171</v>
      </c>
      <c r="C5971" s="620" t="s">
        <v>2534</v>
      </c>
      <c r="D5971" s="612" t="s">
        <v>170</v>
      </c>
      <c r="E5971" s="621">
        <v>48.32</v>
      </c>
      <c r="F5971" s="614">
        <f t="shared" si="1632"/>
        <v>58.25</v>
      </c>
      <c r="G5971" s="510"/>
      <c r="H5971" s="423"/>
      <c r="I5971" s="422">
        <f t="shared" si="1648"/>
        <v>0</v>
      </c>
      <c r="J5971" s="422">
        <f t="shared" si="1649"/>
        <v>0</v>
      </c>
      <c r="K5971" s="419"/>
      <c r="L5971" s="423">
        <f t="shared" si="1650"/>
        <v>0</v>
      </c>
      <c r="M5971" s="423">
        <f t="shared" si="1651"/>
        <v>0</v>
      </c>
      <c r="N5971" s="424">
        <f t="shared" si="1652"/>
        <v>0</v>
      </c>
      <c r="O5971" s="424">
        <f t="shared" si="1653"/>
        <v>0</v>
      </c>
      <c r="P5971" s="420"/>
      <c r="Q5971" s="532"/>
      <c r="R5971" s="526" t="str">
        <f t="shared" si="1643"/>
        <v/>
      </c>
      <c r="S5971" s="526" t="str">
        <f t="shared" si="1635"/>
        <v/>
      </c>
      <c r="V5971" s="433">
        <f>VLOOKUP(A5971,[3]Cartilha!$A:$A,1,FALSE)</f>
        <v>98565</v>
      </c>
      <c r="W5971" s="367"/>
    </row>
    <row r="5972" spans="1:23" hidden="1" x14ac:dyDescent="0.2">
      <c r="A5972" s="623">
        <v>98566</v>
      </c>
      <c r="B5972" s="616" t="s">
        <v>3171</v>
      </c>
      <c r="C5972" s="620" t="s">
        <v>2535</v>
      </c>
      <c r="D5972" s="612" t="s">
        <v>170</v>
      </c>
      <c r="E5972" s="621">
        <v>63.86</v>
      </c>
      <c r="F5972" s="614">
        <f t="shared" si="1632"/>
        <v>76.989999999999995</v>
      </c>
      <c r="G5972" s="510"/>
      <c r="H5972" s="423"/>
      <c r="I5972" s="422">
        <f t="shared" si="1648"/>
        <v>0</v>
      </c>
      <c r="J5972" s="422">
        <f t="shared" si="1649"/>
        <v>0</v>
      </c>
      <c r="K5972" s="419"/>
      <c r="L5972" s="423">
        <f t="shared" si="1650"/>
        <v>0</v>
      </c>
      <c r="M5972" s="423">
        <f t="shared" si="1651"/>
        <v>0</v>
      </c>
      <c r="N5972" s="424">
        <f t="shared" si="1652"/>
        <v>0</v>
      </c>
      <c r="O5972" s="424">
        <f t="shared" si="1653"/>
        <v>0</v>
      </c>
      <c r="P5972" s="420"/>
      <c r="Q5972" s="525"/>
      <c r="R5972" s="526" t="str">
        <f t="shared" si="1643"/>
        <v/>
      </c>
      <c r="S5972" s="526" t="str">
        <f t="shared" si="1635"/>
        <v/>
      </c>
      <c r="V5972" s="433">
        <f>VLOOKUP(A5972,[3]Cartilha!$A:$A,1,FALSE)</f>
        <v>98566</v>
      </c>
      <c r="W5972" s="367"/>
    </row>
    <row r="5973" spans="1:23" hidden="1" x14ac:dyDescent="0.2">
      <c r="A5973" s="623">
        <v>98567</v>
      </c>
      <c r="B5973" s="616" t="s">
        <v>3171</v>
      </c>
      <c r="C5973" s="620" t="s">
        <v>2536</v>
      </c>
      <c r="D5973" s="612" t="s">
        <v>170</v>
      </c>
      <c r="E5973" s="621">
        <v>62.56</v>
      </c>
      <c r="F5973" s="614">
        <f t="shared" si="1632"/>
        <v>75.42</v>
      </c>
      <c r="G5973" s="510"/>
      <c r="H5973" s="423"/>
      <c r="I5973" s="422">
        <f t="shared" si="1648"/>
        <v>0</v>
      </c>
      <c r="J5973" s="422">
        <f t="shared" si="1649"/>
        <v>0</v>
      </c>
      <c r="K5973" s="419"/>
      <c r="L5973" s="423">
        <f t="shared" si="1650"/>
        <v>0</v>
      </c>
      <c r="M5973" s="423">
        <f t="shared" si="1651"/>
        <v>0</v>
      </c>
      <c r="N5973" s="424">
        <f t="shared" si="1652"/>
        <v>0</v>
      </c>
      <c r="O5973" s="424">
        <f t="shared" si="1653"/>
        <v>0</v>
      </c>
      <c r="P5973" s="420"/>
      <c r="Q5973" s="525"/>
      <c r="R5973" s="526" t="str">
        <f t="shared" si="1643"/>
        <v/>
      </c>
      <c r="S5973" s="526" t="str">
        <f t="shared" si="1635"/>
        <v/>
      </c>
      <c r="V5973" s="433">
        <f>VLOOKUP(A5973,[3]Cartilha!$A:$A,1,FALSE)</f>
        <v>98567</v>
      </c>
      <c r="W5973" s="367"/>
    </row>
    <row r="5974" spans="1:23" hidden="1" x14ac:dyDescent="0.2">
      <c r="A5974" s="623">
        <v>98568</v>
      </c>
      <c r="B5974" s="616" t="s">
        <v>3171</v>
      </c>
      <c r="C5974" s="620" t="s">
        <v>2537</v>
      </c>
      <c r="D5974" s="612" t="s">
        <v>170</v>
      </c>
      <c r="E5974" s="621">
        <v>78.069999999999993</v>
      </c>
      <c r="F5974" s="614">
        <f t="shared" si="1632"/>
        <v>94.12</v>
      </c>
      <c r="G5974" s="510"/>
      <c r="H5974" s="423"/>
      <c r="I5974" s="422">
        <f t="shared" si="1648"/>
        <v>0</v>
      </c>
      <c r="J5974" s="422">
        <f t="shared" si="1649"/>
        <v>0</v>
      </c>
      <c r="K5974" s="419"/>
      <c r="L5974" s="423">
        <f t="shared" si="1650"/>
        <v>0</v>
      </c>
      <c r="M5974" s="423">
        <f t="shared" si="1651"/>
        <v>0</v>
      </c>
      <c r="N5974" s="424">
        <f t="shared" si="1652"/>
        <v>0</v>
      </c>
      <c r="O5974" s="424">
        <f t="shared" si="1653"/>
        <v>0</v>
      </c>
      <c r="P5974" s="420"/>
      <c r="Q5974" s="525"/>
      <c r="R5974" s="526" t="str">
        <f t="shared" si="1643"/>
        <v/>
      </c>
      <c r="S5974" s="526" t="str">
        <f t="shared" si="1635"/>
        <v/>
      </c>
      <c r="V5974" s="433">
        <f>VLOOKUP(A5974,[3]Cartilha!$A:$A,1,FALSE)</f>
        <v>98568</v>
      </c>
      <c r="W5974" s="367"/>
    </row>
    <row r="5975" spans="1:23" hidden="1" x14ac:dyDescent="0.2">
      <c r="A5975" s="623">
        <v>98569</v>
      </c>
      <c r="B5975" s="616" t="s">
        <v>3171</v>
      </c>
      <c r="C5975" s="620" t="s">
        <v>2538</v>
      </c>
      <c r="D5975" s="612" t="s">
        <v>170</v>
      </c>
      <c r="E5975" s="621">
        <v>77.45</v>
      </c>
      <c r="F5975" s="614">
        <f t="shared" ref="F5975:F6038" si="1654">IF(E5975=0,0,ROUND(E5975*(1+E$13)*(1-E$14),2))</f>
        <v>93.37</v>
      </c>
      <c r="G5975" s="510"/>
      <c r="H5975" s="423"/>
      <c r="I5975" s="422">
        <f t="shared" si="1648"/>
        <v>0</v>
      </c>
      <c r="J5975" s="422">
        <f t="shared" si="1649"/>
        <v>0</v>
      </c>
      <c r="K5975" s="419"/>
      <c r="L5975" s="423">
        <f t="shared" si="1650"/>
        <v>0</v>
      </c>
      <c r="M5975" s="423">
        <f t="shared" si="1651"/>
        <v>0</v>
      </c>
      <c r="N5975" s="424">
        <f t="shared" si="1652"/>
        <v>0</v>
      </c>
      <c r="O5975" s="424">
        <f t="shared" si="1653"/>
        <v>0</v>
      </c>
      <c r="P5975" s="420"/>
      <c r="Q5975" s="525"/>
      <c r="R5975" s="526" t="str">
        <f t="shared" si="1643"/>
        <v/>
      </c>
      <c r="S5975" s="526" t="str">
        <f t="shared" si="1635"/>
        <v/>
      </c>
      <c r="V5975" s="433">
        <f>VLOOKUP(A5975,[3]Cartilha!$A:$A,1,FALSE)</f>
        <v>98569</v>
      </c>
      <c r="W5975" s="367"/>
    </row>
    <row r="5976" spans="1:23" hidden="1" x14ac:dyDescent="0.2">
      <c r="A5976" s="623">
        <v>98570</v>
      </c>
      <c r="B5976" s="616" t="s">
        <v>3171</v>
      </c>
      <c r="C5976" s="620" t="s">
        <v>2539</v>
      </c>
      <c r="D5976" s="612" t="s">
        <v>170</v>
      </c>
      <c r="E5976" s="621">
        <v>93.01</v>
      </c>
      <c r="F5976" s="614">
        <f t="shared" si="1654"/>
        <v>112.13</v>
      </c>
      <c r="G5976" s="510"/>
      <c r="H5976" s="423"/>
      <c r="I5976" s="422">
        <f t="shared" si="1648"/>
        <v>0</v>
      </c>
      <c r="J5976" s="422">
        <f t="shared" si="1649"/>
        <v>0</v>
      </c>
      <c r="K5976" s="419"/>
      <c r="L5976" s="423">
        <f t="shared" si="1650"/>
        <v>0</v>
      </c>
      <c r="M5976" s="423">
        <f t="shared" si="1651"/>
        <v>0</v>
      </c>
      <c r="N5976" s="424">
        <f t="shared" si="1652"/>
        <v>0</v>
      </c>
      <c r="O5976" s="424">
        <f t="shared" si="1653"/>
        <v>0</v>
      </c>
      <c r="P5976" s="420"/>
      <c r="Q5976" s="525"/>
      <c r="R5976" s="526" t="str">
        <f t="shared" si="1643"/>
        <v/>
      </c>
      <c r="S5976" s="526" t="str">
        <f t="shared" si="1635"/>
        <v/>
      </c>
      <c r="V5976" s="433">
        <f>VLOOKUP(A5976,[3]Cartilha!$A:$A,1,FALSE)</f>
        <v>98570</v>
      </c>
      <c r="W5976" s="367"/>
    </row>
    <row r="5977" spans="1:23" hidden="1" x14ac:dyDescent="0.2">
      <c r="A5977" s="623">
        <v>98571</v>
      </c>
      <c r="B5977" s="616" t="s">
        <v>3171</v>
      </c>
      <c r="C5977" s="620" t="s">
        <v>2540</v>
      </c>
      <c r="D5977" s="612" t="s">
        <v>170</v>
      </c>
      <c r="E5977" s="621">
        <v>37.369999999999997</v>
      </c>
      <c r="F5977" s="614">
        <f t="shared" si="1654"/>
        <v>45.05</v>
      </c>
      <c r="G5977" s="510"/>
      <c r="H5977" s="423"/>
      <c r="I5977" s="422">
        <f t="shared" si="1648"/>
        <v>0</v>
      </c>
      <c r="J5977" s="422">
        <f t="shared" si="1649"/>
        <v>0</v>
      </c>
      <c r="K5977" s="419"/>
      <c r="L5977" s="423">
        <f t="shared" si="1650"/>
        <v>0</v>
      </c>
      <c r="M5977" s="423">
        <f t="shared" si="1651"/>
        <v>0</v>
      </c>
      <c r="N5977" s="424">
        <f t="shared" si="1652"/>
        <v>0</v>
      </c>
      <c r="O5977" s="424">
        <f t="shared" si="1653"/>
        <v>0</v>
      </c>
      <c r="P5977" s="420"/>
      <c r="Q5977" s="525"/>
      <c r="R5977" s="526" t="str">
        <f t="shared" si="1643"/>
        <v/>
      </c>
      <c r="S5977" s="526" t="str">
        <f t="shared" si="1635"/>
        <v/>
      </c>
      <c r="V5977" s="433">
        <f>VLOOKUP(A5977,[3]Cartilha!$A:$A,1,FALSE)</f>
        <v>98571</v>
      </c>
      <c r="W5977" s="367"/>
    </row>
    <row r="5978" spans="1:23" hidden="1" x14ac:dyDescent="0.2">
      <c r="A5978" s="623">
        <v>98572</v>
      </c>
      <c r="B5978" s="616" t="s">
        <v>3171</v>
      </c>
      <c r="C5978" s="620" t="s">
        <v>2541</v>
      </c>
      <c r="D5978" s="612" t="s">
        <v>170</v>
      </c>
      <c r="E5978" s="621">
        <v>46.16</v>
      </c>
      <c r="F5978" s="614">
        <f t="shared" si="1654"/>
        <v>55.65</v>
      </c>
      <c r="G5978" s="510"/>
      <c r="H5978" s="423"/>
      <c r="I5978" s="422">
        <f t="shared" si="1648"/>
        <v>0</v>
      </c>
      <c r="J5978" s="422">
        <f t="shared" si="1649"/>
        <v>0</v>
      </c>
      <c r="K5978" s="419"/>
      <c r="L5978" s="423">
        <f t="shared" si="1650"/>
        <v>0</v>
      </c>
      <c r="M5978" s="423">
        <f t="shared" si="1651"/>
        <v>0</v>
      </c>
      <c r="N5978" s="424">
        <f t="shared" si="1652"/>
        <v>0</v>
      </c>
      <c r="O5978" s="424">
        <f t="shared" si="1653"/>
        <v>0</v>
      </c>
      <c r="P5978" s="420"/>
      <c r="Q5978" s="525"/>
      <c r="R5978" s="526" t="str">
        <f t="shared" si="1643"/>
        <v/>
      </c>
      <c r="S5978" s="526" t="str">
        <f t="shared" si="1635"/>
        <v/>
      </c>
      <c r="V5978" s="433">
        <f>VLOOKUP(A5978,[3]Cartilha!$A:$A,1,FALSE)</f>
        <v>98572</v>
      </c>
      <c r="W5978" s="367"/>
    </row>
    <row r="5979" spans="1:23" hidden="1" x14ac:dyDescent="0.2">
      <c r="A5979" s="623">
        <v>98573</v>
      </c>
      <c r="B5979" s="616" t="s">
        <v>3171</v>
      </c>
      <c r="C5979" s="620" t="s">
        <v>2542</v>
      </c>
      <c r="D5979" s="612" t="s">
        <v>170</v>
      </c>
      <c r="E5979" s="621">
        <v>61.27</v>
      </c>
      <c r="F5979" s="614">
        <f t="shared" si="1654"/>
        <v>73.87</v>
      </c>
      <c r="G5979" s="510"/>
      <c r="H5979" s="423"/>
      <c r="I5979" s="422">
        <f t="shared" si="1648"/>
        <v>0</v>
      </c>
      <c r="J5979" s="422">
        <f t="shared" si="1649"/>
        <v>0</v>
      </c>
      <c r="K5979" s="419"/>
      <c r="L5979" s="423">
        <f t="shared" si="1650"/>
        <v>0</v>
      </c>
      <c r="M5979" s="423">
        <f t="shared" si="1651"/>
        <v>0</v>
      </c>
      <c r="N5979" s="424">
        <f t="shared" si="1652"/>
        <v>0</v>
      </c>
      <c r="O5979" s="424">
        <f t="shared" si="1653"/>
        <v>0</v>
      </c>
      <c r="P5979" s="420"/>
      <c r="Q5979" s="525"/>
      <c r="R5979" s="526" t="str">
        <f t="shared" si="1643"/>
        <v/>
      </c>
      <c r="S5979" s="526" t="str">
        <f t="shared" si="1635"/>
        <v/>
      </c>
      <c r="V5979" s="433">
        <f>VLOOKUP(A5979,[3]Cartilha!$A:$A,1,FALSE)</f>
        <v>98573</v>
      </c>
      <c r="W5979" s="367"/>
    </row>
    <row r="5980" spans="1:23" hidden="1" x14ac:dyDescent="0.2">
      <c r="A5980" s="623" t="s">
        <v>6339</v>
      </c>
      <c r="B5980" s="616"/>
      <c r="C5980" s="620" t="s">
        <v>6340</v>
      </c>
      <c r="D5980" s="612">
        <v>0</v>
      </c>
      <c r="E5980" s="621"/>
      <c r="F5980" s="614">
        <f t="shared" si="1654"/>
        <v>0</v>
      </c>
      <c r="G5980" s="518"/>
      <c r="H5980" s="446"/>
      <c r="I5980" s="447"/>
      <c r="J5980" s="448"/>
      <c r="K5980" s="419"/>
      <c r="L5980" s="446"/>
      <c r="M5980" s="446"/>
      <c r="N5980" s="447"/>
      <c r="O5980" s="448"/>
      <c r="P5980" s="420"/>
      <c r="Q5980" s="525" t="str">
        <f>IF(OR(SUM(J5981:J5983)&gt;0,SUM(O5981:O5983)&gt;0),"xx","")</f>
        <v/>
      </c>
      <c r="R5980" s="526" t="str">
        <f t="shared" si="1643"/>
        <v/>
      </c>
      <c r="S5980" s="526" t="str">
        <f t="shared" si="1635"/>
        <v/>
      </c>
      <c r="V5980" s="433" t="str">
        <f>VLOOKUP(A5980,[3]Cartilha!$A:$A,1,FALSE)</f>
        <v>10.2.10</v>
      </c>
      <c r="W5980" s="367"/>
    </row>
    <row r="5981" spans="1:23" ht="22.5" hidden="1" x14ac:dyDescent="0.2">
      <c r="A5981" s="623">
        <v>101965</v>
      </c>
      <c r="B5981" s="616" t="s">
        <v>3171</v>
      </c>
      <c r="C5981" s="620" t="s">
        <v>6341</v>
      </c>
      <c r="D5981" s="612" t="s">
        <v>7029</v>
      </c>
      <c r="E5981" s="508">
        <v>125.96</v>
      </c>
      <c r="F5981" s="614">
        <f t="shared" si="1654"/>
        <v>151.86000000000001</v>
      </c>
      <c r="G5981" s="510"/>
      <c r="H5981" s="423"/>
      <c r="I5981" s="422">
        <f>IF(ISBLANK(E5981),0,ROUND(F5981*G5981,2))</f>
        <v>0</v>
      </c>
      <c r="J5981" s="422">
        <f>IF(ISBLANK(G5981),0,ROUND(G5981*H5981,2))</f>
        <v>0</v>
      </c>
      <c r="K5981" s="419"/>
      <c r="L5981" s="423">
        <f t="shared" ref="L5981:M5983" si="1655">G5981</f>
        <v>0</v>
      </c>
      <c r="M5981" s="423">
        <f t="shared" si="1655"/>
        <v>0</v>
      </c>
      <c r="N5981" s="422">
        <f>IF(ISBLANK(E5981),0,ROUND(F5981*L5981,2))</f>
        <v>0</v>
      </c>
      <c r="O5981" s="422">
        <f>IF(ISBLANK(L5981),0,ROUND(L5981*M5981,2))</f>
        <v>0</v>
      </c>
      <c r="P5981" s="420"/>
      <c r="Q5981" s="532"/>
      <c r="R5981" s="526" t="str">
        <f t="shared" si="1643"/>
        <v/>
      </c>
      <c r="S5981" s="526" t="str">
        <f t="shared" si="1635"/>
        <v/>
      </c>
      <c r="V5981" s="433">
        <f>VLOOKUP(A5981,[3]Cartilha!$A:$A,1,FALSE)</f>
        <v>101965</v>
      </c>
      <c r="W5981" s="367"/>
    </row>
    <row r="5982" spans="1:23" ht="22.5" hidden="1" x14ac:dyDescent="0.2">
      <c r="A5982" s="623">
        <v>101966</v>
      </c>
      <c r="B5982" s="616" t="s">
        <v>3171</v>
      </c>
      <c r="C5982" s="620" t="s">
        <v>6342</v>
      </c>
      <c r="D5982" s="612" t="s">
        <v>7029</v>
      </c>
      <c r="E5982" s="508">
        <v>156.07</v>
      </c>
      <c r="F5982" s="614">
        <f t="shared" si="1654"/>
        <v>188.16</v>
      </c>
      <c r="G5982" s="510"/>
      <c r="H5982" s="423"/>
      <c r="I5982" s="422">
        <f>IF(ISBLANK(E5982),0,ROUND(F5982*G5982,2))</f>
        <v>0</v>
      </c>
      <c r="J5982" s="422">
        <f>IF(ISBLANK(G5982),0,ROUND(G5982*H5982,2))</f>
        <v>0</v>
      </c>
      <c r="K5982" s="419"/>
      <c r="L5982" s="423">
        <f t="shared" si="1655"/>
        <v>0</v>
      </c>
      <c r="M5982" s="423">
        <f t="shared" si="1655"/>
        <v>0</v>
      </c>
      <c r="N5982" s="422">
        <f>IF(ISBLANK(E5982),0,ROUND(F5982*L5982,2))</f>
        <v>0</v>
      </c>
      <c r="O5982" s="422">
        <f>IF(ISBLANK(L5982),0,ROUND(L5982*M5982,2))</f>
        <v>0</v>
      </c>
      <c r="P5982" s="420"/>
      <c r="Q5982" s="532"/>
      <c r="R5982" s="526" t="str">
        <f t="shared" si="1643"/>
        <v/>
      </c>
      <c r="S5982" s="526" t="str">
        <f t="shared" si="1635"/>
        <v/>
      </c>
      <c r="V5982" s="433">
        <f>VLOOKUP(A5982,[3]Cartilha!$A:$A,1,FALSE)</f>
        <v>101966</v>
      </c>
      <c r="W5982" s="367"/>
    </row>
    <row r="5983" spans="1:23" hidden="1" x14ac:dyDescent="0.2">
      <c r="A5983" s="623">
        <v>101979</v>
      </c>
      <c r="B5983" s="616" t="s">
        <v>3171</v>
      </c>
      <c r="C5983" s="620" t="s">
        <v>6343</v>
      </c>
      <c r="D5983" s="612" t="s">
        <v>7029</v>
      </c>
      <c r="E5983" s="508">
        <v>53.03</v>
      </c>
      <c r="F5983" s="614">
        <f t="shared" si="1654"/>
        <v>63.93</v>
      </c>
      <c r="G5983" s="510"/>
      <c r="H5983" s="423"/>
      <c r="I5983" s="422">
        <f>IF(ISBLANK(E5983),0,ROUND(F5983*G5983,2))</f>
        <v>0</v>
      </c>
      <c r="J5983" s="422">
        <f>IF(ISBLANK(G5983),0,ROUND(G5983*H5983,2))</f>
        <v>0</v>
      </c>
      <c r="K5983" s="419"/>
      <c r="L5983" s="423">
        <f t="shared" si="1655"/>
        <v>0</v>
      </c>
      <c r="M5983" s="423">
        <f t="shared" si="1655"/>
        <v>0</v>
      </c>
      <c r="N5983" s="422">
        <f>IF(ISBLANK(E5983),0,ROUND(F5983*L5983,2))</f>
        <v>0</v>
      </c>
      <c r="O5983" s="422">
        <f>IF(ISBLANK(L5983),0,ROUND(L5983*M5983,2))</f>
        <v>0</v>
      </c>
      <c r="P5983" s="420"/>
      <c r="Q5983" s="532"/>
      <c r="R5983" s="526" t="str">
        <f t="shared" si="1643"/>
        <v/>
      </c>
      <c r="S5983" s="526" t="str">
        <f t="shared" si="1635"/>
        <v/>
      </c>
      <c r="V5983" s="433">
        <f>VLOOKUP(A5983,[3]Cartilha!$A:$A,1,FALSE)</f>
        <v>101979</v>
      </c>
      <c r="W5983" s="367"/>
    </row>
    <row r="5984" spans="1:23" x14ac:dyDescent="0.2">
      <c r="A5984" s="623" t="s">
        <v>2090</v>
      </c>
      <c r="B5984" s="616"/>
      <c r="C5984" s="650" t="s">
        <v>24</v>
      </c>
      <c r="D5984" s="612">
        <v>0</v>
      </c>
      <c r="E5984" s="621"/>
      <c r="F5984" s="614">
        <f t="shared" si="1654"/>
        <v>0</v>
      </c>
      <c r="G5984" s="518"/>
      <c r="H5984" s="446"/>
      <c r="I5984" s="447"/>
      <c r="J5984" s="448"/>
      <c r="K5984" s="419"/>
      <c r="L5984" s="446"/>
      <c r="M5984" s="446"/>
      <c r="N5984" s="447"/>
      <c r="O5984" s="448"/>
      <c r="P5984" s="420"/>
      <c r="Q5984" s="525" t="str">
        <f>IF(OR(SUM(J5986:J6164)&gt;0,SUM(O5986:O6164)&gt;0),"xx","")</f>
        <v>xx</v>
      </c>
      <c r="R5984" s="526" t="str">
        <f t="shared" si="1643"/>
        <v>x</v>
      </c>
      <c r="S5984" s="526" t="str">
        <f t="shared" si="1635"/>
        <v>x</v>
      </c>
      <c r="V5984" s="433" t="str">
        <f>VLOOKUP(A5984,[3]Cartilha!$A:$A,1,FALSE)</f>
        <v>10.3</v>
      </c>
      <c r="W5984" s="367"/>
    </row>
    <row r="5985" spans="1:23" hidden="1" x14ac:dyDescent="0.2">
      <c r="A5985" s="576" t="s">
        <v>2091</v>
      </c>
      <c r="B5985" s="616"/>
      <c r="C5985" s="639" t="s">
        <v>25</v>
      </c>
      <c r="D5985" s="612">
        <v>0</v>
      </c>
      <c r="E5985" s="621"/>
      <c r="F5985" s="614">
        <f t="shared" si="1654"/>
        <v>0</v>
      </c>
      <c r="G5985" s="518"/>
      <c r="H5985" s="446"/>
      <c r="I5985" s="447"/>
      <c r="J5985" s="448"/>
      <c r="K5985" s="419"/>
      <c r="L5985" s="446"/>
      <c r="M5985" s="446"/>
      <c r="N5985" s="447"/>
      <c r="O5985" s="448"/>
      <c r="P5985" s="420"/>
      <c r="Q5985" s="525" t="str">
        <f>IF(OR(SUM(J5985)&gt;0,SUM(O5985)&gt;0),"xx","")</f>
        <v/>
      </c>
      <c r="R5985" s="526" t="str">
        <f t="shared" si="1643"/>
        <v/>
      </c>
      <c r="S5985" s="526" t="str">
        <f t="shared" si="1635"/>
        <v/>
      </c>
      <c r="V5985" s="433" t="str">
        <f>VLOOKUP(A5985,[3]Cartilha!$A:$A,1,FALSE)</f>
        <v>10.3.1</v>
      </c>
      <c r="W5985" s="367"/>
    </row>
    <row r="5986" spans="1:23" hidden="1" x14ac:dyDescent="0.2">
      <c r="A5986" s="623" t="s">
        <v>2092</v>
      </c>
      <c r="B5986" s="616"/>
      <c r="C5986" s="620" t="s">
        <v>26</v>
      </c>
      <c r="D5986" s="612">
        <v>0</v>
      </c>
      <c r="E5986" s="621"/>
      <c r="F5986" s="614">
        <f t="shared" si="1654"/>
        <v>0</v>
      </c>
      <c r="G5986" s="518"/>
      <c r="H5986" s="446"/>
      <c r="I5986" s="447"/>
      <c r="J5986" s="448"/>
      <c r="K5986" s="419"/>
      <c r="L5986" s="446"/>
      <c r="M5986" s="446"/>
      <c r="N5986" s="447"/>
      <c r="O5986" s="448"/>
      <c r="P5986" s="420"/>
      <c r="Q5986" s="525" t="str">
        <f>IF(OR(SUM(J5987:J6048)&gt;0,SUM(O5987:O6048)&gt;0),"xx","")</f>
        <v/>
      </c>
      <c r="R5986" s="526" t="str">
        <f t="shared" si="1643"/>
        <v/>
      </c>
      <c r="S5986" s="526" t="str">
        <f t="shared" ref="S5986:S6049" si="1656">IF(Q5986="X","x",IF(Q5986="xx","x",IF(OR(J5986&gt;0,O5986&gt;0),"x","")))</f>
        <v/>
      </c>
      <c r="V5986" s="433" t="str">
        <f>VLOOKUP(A5986,[3]Cartilha!$A:$A,1,FALSE)</f>
        <v>10.3.2</v>
      </c>
      <c r="W5986" s="367"/>
    </row>
    <row r="5987" spans="1:23" ht="33.75" hidden="1" x14ac:dyDescent="0.2">
      <c r="A5987" s="623">
        <v>94438</v>
      </c>
      <c r="B5987" s="616" t="s">
        <v>3171</v>
      </c>
      <c r="C5987" s="620" t="s">
        <v>1699</v>
      </c>
      <c r="D5987" s="612" t="s">
        <v>170</v>
      </c>
      <c r="E5987" s="621">
        <v>38.61</v>
      </c>
      <c r="F5987" s="614">
        <f t="shared" si="1654"/>
        <v>46.55</v>
      </c>
      <c r="G5987" s="510"/>
      <c r="H5987" s="423"/>
      <c r="I5987" s="422">
        <f t="shared" ref="I5987:I6018" si="1657">IF(ISBLANK(E5987),0,ROUND(F5987*G5987,2))</f>
        <v>0</v>
      </c>
      <c r="J5987" s="422">
        <f t="shared" ref="J5987:J6018" si="1658">IF(ISBLANK(G5987),0,ROUND(G5987*H5987,2))</f>
        <v>0</v>
      </c>
      <c r="K5987" s="419"/>
      <c r="L5987" s="423">
        <f t="shared" ref="L5987:L6018" si="1659">G5987</f>
        <v>0</v>
      </c>
      <c r="M5987" s="423">
        <f t="shared" ref="M5987:M6018" si="1660">H5987</f>
        <v>0</v>
      </c>
      <c r="N5987" s="422">
        <f t="shared" ref="N5987:N6018" si="1661">IF(ISBLANK(E5987),0,ROUND(F5987*L5987,2))</f>
        <v>0</v>
      </c>
      <c r="O5987" s="422">
        <f t="shared" ref="O5987:O6018" si="1662">IF(ISBLANK(L5987),0,ROUND(L5987*M5987,2))</f>
        <v>0</v>
      </c>
      <c r="P5987" s="420"/>
      <c r="Q5987" s="525"/>
      <c r="R5987" s="526" t="str">
        <f t="shared" si="1643"/>
        <v/>
      </c>
      <c r="S5987" s="526" t="str">
        <f t="shared" si="1656"/>
        <v/>
      </c>
      <c r="V5987" s="433">
        <f>VLOOKUP(A5987,[3]Cartilha!$A:$A,1,FALSE)</f>
        <v>94438</v>
      </c>
      <c r="W5987" s="367"/>
    </row>
    <row r="5988" spans="1:23" hidden="1" x14ac:dyDescent="0.2">
      <c r="A5988" s="623">
        <v>101748</v>
      </c>
      <c r="B5988" s="616" t="s">
        <v>3171</v>
      </c>
      <c r="C5988" s="620" t="s">
        <v>5252</v>
      </c>
      <c r="D5988" s="612" t="s">
        <v>170</v>
      </c>
      <c r="E5988" s="621">
        <v>3.66</v>
      </c>
      <c r="F5988" s="614">
        <f t="shared" si="1654"/>
        <v>4.41</v>
      </c>
      <c r="G5988" s="510"/>
      <c r="H5988" s="423"/>
      <c r="I5988" s="422">
        <f t="shared" si="1657"/>
        <v>0</v>
      </c>
      <c r="J5988" s="422">
        <f t="shared" si="1658"/>
        <v>0</v>
      </c>
      <c r="K5988" s="419"/>
      <c r="L5988" s="423">
        <f t="shared" si="1659"/>
        <v>0</v>
      </c>
      <c r="M5988" s="423">
        <f t="shared" si="1660"/>
        <v>0</v>
      </c>
      <c r="N5988" s="422">
        <f t="shared" si="1661"/>
        <v>0</v>
      </c>
      <c r="O5988" s="422">
        <f t="shared" si="1662"/>
        <v>0</v>
      </c>
      <c r="P5988" s="420"/>
      <c r="Q5988" s="525"/>
      <c r="R5988" s="526" t="str">
        <f t="shared" si="1643"/>
        <v/>
      </c>
      <c r="S5988" s="526" t="str">
        <f t="shared" si="1656"/>
        <v/>
      </c>
      <c r="V5988" s="433">
        <f>VLOOKUP(A5988,[3]Cartilha!$A:$A,1,FALSE)</f>
        <v>101748</v>
      </c>
      <c r="W5988" s="367"/>
    </row>
    <row r="5989" spans="1:23" ht="22.5" hidden="1" x14ac:dyDescent="0.2">
      <c r="A5989" s="623">
        <v>87620</v>
      </c>
      <c r="B5989" s="616" t="s">
        <v>3171</v>
      </c>
      <c r="C5989" s="620" t="s">
        <v>6344</v>
      </c>
      <c r="D5989" s="612" t="s">
        <v>170</v>
      </c>
      <c r="E5989" s="621">
        <v>27.15</v>
      </c>
      <c r="F5989" s="614">
        <f t="shared" si="1654"/>
        <v>32.729999999999997</v>
      </c>
      <c r="G5989" s="510"/>
      <c r="H5989" s="423"/>
      <c r="I5989" s="422">
        <f t="shared" si="1657"/>
        <v>0</v>
      </c>
      <c r="J5989" s="422">
        <f t="shared" si="1658"/>
        <v>0</v>
      </c>
      <c r="K5989" s="419"/>
      <c r="L5989" s="423">
        <f t="shared" si="1659"/>
        <v>0</v>
      </c>
      <c r="M5989" s="423">
        <f t="shared" si="1660"/>
        <v>0</v>
      </c>
      <c r="N5989" s="422">
        <f t="shared" si="1661"/>
        <v>0</v>
      </c>
      <c r="O5989" s="422">
        <f t="shared" si="1662"/>
        <v>0</v>
      </c>
      <c r="P5989" s="420"/>
      <c r="Q5989" s="525"/>
      <c r="R5989" s="526" t="str">
        <f t="shared" si="1643"/>
        <v/>
      </c>
      <c r="S5989" s="526" t="str">
        <f t="shared" si="1656"/>
        <v/>
      </c>
      <c r="V5989" s="433">
        <f>VLOOKUP(A5989,[3]Cartilha!$A:$A,1,FALSE)</f>
        <v>87620</v>
      </c>
      <c r="W5989" s="367"/>
    </row>
    <row r="5990" spans="1:23" ht="22.5" hidden="1" x14ac:dyDescent="0.2">
      <c r="A5990" s="623">
        <v>87622</v>
      </c>
      <c r="B5990" s="616" t="s">
        <v>3171</v>
      </c>
      <c r="C5990" s="620" t="s">
        <v>6345</v>
      </c>
      <c r="D5990" s="612" t="s">
        <v>170</v>
      </c>
      <c r="E5990" s="621">
        <v>31.18</v>
      </c>
      <c r="F5990" s="614">
        <f t="shared" si="1654"/>
        <v>37.590000000000003</v>
      </c>
      <c r="G5990" s="510"/>
      <c r="H5990" s="423"/>
      <c r="I5990" s="422">
        <f t="shared" si="1657"/>
        <v>0</v>
      </c>
      <c r="J5990" s="422">
        <f t="shared" si="1658"/>
        <v>0</v>
      </c>
      <c r="K5990" s="419"/>
      <c r="L5990" s="423">
        <f t="shared" si="1659"/>
        <v>0</v>
      </c>
      <c r="M5990" s="423">
        <f t="shared" si="1660"/>
        <v>0</v>
      </c>
      <c r="N5990" s="422">
        <f t="shared" si="1661"/>
        <v>0</v>
      </c>
      <c r="O5990" s="422">
        <f t="shared" si="1662"/>
        <v>0</v>
      </c>
      <c r="P5990" s="420"/>
      <c r="Q5990" s="525"/>
      <c r="R5990" s="526" t="str">
        <f t="shared" si="1643"/>
        <v/>
      </c>
      <c r="S5990" s="526" t="str">
        <f t="shared" si="1656"/>
        <v/>
      </c>
      <c r="V5990" s="433">
        <f>VLOOKUP(A5990,[3]Cartilha!$A:$A,1,FALSE)</f>
        <v>87622</v>
      </c>
      <c r="W5990" s="367"/>
    </row>
    <row r="5991" spans="1:23" ht="22.5" hidden="1" x14ac:dyDescent="0.2">
      <c r="A5991" s="623">
        <v>87630</v>
      </c>
      <c r="B5991" s="616" t="s">
        <v>3171</v>
      </c>
      <c r="C5991" s="620" t="s">
        <v>6346</v>
      </c>
      <c r="D5991" s="612" t="s">
        <v>170</v>
      </c>
      <c r="E5991" s="621">
        <v>34.44</v>
      </c>
      <c r="F5991" s="614">
        <f t="shared" si="1654"/>
        <v>41.52</v>
      </c>
      <c r="G5991" s="510"/>
      <c r="H5991" s="423"/>
      <c r="I5991" s="422">
        <f t="shared" si="1657"/>
        <v>0</v>
      </c>
      <c r="J5991" s="422">
        <f t="shared" si="1658"/>
        <v>0</v>
      </c>
      <c r="K5991" s="419"/>
      <c r="L5991" s="423">
        <f t="shared" si="1659"/>
        <v>0</v>
      </c>
      <c r="M5991" s="423">
        <f t="shared" si="1660"/>
        <v>0</v>
      </c>
      <c r="N5991" s="422">
        <f t="shared" si="1661"/>
        <v>0</v>
      </c>
      <c r="O5991" s="422">
        <f t="shared" si="1662"/>
        <v>0</v>
      </c>
      <c r="P5991" s="420"/>
      <c r="Q5991" s="525"/>
      <c r="R5991" s="526" t="str">
        <f t="shared" si="1643"/>
        <v/>
      </c>
      <c r="S5991" s="526" t="str">
        <f t="shared" si="1656"/>
        <v/>
      </c>
      <c r="V5991" s="433">
        <f>VLOOKUP(A5991,[3]Cartilha!$A:$A,1,FALSE)</f>
        <v>87630</v>
      </c>
      <c r="W5991" s="367"/>
    </row>
    <row r="5992" spans="1:23" ht="22.5" hidden="1" x14ac:dyDescent="0.2">
      <c r="A5992" s="623">
        <v>87632</v>
      </c>
      <c r="B5992" s="616" t="s">
        <v>3171</v>
      </c>
      <c r="C5992" s="620" t="s">
        <v>6347</v>
      </c>
      <c r="D5992" s="612" t="s">
        <v>170</v>
      </c>
      <c r="E5992" s="621">
        <v>40.04</v>
      </c>
      <c r="F5992" s="614">
        <f t="shared" si="1654"/>
        <v>48.27</v>
      </c>
      <c r="G5992" s="510"/>
      <c r="H5992" s="423"/>
      <c r="I5992" s="422">
        <f t="shared" si="1657"/>
        <v>0</v>
      </c>
      <c r="J5992" s="422">
        <f t="shared" si="1658"/>
        <v>0</v>
      </c>
      <c r="K5992" s="419"/>
      <c r="L5992" s="423">
        <f t="shared" si="1659"/>
        <v>0</v>
      </c>
      <c r="M5992" s="423">
        <f t="shared" si="1660"/>
        <v>0</v>
      </c>
      <c r="N5992" s="422">
        <f t="shared" si="1661"/>
        <v>0</v>
      </c>
      <c r="O5992" s="422">
        <f t="shared" si="1662"/>
        <v>0</v>
      </c>
      <c r="P5992" s="420"/>
      <c r="Q5992" s="525"/>
      <c r="R5992" s="526" t="str">
        <f t="shared" si="1643"/>
        <v/>
      </c>
      <c r="S5992" s="526" t="str">
        <f t="shared" si="1656"/>
        <v/>
      </c>
      <c r="V5992" s="433">
        <f>VLOOKUP(A5992,[3]Cartilha!$A:$A,1,FALSE)</f>
        <v>87632</v>
      </c>
      <c r="W5992" s="367"/>
    </row>
    <row r="5993" spans="1:23" ht="22.5" hidden="1" x14ac:dyDescent="0.2">
      <c r="A5993" s="623">
        <v>87640</v>
      </c>
      <c r="B5993" s="616" t="s">
        <v>3171</v>
      </c>
      <c r="C5993" s="620" t="s">
        <v>6348</v>
      </c>
      <c r="D5993" s="612" t="s">
        <v>170</v>
      </c>
      <c r="E5993" s="621">
        <v>40.42</v>
      </c>
      <c r="F5993" s="614">
        <f t="shared" si="1654"/>
        <v>48.73</v>
      </c>
      <c r="G5993" s="510"/>
      <c r="H5993" s="423"/>
      <c r="I5993" s="422">
        <f t="shared" si="1657"/>
        <v>0</v>
      </c>
      <c r="J5993" s="422">
        <f t="shared" si="1658"/>
        <v>0</v>
      </c>
      <c r="K5993" s="419"/>
      <c r="L5993" s="423">
        <f t="shared" si="1659"/>
        <v>0</v>
      </c>
      <c r="M5993" s="423">
        <f t="shared" si="1660"/>
        <v>0</v>
      </c>
      <c r="N5993" s="422">
        <f t="shared" si="1661"/>
        <v>0</v>
      </c>
      <c r="O5993" s="422">
        <f t="shared" si="1662"/>
        <v>0</v>
      </c>
      <c r="P5993" s="420"/>
      <c r="Q5993" s="525"/>
      <c r="R5993" s="526" t="str">
        <f t="shared" si="1643"/>
        <v/>
      </c>
      <c r="S5993" s="526" t="str">
        <f t="shared" si="1656"/>
        <v/>
      </c>
      <c r="V5993" s="433">
        <f>VLOOKUP(A5993,[3]Cartilha!$A:$A,1,FALSE)</f>
        <v>87640</v>
      </c>
      <c r="W5993" s="367"/>
    </row>
    <row r="5994" spans="1:23" ht="22.5" hidden="1" x14ac:dyDescent="0.2">
      <c r="A5994" s="623">
        <v>87642</v>
      </c>
      <c r="B5994" s="616" t="s">
        <v>3171</v>
      </c>
      <c r="C5994" s="620" t="s">
        <v>6349</v>
      </c>
      <c r="D5994" s="612" t="s">
        <v>170</v>
      </c>
      <c r="E5994" s="621">
        <v>47.31</v>
      </c>
      <c r="F5994" s="614">
        <f t="shared" si="1654"/>
        <v>57.04</v>
      </c>
      <c r="G5994" s="510"/>
      <c r="H5994" s="423"/>
      <c r="I5994" s="422">
        <f t="shared" si="1657"/>
        <v>0</v>
      </c>
      <c r="J5994" s="422">
        <f t="shared" si="1658"/>
        <v>0</v>
      </c>
      <c r="K5994" s="419"/>
      <c r="L5994" s="423">
        <f t="shared" si="1659"/>
        <v>0</v>
      </c>
      <c r="M5994" s="423">
        <f t="shared" si="1660"/>
        <v>0</v>
      </c>
      <c r="N5994" s="422">
        <f t="shared" si="1661"/>
        <v>0</v>
      </c>
      <c r="O5994" s="422">
        <f t="shared" si="1662"/>
        <v>0</v>
      </c>
      <c r="P5994" s="420"/>
      <c r="Q5994" s="525"/>
      <c r="R5994" s="526" t="str">
        <f t="shared" si="1643"/>
        <v/>
      </c>
      <c r="S5994" s="526" t="str">
        <f t="shared" si="1656"/>
        <v/>
      </c>
      <c r="V5994" s="433">
        <f>VLOOKUP(A5994,[3]Cartilha!$A:$A,1,FALSE)</f>
        <v>87642</v>
      </c>
      <c r="W5994" s="367"/>
    </row>
    <row r="5995" spans="1:23" ht="22.5" hidden="1" x14ac:dyDescent="0.2">
      <c r="A5995" s="623">
        <v>87680</v>
      </c>
      <c r="B5995" s="616" t="s">
        <v>3171</v>
      </c>
      <c r="C5995" s="620" t="s">
        <v>6350</v>
      </c>
      <c r="D5995" s="612" t="s">
        <v>170</v>
      </c>
      <c r="E5995" s="621">
        <v>36.29</v>
      </c>
      <c r="F5995" s="614">
        <f t="shared" si="1654"/>
        <v>43.75</v>
      </c>
      <c r="G5995" s="510"/>
      <c r="H5995" s="423"/>
      <c r="I5995" s="422">
        <f t="shared" si="1657"/>
        <v>0</v>
      </c>
      <c r="J5995" s="422">
        <f t="shared" si="1658"/>
        <v>0</v>
      </c>
      <c r="K5995" s="419"/>
      <c r="L5995" s="423">
        <f t="shared" si="1659"/>
        <v>0</v>
      </c>
      <c r="M5995" s="423">
        <f t="shared" si="1660"/>
        <v>0</v>
      </c>
      <c r="N5995" s="422">
        <f t="shared" si="1661"/>
        <v>0</v>
      </c>
      <c r="O5995" s="422">
        <f t="shared" si="1662"/>
        <v>0</v>
      </c>
      <c r="P5995" s="420"/>
      <c r="Q5995" s="525"/>
      <c r="R5995" s="526" t="str">
        <f t="shared" si="1643"/>
        <v/>
      </c>
      <c r="S5995" s="526" t="str">
        <f t="shared" si="1656"/>
        <v/>
      </c>
      <c r="V5995" s="433">
        <f>VLOOKUP(A5995,[3]Cartilha!$A:$A,1,FALSE)</f>
        <v>87680</v>
      </c>
      <c r="W5995" s="367"/>
    </row>
    <row r="5996" spans="1:23" ht="22.5" hidden="1" x14ac:dyDescent="0.2">
      <c r="A5996" s="623">
        <v>87682</v>
      </c>
      <c r="B5996" s="616" t="s">
        <v>3171</v>
      </c>
      <c r="C5996" s="620" t="s">
        <v>6351</v>
      </c>
      <c r="D5996" s="612" t="s">
        <v>170</v>
      </c>
      <c r="E5996" s="621">
        <v>43.18</v>
      </c>
      <c r="F5996" s="614">
        <f t="shared" si="1654"/>
        <v>52.06</v>
      </c>
      <c r="G5996" s="510"/>
      <c r="H5996" s="423"/>
      <c r="I5996" s="422">
        <f t="shared" si="1657"/>
        <v>0</v>
      </c>
      <c r="J5996" s="422">
        <f t="shared" si="1658"/>
        <v>0</v>
      </c>
      <c r="K5996" s="419"/>
      <c r="L5996" s="423">
        <f t="shared" si="1659"/>
        <v>0</v>
      </c>
      <c r="M5996" s="423">
        <f t="shared" si="1660"/>
        <v>0</v>
      </c>
      <c r="N5996" s="422">
        <f t="shared" si="1661"/>
        <v>0</v>
      </c>
      <c r="O5996" s="422">
        <f t="shared" si="1662"/>
        <v>0</v>
      </c>
      <c r="P5996" s="420"/>
      <c r="Q5996" s="525"/>
      <c r="R5996" s="526" t="str">
        <f t="shared" ref="R5996:R6059" si="1663">IF(Q5996="X","x",IF(Q5996="xx","x",IF(O5996&gt;0,"x","")))</f>
        <v/>
      </c>
      <c r="S5996" s="526" t="str">
        <f t="shared" si="1656"/>
        <v/>
      </c>
      <c r="V5996" s="433">
        <f>VLOOKUP(A5996,[3]Cartilha!$A:$A,1,FALSE)</f>
        <v>87682</v>
      </c>
      <c r="W5996" s="367"/>
    </row>
    <row r="5997" spans="1:23" ht="22.5" hidden="1" x14ac:dyDescent="0.2">
      <c r="A5997" s="623">
        <v>87690</v>
      </c>
      <c r="B5997" s="616" t="s">
        <v>3171</v>
      </c>
      <c r="C5997" s="620" t="s">
        <v>6352</v>
      </c>
      <c r="D5997" s="612" t="s">
        <v>170</v>
      </c>
      <c r="E5997" s="621">
        <v>41.59</v>
      </c>
      <c r="F5997" s="614">
        <f t="shared" si="1654"/>
        <v>50.14</v>
      </c>
      <c r="G5997" s="510"/>
      <c r="H5997" s="423"/>
      <c r="I5997" s="422">
        <f t="shared" si="1657"/>
        <v>0</v>
      </c>
      <c r="J5997" s="422">
        <f t="shared" si="1658"/>
        <v>0</v>
      </c>
      <c r="K5997" s="419"/>
      <c r="L5997" s="423">
        <f t="shared" si="1659"/>
        <v>0</v>
      </c>
      <c r="M5997" s="423">
        <f t="shared" si="1660"/>
        <v>0</v>
      </c>
      <c r="N5997" s="422">
        <f t="shared" si="1661"/>
        <v>0</v>
      </c>
      <c r="O5997" s="422">
        <f t="shared" si="1662"/>
        <v>0</v>
      </c>
      <c r="P5997" s="420"/>
      <c r="Q5997" s="525"/>
      <c r="R5997" s="526" t="str">
        <f t="shared" si="1663"/>
        <v/>
      </c>
      <c r="S5997" s="526" t="str">
        <f t="shared" si="1656"/>
        <v/>
      </c>
      <c r="V5997" s="433">
        <f>VLOOKUP(A5997,[3]Cartilha!$A:$A,1,FALSE)</f>
        <v>87690</v>
      </c>
      <c r="W5997" s="367"/>
    </row>
    <row r="5998" spans="1:23" ht="22.5" hidden="1" x14ac:dyDescent="0.2">
      <c r="A5998" s="623">
        <v>87692</v>
      </c>
      <c r="B5998" s="616" t="s">
        <v>3171</v>
      </c>
      <c r="C5998" s="620" t="s">
        <v>6353</v>
      </c>
      <c r="D5998" s="612" t="s">
        <v>170</v>
      </c>
      <c r="E5998" s="621">
        <v>49.48</v>
      </c>
      <c r="F5998" s="614">
        <f t="shared" si="1654"/>
        <v>59.65</v>
      </c>
      <c r="G5998" s="510"/>
      <c r="H5998" s="423"/>
      <c r="I5998" s="422">
        <f t="shared" si="1657"/>
        <v>0</v>
      </c>
      <c r="J5998" s="422">
        <f t="shared" si="1658"/>
        <v>0</v>
      </c>
      <c r="K5998" s="419"/>
      <c r="L5998" s="423">
        <f t="shared" si="1659"/>
        <v>0</v>
      </c>
      <c r="M5998" s="423">
        <f t="shared" si="1660"/>
        <v>0</v>
      </c>
      <c r="N5998" s="422">
        <f t="shared" si="1661"/>
        <v>0</v>
      </c>
      <c r="O5998" s="422">
        <f t="shared" si="1662"/>
        <v>0</v>
      </c>
      <c r="P5998" s="420"/>
      <c r="Q5998" s="525"/>
      <c r="R5998" s="526" t="str">
        <f t="shared" si="1663"/>
        <v/>
      </c>
      <c r="S5998" s="526" t="str">
        <f t="shared" si="1656"/>
        <v/>
      </c>
      <c r="V5998" s="433">
        <f>VLOOKUP(A5998,[3]Cartilha!$A:$A,1,FALSE)</f>
        <v>87692</v>
      </c>
      <c r="W5998" s="367"/>
    </row>
    <row r="5999" spans="1:23" ht="22.5" hidden="1" x14ac:dyDescent="0.2">
      <c r="A5999" s="623">
        <v>87700</v>
      </c>
      <c r="B5999" s="616" t="s">
        <v>3171</v>
      </c>
      <c r="C5999" s="620" t="s">
        <v>6354</v>
      </c>
      <c r="D5999" s="612" t="s">
        <v>170</v>
      </c>
      <c r="E5999" s="621">
        <v>44.84</v>
      </c>
      <c r="F5999" s="614">
        <f t="shared" si="1654"/>
        <v>54.06</v>
      </c>
      <c r="G5999" s="510"/>
      <c r="H5999" s="423"/>
      <c r="I5999" s="422">
        <f t="shared" si="1657"/>
        <v>0</v>
      </c>
      <c r="J5999" s="422">
        <f t="shared" si="1658"/>
        <v>0</v>
      </c>
      <c r="K5999" s="419"/>
      <c r="L5999" s="423">
        <f t="shared" si="1659"/>
        <v>0</v>
      </c>
      <c r="M5999" s="423">
        <f t="shared" si="1660"/>
        <v>0</v>
      </c>
      <c r="N5999" s="422">
        <f t="shared" si="1661"/>
        <v>0</v>
      </c>
      <c r="O5999" s="422">
        <f t="shared" si="1662"/>
        <v>0</v>
      </c>
      <c r="P5999" s="420"/>
      <c r="Q5999" s="525"/>
      <c r="R5999" s="526" t="str">
        <f t="shared" si="1663"/>
        <v/>
      </c>
      <c r="S5999" s="526" t="str">
        <f t="shared" si="1656"/>
        <v/>
      </c>
      <c r="V5999" s="433">
        <f>VLOOKUP(A5999,[3]Cartilha!$A:$A,1,FALSE)</f>
        <v>87700</v>
      </c>
      <c r="W5999" s="367"/>
    </row>
    <row r="6000" spans="1:23" ht="22.5" hidden="1" x14ac:dyDescent="0.2">
      <c r="A6000" s="623">
        <v>87702</v>
      </c>
      <c r="B6000" s="616" t="s">
        <v>3171</v>
      </c>
      <c r="C6000" s="620" t="s">
        <v>6355</v>
      </c>
      <c r="D6000" s="612" t="s">
        <v>170</v>
      </c>
      <c r="E6000" s="621">
        <v>53.43</v>
      </c>
      <c r="F6000" s="614">
        <f t="shared" si="1654"/>
        <v>64.42</v>
      </c>
      <c r="G6000" s="510"/>
      <c r="H6000" s="423"/>
      <c r="I6000" s="422">
        <f t="shared" si="1657"/>
        <v>0</v>
      </c>
      <c r="J6000" s="422">
        <f t="shared" si="1658"/>
        <v>0</v>
      </c>
      <c r="K6000" s="419"/>
      <c r="L6000" s="423">
        <f t="shared" si="1659"/>
        <v>0</v>
      </c>
      <c r="M6000" s="423">
        <f t="shared" si="1660"/>
        <v>0</v>
      </c>
      <c r="N6000" s="422">
        <f t="shared" si="1661"/>
        <v>0</v>
      </c>
      <c r="O6000" s="422">
        <f t="shared" si="1662"/>
        <v>0</v>
      </c>
      <c r="P6000" s="420"/>
      <c r="Q6000" s="525"/>
      <c r="R6000" s="526" t="str">
        <f t="shared" si="1663"/>
        <v/>
      </c>
      <c r="S6000" s="526" t="str">
        <f t="shared" si="1656"/>
        <v/>
      </c>
      <c r="V6000" s="433">
        <f>VLOOKUP(A6000,[3]Cartilha!$A:$A,1,FALSE)</f>
        <v>87702</v>
      </c>
      <c r="W6000" s="367"/>
    </row>
    <row r="6001" spans="1:23" ht="22.5" hidden="1" x14ac:dyDescent="0.2">
      <c r="A6001" s="623">
        <v>87735</v>
      </c>
      <c r="B6001" s="616" t="s">
        <v>3171</v>
      </c>
      <c r="C6001" s="620" t="s">
        <v>6356</v>
      </c>
      <c r="D6001" s="612" t="s">
        <v>170</v>
      </c>
      <c r="E6001" s="621">
        <v>39.54</v>
      </c>
      <c r="F6001" s="614">
        <f t="shared" si="1654"/>
        <v>47.67</v>
      </c>
      <c r="G6001" s="510"/>
      <c r="H6001" s="423"/>
      <c r="I6001" s="422">
        <f t="shared" si="1657"/>
        <v>0</v>
      </c>
      <c r="J6001" s="422">
        <f t="shared" si="1658"/>
        <v>0</v>
      </c>
      <c r="K6001" s="419"/>
      <c r="L6001" s="423">
        <f t="shared" si="1659"/>
        <v>0</v>
      </c>
      <c r="M6001" s="423">
        <f t="shared" si="1660"/>
        <v>0</v>
      </c>
      <c r="N6001" s="422">
        <f t="shared" si="1661"/>
        <v>0</v>
      </c>
      <c r="O6001" s="422">
        <f t="shared" si="1662"/>
        <v>0</v>
      </c>
      <c r="P6001" s="420"/>
      <c r="Q6001" s="525"/>
      <c r="R6001" s="526" t="str">
        <f t="shared" si="1663"/>
        <v/>
      </c>
      <c r="S6001" s="526" t="str">
        <f t="shared" si="1656"/>
        <v/>
      </c>
      <c r="V6001" s="433">
        <f>VLOOKUP(A6001,[3]Cartilha!$A:$A,1,FALSE)</f>
        <v>87735</v>
      </c>
      <c r="W6001" s="367"/>
    </row>
    <row r="6002" spans="1:23" ht="22.5" hidden="1" x14ac:dyDescent="0.2">
      <c r="A6002" s="623">
        <v>87737</v>
      </c>
      <c r="B6002" s="616" t="s">
        <v>3171</v>
      </c>
      <c r="C6002" s="620" t="s">
        <v>6357</v>
      </c>
      <c r="D6002" s="612" t="s">
        <v>170</v>
      </c>
      <c r="E6002" s="621">
        <v>43.57</v>
      </c>
      <c r="F6002" s="614">
        <f t="shared" si="1654"/>
        <v>52.53</v>
      </c>
      <c r="G6002" s="510"/>
      <c r="H6002" s="423"/>
      <c r="I6002" s="422">
        <f t="shared" si="1657"/>
        <v>0</v>
      </c>
      <c r="J6002" s="422">
        <f t="shared" si="1658"/>
        <v>0</v>
      </c>
      <c r="K6002" s="419"/>
      <c r="L6002" s="423">
        <f t="shared" si="1659"/>
        <v>0</v>
      </c>
      <c r="M6002" s="423">
        <f t="shared" si="1660"/>
        <v>0</v>
      </c>
      <c r="N6002" s="422">
        <f t="shared" si="1661"/>
        <v>0</v>
      </c>
      <c r="O6002" s="422">
        <f t="shared" si="1662"/>
        <v>0</v>
      </c>
      <c r="P6002" s="420"/>
      <c r="Q6002" s="525"/>
      <c r="R6002" s="526" t="str">
        <f t="shared" si="1663"/>
        <v/>
      </c>
      <c r="S6002" s="526" t="str">
        <f t="shared" si="1656"/>
        <v/>
      </c>
      <c r="V6002" s="433">
        <f>VLOOKUP(A6002,[3]Cartilha!$A:$A,1,FALSE)</f>
        <v>87737</v>
      </c>
      <c r="W6002" s="367"/>
    </row>
    <row r="6003" spans="1:23" ht="22.5" hidden="1" x14ac:dyDescent="0.2">
      <c r="A6003" s="623">
        <v>87745</v>
      </c>
      <c r="B6003" s="616" t="s">
        <v>3171</v>
      </c>
      <c r="C6003" s="620" t="s">
        <v>6358</v>
      </c>
      <c r="D6003" s="612" t="s">
        <v>170</v>
      </c>
      <c r="E6003" s="621">
        <v>46.84</v>
      </c>
      <c r="F6003" s="614">
        <f t="shared" si="1654"/>
        <v>56.47</v>
      </c>
      <c r="G6003" s="510"/>
      <c r="H6003" s="423"/>
      <c r="I6003" s="422">
        <f t="shared" si="1657"/>
        <v>0</v>
      </c>
      <c r="J6003" s="422">
        <f t="shared" si="1658"/>
        <v>0</v>
      </c>
      <c r="K6003" s="419"/>
      <c r="L6003" s="423">
        <f t="shared" si="1659"/>
        <v>0</v>
      </c>
      <c r="M6003" s="423">
        <f t="shared" si="1660"/>
        <v>0</v>
      </c>
      <c r="N6003" s="422">
        <f t="shared" si="1661"/>
        <v>0</v>
      </c>
      <c r="O6003" s="422">
        <f t="shared" si="1662"/>
        <v>0</v>
      </c>
      <c r="P6003" s="420"/>
      <c r="Q6003" s="525"/>
      <c r="R6003" s="526" t="str">
        <f t="shared" si="1663"/>
        <v/>
      </c>
      <c r="S6003" s="526" t="str">
        <f t="shared" si="1656"/>
        <v/>
      </c>
      <c r="V6003" s="433">
        <f>VLOOKUP(A6003,[3]Cartilha!$A:$A,1,FALSE)</f>
        <v>87745</v>
      </c>
      <c r="W6003" s="367"/>
    </row>
    <row r="6004" spans="1:23" ht="22.5" hidden="1" x14ac:dyDescent="0.2">
      <c r="A6004" s="623">
        <v>87747</v>
      </c>
      <c r="B6004" s="616" t="s">
        <v>3171</v>
      </c>
      <c r="C6004" s="620" t="s">
        <v>6359</v>
      </c>
      <c r="D6004" s="612" t="s">
        <v>170</v>
      </c>
      <c r="E6004" s="621">
        <v>52.44</v>
      </c>
      <c r="F6004" s="614">
        <f t="shared" si="1654"/>
        <v>63.22</v>
      </c>
      <c r="G6004" s="510"/>
      <c r="H6004" s="423"/>
      <c r="I6004" s="422">
        <f t="shared" si="1657"/>
        <v>0</v>
      </c>
      <c r="J6004" s="422">
        <f t="shared" si="1658"/>
        <v>0</v>
      </c>
      <c r="K6004" s="419"/>
      <c r="L6004" s="423">
        <f t="shared" si="1659"/>
        <v>0</v>
      </c>
      <c r="M6004" s="423">
        <f t="shared" si="1660"/>
        <v>0</v>
      </c>
      <c r="N6004" s="422">
        <f t="shared" si="1661"/>
        <v>0</v>
      </c>
      <c r="O6004" s="422">
        <f t="shared" si="1662"/>
        <v>0</v>
      </c>
      <c r="P6004" s="420"/>
      <c r="Q6004" s="525"/>
      <c r="R6004" s="526" t="str">
        <f t="shared" si="1663"/>
        <v/>
      </c>
      <c r="S6004" s="526" t="str">
        <f t="shared" si="1656"/>
        <v/>
      </c>
      <c r="V6004" s="433">
        <f>VLOOKUP(A6004,[3]Cartilha!$A:$A,1,FALSE)</f>
        <v>87747</v>
      </c>
      <c r="W6004" s="367"/>
    </row>
    <row r="6005" spans="1:23" hidden="1" x14ac:dyDescent="0.2">
      <c r="A6005" s="623">
        <v>98553</v>
      </c>
      <c r="B6005" s="616" t="s">
        <v>3171</v>
      </c>
      <c r="C6005" s="620" t="s">
        <v>4319</v>
      </c>
      <c r="D6005" s="612" t="s">
        <v>170</v>
      </c>
      <c r="E6005" s="621">
        <v>118.85</v>
      </c>
      <c r="F6005" s="614">
        <f t="shared" si="1654"/>
        <v>143.29</v>
      </c>
      <c r="G6005" s="510"/>
      <c r="H6005" s="423"/>
      <c r="I6005" s="422">
        <f t="shared" si="1657"/>
        <v>0</v>
      </c>
      <c r="J6005" s="422">
        <f t="shared" si="1658"/>
        <v>0</v>
      </c>
      <c r="K6005" s="419"/>
      <c r="L6005" s="423">
        <f t="shared" si="1659"/>
        <v>0</v>
      </c>
      <c r="M6005" s="423">
        <f t="shared" si="1660"/>
        <v>0</v>
      </c>
      <c r="N6005" s="424">
        <f t="shared" si="1661"/>
        <v>0</v>
      </c>
      <c r="O6005" s="424">
        <f t="shared" si="1662"/>
        <v>0</v>
      </c>
      <c r="P6005" s="420"/>
      <c r="Q6005" s="532"/>
      <c r="R6005" s="526" t="str">
        <f t="shared" si="1663"/>
        <v/>
      </c>
      <c r="S6005" s="526" t="str">
        <f t="shared" si="1656"/>
        <v/>
      </c>
      <c r="V6005" s="433">
        <f>VLOOKUP(A6005,[3]Cartilha!$A:$A,1,FALSE)</f>
        <v>98553</v>
      </c>
      <c r="W6005" s="367"/>
    </row>
    <row r="6006" spans="1:23" hidden="1" x14ac:dyDescent="0.2">
      <c r="A6006" s="623">
        <v>98554</v>
      </c>
      <c r="B6006" s="616" t="s">
        <v>3171</v>
      </c>
      <c r="C6006" s="620" t="s">
        <v>4320</v>
      </c>
      <c r="D6006" s="612" t="s">
        <v>170</v>
      </c>
      <c r="E6006" s="621">
        <v>43.05</v>
      </c>
      <c r="F6006" s="614">
        <f t="shared" si="1654"/>
        <v>51.9</v>
      </c>
      <c r="G6006" s="510"/>
      <c r="H6006" s="423"/>
      <c r="I6006" s="422">
        <f t="shared" si="1657"/>
        <v>0</v>
      </c>
      <c r="J6006" s="422">
        <f t="shared" si="1658"/>
        <v>0</v>
      </c>
      <c r="K6006" s="419"/>
      <c r="L6006" s="423">
        <f t="shared" si="1659"/>
        <v>0</v>
      </c>
      <c r="M6006" s="423">
        <f t="shared" si="1660"/>
        <v>0</v>
      </c>
      <c r="N6006" s="424">
        <f t="shared" si="1661"/>
        <v>0</v>
      </c>
      <c r="O6006" s="424">
        <f t="shared" si="1662"/>
        <v>0</v>
      </c>
      <c r="P6006" s="420"/>
      <c r="Q6006" s="532"/>
      <c r="R6006" s="526" t="str">
        <f t="shared" si="1663"/>
        <v/>
      </c>
      <c r="S6006" s="526" t="str">
        <f t="shared" si="1656"/>
        <v/>
      </c>
      <c r="V6006" s="433">
        <f>VLOOKUP(A6006,[3]Cartilha!$A:$A,1,FALSE)</f>
        <v>98554</v>
      </c>
      <c r="W6006" s="367"/>
    </row>
    <row r="6007" spans="1:23" ht="22.5" hidden="1" x14ac:dyDescent="0.2">
      <c r="A6007" s="623">
        <v>87755</v>
      </c>
      <c r="B6007" s="616" t="s">
        <v>3171</v>
      </c>
      <c r="C6007" s="620" t="s">
        <v>6360</v>
      </c>
      <c r="D6007" s="612" t="s">
        <v>170</v>
      </c>
      <c r="E6007" s="621">
        <v>45.03</v>
      </c>
      <c r="F6007" s="614">
        <f t="shared" si="1654"/>
        <v>54.29</v>
      </c>
      <c r="G6007" s="510"/>
      <c r="H6007" s="423"/>
      <c r="I6007" s="422">
        <f t="shared" si="1657"/>
        <v>0</v>
      </c>
      <c r="J6007" s="422">
        <f t="shared" si="1658"/>
        <v>0</v>
      </c>
      <c r="K6007" s="419"/>
      <c r="L6007" s="423">
        <f t="shared" si="1659"/>
        <v>0</v>
      </c>
      <c r="M6007" s="423">
        <f t="shared" si="1660"/>
        <v>0</v>
      </c>
      <c r="N6007" s="422">
        <f t="shared" si="1661"/>
        <v>0</v>
      </c>
      <c r="O6007" s="422">
        <f t="shared" si="1662"/>
        <v>0</v>
      </c>
      <c r="P6007" s="420"/>
      <c r="Q6007" s="525"/>
      <c r="R6007" s="526" t="str">
        <f t="shared" si="1663"/>
        <v/>
      </c>
      <c r="S6007" s="526" t="str">
        <f t="shared" si="1656"/>
        <v/>
      </c>
      <c r="V6007" s="433">
        <f>VLOOKUP(A6007,[3]Cartilha!$A:$A,1,FALSE)</f>
        <v>87755</v>
      </c>
      <c r="W6007" s="367"/>
    </row>
    <row r="6008" spans="1:23" ht="22.5" hidden="1" x14ac:dyDescent="0.2">
      <c r="A6008" s="623">
        <v>87757</v>
      </c>
      <c r="B6008" s="616" t="s">
        <v>3171</v>
      </c>
      <c r="C6008" s="620" t="s">
        <v>6361</v>
      </c>
      <c r="D6008" s="612" t="s">
        <v>170</v>
      </c>
      <c r="E6008" s="621">
        <v>50.63</v>
      </c>
      <c r="F6008" s="614">
        <f t="shared" si="1654"/>
        <v>61.04</v>
      </c>
      <c r="G6008" s="510"/>
      <c r="H6008" s="423"/>
      <c r="I6008" s="422">
        <f t="shared" si="1657"/>
        <v>0</v>
      </c>
      <c r="J6008" s="422">
        <f t="shared" si="1658"/>
        <v>0</v>
      </c>
      <c r="K6008" s="419"/>
      <c r="L6008" s="423">
        <f t="shared" si="1659"/>
        <v>0</v>
      </c>
      <c r="M6008" s="423">
        <f t="shared" si="1660"/>
        <v>0</v>
      </c>
      <c r="N6008" s="422">
        <f t="shared" si="1661"/>
        <v>0</v>
      </c>
      <c r="O6008" s="422">
        <f t="shared" si="1662"/>
        <v>0</v>
      </c>
      <c r="P6008" s="420"/>
      <c r="Q6008" s="525"/>
      <c r="R6008" s="526" t="str">
        <f t="shared" si="1663"/>
        <v/>
      </c>
      <c r="S6008" s="526" t="str">
        <f t="shared" si="1656"/>
        <v/>
      </c>
      <c r="V6008" s="433">
        <f>VLOOKUP(A6008,[3]Cartilha!$A:$A,1,FALSE)</f>
        <v>87757</v>
      </c>
      <c r="W6008" s="367"/>
    </row>
    <row r="6009" spans="1:23" ht="22.5" hidden="1" x14ac:dyDescent="0.2">
      <c r="A6009" s="623">
        <v>87765</v>
      </c>
      <c r="B6009" s="616" t="s">
        <v>3171</v>
      </c>
      <c r="C6009" s="620" t="s">
        <v>6362</v>
      </c>
      <c r="D6009" s="612" t="s">
        <v>170</v>
      </c>
      <c r="E6009" s="621">
        <v>51.07</v>
      </c>
      <c r="F6009" s="614">
        <f t="shared" si="1654"/>
        <v>61.57</v>
      </c>
      <c r="G6009" s="510"/>
      <c r="H6009" s="423"/>
      <c r="I6009" s="422">
        <f t="shared" si="1657"/>
        <v>0</v>
      </c>
      <c r="J6009" s="422">
        <f t="shared" si="1658"/>
        <v>0</v>
      </c>
      <c r="K6009" s="419"/>
      <c r="L6009" s="423">
        <f t="shared" si="1659"/>
        <v>0</v>
      </c>
      <c r="M6009" s="423">
        <f t="shared" si="1660"/>
        <v>0</v>
      </c>
      <c r="N6009" s="422">
        <f t="shared" si="1661"/>
        <v>0</v>
      </c>
      <c r="O6009" s="422">
        <f t="shared" si="1662"/>
        <v>0</v>
      </c>
      <c r="P6009" s="420"/>
      <c r="Q6009" s="525"/>
      <c r="R6009" s="526" t="str">
        <f t="shared" si="1663"/>
        <v/>
      </c>
      <c r="S6009" s="526" t="str">
        <f t="shared" si="1656"/>
        <v/>
      </c>
      <c r="V6009" s="433">
        <f>VLOOKUP(A6009,[3]Cartilha!$A:$A,1,FALSE)</f>
        <v>87765</v>
      </c>
      <c r="W6009" s="367"/>
    </row>
    <row r="6010" spans="1:23" ht="22.5" hidden="1" x14ac:dyDescent="0.2">
      <c r="A6010" s="623">
        <v>87767</v>
      </c>
      <c r="B6010" s="616" t="s">
        <v>3171</v>
      </c>
      <c r="C6010" s="620" t="s">
        <v>6363</v>
      </c>
      <c r="D6010" s="612" t="s">
        <v>170</v>
      </c>
      <c r="E6010" s="621">
        <v>57.96</v>
      </c>
      <c r="F6010" s="614">
        <f t="shared" si="1654"/>
        <v>69.88</v>
      </c>
      <c r="G6010" s="510"/>
      <c r="H6010" s="423"/>
      <c r="I6010" s="422">
        <f t="shared" si="1657"/>
        <v>0</v>
      </c>
      <c r="J6010" s="422">
        <f t="shared" si="1658"/>
        <v>0</v>
      </c>
      <c r="K6010" s="419"/>
      <c r="L6010" s="423">
        <f t="shared" si="1659"/>
        <v>0</v>
      </c>
      <c r="M6010" s="423">
        <f t="shared" si="1660"/>
        <v>0</v>
      </c>
      <c r="N6010" s="422">
        <f t="shared" si="1661"/>
        <v>0</v>
      </c>
      <c r="O6010" s="422">
        <f t="shared" si="1662"/>
        <v>0</v>
      </c>
      <c r="P6010" s="420"/>
      <c r="Q6010" s="525"/>
      <c r="R6010" s="526" t="str">
        <f t="shared" si="1663"/>
        <v/>
      </c>
      <c r="S6010" s="526" t="str">
        <f t="shared" si="1656"/>
        <v/>
      </c>
      <c r="V6010" s="433">
        <f>VLOOKUP(A6010,[3]Cartilha!$A:$A,1,FALSE)</f>
        <v>87767</v>
      </c>
      <c r="W6010" s="367"/>
    </row>
    <row r="6011" spans="1:23" ht="22.5" hidden="1" x14ac:dyDescent="0.2">
      <c r="A6011" s="623">
        <v>87623</v>
      </c>
      <c r="B6011" s="616" t="s">
        <v>3171</v>
      </c>
      <c r="C6011" s="620" t="s">
        <v>6364</v>
      </c>
      <c r="D6011" s="612" t="s">
        <v>170</v>
      </c>
      <c r="E6011" s="621">
        <v>61.77</v>
      </c>
      <c r="F6011" s="614">
        <f t="shared" si="1654"/>
        <v>74.47</v>
      </c>
      <c r="G6011" s="510"/>
      <c r="H6011" s="423"/>
      <c r="I6011" s="422">
        <f t="shared" si="1657"/>
        <v>0</v>
      </c>
      <c r="J6011" s="422">
        <f t="shared" si="1658"/>
        <v>0</v>
      </c>
      <c r="K6011" s="419"/>
      <c r="L6011" s="423">
        <f t="shared" si="1659"/>
        <v>0</v>
      </c>
      <c r="M6011" s="423">
        <f t="shared" si="1660"/>
        <v>0</v>
      </c>
      <c r="N6011" s="422">
        <f t="shared" si="1661"/>
        <v>0</v>
      </c>
      <c r="O6011" s="422">
        <f t="shared" si="1662"/>
        <v>0</v>
      </c>
      <c r="P6011" s="420"/>
      <c r="Q6011" s="525"/>
      <c r="R6011" s="526" t="str">
        <f t="shared" si="1663"/>
        <v/>
      </c>
      <c r="S6011" s="526" t="str">
        <f t="shared" si="1656"/>
        <v/>
      </c>
      <c r="V6011" s="433">
        <f>VLOOKUP(A6011,[3]Cartilha!$A:$A,1,FALSE)</f>
        <v>87623</v>
      </c>
      <c r="W6011" s="367"/>
    </row>
    <row r="6012" spans="1:23" ht="22.5" hidden="1" x14ac:dyDescent="0.2">
      <c r="A6012" s="623">
        <v>87624</v>
      </c>
      <c r="B6012" s="616" t="s">
        <v>3171</v>
      </c>
      <c r="C6012" s="620" t="s">
        <v>6364</v>
      </c>
      <c r="D6012" s="612" t="s">
        <v>170</v>
      </c>
      <c r="E6012" s="621">
        <v>68.77</v>
      </c>
      <c r="F6012" s="614">
        <f t="shared" si="1654"/>
        <v>82.91</v>
      </c>
      <c r="G6012" s="510"/>
      <c r="H6012" s="423"/>
      <c r="I6012" s="422">
        <f t="shared" si="1657"/>
        <v>0</v>
      </c>
      <c r="J6012" s="422">
        <f t="shared" si="1658"/>
        <v>0</v>
      </c>
      <c r="K6012" s="419"/>
      <c r="L6012" s="423">
        <f t="shared" si="1659"/>
        <v>0</v>
      </c>
      <c r="M6012" s="423">
        <f t="shared" si="1660"/>
        <v>0</v>
      </c>
      <c r="N6012" s="422">
        <f t="shared" si="1661"/>
        <v>0</v>
      </c>
      <c r="O6012" s="422">
        <f t="shared" si="1662"/>
        <v>0</v>
      </c>
      <c r="P6012" s="420"/>
      <c r="Q6012" s="525"/>
      <c r="R6012" s="526" t="str">
        <f t="shared" si="1663"/>
        <v/>
      </c>
      <c r="S6012" s="526" t="str">
        <f t="shared" si="1656"/>
        <v/>
      </c>
      <c r="V6012" s="433">
        <f>VLOOKUP(A6012,[3]Cartilha!$A:$A,1,FALSE)</f>
        <v>87624</v>
      </c>
      <c r="W6012" s="367"/>
    </row>
    <row r="6013" spans="1:23" ht="22.5" hidden="1" x14ac:dyDescent="0.2">
      <c r="A6013" s="623">
        <v>87633</v>
      </c>
      <c r="B6013" s="616" t="s">
        <v>3171</v>
      </c>
      <c r="C6013" s="620" t="s">
        <v>6365</v>
      </c>
      <c r="D6013" s="612" t="s">
        <v>170</v>
      </c>
      <c r="E6013" s="621">
        <v>82.57</v>
      </c>
      <c r="F6013" s="614">
        <f t="shared" si="1654"/>
        <v>99.55</v>
      </c>
      <c r="G6013" s="510"/>
      <c r="H6013" s="423"/>
      <c r="I6013" s="422">
        <f t="shared" si="1657"/>
        <v>0</v>
      </c>
      <c r="J6013" s="422">
        <f t="shared" si="1658"/>
        <v>0</v>
      </c>
      <c r="K6013" s="419"/>
      <c r="L6013" s="423">
        <f t="shared" si="1659"/>
        <v>0</v>
      </c>
      <c r="M6013" s="423">
        <f t="shared" si="1660"/>
        <v>0</v>
      </c>
      <c r="N6013" s="422">
        <f t="shared" si="1661"/>
        <v>0</v>
      </c>
      <c r="O6013" s="422">
        <f t="shared" si="1662"/>
        <v>0</v>
      </c>
      <c r="P6013" s="420"/>
      <c r="Q6013" s="525"/>
      <c r="R6013" s="526" t="str">
        <f t="shared" si="1663"/>
        <v/>
      </c>
      <c r="S6013" s="526" t="str">
        <f t="shared" si="1656"/>
        <v/>
      </c>
      <c r="V6013" s="433">
        <f>VLOOKUP(A6013,[3]Cartilha!$A:$A,1,FALSE)</f>
        <v>87633</v>
      </c>
      <c r="W6013" s="367"/>
    </row>
    <row r="6014" spans="1:23" ht="22.5" hidden="1" x14ac:dyDescent="0.2">
      <c r="A6014" s="623">
        <v>87634</v>
      </c>
      <c r="B6014" s="616" t="s">
        <v>3171</v>
      </c>
      <c r="C6014" s="620" t="s">
        <v>6366</v>
      </c>
      <c r="D6014" s="612" t="s">
        <v>170</v>
      </c>
      <c r="E6014" s="621">
        <v>92.3</v>
      </c>
      <c r="F6014" s="614">
        <f t="shared" si="1654"/>
        <v>111.28</v>
      </c>
      <c r="G6014" s="510"/>
      <c r="H6014" s="423"/>
      <c r="I6014" s="422">
        <f t="shared" si="1657"/>
        <v>0</v>
      </c>
      <c r="J6014" s="422">
        <f t="shared" si="1658"/>
        <v>0</v>
      </c>
      <c r="K6014" s="419"/>
      <c r="L6014" s="423">
        <f t="shared" si="1659"/>
        <v>0</v>
      </c>
      <c r="M6014" s="423">
        <f t="shared" si="1660"/>
        <v>0</v>
      </c>
      <c r="N6014" s="422">
        <f t="shared" si="1661"/>
        <v>0</v>
      </c>
      <c r="O6014" s="422">
        <f t="shared" si="1662"/>
        <v>0</v>
      </c>
      <c r="P6014" s="420"/>
      <c r="Q6014" s="525"/>
      <c r="R6014" s="526" t="str">
        <f t="shared" si="1663"/>
        <v/>
      </c>
      <c r="S6014" s="526" t="str">
        <f t="shared" si="1656"/>
        <v/>
      </c>
      <c r="V6014" s="433">
        <f>VLOOKUP(A6014,[3]Cartilha!$A:$A,1,FALSE)</f>
        <v>87634</v>
      </c>
      <c r="W6014" s="367"/>
    </row>
    <row r="6015" spans="1:23" ht="22.5" hidden="1" x14ac:dyDescent="0.2">
      <c r="A6015" s="623">
        <v>87643</v>
      </c>
      <c r="B6015" s="616" t="s">
        <v>3171</v>
      </c>
      <c r="C6015" s="620" t="s">
        <v>6367</v>
      </c>
      <c r="D6015" s="612" t="s">
        <v>170</v>
      </c>
      <c r="E6015" s="621">
        <v>99.61</v>
      </c>
      <c r="F6015" s="614">
        <f t="shared" si="1654"/>
        <v>120.09</v>
      </c>
      <c r="G6015" s="510"/>
      <c r="H6015" s="423"/>
      <c r="I6015" s="422">
        <f t="shared" si="1657"/>
        <v>0</v>
      </c>
      <c r="J6015" s="422">
        <f t="shared" si="1658"/>
        <v>0</v>
      </c>
      <c r="K6015" s="419"/>
      <c r="L6015" s="423">
        <f t="shared" si="1659"/>
        <v>0</v>
      </c>
      <c r="M6015" s="423">
        <f t="shared" si="1660"/>
        <v>0</v>
      </c>
      <c r="N6015" s="422">
        <f t="shared" si="1661"/>
        <v>0</v>
      </c>
      <c r="O6015" s="422">
        <f t="shared" si="1662"/>
        <v>0</v>
      </c>
      <c r="P6015" s="420"/>
      <c r="Q6015" s="525"/>
      <c r="R6015" s="526" t="str">
        <f t="shared" si="1663"/>
        <v/>
      </c>
      <c r="S6015" s="526" t="str">
        <f t="shared" si="1656"/>
        <v/>
      </c>
      <c r="V6015" s="433">
        <f>VLOOKUP(A6015,[3]Cartilha!$A:$A,1,FALSE)</f>
        <v>87643</v>
      </c>
      <c r="W6015" s="367"/>
    </row>
    <row r="6016" spans="1:23" ht="22.5" hidden="1" x14ac:dyDescent="0.2">
      <c r="A6016" s="623">
        <v>87644</v>
      </c>
      <c r="B6016" s="616" t="s">
        <v>3171</v>
      </c>
      <c r="C6016" s="620" t="s">
        <v>6368</v>
      </c>
      <c r="D6016" s="612" t="s">
        <v>170</v>
      </c>
      <c r="E6016" s="621">
        <v>111.58</v>
      </c>
      <c r="F6016" s="614">
        <f t="shared" si="1654"/>
        <v>134.52000000000001</v>
      </c>
      <c r="G6016" s="510"/>
      <c r="H6016" s="423"/>
      <c r="I6016" s="422">
        <f t="shared" si="1657"/>
        <v>0</v>
      </c>
      <c r="J6016" s="422">
        <f t="shared" si="1658"/>
        <v>0</v>
      </c>
      <c r="K6016" s="419"/>
      <c r="L6016" s="423">
        <f t="shared" si="1659"/>
        <v>0</v>
      </c>
      <c r="M6016" s="423">
        <f t="shared" si="1660"/>
        <v>0</v>
      </c>
      <c r="N6016" s="422">
        <f t="shared" si="1661"/>
        <v>0</v>
      </c>
      <c r="O6016" s="422">
        <f t="shared" si="1662"/>
        <v>0</v>
      </c>
      <c r="P6016" s="420"/>
      <c r="Q6016" s="525"/>
      <c r="R6016" s="526" t="str">
        <f t="shared" si="1663"/>
        <v/>
      </c>
      <c r="S6016" s="526" t="str">
        <f t="shared" si="1656"/>
        <v/>
      </c>
      <c r="V6016" s="433">
        <f>VLOOKUP(A6016,[3]Cartilha!$A:$A,1,FALSE)</f>
        <v>87644</v>
      </c>
      <c r="W6016" s="367"/>
    </row>
    <row r="6017" spans="1:23" ht="22.5" hidden="1" x14ac:dyDescent="0.2">
      <c r="A6017" s="623">
        <v>87683</v>
      </c>
      <c r="B6017" s="616" t="s">
        <v>3171</v>
      </c>
      <c r="C6017" s="620" t="s">
        <v>6369</v>
      </c>
      <c r="D6017" s="612" t="s">
        <v>170</v>
      </c>
      <c r="E6017" s="621">
        <v>95.48</v>
      </c>
      <c r="F6017" s="614">
        <f t="shared" si="1654"/>
        <v>115.11</v>
      </c>
      <c r="G6017" s="510"/>
      <c r="H6017" s="423"/>
      <c r="I6017" s="422">
        <f t="shared" si="1657"/>
        <v>0</v>
      </c>
      <c r="J6017" s="422">
        <f t="shared" si="1658"/>
        <v>0</v>
      </c>
      <c r="K6017" s="419"/>
      <c r="L6017" s="423">
        <f t="shared" si="1659"/>
        <v>0</v>
      </c>
      <c r="M6017" s="423">
        <f t="shared" si="1660"/>
        <v>0</v>
      </c>
      <c r="N6017" s="422">
        <f t="shared" si="1661"/>
        <v>0</v>
      </c>
      <c r="O6017" s="422">
        <f t="shared" si="1662"/>
        <v>0</v>
      </c>
      <c r="P6017" s="420"/>
      <c r="Q6017" s="525"/>
      <c r="R6017" s="526" t="str">
        <f t="shared" si="1663"/>
        <v/>
      </c>
      <c r="S6017" s="526" t="str">
        <f t="shared" si="1656"/>
        <v/>
      </c>
      <c r="V6017" s="433">
        <f>VLOOKUP(A6017,[3]Cartilha!$A:$A,1,FALSE)</f>
        <v>87683</v>
      </c>
      <c r="W6017" s="367"/>
    </row>
    <row r="6018" spans="1:23" ht="22.5" hidden="1" x14ac:dyDescent="0.2">
      <c r="A6018" s="623">
        <v>87684</v>
      </c>
      <c r="B6018" s="616" t="s">
        <v>3171</v>
      </c>
      <c r="C6018" s="620" t="s">
        <v>6370</v>
      </c>
      <c r="D6018" s="612" t="s">
        <v>170</v>
      </c>
      <c r="E6018" s="621">
        <v>107.45</v>
      </c>
      <c r="F6018" s="614">
        <f t="shared" si="1654"/>
        <v>129.54</v>
      </c>
      <c r="G6018" s="510"/>
      <c r="H6018" s="423"/>
      <c r="I6018" s="422">
        <f t="shared" si="1657"/>
        <v>0</v>
      </c>
      <c r="J6018" s="422">
        <f t="shared" si="1658"/>
        <v>0</v>
      </c>
      <c r="K6018" s="419"/>
      <c r="L6018" s="423">
        <f t="shared" si="1659"/>
        <v>0</v>
      </c>
      <c r="M6018" s="423">
        <f t="shared" si="1660"/>
        <v>0</v>
      </c>
      <c r="N6018" s="422">
        <f t="shared" si="1661"/>
        <v>0</v>
      </c>
      <c r="O6018" s="422">
        <f t="shared" si="1662"/>
        <v>0</v>
      </c>
      <c r="P6018" s="420"/>
      <c r="Q6018" s="525"/>
      <c r="R6018" s="526" t="str">
        <f t="shared" si="1663"/>
        <v/>
      </c>
      <c r="S6018" s="526" t="str">
        <f t="shared" si="1656"/>
        <v/>
      </c>
      <c r="V6018" s="433">
        <f>VLOOKUP(A6018,[3]Cartilha!$A:$A,1,FALSE)</f>
        <v>87684</v>
      </c>
      <c r="W6018" s="367"/>
    </row>
    <row r="6019" spans="1:23" ht="22.5" hidden="1" x14ac:dyDescent="0.2">
      <c r="A6019" s="623">
        <v>87693</v>
      </c>
      <c r="B6019" s="616" t="s">
        <v>3171</v>
      </c>
      <c r="C6019" s="620" t="s">
        <v>6371</v>
      </c>
      <c r="D6019" s="612" t="s">
        <v>170</v>
      </c>
      <c r="E6019" s="621">
        <v>109.38</v>
      </c>
      <c r="F6019" s="614">
        <f t="shared" si="1654"/>
        <v>131.87</v>
      </c>
      <c r="G6019" s="510"/>
      <c r="H6019" s="423"/>
      <c r="I6019" s="422">
        <f t="shared" ref="I6019:I6048" si="1664">IF(ISBLANK(E6019),0,ROUND(F6019*G6019,2))</f>
        <v>0</v>
      </c>
      <c r="J6019" s="422">
        <f t="shared" ref="J6019:J6048" si="1665">IF(ISBLANK(G6019),0,ROUND(G6019*H6019,2))</f>
        <v>0</v>
      </c>
      <c r="K6019" s="419"/>
      <c r="L6019" s="423">
        <f t="shared" ref="L6019:L6048" si="1666">G6019</f>
        <v>0</v>
      </c>
      <c r="M6019" s="423">
        <f t="shared" ref="M6019:M6048" si="1667">H6019</f>
        <v>0</v>
      </c>
      <c r="N6019" s="422">
        <f t="shared" ref="N6019:N6048" si="1668">IF(ISBLANK(E6019),0,ROUND(F6019*L6019,2))</f>
        <v>0</v>
      </c>
      <c r="O6019" s="422">
        <f t="shared" ref="O6019:O6048" si="1669">IF(ISBLANK(L6019),0,ROUND(L6019*M6019,2))</f>
        <v>0</v>
      </c>
      <c r="P6019" s="420"/>
      <c r="Q6019" s="525"/>
      <c r="R6019" s="526" t="str">
        <f t="shared" si="1663"/>
        <v/>
      </c>
      <c r="S6019" s="526" t="str">
        <f t="shared" si="1656"/>
        <v/>
      </c>
      <c r="V6019" s="433">
        <f>VLOOKUP(A6019,[3]Cartilha!$A:$A,1,FALSE)</f>
        <v>87693</v>
      </c>
      <c r="W6019" s="367"/>
    </row>
    <row r="6020" spans="1:23" ht="22.5" hidden="1" x14ac:dyDescent="0.2">
      <c r="A6020" s="623">
        <v>87694</v>
      </c>
      <c r="B6020" s="616" t="s">
        <v>3171</v>
      </c>
      <c r="C6020" s="620" t="s">
        <v>6372</v>
      </c>
      <c r="D6020" s="612" t="s">
        <v>170</v>
      </c>
      <c r="E6020" s="621">
        <v>123.08</v>
      </c>
      <c r="F6020" s="614">
        <f t="shared" si="1654"/>
        <v>148.38999999999999</v>
      </c>
      <c r="G6020" s="510"/>
      <c r="H6020" s="423"/>
      <c r="I6020" s="422">
        <f t="shared" si="1664"/>
        <v>0</v>
      </c>
      <c r="J6020" s="422">
        <f t="shared" si="1665"/>
        <v>0</v>
      </c>
      <c r="K6020" s="419"/>
      <c r="L6020" s="423">
        <f t="shared" si="1666"/>
        <v>0</v>
      </c>
      <c r="M6020" s="423">
        <f t="shared" si="1667"/>
        <v>0</v>
      </c>
      <c r="N6020" s="422">
        <f t="shared" si="1668"/>
        <v>0</v>
      </c>
      <c r="O6020" s="422">
        <f t="shared" si="1669"/>
        <v>0</v>
      </c>
      <c r="P6020" s="420"/>
      <c r="Q6020" s="525"/>
      <c r="R6020" s="526" t="str">
        <f t="shared" si="1663"/>
        <v/>
      </c>
      <c r="S6020" s="526" t="str">
        <f t="shared" si="1656"/>
        <v/>
      </c>
      <c r="V6020" s="433">
        <f>VLOOKUP(A6020,[3]Cartilha!$A:$A,1,FALSE)</f>
        <v>87694</v>
      </c>
      <c r="W6020" s="367"/>
    </row>
    <row r="6021" spans="1:23" ht="22.5" hidden="1" x14ac:dyDescent="0.2">
      <c r="A6021" s="623">
        <v>87703</v>
      </c>
      <c r="B6021" s="616" t="s">
        <v>3171</v>
      </c>
      <c r="C6021" s="620" t="s">
        <v>6373</v>
      </c>
      <c r="D6021" s="612" t="s">
        <v>170</v>
      </c>
      <c r="E6021" s="621">
        <v>118.66</v>
      </c>
      <c r="F6021" s="614">
        <f t="shared" si="1654"/>
        <v>143.06</v>
      </c>
      <c r="G6021" s="510"/>
      <c r="H6021" s="423"/>
      <c r="I6021" s="422">
        <f t="shared" si="1664"/>
        <v>0</v>
      </c>
      <c r="J6021" s="422">
        <f t="shared" si="1665"/>
        <v>0</v>
      </c>
      <c r="K6021" s="419"/>
      <c r="L6021" s="423">
        <f t="shared" si="1666"/>
        <v>0</v>
      </c>
      <c r="M6021" s="423">
        <f t="shared" si="1667"/>
        <v>0</v>
      </c>
      <c r="N6021" s="422">
        <f t="shared" si="1668"/>
        <v>0</v>
      </c>
      <c r="O6021" s="422">
        <f t="shared" si="1669"/>
        <v>0</v>
      </c>
      <c r="P6021" s="420"/>
      <c r="Q6021" s="525"/>
      <c r="R6021" s="526" t="str">
        <f t="shared" si="1663"/>
        <v/>
      </c>
      <c r="S6021" s="526" t="str">
        <f t="shared" si="1656"/>
        <v/>
      </c>
      <c r="V6021" s="433">
        <f>VLOOKUP(A6021,[3]Cartilha!$A:$A,1,FALSE)</f>
        <v>87703</v>
      </c>
      <c r="W6021" s="367"/>
    </row>
    <row r="6022" spans="1:23" ht="22.5" hidden="1" x14ac:dyDescent="0.2">
      <c r="A6022" s="623">
        <v>87704</v>
      </c>
      <c r="B6022" s="616" t="s">
        <v>3171</v>
      </c>
      <c r="C6022" s="620" t="s">
        <v>6374</v>
      </c>
      <c r="D6022" s="612" t="s">
        <v>170</v>
      </c>
      <c r="E6022" s="621">
        <v>133.59</v>
      </c>
      <c r="F6022" s="614">
        <f t="shared" si="1654"/>
        <v>161.06</v>
      </c>
      <c r="G6022" s="510"/>
      <c r="H6022" s="423"/>
      <c r="I6022" s="422">
        <f t="shared" si="1664"/>
        <v>0</v>
      </c>
      <c r="J6022" s="422">
        <f t="shared" si="1665"/>
        <v>0</v>
      </c>
      <c r="K6022" s="419"/>
      <c r="L6022" s="423">
        <f t="shared" si="1666"/>
        <v>0</v>
      </c>
      <c r="M6022" s="423">
        <f t="shared" si="1667"/>
        <v>0</v>
      </c>
      <c r="N6022" s="422">
        <f t="shared" si="1668"/>
        <v>0</v>
      </c>
      <c r="O6022" s="422">
        <f t="shared" si="1669"/>
        <v>0</v>
      </c>
      <c r="P6022" s="420"/>
      <c r="Q6022" s="525"/>
      <c r="R6022" s="526" t="str">
        <f t="shared" si="1663"/>
        <v/>
      </c>
      <c r="S6022" s="526" t="str">
        <f t="shared" si="1656"/>
        <v/>
      </c>
      <c r="V6022" s="433">
        <f>VLOOKUP(A6022,[3]Cartilha!$A:$A,1,FALSE)</f>
        <v>87704</v>
      </c>
      <c r="W6022" s="367"/>
    </row>
    <row r="6023" spans="1:23" ht="22.5" hidden="1" x14ac:dyDescent="0.2">
      <c r="A6023" s="623">
        <v>87738</v>
      </c>
      <c r="B6023" s="616" t="s">
        <v>3171</v>
      </c>
      <c r="C6023" s="620" t="s">
        <v>6375</v>
      </c>
      <c r="D6023" s="612" t="s">
        <v>170</v>
      </c>
      <c r="E6023" s="621">
        <v>74.16</v>
      </c>
      <c r="F6023" s="614">
        <f t="shared" si="1654"/>
        <v>89.41</v>
      </c>
      <c r="G6023" s="510"/>
      <c r="H6023" s="423"/>
      <c r="I6023" s="422">
        <f t="shared" si="1664"/>
        <v>0</v>
      </c>
      <c r="J6023" s="422">
        <f t="shared" si="1665"/>
        <v>0</v>
      </c>
      <c r="K6023" s="419"/>
      <c r="L6023" s="423">
        <f t="shared" si="1666"/>
        <v>0</v>
      </c>
      <c r="M6023" s="423">
        <f t="shared" si="1667"/>
        <v>0</v>
      </c>
      <c r="N6023" s="422">
        <f t="shared" si="1668"/>
        <v>0</v>
      </c>
      <c r="O6023" s="422">
        <f t="shared" si="1669"/>
        <v>0</v>
      </c>
      <c r="P6023" s="420"/>
      <c r="Q6023" s="525"/>
      <c r="R6023" s="526" t="str">
        <f t="shared" si="1663"/>
        <v/>
      </c>
      <c r="S6023" s="526" t="str">
        <f t="shared" si="1656"/>
        <v/>
      </c>
      <c r="V6023" s="433">
        <f>VLOOKUP(A6023,[3]Cartilha!$A:$A,1,FALSE)</f>
        <v>87738</v>
      </c>
      <c r="W6023" s="367"/>
    </row>
    <row r="6024" spans="1:23" ht="22.5" hidden="1" x14ac:dyDescent="0.2">
      <c r="A6024" s="623">
        <v>87739</v>
      </c>
      <c r="B6024" s="616" t="s">
        <v>3171</v>
      </c>
      <c r="C6024" s="620" t="s">
        <v>6376</v>
      </c>
      <c r="D6024" s="612" t="s">
        <v>170</v>
      </c>
      <c r="E6024" s="621">
        <v>81.16</v>
      </c>
      <c r="F6024" s="614">
        <f t="shared" si="1654"/>
        <v>97.85</v>
      </c>
      <c r="G6024" s="510"/>
      <c r="H6024" s="423"/>
      <c r="I6024" s="422">
        <f t="shared" si="1664"/>
        <v>0</v>
      </c>
      <c r="J6024" s="422">
        <f t="shared" si="1665"/>
        <v>0</v>
      </c>
      <c r="K6024" s="419"/>
      <c r="L6024" s="423">
        <f t="shared" si="1666"/>
        <v>0</v>
      </c>
      <c r="M6024" s="423">
        <f t="shared" si="1667"/>
        <v>0</v>
      </c>
      <c r="N6024" s="422">
        <f t="shared" si="1668"/>
        <v>0</v>
      </c>
      <c r="O6024" s="422">
        <f t="shared" si="1669"/>
        <v>0</v>
      </c>
      <c r="P6024" s="420"/>
      <c r="Q6024" s="525"/>
      <c r="R6024" s="526" t="str">
        <f t="shared" si="1663"/>
        <v/>
      </c>
      <c r="S6024" s="526" t="str">
        <f t="shared" si="1656"/>
        <v/>
      </c>
      <c r="V6024" s="433">
        <f>VLOOKUP(A6024,[3]Cartilha!$A:$A,1,FALSE)</f>
        <v>87739</v>
      </c>
      <c r="W6024" s="367"/>
    </row>
    <row r="6025" spans="1:23" ht="22.5" hidden="1" x14ac:dyDescent="0.2">
      <c r="A6025" s="623">
        <v>87748</v>
      </c>
      <c r="B6025" s="616" t="s">
        <v>3171</v>
      </c>
      <c r="C6025" s="620" t="s">
        <v>6377</v>
      </c>
      <c r="D6025" s="612" t="s">
        <v>170</v>
      </c>
      <c r="E6025" s="621">
        <v>94.97</v>
      </c>
      <c r="F6025" s="614">
        <f t="shared" si="1654"/>
        <v>114.5</v>
      </c>
      <c r="G6025" s="510"/>
      <c r="H6025" s="423"/>
      <c r="I6025" s="422">
        <f t="shared" si="1664"/>
        <v>0</v>
      </c>
      <c r="J6025" s="422">
        <f t="shared" si="1665"/>
        <v>0</v>
      </c>
      <c r="K6025" s="419"/>
      <c r="L6025" s="423">
        <f t="shared" si="1666"/>
        <v>0</v>
      </c>
      <c r="M6025" s="423">
        <f t="shared" si="1667"/>
        <v>0</v>
      </c>
      <c r="N6025" s="422">
        <f t="shared" si="1668"/>
        <v>0</v>
      </c>
      <c r="O6025" s="422">
        <f t="shared" si="1669"/>
        <v>0</v>
      </c>
      <c r="P6025" s="420"/>
      <c r="Q6025" s="525"/>
      <c r="R6025" s="526" t="str">
        <f t="shared" si="1663"/>
        <v/>
      </c>
      <c r="S6025" s="526" t="str">
        <f t="shared" si="1656"/>
        <v/>
      </c>
      <c r="V6025" s="433">
        <f>VLOOKUP(A6025,[3]Cartilha!$A:$A,1,FALSE)</f>
        <v>87748</v>
      </c>
      <c r="W6025" s="367"/>
    </row>
    <row r="6026" spans="1:23" ht="22.5" hidden="1" x14ac:dyDescent="0.2">
      <c r="A6026" s="623">
        <v>87749</v>
      </c>
      <c r="B6026" s="616" t="s">
        <v>3171</v>
      </c>
      <c r="C6026" s="620" t="s">
        <v>6378</v>
      </c>
      <c r="D6026" s="612" t="s">
        <v>170</v>
      </c>
      <c r="E6026" s="621">
        <v>104.7</v>
      </c>
      <c r="F6026" s="614">
        <f t="shared" si="1654"/>
        <v>126.23</v>
      </c>
      <c r="G6026" s="510"/>
      <c r="H6026" s="423"/>
      <c r="I6026" s="422">
        <f t="shared" si="1664"/>
        <v>0</v>
      </c>
      <c r="J6026" s="422">
        <f t="shared" si="1665"/>
        <v>0</v>
      </c>
      <c r="K6026" s="419"/>
      <c r="L6026" s="423">
        <f t="shared" si="1666"/>
        <v>0</v>
      </c>
      <c r="M6026" s="423">
        <f t="shared" si="1667"/>
        <v>0</v>
      </c>
      <c r="N6026" s="422">
        <f t="shared" si="1668"/>
        <v>0</v>
      </c>
      <c r="O6026" s="422">
        <f t="shared" si="1669"/>
        <v>0</v>
      </c>
      <c r="P6026" s="420"/>
      <c r="Q6026" s="525"/>
      <c r="R6026" s="526" t="str">
        <f t="shared" si="1663"/>
        <v/>
      </c>
      <c r="S6026" s="526" t="str">
        <f t="shared" si="1656"/>
        <v/>
      </c>
      <c r="V6026" s="433">
        <f>VLOOKUP(A6026,[3]Cartilha!$A:$A,1,FALSE)</f>
        <v>87749</v>
      </c>
      <c r="W6026" s="367"/>
    </row>
    <row r="6027" spans="1:23" ht="22.5" hidden="1" x14ac:dyDescent="0.2">
      <c r="A6027" s="623">
        <v>87758</v>
      </c>
      <c r="B6027" s="616" t="s">
        <v>3171</v>
      </c>
      <c r="C6027" s="620" t="s">
        <v>6379</v>
      </c>
      <c r="D6027" s="612" t="s">
        <v>170</v>
      </c>
      <c r="E6027" s="621">
        <v>93.16</v>
      </c>
      <c r="F6027" s="614">
        <f t="shared" si="1654"/>
        <v>112.31</v>
      </c>
      <c r="G6027" s="510"/>
      <c r="H6027" s="423"/>
      <c r="I6027" s="422">
        <f t="shared" si="1664"/>
        <v>0</v>
      </c>
      <c r="J6027" s="422">
        <f t="shared" si="1665"/>
        <v>0</v>
      </c>
      <c r="K6027" s="419"/>
      <c r="L6027" s="423">
        <f t="shared" si="1666"/>
        <v>0</v>
      </c>
      <c r="M6027" s="423">
        <f t="shared" si="1667"/>
        <v>0</v>
      </c>
      <c r="N6027" s="422">
        <f t="shared" si="1668"/>
        <v>0</v>
      </c>
      <c r="O6027" s="422">
        <f t="shared" si="1669"/>
        <v>0</v>
      </c>
      <c r="P6027" s="420"/>
      <c r="Q6027" s="525"/>
      <c r="R6027" s="526" t="str">
        <f t="shared" si="1663"/>
        <v/>
      </c>
      <c r="S6027" s="526" t="str">
        <f t="shared" si="1656"/>
        <v/>
      </c>
      <c r="V6027" s="433">
        <f>VLOOKUP(A6027,[3]Cartilha!$A:$A,1,FALSE)</f>
        <v>87758</v>
      </c>
      <c r="W6027" s="367"/>
    </row>
    <row r="6028" spans="1:23" ht="22.5" hidden="1" x14ac:dyDescent="0.2">
      <c r="A6028" s="623">
        <v>87759</v>
      </c>
      <c r="B6028" s="616" t="s">
        <v>3171</v>
      </c>
      <c r="C6028" s="620" t="s">
        <v>6380</v>
      </c>
      <c r="D6028" s="612" t="s">
        <v>170</v>
      </c>
      <c r="E6028" s="621">
        <v>102.89</v>
      </c>
      <c r="F6028" s="614">
        <f t="shared" si="1654"/>
        <v>124.04</v>
      </c>
      <c r="G6028" s="510"/>
      <c r="H6028" s="423"/>
      <c r="I6028" s="422">
        <f t="shared" si="1664"/>
        <v>0</v>
      </c>
      <c r="J6028" s="422">
        <f t="shared" si="1665"/>
        <v>0</v>
      </c>
      <c r="K6028" s="419"/>
      <c r="L6028" s="423">
        <f t="shared" si="1666"/>
        <v>0</v>
      </c>
      <c r="M6028" s="423">
        <f t="shared" si="1667"/>
        <v>0</v>
      </c>
      <c r="N6028" s="422">
        <f t="shared" si="1668"/>
        <v>0</v>
      </c>
      <c r="O6028" s="422">
        <f t="shared" si="1669"/>
        <v>0</v>
      </c>
      <c r="P6028" s="420"/>
      <c r="Q6028" s="525"/>
      <c r="R6028" s="526" t="str">
        <f t="shared" si="1663"/>
        <v/>
      </c>
      <c r="S6028" s="526" t="str">
        <f t="shared" si="1656"/>
        <v/>
      </c>
      <c r="V6028" s="433">
        <f>VLOOKUP(A6028,[3]Cartilha!$A:$A,1,FALSE)</f>
        <v>87759</v>
      </c>
      <c r="W6028" s="367"/>
    </row>
    <row r="6029" spans="1:23" ht="22.5" hidden="1" x14ac:dyDescent="0.2">
      <c r="A6029" s="623">
        <v>87768</v>
      </c>
      <c r="B6029" s="616" t="s">
        <v>3171</v>
      </c>
      <c r="C6029" s="620" t="s">
        <v>6381</v>
      </c>
      <c r="D6029" s="612" t="s">
        <v>170</v>
      </c>
      <c r="E6029" s="621">
        <v>110.26</v>
      </c>
      <c r="F6029" s="614">
        <f t="shared" si="1654"/>
        <v>132.93</v>
      </c>
      <c r="G6029" s="510"/>
      <c r="H6029" s="423"/>
      <c r="I6029" s="422">
        <f t="shared" si="1664"/>
        <v>0</v>
      </c>
      <c r="J6029" s="422">
        <f t="shared" si="1665"/>
        <v>0</v>
      </c>
      <c r="K6029" s="419"/>
      <c r="L6029" s="423">
        <f t="shared" si="1666"/>
        <v>0</v>
      </c>
      <c r="M6029" s="423">
        <f t="shared" si="1667"/>
        <v>0</v>
      </c>
      <c r="N6029" s="422">
        <f t="shared" si="1668"/>
        <v>0</v>
      </c>
      <c r="O6029" s="422">
        <f t="shared" si="1669"/>
        <v>0</v>
      </c>
      <c r="P6029" s="420"/>
      <c r="Q6029" s="525"/>
      <c r="R6029" s="526" t="str">
        <f t="shared" si="1663"/>
        <v/>
      </c>
      <c r="S6029" s="526" t="str">
        <f t="shared" si="1656"/>
        <v/>
      </c>
      <c r="V6029" s="433">
        <f>VLOOKUP(A6029,[3]Cartilha!$A:$A,1,FALSE)</f>
        <v>87768</v>
      </c>
      <c r="W6029" s="367"/>
    </row>
    <row r="6030" spans="1:23" ht="22.5" hidden="1" x14ac:dyDescent="0.2">
      <c r="A6030" s="623">
        <v>87769</v>
      </c>
      <c r="B6030" s="616" t="s">
        <v>3171</v>
      </c>
      <c r="C6030" s="620" t="s">
        <v>6382</v>
      </c>
      <c r="D6030" s="612" t="s">
        <v>170</v>
      </c>
      <c r="E6030" s="621">
        <v>122.23</v>
      </c>
      <c r="F6030" s="614">
        <f t="shared" si="1654"/>
        <v>147.36000000000001</v>
      </c>
      <c r="G6030" s="510"/>
      <c r="H6030" s="423"/>
      <c r="I6030" s="422">
        <f t="shared" si="1664"/>
        <v>0</v>
      </c>
      <c r="J6030" s="422">
        <f t="shared" si="1665"/>
        <v>0</v>
      </c>
      <c r="K6030" s="419"/>
      <c r="L6030" s="423">
        <f t="shared" si="1666"/>
        <v>0</v>
      </c>
      <c r="M6030" s="423">
        <f t="shared" si="1667"/>
        <v>0</v>
      </c>
      <c r="N6030" s="422">
        <f t="shared" si="1668"/>
        <v>0</v>
      </c>
      <c r="O6030" s="422">
        <f t="shared" si="1669"/>
        <v>0</v>
      </c>
      <c r="P6030" s="420"/>
      <c r="Q6030" s="525"/>
      <c r="R6030" s="526" t="str">
        <f t="shared" si="1663"/>
        <v/>
      </c>
      <c r="S6030" s="526" t="str">
        <f t="shared" si="1656"/>
        <v/>
      </c>
      <c r="V6030" s="433">
        <f>VLOOKUP(A6030,[3]Cartilha!$A:$A,1,FALSE)</f>
        <v>87769</v>
      </c>
      <c r="W6030" s="367"/>
    </row>
    <row r="6031" spans="1:23" hidden="1" x14ac:dyDescent="0.2">
      <c r="A6031" s="623">
        <v>88470</v>
      </c>
      <c r="B6031" s="616" t="s">
        <v>3171</v>
      </c>
      <c r="C6031" s="620" t="s">
        <v>6383</v>
      </c>
      <c r="D6031" s="612" t="s">
        <v>170</v>
      </c>
      <c r="E6031" s="621">
        <v>19.32</v>
      </c>
      <c r="F6031" s="614">
        <f t="shared" si="1654"/>
        <v>23.29</v>
      </c>
      <c r="G6031" s="510"/>
      <c r="H6031" s="423"/>
      <c r="I6031" s="422">
        <f t="shared" si="1664"/>
        <v>0</v>
      </c>
      <c r="J6031" s="422">
        <f t="shared" si="1665"/>
        <v>0</v>
      </c>
      <c r="K6031" s="419"/>
      <c r="L6031" s="423">
        <f t="shared" si="1666"/>
        <v>0</v>
      </c>
      <c r="M6031" s="423">
        <f t="shared" si="1667"/>
        <v>0</v>
      </c>
      <c r="N6031" s="422">
        <f t="shared" si="1668"/>
        <v>0</v>
      </c>
      <c r="O6031" s="422">
        <f t="shared" si="1669"/>
        <v>0</v>
      </c>
      <c r="P6031" s="420"/>
      <c r="Q6031" s="525"/>
      <c r="R6031" s="526" t="str">
        <f t="shared" si="1663"/>
        <v/>
      </c>
      <c r="S6031" s="526" t="str">
        <f t="shared" si="1656"/>
        <v/>
      </c>
      <c r="V6031" s="433">
        <f>VLOOKUP(A6031,[3]Cartilha!$A:$A,1,FALSE)</f>
        <v>88470</v>
      </c>
      <c r="W6031" s="367"/>
    </row>
    <row r="6032" spans="1:23" hidden="1" x14ac:dyDescent="0.2">
      <c r="A6032" s="623">
        <v>88471</v>
      </c>
      <c r="B6032" s="616" t="s">
        <v>3171</v>
      </c>
      <c r="C6032" s="620" t="s">
        <v>6384</v>
      </c>
      <c r="D6032" s="612" t="s">
        <v>170</v>
      </c>
      <c r="E6032" s="621">
        <v>24.32</v>
      </c>
      <c r="F6032" s="614">
        <f t="shared" si="1654"/>
        <v>29.32</v>
      </c>
      <c r="G6032" s="510"/>
      <c r="H6032" s="423"/>
      <c r="I6032" s="422">
        <f t="shared" si="1664"/>
        <v>0</v>
      </c>
      <c r="J6032" s="422">
        <f t="shared" si="1665"/>
        <v>0</v>
      </c>
      <c r="K6032" s="419"/>
      <c r="L6032" s="423">
        <f t="shared" si="1666"/>
        <v>0</v>
      </c>
      <c r="M6032" s="423">
        <f t="shared" si="1667"/>
        <v>0</v>
      </c>
      <c r="N6032" s="422">
        <f t="shared" si="1668"/>
        <v>0</v>
      </c>
      <c r="O6032" s="422">
        <f t="shared" si="1669"/>
        <v>0</v>
      </c>
      <c r="P6032" s="420"/>
      <c r="Q6032" s="525"/>
      <c r="R6032" s="526" t="str">
        <f t="shared" si="1663"/>
        <v/>
      </c>
      <c r="S6032" s="526" t="str">
        <f t="shared" si="1656"/>
        <v/>
      </c>
      <c r="V6032" s="433">
        <f>VLOOKUP(A6032,[3]Cartilha!$A:$A,1,FALSE)</f>
        <v>88471</v>
      </c>
      <c r="W6032" s="367"/>
    </row>
    <row r="6033" spans="1:23" hidden="1" x14ac:dyDescent="0.2">
      <c r="A6033" s="623">
        <v>88472</v>
      </c>
      <c r="B6033" s="616" t="s">
        <v>3171</v>
      </c>
      <c r="C6033" s="620" t="s">
        <v>6385</v>
      </c>
      <c r="D6033" s="612" t="s">
        <v>170</v>
      </c>
      <c r="E6033" s="621">
        <v>28.29</v>
      </c>
      <c r="F6033" s="614">
        <f t="shared" si="1654"/>
        <v>34.11</v>
      </c>
      <c r="G6033" s="510"/>
      <c r="H6033" s="423"/>
      <c r="I6033" s="422">
        <f t="shared" si="1664"/>
        <v>0</v>
      </c>
      <c r="J6033" s="422">
        <f t="shared" si="1665"/>
        <v>0</v>
      </c>
      <c r="K6033" s="419"/>
      <c r="L6033" s="423">
        <f t="shared" si="1666"/>
        <v>0</v>
      </c>
      <c r="M6033" s="423">
        <f t="shared" si="1667"/>
        <v>0</v>
      </c>
      <c r="N6033" s="422">
        <f t="shared" si="1668"/>
        <v>0</v>
      </c>
      <c r="O6033" s="422">
        <f t="shared" si="1669"/>
        <v>0</v>
      </c>
      <c r="P6033" s="420"/>
      <c r="Q6033" s="525"/>
      <c r="R6033" s="526" t="str">
        <f t="shared" si="1663"/>
        <v/>
      </c>
      <c r="S6033" s="526" t="str">
        <f t="shared" si="1656"/>
        <v/>
      </c>
      <c r="V6033" s="433">
        <f>VLOOKUP(A6033,[3]Cartilha!$A:$A,1,FALSE)</f>
        <v>88472</v>
      </c>
      <c r="W6033" s="367"/>
    </row>
    <row r="6034" spans="1:23" hidden="1" x14ac:dyDescent="0.2">
      <c r="A6034" s="623">
        <v>88476</v>
      </c>
      <c r="B6034" s="616" t="s">
        <v>3171</v>
      </c>
      <c r="C6034" s="620" t="s">
        <v>6386</v>
      </c>
      <c r="D6034" s="612" t="s">
        <v>170</v>
      </c>
      <c r="E6034" s="621">
        <v>16.54</v>
      </c>
      <c r="F6034" s="614">
        <f t="shared" si="1654"/>
        <v>19.940000000000001</v>
      </c>
      <c r="G6034" s="510"/>
      <c r="H6034" s="423"/>
      <c r="I6034" s="422">
        <f t="shared" si="1664"/>
        <v>0</v>
      </c>
      <c r="J6034" s="422">
        <f t="shared" si="1665"/>
        <v>0</v>
      </c>
      <c r="K6034" s="419"/>
      <c r="L6034" s="423">
        <f t="shared" si="1666"/>
        <v>0</v>
      </c>
      <c r="M6034" s="423">
        <f t="shared" si="1667"/>
        <v>0</v>
      </c>
      <c r="N6034" s="422">
        <f t="shared" si="1668"/>
        <v>0</v>
      </c>
      <c r="O6034" s="422">
        <f t="shared" si="1669"/>
        <v>0</v>
      </c>
      <c r="P6034" s="420"/>
      <c r="Q6034" s="525"/>
      <c r="R6034" s="526" t="str">
        <f t="shared" si="1663"/>
        <v/>
      </c>
      <c r="S6034" s="526" t="str">
        <f t="shared" si="1656"/>
        <v/>
      </c>
      <c r="V6034" s="433">
        <f>VLOOKUP(A6034,[3]Cartilha!$A:$A,1,FALSE)</f>
        <v>88476</v>
      </c>
      <c r="W6034" s="367"/>
    </row>
    <row r="6035" spans="1:23" hidden="1" x14ac:dyDescent="0.2">
      <c r="A6035" s="623">
        <v>88477</v>
      </c>
      <c r="B6035" s="616" t="s">
        <v>3171</v>
      </c>
      <c r="C6035" s="620" t="s">
        <v>6387</v>
      </c>
      <c r="D6035" s="612" t="s">
        <v>170</v>
      </c>
      <c r="E6035" s="621">
        <v>22.88</v>
      </c>
      <c r="F6035" s="614">
        <f t="shared" si="1654"/>
        <v>27.58</v>
      </c>
      <c r="G6035" s="510"/>
      <c r="H6035" s="423"/>
      <c r="I6035" s="422">
        <f t="shared" si="1664"/>
        <v>0</v>
      </c>
      <c r="J6035" s="422">
        <f t="shared" si="1665"/>
        <v>0</v>
      </c>
      <c r="K6035" s="419"/>
      <c r="L6035" s="423">
        <f t="shared" si="1666"/>
        <v>0</v>
      </c>
      <c r="M6035" s="423">
        <f t="shared" si="1667"/>
        <v>0</v>
      </c>
      <c r="N6035" s="422">
        <f t="shared" si="1668"/>
        <v>0</v>
      </c>
      <c r="O6035" s="422">
        <f t="shared" si="1669"/>
        <v>0</v>
      </c>
      <c r="P6035" s="420"/>
      <c r="Q6035" s="525"/>
      <c r="R6035" s="526" t="str">
        <f t="shared" si="1663"/>
        <v/>
      </c>
      <c r="S6035" s="526" t="str">
        <f t="shared" si="1656"/>
        <v/>
      </c>
      <c r="V6035" s="433">
        <f>VLOOKUP(A6035,[3]Cartilha!$A:$A,1,FALSE)</f>
        <v>88477</v>
      </c>
      <c r="W6035" s="367"/>
    </row>
    <row r="6036" spans="1:23" hidden="1" x14ac:dyDescent="0.2">
      <c r="A6036" s="623">
        <v>88478</v>
      </c>
      <c r="B6036" s="616" t="s">
        <v>3171</v>
      </c>
      <c r="C6036" s="620" t="s">
        <v>6388</v>
      </c>
      <c r="D6036" s="612" t="s">
        <v>170</v>
      </c>
      <c r="E6036" s="621">
        <v>28.11</v>
      </c>
      <c r="F6036" s="614">
        <f t="shared" si="1654"/>
        <v>33.89</v>
      </c>
      <c r="G6036" s="510"/>
      <c r="H6036" s="423"/>
      <c r="I6036" s="422">
        <f t="shared" si="1664"/>
        <v>0</v>
      </c>
      <c r="J6036" s="422">
        <f t="shared" si="1665"/>
        <v>0</v>
      </c>
      <c r="K6036" s="419"/>
      <c r="L6036" s="423">
        <f t="shared" si="1666"/>
        <v>0</v>
      </c>
      <c r="M6036" s="423">
        <f t="shared" si="1667"/>
        <v>0</v>
      </c>
      <c r="N6036" s="422">
        <f t="shared" si="1668"/>
        <v>0</v>
      </c>
      <c r="O6036" s="422">
        <f t="shared" si="1669"/>
        <v>0</v>
      </c>
      <c r="P6036" s="420"/>
      <c r="Q6036" s="525"/>
      <c r="R6036" s="526" t="str">
        <f t="shared" si="1663"/>
        <v/>
      </c>
      <c r="S6036" s="526" t="str">
        <f t="shared" si="1656"/>
        <v/>
      </c>
      <c r="V6036" s="433">
        <f>VLOOKUP(A6036,[3]Cartilha!$A:$A,1,FALSE)</f>
        <v>88478</v>
      </c>
      <c r="W6036" s="367"/>
    </row>
    <row r="6037" spans="1:23" ht="22.5" hidden="1" x14ac:dyDescent="0.2">
      <c r="A6037" s="623">
        <v>90930</v>
      </c>
      <c r="B6037" s="616" t="s">
        <v>3171</v>
      </c>
      <c r="C6037" s="620" t="s">
        <v>6389</v>
      </c>
      <c r="D6037" s="612" t="s">
        <v>170</v>
      </c>
      <c r="E6037" s="621">
        <v>74.099999999999994</v>
      </c>
      <c r="F6037" s="614">
        <f t="shared" si="1654"/>
        <v>89.33</v>
      </c>
      <c r="G6037" s="510"/>
      <c r="H6037" s="423"/>
      <c r="I6037" s="422">
        <f t="shared" si="1664"/>
        <v>0</v>
      </c>
      <c r="J6037" s="422">
        <f t="shared" si="1665"/>
        <v>0</v>
      </c>
      <c r="K6037" s="419"/>
      <c r="L6037" s="423">
        <f t="shared" si="1666"/>
        <v>0</v>
      </c>
      <c r="M6037" s="423">
        <f t="shared" si="1667"/>
        <v>0</v>
      </c>
      <c r="N6037" s="422">
        <f t="shared" si="1668"/>
        <v>0</v>
      </c>
      <c r="O6037" s="422">
        <f t="shared" si="1669"/>
        <v>0</v>
      </c>
      <c r="P6037" s="420"/>
      <c r="Q6037" s="525"/>
      <c r="R6037" s="526" t="str">
        <f t="shared" si="1663"/>
        <v/>
      </c>
      <c r="S6037" s="526" t="str">
        <f t="shared" si="1656"/>
        <v/>
      </c>
      <c r="V6037" s="433">
        <f>VLOOKUP(A6037,[3]Cartilha!$A:$A,1,FALSE)</f>
        <v>90930</v>
      </c>
      <c r="W6037" s="367"/>
    </row>
    <row r="6038" spans="1:23" ht="22.5" hidden="1" x14ac:dyDescent="0.2">
      <c r="A6038" s="623">
        <v>90932</v>
      </c>
      <c r="B6038" s="616" t="s">
        <v>3171</v>
      </c>
      <c r="C6038" s="620" t="s">
        <v>6390</v>
      </c>
      <c r="D6038" s="612" t="s">
        <v>170</v>
      </c>
      <c r="E6038" s="621">
        <v>81.99</v>
      </c>
      <c r="F6038" s="614">
        <f t="shared" si="1654"/>
        <v>98.85</v>
      </c>
      <c r="G6038" s="510"/>
      <c r="H6038" s="423"/>
      <c r="I6038" s="422">
        <f t="shared" si="1664"/>
        <v>0</v>
      </c>
      <c r="J6038" s="422">
        <f t="shared" si="1665"/>
        <v>0</v>
      </c>
      <c r="K6038" s="419"/>
      <c r="L6038" s="423">
        <f t="shared" si="1666"/>
        <v>0</v>
      </c>
      <c r="M6038" s="423">
        <f t="shared" si="1667"/>
        <v>0</v>
      </c>
      <c r="N6038" s="422">
        <f t="shared" si="1668"/>
        <v>0</v>
      </c>
      <c r="O6038" s="422">
        <f t="shared" si="1669"/>
        <v>0</v>
      </c>
      <c r="P6038" s="420"/>
      <c r="Q6038" s="525"/>
      <c r="R6038" s="526" t="str">
        <f t="shared" si="1663"/>
        <v/>
      </c>
      <c r="S6038" s="526" t="str">
        <f t="shared" si="1656"/>
        <v/>
      </c>
      <c r="V6038" s="433">
        <f>VLOOKUP(A6038,[3]Cartilha!$A:$A,1,FALSE)</f>
        <v>90932</v>
      </c>
      <c r="W6038" s="367"/>
    </row>
    <row r="6039" spans="1:23" ht="22.5" hidden="1" x14ac:dyDescent="0.2">
      <c r="A6039" s="623">
        <v>90933</v>
      </c>
      <c r="B6039" s="616" t="s">
        <v>3171</v>
      </c>
      <c r="C6039" s="620" t="s">
        <v>6391</v>
      </c>
      <c r="D6039" s="612" t="s">
        <v>170</v>
      </c>
      <c r="E6039" s="621">
        <v>141.88999999999999</v>
      </c>
      <c r="F6039" s="614">
        <f t="shared" ref="F6039:F6102" si="1670">IF(E6039=0,0,ROUND(E6039*(1+E$13)*(1-E$14),2))</f>
        <v>171.06</v>
      </c>
      <c r="G6039" s="510"/>
      <c r="H6039" s="423"/>
      <c r="I6039" s="422">
        <f t="shared" si="1664"/>
        <v>0</v>
      </c>
      <c r="J6039" s="422">
        <f t="shared" si="1665"/>
        <v>0</v>
      </c>
      <c r="K6039" s="419"/>
      <c r="L6039" s="423">
        <f t="shared" si="1666"/>
        <v>0</v>
      </c>
      <c r="M6039" s="423">
        <f t="shared" si="1667"/>
        <v>0</v>
      </c>
      <c r="N6039" s="422">
        <f t="shared" si="1668"/>
        <v>0</v>
      </c>
      <c r="O6039" s="422">
        <f t="shared" si="1669"/>
        <v>0</v>
      </c>
      <c r="P6039" s="420"/>
      <c r="Q6039" s="525"/>
      <c r="R6039" s="526" t="str">
        <f t="shared" si="1663"/>
        <v/>
      </c>
      <c r="S6039" s="526" t="str">
        <f t="shared" si="1656"/>
        <v/>
      </c>
      <c r="V6039" s="433">
        <f>VLOOKUP(A6039,[3]Cartilha!$A:$A,1,FALSE)</f>
        <v>90933</v>
      </c>
      <c r="W6039" s="367"/>
    </row>
    <row r="6040" spans="1:23" ht="22.5" hidden="1" x14ac:dyDescent="0.2">
      <c r="A6040" s="623">
        <v>90934</v>
      </c>
      <c r="B6040" s="616" t="s">
        <v>3171</v>
      </c>
      <c r="C6040" s="620" t="s">
        <v>6392</v>
      </c>
      <c r="D6040" s="612" t="s">
        <v>170</v>
      </c>
      <c r="E6040" s="621">
        <v>155.59</v>
      </c>
      <c r="F6040" s="614">
        <f t="shared" si="1670"/>
        <v>187.58</v>
      </c>
      <c r="G6040" s="510"/>
      <c r="H6040" s="423"/>
      <c r="I6040" s="422">
        <f t="shared" si="1664"/>
        <v>0</v>
      </c>
      <c r="J6040" s="422">
        <f t="shared" si="1665"/>
        <v>0</v>
      </c>
      <c r="K6040" s="419"/>
      <c r="L6040" s="423">
        <f t="shared" si="1666"/>
        <v>0</v>
      </c>
      <c r="M6040" s="423">
        <f t="shared" si="1667"/>
        <v>0</v>
      </c>
      <c r="N6040" s="422">
        <f t="shared" si="1668"/>
        <v>0</v>
      </c>
      <c r="O6040" s="422">
        <f t="shared" si="1669"/>
        <v>0</v>
      </c>
      <c r="P6040" s="420"/>
      <c r="Q6040" s="525"/>
      <c r="R6040" s="526" t="str">
        <f t="shared" si="1663"/>
        <v/>
      </c>
      <c r="S6040" s="526" t="str">
        <f t="shared" si="1656"/>
        <v/>
      </c>
      <c r="V6040" s="433">
        <f>VLOOKUP(A6040,[3]Cartilha!$A:$A,1,FALSE)</f>
        <v>90934</v>
      </c>
      <c r="W6040" s="367"/>
    </row>
    <row r="6041" spans="1:23" ht="22.5" hidden="1" x14ac:dyDescent="0.2">
      <c r="A6041" s="623">
        <v>90940</v>
      </c>
      <c r="B6041" s="616" t="s">
        <v>3171</v>
      </c>
      <c r="C6041" s="620" t="s">
        <v>6393</v>
      </c>
      <c r="D6041" s="612" t="s">
        <v>170</v>
      </c>
      <c r="E6041" s="621">
        <v>78.680000000000007</v>
      </c>
      <c r="F6041" s="614">
        <f t="shared" si="1670"/>
        <v>94.86</v>
      </c>
      <c r="G6041" s="510"/>
      <c r="H6041" s="423"/>
      <c r="I6041" s="422">
        <f t="shared" si="1664"/>
        <v>0</v>
      </c>
      <c r="J6041" s="422">
        <f t="shared" si="1665"/>
        <v>0</v>
      </c>
      <c r="K6041" s="419"/>
      <c r="L6041" s="423">
        <f t="shared" si="1666"/>
        <v>0</v>
      </c>
      <c r="M6041" s="423">
        <f t="shared" si="1667"/>
        <v>0</v>
      </c>
      <c r="N6041" s="422">
        <f t="shared" si="1668"/>
        <v>0</v>
      </c>
      <c r="O6041" s="422">
        <f t="shared" si="1669"/>
        <v>0</v>
      </c>
      <c r="P6041" s="420"/>
      <c r="Q6041" s="525"/>
      <c r="R6041" s="526" t="str">
        <f t="shared" si="1663"/>
        <v/>
      </c>
      <c r="S6041" s="526" t="str">
        <f t="shared" si="1656"/>
        <v/>
      </c>
      <c r="V6041" s="433">
        <f>VLOOKUP(A6041,[3]Cartilha!$A:$A,1,FALSE)</f>
        <v>90940</v>
      </c>
      <c r="W6041" s="367"/>
    </row>
    <row r="6042" spans="1:23" ht="22.5" hidden="1" x14ac:dyDescent="0.2">
      <c r="A6042" s="623">
        <v>90942</v>
      </c>
      <c r="B6042" s="616" t="s">
        <v>3171</v>
      </c>
      <c r="C6042" s="620" t="s">
        <v>6394</v>
      </c>
      <c r="D6042" s="612" t="s">
        <v>170</v>
      </c>
      <c r="E6042" s="621">
        <v>87.27</v>
      </c>
      <c r="F6042" s="614">
        <f t="shared" si="1670"/>
        <v>105.21</v>
      </c>
      <c r="G6042" s="510"/>
      <c r="H6042" s="423"/>
      <c r="I6042" s="422">
        <f t="shared" si="1664"/>
        <v>0</v>
      </c>
      <c r="J6042" s="422">
        <f t="shared" si="1665"/>
        <v>0</v>
      </c>
      <c r="K6042" s="419"/>
      <c r="L6042" s="423">
        <f t="shared" si="1666"/>
        <v>0</v>
      </c>
      <c r="M6042" s="423">
        <f t="shared" si="1667"/>
        <v>0</v>
      </c>
      <c r="N6042" s="422">
        <f t="shared" si="1668"/>
        <v>0</v>
      </c>
      <c r="O6042" s="422">
        <f t="shared" si="1669"/>
        <v>0</v>
      </c>
      <c r="P6042" s="420"/>
      <c r="Q6042" s="525"/>
      <c r="R6042" s="526" t="str">
        <f t="shared" si="1663"/>
        <v/>
      </c>
      <c r="S6042" s="526" t="str">
        <f t="shared" si="1656"/>
        <v/>
      </c>
      <c r="V6042" s="433">
        <f>VLOOKUP(A6042,[3]Cartilha!$A:$A,1,FALSE)</f>
        <v>90942</v>
      </c>
      <c r="W6042" s="367"/>
    </row>
    <row r="6043" spans="1:23" ht="22.5" hidden="1" x14ac:dyDescent="0.2">
      <c r="A6043" s="623">
        <v>90943</v>
      </c>
      <c r="B6043" s="616" t="s">
        <v>3171</v>
      </c>
      <c r="C6043" s="620" t="s">
        <v>6395</v>
      </c>
      <c r="D6043" s="612" t="s">
        <v>170</v>
      </c>
      <c r="E6043" s="621">
        <v>152.5</v>
      </c>
      <c r="F6043" s="614">
        <f t="shared" si="1670"/>
        <v>183.85</v>
      </c>
      <c r="G6043" s="510"/>
      <c r="H6043" s="423"/>
      <c r="I6043" s="422">
        <f t="shared" si="1664"/>
        <v>0</v>
      </c>
      <c r="J6043" s="422">
        <f t="shared" si="1665"/>
        <v>0</v>
      </c>
      <c r="K6043" s="419"/>
      <c r="L6043" s="423">
        <f t="shared" si="1666"/>
        <v>0</v>
      </c>
      <c r="M6043" s="423">
        <f t="shared" si="1667"/>
        <v>0</v>
      </c>
      <c r="N6043" s="422">
        <f t="shared" si="1668"/>
        <v>0</v>
      </c>
      <c r="O6043" s="422">
        <f t="shared" si="1669"/>
        <v>0</v>
      </c>
      <c r="P6043" s="420"/>
      <c r="Q6043" s="525"/>
      <c r="R6043" s="526" t="str">
        <f t="shared" si="1663"/>
        <v/>
      </c>
      <c r="S6043" s="526" t="str">
        <f t="shared" si="1656"/>
        <v/>
      </c>
      <c r="V6043" s="433">
        <f>VLOOKUP(A6043,[3]Cartilha!$A:$A,1,FALSE)</f>
        <v>90943</v>
      </c>
      <c r="W6043" s="367"/>
    </row>
    <row r="6044" spans="1:23" ht="22.5" hidden="1" x14ac:dyDescent="0.2">
      <c r="A6044" s="623">
        <v>90944</v>
      </c>
      <c r="B6044" s="616" t="s">
        <v>3171</v>
      </c>
      <c r="C6044" s="620" t="s">
        <v>6396</v>
      </c>
      <c r="D6044" s="612" t="s">
        <v>170</v>
      </c>
      <c r="E6044" s="621">
        <v>167.43</v>
      </c>
      <c r="F6044" s="614">
        <f t="shared" si="1670"/>
        <v>201.85</v>
      </c>
      <c r="G6044" s="510"/>
      <c r="H6044" s="423"/>
      <c r="I6044" s="422">
        <f t="shared" si="1664"/>
        <v>0</v>
      </c>
      <c r="J6044" s="422">
        <f t="shared" si="1665"/>
        <v>0</v>
      </c>
      <c r="K6044" s="419"/>
      <c r="L6044" s="423">
        <f t="shared" si="1666"/>
        <v>0</v>
      </c>
      <c r="M6044" s="423">
        <f t="shared" si="1667"/>
        <v>0</v>
      </c>
      <c r="N6044" s="422">
        <f t="shared" si="1668"/>
        <v>0</v>
      </c>
      <c r="O6044" s="422">
        <f t="shared" si="1669"/>
        <v>0</v>
      </c>
      <c r="P6044" s="420"/>
      <c r="Q6044" s="525"/>
      <c r="R6044" s="526" t="str">
        <f t="shared" si="1663"/>
        <v/>
      </c>
      <c r="S6044" s="526" t="str">
        <f t="shared" si="1656"/>
        <v/>
      </c>
      <c r="V6044" s="433">
        <f>VLOOKUP(A6044,[3]Cartilha!$A:$A,1,FALSE)</f>
        <v>90944</v>
      </c>
      <c r="W6044" s="367"/>
    </row>
    <row r="6045" spans="1:23" ht="22.5" hidden="1" x14ac:dyDescent="0.2">
      <c r="A6045" s="623">
        <v>90950</v>
      </c>
      <c r="B6045" s="616" t="s">
        <v>3171</v>
      </c>
      <c r="C6045" s="620" t="s">
        <v>6397</v>
      </c>
      <c r="D6045" s="612" t="s">
        <v>170</v>
      </c>
      <c r="E6045" s="621">
        <v>87.08</v>
      </c>
      <c r="F6045" s="614">
        <f t="shared" si="1670"/>
        <v>104.98</v>
      </c>
      <c r="G6045" s="510"/>
      <c r="H6045" s="423"/>
      <c r="I6045" s="422">
        <f t="shared" si="1664"/>
        <v>0</v>
      </c>
      <c r="J6045" s="422">
        <f t="shared" si="1665"/>
        <v>0</v>
      </c>
      <c r="K6045" s="419"/>
      <c r="L6045" s="423">
        <f t="shared" si="1666"/>
        <v>0</v>
      </c>
      <c r="M6045" s="423">
        <f t="shared" si="1667"/>
        <v>0</v>
      </c>
      <c r="N6045" s="422">
        <f t="shared" si="1668"/>
        <v>0</v>
      </c>
      <c r="O6045" s="422">
        <f t="shared" si="1669"/>
        <v>0</v>
      </c>
      <c r="P6045" s="420"/>
      <c r="Q6045" s="525"/>
      <c r="R6045" s="526" t="str">
        <f t="shared" si="1663"/>
        <v/>
      </c>
      <c r="S6045" s="526" t="str">
        <f t="shared" si="1656"/>
        <v/>
      </c>
      <c r="V6045" s="433">
        <f>VLOOKUP(A6045,[3]Cartilha!$A:$A,1,FALSE)</f>
        <v>90950</v>
      </c>
      <c r="W6045" s="367"/>
    </row>
    <row r="6046" spans="1:23" ht="22.5" hidden="1" x14ac:dyDescent="0.2">
      <c r="A6046" s="623">
        <v>90952</v>
      </c>
      <c r="B6046" s="616" t="s">
        <v>3171</v>
      </c>
      <c r="C6046" s="620" t="s">
        <v>6398</v>
      </c>
      <c r="D6046" s="612" t="s">
        <v>170</v>
      </c>
      <c r="E6046" s="621">
        <v>96.96</v>
      </c>
      <c r="F6046" s="614">
        <f t="shared" si="1670"/>
        <v>116.89</v>
      </c>
      <c r="G6046" s="510"/>
      <c r="H6046" s="423"/>
      <c r="I6046" s="422">
        <f t="shared" si="1664"/>
        <v>0</v>
      </c>
      <c r="J6046" s="422">
        <f t="shared" si="1665"/>
        <v>0</v>
      </c>
      <c r="K6046" s="419"/>
      <c r="L6046" s="423">
        <f t="shared" si="1666"/>
        <v>0</v>
      </c>
      <c r="M6046" s="423">
        <f t="shared" si="1667"/>
        <v>0</v>
      </c>
      <c r="N6046" s="422">
        <f t="shared" si="1668"/>
        <v>0</v>
      </c>
      <c r="O6046" s="422">
        <f t="shared" si="1669"/>
        <v>0</v>
      </c>
      <c r="P6046" s="420"/>
      <c r="Q6046" s="525"/>
      <c r="R6046" s="526" t="str">
        <f t="shared" si="1663"/>
        <v/>
      </c>
      <c r="S6046" s="526" t="str">
        <f t="shared" si="1656"/>
        <v/>
      </c>
      <c r="V6046" s="433">
        <f>VLOOKUP(A6046,[3]Cartilha!$A:$A,1,FALSE)</f>
        <v>90952</v>
      </c>
      <c r="W6046" s="367"/>
    </row>
    <row r="6047" spans="1:23" ht="22.5" hidden="1" x14ac:dyDescent="0.2">
      <c r="A6047" s="623">
        <v>90953</v>
      </c>
      <c r="B6047" s="616" t="s">
        <v>3171</v>
      </c>
      <c r="C6047" s="620" t="s">
        <v>6399</v>
      </c>
      <c r="D6047" s="612" t="s">
        <v>170</v>
      </c>
      <c r="E6047" s="621">
        <v>171.96</v>
      </c>
      <c r="F6047" s="614">
        <f t="shared" si="1670"/>
        <v>207.31</v>
      </c>
      <c r="G6047" s="510"/>
      <c r="H6047" s="423"/>
      <c r="I6047" s="422">
        <f t="shared" si="1664"/>
        <v>0</v>
      </c>
      <c r="J6047" s="422">
        <f t="shared" si="1665"/>
        <v>0</v>
      </c>
      <c r="K6047" s="419"/>
      <c r="L6047" s="423">
        <f t="shared" si="1666"/>
        <v>0</v>
      </c>
      <c r="M6047" s="423">
        <f t="shared" si="1667"/>
        <v>0</v>
      </c>
      <c r="N6047" s="422">
        <f t="shared" si="1668"/>
        <v>0</v>
      </c>
      <c r="O6047" s="422">
        <f t="shared" si="1669"/>
        <v>0</v>
      </c>
      <c r="P6047" s="420"/>
      <c r="Q6047" s="525"/>
      <c r="R6047" s="526" t="str">
        <f t="shared" si="1663"/>
        <v/>
      </c>
      <c r="S6047" s="526" t="str">
        <f t="shared" si="1656"/>
        <v/>
      </c>
      <c r="V6047" s="433">
        <f>VLOOKUP(A6047,[3]Cartilha!$A:$A,1,FALSE)</f>
        <v>90953</v>
      </c>
      <c r="W6047" s="367"/>
    </row>
    <row r="6048" spans="1:23" ht="22.5" hidden="1" x14ac:dyDescent="0.2">
      <c r="A6048" s="623">
        <v>90954</v>
      </c>
      <c r="B6048" s="616" t="s">
        <v>3171</v>
      </c>
      <c r="C6048" s="620" t="s">
        <v>6400</v>
      </c>
      <c r="D6048" s="612" t="s">
        <v>170</v>
      </c>
      <c r="E6048" s="621">
        <v>189.12</v>
      </c>
      <c r="F6048" s="614">
        <f t="shared" si="1670"/>
        <v>228</v>
      </c>
      <c r="G6048" s="510"/>
      <c r="H6048" s="423"/>
      <c r="I6048" s="422">
        <f t="shared" si="1664"/>
        <v>0</v>
      </c>
      <c r="J6048" s="422">
        <f t="shared" si="1665"/>
        <v>0</v>
      </c>
      <c r="K6048" s="419"/>
      <c r="L6048" s="423">
        <f t="shared" si="1666"/>
        <v>0</v>
      </c>
      <c r="M6048" s="423">
        <f t="shared" si="1667"/>
        <v>0</v>
      </c>
      <c r="N6048" s="422">
        <f t="shared" si="1668"/>
        <v>0</v>
      </c>
      <c r="O6048" s="422">
        <f t="shared" si="1669"/>
        <v>0</v>
      </c>
      <c r="P6048" s="420"/>
      <c r="Q6048" s="525"/>
      <c r="R6048" s="526" t="str">
        <f t="shared" si="1663"/>
        <v/>
      </c>
      <c r="S6048" s="526" t="str">
        <f t="shared" si="1656"/>
        <v/>
      </c>
      <c r="V6048" s="433">
        <f>VLOOKUP(A6048,[3]Cartilha!$A:$A,1,FALSE)</f>
        <v>90954</v>
      </c>
      <c r="W6048" s="367"/>
    </row>
    <row r="6049" spans="1:23" hidden="1" x14ac:dyDescent="0.2">
      <c r="A6049" s="623" t="s">
        <v>6401</v>
      </c>
      <c r="B6049" s="616"/>
      <c r="C6049" s="620" t="s">
        <v>6402</v>
      </c>
      <c r="D6049" s="612">
        <v>0</v>
      </c>
      <c r="E6049" s="621"/>
      <c r="F6049" s="614">
        <f t="shared" si="1670"/>
        <v>0</v>
      </c>
      <c r="G6049" s="518"/>
      <c r="H6049" s="446"/>
      <c r="I6049" s="447"/>
      <c r="J6049" s="448"/>
      <c r="K6049" s="419"/>
      <c r="L6049" s="446"/>
      <c r="M6049" s="446"/>
      <c r="N6049" s="447"/>
      <c r="O6049" s="448"/>
      <c r="P6049" s="420"/>
      <c r="Q6049" s="525" t="str">
        <f>IF(OR(SUM(J6049)&gt;0,SUM(O6049)&gt;0),"xx","")</f>
        <v/>
      </c>
      <c r="R6049" s="526" t="str">
        <f t="shared" si="1663"/>
        <v/>
      </c>
      <c r="S6049" s="526" t="str">
        <f t="shared" si="1656"/>
        <v/>
      </c>
      <c r="V6049" s="433" t="str">
        <f>VLOOKUP(A6049,[3]Cartilha!$A:$A,1,FALSE)</f>
        <v>10.3.3</v>
      </c>
      <c r="W6049" s="367"/>
    </row>
    <row r="6050" spans="1:23" hidden="1" x14ac:dyDescent="0.2">
      <c r="A6050" s="623" t="s">
        <v>2093</v>
      </c>
      <c r="B6050" s="616"/>
      <c r="C6050" s="620" t="s">
        <v>58</v>
      </c>
      <c r="D6050" s="612">
        <v>0</v>
      </c>
      <c r="E6050" s="621"/>
      <c r="F6050" s="614">
        <f t="shared" si="1670"/>
        <v>0</v>
      </c>
      <c r="G6050" s="518"/>
      <c r="H6050" s="446"/>
      <c r="I6050" s="447"/>
      <c r="J6050" s="448"/>
      <c r="K6050" s="419"/>
      <c r="L6050" s="446"/>
      <c r="M6050" s="446"/>
      <c r="N6050" s="447"/>
      <c r="O6050" s="448"/>
      <c r="P6050" s="420"/>
      <c r="Q6050" s="525" t="str">
        <f>IF(OR(SUM(J6051:J6057)&gt;0,SUM(O6051:O6057)&gt;0),"xx","")</f>
        <v/>
      </c>
      <c r="R6050" s="526" t="str">
        <f t="shared" si="1663"/>
        <v/>
      </c>
      <c r="S6050" s="526" t="str">
        <f t="shared" ref="S6050:S6113" si="1671">IF(Q6050="X","x",IF(Q6050="xx","x",IF(OR(J6050&gt;0,O6050&gt;0),"x","")))</f>
        <v/>
      </c>
      <c r="V6050" s="433" t="str">
        <f>VLOOKUP(A6050,[3]Cartilha!$A:$A,1,FALSE)</f>
        <v>10.3.4</v>
      </c>
      <c r="W6050" s="367"/>
    </row>
    <row r="6051" spans="1:23" hidden="1" x14ac:dyDescent="0.2">
      <c r="A6051" s="623">
        <v>102488</v>
      </c>
      <c r="B6051" s="616" t="s">
        <v>3171</v>
      </c>
      <c r="C6051" s="620" t="s">
        <v>6403</v>
      </c>
      <c r="D6051" s="612" t="s">
        <v>170</v>
      </c>
      <c r="E6051" s="621">
        <v>3.66</v>
      </c>
      <c r="F6051" s="614">
        <f t="shared" si="1670"/>
        <v>4.41</v>
      </c>
      <c r="G6051" s="510"/>
      <c r="H6051" s="423"/>
      <c r="I6051" s="422">
        <f t="shared" ref="I6051:I6057" si="1672">IF(ISBLANK(E6051),0,ROUND(F6051*G6051,2))</f>
        <v>0</v>
      </c>
      <c r="J6051" s="422">
        <f t="shared" ref="J6051:J6057" si="1673">IF(ISBLANK(G6051),0,ROUND(G6051*H6051,2))</f>
        <v>0</v>
      </c>
      <c r="K6051" s="419"/>
      <c r="L6051" s="423">
        <f t="shared" ref="L6051:M6057" si="1674">G6051</f>
        <v>0</v>
      </c>
      <c r="M6051" s="423">
        <f t="shared" si="1674"/>
        <v>0</v>
      </c>
      <c r="N6051" s="422">
        <f t="shared" ref="N6051:N6057" si="1675">IF(ISBLANK(E6051),0,ROUND(F6051*L6051,2))</f>
        <v>0</v>
      </c>
      <c r="O6051" s="422">
        <f t="shared" ref="O6051:O6057" si="1676">IF(ISBLANK(L6051),0,ROUND(L6051*M6051,2))</f>
        <v>0</v>
      </c>
      <c r="P6051" s="420"/>
      <c r="Q6051" s="532"/>
      <c r="R6051" s="526" t="str">
        <f t="shared" si="1663"/>
        <v/>
      </c>
      <c r="S6051" s="526" t="str">
        <f t="shared" si="1671"/>
        <v/>
      </c>
      <c r="V6051" s="433">
        <f>VLOOKUP(A6051,[3]Cartilha!$A:$A,1,FALSE)</f>
        <v>102488</v>
      </c>
      <c r="W6051" s="367"/>
    </row>
    <row r="6052" spans="1:23" ht="22.5" hidden="1" x14ac:dyDescent="0.2">
      <c r="A6052" s="623">
        <v>101749</v>
      </c>
      <c r="B6052" s="616" t="s">
        <v>3171</v>
      </c>
      <c r="C6052" s="620" t="s">
        <v>5236</v>
      </c>
      <c r="D6052" s="612" t="s">
        <v>170</v>
      </c>
      <c r="E6052" s="621">
        <v>50.44</v>
      </c>
      <c r="F6052" s="614">
        <f t="shared" si="1670"/>
        <v>60.81</v>
      </c>
      <c r="G6052" s="510"/>
      <c r="H6052" s="423"/>
      <c r="I6052" s="422">
        <f t="shared" si="1672"/>
        <v>0</v>
      </c>
      <c r="J6052" s="422">
        <f t="shared" si="1673"/>
        <v>0</v>
      </c>
      <c r="K6052" s="419"/>
      <c r="L6052" s="423">
        <f t="shared" si="1674"/>
        <v>0</v>
      </c>
      <c r="M6052" s="423">
        <f t="shared" si="1674"/>
        <v>0</v>
      </c>
      <c r="N6052" s="422">
        <f t="shared" si="1675"/>
        <v>0</v>
      </c>
      <c r="O6052" s="422">
        <f t="shared" si="1676"/>
        <v>0</v>
      </c>
      <c r="P6052" s="420"/>
      <c r="Q6052" s="532"/>
      <c r="R6052" s="526" t="str">
        <f t="shared" si="1663"/>
        <v/>
      </c>
      <c r="S6052" s="526" t="str">
        <f t="shared" si="1671"/>
        <v/>
      </c>
      <c r="V6052" s="433">
        <f>VLOOKUP(A6052,[3]Cartilha!$A:$A,1,FALSE)</f>
        <v>101749</v>
      </c>
      <c r="W6052" s="367"/>
    </row>
    <row r="6053" spans="1:23" ht="22.5" hidden="1" x14ac:dyDescent="0.2">
      <c r="A6053" s="623">
        <v>101750</v>
      </c>
      <c r="B6053" s="616" t="s">
        <v>3171</v>
      </c>
      <c r="C6053" s="620" t="s">
        <v>5237</v>
      </c>
      <c r="D6053" s="612" t="s">
        <v>170</v>
      </c>
      <c r="E6053" s="621">
        <v>47.92</v>
      </c>
      <c r="F6053" s="614">
        <f t="shared" si="1670"/>
        <v>57.77</v>
      </c>
      <c r="G6053" s="510"/>
      <c r="H6053" s="423"/>
      <c r="I6053" s="422">
        <f t="shared" si="1672"/>
        <v>0</v>
      </c>
      <c r="J6053" s="422">
        <f t="shared" si="1673"/>
        <v>0</v>
      </c>
      <c r="K6053" s="419"/>
      <c r="L6053" s="423">
        <f t="shared" si="1674"/>
        <v>0</v>
      </c>
      <c r="M6053" s="423">
        <f t="shared" si="1674"/>
        <v>0</v>
      </c>
      <c r="N6053" s="422">
        <f t="shared" si="1675"/>
        <v>0</v>
      </c>
      <c r="O6053" s="422">
        <f t="shared" si="1676"/>
        <v>0</v>
      </c>
      <c r="P6053" s="420"/>
      <c r="Q6053" s="532"/>
      <c r="R6053" s="526" t="str">
        <f t="shared" si="1663"/>
        <v/>
      </c>
      <c r="S6053" s="526" t="str">
        <f t="shared" si="1671"/>
        <v/>
      </c>
      <c r="V6053" s="433">
        <f>VLOOKUP(A6053,[3]Cartilha!$A:$A,1,FALSE)</f>
        <v>101750</v>
      </c>
      <c r="W6053" s="367"/>
    </row>
    <row r="6054" spans="1:23" ht="22.5" hidden="1" x14ac:dyDescent="0.2">
      <c r="A6054" s="623">
        <v>98679</v>
      </c>
      <c r="B6054" s="616" t="s">
        <v>3171</v>
      </c>
      <c r="C6054" s="620" t="s">
        <v>4944</v>
      </c>
      <c r="D6054" s="612" t="s">
        <v>170</v>
      </c>
      <c r="E6054" s="621">
        <v>35.68</v>
      </c>
      <c r="F6054" s="614">
        <f t="shared" si="1670"/>
        <v>43.02</v>
      </c>
      <c r="G6054" s="510"/>
      <c r="H6054" s="423"/>
      <c r="I6054" s="422">
        <f t="shared" si="1672"/>
        <v>0</v>
      </c>
      <c r="J6054" s="422">
        <f t="shared" si="1673"/>
        <v>0</v>
      </c>
      <c r="K6054" s="419"/>
      <c r="L6054" s="423">
        <f t="shared" si="1674"/>
        <v>0</v>
      </c>
      <c r="M6054" s="423">
        <f t="shared" si="1674"/>
        <v>0</v>
      </c>
      <c r="N6054" s="422">
        <f t="shared" si="1675"/>
        <v>0</v>
      </c>
      <c r="O6054" s="422">
        <f t="shared" si="1676"/>
        <v>0</v>
      </c>
      <c r="P6054" s="420"/>
      <c r="Q6054" s="532"/>
      <c r="R6054" s="526" t="str">
        <f t="shared" si="1663"/>
        <v/>
      </c>
      <c r="S6054" s="526" t="str">
        <f t="shared" si="1671"/>
        <v/>
      </c>
      <c r="V6054" s="433">
        <f>VLOOKUP(A6054,[3]Cartilha!$A:$A,1,FALSE)</f>
        <v>98679</v>
      </c>
      <c r="W6054" s="367"/>
    </row>
    <row r="6055" spans="1:23" ht="22.5" hidden="1" x14ac:dyDescent="0.2">
      <c r="A6055" s="623">
        <v>98680</v>
      </c>
      <c r="B6055" s="616" t="s">
        <v>3171</v>
      </c>
      <c r="C6055" s="620" t="s">
        <v>4945</v>
      </c>
      <c r="D6055" s="612" t="s">
        <v>170</v>
      </c>
      <c r="E6055" s="621">
        <v>43.79</v>
      </c>
      <c r="F6055" s="614">
        <f t="shared" si="1670"/>
        <v>52.79</v>
      </c>
      <c r="G6055" s="510"/>
      <c r="H6055" s="423"/>
      <c r="I6055" s="422">
        <f t="shared" si="1672"/>
        <v>0</v>
      </c>
      <c r="J6055" s="422">
        <f t="shared" si="1673"/>
        <v>0</v>
      </c>
      <c r="K6055" s="419"/>
      <c r="L6055" s="423">
        <f t="shared" si="1674"/>
        <v>0</v>
      </c>
      <c r="M6055" s="423">
        <f t="shared" si="1674"/>
        <v>0</v>
      </c>
      <c r="N6055" s="422">
        <f t="shared" si="1675"/>
        <v>0</v>
      </c>
      <c r="O6055" s="422">
        <f t="shared" si="1676"/>
        <v>0</v>
      </c>
      <c r="P6055" s="420"/>
      <c r="Q6055" s="532"/>
      <c r="R6055" s="526" t="str">
        <f t="shared" si="1663"/>
        <v/>
      </c>
      <c r="S6055" s="526" t="str">
        <f t="shared" si="1671"/>
        <v/>
      </c>
      <c r="V6055" s="433">
        <f>VLOOKUP(A6055,[3]Cartilha!$A:$A,1,FALSE)</f>
        <v>98680</v>
      </c>
      <c r="W6055" s="367"/>
    </row>
    <row r="6056" spans="1:23" ht="22.5" hidden="1" x14ac:dyDescent="0.2">
      <c r="A6056" s="623">
        <v>98681</v>
      </c>
      <c r="B6056" s="616" t="s">
        <v>3171</v>
      </c>
      <c r="C6056" s="620" t="s">
        <v>4946</v>
      </c>
      <c r="D6056" s="612" t="s">
        <v>170</v>
      </c>
      <c r="E6056" s="621">
        <v>33.159999999999997</v>
      </c>
      <c r="F6056" s="614">
        <f t="shared" si="1670"/>
        <v>39.979999999999997</v>
      </c>
      <c r="G6056" s="510"/>
      <c r="H6056" s="423"/>
      <c r="I6056" s="422">
        <f t="shared" si="1672"/>
        <v>0</v>
      </c>
      <c r="J6056" s="422">
        <f t="shared" si="1673"/>
        <v>0</v>
      </c>
      <c r="K6056" s="419"/>
      <c r="L6056" s="423">
        <f t="shared" si="1674"/>
        <v>0</v>
      </c>
      <c r="M6056" s="423">
        <f t="shared" si="1674"/>
        <v>0</v>
      </c>
      <c r="N6056" s="422">
        <f t="shared" si="1675"/>
        <v>0</v>
      </c>
      <c r="O6056" s="422">
        <f t="shared" si="1676"/>
        <v>0</v>
      </c>
      <c r="P6056" s="420"/>
      <c r="Q6056" s="532"/>
      <c r="R6056" s="526" t="str">
        <f t="shared" si="1663"/>
        <v/>
      </c>
      <c r="S6056" s="526" t="str">
        <f t="shared" si="1671"/>
        <v/>
      </c>
      <c r="V6056" s="433">
        <f>VLOOKUP(A6056,[3]Cartilha!$A:$A,1,FALSE)</f>
        <v>98681</v>
      </c>
      <c r="W6056" s="367"/>
    </row>
    <row r="6057" spans="1:23" ht="22.5" hidden="1" x14ac:dyDescent="0.2">
      <c r="A6057" s="623">
        <v>98682</v>
      </c>
      <c r="B6057" s="616" t="s">
        <v>3171</v>
      </c>
      <c r="C6057" s="620" t="s">
        <v>4947</v>
      </c>
      <c r="D6057" s="612" t="s">
        <v>170</v>
      </c>
      <c r="E6057" s="621">
        <v>41.29</v>
      </c>
      <c r="F6057" s="614">
        <f t="shared" si="1670"/>
        <v>49.78</v>
      </c>
      <c r="G6057" s="510"/>
      <c r="H6057" s="423"/>
      <c r="I6057" s="422">
        <f t="shared" si="1672"/>
        <v>0</v>
      </c>
      <c r="J6057" s="422">
        <f t="shared" si="1673"/>
        <v>0</v>
      </c>
      <c r="K6057" s="419"/>
      <c r="L6057" s="423">
        <f t="shared" si="1674"/>
        <v>0</v>
      </c>
      <c r="M6057" s="423">
        <f t="shared" si="1674"/>
        <v>0</v>
      </c>
      <c r="N6057" s="422">
        <f t="shared" si="1675"/>
        <v>0</v>
      </c>
      <c r="O6057" s="422">
        <f t="shared" si="1676"/>
        <v>0</v>
      </c>
      <c r="P6057" s="420"/>
      <c r="Q6057" s="532"/>
      <c r="R6057" s="526" t="str">
        <f t="shared" si="1663"/>
        <v/>
      </c>
      <c r="S6057" s="526" t="str">
        <f t="shared" si="1671"/>
        <v/>
      </c>
      <c r="V6057" s="433">
        <f>VLOOKUP(A6057,[3]Cartilha!$A:$A,1,FALSE)</f>
        <v>98682</v>
      </c>
      <c r="W6057" s="367"/>
    </row>
    <row r="6058" spans="1:23" hidden="1" x14ac:dyDescent="0.2">
      <c r="A6058" s="623" t="s">
        <v>2094</v>
      </c>
      <c r="B6058" s="616"/>
      <c r="C6058" s="620" t="s">
        <v>59</v>
      </c>
      <c r="D6058" s="612">
        <v>0</v>
      </c>
      <c r="E6058" s="621"/>
      <c r="F6058" s="614">
        <f t="shared" si="1670"/>
        <v>0</v>
      </c>
      <c r="G6058" s="518"/>
      <c r="H6058" s="446"/>
      <c r="I6058" s="447"/>
      <c r="J6058" s="448"/>
      <c r="K6058" s="419"/>
      <c r="L6058" s="446"/>
      <c r="M6058" s="446"/>
      <c r="N6058" s="447"/>
      <c r="O6058" s="448"/>
      <c r="P6058" s="420"/>
      <c r="Q6058" s="525" t="str">
        <f>IF(OR(SUM(J6059:J6062)&gt;0,SUM(O6059:O6062)&gt;0),"xx","")</f>
        <v/>
      </c>
      <c r="R6058" s="526" t="str">
        <f t="shared" si="1663"/>
        <v/>
      </c>
      <c r="S6058" s="526" t="str">
        <f t="shared" si="1671"/>
        <v/>
      </c>
      <c r="V6058" s="433" t="str">
        <f>VLOOKUP(A6058,[3]Cartilha!$A:$A,1,FALSE)</f>
        <v>10.3.5</v>
      </c>
      <c r="W6058" s="367"/>
    </row>
    <row r="6059" spans="1:23" hidden="1" x14ac:dyDescent="0.2">
      <c r="A6059" s="623">
        <v>102499</v>
      </c>
      <c r="B6059" s="616" t="s">
        <v>3171</v>
      </c>
      <c r="C6059" s="620" t="s">
        <v>6404</v>
      </c>
      <c r="D6059" s="612" t="s">
        <v>170</v>
      </c>
      <c r="E6059" s="621">
        <v>2.99</v>
      </c>
      <c r="F6059" s="614">
        <f t="shared" si="1670"/>
        <v>3.6</v>
      </c>
      <c r="G6059" s="510"/>
      <c r="H6059" s="423"/>
      <c r="I6059" s="422">
        <f>IF(ISBLANK(E6059),0,ROUND(F6059*G6059,2))</f>
        <v>0</v>
      </c>
      <c r="J6059" s="422">
        <f>IF(ISBLANK(G6059),0,ROUND(G6059*H6059,2))</f>
        <v>0</v>
      </c>
      <c r="K6059" s="419"/>
      <c r="L6059" s="423">
        <f t="shared" ref="L6059:M6062" si="1677">G6059</f>
        <v>0</v>
      </c>
      <c r="M6059" s="423">
        <f t="shared" si="1677"/>
        <v>0</v>
      </c>
      <c r="N6059" s="422">
        <f>IF(ISBLANK(E6059),0,ROUND(F6059*L6059,2))</f>
        <v>0</v>
      </c>
      <c r="O6059" s="422">
        <f>IF(ISBLANK(L6059),0,ROUND(L6059*M6059,2))</f>
        <v>0</v>
      </c>
      <c r="P6059" s="420"/>
      <c r="Q6059" s="532"/>
      <c r="R6059" s="526" t="str">
        <f t="shared" si="1663"/>
        <v/>
      </c>
      <c r="S6059" s="526" t="str">
        <f t="shared" si="1671"/>
        <v/>
      </c>
      <c r="V6059" s="433">
        <f>VLOOKUP(A6059,[3]Cartilha!$A:$A,1,FALSE)</f>
        <v>102499</v>
      </c>
      <c r="W6059" s="367"/>
    </row>
    <row r="6060" spans="1:23" hidden="1" x14ac:dyDescent="0.2">
      <c r="A6060" s="623">
        <v>101729</v>
      </c>
      <c r="B6060" s="616" t="s">
        <v>3171</v>
      </c>
      <c r="C6060" s="620" t="s">
        <v>5238</v>
      </c>
      <c r="D6060" s="612" t="s">
        <v>170</v>
      </c>
      <c r="E6060" s="621">
        <v>165.93</v>
      </c>
      <c r="F6060" s="614">
        <f t="shared" si="1670"/>
        <v>200.05</v>
      </c>
      <c r="G6060" s="510"/>
      <c r="H6060" s="423"/>
      <c r="I6060" s="422">
        <f>IF(ISBLANK(E6060),0,ROUND(F6060*G6060,2))</f>
        <v>0</v>
      </c>
      <c r="J6060" s="422">
        <f>IF(ISBLANK(G6060),0,ROUND(G6060*H6060,2))</f>
        <v>0</v>
      </c>
      <c r="K6060" s="419"/>
      <c r="L6060" s="423">
        <f t="shared" si="1677"/>
        <v>0</v>
      </c>
      <c r="M6060" s="423">
        <f t="shared" si="1677"/>
        <v>0</v>
      </c>
      <c r="N6060" s="422">
        <f>IF(ISBLANK(E6060),0,ROUND(F6060*L6060,2))</f>
        <v>0</v>
      </c>
      <c r="O6060" s="422">
        <f>IF(ISBLANK(L6060),0,ROUND(L6060*M6060,2))</f>
        <v>0</v>
      </c>
      <c r="P6060" s="420"/>
      <c r="Q6060" s="532"/>
      <c r="R6060" s="526" t="str">
        <f t="shared" ref="R6060:R6123" si="1678">IF(Q6060="X","x",IF(Q6060="xx","x",IF(O6060&gt;0,"x","")))</f>
        <v/>
      </c>
      <c r="S6060" s="526" t="str">
        <f t="shared" si="1671"/>
        <v/>
      </c>
      <c r="V6060" s="433">
        <f>VLOOKUP(A6060,[3]Cartilha!$A:$A,1,FALSE)</f>
        <v>101729</v>
      </c>
      <c r="W6060" s="367"/>
    </row>
    <row r="6061" spans="1:23" hidden="1" x14ac:dyDescent="0.2">
      <c r="A6061" s="623">
        <v>101746</v>
      </c>
      <c r="B6061" s="616" t="s">
        <v>3171</v>
      </c>
      <c r="C6061" s="620" t="s">
        <v>5239</v>
      </c>
      <c r="D6061" s="612" t="s">
        <v>170</v>
      </c>
      <c r="E6061" s="621">
        <v>252.18</v>
      </c>
      <c r="F6061" s="614">
        <f t="shared" si="1670"/>
        <v>304.02999999999997</v>
      </c>
      <c r="G6061" s="510"/>
      <c r="H6061" s="423"/>
      <c r="I6061" s="422">
        <f>IF(ISBLANK(E6061),0,ROUND(F6061*G6061,2))</f>
        <v>0</v>
      </c>
      <c r="J6061" s="422">
        <f>IF(ISBLANK(G6061),0,ROUND(G6061*H6061,2))</f>
        <v>0</v>
      </c>
      <c r="K6061" s="419"/>
      <c r="L6061" s="423">
        <f t="shared" si="1677"/>
        <v>0</v>
      </c>
      <c r="M6061" s="423">
        <f t="shared" si="1677"/>
        <v>0</v>
      </c>
      <c r="N6061" s="422">
        <f>IF(ISBLANK(E6061),0,ROUND(F6061*L6061,2))</f>
        <v>0</v>
      </c>
      <c r="O6061" s="422">
        <f>IF(ISBLANK(L6061),0,ROUND(L6061*M6061,2))</f>
        <v>0</v>
      </c>
      <c r="P6061" s="420"/>
      <c r="Q6061" s="532"/>
      <c r="R6061" s="526" t="str">
        <f t="shared" si="1678"/>
        <v/>
      </c>
      <c r="S6061" s="526" t="str">
        <f t="shared" si="1671"/>
        <v/>
      </c>
      <c r="V6061" s="433">
        <f>VLOOKUP(A6061,[3]Cartilha!$A:$A,1,FALSE)</f>
        <v>101746</v>
      </c>
      <c r="W6061" s="367"/>
    </row>
    <row r="6062" spans="1:23" hidden="1" x14ac:dyDescent="0.2">
      <c r="A6062" s="623">
        <v>101751</v>
      </c>
      <c r="B6062" s="616" t="s">
        <v>3171</v>
      </c>
      <c r="C6062" s="620" t="s">
        <v>5240</v>
      </c>
      <c r="D6062" s="612" t="s">
        <v>170</v>
      </c>
      <c r="E6062" s="621">
        <v>172.59</v>
      </c>
      <c r="F6062" s="614">
        <f t="shared" si="1670"/>
        <v>208.07</v>
      </c>
      <c r="G6062" s="510"/>
      <c r="H6062" s="423"/>
      <c r="I6062" s="422">
        <f>IF(ISBLANK(E6062),0,ROUND(F6062*G6062,2))</f>
        <v>0</v>
      </c>
      <c r="J6062" s="422">
        <f>IF(ISBLANK(G6062),0,ROUND(G6062*H6062,2))</f>
        <v>0</v>
      </c>
      <c r="K6062" s="419"/>
      <c r="L6062" s="423">
        <f t="shared" si="1677"/>
        <v>0</v>
      </c>
      <c r="M6062" s="423">
        <f t="shared" si="1677"/>
        <v>0</v>
      </c>
      <c r="N6062" s="422">
        <f>IF(ISBLANK(E6062),0,ROUND(F6062*L6062,2))</f>
        <v>0</v>
      </c>
      <c r="O6062" s="422">
        <f>IF(ISBLANK(L6062),0,ROUND(L6062*M6062,2))</f>
        <v>0</v>
      </c>
      <c r="P6062" s="420"/>
      <c r="Q6062" s="532"/>
      <c r="R6062" s="526" t="str">
        <f t="shared" si="1678"/>
        <v/>
      </c>
      <c r="S6062" s="526" t="str">
        <f t="shared" si="1671"/>
        <v/>
      </c>
      <c r="V6062" s="433">
        <f>VLOOKUP(A6062,[3]Cartilha!$A:$A,1,FALSE)</f>
        <v>101751</v>
      </c>
      <c r="W6062" s="367"/>
    </row>
    <row r="6063" spans="1:23" hidden="1" x14ac:dyDescent="0.2">
      <c r="A6063" s="623" t="s">
        <v>2095</v>
      </c>
      <c r="B6063" s="616"/>
      <c r="C6063" s="620" t="s">
        <v>27</v>
      </c>
      <c r="D6063" s="612">
        <v>0</v>
      </c>
      <c r="E6063" s="621"/>
      <c r="F6063" s="614">
        <f t="shared" si="1670"/>
        <v>0</v>
      </c>
      <c r="G6063" s="518"/>
      <c r="H6063" s="446"/>
      <c r="I6063" s="447"/>
      <c r="J6063" s="448"/>
      <c r="K6063" s="419"/>
      <c r="L6063" s="446"/>
      <c r="M6063" s="446"/>
      <c r="N6063" s="447"/>
      <c r="O6063" s="448"/>
      <c r="P6063" s="420"/>
      <c r="Q6063" s="525" t="str">
        <f>IF(OR(SUM(J6064:J6082)&gt;0,SUM(O6064:O6082)&gt;0),"xx","")</f>
        <v/>
      </c>
      <c r="R6063" s="526" t="str">
        <f t="shared" si="1678"/>
        <v/>
      </c>
      <c r="S6063" s="526" t="str">
        <f t="shared" si="1671"/>
        <v/>
      </c>
      <c r="V6063" s="433" t="str">
        <f>VLOOKUP(A6063,[3]Cartilha!$A:$A,1,FALSE)</f>
        <v>10.3.6</v>
      </c>
      <c r="W6063" s="367"/>
    </row>
    <row r="6064" spans="1:23" ht="22.5" hidden="1" x14ac:dyDescent="0.2">
      <c r="A6064" s="623">
        <v>89171</v>
      </c>
      <c r="B6064" s="616" t="s">
        <v>3171</v>
      </c>
      <c r="C6064" s="620" t="s">
        <v>4948</v>
      </c>
      <c r="D6064" s="612" t="s">
        <v>170</v>
      </c>
      <c r="E6064" s="621">
        <v>47.73</v>
      </c>
      <c r="F6064" s="614">
        <f t="shared" si="1670"/>
        <v>57.54</v>
      </c>
      <c r="G6064" s="510"/>
      <c r="H6064" s="423"/>
      <c r="I6064" s="422">
        <f t="shared" ref="I6064:I6082" si="1679">IF(ISBLANK(E6064),0,ROUND(F6064*G6064,2))</f>
        <v>0</v>
      </c>
      <c r="J6064" s="422">
        <f t="shared" ref="J6064:J6082" si="1680">IF(ISBLANK(G6064),0,ROUND(G6064*H6064,2))</f>
        <v>0</v>
      </c>
      <c r="K6064" s="419"/>
      <c r="L6064" s="423">
        <f t="shared" ref="L6064:L6082" si="1681">G6064</f>
        <v>0</v>
      </c>
      <c r="M6064" s="423">
        <f t="shared" ref="M6064:M6082" si="1682">H6064</f>
        <v>0</v>
      </c>
      <c r="N6064" s="422">
        <f t="shared" ref="N6064:N6082" si="1683">IF(ISBLANK(E6064),0,ROUND(F6064*L6064,2))</f>
        <v>0</v>
      </c>
      <c r="O6064" s="422">
        <f t="shared" ref="O6064:O6082" si="1684">IF(ISBLANK(L6064),0,ROUND(L6064*M6064,2))</f>
        <v>0</v>
      </c>
      <c r="P6064" s="420"/>
      <c r="Q6064" s="532"/>
      <c r="R6064" s="526" t="str">
        <f t="shared" si="1678"/>
        <v/>
      </c>
      <c r="S6064" s="526" t="str">
        <f t="shared" si="1671"/>
        <v/>
      </c>
      <c r="V6064" s="433">
        <f>VLOOKUP(A6064,[3]Cartilha!$A:$A,1,FALSE)</f>
        <v>89171</v>
      </c>
      <c r="W6064" s="367"/>
    </row>
    <row r="6065" spans="1:23" ht="22.5" hidden="1" x14ac:dyDescent="0.2">
      <c r="A6065" s="623">
        <v>89046</v>
      </c>
      <c r="B6065" s="616" t="s">
        <v>3171</v>
      </c>
      <c r="C6065" s="620" t="s">
        <v>4949</v>
      </c>
      <c r="D6065" s="612" t="s">
        <v>170</v>
      </c>
      <c r="E6065" s="621">
        <v>50.88</v>
      </c>
      <c r="F6065" s="614">
        <f t="shared" si="1670"/>
        <v>61.34</v>
      </c>
      <c r="G6065" s="510"/>
      <c r="H6065" s="423"/>
      <c r="I6065" s="422">
        <f t="shared" si="1679"/>
        <v>0</v>
      </c>
      <c r="J6065" s="422">
        <f t="shared" si="1680"/>
        <v>0</v>
      </c>
      <c r="K6065" s="419"/>
      <c r="L6065" s="423">
        <f t="shared" si="1681"/>
        <v>0</v>
      </c>
      <c r="M6065" s="423">
        <f t="shared" si="1682"/>
        <v>0</v>
      </c>
      <c r="N6065" s="422">
        <f t="shared" si="1683"/>
        <v>0</v>
      </c>
      <c r="O6065" s="422">
        <f t="shared" si="1684"/>
        <v>0</v>
      </c>
      <c r="P6065" s="420"/>
      <c r="Q6065" s="532"/>
      <c r="R6065" s="526" t="str">
        <f t="shared" si="1678"/>
        <v/>
      </c>
      <c r="S6065" s="526" t="str">
        <f t="shared" si="1671"/>
        <v/>
      </c>
      <c r="V6065" s="433">
        <f>VLOOKUP(A6065,[3]Cartilha!$A:$A,1,FALSE)</f>
        <v>89046</v>
      </c>
      <c r="W6065" s="367"/>
    </row>
    <row r="6066" spans="1:23" ht="33.75" hidden="1" x14ac:dyDescent="0.2">
      <c r="A6066" s="623">
        <v>94439</v>
      </c>
      <c r="B6066" s="616" t="s">
        <v>3171</v>
      </c>
      <c r="C6066" s="620" t="s">
        <v>3005</v>
      </c>
      <c r="D6066" s="612" t="s">
        <v>170</v>
      </c>
      <c r="E6066" s="621">
        <v>43.41</v>
      </c>
      <c r="F6066" s="614">
        <f t="shared" si="1670"/>
        <v>52.34</v>
      </c>
      <c r="G6066" s="510"/>
      <c r="H6066" s="423"/>
      <c r="I6066" s="422">
        <f t="shared" si="1679"/>
        <v>0</v>
      </c>
      <c r="J6066" s="422">
        <f t="shared" si="1680"/>
        <v>0</v>
      </c>
      <c r="K6066" s="419"/>
      <c r="L6066" s="423">
        <f t="shared" si="1681"/>
        <v>0</v>
      </c>
      <c r="M6066" s="423">
        <f t="shared" si="1682"/>
        <v>0</v>
      </c>
      <c r="N6066" s="422">
        <f t="shared" si="1683"/>
        <v>0</v>
      </c>
      <c r="O6066" s="422">
        <f t="shared" si="1684"/>
        <v>0</v>
      </c>
      <c r="P6066" s="420"/>
      <c r="Q6066" s="532"/>
      <c r="R6066" s="526" t="str">
        <f t="shared" si="1678"/>
        <v/>
      </c>
      <c r="S6066" s="526" t="str">
        <f t="shared" si="1671"/>
        <v/>
      </c>
      <c r="V6066" s="433">
        <f>VLOOKUP(A6066,[3]Cartilha!$A:$A,1,FALSE)</f>
        <v>94439</v>
      </c>
      <c r="W6066" s="367"/>
    </row>
    <row r="6067" spans="1:23" ht="33.75" hidden="1" x14ac:dyDescent="0.2">
      <c r="A6067" s="623">
        <v>94779</v>
      </c>
      <c r="B6067" s="616" t="s">
        <v>3171</v>
      </c>
      <c r="C6067" s="620" t="s">
        <v>3006</v>
      </c>
      <c r="D6067" s="612" t="s">
        <v>170</v>
      </c>
      <c r="E6067" s="621">
        <v>37.020000000000003</v>
      </c>
      <c r="F6067" s="614">
        <f t="shared" si="1670"/>
        <v>44.63</v>
      </c>
      <c r="G6067" s="510"/>
      <c r="H6067" s="423"/>
      <c r="I6067" s="422">
        <f t="shared" si="1679"/>
        <v>0</v>
      </c>
      <c r="J6067" s="422">
        <f t="shared" si="1680"/>
        <v>0</v>
      </c>
      <c r="K6067" s="419"/>
      <c r="L6067" s="423">
        <f t="shared" si="1681"/>
        <v>0</v>
      </c>
      <c r="M6067" s="423">
        <f t="shared" si="1682"/>
        <v>0</v>
      </c>
      <c r="N6067" s="422">
        <f t="shared" si="1683"/>
        <v>0</v>
      </c>
      <c r="O6067" s="422">
        <f t="shared" si="1684"/>
        <v>0</v>
      </c>
      <c r="P6067" s="420"/>
      <c r="Q6067" s="532"/>
      <c r="R6067" s="526" t="str">
        <f t="shared" si="1678"/>
        <v/>
      </c>
      <c r="S6067" s="526" t="str">
        <f t="shared" si="1671"/>
        <v/>
      </c>
      <c r="V6067" s="433">
        <f>VLOOKUP(A6067,[3]Cartilha!$A:$A,1,FALSE)</f>
        <v>94779</v>
      </c>
      <c r="W6067" s="367"/>
    </row>
    <row r="6068" spans="1:23" ht="33.75" hidden="1" x14ac:dyDescent="0.2">
      <c r="A6068" s="623">
        <v>94782</v>
      </c>
      <c r="B6068" s="616" t="s">
        <v>3171</v>
      </c>
      <c r="C6068" s="620" t="s">
        <v>3007</v>
      </c>
      <c r="D6068" s="612" t="s">
        <v>170</v>
      </c>
      <c r="E6068" s="621">
        <v>42.34</v>
      </c>
      <c r="F6068" s="614">
        <f t="shared" si="1670"/>
        <v>51.05</v>
      </c>
      <c r="G6068" s="510"/>
      <c r="H6068" s="423"/>
      <c r="I6068" s="422">
        <f t="shared" si="1679"/>
        <v>0</v>
      </c>
      <c r="J6068" s="422">
        <f t="shared" si="1680"/>
        <v>0</v>
      </c>
      <c r="K6068" s="419"/>
      <c r="L6068" s="423">
        <f t="shared" si="1681"/>
        <v>0</v>
      </c>
      <c r="M6068" s="423">
        <f t="shared" si="1682"/>
        <v>0</v>
      </c>
      <c r="N6068" s="422">
        <f t="shared" si="1683"/>
        <v>0</v>
      </c>
      <c r="O6068" s="422">
        <f t="shared" si="1684"/>
        <v>0</v>
      </c>
      <c r="P6068" s="420"/>
      <c r="Q6068" s="532"/>
      <c r="R6068" s="526" t="str">
        <f t="shared" si="1678"/>
        <v/>
      </c>
      <c r="S6068" s="526" t="str">
        <f t="shared" si="1671"/>
        <v/>
      </c>
      <c r="V6068" s="433">
        <f>VLOOKUP(A6068,[3]Cartilha!$A:$A,1,FALSE)</f>
        <v>94782</v>
      </c>
      <c r="W6068" s="367"/>
    </row>
    <row r="6069" spans="1:23" ht="22.5" hidden="1" x14ac:dyDescent="0.2">
      <c r="A6069" s="623">
        <v>101725</v>
      </c>
      <c r="B6069" s="616" t="s">
        <v>3171</v>
      </c>
      <c r="C6069" s="620" t="s">
        <v>5244</v>
      </c>
      <c r="D6069" s="612" t="s">
        <v>170</v>
      </c>
      <c r="E6069" s="621">
        <v>246.62</v>
      </c>
      <c r="F6069" s="614">
        <f t="shared" si="1670"/>
        <v>297.33</v>
      </c>
      <c r="G6069" s="510"/>
      <c r="H6069" s="423"/>
      <c r="I6069" s="422">
        <f t="shared" si="1679"/>
        <v>0</v>
      </c>
      <c r="J6069" s="422">
        <f t="shared" si="1680"/>
        <v>0</v>
      </c>
      <c r="K6069" s="419"/>
      <c r="L6069" s="423">
        <f t="shared" si="1681"/>
        <v>0</v>
      </c>
      <c r="M6069" s="423">
        <f t="shared" si="1682"/>
        <v>0</v>
      </c>
      <c r="N6069" s="422">
        <f t="shared" si="1683"/>
        <v>0</v>
      </c>
      <c r="O6069" s="422">
        <f t="shared" si="1684"/>
        <v>0</v>
      </c>
      <c r="P6069" s="420"/>
      <c r="Q6069" s="532"/>
      <c r="R6069" s="526" t="str">
        <f t="shared" si="1678"/>
        <v/>
      </c>
      <c r="S6069" s="526" t="str">
        <f t="shared" si="1671"/>
        <v/>
      </c>
      <c r="V6069" s="433">
        <f>VLOOKUP(A6069,[3]Cartilha!$A:$A,1,FALSE)</f>
        <v>101725</v>
      </c>
      <c r="W6069" s="367"/>
    </row>
    <row r="6070" spans="1:23" ht="22.5" hidden="1" x14ac:dyDescent="0.2">
      <c r="A6070" s="623">
        <v>101726</v>
      </c>
      <c r="B6070" s="616" t="s">
        <v>3171</v>
      </c>
      <c r="C6070" s="620" t="s">
        <v>5245</v>
      </c>
      <c r="D6070" s="612" t="s">
        <v>170</v>
      </c>
      <c r="E6070" s="621">
        <v>152.72999999999999</v>
      </c>
      <c r="F6070" s="614">
        <f t="shared" si="1670"/>
        <v>184.13</v>
      </c>
      <c r="G6070" s="510"/>
      <c r="H6070" s="423"/>
      <c r="I6070" s="422">
        <f t="shared" si="1679"/>
        <v>0</v>
      </c>
      <c r="J6070" s="422">
        <f t="shared" si="1680"/>
        <v>0</v>
      </c>
      <c r="K6070" s="419"/>
      <c r="L6070" s="423">
        <f t="shared" si="1681"/>
        <v>0</v>
      </c>
      <c r="M6070" s="423">
        <f t="shared" si="1682"/>
        <v>0</v>
      </c>
      <c r="N6070" s="422">
        <f t="shared" si="1683"/>
        <v>0</v>
      </c>
      <c r="O6070" s="422">
        <f t="shared" si="1684"/>
        <v>0</v>
      </c>
      <c r="P6070" s="420"/>
      <c r="Q6070" s="532"/>
      <c r="R6070" s="526" t="str">
        <f t="shared" si="1678"/>
        <v/>
      </c>
      <c r="S6070" s="526" t="str">
        <f t="shared" si="1671"/>
        <v/>
      </c>
      <c r="V6070" s="433">
        <f>VLOOKUP(A6070,[3]Cartilha!$A:$A,1,FALSE)</f>
        <v>101726</v>
      </c>
      <c r="W6070" s="367"/>
    </row>
    <row r="6071" spans="1:23" ht="22.5" hidden="1" x14ac:dyDescent="0.2">
      <c r="A6071" s="623">
        <v>87246</v>
      </c>
      <c r="B6071" s="616" t="s">
        <v>3171</v>
      </c>
      <c r="C6071" s="620" t="s">
        <v>3423</v>
      </c>
      <c r="D6071" s="612" t="s">
        <v>170</v>
      </c>
      <c r="E6071" s="621">
        <v>59.08</v>
      </c>
      <c r="F6071" s="614">
        <f t="shared" si="1670"/>
        <v>71.23</v>
      </c>
      <c r="G6071" s="510"/>
      <c r="H6071" s="423"/>
      <c r="I6071" s="422">
        <f t="shared" si="1679"/>
        <v>0</v>
      </c>
      <c r="J6071" s="422">
        <f t="shared" si="1680"/>
        <v>0</v>
      </c>
      <c r="K6071" s="419"/>
      <c r="L6071" s="423">
        <f t="shared" si="1681"/>
        <v>0</v>
      </c>
      <c r="M6071" s="423">
        <f t="shared" si="1682"/>
        <v>0</v>
      </c>
      <c r="N6071" s="422">
        <f t="shared" si="1683"/>
        <v>0</v>
      </c>
      <c r="O6071" s="422">
        <f t="shared" si="1684"/>
        <v>0</v>
      </c>
      <c r="P6071" s="420"/>
      <c r="Q6071" s="532"/>
      <c r="R6071" s="526" t="str">
        <f t="shared" si="1678"/>
        <v/>
      </c>
      <c r="S6071" s="526" t="str">
        <f t="shared" si="1671"/>
        <v/>
      </c>
      <c r="V6071" s="433">
        <f>VLOOKUP(A6071,[3]Cartilha!$A:$A,1,FALSE)</f>
        <v>87246</v>
      </c>
      <c r="W6071" s="367"/>
    </row>
    <row r="6072" spans="1:23" ht="22.5" hidden="1" x14ac:dyDescent="0.2">
      <c r="A6072" s="623">
        <v>87247</v>
      </c>
      <c r="B6072" s="616" t="s">
        <v>3171</v>
      </c>
      <c r="C6072" s="620" t="s">
        <v>3424</v>
      </c>
      <c r="D6072" s="612" t="s">
        <v>170</v>
      </c>
      <c r="E6072" s="621">
        <v>51.25</v>
      </c>
      <c r="F6072" s="614">
        <f t="shared" si="1670"/>
        <v>61.79</v>
      </c>
      <c r="G6072" s="510"/>
      <c r="H6072" s="423"/>
      <c r="I6072" s="422">
        <f t="shared" si="1679"/>
        <v>0</v>
      </c>
      <c r="J6072" s="422">
        <f t="shared" si="1680"/>
        <v>0</v>
      </c>
      <c r="K6072" s="419"/>
      <c r="L6072" s="423">
        <f t="shared" si="1681"/>
        <v>0</v>
      </c>
      <c r="M6072" s="423">
        <f t="shared" si="1682"/>
        <v>0</v>
      </c>
      <c r="N6072" s="422">
        <f t="shared" si="1683"/>
        <v>0</v>
      </c>
      <c r="O6072" s="422">
        <f t="shared" si="1684"/>
        <v>0</v>
      </c>
      <c r="P6072" s="420"/>
      <c r="Q6072" s="532"/>
      <c r="R6072" s="526" t="str">
        <f t="shared" si="1678"/>
        <v/>
      </c>
      <c r="S6072" s="526" t="str">
        <f t="shared" si="1671"/>
        <v/>
      </c>
      <c r="V6072" s="433">
        <f>VLOOKUP(A6072,[3]Cartilha!$A:$A,1,FALSE)</f>
        <v>87247</v>
      </c>
      <c r="W6072" s="367"/>
    </row>
    <row r="6073" spans="1:23" ht="22.5" hidden="1" x14ac:dyDescent="0.2">
      <c r="A6073" s="623">
        <v>87248</v>
      </c>
      <c r="B6073" s="616" t="s">
        <v>3171</v>
      </c>
      <c r="C6073" s="620" t="s">
        <v>3425</v>
      </c>
      <c r="D6073" s="612" t="s">
        <v>170</v>
      </c>
      <c r="E6073" s="621">
        <v>44.79</v>
      </c>
      <c r="F6073" s="614">
        <f t="shared" si="1670"/>
        <v>54</v>
      </c>
      <c r="G6073" s="510"/>
      <c r="H6073" s="423"/>
      <c r="I6073" s="422">
        <f t="shared" si="1679"/>
        <v>0</v>
      </c>
      <c r="J6073" s="422">
        <f t="shared" si="1680"/>
        <v>0</v>
      </c>
      <c r="K6073" s="419"/>
      <c r="L6073" s="423">
        <f t="shared" si="1681"/>
        <v>0</v>
      </c>
      <c r="M6073" s="423">
        <f t="shared" si="1682"/>
        <v>0</v>
      </c>
      <c r="N6073" s="422">
        <f t="shared" si="1683"/>
        <v>0</v>
      </c>
      <c r="O6073" s="422">
        <f t="shared" si="1684"/>
        <v>0</v>
      </c>
      <c r="P6073" s="420"/>
      <c r="Q6073" s="532"/>
      <c r="R6073" s="526" t="str">
        <f t="shared" si="1678"/>
        <v/>
      </c>
      <c r="S6073" s="526" t="str">
        <f t="shared" si="1671"/>
        <v/>
      </c>
      <c r="V6073" s="433">
        <f>VLOOKUP(A6073,[3]Cartilha!$A:$A,1,FALSE)</f>
        <v>87248</v>
      </c>
      <c r="W6073" s="367"/>
    </row>
    <row r="6074" spans="1:23" ht="22.5" hidden="1" x14ac:dyDescent="0.2">
      <c r="A6074" s="623">
        <v>87249</v>
      </c>
      <c r="B6074" s="616" t="s">
        <v>3171</v>
      </c>
      <c r="C6074" s="620" t="s">
        <v>3426</v>
      </c>
      <c r="D6074" s="612" t="s">
        <v>170</v>
      </c>
      <c r="E6074" s="621">
        <v>66.489999999999995</v>
      </c>
      <c r="F6074" s="614">
        <f t="shared" si="1670"/>
        <v>80.16</v>
      </c>
      <c r="G6074" s="510"/>
      <c r="H6074" s="423"/>
      <c r="I6074" s="422">
        <f t="shared" si="1679"/>
        <v>0</v>
      </c>
      <c r="J6074" s="422">
        <f t="shared" si="1680"/>
        <v>0</v>
      </c>
      <c r="K6074" s="419"/>
      <c r="L6074" s="423">
        <f t="shared" si="1681"/>
        <v>0</v>
      </c>
      <c r="M6074" s="423">
        <f t="shared" si="1682"/>
        <v>0</v>
      </c>
      <c r="N6074" s="422">
        <f t="shared" si="1683"/>
        <v>0</v>
      </c>
      <c r="O6074" s="422">
        <f t="shared" si="1684"/>
        <v>0</v>
      </c>
      <c r="P6074" s="420"/>
      <c r="Q6074" s="532"/>
      <c r="R6074" s="526" t="str">
        <f t="shared" si="1678"/>
        <v/>
      </c>
      <c r="S6074" s="526" t="str">
        <f t="shared" si="1671"/>
        <v/>
      </c>
      <c r="V6074" s="433">
        <f>VLOOKUP(A6074,[3]Cartilha!$A:$A,1,FALSE)</f>
        <v>87249</v>
      </c>
      <c r="W6074" s="367"/>
    </row>
    <row r="6075" spans="1:23" ht="22.5" hidden="1" x14ac:dyDescent="0.2">
      <c r="A6075" s="623">
        <v>87250</v>
      </c>
      <c r="B6075" s="616" t="s">
        <v>3171</v>
      </c>
      <c r="C6075" s="620" t="s">
        <v>3427</v>
      </c>
      <c r="D6075" s="612" t="s">
        <v>170</v>
      </c>
      <c r="E6075" s="621">
        <v>54.11</v>
      </c>
      <c r="F6075" s="614">
        <f t="shared" si="1670"/>
        <v>65.239999999999995</v>
      </c>
      <c r="G6075" s="510"/>
      <c r="H6075" s="423"/>
      <c r="I6075" s="422">
        <f t="shared" si="1679"/>
        <v>0</v>
      </c>
      <c r="J6075" s="422">
        <f t="shared" si="1680"/>
        <v>0</v>
      </c>
      <c r="K6075" s="419"/>
      <c r="L6075" s="423">
        <f t="shared" si="1681"/>
        <v>0</v>
      </c>
      <c r="M6075" s="423">
        <f t="shared" si="1682"/>
        <v>0</v>
      </c>
      <c r="N6075" s="422">
        <f t="shared" si="1683"/>
        <v>0</v>
      </c>
      <c r="O6075" s="422">
        <f t="shared" si="1684"/>
        <v>0</v>
      </c>
      <c r="P6075" s="420"/>
      <c r="Q6075" s="532"/>
      <c r="R6075" s="526" t="str">
        <f t="shared" si="1678"/>
        <v/>
      </c>
      <c r="S6075" s="526" t="str">
        <f t="shared" si="1671"/>
        <v/>
      </c>
      <c r="V6075" s="433">
        <f>VLOOKUP(A6075,[3]Cartilha!$A:$A,1,FALSE)</f>
        <v>87250</v>
      </c>
      <c r="W6075" s="367"/>
    </row>
    <row r="6076" spans="1:23" ht="22.5" hidden="1" x14ac:dyDescent="0.2">
      <c r="A6076" s="623">
        <v>87251</v>
      </c>
      <c r="B6076" s="616" t="s">
        <v>3171</v>
      </c>
      <c r="C6076" s="620" t="s">
        <v>3428</v>
      </c>
      <c r="D6076" s="612" t="s">
        <v>170</v>
      </c>
      <c r="E6076" s="621">
        <v>46.01</v>
      </c>
      <c r="F6076" s="614">
        <f t="shared" si="1670"/>
        <v>55.47</v>
      </c>
      <c r="G6076" s="510"/>
      <c r="H6076" s="423"/>
      <c r="I6076" s="422">
        <f t="shared" si="1679"/>
        <v>0</v>
      </c>
      <c r="J6076" s="422">
        <f t="shared" si="1680"/>
        <v>0</v>
      </c>
      <c r="K6076" s="419"/>
      <c r="L6076" s="423">
        <f t="shared" si="1681"/>
        <v>0</v>
      </c>
      <c r="M6076" s="423">
        <f t="shared" si="1682"/>
        <v>0</v>
      </c>
      <c r="N6076" s="422">
        <f t="shared" si="1683"/>
        <v>0</v>
      </c>
      <c r="O6076" s="422">
        <f t="shared" si="1684"/>
        <v>0</v>
      </c>
      <c r="P6076" s="420"/>
      <c r="Q6076" s="532"/>
      <c r="R6076" s="526" t="str">
        <f t="shared" si="1678"/>
        <v/>
      </c>
      <c r="S6076" s="526" t="str">
        <f t="shared" si="1671"/>
        <v/>
      </c>
      <c r="V6076" s="433">
        <f>VLOOKUP(A6076,[3]Cartilha!$A:$A,1,FALSE)</f>
        <v>87251</v>
      </c>
      <c r="W6076" s="367"/>
    </row>
    <row r="6077" spans="1:23" ht="22.5" hidden="1" x14ac:dyDescent="0.2">
      <c r="A6077" s="623">
        <v>87255</v>
      </c>
      <c r="B6077" s="616" t="s">
        <v>3171</v>
      </c>
      <c r="C6077" s="620" t="s">
        <v>3429</v>
      </c>
      <c r="D6077" s="612" t="s">
        <v>170</v>
      </c>
      <c r="E6077" s="621">
        <v>105.91</v>
      </c>
      <c r="F6077" s="614">
        <f t="shared" si="1670"/>
        <v>127.69</v>
      </c>
      <c r="G6077" s="510"/>
      <c r="H6077" s="423"/>
      <c r="I6077" s="422">
        <f t="shared" si="1679"/>
        <v>0</v>
      </c>
      <c r="J6077" s="422">
        <f t="shared" si="1680"/>
        <v>0</v>
      </c>
      <c r="K6077" s="419"/>
      <c r="L6077" s="423">
        <f t="shared" si="1681"/>
        <v>0</v>
      </c>
      <c r="M6077" s="423">
        <f t="shared" si="1682"/>
        <v>0</v>
      </c>
      <c r="N6077" s="422">
        <f t="shared" si="1683"/>
        <v>0</v>
      </c>
      <c r="O6077" s="422">
        <f t="shared" si="1684"/>
        <v>0</v>
      </c>
      <c r="P6077" s="420"/>
      <c r="Q6077" s="532"/>
      <c r="R6077" s="526" t="str">
        <f t="shared" si="1678"/>
        <v/>
      </c>
      <c r="S6077" s="526" t="str">
        <f t="shared" si="1671"/>
        <v/>
      </c>
      <c r="V6077" s="433">
        <f>VLOOKUP(A6077,[3]Cartilha!$A:$A,1,FALSE)</f>
        <v>87255</v>
      </c>
      <c r="W6077" s="367"/>
    </row>
    <row r="6078" spans="1:23" ht="22.5" hidden="1" x14ac:dyDescent="0.2">
      <c r="A6078" s="623">
        <v>87256</v>
      </c>
      <c r="B6078" s="616" t="s">
        <v>3171</v>
      </c>
      <c r="C6078" s="620" t="s">
        <v>3430</v>
      </c>
      <c r="D6078" s="612" t="s">
        <v>170</v>
      </c>
      <c r="E6078" s="621">
        <v>91.18</v>
      </c>
      <c r="F6078" s="614">
        <f t="shared" si="1670"/>
        <v>109.93</v>
      </c>
      <c r="G6078" s="510"/>
      <c r="H6078" s="423"/>
      <c r="I6078" s="422">
        <f t="shared" si="1679"/>
        <v>0</v>
      </c>
      <c r="J6078" s="422">
        <f t="shared" si="1680"/>
        <v>0</v>
      </c>
      <c r="K6078" s="419"/>
      <c r="L6078" s="423">
        <f t="shared" si="1681"/>
        <v>0</v>
      </c>
      <c r="M6078" s="423">
        <f t="shared" si="1682"/>
        <v>0</v>
      </c>
      <c r="N6078" s="422">
        <f t="shared" si="1683"/>
        <v>0</v>
      </c>
      <c r="O6078" s="422">
        <f t="shared" si="1684"/>
        <v>0</v>
      </c>
      <c r="P6078" s="420"/>
      <c r="Q6078" s="532"/>
      <c r="R6078" s="526" t="str">
        <f t="shared" si="1678"/>
        <v/>
      </c>
      <c r="S6078" s="526" t="str">
        <f t="shared" si="1671"/>
        <v/>
      </c>
      <c r="V6078" s="433">
        <f>VLOOKUP(A6078,[3]Cartilha!$A:$A,1,FALSE)</f>
        <v>87256</v>
      </c>
      <c r="W6078" s="367"/>
    </row>
    <row r="6079" spans="1:23" ht="22.5" hidden="1" x14ac:dyDescent="0.2">
      <c r="A6079" s="623">
        <v>87257</v>
      </c>
      <c r="B6079" s="616" t="s">
        <v>3171</v>
      </c>
      <c r="C6079" s="620" t="s">
        <v>3431</v>
      </c>
      <c r="D6079" s="612" t="s">
        <v>170</v>
      </c>
      <c r="E6079" s="621">
        <v>81.709999999999994</v>
      </c>
      <c r="F6079" s="614">
        <f t="shared" si="1670"/>
        <v>98.51</v>
      </c>
      <c r="G6079" s="510"/>
      <c r="H6079" s="423"/>
      <c r="I6079" s="422">
        <f t="shared" si="1679"/>
        <v>0</v>
      </c>
      <c r="J6079" s="422">
        <f t="shared" si="1680"/>
        <v>0</v>
      </c>
      <c r="K6079" s="419"/>
      <c r="L6079" s="423">
        <f t="shared" si="1681"/>
        <v>0</v>
      </c>
      <c r="M6079" s="423">
        <f t="shared" si="1682"/>
        <v>0</v>
      </c>
      <c r="N6079" s="422">
        <f t="shared" si="1683"/>
        <v>0</v>
      </c>
      <c r="O6079" s="422">
        <f t="shared" si="1684"/>
        <v>0</v>
      </c>
      <c r="P6079" s="420"/>
      <c r="Q6079" s="532"/>
      <c r="R6079" s="526" t="str">
        <f t="shared" si="1678"/>
        <v/>
      </c>
      <c r="S6079" s="526" t="str">
        <f t="shared" si="1671"/>
        <v/>
      </c>
      <c r="V6079" s="433">
        <f>VLOOKUP(A6079,[3]Cartilha!$A:$A,1,FALSE)</f>
        <v>87257</v>
      </c>
      <c r="W6079" s="367"/>
    </row>
    <row r="6080" spans="1:23" ht="22.5" hidden="1" x14ac:dyDescent="0.2">
      <c r="A6080" s="623">
        <v>87258</v>
      </c>
      <c r="B6080" s="616" t="s">
        <v>3171</v>
      </c>
      <c r="C6080" s="620" t="s">
        <v>321</v>
      </c>
      <c r="D6080" s="612" t="s">
        <v>170</v>
      </c>
      <c r="E6080" s="621">
        <v>138.83000000000001</v>
      </c>
      <c r="F6080" s="614">
        <f t="shared" si="1670"/>
        <v>167.37</v>
      </c>
      <c r="G6080" s="510"/>
      <c r="H6080" s="423"/>
      <c r="I6080" s="422">
        <f t="shared" si="1679"/>
        <v>0</v>
      </c>
      <c r="J6080" s="422">
        <f t="shared" si="1680"/>
        <v>0</v>
      </c>
      <c r="K6080" s="419"/>
      <c r="L6080" s="423">
        <f t="shared" si="1681"/>
        <v>0</v>
      </c>
      <c r="M6080" s="423">
        <f t="shared" si="1682"/>
        <v>0</v>
      </c>
      <c r="N6080" s="422">
        <f t="shared" si="1683"/>
        <v>0</v>
      </c>
      <c r="O6080" s="422">
        <f t="shared" si="1684"/>
        <v>0</v>
      </c>
      <c r="P6080" s="420"/>
      <c r="Q6080" s="532"/>
      <c r="R6080" s="526" t="str">
        <f t="shared" si="1678"/>
        <v/>
      </c>
      <c r="S6080" s="526" t="str">
        <f t="shared" si="1671"/>
        <v/>
      </c>
      <c r="V6080" s="433">
        <f>VLOOKUP(A6080,[3]Cartilha!$A:$A,1,FALSE)</f>
        <v>87258</v>
      </c>
      <c r="W6080" s="367"/>
    </row>
    <row r="6081" spans="1:23" ht="22.5" hidden="1" x14ac:dyDescent="0.2">
      <c r="A6081" s="623">
        <v>87259</v>
      </c>
      <c r="B6081" s="616" t="s">
        <v>3171</v>
      </c>
      <c r="C6081" s="620" t="s">
        <v>322</v>
      </c>
      <c r="D6081" s="612" t="s">
        <v>170</v>
      </c>
      <c r="E6081" s="621">
        <v>124.89</v>
      </c>
      <c r="F6081" s="614">
        <f t="shared" si="1670"/>
        <v>150.57</v>
      </c>
      <c r="G6081" s="510"/>
      <c r="H6081" s="423"/>
      <c r="I6081" s="422">
        <f t="shared" si="1679"/>
        <v>0</v>
      </c>
      <c r="J6081" s="422">
        <f t="shared" si="1680"/>
        <v>0</v>
      </c>
      <c r="K6081" s="419"/>
      <c r="L6081" s="423">
        <f t="shared" si="1681"/>
        <v>0</v>
      </c>
      <c r="M6081" s="423">
        <f t="shared" si="1682"/>
        <v>0</v>
      </c>
      <c r="N6081" s="422">
        <f t="shared" si="1683"/>
        <v>0</v>
      </c>
      <c r="O6081" s="422">
        <f t="shared" si="1684"/>
        <v>0</v>
      </c>
      <c r="P6081" s="420"/>
      <c r="Q6081" s="532"/>
      <c r="R6081" s="526" t="str">
        <f t="shared" si="1678"/>
        <v/>
      </c>
      <c r="S6081" s="526" t="str">
        <f t="shared" si="1671"/>
        <v/>
      </c>
      <c r="V6081" s="433">
        <f>VLOOKUP(A6081,[3]Cartilha!$A:$A,1,FALSE)</f>
        <v>87259</v>
      </c>
      <c r="W6081" s="367"/>
    </row>
    <row r="6082" spans="1:23" ht="22.5" hidden="1" x14ac:dyDescent="0.2">
      <c r="A6082" s="623">
        <v>87260</v>
      </c>
      <c r="B6082" s="616" t="s">
        <v>3171</v>
      </c>
      <c r="C6082" s="620" t="s">
        <v>323</v>
      </c>
      <c r="D6082" s="612" t="s">
        <v>170</v>
      </c>
      <c r="E6082" s="621">
        <v>116.57</v>
      </c>
      <c r="F6082" s="614">
        <f t="shared" si="1670"/>
        <v>140.54</v>
      </c>
      <c r="G6082" s="510"/>
      <c r="H6082" s="423"/>
      <c r="I6082" s="422">
        <f t="shared" si="1679"/>
        <v>0</v>
      </c>
      <c r="J6082" s="422">
        <f t="shared" si="1680"/>
        <v>0</v>
      </c>
      <c r="K6082" s="419"/>
      <c r="L6082" s="423">
        <f t="shared" si="1681"/>
        <v>0</v>
      </c>
      <c r="M6082" s="423">
        <f t="shared" si="1682"/>
        <v>0</v>
      </c>
      <c r="N6082" s="422">
        <f t="shared" si="1683"/>
        <v>0</v>
      </c>
      <c r="O6082" s="422">
        <f t="shared" si="1684"/>
        <v>0</v>
      </c>
      <c r="P6082" s="420"/>
      <c r="Q6082" s="532"/>
      <c r="R6082" s="526" t="str">
        <f t="shared" si="1678"/>
        <v/>
      </c>
      <c r="S6082" s="526" t="str">
        <f t="shared" si="1671"/>
        <v/>
      </c>
      <c r="V6082" s="433">
        <f>VLOOKUP(A6082,[3]Cartilha!$A:$A,1,FALSE)</f>
        <v>87260</v>
      </c>
      <c r="W6082" s="367"/>
    </row>
    <row r="6083" spans="1:23" hidden="1" x14ac:dyDescent="0.2">
      <c r="A6083" s="623" t="s">
        <v>2096</v>
      </c>
      <c r="B6083" s="616"/>
      <c r="C6083" s="620" t="s">
        <v>1700</v>
      </c>
      <c r="D6083" s="612">
        <v>0</v>
      </c>
      <c r="E6083" s="621"/>
      <c r="F6083" s="614">
        <f t="shared" si="1670"/>
        <v>0</v>
      </c>
      <c r="G6083" s="518"/>
      <c r="H6083" s="446"/>
      <c r="I6083" s="447"/>
      <c r="J6083" s="448"/>
      <c r="K6083" s="419"/>
      <c r="L6083" s="446"/>
      <c r="M6083" s="446"/>
      <c r="N6083" s="447"/>
      <c r="O6083" s="448"/>
      <c r="P6083" s="420"/>
      <c r="Q6083" s="525" t="str">
        <f>IF(OR(SUM(J6084:J6086)&gt;0,SUM(O6084:O6086)&gt;0),"xx","")</f>
        <v/>
      </c>
      <c r="R6083" s="526" t="str">
        <f t="shared" si="1678"/>
        <v/>
      </c>
      <c r="S6083" s="526" t="str">
        <f t="shared" si="1671"/>
        <v/>
      </c>
      <c r="V6083" s="433" t="str">
        <f>VLOOKUP(A6083,[3]Cartilha!$A:$A,1,FALSE)</f>
        <v>10.3.7</v>
      </c>
      <c r="W6083" s="367"/>
    </row>
    <row r="6084" spans="1:23" ht="22.5" hidden="1" x14ac:dyDescent="0.2">
      <c r="A6084" s="623">
        <v>93389</v>
      </c>
      <c r="B6084" s="616" t="s">
        <v>3171</v>
      </c>
      <c r="C6084" s="620" t="s">
        <v>3432</v>
      </c>
      <c r="D6084" s="612" t="s">
        <v>170</v>
      </c>
      <c r="E6084" s="621">
        <v>53.75</v>
      </c>
      <c r="F6084" s="614">
        <f t="shared" si="1670"/>
        <v>64.8</v>
      </c>
      <c r="G6084" s="510"/>
      <c r="H6084" s="423"/>
      <c r="I6084" s="422">
        <f>IF(ISBLANK(E6084),0,ROUND(F6084*G6084,2))</f>
        <v>0</v>
      </c>
      <c r="J6084" s="422">
        <f>IF(ISBLANK(G6084),0,ROUND(G6084*H6084,2))</f>
        <v>0</v>
      </c>
      <c r="K6084" s="419"/>
      <c r="L6084" s="423">
        <f t="shared" ref="L6084:M6086" si="1685">G6084</f>
        <v>0</v>
      </c>
      <c r="M6084" s="423">
        <f t="shared" si="1685"/>
        <v>0</v>
      </c>
      <c r="N6084" s="422">
        <f>IF(ISBLANK(E6084),0,ROUND(F6084*L6084,2))</f>
        <v>0</v>
      </c>
      <c r="O6084" s="422">
        <f>IF(ISBLANK(L6084),0,ROUND(L6084*M6084,2))</f>
        <v>0</v>
      </c>
      <c r="P6084" s="420"/>
      <c r="Q6084" s="532"/>
      <c r="R6084" s="526" t="str">
        <f t="shared" si="1678"/>
        <v/>
      </c>
      <c r="S6084" s="526" t="str">
        <f t="shared" si="1671"/>
        <v/>
      </c>
      <c r="V6084" s="433">
        <f>VLOOKUP(A6084,[3]Cartilha!$A:$A,1,FALSE)</f>
        <v>93389</v>
      </c>
      <c r="W6084" s="367"/>
    </row>
    <row r="6085" spans="1:23" ht="22.5" hidden="1" x14ac:dyDescent="0.2">
      <c r="A6085" s="623">
        <v>93390</v>
      </c>
      <c r="B6085" s="616" t="s">
        <v>3171</v>
      </c>
      <c r="C6085" s="620" t="s">
        <v>3433</v>
      </c>
      <c r="D6085" s="612" t="s">
        <v>170</v>
      </c>
      <c r="E6085" s="621">
        <v>46.02</v>
      </c>
      <c r="F6085" s="614">
        <f t="shared" si="1670"/>
        <v>55.48</v>
      </c>
      <c r="G6085" s="510"/>
      <c r="H6085" s="423"/>
      <c r="I6085" s="422">
        <f>IF(ISBLANK(E6085),0,ROUND(F6085*G6085,2))</f>
        <v>0</v>
      </c>
      <c r="J6085" s="422">
        <f>IF(ISBLANK(G6085),0,ROUND(G6085*H6085,2))</f>
        <v>0</v>
      </c>
      <c r="K6085" s="419"/>
      <c r="L6085" s="423">
        <f t="shared" si="1685"/>
        <v>0</v>
      </c>
      <c r="M6085" s="423">
        <f t="shared" si="1685"/>
        <v>0</v>
      </c>
      <c r="N6085" s="422">
        <f>IF(ISBLANK(E6085),0,ROUND(F6085*L6085,2))</f>
        <v>0</v>
      </c>
      <c r="O6085" s="422">
        <f>IF(ISBLANK(L6085),0,ROUND(L6085*M6085,2))</f>
        <v>0</v>
      </c>
      <c r="P6085" s="420"/>
      <c r="Q6085" s="532"/>
      <c r="R6085" s="526" t="str">
        <f t="shared" si="1678"/>
        <v/>
      </c>
      <c r="S6085" s="526" t="str">
        <f t="shared" si="1671"/>
        <v/>
      </c>
      <c r="V6085" s="433">
        <f>VLOOKUP(A6085,[3]Cartilha!$A:$A,1,FALSE)</f>
        <v>93390</v>
      </c>
      <c r="W6085" s="367"/>
    </row>
    <row r="6086" spans="1:23" ht="22.5" hidden="1" x14ac:dyDescent="0.2">
      <c r="A6086" s="623">
        <v>93391</v>
      </c>
      <c r="B6086" s="616" t="s">
        <v>3171</v>
      </c>
      <c r="C6086" s="620" t="s">
        <v>3434</v>
      </c>
      <c r="D6086" s="612" t="s">
        <v>170</v>
      </c>
      <c r="E6086" s="621">
        <v>39.56</v>
      </c>
      <c r="F6086" s="614">
        <f t="shared" si="1670"/>
        <v>47.69</v>
      </c>
      <c r="G6086" s="510"/>
      <c r="H6086" s="423"/>
      <c r="I6086" s="422">
        <f>IF(ISBLANK(E6086),0,ROUND(F6086*G6086,2))</f>
        <v>0</v>
      </c>
      <c r="J6086" s="422">
        <f>IF(ISBLANK(G6086),0,ROUND(G6086*H6086,2))</f>
        <v>0</v>
      </c>
      <c r="K6086" s="419"/>
      <c r="L6086" s="423">
        <f t="shared" si="1685"/>
        <v>0</v>
      </c>
      <c r="M6086" s="423">
        <f t="shared" si="1685"/>
        <v>0</v>
      </c>
      <c r="N6086" s="422">
        <f>IF(ISBLANK(E6086),0,ROUND(F6086*L6086,2))</f>
        <v>0</v>
      </c>
      <c r="O6086" s="422">
        <f>IF(ISBLANK(L6086),0,ROUND(L6086*M6086,2))</f>
        <v>0</v>
      </c>
      <c r="P6086" s="420"/>
      <c r="Q6086" s="525"/>
      <c r="R6086" s="526" t="str">
        <f t="shared" si="1678"/>
        <v/>
      </c>
      <c r="S6086" s="526" t="str">
        <f t="shared" si="1671"/>
        <v/>
      </c>
      <c r="V6086" s="433">
        <f>VLOOKUP(A6086,[3]Cartilha!$A:$A,1,FALSE)</f>
        <v>93391</v>
      </c>
      <c r="W6086" s="367"/>
    </row>
    <row r="6087" spans="1:23" hidden="1" x14ac:dyDescent="0.2">
      <c r="A6087" s="623" t="s">
        <v>2097</v>
      </c>
      <c r="B6087" s="616"/>
      <c r="C6087" s="620" t="s">
        <v>28</v>
      </c>
      <c r="D6087" s="612">
        <v>0</v>
      </c>
      <c r="E6087" s="621"/>
      <c r="F6087" s="614">
        <f t="shared" si="1670"/>
        <v>0</v>
      </c>
      <c r="G6087" s="518"/>
      <c r="H6087" s="446"/>
      <c r="I6087" s="447"/>
      <c r="J6087" s="448"/>
      <c r="K6087" s="419"/>
      <c r="L6087" s="446"/>
      <c r="M6087" s="446"/>
      <c r="N6087" s="447"/>
      <c r="O6087" s="448"/>
      <c r="P6087" s="420"/>
      <c r="Q6087" s="525" t="str">
        <f>IF(OR(SUM(J6088:J6097)&gt;0,SUM(O6088:O6097)&gt;0),"xx","")</f>
        <v/>
      </c>
      <c r="R6087" s="526" t="str">
        <f t="shared" si="1678"/>
        <v/>
      </c>
      <c r="S6087" s="526" t="str">
        <f t="shared" si="1671"/>
        <v/>
      </c>
      <c r="V6087" s="433" t="str">
        <f>VLOOKUP(A6087,[3]Cartilha!$A:$A,1,FALSE)</f>
        <v>10.3.8</v>
      </c>
      <c r="W6087" s="367"/>
    </row>
    <row r="6088" spans="1:23" hidden="1" x14ac:dyDescent="0.2">
      <c r="A6088" s="623">
        <v>98678</v>
      </c>
      <c r="B6088" s="616" t="s">
        <v>3171</v>
      </c>
      <c r="C6088" s="620" t="s">
        <v>5241</v>
      </c>
      <c r="D6088" s="612" t="s">
        <v>170</v>
      </c>
      <c r="E6088" s="621">
        <v>485.69</v>
      </c>
      <c r="F6088" s="614">
        <f t="shared" si="1670"/>
        <v>585.54999999999995</v>
      </c>
      <c r="G6088" s="510"/>
      <c r="H6088" s="423"/>
      <c r="I6088" s="422">
        <f t="shared" ref="I6088:I6097" si="1686">IF(ISBLANK(E6088),0,ROUND(F6088*G6088,2))</f>
        <v>0</v>
      </c>
      <c r="J6088" s="422">
        <f t="shared" ref="J6088:J6097" si="1687">IF(ISBLANK(G6088),0,ROUND(G6088*H6088,2))</f>
        <v>0</v>
      </c>
      <c r="K6088" s="419"/>
      <c r="L6088" s="423">
        <f t="shared" ref="L6088:L6097" si="1688">G6088</f>
        <v>0</v>
      </c>
      <c r="M6088" s="423">
        <f t="shared" ref="M6088:M6097" si="1689">H6088</f>
        <v>0</v>
      </c>
      <c r="N6088" s="422">
        <f t="shared" ref="N6088:N6097" si="1690">IF(ISBLANK(E6088),0,ROUND(F6088*L6088,2))</f>
        <v>0</v>
      </c>
      <c r="O6088" s="422">
        <f t="shared" ref="O6088:O6097" si="1691">IF(ISBLANK(L6088),0,ROUND(L6088*M6088,2))</f>
        <v>0</v>
      </c>
      <c r="P6088" s="420"/>
      <c r="Q6088" s="532"/>
      <c r="R6088" s="526" t="str">
        <f t="shared" si="1678"/>
        <v/>
      </c>
      <c r="S6088" s="526" t="str">
        <f t="shared" si="1671"/>
        <v/>
      </c>
      <c r="V6088" s="433">
        <f>VLOOKUP(A6088,[3]Cartilha!$A:$A,1,FALSE)</f>
        <v>98678</v>
      </c>
      <c r="W6088" s="367"/>
    </row>
    <row r="6089" spans="1:23" hidden="1" x14ac:dyDescent="0.2">
      <c r="A6089" s="623">
        <v>101731</v>
      </c>
      <c r="B6089" s="616" t="s">
        <v>3171</v>
      </c>
      <c r="C6089" s="620" t="s">
        <v>5242</v>
      </c>
      <c r="D6089" s="612" t="s">
        <v>170</v>
      </c>
      <c r="E6089" s="621">
        <v>244.54</v>
      </c>
      <c r="F6089" s="614">
        <f t="shared" si="1670"/>
        <v>294.82</v>
      </c>
      <c r="G6089" s="510"/>
      <c r="H6089" s="423"/>
      <c r="I6089" s="422">
        <f t="shared" si="1686"/>
        <v>0</v>
      </c>
      <c r="J6089" s="422">
        <f t="shared" si="1687"/>
        <v>0</v>
      </c>
      <c r="K6089" s="419"/>
      <c r="L6089" s="423">
        <f t="shared" si="1688"/>
        <v>0</v>
      </c>
      <c r="M6089" s="423">
        <f t="shared" si="1689"/>
        <v>0</v>
      </c>
      <c r="N6089" s="422">
        <f t="shared" si="1690"/>
        <v>0</v>
      </c>
      <c r="O6089" s="422">
        <f t="shared" si="1691"/>
        <v>0</v>
      </c>
      <c r="P6089" s="420"/>
      <c r="Q6089" s="532"/>
      <c r="R6089" s="526" t="str">
        <f t="shared" si="1678"/>
        <v/>
      </c>
      <c r="S6089" s="526" t="str">
        <f t="shared" si="1671"/>
        <v/>
      </c>
      <c r="V6089" s="433">
        <f>VLOOKUP(A6089,[3]Cartilha!$A:$A,1,FALSE)</f>
        <v>101731</v>
      </c>
      <c r="W6089" s="367"/>
    </row>
    <row r="6090" spans="1:23" hidden="1" x14ac:dyDescent="0.2">
      <c r="A6090" s="623">
        <v>101732</v>
      </c>
      <c r="B6090" s="616" t="s">
        <v>3171</v>
      </c>
      <c r="C6090" s="620" t="s">
        <v>5243</v>
      </c>
      <c r="D6090" s="612" t="s">
        <v>170</v>
      </c>
      <c r="E6090" s="621">
        <v>81.84</v>
      </c>
      <c r="F6090" s="614">
        <f t="shared" si="1670"/>
        <v>98.67</v>
      </c>
      <c r="G6090" s="510"/>
      <c r="H6090" s="423"/>
      <c r="I6090" s="422">
        <f t="shared" si="1686"/>
        <v>0</v>
      </c>
      <c r="J6090" s="422">
        <f t="shared" si="1687"/>
        <v>0</v>
      </c>
      <c r="K6090" s="419"/>
      <c r="L6090" s="423">
        <f t="shared" si="1688"/>
        <v>0</v>
      </c>
      <c r="M6090" s="423">
        <f t="shared" si="1689"/>
        <v>0</v>
      </c>
      <c r="N6090" s="422">
        <f t="shared" si="1690"/>
        <v>0</v>
      </c>
      <c r="O6090" s="422">
        <f t="shared" si="1691"/>
        <v>0</v>
      </c>
      <c r="P6090" s="420"/>
      <c r="Q6090" s="532"/>
      <c r="R6090" s="526" t="str">
        <f t="shared" si="1678"/>
        <v/>
      </c>
      <c r="S6090" s="526" t="str">
        <f t="shared" si="1671"/>
        <v/>
      </c>
      <c r="V6090" s="433">
        <f>VLOOKUP(A6090,[3]Cartilha!$A:$A,1,FALSE)</f>
        <v>101732</v>
      </c>
      <c r="W6090" s="367"/>
    </row>
    <row r="6091" spans="1:23" ht="22.5" hidden="1" x14ac:dyDescent="0.2">
      <c r="A6091" s="623">
        <v>101090</v>
      </c>
      <c r="B6091" s="616" t="s">
        <v>3171</v>
      </c>
      <c r="C6091" s="620" t="s">
        <v>4480</v>
      </c>
      <c r="D6091" s="612" t="s">
        <v>170</v>
      </c>
      <c r="E6091" s="621">
        <v>165.69</v>
      </c>
      <c r="F6091" s="614">
        <f t="shared" si="1670"/>
        <v>199.76</v>
      </c>
      <c r="G6091" s="510"/>
      <c r="H6091" s="423"/>
      <c r="I6091" s="422">
        <f t="shared" si="1686"/>
        <v>0</v>
      </c>
      <c r="J6091" s="422">
        <f t="shared" si="1687"/>
        <v>0</v>
      </c>
      <c r="K6091" s="419"/>
      <c r="L6091" s="423">
        <f t="shared" si="1688"/>
        <v>0</v>
      </c>
      <c r="M6091" s="423">
        <f t="shared" si="1689"/>
        <v>0</v>
      </c>
      <c r="N6091" s="422">
        <f t="shared" si="1690"/>
        <v>0</v>
      </c>
      <c r="O6091" s="422">
        <f t="shared" si="1691"/>
        <v>0</v>
      </c>
      <c r="P6091" s="420"/>
      <c r="Q6091" s="532"/>
      <c r="R6091" s="526" t="str">
        <f t="shared" si="1678"/>
        <v/>
      </c>
      <c r="S6091" s="526" t="str">
        <f t="shared" si="1671"/>
        <v/>
      </c>
      <c r="V6091" s="433">
        <f>VLOOKUP(A6091,[3]Cartilha!$A:$A,1,FALSE)</f>
        <v>101090</v>
      </c>
      <c r="W6091" s="367"/>
    </row>
    <row r="6092" spans="1:23" hidden="1" x14ac:dyDescent="0.2">
      <c r="A6092" s="623">
        <v>101091</v>
      </c>
      <c r="B6092" s="616" t="s">
        <v>3171</v>
      </c>
      <c r="C6092" s="620" t="s">
        <v>4481</v>
      </c>
      <c r="D6092" s="612" t="s">
        <v>170</v>
      </c>
      <c r="E6092" s="621">
        <v>111.24</v>
      </c>
      <c r="F6092" s="614">
        <f t="shared" si="1670"/>
        <v>134.11000000000001</v>
      </c>
      <c r="G6092" s="510"/>
      <c r="H6092" s="423"/>
      <c r="I6092" s="422">
        <f t="shared" si="1686"/>
        <v>0</v>
      </c>
      <c r="J6092" s="422">
        <f t="shared" si="1687"/>
        <v>0</v>
      </c>
      <c r="K6092" s="419"/>
      <c r="L6092" s="423">
        <f t="shared" si="1688"/>
        <v>0</v>
      </c>
      <c r="M6092" s="423">
        <f t="shared" si="1689"/>
        <v>0</v>
      </c>
      <c r="N6092" s="422">
        <f t="shared" si="1690"/>
        <v>0</v>
      </c>
      <c r="O6092" s="422">
        <f t="shared" si="1691"/>
        <v>0</v>
      </c>
      <c r="P6092" s="420"/>
      <c r="Q6092" s="532"/>
      <c r="R6092" s="526" t="str">
        <f t="shared" si="1678"/>
        <v/>
      </c>
      <c r="S6092" s="526" t="str">
        <f t="shared" si="1671"/>
        <v/>
      </c>
      <c r="V6092" s="433">
        <f>VLOOKUP(A6092,[3]Cartilha!$A:$A,1,FALSE)</f>
        <v>101091</v>
      </c>
      <c r="W6092" s="367"/>
    </row>
    <row r="6093" spans="1:23" hidden="1" x14ac:dyDescent="0.2">
      <c r="A6093" s="623">
        <v>101094</v>
      </c>
      <c r="B6093" s="616" t="s">
        <v>3171</v>
      </c>
      <c r="C6093" s="620" t="s">
        <v>4482</v>
      </c>
      <c r="D6093" s="612" t="s">
        <v>7029</v>
      </c>
      <c r="E6093" s="621">
        <v>157.85</v>
      </c>
      <c r="F6093" s="614">
        <f t="shared" si="1670"/>
        <v>190.3</v>
      </c>
      <c r="G6093" s="510"/>
      <c r="H6093" s="423"/>
      <c r="I6093" s="422">
        <f t="shared" si="1686"/>
        <v>0</v>
      </c>
      <c r="J6093" s="422">
        <f t="shared" si="1687"/>
        <v>0</v>
      </c>
      <c r="K6093" s="419"/>
      <c r="L6093" s="423">
        <f t="shared" si="1688"/>
        <v>0</v>
      </c>
      <c r="M6093" s="423">
        <f t="shared" si="1689"/>
        <v>0</v>
      </c>
      <c r="N6093" s="422">
        <f t="shared" si="1690"/>
        <v>0</v>
      </c>
      <c r="O6093" s="422">
        <f t="shared" si="1691"/>
        <v>0</v>
      </c>
      <c r="P6093" s="420"/>
      <c r="Q6093" s="532"/>
      <c r="R6093" s="526" t="str">
        <f t="shared" si="1678"/>
        <v/>
      </c>
      <c r="S6093" s="526" t="str">
        <f t="shared" si="1671"/>
        <v/>
      </c>
      <c r="V6093" s="433">
        <f>VLOOKUP(A6093,[3]Cartilha!$A:$A,1,FALSE)</f>
        <v>101094</v>
      </c>
      <c r="W6093" s="367"/>
    </row>
    <row r="6094" spans="1:23" hidden="1" x14ac:dyDescent="0.2">
      <c r="A6094" s="623">
        <v>101092</v>
      </c>
      <c r="B6094" s="616" t="s">
        <v>3171</v>
      </c>
      <c r="C6094" s="620" t="s">
        <v>4483</v>
      </c>
      <c r="D6094" s="612" t="s">
        <v>170</v>
      </c>
      <c r="E6094" s="621">
        <v>421.27</v>
      </c>
      <c r="F6094" s="614">
        <f t="shared" si="1670"/>
        <v>507.88</v>
      </c>
      <c r="G6094" s="510"/>
      <c r="H6094" s="423"/>
      <c r="I6094" s="422">
        <f t="shared" si="1686"/>
        <v>0</v>
      </c>
      <c r="J6094" s="422">
        <f t="shared" si="1687"/>
        <v>0</v>
      </c>
      <c r="K6094" s="419"/>
      <c r="L6094" s="423">
        <f t="shared" si="1688"/>
        <v>0</v>
      </c>
      <c r="M6094" s="423">
        <f t="shared" si="1689"/>
        <v>0</v>
      </c>
      <c r="N6094" s="422">
        <f t="shared" si="1690"/>
        <v>0</v>
      </c>
      <c r="O6094" s="422">
        <f t="shared" si="1691"/>
        <v>0</v>
      </c>
      <c r="P6094" s="420"/>
      <c r="Q6094" s="532"/>
      <c r="R6094" s="526" t="str">
        <f t="shared" si="1678"/>
        <v/>
      </c>
      <c r="S6094" s="526" t="str">
        <f t="shared" si="1671"/>
        <v/>
      </c>
      <c r="V6094" s="433">
        <f>VLOOKUP(A6094,[3]Cartilha!$A:$A,1,FALSE)</f>
        <v>101092</v>
      </c>
      <c r="W6094" s="367"/>
    </row>
    <row r="6095" spans="1:23" hidden="1" x14ac:dyDescent="0.2">
      <c r="A6095" s="623">
        <v>101093</v>
      </c>
      <c r="B6095" s="616" t="s">
        <v>3171</v>
      </c>
      <c r="C6095" s="620" t="s">
        <v>4484</v>
      </c>
      <c r="D6095" s="612" t="s">
        <v>170</v>
      </c>
      <c r="E6095" s="621">
        <v>526.45000000000005</v>
      </c>
      <c r="F6095" s="614">
        <f t="shared" si="1670"/>
        <v>634.69000000000005</v>
      </c>
      <c r="G6095" s="510"/>
      <c r="H6095" s="423"/>
      <c r="I6095" s="422">
        <f t="shared" si="1686"/>
        <v>0</v>
      </c>
      <c r="J6095" s="422">
        <f t="shared" si="1687"/>
        <v>0</v>
      </c>
      <c r="K6095" s="419"/>
      <c r="L6095" s="423">
        <f t="shared" si="1688"/>
        <v>0</v>
      </c>
      <c r="M6095" s="423">
        <f t="shared" si="1689"/>
        <v>0</v>
      </c>
      <c r="N6095" s="422">
        <f t="shared" si="1690"/>
        <v>0</v>
      </c>
      <c r="O6095" s="422">
        <f t="shared" si="1691"/>
        <v>0</v>
      </c>
      <c r="P6095" s="420"/>
      <c r="Q6095" s="532"/>
      <c r="R6095" s="526" t="str">
        <f t="shared" si="1678"/>
        <v/>
      </c>
      <c r="S6095" s="526" t="str">
        <f t="shared" si="1671"/>
        <v/>
      </c>
      <c r="V6095" s="433">
        <f>VLOOKUP(A6095,[3]Cartilha!$A:$A,1,FALSE)</f>
        <v>101093</v>
      </c>
      <c r="W6095" s="367"/>
    </row>
    <row r="6096" spans="1:23" hidden="1" x14ac:dyDescent="0.2">
      <c r="A6096" s="623">
        <v>98671</v>
      </c>
      <c r="B6096" s="616" t="s">
        <v>3171</v>
      </c>
      <c r="C6096" s="620" t="s">
        <v>4950</v>
      </c>
      <c r="D6096" s="612" t="s">
        <v>170</v>
      </c>
      <c r="E6096" s="621">
        <v>409.16</v>
      </c>
      <c r="F6096" s="614">
        <f t="shared" si="1670"/>
        <v>493.28</v>
      </c>
      <c r="G6096" s="510"/>
      <c r="H6096" s="423"/>
      <c r="I6096" s="422">
        <f t="shared" si="1686"/>
        <v>0</v>
      </c>
      <c r="J6096" s="422">
        <f t="shared" si="1687"/>
        <v>0</v>
      </c>
      <c r="K6096" s="419"/>
      <c r="L6096" s="423">
        <f t="shared" si="1688"/>
        <v>0</v>
      </c>
      <c r="M6096" s="423">
        <f t="shared" si="1689"/>
        <v>0</v>
      </c>
      <c r="N6096" s="422">
        <f t="shared" si="1690"/>
        <v>0</v>
      </c>
      <c r="O6096" s="422">
        <f t="shared" si="1691"/>
        <v>0</v>
      </c>
      <c r="P6096" s="420"/>
      <c r="Q6096" s="532"/>
      <c r="R6096" s="526" t="str">
        <f t="shared" si="1678"/>
        <v/>
      </c>
      <c r="S6096" s="526" t="str">
        <f t="shared" si="1671"/>
        <v/>
      </c>
      <c r="V6096" s="433">
        <f>VLOOKUP(A6096,[3]Cartilha!$A:$A,1,FALSE)</f>
        <v>98671</v>
      </c>
      <c r="W6096" s="367"/>
    </row>
    <row r="6097" spans="1:23" hidden="1" x14ac:dyDescent="0.2">
      <c r="A6097" s="623">
        <v>98672</v>
      </c>
      <c r="B6097" s="616" t="s">
        <v>3171</v>
      </c>
      <c r="C6097" s="620" t="s">
        <v>4951</v>
      </c>
      <c r="D6097" s="612" t="s">
        <v>170</v>
      </c>
      <c r="E6097" s="621">
        <v>514.34</v>
      </c>
      <c r="F6097" s="614">
        <f t="shared" si="1670"/>
        <v>620.09</v>
      </c>
      <c r="G6097" s="510"/>
      <c r="H6097" s="423"/>
      <c r="I6097" s="422">
        <f t="shared" si="1686"/>
        <v>0</v>
      </c>
      <c r="J6097" s="422">
        <f t="shared" si="1687"/>
        <v>0</v>
      </c>
      <c r="K6097" s="419"/>
      <c r="L6097" s="423">
        <f t="shared" si="1688"/>
        <v>0</v>
      </c>
      <c r="M6097" s="423">
        <f t="shared" si="1689"/>
        <v>0</v>
      </c>
      <c r="N6097" s="422">
        <f t="shared" si="1690"/>
        <v>0</v>
      </c>
      <c r="O6097" s="422">
        <f t="shared" si="1691"/>
        <v>0</v>
      </c>
      <c r="P6097" s="420"/>
      <c r="Q6097" s="532"/>
      <c r="R6097" s="526" t="str">
        <f t="shared" si="1678"/>
        <v/>
      </c>
      <c r="S6097" s="526" t="str">
        <f t="shared" si="1671"/>
        <v/>
      </c>
      <c r="V6097" s="433">
        <f>VLOOKUP(A6097,[3]Cartilha!$A:$A,1,FALSE)</f>
        <v>98672</v>
      </c>
      <c r="W6097" s="367"/>
    </row>
    <row r="6098" spans="1:23" hidden="1" x14ac:dyDescent="0.2">
      <c r="A6098" s="623" t="s">
        <v>2098</v>
      </c>
      <c r="B6098" s="616"/>
      <c r="C6098" s="620" t="s">
        <v>29</v>
      </c>
      <c r="D6098" s="612">
        <v>0</v>
      </c>
      <c r="E6098" s="621"/>
      <c r="F6098" s="614">
        <f t="shared" si="1670"/>
        <v>0</v>
      </c>
      <c r="G6098" s="518"/>
      <c r="H6098" s="446"/>
      <c r="I6098" s="447"/>
      <c r="J6098" s="448"/>
      <c r="K6098" s="419"/>
      <c r="L6098" s="446"/>
      <c r="M6098" s="446"/>
      <c r="N6098" s="447"/>
      <c r="O6098" s="448"/>
      <c r="P6098" s="420"/>
      <c r="Q6098" s="525" t="str">
        <f>IF(OR(SUM(J6099:J6104)&gt;0,SUM(O6099:O6104)&gt;0),"xx","")</f>
        <v/>
      </c>
      <c r="R6098" s="526" t="str">
        <f t="shared" si="1678"/>
        <v/>
      </c>
      <c r="S6098" s="526" t="str">
        <f t="shared" si="1671"/>
        <v/>
      </c>
      <c r="V6098" s="433" t="str">
        <f>VLOOKUP(A6098,[3]Cartilha!$A:$A,1,FALSE)</f>
        <v>10.3.9</v>
      </c>
      <c r="W6098" s="367"/>
    </row>
    <row r="6099" spans="1:23" hidden="1" x14ac:dyDescent="0.2">
      <c r="A6099" s="623">
        <v>101727</v>
      </c>
      <c r="B6099" s="616" t="s">
        <v>3171</v>
      </c>
      <c r="C6099" s="620" t="s">
        <v>5246</v>
      </c>
      <c r="D6099" s="612" t="s">
        <v>170</v>
      </c>
      <c r="E6099" s="621">
        <v>184.45</v>
      </c>
      <c r="F6099" s="614">
        <f t="shared" si="1670"/>
        <v>222.37</v>
      </c>
      <c r="G6099" s="510"/>
      <c r="H6099" s="423"/>
      <c r="I6099" s="422">
        <f t="shared" ref="I6099:I6104" si="1692">IF(ISBLANK(E6099),0,ROUND(F6099*G6099,2))</f>
        <v>0</v>
      </c>
      <c r="J6099" s="422">
        <f t="shared" ref="J6099:J6104" si="1693">IF(ISBLANK(G6099),0,ROUND(G6099*H6099,2))</f>
        <v>0</v>
      </c>
      <c r="K6099" s="419"/>
      <c r="L6099" s="423">
        <f t="shared" ref="L6099:M6104" si="1694">G6099</f>
        <v>0</v>
      </c>
      <c r="M6099" s="423">
        <f t="shared" si="1694"/>
        <v>0</v>
      </c>
      <c r="N6099" s="422">
        <f t="shared" ref="N6099:N6104" si="1695">IF(ISBLANK(E6099),0,ROUND(F6099*L6099,2))</f>
        <v>0</v>
      </c>
      <c r="O6099" s="422">
        <f t="shared" ref="O6099:O6104" si="1696">IF(ISBLANK(L6099),0,ROUND(L6099*M6099,2))</f>
        <v>0</v>
      </c>
      <c r="P6099" s="420"/>
      <c r="Q6099" s="532"/>
      <c r="R6099" s="526" t="str">
        <f t="shared" si="1678"/>
        <v/>
      </c>
      <c r="S6099" s="526" t="str">
        <f t="shared" si="1671"/>
        <v/>
      </c>
      <c r="V6099" s="433">
        <f>VLOOKUP(A6099,[3]Cartilha!$A:$A,1,FALSE)</f>
        <v>101727</v>
      </c>
      <c r="W6099" s="367"/>
    </row>
    <row r="6100" spans="1:23" hidden="1" x14ac:dyDescent="0.2">
      <c r="A6100" s="623">
        <v>101733</v>
      </c>
      <c r="B6100" s="616" t="s">
        <v>3171</v>
      </c>
      <c r="C6100" s="620" t="s">
        <v>5247</v>
      </c>
      <c r="D6100" s="612" t="s">
        <v>170</v>
      </c>
      <c r="E6100" s="621">
        <v>253.25</v>
      </c>
      <c r="F6100" s="614">
        <f t="shared" si="1670"/>
        <v>305.32</v>
      </c>
      <c r="G6100" s="510"/>
      <c r="H6100" s="423"/>
      <c r="I6100" s="422">
        <f t="shared" si="1692"/>
        <v>0</v>
      </c>
      <c r="J6100" s="422">
        <f t="shared" si="1693"/>
        <v>0</v>
      </c>
      <c r="K6100" s="419"/>
      <c r="L6100" s="423">
        <f t="shared" si="1694"/>
        <v>0</v>
      </c>
      <c r="M6100" s="423">
        <f t="shared" si="1694"/>
        <v>0</v>
      </c>
      <c r="N6100" s="422">
        <f t="shared" si="1695"/>
        <v>0</v>
      </c>
      <c r="O6100" s="422">
        <f t="shared" si="1696"/>
        <v>0</v>
      </c>
      <c r="P6100" s="420"/>
      <c r="Q6100" s="532"/>
      <c r="R6100" s="526" t="str">
        <f t="shared" si="1678"/>
        <v/>
      </c>
      <c r="S6100" s="526" t="str">
        <f t="shared" si="1671"/>
        <v/>
      </c>
      <c r="V6100" s="433">
        <f>VLOOKUP(A6100,[3]Cartilha!$A:$A,1,FALSE)</f>
        <v>101733</v>
      </c>
      <c r="W6100" s="367"/>
    </row>
    <row r="6101" spans="1:23" hidden="1" x14ac:dyDescent="0.2">
      <c r="A6101" s="623">
        <v>101734</v>
      </c>
      <c r="B6101" s="616" t="s">
        <v>3171</v>
      </c>
      <c r="C6101" s="620" t="s">
        <v>5248</v>
      </c>
      <c r="D6101" s="612" t="s">
        <v>170</v>
      </c>
      <c r="E6101" s="621">
        <v>382.96</v>
      </c>
      <c r="F6101" s="614">
        <f t="shared" si="1670"/>
        <v>461.7</v>
      </c>
      <c r="G6101" s="510"/>
      <c r="H6101" s="423"/>
      <c r="I6101" s="422">
        <f t="shared" si="1692"/>
        <v>0</v>
      </c>
      <c r="J6101" s="422">
        <f t="shared" si="1693"/>
        <v>0</v>
      </c>
      <c r="K6101" s="419"/>
      <c r="L6101" s="423">
        <f t="shared" si="1694"/>
        <v>0</v>
      </c>
      <c r="M6101" s="423">
        <f t="shared" si="1694"/>
        <v>0</v>
      </c>
      <c r="N6101" s="422">
        <f t="shared" si="1695"/>
        <v>0</v>
      </c>
      <c r="O6101" s="422">
        <f t="shared" si="1696"/>
        <v>0</v>
      </c>
      <c r="P6101" s="420"/>
      <c r="Q6101" s="532"/>
      <c r="R6101" s="526" t="str">
        <f t="shared" si="1678"/>
        <v/>
      </c>
      <c r="S6101" s="526" t="str">
        <f t="shared" si="1671"/>
        <v/>
      </c>
      <c r="V6101" s="433">
        <f>VLOOKUP(A6101,[3]Cartilha!$A:$A,1,FALSE)</f>
        <v>101734</v>
      </c>
      <c r="W6101" s="367"/>
    </row>
    <row r="6102" spans="1:23" hidden="1" x14ac:dyDescent="0.2">
      <c r="A6102" s="623">
        <v>101735</v>
      </c>
      <c r="B6102" s="616" t="s">
        <v>3171</v>
      </c>
      <c r="C6102" s="620" t="s">
        <v>5249</v>
      </c>
      <c r="D6102" s="612" t="s">
        <v>170</v>
      </c>
      <c r="E6102" s="621">
        <v>392.36</v>
      </c>
      <c r="F6102" s="614">
        <f t="shared" si="1670"/>
        <v>473.03</v>
      </c>
      <c r="G6102" s="510"/>
      <c r="H6102" s="423"/>
      <c r="I6102" s="422">
        <f t="shared" si="1692"/>
        <v>0</v>
      </c>
      <c r="J6102" s="422">
        <f t="shared" si="1693"/>
        <v>0</v>
      </c>
      <c r="K6102" s="419"/>
      <c r="L6102" s="423">
        <f t="shared" si="1694"/>
        <v>0</v>
      </c>
      <c r="M6102" s="423">
        <f t="shared" si="1694"/>
        <v>0</v>
      </c>
      <c r="N6102" s="422">
        <f t="shared" si="1695"/>
        <v>0</v>
      </c>
      <c r="O6102" s="422">
        <f t="shared" si="1696"/>
        <v>0</v>
      </c>
      <c r="P6102" s="420"/>
      <c r="Q6102" s="532"/>
      <c r="R6102" s="526" t="str">
        <f t="shared" si="1678"/>
        <v/>
      </c>
      <c r="S6102" s="526" t="str">
        <f t="shared" si="1671"/>
        <v/>
      </c>
      <c r="V6102" s="433">
        <f>VLOOKUP(A6102,[3]Cartilha!$A:$A,1,FALSE)</f>
        <v>101735</v>
      </c>
      <c r="W6102" s="367"/>
    </row>
    <row r="6103" spans="1:23" hidden="1" x14ac:dyDescent="0.2">
      <c r="A6103" s="623">
        <v>101736</v>
      </c>
      <c r="B6103" s="616" t="s">
        <v>3171</v>
      </c>
      <c r="C6103" s="620" t="s">
        <v>5250</v>
      </c>
      <c r="D6103" s="612" t="s">
        <v>170</v>
      </c>
      <c r="E6103" s="621">
        <v>98.49</v>
      </c>
      <c r="F6103" s="614">
        <f t="shared" ref="F6103:F6166" si="1697">IF(E6103=0,0,ROUND(E6103*(1+E$13)*(1-E$14),2))</f>
        <v>118.74</v>
      </c>
      <c r="G6103" s="510"/>
      <c r="H6103" s="423"/>
      <c r="I6103" s="422">
        <f t="shared" si="1692"/>
        <v>0</v>
      </c>
      <c r="J6103" s="422">
        <f t="shared" si="1693"/>
        <v>0</v>
      </c>
      <c r="K6103" s="419"/>
      <c r="L6103" s="423">
        <f t="shared" si="1694"/>
        <v>0</v>
      </c>
      <c r="M6103" s="423">
        <f t="shared" si="1694"/>
        <v>0</v>
      </c>
      <c r="N6103" s="422">
        <f t="shared" si="1695"/>
        <v>0</v>
      </c>
      <c r="O6103" s="422">
        <f t="shared" si="1696"/>
        <v>0</v>
      </c>
      <c r="P6103" s="420"/>
      <c r="Q6103" s="532"/>
      <c r="R6103" s="526" t="str">
        <f t="shared" si="1678"/>
        <v/>
      </c>
      <c r="S6103" s="526" t="str">
        <f t="shared" si="1671"/>
        <v/>
      </c>
      <c r="V6103" s="433">
        <f>VLOOKUP(A6103,[3]Cartilha!$A:$A,1,FALSE)</f>
        <v>101736</v>
      </c>
      <c r="W6103" s="367"/>
    </row>
    <row r="6104" spans="1:23" hidden="1" x14ac:dyDescent="0.2">
      <c r="A6104" s="623">
        <v>101737</v>
      </c>
      <c r="B6104" s="616" t="s">
        <v>3171</v>
      </c>
      <c r="C6104" s="620" t="s">
        <v>5251</v>
      </c>
      <c r="D6104" s="612" t="s">
        <v>170</v>
      </c>
      <c r="E6104" s="621">
        <v>117.12</v>
      </c>
      <c r="F6104" s="614">
        <f t="shared" si="1697"/>
        <v>141.19999999999999</v>
      </c>
      <c r="G6104" s="510"/>
      <c r="H6104" s="423"/>
      <c r="I6104" s="422">
        <f t="shared" si="1692"/>
        <v>0</v>
      </c>
      <c r="J6104" s="422">
        <f t="shared" si="1693"/>
        <v>0</v>
      </c>
      <c r="K6104" s="419"/>
      <c r="L6104" s="423">
        <f t="shared" si="1694"/>
        <v>0</v>
      </c>
      <c r="M6104" s="423">
        <f t="shared" si="1694"/>
        <v>0</v>
      </c>
      <c r="N6104" s="422">
        <f t="shared" si="1695"/>
        <v>0</v>
      </c>
      <c r="O6104" s="422">
        <f t="shared" si="1696"/>
        <v>0</v>
      </c>
      <c r="P6104" s="420"/>
      <c r="Q6104" s="532"/>
      <c r="R6104" s="526" t="str">
        <f t="shared" si="1678"/>
        <v/>
      </c>
      <c r="S6104" s="526" t="str">
        <f t="shared" si="1671"/>
        <v/>
      </c>
      <c r="V6104" s="433">
        <f>VLOOKUP(A6104,[3]Cartilha!$A:$A,1,FALSE)</f>
        <v>101737</v>
      </c>
      <c r="W6104" s="367"/>
    </row>
    <row r="6105" spans="1:23" hidden="1" x14ac:dyDescent="0.2">
      <c r="A6105" s="623" t="s">
        <v>2099</v>
      </c>
      <c r="B6105" s="616"/>
      <c r="C6105" s="620" t="s">
        <v>61</v>
      </c>
      <c r="D6105" s="612">
        <v>0</v>
      </c>
      <c r="E6105" s="621"/>
      <c r="F6105" s="614">
        <f t="shared" si="1697"/>
        <v>0</v>
      </c>
      <c r="G6105" s="518"/>
      <c r="H6105" s="446"/>
      <c r="I6105" s="447"/>
      <c r="J6105" s="448"/>
      <c r="K6105" s="419"/>
      <c r="L6105" s="446"/>
      <c r="M6105" s="446"/>
      <c r="N6105" s="447"/>
      <c r="O6105" s="448"/>
      <c r="P6105" s="420"/>
      <c r="Q6105" s="525" t="str">
        <f>IF(OR(SUM(J6105:J6105)&gt;0,SUM(O6105:O6105)&gt;0),"xx","")</f>
        <v/>
      </c>
      <c r="R6105" s="526" t="str">
        <f t="shared" si="1678"/>
        <v/>
      </c>
      <c r="S6105" s="526" t="str">
        <f t="shared" si="1671"/>
        <v/>
      </c>
      <c r="V6105" s="433" t="str">
        <f>VLOOKUP(A6105,[3]Cartilha!$A:$A,1,FALSE)</f>
        <v>10.3.10</v>
      </c>
      <c r="W6105" s="367"/>
    </row>
    <row r="6106" spans="1:23" x14ac:dyDescent="0.2">
      <c r="A6106" s="623" t="s">
        <v>2100</v>
      </c>
      <c r="B6106" s="616"/>
      <c r="C6106" s="620" t="s">
        <v>1701</v>
      </c>
      <c r="D6106" s="612">
        <v>0</v>
      </c>
      <c r="E6106" s="621"/>
      <c r="F6106" s="614">
        <f t="shared" si="1697"/>
        <v>0</v>
      </c>
      <c r="G6106" s="518"/>
      <c r="H6106" s="446"/>
      <c r="I6106" s="447"/>
      <c r="J6106" s="448"/>
      <c r="K6106" s="419"/>
      <c r="L6106" s="446"/>
      <c r="M6106" s="446"/>
      <c r="N6106" s="447"/>
      <c r="O6106" s="448"/>
      <c r="P6106" s="420"/>
      <c r="Q6106" s="525" t="str">
        <f>IF(OR(SUM(J6107:J6128)&gt;0,SUM(O6107:O6128)&gt;0),"xx","")</f>
        <v>xx</v>
      </c>
      <c r="R6106" s="526" t="str">
        <f t="shared" si="1678"/>
        <v>x</v>
      </c>
      <c r="S6106" s="526" t="str">
        <f t="shared" si="1671"/>
        <v>x</v>
      </c>
      <c r="V6106" s="433" t="str">
        <f>VLOOKUP(A6106,[3]Cartilha!$A:$A,1,FALSE)</f>
        <v>10.3.11</v>
      </c>
      <c r="W6106" s="367"/>
    </row>
    <row r="6107" spans="1:23" hidden="1" x14ac:dyDescent="0.2">
      <c r="A6107" s="623">
        <v>92391</v>
      </c>
      <c r="B6107" s="616" t="s">
        <v>3171</v>
      </c>
      <c r="C6107" s="620" t="s">
        <v>1702</v>
      </c>
      <c r="D6107" s="612" t="s">
        <v>170</v>
      </c>
      <c r="E6107" s="621">
        <v>43.72</v>
      </c>
      <c r="F6107" s="614">
        <f t="shared" si="1697"/>
        <v>52.71</v>
      </c>
      <c r="G6107" s="510"/>
      <c r="H6107" s="423"/>
      <c r="I6107" s="422">
        <f t="shared" ref="I6107:I6128" si="1698">IF(ISBLANK(E6107),0,ROUND(F6107*G6107,2))</f>
        <v>0</v>
      </c>
      <c r="J6107" s="422">
        <f t="shared" ref="J6107:J6128" si="1699">IF(ISBLANK(G6107),0,ROUND(G6107*H6107,2))</f>
        <v>0</v>
      </c>
      <c r="K6107" s="419"/>
      <c r="L6107" s="423">
        <f t="shared" ref="L6107:L6128" si="1700">G6107</f>
        <v>0</v>
      </c>
      <c r="M6107" s="423">
        <f t="shared" ref="M6107:M6128" si="1701">H6107</f>
        <v>0</v>
      </c>
      <c r="N6107" s="422">
        <f t="shared" ref="N6107:N6128" si="1702">IF(ISBLANK(E6107),0,ROUND(F6107*L6107,2))</f>
        <v>0</v>
      </c>
      <c r="O6107" s="422">
        <f t="shared" ref="O6107:O6128" si="1703">IF(ISBLANK(L6107),0,ROUND(L6107*M6107,2))</f>
        <v>0</v>
      </c>
      <c r="P6107" s="420"/>
      <c r="Q6107" s="532"/>
      <c r="R6107" s="526" t="str">
        <f t="shared" si="1678"/>
        <v/>
      </c>
      <c r="S6107" s="526" t="str">
        <f t="shared" si="1671"/>
        <v/>
      </c>
      <c r="V6107" s="433">
        <f>VLOOKUP(A6107,[3]Cartilha!$A:$A,1,FALSE)</f>
        <v>92391</v>
      </c>
      <c r="W6107" s="367"/>
    </row>
    <row r="6108" spans="1:23" hidden="1" x14ac:dyDescent="0.2">
      <c r="A6108" s="623">
        <v>92392</v>
      </c>
      <c r="B6108" s="616" t="s">
        <v>3171</v>
      </c>
      <c r="C6108" s="620" t="s">
        <v>1703</v>
      </c>
      <c r="D6108" s="612" t="s">
        <v>170</v>
      </c>
      <c r="E6108" s="621">
        <v>87.47</v>
      </c>
      <c r="F6108" s="614">
        <f t="shared" si="1697"/>
        <v>105.45</v>
      </c>
      <c r="G6108" s="510"/>
      <c r="H6108" s="423"/>
      <c r="I6108" s="422">
        <f t="shared" si="1698"/>
        <v>0</v>
      </c>
      <c r="J6108" s="422">
        <f t="shared" si="1699"/>
        <v>0</v>
      </c>
      <c r="K6108" s="419"/>
      <c r="L6108" s="423">
        <f t="shared" si="1700"/>
        <v>0</v>
      </c>
      <c r="M6108" s="423">
        <f t="shared" si="1701"/>
        <v>0</v>
      </c>
      <c r="N6108" s="422">
        <f t="shared" si="1702"/>
        <v>0</v>
      </c>
      <c r="O6108" s="422">
        <f t="shared" si="1703"/>
        <v>0</v>
      </c>
      <c r="P6108" s="420"/>
      <c r="Q6108" s="532"/>
      <c r="R6108" s="526" t="str">
        <f t="shared" si="1678"/>
        <v/>
      </c>
      <c r="S6108" s="526" t="str">
        <f t="shared" si="1671"/>
        <v/>
      </c>
      <c r="V6108" s="433">
        <f>VLOOKUP(A6108,[3]Cartilha!$A:$A,1,FALSE)</f>
        <v>92392</v>
      </c>
      <c r="W6108" s="367"/>
    </row>
    <row r="6109" spans="1:23" hidden="1" x14ac:dyDescent="0.2">
      <c r="A6109" s="623">
        <v>92393</v>
      </c>
      <c r="B6109" s="616" t="s">
        <v>3171</v>
      </c>
      <c r="C6109" s="620" t="s">
        <v>1704</v>
      </c>
      <c r="D6109" s="612" t="s">
        <v>170</v>
      </c>
      <c r="E6109" s="621">
        <v>44.09</v>
      </c>
      <c r="F6109" s="614">
        <f t="shared" si="1697"/>
        <v>53.15</v>
      </c>
      <c r="G6109" s="510"/>
      <c r="H6109" s="423"/>
      <c r="I6109" s="422">
        <f t="shared" si="1698"/>
        <v>0</v>
      </c>
      <c r="J6109" s="422">
        <f t="shared" si="1699"/>
        <v>0</v>
      </c>
      <c r="K6109" s="419"/>
      <c r="L6109" s="423">
        <f t="shared" si="1700"/>
        <v>0</v>
      </c>
      <c r="M6109" s="423">
        <f t="shared" si="1701"/>
        <v>0</v>
      </c>
      <c r="N6109" s="422">
        <f t="shared" si="1702"/>
        <v>0</v>
      </c>
      <c r="O6109" s="422">
        <f t="shared" si="1703"/>
        <v>0</v>
      </c>
      <c r="P6109" s="420"/>
      <c r="Q6109" s="532"/>
      <c r="R6109" s="526" t="str">
        <f t="shared" si="1678"/>
        <v/>
      </c>
      <c r="S6109" s="526" t="str">
        <f t="shared" si="1671"/>
        <v/>
      </c>
      <c r="V6109" s="433">
        <f>VLOOKUP(A6109,[3]Cartilha!$A:$A,1,FALSE)</f>
        <v>92393</v>
      </c>
      <c r="W6109" s="367"/>
    </row>
    <row r="6110" spans="1:23" hidden="1" x14ac:dyDescent="0.2">
      <c r="A6110" s="623">
        <v>92394</v>
      </c>
      <c r="B6110" s="616" t="s">
        <v>3171</v>
      </c>
      <c r="C6110" s="620" t="s">
        <v>1705</v>
      </c>
      <c r="D6110" s="612" t="s">
        <v>170</v>
      </c>
      <c r="E6110" s="621">
        <v>55.54</v>
      </c>
      <c r="F6110" s="614">
        <f t="shared" si="1697"/>
        <v>66.959999999999994</v>
      </c>
      <c r="G6110" s="510"/>
      <c r="H6110" s="423"/>
      <c r="I6110" s="422">
        <f t="shared" si="1698"/>
        <v>0</v>
      </c>
      <c r="J6110" s="422">
        <f t="shared" si="1699"/>
        <v>0</v>
      </c>
      <c r="K6110" s="419"/>
      <c r="L6110" s="423">
        <f t="shared" si="1700"/>
        <v>0</v>
      </c>
      <c r="M6110" s="423">
        <f t="shared" si="1701"/>
        <v>0</v>
      </c>
      <c r="N6110" s="422">
        <f t="shared" si="1702"/>
        <v>0</v>
      </c>
      <c r="O6110" s="422">
        <f t="shared" si="1703"/>
        <v>0</v>
      </c>
      <c r="P6110" s="420"/>
      <c r="Q6110" s="532"/>
      <c r="R6110" s="526" t="str">
        <f t="shared" si="1678"/>
        <v/>
      </c>
      <c r="S6110" s="526" t="str">
        <f t="shared" si="1671"/>
        <v/>
      </c>
      <c r="V6110" s="433">
        <f>VLOOKUP(A6110,[3]Cartilha!$A:$A,1,FALSE)</f>
        <v>92394</v>
      </c>
      <c r="W6110" s="367"/>
    </row>
    <row r="6111" spans="1:23" hidden="1" x14ac:dyDescent="0.2">
      <c r="A6111" s="623">
        <v>92395</v>
      </c>
      <c r="B6111" s="616" t="s">
        <v>3171</v>
      </c>
      <c r="C6111" s="620" t="s">
        <v>1706</v>
      </c>
      <c r="D6111" s="612" t="s">
        <v>170</v>
      </c>
      <c r="E6111" s="621">
        <v>68.39</v>
      </c>
      <c r="F6111" s="614">
        <f t="shared" si="1697"/>
        <v>82.45</v>
      </c>
      <c r="G6111" s="510"/>
      <c r="H6111" s="423"/>
      <c r="I6111" s="422">
        <f t="shared" si="1698"/>
        <v>0</v>
      </c>
      <c r="J6111" s="422">
        <f t="shared" si="1699"/>
        <v>0</v>
      </c>
      <c r="K6111" s="419"/>
      <c r="L6111" s="423">
        <f t="shared" si="1700"/>
        <v>0</v>
      </c>
      <c r="M6111" s="423">
        <f t="shared" si="1701"/>
        <v>0</v>
      </c>
      <c r="N6111" s="422">
        <f t="shared" si="1702"/>
        <v>0</v>
      </c>
      <c r="O6111" s="422">
        <f t="shared" si="1703"/>
        <v>0</v>
      </c>
      <c r="P6111" s="420"/>
      <c r="Q6111" s="532"/>
      <c r="R6111" s="526" t="str">
        <f t="shared" si="1678"/>
        <v/>
      </c>
      <c r="S6111" s="526" t="str">
        <f t="shared" si="1671"/>
        <v/>
      </c>
      <c r="V6111" s="433">
        <f>VLOOKUP(A6111,[3]Cartilha!$A:$A,1,FALSE)</f>
        <v>92395</v>
      </c>
      <c r="W6111" s="367"/>
    </row>
    <row r="6112" spans="1:23" ht="22.5" x14ac:dyDescent="0.2">
      <c r="A6112" s="623">
        <v>92396</v>
      </c>
      <c r="B6112" s="616" t="s">
        <v>3171</v>
      </c>
      <c r="C6112" s="620" t="s">
        <v>1707</v>
      </c>
      <c r="D6112" s="612" t="s">
        <v>170</v>
      </c>
      <c r="E6112" s="621">
        <v>58.12</v>
      </c>
      <c r="F6112" s="614">
        <f t="shared" si="1697"/>
        <v>70.069999999999993</v>
      </c>
      <c r="G6112" s="510">
        <v>500</v>
      </c>
      <c r="H6112" s="423">
        <f>F6112</f>
        <v>70.069999999999993</v>
      </c>
      <c r="I6112" s="422">
        <f t="shared" si="1698"/>
        <v>35035</v>
      </c>
      <c r="J6112" s="422">
        <f t="shared" si="1699"/>
        <v>35035</v>
      </c>
      <c r="K6112" s="419"/>
      <c r="L6112" s="423">
        <f t="shared" si="1700"/>
        <v>500</v>
      </c>
      <c r="M6112" s="423">
        <f t="shared" si="1701"/>
        <v>70.069999999999993</v>
      </c>
      <c r="N6112" s="422">
        <f t="shared" si="1702"/>
        <v>35035</v>
      </c>
      <c r="O6112" s="422">
        <f t="shared" si="1703"/>
        <v>35035</v>
      </c>
      <c r="P6112" s="420"/>
      <c r="Q6112" s="532"/>
      <c r="R6112" s="526" t="str">
        <f t="shared" si="1678"/>
        <v>x</v>
      </c>
      <c r="S6112" s="526" t="str">
        <f t="shared" si="1671"/>
        <v>x</v>
      </c>
      <c r="V6112" s="433">
        <f>VLOOKUP(A6112,[3]Cartilha!$A:$A,1,FALSE)</f>
        <v>92396</v>
      </c>
      <c r="W6112" s="367"/>
    </row>
    <row r="6113" spans="1:23" ht="22.5" hidden="1" x14ac:dyDescent="0.2">
      <c r="A6113" s="623">
        <v>92397</v>
      </c>
      <c r="B6113" s="616" t="s">
        <v>3171</v>
      </c>
      <c r="C6113" s="620" t="s">
        <v>1708</v>
      </c>
      <c r="D6113" s="612" t="s">
        <v>170</v>
      </c>
      <c r="E6113" s="621">
        <v>44.88</v>
      </c>
      <c r="F6113" s="614">
        <f t="shared" si="1697"/>
        <v>54.11</v>
      </c>
      <c r="G6113" s="510"/>
      <c r="H6113" s="423"/>
      <c r="I6113" s="422">
        <f t="shared" si="1698"/>
        <v>0</v>
      </c>
      <c r="J6113" s="422">
        <f t="shared" si="1699"/>
        <v>0</v>
      </c>
      <c r="K6113" s="419"/>
      <c r="L6113" s="423">
        <f t="shared" si="1700"/>
        <v>0</v>
      </c>
      <c r="M6113" s="423">
        <f t="shared" si="1701"/>
        <v>0</v>
      </c>
      <c r="N6113" s="422">
        <f t="shared" si="1702"/>
        <v>0</v>
      </c>
      <c r="O6113" s="422">
        <f t="shared" si="1703"/>
        <v>0</v>
      </c>
      <c r="P6113" s="420"/>
      <c r="Q6113" s="532"/>
      <c r="R6113" s="526" t="str">
        <f t="shared" si="1678"/>
        <v/>
      </c>
      <c r="S6113" s="526" t="str">
        <f t="shared" si="1671"/>
        <v/>
      </c>
      <c r="V6113" s="433">
        <f>VLOOKUP(A6113,[3]Cartilha!$A:$A,1,FALSE)</f>
        <v>92397</v>
      </c>
      <c r="W6113" s="367"/>
    </row>
    <row r="6114" spans="1:23" ht="22.5" hidden="1" x14ac:dyDescent="0.2">
      <c r="A6114" s="623">
        <v>92398</v>
      </c>
      <c r="B6114" s="616" t="s">
        <v>3171</v>
      </c>
      <c r="C6114" s="620" t="s">
        <v>1709</v>
      </c>
      <c r="D6114" s="612" t="s">
        <v>170</v>
      </c>
      <c r="E6114" s="621">
        <v>58.02</v>
      </c>
      <c r="F6114" s="614">
        <f t="shared" si="1697"/>
        <v>69.95</v>
      </c>
      <c r="G6114" s="510"/>
      <c r="H6114" s="423"/>
      <c r="I6114" s="422">
        <f t="shared" si="1698"/>
        <v>0</v>
      </c>
      <c r="J6114" s="422">
        <f t="shared" si="1699"/>
        <v>0</v>
      </c>
      <c r="K6114" s="419"/>
      <c r="L6114" s="423">
        <f t="shared" si="1700"/>
        <v>0</v>
      </c>
      <c r="M6114" s="423">
        <f t="shared" si="1701"/>
        <v>0</v>
      </c>
      <c r="N6114" s="422">
        <f t="shared" si="1702"/>
        <v>0</v>
      </c>
      <c r="O6114" s="422">
        <f t="shared" si="1703"/>
        <v>0</v>
      </c>
      <c r="P6114" s="420"/>
      <c r="Q6114" s="532"/>
      <c r="R6114" s="526" t="str">
        <f t="shared" si="1678"/>
        <v/>
      </c>
      <c r="S6114" s="526" t="str">
        <f t="shared" ref="S6114:S6177" si="1704">IF(Q6114="X","x",IF(Q6114="xx","x",IF(OR(J6114&gt;0,O6114&gt;0),"x","")))</f>
        <v/>
      </c>
      <c r="V6114" s="433">
        <f>VLOOKUP(A6114,[3]Cartilha!$A:$A,1,FALSE)</f>
        <v>92398</v>
      </c>
      <c r="W6114" s="367"/>
    </row>
    <row r="6115" spans="1:23" ht="22.5" hidden="1" x14ac:dyDescent="0.2">
      <c r="A6115" s="623">
        <v>92399</v>
      </c>
      <c r="B6115" s="616" t="s">
        <v>3171</v>
      </c>
      <c r="C6115" s="620" t="s">
        <v>1710</v>
      </c>
      <c r="D6115" s="612" t="s">
        <v>170</v>
      </c>
      <c r="E6115" s="621">
        <v>59.36</v>
      </c>
      <c r="F6115" s="614">
        <f t="shared" si="1697"/>
        <v>71.56</v>
      </c>
      <c r="G6115" s="510"/>
      <c r="H6115" s="423"/>
      <c r="I6115" s="422">
        <f t="shared" si="1698"/>
        <v>0</v>
      </c>
      <c r="J6115" s="422">
        <f t="shared" si="1699"/>
        <v>0</v>
      </c>
      <c r="K6115" s="419"/>
      <c r="L6115" s="423">
        <f t="shared" si="1700"/>
        <v>0</v>
      </c>
      <c r="M6115" s="423">
        <f t="shared" si="1701"/>
        <v>0</v>
      </c>
      <c r="N6115" s="422">
        <f t="shared" si="1702"/>
        <v>0</v>
      </c>
      <c r="O6115" s="422">
        <f t="shared" si="1703"/>
        <v>0</v>
      </c>
      <c r="P6115" s="420"/>
      <c r="Q6115" s="532"/>
      <c r="R6115" s="526" t="str">
        <f t="shared" si="1678"/>
        <v/>
      </c>
      <c r="S6115" s="526" t="str">
        <f t="shared" si="1704"/>
        <v/>
      </c>
      <c r="V6115" s="433">
        <f>VLOOKUP(A6115,[3]Cartilha!$A:$A,1,FALSE)</f>
        <v>92399</v>
      </c>
      <c r="W6115" s="367"/>
    </row>
    <row r="6116" spans="1:23" ht="22.5" hidden="1" x14ac:dyDescent="0.2">
      <c r="A6116" s="623">
        <v>92400</v>
      </c>
      <c r="B6116" s="616" t="s">
        <v>3171</v>
      </c>
      <c r="C6116" s="620" t="s">
        <v>1711</v>
      </c>
      <c r="D6116" s="612" t="s">
        <v>170</v>
      </c>
      <c r="E6116" s="621">
        <v>69.98</v>
      </c>
      <c r="F6116" s="614">
        <f t="shared" si="1697"/>
        <v>84.37</v>
      </c>
      <c r="G6116" s="510"/>
      <c r="H6116" s="423"/>
      <c r="I6116" s="422">
        <f t="shared" si="1698"/>
        <v>0</v>
      </c>
      <c r="J6116" s="422">
        <f t="shared" si="1699"/>
        <v>0</v>
      </c>
      <c r="K6116" s="419"/>
      <c r="L6116" s="423">
        <f t="shared" si="1700"/>
        <v>0</v>
      </c>
      <c r="M6116" s="423">
        <f t="shared" si="1701"/>
        <v>0</v>
      </c>
      <c r="N6116" s="422">
        <f t="shared" si="1702"/>
        <v>0</v>
      </c>
      <c r="O6116" s="422">
        <f t="shared" si="1703"/>
        <v>0</v>
      </c>
      <c r="P6116" s="420"/>
      <c r="Q6116" s="532"/>
      <c r="R6116" s="526" t="str">
        <f t="shared" si="1678"/>
        <v/>
      </c>
      <c r="S6116" s="526" t="str">
        <f t="shared" si="1704"/>
        <v/>
      </c>
      <c r="V6116" s="433">
        <f>VLOOKUP(A6116,[3]Cartilha!$A:$A,1,FALSE)</f>
        <v>92400</v>
      </c>
      <c r="W6116" s="367"/>
    </row>
    <row r="6117" spans="1:23" hidden="1" x14ac:dyDescent="0.2">
      <c r="A6117" s="623">
        <v>92401</v>
      </c>
      <c r="B6117" s="616" t="s">
        <v>3171</v>
      </c>
      <c r="C6117" s="620" t="s">
        <v>1712</v>
      </c>
      <c r="D6117" s="612" t="s">
        <v>170</v>
      </c>
      <c r="E6117" s="621">
        <v>71.38</v>
      </c>
      <c r="F6117" s="614">
        <f t="shared" si="1697"/>
        <v>86.06</v>
      </c>
      <c r="G6117" s="510"/>
      <c r="H6117" s="423"/>
      <c r="I6117" s="422">
        <f t="shared" si="1698"/>
        <v>0</v>
      </c>
      <c r="J6117" s="422">
        <f t="shared" si="1699"/>
        <v>0</v>
      </c>
      <c r="K6117" s="419"/>
      <c r="L6117" s="423">
        <f t="shared" si="1700"/>
        <v>0</v>
      </c>
      <c r="M6117" s="423">
        <f t="shared" si="1701"/>
        <v>0</v>
      </c>
      <c r="N6117" s="422">
        <f t="shared" si="1702"/>
        <v>0</v>
      </c>
      <c r="O6117" s="422">
        <f t="shared" si="1703"/>
        <v>0</v>
      </c>
      <c r="P6117" s="420"/>
      <c r="Q6117" s="532"/>
      <c r="R6117" s="526" t="str">
        <f t="shared" si="1678"/>
        <v/>
      </c>
      <c r="S6117" s="526" t="str">
        <f t="shared" si="1704"/>
        <v/>
      </c>
      <c r="V6117" s="433">
        <f>VLOOKUP(A6117,[3]Cartilha!$A:$A,1,FALSE)</f>
        <v>92401</v>
      </c>
      <c r="W6117" s="367"/>
    </row>
    <row r="6118" spans="1:23" hidden="1" x14ac:dyDescent="0.2">
      <c r="A6118" s="623">
        <v>92402</v>
      </c>
      <c r="B6118" s="616" t="s">
        <v>3171</v>
      </c>
      <c r="C6118" s="620" t="s">
        <v>1713</v>
      </c>
      <c r="D6118" s="612" t="s">
        <v>170</v>
      </c>
      <c r="E6118" s="621">
        <v>60.05</v>
      </c>
      <c r="F6118" s="614">
        <f t="shared" si="1697"/>
        <v>72.400000000000006</v>
      </c>
      <c r="G6118" s="510"/>
      <c r="H6118" s="423"/>
      <c r="I6118" s="422">
        <f t="shared" si="1698"/>
        <v>0</v>
      </c>
      <c r="J6118" s="422">
        <f t="shared" si="1699"/>
        <v>0</v>
      </c>
      <c r="K6118" s="419"/>
      <c r="L6118" s="423">
        <f t="shared" si="1700"/>
        <v>0</v>
      </c>
      <c r="M6118" s="423">
        <f t="shared" si="1701"/>
        <v>0</v>
      </c>
      <c r="N6118" s="422">
        <f t="shared" si="1702"/>
        <v>0</v>
      </c>
      <c r="O6118" s="422">
        <f t="shared" si="1703"/>
        <v>0</v>
      </c>
      <c r="P6118" s="420"/>
      <c r="Q6118" s="532"/>
      <c r="R6118" s="526" t="str">
        <f t="shared" si="1678"/>
        <v/>
      </c>
      <c r="S6118" s="526" t="str">
        <f t="shared" si="1704"/>
        <v/>
      </c>
      <c r="V6118" s="433">
        <f>VLOOKUP(A6118,[3]Cartilha!$A:$A,1,FALSE)</f>
        <v>92402</v>
      </c>
      <c r="W6118" s="367"/>
    </row>
    <row r="6119" spans="1:23" ht="22.5" hidden="1" x14ac:dyDescent="0.2">
      <c r="A6119" s="623">
        <v>92403</v>
      </c>
      <c r="B6119" s="616" t="s">
        <v>3171</v>
      </c>
      <c r="C6119" s="620" t="s">
        <v>1714</v>
      </c>
      <c r="D6119" s="612" t="s">
        <v>170</v>
      </c>
      <c r="E6119" s="621">
        <v>46.72</v>
      </c>
      <c r="F6119" s="614">
        <f t="shared" si="1697"/>
        <v>56.33</v>
      </c>
      <c r="G6119" s="510"/>
      <c r="H6119" s="423"/>
      <c r="I6119" s="422">
        <f t="shared" si="1698"/>
        <v>0</v>
      </c>
      <c r="J6119" s="422">
        <f t="shared" si="1699"/>
        <v>0</v>
      </c>
      <c r="K6119" s="419"/>
      <c r="L6119" s="423">
        <f t="shared" si="1700"/>
        <v>0</v>
      </c>
      <c r="M6119" s="423">
        <f t="shared" si="1701"/>
        <v>0</v>
      </c>
      <c r="N6119" s="422">
        <f t="shared" si="1702"/>
        <v>0</v>
      </c>
      <c r="O6119" s="422">
        <f t="shared" si="1703"/>
        <v>0</v>
      </c>
      <c r="P6119" s="420"/>
      <c r="Q6119" s="532"/>
      <c r="R6119" s="526" t="str">
        <f t="shared" si="1678"/>
        <v/>
      </c>
      <c r="S6119" s="526" t="str">
        <f t="shared" si="1704"/>
        <v/>
      </c>
      <c r="V6119" s="433">
        <f>VLOOKUP(A6119,[3]Cartilha!$A:$A,1,FALSE)</f>
        <v>92403</v>
      </c>
      <c r="W6119" s="367"/>
    </row>
    <row r="6120" spans="1:23" ht="22.5" hidden="1" x14ac:dyDescent="0.2">
      <c r="A6120" s="623">
        <v>92404</v>
      </c>
      <c r="B6120" s="616" t="s">
        <v>3171</v>
      </c>
      <c r="C6120" s="620" t="s">
        <v>1715</v>
      </c>
      <c r="D6120" s="612" t="s">
        <v>170</v>
      </c>
      <c r="E6120" s="621">
        <v>59.87</v>
      </c>
      <c r="F6120" s="614">
        <f t="shared" si="1697"/>
        <v>72.180000000000007</v>
      </c>
      <c r="G6120" s="510"/>
      <c r="H6120" s="423"/>
      <c r="I6120" s="422">
        <f t="shared" si="1698"/>
        <v>0</v>
      </c>
      <c r="J6120" s="422">
        <f t="shared" si="1699"/>
        <v>0</v>
      </c>
      <c r="K6120" s="419"/>
      <c r="L6120" s="423">
        <f t="shared" si="1700"/>
        <v>0</v>
      </c>
      <c r="M6120" s="423">
        <f t="shared" si="1701"/>
        <v>0</v>
      </c>
      <c r="N6120" s="422">
        <f t="shared" si="1702"/>
        <v>0</v>
      </c>
      <c r="O6120" s="422">
        <f t="shared" si="1703"/>
        <v>0</v>
      </c>
      <c r="P6120" s="420"/>
      <c r="Q6120" s="532"/>
      <c r="R6120" s="526" t="str">
        <f t="shared" si="1678"/>
        <v/>
      </c>
      <c r="S6120" s="526" t="str">
        <f t="shared" si="1704"/>
        <v/>
      </c>
      <c r="V6120" s="433">
        <f>VLOOKUP(A6120,[3]Cartilha!$A:$A,1,FALSE)</f>
        <v>92404</v>
      </c>
      <c r="W6120" s="367"/>
    </row>
    <row r="6121" spans="1:23" hidden="1" x14ac:dyDescent="0.2">
      <c r="A6121" s="623">
        <v>92405</v>
      </c>
      <c r="B6121" s="616" t="s">
        <v>3171</v>
      </c>
      <c r="C6121" s="620" t="s">
        <v>1716</v>
      </c>
      <c r="D6121" s="612" t="s">
        <v>170</v>
      </c>
      <c r="E6121" s="621">
        <v>61.19</v>
      </c>
      <c r="F6121" s="614">
        <f t="shared" si="1697"/>
        <v>73.77</v>
      </c>
      <c r="G6121" s="510"/>
      <c r="H6121" s="423"/>
      <c r="I6121" s="422">
        <f t="shared" si="1698"/>
        <v>0</v>
      </c>
      <c r="J6121" s="422">
        <f t="shared" si="1699"/>
        <v>0</v>
      </c>
      <c r="K6121" s="419"/>
      <c r="L6121" s="423">
        <f t="shared" si="1700"/>
        <v>0</v>
      </c>
      <c r="M6121" s="423">
        <f t="shared" si="1701"/>
        <v>0</v>
      </c>
      <c r="N6121" s="422">
        <f t="shared" si="1702"/>
        <v>0</v>
      </c>
      <c r="O6121" s="422">
        <f t="shared" si="1703"/>
        <v>0</v>
      </c>
      <c r="P6121" s="420"/>
      <c r="Q6121" s="532"/>
      <c r="R6121" s="526" t="str">
        <f t="shared" si="1678"/>
        <v/>
      </c>
      <c r="S6121" s="526" t="str">
        <f t="shared" si="1704"/>
        <v/>
      </c>
      <c r="V6121" s="433">
        <f>VLOOKUP(A6121,[3]Cartilha!$A:$A,1,FALSE)</f>
        <v>92405</v>
      </c>
      <c r="W6121" s="367"/>
    </row>
    <row r="6122" spans="1:23" ht="22.5" hidden="1" x14ac:dyDescent="0.2">
      <c r="A6122" s="623">
        <v>92406</v>
      </c>
      <c r="B6122" s="616" t="s">
        <v>3171</v>
      </c>
      <c r="C6122" s="620" t="s">
        <v>1717</v>
      </c>
      <c r="D6122" s="612" t="s">
        <v>170</v>
      </c>
      <c r="E6122" s="621">
        <v>71.83</v>
      </c>
      <c r="F6122" s="614">
        <f t="shared" si="1697"/>
        <v>86.6</v>
      </c>
      <c r="G6122" s="510"/>
      <c r="H6122" s="423"/>
      <c r="I6122" s="422">
        <f t="shared" si="1698"/>
        <v>0</v>
      </c>
      <c r="J6122" s="422">
        <f t="shared" si="1699"/>
        <v>0</v>
      </c>
      <c r="K6122" s="419"/>
      <c r="L6122" s="423">
        <f t="shared" si="1700"/>
        <v>0</v>
      </c>
      <c r="M6122" s="423">
        <f t="shared" si="1701"/>
        <v>0</v>
      </c>
      <c r="N6122" s="422">
        <f t="shared" si="1702"/>
        <v>0</v>
      </c>
      <c r="O6122" s="422">
        <f t="shared" si="1703"/>
        <v>0</v>
      </c>
      <c r="P6122" s="420"/>
      <c r="Q6122" s="532"/>
      <c r="R6122" s="526" t="str">
        <f t="shared" si="1678"/>
        <v/>
      </c>
      <c r="S6122" s="526" t="str">
        <f t="shared" si="1704"/>
        <v/>
      </c>
      <c r="V6122" s="433">
        <f>VLOOKUP(A6122,[3]Cartilha!$A:$A,1,FALSE)</f>
        <v>92406</v>
      </c>
      <c r="W6122" s="367"/>
    </row>
    <row r="6123" spans="1:23" hidden="1" x14ac:dyDescent="0.2">
      <c r="A6123" s="623">
        <v>92407</v>
      </c>
      <c r="B6123" s="616" t="s">
        <v>3171</v>
      </c>
      <c r="C6123" s="620" t="s">
        <v>1718</v>
      </c>
      <c r="D6123" s="612" t="s">
        <v>170</v>
      </c>
      <c r="E6123" s="621">
        <v>73.209999999999994</v>
      </c>
      <c r="F6123" s="614">
        <f t="shared" si="1697"/>
        <v>88.26</v>
      </c>
      <c r="G6123" s="510"/>
      <c r="H6123" s="423"/>
      <c r="I6123" s="422">
        <f t="shared" si="1698"/>
        <v>0</v>
      </c>
      <c r="J6123" s="422">
        <f t="shared" si="1699"/>
        <v>0</v>
      </c>
      <c r="K6123" s="419"/>
      <c r="L6123" s="423">
        <f t="shared" si="1700"/>
        <v>0</v>
      </c>
      <c r="M6123" s="423">
        <f t="shared" si="1701"/>
        <v>0</v>
      </c>
      <c r="N6123" s="422">
        <f t="shared" si="1702"/>
        <v>0</v>
      </c>
      <c r="O6123" s="422">
        <f t="shared" si="1703"/>
        <v>0</v>
      </c>
      <c r="P6123" s="420"/>
      <c r="Q6123" s="532"/>
      <c r="R6123" s="526" t="str">
        <f t="shared" si="1678"/>
        <v/>
      </c>
      <c r="S6123" s="526" t="str">
        <f t="shared" si="1704"/>
        <v/>
      </c>
      <c r="V6123" s="433">
        <f>VLOOKUP(A6123,[3]Cartilha!$A:$A,1,FALSE)</f>
        <v>92407</v>
      </c>
      <c r="W6123" s="367"/>
    </row>
    <row r="6124" spans="1:23" ht="22.5" x14ac:dyDescent="0.2">
      <c r="A6124" s="623">
        <v>93679</v>
      </c>
      <c r="B6124" s="616" t="s">
        <v>3171</v>
      </c>
      <c r="C6124" s="620" t="s">
        <v>1719</v>
      </c>
      <c r="D6124" s="612" t="s">
        <v>170</v>
      </c>
      <c r="E6124" s="621">
        <v>63.51</v>
      </c>
      <c r="F6124" s="614">
        <f t="shared" si="1697"/>
        <v>76.569999999999993</v>
      </c>
      <c r="G6124" s="510">
        <v>146.18</v>
      </c>
      <c r="H6124" s="423">
        <f>F6124</f>
        <v>76.569999999999993</v>
      </c>
      <c r="I6124" s="422">
        <f t="shared" si="1698"/>
        <v>11193</v>
      </c>
      <c r="J6124" s="422">
        <f t="shared" si="1699"/>
        <v>11193</v>
      </c>
      <c r="K6124" s="419"/>
      <c r="L6124" s="423">
        <f t="shared" si="1700"/>
        <v>146.18</v>
      </c>
      <c r="M6124" s="423">
        <f t="shared" si="1701"/>
        <v>76.569999999999993</v>
      </c>
      <c r="N6124" s="422">
        <f t="shared" si="1702"/>
        <v>11193</v>
      </c>
      <c r="O6124" s="422">
        <f t="shared" si="1703"/>
        <v>11193</v>
      </c>
      <c r="P6124" s="420"/>
      <c r="Q6124" s="532"/>
      <c r="R6124" s="526" t="str">
        <f t="shared" ref="R6124:R6187" si="1705">IF(Q6124="X","x",IF(Q6124="xx","x",IF(O6124&gt;0,"x","")))</f>
        <v>x</v>
      </c>
      <c r="S6124" s="526" t="str">
        <f t="shared" si="1704"/>
        <v>x</v>
      </c>
      <c r="V6124" s="433">
        <f>VLOOKUP(A6124,[3]Cartilha!$A:$A,1,FALSE)</f>
        <v>93679</v>
      </c>
      <c r="W6124" s="367"/>
    </row>
    <row r="6125" spans="1:23" ht="22.5" hidden="1" x14ac:dyDescent="0.2">
      <c r="A6125" s="623">
        <v>93680</v>
      </c>
      <c r="B6125" s="616" t="s">
        <v>3171</v>
      </c>
      <c r="C6125" s="620" t="s">
        <v>1720</v>
      </c>
      <c r="D6125" s="612" t="s">
        <v>170</v>
      </c>
      <c r="E6125" s="621">
        <v>50.03</v>
      </c>
      <c r="F6125" s="614">
        <f t="shared" si="1697"/>
        <v>60.32</v>
      </c>
      <c r="G6125" s="510"/>
      <c r="H6125" s="423"/>
      <c r="I6125" s="422">
        <f t="shared" si="1698"/>
        <v>0</v>
      </c>
      <c r="J6125" s="422">
        <f t="shared" si="1699"/>
        <v>0</v>
      </c>
      <c r="K6125" s="419"/>
      <c r="L6125" s="423">
        <f t="shared" si="1700"/>
        <v>0</v>
      </c>
      <c r="M6125" s="423">
        <f t="shared" si="1701"/>
        <v>0</v>
      </c>
      <c r="N6125" s="422">
        <f t="shared" si="1702"/>
        <v>0</v>
      </c>
      <c r="O6125" s="422">
        <f t="shared" si="1703"/>
        <v>0</v>
      </c>
      <c r="P6125" s="420"/>
      <c r="Q6125" s="532"/>
      <c r="R6125" s="526" t="str">
        <f t="shared" si="1705"/>
        <v/>
      </c>
      <c r="S6125" s="526" t="str">
        <f t="shared" si="1704"/>
        <v/>
      </c>
      <c r="V6125" s="433">
        <f>VLOOKUP(A6125,[3]Cartilha!$A:$A,1,FALSE)</f>
        <v>93680</v>
      </c>
      <c r="W6125" s="367"/>
    </row>
    <row r="6126" spans="1:23" ht="22.5" hidden="1" x14ac:dyDescent="0.2">
      <c r="A6126" s="623">
        <v>93681</v>
      </c>
      <c r="B6126" s="616" t="s">
        <v>3171</v>
      </c>
      <c r="C6126" s="620" t="s">
        <v>1721</v>
      </c>
      <c r="D6126" s="612" t="s">
        <v>170</v>
      </c>
      <c r="E6126" s="621">
        <v>62.14</v>
      </c>
      <c r="F6126" s="614">
        <f t="shared" si="1697"/>
        <v>74.92</v>
      </c>
      <c r="G6126" s="510"/>
      <c r="H6126" s="423"/>
      <c r="I6126" s="422">
        <f t="shared" si="1698"/>
        <v>0</v>
      </c>
      <c r="J6126" s="422">
        <f t="shared" si="1699"/>
        <v>0</v>
      </c>
      <c r="K6126" s="419"/>
      <c r="L6126" s="423">
        <f t="shared" si="1700"/>
        <v>0</v>
      </c>
      <c r="M6126" s="423">
        <f t="shared" si="1701"/>
        <v>0</v>
      </c>
      <c r="N6126" s="422">
        <f t="shared" si="1702"/>
        <v>0</v>
      </c>
      <c r="O6126" s="422">
        <f t="shared" si="1703"/>
        <v>0</v>
      </c>
      <c r="P6126" s="420"/>
      <c r="Q6126" s="532"/>
      <c r="R6126" s="526" t="str">
        <f t="shared" si="1705"/>
        <v/>
      </c>
      <c r="S6126" s="526" t="str">
        <f t="shared" si="1704"/>
        <v/>
      </c>
      <c r="V6126" s="433">
        <f>VLOOKUP(A6126,[3]Cartilha!$A:$A,1,FALSE)</f>
        <v>93681</v>
      </c>
      <c r="W6126" s="367"/>
    </row>
    <row r="6127" spans="1:23" ht="22.5" hidden="1" x14ac:dyDescent="0.2">
      <c r="A6127" s="623">
        <v>93682</v>
      </c>
      <c r="B6127" s="616" t="s">
        <v>3171</v>
      </c>
      <c r="C6127" s="620" t="s">
        <v>1722</v>
      </c>
      <c r="D6127" s="612" t="s">
        <v>170</v>
      </c>
      <c r="E6127" s="621">
        <v>63.53</v>
      </c>
      <c r="F6127" s="614">
        <f t="shared" si="1697"/>
        <v>76.59</v>
      </c>
      <c r="G6127" s="510"/>
      <c r="H6127" s="423"/>
      <c r="I6127" s="422">
        <f t="shared" si="1698"/>
        <v>0</v>
      </c>
      <c r="J6127" s="422">
        <f t="shared" si="1699"/>
        <v>0</v>
      </c>
      <c r="K6127" s="419"/>
      <c r="L6127" s="423">
        <f t="shared" si="1700"/>
        <v>0</v>
      </c>
      <c r="M6127" s="423">
        <f t="shared" si="1701"/>
        <v>0</v>
      </c>
      <c r="N6127" s="422">
        <f t="shared" si="1702"/>
        <v>0</v>
      </c>
      <c r="O6127" s="422">
        <f t="shared" si="1703"/>
        <v>0</v>
      </c>
      <c r="P6127" s="420"/>
      <c r="Q6127" s="532"/>
      <c r="R6127" s="526" t="str">
        <f t="shared" si="1705"/>
        <v/>
      </c>
      <c r="S6127" s="526" t="str">
        <f t="shared" si="1704"/>
        <v/>
      </c>
      <c r="V6127" s="433">
        <f>VLOOKUP(A6127,[3]Cartilha!$A:$A,1,FALSE)</f>
        <v>93682</v>
      </c>
      <c r="W6127" s="367"/>
    </row>
    <row r="6128" spans="1:23" hidden="1" x14ac:dyDescent="0.2">
      <c r="A6128" s="623">
        <v>94294</v>
      </c>
      <c r="B6128" s="616" t="s">
        <v>3171</v>
      </c>
      <c r="C6128" s="620" t="s">
        <v>1723</v>
      </c>
      <c r="D6128" s="612" t="s">
        <v>7029</v>
      </c>
      <c r="E6128" s="621">
        <v>7.89</v>
      </c>
      <c r="F6128" s="614">
        <f t="shared" si="1697"/>
        <v>9.51</v>
      </c>
      <c r="G6128" s="510"/>
      <c r="H6128" s="423"/>
      <c r="I6128" s="422">
        <f t="shared" si="1698"/>
        <v>0</v>
      </c>
      <c r="J6128" s="422">
        <f t="shared" si="1699"/>
        <v>0</v>
      </c>
      <c r="K6128" s="419"/>
      <c r="L6128" s="423">
        <f t="shared" si="1700"/>
        <v>0</v>
      </c>
      <c r="M6128" s="423">
        <f t="shared" si="1701"/>
        <v>0</v>
      </c>
      <c r="N6128" s="422">
        <f t="shared" si="1702"/>
        <v>0</v>
      </c>
      <c r="O6128" s="422">
        <f t="shared" si="1703"/>
        <v>0</v>
      </c>
      <c r="P6128" s="420"/>
      <c r="Q6128" s="532"/>
      <c r="R6128" s="526" t="str">
        <f t="shared" si="1705"/>
        <v/>
      </c>
      <c r="S6128" s="526" t="str">
        <f t="shared" si="1704"/>
        <v/>
      </c>
      <c r="V6128" s="433">
        <f>VLOOKUP(A6128,[3]Cartilha!$A:$A,1,FALSE)</f>
        <v>94294</v>
      </c>
      <c r="W6128" s="367"/>
    </row>
    <row r="6129" spans="1:23" x14ac:dyDescent="0.2">
      <c r="A6129" s="623" t="s">
        <v>2101</v>
      </c>
      <c r="B6129" s="616"/>
      <c r="C6129" s="659" t="s">
        <v>6968</v>
      </c>
      <c r="D6129" s="612">
        <v>0</v>
      </c>
      <c r="E6129" s="621"/>
      <c r="F6129" s="614">
        <f t="shared" si="1697"/>
        <v>0</v>
      </c>
      <c r="G6129" s="518"/>
      <c r="H6129" s="446"/>
      <c r="I6129" s="447"/>
      <c r="J6129" s="448"/>
      <c r="K6129" s="419"/>
      <c r="L6129" s="446"/>
      <c r="M6129" s="446"/>
      <c r="N6129" s="447"/>
      <c r="O6129" s="448"/>
      <c r="P6129" s="420"/>
      <c r="Q6129" s="525" t="str">
        <f>IF(OR(SUM(J6130:J6143)&gt;0,SUM(O6130:O6143)&gt;0),"xx","")</f>
        <v>xx</v>
      </c>
      <c r="R6129" s="526" t="str">
        <f t="shared" si="1705"/>
        <v>x</v>
      </c>
      <c r="S6129" s="526" t="str">
        <f t="shared" si="1704"/>
        <v>x</v>
      </c>
      <c r="V6129" s="433" t="str">
        <f>VLOOKUP(A6129,[3]Cartilha!$A:$A,1,FALSE)</f>
        <v>10.3.12</v>
      </c>
      <c r="W6129" s="367"/>
    </row>
    <row r="6130" spans="1:23" hidden="1" x14ac:dyDescent="0.2">
      <c r="A6130" s="623">
        <v>97097</v>
      </c>
      <c r="B6130" s="616" t="s">
        <v>3171</v>
      </c>
      <c r="C6130" s="620" t="s">
        <v>4302</v>
      </c>
      <c r="D6130" s="612" t="s">
        <v>170</v>
      </c>
      <c r="E6130" s="621">
        <v>33.08</v>
      </c>
      <c r="F6130" s="614">
        <f t="shared" si="1697"/>
        <v>39.880000000000003</v>
      </c>
      <c r="G6130" s="510"/>
      <c r="H6130" s="423"/>
      <c r="I6130" s="422">
        <f t="shared" ref="I6130:I6143" si="1706">IF(ISBLANK(E6130),0,ROUND(F6130*G6130,2))</f>
        <v>0</v>
      </c>
      <c r="J6130" s="422">
        <f t="shared" ref="J6130:J6143" si="1707">IF(ISBLANK(G6130),0,ROUND(G6130*H6130,2))</f>
        <v>0</v>
      </c>
      <c r="K6130" s="419"/>
      <c r="L6130" s="423">
        <f t="shared" ref="L6130:L6143" si="1708">G6130</f>
        <v>0</v>
      </c>
      <c r="M6130" s="423">
        <f t="shared" ref="M6130:M6143" si="1709">H6130</f>
        <v>0</v>
      </c>
      <c r="N6130" s="422">
        <f t="shared" ref="N6130:N6143" si="1710">IF(ISBLANK(E6130),0,ROUND(F6130*L6130,2))</f>
        <v>0</v>
      </c>
      <c r="O6130" s="422">
        <f t="shared" ref="O6130:O6143" si="1711">IF(ISBLANK(L6130),0,ROUND(L6130*M6130,2))</f>
        <v>0</v>
      </c>
      <c r="P6130" s="420"/>
      <c r="Q6130" s="532"/>
      <c r="R6130" s="526" t="str">
        <f t="shared" si="1705"/>
        <v/>
      </c>
      <c r="S6130" s="526" t="str">
        <f t="shared" si="1704"/>
        <v/>
      </c>
      <c r="V6130" s="433">
        <f>VLOOKUP(A6130,[3]Cartilha!$A:$A,1,FALSE)</f>
        <v>97097</v>
      </c>
      <c r="W6130" s="367"/>
    </row>
    <row r="6131" spans="1:23" hidden="1" x14ac:dyDescent="0.2">
      <c r="A6131" s="623">
        <v>101747</v>
      </c>
      <c r="B6131" s="616" t="s">
        <v>3171</v>
      </c>
      <c r="C6131" s="620" t="s">
        <v>5258</v>
      </c>
      <c r="D6131" s="612" t="s">
        <v>170</v>
      </c>
      <c r="E6131" s="621">
        <v>62.64</v>
      </c>
      <c r="F6131" s="614">
        <f t="shared" si="1697"/>
        <v>75.52</v>
      </c>
      <c r="G6131" s="510"/>
      <c r="H6131" s="423"/>
      <c r="I6131" s="422">
        <f t="shared" si="1706"/>
        <v>0</v>
      </c>
      <c r="J6131" s="422">
        <f t="shared" si="1707"/>
        <v>0</v>
      </c>
      <c r="K6131" s="419"/>
      <c r="L6131" s="423">
        <f t="shared" si="1708"/>
        <v>0</v>
      </c>
      <c r="M6131" s="423">
        <f t="shared" si="1709"/>
        <v>0</v>
      </c>
      <c r="N6131" s="422">
        <f t="shared" si="1710"/>
        <v>0</v>
      </c>
      <c r="O6131" s="422">
        <f t="shared" si="1711"/>
        <v>0</v>
      </c>
      <c r="P6131" s="420"/>
      <c r="Q6131" s="532"/>
      <c r="R6131" s="526" t="str">
        <f t="shared" si="1705"/>
        <v/>
      </c>
      <c r="S6131" s="526" t="str">
        <f t="shared" si="1704"/>
        <v/>
      </c>
      <c r="V6131" s="433">
        <f>VLOOKUP(A6131,[3]Cartilha!$A:$A,1,FALSE)</f>
        <v>101747</v>
      </c>
      <c r="W6131" s="367"/>
    </row>
    <row r="6132" spans="1:23" ht="22.5" hidden="1" x14ac:dyDescent="0.2">
      <c r="A6132" s="623">
        <v>103074</v>
      </c>
      <c r="B6132" s="616" t="s">
        <v>3171</v>
      </c>
      <c r="C6132" s="620" t="s">
        <v>6969</v>
      </c>
      <c r="D6132" s="612" t="s">
        <v>170</v>
      </c>
      <c r="E6132" s="621">
        <v>160.47999999999999</v>
      </c>
      <c r="F6132" s="614">
        <f t="shared" si="1697"/>
        <v>193.47</v>
      </c>
      <c r="G6132" s="510"/>
      <c r="H6132" s="423"/>
      <c r="I6132" s="422">
        <f t="shared" si="1706"/>
        <v>0</v>
      </c>
      <c r="J6132" s="422">
        <f t="shared" si="1707"/>
        <v>0</v>
      </c>
      <c r="K6132" s="419"/>
      <c r="L6132" s="423">
        <f t="shared" si="1708"/>
        <v>0</v>
      </c>
      <c r="M6132" s="423">
        <f t="shared" si="1709"/>
        <v>0</v>
      </c>
      <c r="N6132" s="422">
        <f t="shared" si="1710"/>
        <v>0</v>
      </c>
      <c r="O6132" s="422">
        <f t="shared" si="1711"/>
        <v>0</v>
      </c>
      <c r="P6132" s="420"/>
      <c r="Q6132" s="532"/>
      <c r="R6132" s="526" t="str">
        <f t="shared" si="1705"/>
        <v/>
      </c>
      <c r="S6132" s="526" t="str">
        <f t="shared" si="1704"/>
        <v/>
      </c>
      <c r="V6132" s="433">
        <f>VLOOKUP(A6132,[3]Cartilha!$A:$A,1,FALSE)</f>
        <v>103074</v>
      </c>
      <c r="W6132" s="367"/>
    </row>
    <row r="6133" spans="1:23" ht="22.5" hidden="1" x14ac:dyDescent="0.2">
      <c r="A6133" s="623">
        <v>103075</v>
      </c>
      <c r="B6133" s="616" t="s">
        <v>3171</v>
      </c>
      <c r="C6133" s="620" t="s">
        <v>6970</v>
      </c>
      <c r="D6133" s="612" t="s">
        <v>170</v>
      </c>
      <c r="E6133" s="621">
        <v>193.56</v>
      </c>
      <c r="F6133" s="614">
        <f t="shared" si="1697"/>
        <v>233.36</v>
      </c>
      <c r="G6133" s="510"/>
      <c r="H6133" s="423"/>
      <c r="I6133" s="422">
        <f t="shared" si="1706"/>
        <v>0</v>
      </c>
      <c r="J6133" s="422">
        <f t="shared" si="1707"/>
        <v>0</v>
      </c>
      <c r="K6133" s="419"/>
      <c r="L6133" s="423">
        <f t="shared" si="1708"/>
        <v>0</v>
      </c>
      <c r="M6133" s="423">
        <f t="shared" si="1709"/>
        <v>0</v>
      </c>
      <c r="N6133" s="422">
        <f t="shared" si="1710"/>
        <v>0</v>
      </c>
      <c r="O6133" s="422">
        <f t="shared" si="1711"/>
        <v>0</v>
      </c>
      <c r="P6133" s="420"/>
      <c r="Q6133" s="532"/>
      <c r="R6133" s="526" t="str">
        <f t="shared" si="1705"/>
        <v/>
      </c>
      <c r="S6133" s="526" t="str">
        <f t="shared" si="1704"/>
        <v/>
      </c>
      <c r="V6133" s="433">
        <f>VLOOKUP(A6133,[3]Cartilha!$A:$A,1,FALSE)</f>
        <v>103075</v>
      </c>
      <c r="W6133" s="367"/>
    </row>
    <row r="6134" spans="1:23" ht="22.5" hidden="1" x14ac:dyDescent="0.2">
      <c r="A6134" s="623">
        <v>94990</v>
      </c>
      <c r="B6134" s="616" t="s">
        <v>3171</v>
      </c>
      <c r="C6134" s="620" t="s">
        <v>1724</v>
      </c>
      <c r="D6134" s="612" t="s">
        <v>171</v>
      </c>
      <c r="E6134" s="621">
        <v>716.87</v>
      </c>
      <c r="F6134" s="614">
        <f t="shared" si="1697"/>
        <v>864.26</v>
      </c>
      <c r="G6134" s="510"/>
      <c r="H6134" s="423"/>
      <c r="I6134" s="422">
        <f t="shared" si="1706"/>
        <v>0</v>
      </c>
      <c r="J6134" s="422">
        <f t="shared" si="1707"/>
        <v>0</v>
      </c>
      <c r="K6134" s="419"/>
      <c r="L6134" s="423">
        <f t="shared" si="1708"/>
        <v>0</v>
      </c>
      <c r="M6134" s="423">
        <f t="shared" si="1709"/>
        <v>0</v>
      </c>
      <c r="N6134" s="422">
        <f t="shared" si="1710"/>
        <v>0</v>
      </c>
      <c r="O6134" s="422">
        <f t="shared" si="1711"/>
        <v>0</v>
      </c>
      <c r="P6134" s="420"/>
      <c r="Q6134" s="532"/>
      <c r="R6134" s="526" t="str">
        <f t="shared" si="1705"/>
        <v/>
      </c>
      <c r="S6134" s="526" t="str">
        <f t="shared" si="1704"/>
        <v/>
      </c>
      <c r="V6134" s="433">
        <f>VLOOKUP(A6134,[3]Cartilha!$A:$A,1,FALSE)</f>
        <v>94990</v>
      </c>
      <c r="W6134" s="367"/>
    </row>
    <row r="6135" spans="1:23" ht="22.5" hidden="1" x14ac:dyDescent="0.2">
      <c r="A6135" s="623">
        <v>94991</v>
      </c>
      <c r="B6135" s="616" t="s">
        <v>3171</v>
      </c>
      <c r="C6135" s="620" t="s">
        <v>1725</v>
      </c>
      <c r="D6135" s="612" t="s">
        <v>171</v>
      </c>
      <c r="E6135" s="621">
        <v>577.37</v>
      </c>
      <c r="F6135" s="614">
        <f t="shared" si="1697"/>
        <v>696.08</v>
      </c>
      <c r="G6135" s="510"/>
      <c r="H6135" s="423"/>
      <c r="I6135" s="422">
        <f t="shared" si="1706"/>
        <v>0</v>
      </c>
      <c r="J6135" s="422">
        <f t="shared" si="1707"/>
        <v>0</v>
      </c>
      <c r="K6135" s="419"/>
      <c r="L6135" s="423">
        <f t="shared" si="1708"/>
        <v>0</v>
      </c>
      <c r="M6135" s="423">
        <f t="shared" si="1709"/>
        <v>0</v>
      </c>
      <c r="N6135" s="422">
        <f t="shared" si="1710"/>
        <v>0</v>
      </c>
      <c r="O6135" s="422">
        <f t="shared" si="1711"/>
        <v>0</v>
      </c>
      <c r="P6135" s="420"/>
      <c r="Q6135" s="532"/>
      <c r="R6135" s="526" t="str">
        <f t="shared" si="1705"/>
        <v/>
      </c>
      <c r="S6135" s="526" t="str">
        <f t="shared" si="1704"/>
        <v/>
      </c>
      <c r="V6135" s="433">
        <f>VLOOKUP(A6135,[3]Cartilha!$A:$A,1,FALSE)</f>
        <v>94991</v>
      </c>
      <c r="W6135" s="367"/>
    </row>
    <row r="6136" spans="1:23" ht="22.5" hidden="1" x14ac:dyDescent="0.2">
      <c r="A6136" s="623">
        <v>94992</v>
      </c>
      <c r="B6136" s="616" t="s">
        <v>3171</v>
      </c>
      <c r="C6136" s="620" t="s">
        <v>1726</v>
      </c>
      <c r="D6136" s="612" t="s">
        <v>170</v>
      </c>
      <c r="E6136" s="621">
        <v>95.96</v>
      </c>
      <c r="F6136" s="614">
        <f t="shared" si="1697"/>
        <v>115.69</v>
      </c>
      <c r="G6136" s="510"/>
      <c r="H6136" s="423"/>
      <c r="I6136" s="422">
        <f t="shared" si="1706"/>
        <v>0</v>
      </c>
      <c r="J6136" s="422">
        <f t="shared" si="1707"/>
        <v>0</v>
      </c>
      <c r="K6136" s="419"/>
      <c r="L6136" s="423">
        <f t="shared" si="1708"/>
        <v>0</v>
      </c>
      <c r="M6136" s="423">
        <f t="shared" si="1709"/>
        <v>0</v>
      </c>
      <c r="N6136" s="422">
        <f t="shared" si="1710"/>
        <v>0</v>
      </c>
      <c r="O6136" s="422">
        <f t="shared" si="1711"/>
        <v>0</v>
      </c>
      <c r="P6136" s="420"/>
      <c r="Q6136" s="532"/>
      <c r="R6136" s="526" t="str">
        <f t="shared" si="1705"/>
        <v/>
      </c>
      <c r="S6136" s="526" t="str">
        <f t="shared" si="1704"/>
        <v/>
      </c>
      <c r="V6136" s="433">
        <f>VLOOKUP(A6136,[3]Cartilha!$A:$A,1,FALSE)</f>
        <v>94992</v>
      </c>
      <c r="W6136" s="367"/>
    </row>
    <row r="6137" spans="1:23" ht="22.5" hidden="1" x14ac:dyDescent="0.2">
      <c r="A6137" s="623">
        <v>94993</v>
      </c>
      <c r="B6137" s="616" t="s">
        <v>3171</v>
      </c>
      <c r="C6137" s="620" t="s">
        <v>1727</v>
      </c>
      <c r="D6137" s="612" t="s">
        <v>170</v>
      </c>
      <c r="E6137" s="621">
        <v>87.58</v>
      </c>
      <c r="F6137" s="614">
        <f t="shared" si="1697"/>
        <v>105.59</v>
      </c>
      <c r="G6137" s="510"/>
      <c r="H6137" s="423"/>
      <c r="I6137" s="422">
        <f t="shared" si="1706"/>
        <v>0</v>
      </c>
      <c r="J6137" s="422">
        <f t="shared" si="1707"/>
        <v>0</v>
      </c>
      <c r="K6137" s="419"/>
      <c r="L6137" s="423">
        <f t="shared" si="1708"/>
        <v>0</v>
      </c>
      <c r="M6137" s="423">
        <f t="shared" si="1709"/>
        <v>0</v>
      </c>
      <c r="N6137" s="422">
        <f t="shared" si="1710"/>
        <v>0</v>
      </c>
      <c r="O6137" s="422">
        <f t="shared" si="1711"/>
        <v>0</v>
      </c>
      <c r="P6137" s="420"/>
      <c r="Q6137" s="532"/>
      <c r="R6137" s="526" t="str">
        <f t="shared" si="1705"/>
        <v/>
      </c>
      <c r="S6137" s="526" t="str">
        <f t="shared" si="1704"/>
        <v/>
      </c>
      <c r="V6137" s="433">
        <f>VLOOKUP(A6137,[3]Cartilha!$A:$A,1,FALSE)</f>
        <v>94993</v>
      </c>
      <c r="W6137" s="367"/>
    </row>
    <row r="6138" spans="1:23" ht="22.5" x14ac:dyDescent="0.2">
      <c r="A6138" s="623">
        <v>94994</v>
      </c>
      <c r="B6138" s="616" t="s">
        <v>3171</v>
      </c>
      <c r="C6138" s="620" t="s">
        <v>1728</v>
      </c>
      <c r="D6138" s="612" t="s">
        <v>170</v>
      </c>
      <c r="E6138" s="621">
        <v>113.03</v>
      </c>
      <c r="F6138" s="614">
        <f t="shared" si="1697"/>
        <v>136.27000000000001</v>
      </c>
      <c r="G6138" s="510">
        <v>100</v>
      </c>
      <c r="H6138" s="423">
        <f>F6138</f>
        <v>136.27000000000001</v>
      </c>
      <c r="I6138" s="422">
        <f t="shared" si="1706"/>
        <v>13627</v>
      </c>
      <c r="J6138" s="422">
        <f t="shared" si="1707"/>
        <v>13627</v>
      </c>
      <c r="K6138" s="419"/>
      <c r="L6138" s="423">
        <f t="shared" si="1708"/>
        <v>100</v>
      </c>
      <c r="M6138" s="423">
        <f t="shared" si="1709"/>
        <v>136.27000000000001</v>
      </c>
      <c r="N6138" s="422">
        <f t="shared" si="1710"/>
        <v>13627</v>
      </c>
      <c r="O6138" s="422">
        <f t="shared" si="1711"/>
        <v>13627</v>
      </c>
      <c r="P6138" s="420"/>
      <c r="Q6138" s="532"/>
      <c r="R6138" s="526" t="str">
        <f t="shared" si="1705"/>
        <v>x</v>
      </c>
      <c r="S6138" s="526" t="str">
        <f t="shared" si="1704"/>
        <v>x</v>
      </c>
      <c r="V6138" s="433">
        <f>VLOOKUP(A6138,[3]Cartilha!$A:$A,1,FALSE)</f>
        <v>94994</v>
      </c>
      <c r="W6138" s="367"/>
    </row>
    <row r="6139" spans="1:23" ht="22.5" hidden="1" x14ac:dyDescent="0.2">
      <c r="A6139" s="623">
        <v>94995</v>
      </c>
      <c r="B6139" s="616" t="s">
        <v>3171</v>
      </c>
      <c r="C6139" s="620" t="s">
        <v>1729</v>
      </c>
      <c r="D6139" s="612" t="s">
        <v>170</v>
      </c>
      <c r="E6139" s="621">
        <v>101.87</v>
      </c>
      <c r="F6139" s="614">
        <f t="shared" si="1697"/>
        <v>122.81</v>
      </c>
      <c r="G6139" s="510"/>
      <c r="H6139" s="423"/>
      <c r="I6139" s="422">
        <f t="shared" si="1706"/>
        <v>0</v>
      </c>
      <c r="J6139" s="422">
        <f t="shared" si="1707"/>
        <v>0</v>
      </c>
      <c r="K6139" s="419"/>
      <c r="L6139" s="423">
        <f t="shared" si="1708"/>
        <v>0</v>
      </c>
      <c r="M6139" s="423">
        <f t="shared" si="1709"/>
        <v>0</v>
      </c>
      <c r="N6139" s="422">
        <f t="shared" si="1710"/>
        <v>0</v>
      </c>
      <c r="O6139" s="422">
        <f t="shared" si="1711"/>
        <v>0</v>
      </c>
      <c r="P6139" s="420"/>
      <c r="Q6139" s="532"/>
      <c r="R6139" s="526" t="str">
        <f t="shared" si="1705"/>
        <v/>
      </c>
      <c r="S6139" s="526" t="str">
        <f t="shared" si="1704"/>
        <v/>
      </c>
      <c r="V6139" s="433">
        <f>VLOOKUP(A6139,[3]Cartilha!$A:$A,1,FALSE)</f>
        <v>94995</v>
      </c>
      <c r="W6139" s="367"/>
    </row>
    <row r="6140" spans="1:23" ht="22.5" hidden="1" x14ac:dyDescent="0.2">
      <c r="A6140" s="623">
        <v>94996</v>
      </c>
      <c r="B6140" s="616" t="s">
        <v>3171</v>
      </c>
      <c r="C6140" s="620" t="s">
        <v>1730</v>
      </c>
      <c r="D6140" s="612" t="s">
        <v>170</v>
      </c>
      <c r="E6140" s="621">
        <v>127.42</v>
      </c>
      <c r="F6140" s="614">
        <f t="shared" si="1697"/>
        <v>153.62</v>
      </c>
      <c r="G6140" s="510"/>
      <c r="H6140" s="423"/>
      <c r="I6140" s="422">
        <f t="shared" si="1706"/>
        <v>0</v>
      </c>
      <c r="J6140" s="422">
        <f t="shared" si="1707"/>
        <v>0</v>
      </c>
      <c r="K6140" s="419"/>
      <c r="L6140" s="423">
        <f t="shared" si="1708"/>
        <v>0</v>
      </c>
      <c r="M6140" s="423">
        <f t="shared" si="1709"/>
        <v>0</v>
      </c>
      <c r="N6140" s="422">
        <f t="shared" si="1710"/>
        <v>0</v>
      </c>
      <c r="O6140" s="422">
        <f t="shared" si="1711"/>
        <v>0</v>
      </c>
      <c r="P6140" s="420"/>
      <c r="Q6140" s="532"/>
      <c r="R6140" s="526" t="str">
        <f t="shared" si="1705"/>
        <v/>
      </c>
      <c r="S6140" s="526" t="str">
        <f t="shared" si="1704"/>
        <v/>
      </c>
      <c r="V6140" s="433">
        <f>VLOOKUP(A6140,[3]Cartilha!$A:$A,1,FALSE)</f>
        <v>94996</v>
      </c>
      <c r="W6140" s="367"/>
    </row>
    <row r="6141" spans="1:23" ht="22.5" hidden="1" x14ac:dyDescent="0.2">
      <c r="A6141" s="623">
        <v>94997</v>
      </c>
      <c r="B6141" s="616" t="s">
        <v>3171</v>
      </c>
      <c r="C6141" s="620" t="s">
        <v>1731</v>
      </c>
      <c r="D6141" s="612" t="s">
        <v>170</v>
      </c>
      <c r="E6141" s="621">
        <v>113.47</v>
      </c>
      <c r="F6141" s="614">
        <f t="shared" si="1697"/>
        <v>136.80000000000001</v>
      </c>
      <c r="G6141" s="510"/>
      <c r="H6141" s="423"/>
      <c r="I6141" s="422">
        <f t="shared" si="1706"/>
        <v>0</v>
      </c>
      <c r="J6141" s="422">
        <f t="shared" si="1707"/>
        <v>0</v>
      </c>
      <c r="K6141" s="419"/>
      <c r="L6141" s="423">
        <f t="shared" si="1708"/>
        <v>0</v>
      </c>
      <c r="M6141" s="423">
        <f t="shared" si="1709"/>
        <v>0</v>
      </c>
      <c r="N6141" s="422">
        <f t="shared" si="1710"/>
        <v>0</v>
      </c>
      <c r="O6141" s="422">
        <f t="shared" si="1711"/>
        <v>0</v>
      </c>
      <c r="P6141" s="420"/>
      <c r="Q6141" s="532"/>
      <c r="R6141" s="526" t="str">
        <f t="shared" si="1705"/>
        <v/>
      </c>
      <c r="S6141" s="526" t="str">
        <f t="shared" si="1704"/>
        <v/>
      </c>
      <c r="V6141" s="433">
        <f>VLOOKUP(A6141,[3]Cartilha!$A:$A,1,FALSE)</f>
        <v>94997</v>
      </c>
      <c r="W6141" s="367"/>
    </row>
    <row r="6142" spans="1:23" ht="22.5" hidden="1" x14ac:dyDescent="0.2">
      <c r="A6142" s="623">
        <v>94998</v>
      </c>
      <c r="B6142" s="616" t="s">
        <v>3171</v>
      </c>
      <c r="C6142" s="620" t="s">
        <v>1732</v>
      </c>
      <c r="D6142" s="612" t="s">
        <v>170</v>
      </c>
      <c r="E6142" s="621">
        <v>143.27000000000001</v>
      </c>
      <c r="F6142" s="614">
        <f t="shared" si="1697"/>
        <v>172.73</v>
      </c>
      <c r="G6142" s="510"/>
      <c r="H6142" s="423"/>
      <c r="I6142" s="422">
        <f t="shared" si="1706"/>
        <v>0</v>
      </c>
      <c r="J6142" s="422">
        <f t="shared" si="1707"/>
        <v>0</v>
      </c>
      <c r="K6142" s="419"/>
      <c r="L6142" s="423">
        <f t="shared" si="1708"/>
        <v>0</v>
      </c>
      <c r="M6142" s="423">
        <f t="shared" si="1709"/>
        <v>0</v>
      </c>
      <c r="N6142" s="422">
        <f t="shared" si="1710"/>
        <v>0</v>
      </c>
      <c r="O6142" s="422">
        <f t="shared" si="1711"/>
        <v>0</v>
      </c>
      <c r="P6142" s="420"/>
      <c r="Q6142" s="532"/>
      <c r="R6142" s="526" t="str">
        <f t="shared" si="1705"/>
        <v/>
      </c>
      <c r="S6142" s="526" t="str">
        <f t="shared" si="1704"/>
        <v/>
      </c>
      <c r="V6142" s="433">
        <f>VLOOKUP(A6142,[3]Cartilha!$A:$A,1,FALSE)</f>
        <v>94998</v>
      </c>
      <c r="W6142" s="367"/>
    </row>
    <row r="6143" spans="1:23" ht="22.5" hidden="1" x14ac:dyDescent="0.2">
      <c r="A6143" s="623">
        <v>94999</v>
      </c>
      <c r="B6143" s="616" t="s">
        <v>3171</v>
      </c>
      <c r="C6143" s="620" t="s">
        <v>1733</v>
      </c>
      <c r="D6143" s="612" t="s">
        <v>170</v>
      </c>
      <c r="E6143" s="621">
        <v>126.53</v>
      </c>
      <c r="F6143" s="614">
        <f t="shared" si="1697"/>
        <v>152.54</v>
      </c>
      <c r="G6143" s="510"/>
      <c r="H6143" s="423"/>
      <c r="I6143" s="422">
        <f t="shared" si="1706"/>
        <v>0</v>
      </c>
      <c r="J6143" s="422">
        <f t="shared" si="1707"/>
        <v>0</v>
      </c>
      <c r="K6143" s="419"/>
      <c r="L6143" s="423">
        <f t="shared" si="1708"/>
        <v>0</v>
      </c>
      <c r="M6143" s="423">
        <f t="shared" si="1709"/>
        <v>0</v>
      </c>
      <c r="N6143" s="422">
        <f t="shared" si="1710"/>
        <v>0</v>
      </c>
      <c r="O6143" s="422">
        <f t="shared" si="1711"/>
        <v>0</v>
      </c>
      <c r="P6143" s="420"/>
      <c r="Q6143" s="532"/>
      <c r="R6143" s="526" t="str">
        <f t="shared" si="1705"/>
        <v/>
      </c>
      <c r="S6143" s="526" t="str">
        <f t="shared" si="1704"/>
        <v/>
      </c>
      <c r="V6143" s="433">
        <f>VLOOKUP(A6143,[3]Cartilha!$A:$A,1,FALSE)</f>
        <v>94999</v>
      </c>
      <c r="W6143" s="367"/>
    </row>
    <row r="6144" spans="1:23" hidden="1" x14ac:dyDescent="0.2">
      <c r="A6144" s="623" t="s">
        <v>2102</v>
      </c>
      <c r="B6144" s="616"/>
      <c r="C6144" s="620" t="s">
        <v>62</v>
      </c>
      <c r="D6144" s="612">
        <v>0</v>
      </c>
      <c r="E6144" s="621"/>
      <c r="F6144" s="614">
        <f t="shared" si="1697"/>
        <v>0</v>
      </c>
      <c r="G6144" s="518"/>
      <c r="H6144" s="446"/>
      <c r="I6144" s="447"/>
      <c r="J6144" s="448"/>
      <c r="K6144" s="419"/>
      <c r="L6144" s="446"/>
      <c r="M6144" s="446"/>
      <c r="N6144" s="447"/>
      <c r="O6144" s="448"/>
      <c r="P6144" s="420"/>
      <c r="Q6144" s="525" t="str">
        <f>IF(OR(SUM(J6145:J6159)&gt;0,SUM(O6145:O6159)&gt;0),"xx","")</f>
        <v/>
      </c>
      <c r="R6144" s="526" t="str">
        <f t="shared" si="1705"/>
        <v/>
      </c>
      <c r="S6144" s="526" t="str">
        <f t="shared" si="1704"/>
        <v/>
      </c>
      <c r="V6144" s="433" t="str">
        <f>VLOOKUP(A6144,[3]Cartilha!$A:$A,1,FALSE)</f>
        <v>10.3.13</v>
      </c>
      <c r="W6144" s="367"/>
    </row>
    <row r="6145" spans="1:23" hidden="1" x14ac:dyDescent="0.2">
      <c r="A6145" s="623">
        <v>98685</v>
      </c>
      <c r="B6145" s="616" t="s">
        <v>3171</v>
      </c>
      <c r="C6145" s="620" t="s">
        <v>4952</v>
      </c>
      <c r="D6145" s="612" t="s">
        <v>7029</v>
      </c>
      <c r="E6145" s="621">
        <v>75.14</v>
      </c>
      <c r="F6145" s="614">
        <f t="shared" si="1697"/>
        <v>90.59</v>
      </c>
      <c r="G6145" s="510"/>
      <c r="H6145" s="423"/>
      <c r="I6145" s="422">
        <f t="shared" ref="I6145:I6159" si="1712">IF(ISBLANK(E6145),0,ROUND(F6145*G6145,2))</f>
        <v>0</v>
      </c>
      <c r="J6145" s="422">
        <f t="shared" ref="J6145:J6159" si="1713">IF(ISBLANK(G6145),0,ROUND(G6145*H6145,2))</f>
        <v>0</v>
      </c>
      <c r="K6145" s="419"/>
      <c r="L6145" s="423">
        <f t="shared" ref="L6145:L6159" si="1714">G6145</f>
        <v>0</v>
      </c>
      <c r="M6145" s="423">
        <f t="shared" ref="M6145:M6159" si="1715">H6145</f>
        <v>0</v>
      </c>
      <c r="N6145" s="422">
        <f t="shared" ref="N6145:N6159" si="1716">IF(ISBLANK(E6145),0,ROUND(F6145*L6145,2))</f>
        <v>0</v>
      </c>
      <c r="O6145" s="422">
        <f t="shared" ref="O6145:O6159" si="1717">IF(ISBLANK(L6145),0,ROUND(L6145*M6145,2))</f>
        <v>0</v>
      </c>
      <c r="P6145" s="420"/>
      <c r="Q6145" s="532"/>
      <c r="R6145" s="526" t="str">
        <f t="shared" si="1705"/>
        <v/>
      </c>
      <c r="S6145" s="526" t="str">
        <f t="shared" si="1704"/>
        <v/>
      </c>
      <c r="V6145" s="433">
        <f>VLOOKUP(A6145,[3]Cartilha!$A:$A,1,FALSE)</f>
        <v>98685</v>
      </c>
      <c r="W6145" s="367"/>
    </row>
    <row r="6146" spans="1:23" hidden="1" x14ac:dyDescent="0.2">
      <c r="A6146" s="623">
        <v>101738</v>
      </c>
      <c r="B6146" s="616" t="s">
        <v>3171</v>
      </c>
      <c r="C6146" s="620" t="s">
        <v>5253</v>
      </c>
      <c r="D6146" s="612" t="s">
        <v>7029</v>
      </c>
      <c r="E6146" s="621">
        <v>27.3</v>
      </c>
      <c r="F6146" s="614">
        <f t="shared" si="1697"/>
        <v>32.909999999999997</v>
      </c>
      <c r="G6146" s="510"/>
      <c r="H6146" s="423"/>
      <c r="I6146" s="422">
        <f t="shared" si="1712"/>
        <v>0</v>
      </c>
      <c r="J6146" s="422">
        <f t="shared" si="1713"/>
        <v>0</v>
      </c>
      <c r="K6146" s="419"/>
      <c r="L6146" s="423">
        <f t="shared" si="1714"/>
        <v>0</v>
      </c>
      <c r="M6146" s="423">
        <f t="shared" si="1715"/>
        <v>0</v>
      </c>
      <c r="N6146" s="422">
        <f t="shared" si="1716"/>
        <v>0</v>
      </c>
      <c r="O6146" s="422">
        <f t="shared" si="1717"/>
        <v>0</v>
      </c>
      <c r="P6146" s="420"/>
      <c r="Q6146" s="532"/>
      <c r="R6146" s="526" t="str">
        <f t="shared" si="1705"/>
        <v/>
      </c>
      <c r="S6146" s="526" t="str">
        <f t="shared" si="1704"/>
        <v/>
      </c>
      <c r="V6146" s="433">
        <f>VLOOKUP(A6146,[3]Cartilha!$A:$A,1,FALSE)</f>
        <v>101738</v>
      </c>
      <c r="W6146" s="367"/>
    </row>
    <row r="6147" spans="1:23" hidden="1" x14ac:dyDescent="0.2">
      <c r="A6147" s="623">
        <v>101739</v>
      </c>
      <c r="B6147" s="616" t="s">
        <v>3171</v>
      </c>
      <c r="C6147" s="620" t="s">
        <v>5254</v>
      </c>
      <c r="D6147" s="612" t="s">
        <v>7029</v>
      </c>
      <c r="E6147" s="621">
        <v>30.53</v>
      </c>
      <c r="F6147" s="614">
        <f t="shared" si="1697"/>
        <v>36.81</v>
      </c>
      <c r="G6147" s="510"/>
      <c r="H6147" s="423"/>
      <c r="I6147" s="422">
        <f t="shared" si="1712"/>
        <v>0</v>
      </c>
      <c r="J6147" s="422">
        <f t="shared" si="1713"/>
        <v>0</v>
      </c>
      <c r="K6147" s="419"/>
      <c r="L6147" s="423">
        <f t="shared" si="1714"/>
        <v>0</v>
      </c>
      <c r="M6147" s="423">
        <f t="shared" si="1715"/>
        <v>0</v>
      </c>
      <c r="N6147" s="422">
        <f t="shared" si="1716"/>
        <v>0</v>
      </c>
      <c r="O6147" s="422">
        <f t="shared" si="1717"/>
        <v>0</v>
      </c>
      <c r="P6147" s="420"/>
      <c r="Q6147" s="532"/>
      <c r="R6147" s="526" t="str">
        <f t="shared" si="1705"/>
        <v/>
      </c>
      <c r="S6147" s="526" t="str">
        <f t="shared" si="1704"/>
        <v/>
      </c>
      <c r="V6147" s="433">
        <f>VLOOKUP(A6147,[3]Cartilha!$A:$A,1,FALSE)</f>
        <v>101739</v>
      </c>
      <c r="W6147" s="367"/>
    </row>
    <row r="6148" spans="1:23" hidden="1" x14ac:dyDescent="0.2">
      <c r="A6148" s="623">
        <v>101740</v>
      </c>
      <c r="B6148" s="616" t="s">
        <v>3171</v>
      </c>
      <c r="C6148" s="620" t="s">
        <v>5255</v>
      </c>
      <c r="D6148" s="612" t="s">
        <v>7029</v>
      </c>
      <c r="E6148" s="621">
        <v>44.92</v>
      </c>
      <c r="F6148" s="614">
        <f t="shared" si="1697"/>
        <v>54.16</v>
      </c>
      <c r="G6148" s="510"/>
      <c r="H6148" s="423"/>
      <c r="I6148" s="422">
        <f t="shared" si="1712"/>
        <v>0</v>
      </c>
      <c r="J6148" s="422">
        <f t="shared" si="1713"/>
        <v>0</v>
      </c>
      <c r="K6148" s="419"/>
      <c r="L6148" s="423">
        <f t="shared" si="1714"/>
        <v>0</v>
      </c>
      <c r="M6148" s="423">
        <f t="shared" si="1715"/>
        <v>0</v>
      </c>
      <c r="N6148" s="422">
        <f t="shared" si="1716"/>
        <v>0</v>
      </c>
      <c r="O6148" s="422">
        <f t="shared" si="1717"/>
        <v>0</v>
      </c>
      <c r="P6148" s="420"/>
      <c r="Q6148" s="532"/>
      <c r="R6148" s="526" t="str">
        <f t="shared" si="1705"/>
        <v/>
      </c>
      <c r="S6148" s="526" t="str">
        <f t="shared" si="1704"/>
        <v/>
      </c>
      <c r="V6148" s="433">
        <f>VLOOKUP(A6148,[3]Cartilha!$A:$A,1,FALSE)</f>
        <v>101740</v>
      </c>
      <c r="W6148" s="367"/>
    </row>
    <row r="6149" spans="1:23" hidden="1" x14ac:dyDescent="0.2">
      <c r="A6149" s="623">
        <v>101741</v>
      </c>
      <c r="B6149" s="616" t="s">
        <v>3171</v>
      </c>
      <c r="C6149" s="620" t="s">
        <v>5256</v>
      </c>
      <c r="D6149" s="612" t="s">
        <v>7029</v>
      </c>
      <c r="E6149" s="621">
        <v>24.05</v>
      </c>
      <c r="F6149" s="614">
        <f t="shared" si="1697"/>
        <v>28.99</v>
      </c>
      <c r="G6149" s="510"/>
      <c r="H6149" s="423"/>
      <c r="I6149" s="422">
        <f t="shared" si="1712"/>
        <v>0</v>
      </c>
      <c r="J6149" s="422">
        <f t="shared" si="1713"/>
        <v>0</v>
      </c>
      <c r="K6149" s="419"/>
      <c r="L6149" s="423">
        <f t="shared" si="1714"/>
        <v>0</v>
      </c>
      <c r="M6149" s="423">
        <f t="shared" si="1715"/>
        <v>0</v>
      </c>
      <c r="N6149" s="422">
        <f t="shared" si="1716"/>
        <v>0</v>
      </c>
      <c r="O6149" s="422">
        <f t="shared" si="1717"/>
        <v>0</v>
      </c>
      <c r="P6149" s="420"/>
      <c r="Q6149" s="532"/>
      <c r="R6149" s="526" t="str">
        <f t="shared" si="1705"/>
        <v/>
      </c>
      <c r="S6149" s="526" t="str">
        <f t="shared" si="1704"/>
        <v/>
      </c>
      <c r="V6149" s="433">
        <f>VLOOKUP(A6149,[3]Cartilha!$A:$A,1,FALSE)</f>
        <v>101741</v>
      </c>
      <c r="W6149" s="367"/>
    </row>
    <row r="6150" spans="1:23" hidden="1" x14ac:dyDescent="0.2">
      <c r="A6150" s="623">
        <v>101742</v>
      </c>
      <c r="B6150" s="616" t="s">
        <v>3171</v>
      </c>
      <c r="C6150" s="620" t="s">
        <v>5257</v>
      </c>
      <c r="D6150" s="612" t="s">
        <v>7029</v>
      </c>
      <c r="E6150" s="621">
        <v>57.93</v>
      </c>
      <c r="F6150" s="614">
        <f t="shared" si="1697"/>
        <v>69.84</v>
      </c>
      <c r="G6150" s="510"/>
      <c r="H6150" s="423"/>
      <c r="I6150" s="422">
        <f t="shared" si="1712"/>
        <v>0</v>
      </c>
      <c r="J6150" s="422">
        <f t="shared" si="1713"/>
        <v>0</v>
      </c>
      <c r="K6150" s="419"/>
      <c r="L6150" s="423">
        <f t="shared" si="1714"/>
        <v>0</v>
      </c>
      <c r="M6150" s="423">
        <f t="shared" si="1715"/>
        <v>0</v>
      </c>
      <c r="N6150" s="422">
        <f t="shared" si="1716"/>
        <v>0</v>
      </c>
      <c r="O6150" s="422">
        <f t="shared" si="1717"/>
        <v>0</v>
      </c>
      <c r="P6150" s="420"/>
      <c r="Q6150" s="532"/>
      <c r="R6150" s="526" t="str">
        <f t="shared" si="1705"/>
        <v/>
      </c>
      <c r="S6150" s="526" t="str">
        <f t="shared" si="1704"/>
        <v/>
      </c>
      <c r="V6150" s="433">
        <f>VLOOKUP(A6150,[3]Cartilha!$A:$A,1,FALSE)</f>
        <v>101742</v>
      </c>
      <c r="W6150" s="367"/>
    </row>
    <row r="6151" spans="1:23" hidden="1" x14ac:dyDescent="0.2">
      <c r="A6151" s="623">
        <v>98686</v>
      </c>
      <c r="B6151" s="616" t="s">
        <v>3171</v>
      </c>
      <c r="C6151" s="620" t="s">
        <v>4953</v>
      </c>
      <c r="D6151" s="612" t="s">
        <v>7029</v>
      </c>
      <c r="E6151" s="621">
        <v>39.299999999999997</v>
      </c>
      <c r="F6151" s="614">
        <f t="shared" si="1697"/>
        <v>47.38</v>
      </c>
      <c r="G6151" s="510"/>
      <c r="H6151" s="423"/>
      <c r="I6151" s="422">
        <f t="shared" si="1712"/>
        <v>0</v>
      </c>
      <c r="J6151" s="422">
        <f t="shared" si="1713"/>
        <v>0</v>
      </c>
      <c r="K6151" s="419"/>
      <c r="L6151" s="423">
        <f t="shared" si="1714"/>
        <v>0</v>
      </c>
      <c r="M6151" s="423">
        <f t="shared" si="1715"/>
        <v>0</v>
      </c>
      <c r="N6151" s="422">
        <f t="shared" si="1716"/>
        <v>0</v>
      </c>
      <c r="O6151" s="422">
        <f t="shared" si="1717"/>
        <v>0</v>
      </c>
      <c r="P6151" s="420"/>
      <c r="Q6151" s="532"/>
      <c r="R6151" s="526" t="str">
        <f t="shared" si="1705"/>
        <v/>
      </c>
      <c r="S6151" s="526" t="str">
        <f t="shared" si="1704"/>
        <v/>
      </c>
      <c r="V6151" s="433">
        <f>VLOOKUP(A6151,[3]Cartilha!$A:$A,1,FALSE)</f>
        <v>98686</v>
      </c>
      <c r="W6151" s="367"/>
    </row>
    <row r="6152" spans="1:23" hidden="1" x14ac:dyDescent="0.2">
      <c r="A6152" s="623">
        <v>98688</v>
      </c>
      <c r="B6152" s="616" t="s">
        <v>3171</v>
      </c>
      <c r="C6152" s="620" t="s">
        <v>4954</v>
      </c>
      <c r="D6152" s="612" t="s">
        <v>7029</v>
      </c>
      <c r="E6152" s="621">
        <v>53.56</v>
      </c>
      <c r="F6152" s="614">
        <f t="shared" si="1697"/>
        <v>64.569999999999993</v>
      </c>
      <c r="G6152" s="510"/>
      <c r="H6152" s="423"/>
      <c r="I6152" s="422">
        <f t="shared" si="1712"/>
        <v>0</v>
      </c>
      <c r="J6152" s="422">
        <f t="shared" si="1713"/>
        <v>0</v>
      </c>
      <c r="K6152" s="419"/>
      <c r="L6152" s="423">
        <f t="shared" si="1714"/>
        <v>0</v>
      </c>
      <c r="M6152" s="423">
        <f t="shared" si="1715"/>
        <v>0</v>
      </c>
      <c r="N6152" s="422">
        <f t="shared" si="1716"/>
        <v>0</v>
      </c>
      <c r="O6152" s="422">
        <f t="shared" si="1717"/>
        <v>0</v>
      </c>
      <c r="P6152" s="420"/>
      <c r="Q6152" s="532"/>
      <c r="R6152" s="526" t="str">
        <f t="shared" si="1705"/>
        <v/>
      </c>
      <c r="S6152" s="526" t="str">
        <f t="shared" si="1704"/>
        <v/>
      </c>
      <c r="V6152" s="433">
        <f>VLOOKUP(A6152,[3]Cartilha!$A:$A,1,FALSE)</f>
        <v>98688</v>
      </c>
      <c r="W6152" s="367"/>
    </row>
    <row r="6153" spans="1:23" hidden="1" x14ac:dyDescent="0.2">
      <c r="A6153" s="623">
        <v>98689</v>
      </c>
      <c r="B6153" s="616" t="s">
        <v>3171</v>
      </c>
      <c r="C6153" s="620" t="s">
        <v>4955</v>
      </c>
      <c r="D6153" s="612" t="s">
        <v>7029</v>
      </c>
      <c r="E6153" s="621">
        <v>107.76</v>
      </c>
      <c r="F6153" s="614">
        <f t="shared" si="1697"/>
        <v>129.91999999999999</v>
      </c>
      <c r="G6153" s="510"/>
      <c r="H6153" s="423"/>
      <c r="I6153" s="422">
        <f t="shared" si="1712"/>
        <v>0</v>
      </c>
      <c r="J6153" s="422">
        <f t="shared" si="1713"/>
        <v>0</v>
      </c>
      <c r="K6153" s="419"/>
      <c r="L6153" s="423">
        <f t="shared" si="1714"/>
        <v>0</v>
      </c>
      <c r="M6153" s="423">
        <f t="shared" si="1715"/>
        <v>0</v>
      </c>
      <c r="N6153" s="422">
        <f t="shared" si="1716"/>
        <v>0</v>
      </c>
      <c r="O6153" s="422">
        <f t="shared" si="1717"/>
        <v>0</v>
      </c>
      <c r="P6153" s="420"/>
      <c r="Q6153" s="532"/>
      <c r="R6153" s="526" t="str">
        <f t="shared" si="1705"/>
        <v/>
      </c>
      <c r="S6153" s="526" t="str">
        <f t="shared" si="1704"/>
        <v/>
      </c>
      <c r="V6153" s="433">
        <f>VLOOKUP(A6153,[3]Cartilha!$A:$A,1,FALSE)</f>
        <v>98689</v>
      </c>
      <c r="W6153" s="367"/>
    </row>
    <row r="6154" spans="1:23" hidden="1" x14ac:dyDescent="0.2">
      <c r="A6154" s="623">
        <v>98695</v>
      </c>
      <c r="B6154" s="616" t="s">
        <v>3171</v>
      </c>
      <c r="C6154" s="620" t="s">
        <v>4956</v>
      </c>
      <c r="D6154" s="612" t="s">
        <v>7029</v>
      </c>
      <c r="E6154" s="621">
        <v>94.01</v>
      </c>
      <c r="F6154" s="614">
        <f t="shared" si="1697"/>
        <v>113.34</v>
      </c>
      <c r="G6154" s="510"/>
      <c r="H6154" s="423"/>
      <c r="I6154" s="422">
        <f t="shared" si="1712"/>
        <v>0</v>
      </c>
      <c r="J6154" s="422">
        <f t="shared" si="1713"/>
        <v>0</v>
      </c>
      <c r="K6154" s="419"/>
      <c r="L6154" s="423">
        <f t="shared" si="1714"/>
        <v>0</v>
      </c>
      <c r="M6154" s="423">
        <f t="shared" si="1715"/>
        <v>0</v>
      </c>
      <c r="N6154" s="422">
        <f t="shared" si="1716"/>
        <v>0</v>
      </c>
      <c r="O6154" s="422">
        <f t="shared" si="1717"/>
        <v>0</v>
      </c>
      <c r="P6154" s="420"/>
      <c r="Q6154" s="532"/>
      <c r="R6154" s="526" t="str">
        <f t="shared" si="1705"/>
        <v/>
      </c>
      <c r="S6154" s="526" t="str">
        <f t="shared" si="1704"/>
        <v/>
      </c>
      <c r="V6154" s="433">
        <f>VLOOKUP(A6154,[3]Cartilha!$A:$A,1,FALSE)</f>
        <v>98695</v>
      </c>
      <c r="W6154" s="367"/>
    </row>
    <row r="6155" spans="1:23" hidden="1" x14ac:dyDescent="0.2">
      <c r="A6155" s="623">
        <v>98697</v>
      </c>
      <c r="B6155" s="616" t="s">
        <v>3171</v>
      </c>
      <c r="C6155" s="620" t="s">
        <v>4957</v>
      </c>
      <c r="D6155" s="612" t="s">
        <v>7029</v>
      </c>
      <c r="E6155" s="621">
        <v>61.78</v>
      </c>
      <c r="F6155" s="614">
        <f t="shared" si="1697"/>
        <v>74.48</v>
      </c>
      <c r="G6155" s="510"/>
      <c r="H6155" s="423"/>
      <c r="I6155" s="422">
        <f t="shared" si="1712"/>
        <v>0</v>
      </c>
      <c r="J6155" s="422">
        <f t="shared" si="1713"/>
        <v>0</v>
      </c>
      <c r="K6155" s="419"/>
      <c r="L6155" s="423">
        <f t="shared" si="1714"/>
        <v>0</v>
      </c>
      <c r="M6155" s="423">
        <f t="shared" si="1715"/>
        <v>0</v>
      </c>
      <c r="N6155" s="422">
        <f t="shared" si="1716"/>
        <v>0</v>
      </c>
      <c r="O6155" s="422">
        <f t="shared" si="1717"/>
        <v>0</v>
      </c>
      <c r="P6155" s="420"/>
      <c r="Q6155" s="532"/>
      <c r="R6155" s="526" t="str">
        <f t="shared" si="1705"/>
        <v/>
      </c>
      <c r="S6155" s="526" t="str">
        <f t="shared" si="1704"/>
        <v/>
      </c>
      <c r="V6155" s="433">
        <f>VLOOKUP(A6155,[3]Cartilha!$A:$A,1,FALSE)</f>
        <v>98697</v>
      </c>
      <c r="W6155" s="367"/>
    </row>
    <row r="6156" spans="1:23" ht="22.5" hidden="1" x14ac:dyDescent="0.2">
      <c r="A6156" s="623">
        <v>96467</v>
      </c>
      <c r="B6156" s="616" t="s">
        <v>3171</v>
      </c>
      <c r="C6156" s="620" t="s">
        <v>3008</v>
      </c>
      <c r="D6156" s="612" t="s">
        <v>7029</v>
      </c>
      <c r="E6156" s="621">
        <v>6.3</v>
      </c>
      <c r="F6156" s="614">
        <f t="shared" si="1697"/>
        <v>7.6</v>
      </c>
      <c r="G6156" s="510"/>
      <c r="H6156" s="423"/>
      <c r="I6156" s="422">
        <f t="shared" si="1712"/>
        <v>0</v>
      </c>
      <c r="J6156" s="422">
        <f t="shared" si="1713"/>
        <v>0</v>
      </c>
      <c r="K6156" s="419"/>
      <c r="L6156" s="423">
        <f t="shared" si="1714"/>
        <v>0</v>
      </c>
      <c r="M6156" s="423">
        <f t="shared" si="1715"/>
        <v>0</v>
      </c>
      <c r="N6156" s="422">
        <f t="shared" si="1716"/>
        <v>0</v>
      </c>
      <c r="O6156" s="422">
        <f t="shared" si="1717"/>
        <v>0</v>
      </c>
      <c r="P6156" s="420"/>
      <c r="Q6156" s="532"/>
      <c r="R6156" s="526" t="str">
        <f t="shared" si="1705"/>
        <v/>
      </c>
      <c r="S6156" s="526" t="str">
        <f t="shared" si="1704"/>
        <v/>
      </c>
      <c r="V6156" s="433">
        <f>VLOOKUP(A6156,[3]Cartilha!$A:$A,1,FALSE)</f>
        <v>96467</v>
      </c>
      <c r="W6156" s="367"/>
    </row>
    <row r="6157" spans="1:23" hidden="1" x14ac:dyDescent="0.2">
      <c r="A6157" s="623">
        <v>88648</v>
      </c>
      <c r="B6157" s="616" t="s">
        <v>3171</v>
      </c>
      <c r="C6157" s="620" t="s">
        <v>3435</v>
      </c>
      <c r="D6157" s="612" t="s">
        <v>7029</v>
      </c>
      <c r="E6157" s="621">
        <v>6.9</v>
      </c>
      <c r="F6157" s="614">
        <f t="shared" si="1697"/>
        <v>8.32</v>
      </c>
      <c r="G6157" s="510"/>
      <c r="H6157" s="423"/>
      <c r="I6157" s="422">
        <f t="shared" si="1712"/>
        <v>0</v>
      </c>
      <c r="J6157" s="422">
        <f t="shared" si="1713"/>
        <v>0</v>
      </c>
      <c r="K6157" s="419"/>
      <c r="L6157" s="423">
        <f t="shared" si="1714"/>
        <v>0</v>
      </c>
      <c r="M6157" s="423">
        <f t="shared" si="1715"/>
        <v>0</v>
      </c>
      <c r="N6157" s="422">
        <f t="shared" si="1716"/>
        <v>0</v>
      </c>
      <c r="O6157" s="422">
        <f t="shared" si="1717"/>
        <v>0</v>
      </c>
      <c r="P6157" s="420"/>
      <c r="Q6157" s="532"/>
      <c r="R6157" s="526" t="str">
        <f t="shared" si="1705"/>
        <v/>
      </c>
      <c r="S6157" s="526" t="str">
        <f t="shared" si="1704"/>
        <v/>
      </c>
      <c r="V6157" s="433">
        <f>VLOOKUP(A6157,[3]Cartilha!$A:$A,1,FALSE)</f>
        <v>88648</v>
      </c>
      <c r="W6157" s="367"/>
    </row>
    <row r="6158" spans="1:23" hidden="1" x14ac:dyDescent="0.2">
      <c r="A6158" s="623">
        <v>88649</v>
      </c>
      <c r="B6158" s="616" t="s">
        <v>3171</v>
      </c>
      <c r="C6158" s="620" t="s">
        <v>3436</v>
      </c>
      <c r="D6158" s="612" t="s">
        <v>7029</v>
      </c>
      <c r="E6158" s="621">
        <v>7.81</v>
      </c>
      <c r="F6158" s="614">
        <f t="shared" si="1697"/>
        <v>9.42</v>
      </c>
      <c r="G6158" s="510"/>
      <c r="H6158" s="423"/>
      <c r="I6158" s="422">
        <f t="shared" si="1712"/>
        <v>0</v>
      </c>
      <c r="J6158" s="422">
        <f t="shared" si="1713"/>
        <v>0</v>
      </c>
      <c r="K6158" s="419"/>
      <c r="L6158" s="423">
        <f t="shared" si="1714"/>
        <v>0</v>
      </c>
      <c r="M6158" s="423">
        <f t="shared" si="1715"/>
        <v>0</v>
      </c>
      <c r="N6158" s="422">
        <f t="shared" si="1716"/>
        <v>0</v>
      </c>
      <c r="O6158" s="422">
        <f t="shared" si="1717"/>
        <v>0</v>
      </c>
      <c r="P6158" s="420"/>
      <c r="Q6158" s="525"/>
      <c r="R6158" s="526" t="str">
        <f t="shared" si="1705"/>
        <v/>
      </c>
      <c r="S6158" s="526" t="str">
        <f t="shared" si="1704"/>
        <v/>
      </c>
      <c r="V6158" s="433">
        <f>VLOOKUP(A6158,[3]Cartilha!$A:$A,1,FALSE)</f>
        <v>88649</v>
      </c>
      <c r="W6158" s="367"/>
    </row>
    <row r="6159" spans="1:23" hidden="1" x14ac:dyDescent="0.2">
      <c r="A6159" s="623">
        <v>88650</v>
      </c>
      <c r="B6159" s="616" t="s">
        <v>3171</v>
      </c>
      <c r="C6159" s="620" t="s">
        <v>3437</v>
      </c>
      <c r="D6159" s="612" t="s">
        <v>7029</v>
      </c>
      <c r="E6159" s="621">
        <v>14.87</v>
      </c>
      <c r="F6159" s="614">
        <f t="shared" si="1697"/>
        <v>17.93</v>
      </c>
      <c r="G6159" s="510"/>
      <c r="H6159" s="423"/>
      <c r="I6159" s="422">
        <f t="shared" si="1712"/>
        <v>0</v>
      </c>
      <c r="J6159" s="422">
        <f t="shared" si="1713"/>
        <v>0</v>
      </c>
      <c r="K6159" s="419"/>
      <c r="L6159" s="423">
        <f t="shared" si="1714"/>
        <v>0</v>
      </c>
      <c r="M6159" s="423">
        <f t="shared" si="1715"/>
        <v>0</v>
      </c>
      <c r="N6159" s="422">
        <f t="shared" si="1716"/>
        <v>0</v>
      </c>
      <c r="O6159" s="422">
        <f t="shared" si="1717"/>
        <v>0</v>
      </c>
      <c r="P6159" s="420"/>
      <c r="Q6159" s="532"/>
      <c r="R6159" s="526" t="str">
        <f t="shared" si="1705"/>
        <v/>
      </c>
      <c r="S6159" s="526" t="str">
        <f t="shared" si="1704"/>
        <v/>
      </c>
      <c r="V6159" s="433">
        <f>VLOOKUP(A6159,[3]Cartilha!$A:$A,1,FALSE)</f>
        <v>88650</v>
      </c>
      <c r="W6159" s="367"/>
    </row>
    <row r="6160" spans="1:23" hidden="1" x14ac:dyDescent="0.2">
      <c r="A6160" s="623" t="s">
        <v>2103</v>
      </c>
      <c r="B6160" s="616"/>
      <c r="C6160" s="620" t="s">
        <v>63</v>
      </c>
      <c r="D6160" s="612">
        <v>0</v>
      </c>
      <c r="E6160" s="621"/>
      <c r="F6160" s="614">
        <f t="shared" si="1697"/>
        <v>0</v>
      </c>
      <c r="G6160" s="518"/>
      <c r="H6160" s="446"/>
      <c r="I6160" s="447"/>
      <c r="J6160" s="448"/>
      <c r="K6160" s="419"/>
      <c r="L6160" s="446"/>
      <c r="M6160" s="446"/>
      <c r="N6160" s="447"/>
      <c r="O6160" s="448"/>
      <c r="P6160" s="420"/>
      <c r="Q6160" s="525" t="str">
        <f>IF(OR(SUM(J6160)&gt;0,SUM(O6160)&gt;0),"xx","")</f>
        <v/>
      </c>
      <c r="R6160" s="526" t="str">
        <f t="shared" si="1705"/>
        <v/>
      </c>
      <c r="S6160" s="526" t="str">
        <f t="shared" si="1704"/>
        <v/>
      </c>
      <c r="V6160" s="433" t="str">
        <f>VLOOKUP(A6160,[3]Cartilha!$A:$A,1,FALSE)</f>
        <v>10.3.14</v>
      </c>
      <c r="W6160" s="367"/>
    </row>
    <row r="6161" spans="1:23" hidden="1" x14ac:dyDescent="0.2">
      <c r="A6161" s="623" t="s">
        <v>2104</v>
      </c>
      <c r="B6161" s="616"/>
      <c r="C6161" s="620" t="s">
        <v>64</v>
      </c>
      <c r="D6161" s="612">
        <v>0</v>
      </c>
      <c r="E6161" s="621"/>
      <c r="F6161" s="614">
        <f t="shared" si="1697"/>
        <v>0</v>
      </c>
      <c r="G6161" s="518"/>
      <c r="H6161" s="446"/>
      <c r="I6161" s="447"/>
      <c r="J6161" s="448"/>
      <c r="K6161" s="419"/>
      <c r="L6161" s="446"/>
      <c r="M6161" s="446"/>
      <c r="N6161" s="447"/>
      <c r="O6161" s="448"/>
      <c r="P6161" s="420"/>
      <c r="Q6161" s="525" t="str">
        <f>IF(OR(SUM(J6162:J6164)&gt;0,SUM(O6162:O6164)&gt;0),"xx","")</f>
        <v/>
      </c>
      <c r="R6161" s="526" t="str">
        <f t="shared" si="1705"/>
        <v/>
      </c>
      <c r="S6161" s="526" t="str">
        <f t="shared" si="1704"/>
        <v/>
      </c>
      <c r="V6161" s="433" t="str">
        <f>VLOOKUP(A6161,[3]Cartilha!$A:$A,1,FALSE)</f>
        <v>10.3.15</v>
      </c>
      <c r="W6161" s="367"/>
    </row>
    <row r="6162" spans="1:23" hidden="1" x14ac:dyDescent="0.2">
      <c r="A6162" s="623">
        <v>101743</v>
      </c>
      <c r="B6162" s="616" t="s">
        <v>3171</v>
      </c>
      <c r="C6162" s="620" t="s">
        <v>5259</v>
      </c>
      <c r="D6162" s="612" t="s">
        <v>170</v>
      </c>
      <c r="E6162" s="621">
        <v>164.34</v>
      </c>
      <c r="F6162" s="614">
        <f t="shared" si="1697"/>
        <v>198.13</v>
      </c>
      <c r="G6162" s="510"/>
      <c r="H6162" s="423"/>
      <c r="I6162" s="422">
        <f>IF(ISBLANK(E6162),0,ROUND(F6162*G6162,2))</f>
        <v>0</v>
      </c>
      <c r="J6162" s="422">
        <f>IF(ISBLANK(G6162),0,ROUND(G6162*H6162,2))</f>
        <v>0</v>
      </c>
      <c r="K6162" s="419"/>
      <c r="L6162" s="423">
        <f t="shared" ref="L6162:M6164" si="1718">G6162</f>
        <v>0</v>
      </c>
      <c r="M6162" s="423">
        <f t="shared" si="1718"/>
        <v>0</v>
      </c>
      <c r="N6162" s="422">
        <f>IF(ISBLANK(E6162),0,ROUND(F6162*L6162,2))</f>
        <v>0</v>
      </c>
      <c r="O6162" s="422">
        <f>IF(ISBLANK(L6162),0,ROUND(L6162*M6162,2))</f>
        <v>0</v>
      </c>
      <c r="P6162" s="420"/>
      <c r="Q6162" s="532"/>
      <c r="R6162" s="526" t="str">
        <f t="shared" si="1705"/>
        <v/>
      </c>
      <c r="S6162" s="526" t="str">
        <f t="shared" si="1704"/>
        <v/>
      </c>
      <c r="V6162" s="433">
        <f>VLOOKUP(A6162,[3]Cartilha!$A:$A,1,FALSE)</f>
        <v>101743</v>
      </c>
      <c r="W6162" s="367"/>
    </row>
    <row r="6163" spans="1:23" hidden="1" x14ac:dyDescent="0.2">
      <c r="A6163" s="623">
        <v>101744</v>
      </c>
      <c r="B6163" s="616" t="s">
        <v>3171</v>
      </c>
      <c r="C6163" s="620" t="s">
        <v>5260</v>
      </c>
      <c r="D6163" s="612" t="s">
        <v>170</v>
      </c>
      <c r="E6163" s="621">
        <v>131</v>
      </c>
      <c r="F6163" s="614">
        <f t="shared" si="1697"/>
        <v>157.93</v>
      </c>
      <c r="G6163" s="510"/>
      <c r="H6163" s="423"/>
      <c r="I6163" s="422">
        <f>IF(ISBLANK(E6163),0,ROUND(F6163*G6163,2))</f>
        <v>0</v>
      </c>
      <c r="J6163" s="422">
        <f>IF(ISBLANK(G6163),0,ROUND(G6163*H6163,2))</f>
        <v>0</v>
      </c>
      <c r="K6163" s="419"/>
      <c r="L6163" s="423">
        <f t="shared" si="1718"/>
        <v>0</v>
      </c>
      <c r="M6163" s="423">
        <f t="shared" si="1718"/>
        <v>0</v>
      </c>
      <c r="N6163" s="422">
        <f>IF(ISBLANK(E6163),0,ROUND(F6163*L6163,2))</f>
        <v>0</v>
      </c>
      <c r="O6163" s="422">
        <f>IF(ISBLANK(L6163),0,ROUND(L6163*M6163,2))</f>
        <v>0</v>
      </c>
      <c r="P6163" s="420"/>
      <c r="Q6163" s="532"/>
      <c r="R6163" s="526" t="str">
        <f t="shared" si="1705"/>
        <v/>
      </c>
      <c r="S6163" s="526" t="str">
        <f t="shared" si="1704"/>
        <v/>
      </c>
      <c r="V6163" s="433">
        <f>VLOOKUP(A6163,[3]Cartilha!$A:$A,1,FALSE)</f>
        <v>101744</v>
      </c>
      <c r="W6163" s="367"/>
    </row>
    <row r="6164" spans="1:23" hidden="1" x14ac:dyDescent="0.2">
      <c r="A6164" s="623">
        <v>101745</v>
      </c>
      <c r="B6164" s="616" t="s">
        <v>3171</v>
      </c>
      <c r="C6164" s="620" t="s">
        <v>5261</v>
      </c>
      <c r="D6164" s="612" t="s">
        <v>170</v>
      </c>
      <c r="E6164" s="621">
        <v>160.94</v>
      </c>
      <c r="F6164" s="614">
        <f t="shared" si="1697"/>
        <v>194.03</v>
      </c>
      <c r="G6164" s="510"/>
      <c r="H6164" s="423"/>
      <c r="I6164" s="422">
        <f>IF(ISBLANK(E6164),0,ROUND(F6164*G6164,2))</f>
        <v>0</v>
      </c>
      <c r="J6164" s="422">
        <f>IF(ISBLANK(G6164),0,ROUND(G6164*H6164,2))</f>
        <v>0</v>
      </c>
      <c r="K6164" s="419"/>
      <c r="L6164" s="423">
        <f t="shared" si="1718"/>
        <v>0</v>
      </c>
      <c r="M6164" s="423">
        <f t="shared" si="1718"/>
        <v>0</v>
      </c>
      <c r="N6164" s="422">
        <f>IF(ISBLANK(E6164),0,ROUND(F6164*L6164,2))</f>
        <v>0</v>
      </c>
      <c r="O6164" s="422">
        <f>IF(ISBLANK(L6164),0,ROUND(L6164*M6164,2))</f>
        <v>0</v>
      </c>
      <c r="P6164" s="420"/>
      <c r="Q6164" s="532"/>
      <c r="R6164" s="526" t="str">
        <f t="shared" si="1705"/>
        <v/>
      </c>
      <c r="S6164" s="526" t="str">
        <f t="shared" si="1704"/>
        <v/>
      </c>
      <c r="V6164" s="433">
        <f>VLOOKUP(A6164,[3]Cartilha!$A:$A,1,FALSE)</f>
        <v>101745</v>
      </c>
      <c r="W6164" s="367"/>
    </row>
    <row r="6165" spans="1:23" hidden="1" x14ac:dyDescent="0.2">
      <c r="A6165" s="623" t="s">
        <v>2105</v>
      </c>
      <c r="B6165" s="616"/>
      <c r="C6165" s="620" t="s">
        <v>65</v>
      </c>
      <c r="D6165" s="612">
        <v>0</v>
      </c>
      <c r="E6165" s="621"/>
      <c r="F6165" s="614">
        <f t="shared" si="1697"/>
        <v>0</v>
      </c>
      <c r="G6165" s="518"/>
      <c r="H6165" s="446"/>
      <c r="I6165" s="447"/>
      <c r="J6165" s="448"/>
      <c r="K6165" s="419"/>
      <c r="L6165" s="446"/>
      <c r="M6165" s="446"/>
      <c r="N6165" s="447"/>
      <c r="O6165" s="448"/>
      <c r="P6165" s="420"/>
      <c r="Q6165" s="525" t="str">
        <f>IF(OR(SUM(J6165:J6376)&gt;0,SUM(O6165:O6376)&gt;0),"xx","")</f>
        <v/>
      </c>
      <c r="R6165" s="526" t="str">
        <f t="shared" si="1705"/>
        <v/>
      </c>
      <c r="S6165" s="526" t="str">
        <f t="shared" si="1704"/>
        <v/>
      </c>
      <c r="V6165" s="433" t="str">
        <f>VLOOKUP(A6165,[3]Cartilha!$A:$A,1,FALSE)</f>
        <v>10.4</v>
      </c>
      <c r="W6165" s="367"/>
    </row>
    <row r="6166" spans="1:23" hidden="1" x14ac:dyDescent="0.2">
      <c r="A6166" s="623" t="s">
        <v>2106</v>
      </c>
      <c r="B6166" s="616"/>
      <c r="C6166" s="620" t="s">
        <v>66</v>
      </c>
      <c r="D6166" s="612">
        <v>0</v>
      </c>
      <c r="E6166" s="621"/>
      <c r="F6166" s="614">
        <f t="shared" si="1697"/>
        <v>0</v>
      </c>
      <c r="G6166" s="518"/>
      <c r="H6166" s="446"/>
      <c r="I6166" s="447"/>
      <c r="J6166" s="448"/>
      <c r="K6166" s="419"/>
      <c r="L6166" s="446"/>
      <c r="M6166" s="446"/>
      <c r="N6166" s="447"/>
      <c r="O6166" s="448"/>
      <c r="P6166" s="420"/>
      <c r="Q6166" s="525" t="str">
        <f>IF(OR(SUM(J6166)&gt;0,SUM(O6166)&gt;0),"xx","")</f>
        <v/>
      </c>
      <c r="R6166" s="526" t="str">
        <f t="shared" si="1705"/>
        <v/>
      </c>
      <c r="S6166" s="526" t="str">
        <f t="shared" si="1704"/>
        <v/>
      </c>
      <c r="V6166" s="433" t="str">
        <f>VLOOKUP(A6166,[3]Cartilha!$A:$A,1,FALSE)</f>
        <v>10.4.1</v>
      </c>
      <c r="W6166" s="367"/>
    </row>
    <row r="6167" spans="1:23" hidden="1" x14ac:dyDescent="0.2">
      <c r="A6167" s="623" t="s">
        <v>2107</v>
      </c>
      <c r="B6167" s="616"/>
      <c r="C6167" s="620" t="s">
        <v>30</v>
      </c>
      <c r="D6167" s="612">
        <v>0</v>
      </c>
      <c r="E6167" s="621"/>
      <c r="F6167" s="614">
        <f t="shared" ref="F6167:F6230" si="1719">IF(E6167=0,0,ROUND(E6167*(1+E$13)*(1-E$14),2))</f>
        <v>0</v>
      </c>
      <c r="G6167" s="518"/>
      <c r="H6167" s="446"/>
      <c r="I6167" s="447"/>
      <c r="J6167" s="448"/>
      <c r="K6167" s="419"/>
      <c r="L6167" s="446"/>
      <c r="M6167" s="446"/>
      <c r="N6167" s="447"/>
      <c r="O6167" s="448"/>
      <c r="P6167" s="420"/>
      <c r="Q6167" s="525" t="str">
        <f>IF(OR(SUM(J6168:J6174)&gt;0,SUM(O6168:O6174)&gt;0),"xx","")</f>
        <v/>
      </c>
      <c r="R6167" s="526" t="str">
        <f t="shared" si="1705"/>
        <v/>
      </c>
      <c r="S6167" s="526" t="str">
        <f t="shared" si="1704"/>
        <v/>
      </c>
      <c r="V6167" s="433" t="str">
        <f>VLOOKUP(A6167,[3]Cartilha!$A:$A,1,FALSE)</f>
        <v>10.4.2</v>
      </c>
      <c r="W6167" s="367"/>
    </row>
    <row r="6168" spans="1:23" hidden="1" x14ac:dyDescent="0.2">
      <c r="A6168" s="623">
        <v>100716</v>
      </c>
      <c r="B6168" s="616" t="s">
        <v>3171</v>
      </c>
      <c r="C6168" s="620" t="s">
        <v>4458</v>
      </c>
      <c r="D6168" s="612" t="s">
        <v>170</v>
      </c>
      <c r="E6168" s="621">
        <v>26</v>
      </c>
      <c r="F6168" s="614">
        <f t="shared" si="1719"/>
        <v>31.35</v>
      </c>
      <c r="G6168" s="510"/>
      <c r="H6168" s="426"/>
      <c r="I6168" s="422">
        <f t="shared" ref="I6168:I6174" si="1720">IF(ISBLANK(E6168),0,ROUND(F6168*G6168,2))</f>
        <v>0</v>
      </c>
      <c r="J6168" s="422">
        <f t="shared" ref="J6168:J6174" si="1721">IF(ISBLANK(G6168),0,ROUND(G6168*H6168,2))</f>
        <v>0</v>
      </c>
      <c r="K6168" s="419"/>
      <c r="L6168" s="423">
        <f t="shared" ref="L6168:M6174" si="1722">G6168</f>
        <v>0</v>
      </c>
      <c r="M6168" s="423">
        <f t="shared" si="1722"/>
        <v>0</v>
      </c>
      <c r="N6168" s="422">
        <f t="shared" ref="N6168:N6174" si="1723">IF(ISBLANK(E6168),0,ROUND(F6168*L6168,2))</f>
        <v>0</v>
      </c>
      <c r="O6168" s="422">
        <f t="shared" ref="O6168:O6174" si="1724">IF(ISBLANK(L6168),0,ROUND(L6168*M6168,2))</f>
        <v>0</v>
      </c>
      <c r="P6168" s="420"/>
      <c r="Q6168" s="532"/>
      <c r="R6168" s="526" t="str">
        <f t="shared" si="1705"/>
        <v/>
      </c>
      <c r="S6168" s="526" t="str">
        <f t="shared" si="1704"/>
        <v/>
      </c>
      <c r="V6168" s="433">
        <f>VLOOKUP(A6168,[3]Cartilha!$A:$A,1,FALSE)</f>
        <v>100716</v>
      </c>
      <c r="W6168" s="367"/>
    </row>
    <row r="6169" spans="1:23" hidden="1" x14ac:dyDescent="0.2">
      <c r="A6169" s="623">
        <v>100717</v>
      </c>
      <c r="B6169" s="616" t="s">
        <v>3171</v>
      </c>
      <c r="C6169" s="620" t="s">
        <v>4459</v>
      </c>
      <c r="D6169" s="612" t="s">
        <v>170</v>
      </c>
      <c r="E6169" s="621">
        <v>10.17</v>
      </c>
      <c r="F6169" s="614">
        <f t="shared" si="1719"/>
        <v>12.26</v>
      </c>
      <c r="G6169" s="510"/>
      <c r="H6169" s="426"/>
      <c r="I6169" s="422">
        <f t="shared" si="1720"/>
        <v>0</v>
      </c>
      <c r="J6169" s="422">
        <f t="shared" si="1721"/>
        <v>0</v>
      </c>
      <c r="K6169" s="419"/>
      <c r="L6169" s="423">
        <f t="shared" si="1722"/>
        <v>0</v>
      </c>
      <c r="M6169" s="423">
        <f t="shared" si="1722"/>
        <v>0</v>
      </c>
      <c r="N6169" s="422">
        <f t="shared" si="1723"/>
        <v>0</v>
      </c>
      <c r="O6169" s="422">
        <f t="shared" si="1724"/>
        <v>0</v>
      </c>
      <c r="P6169" s="420"/>
      <c r="Q6169" s="532"/>
      <c r="R6169" s="526" t="str">
        <f t="shared" si="1705"/>
        <v/>
      </c>
      <c r="S6169" s="526" t="str">
        <f t="shared" si="1704"/>
        <v/>
      </c>
      <c r="V6169" s="433">
        <f>VLOOKUP(A6169,[3]Cartilha!$A:$A,1,FALSE)</f>
        <v>100717</v>
      </c>
      <c r="W6169" s="367"/>
    </row>
    <row r="6170" spans="1:23" hidden="1" x14ac:dyDescent="0.2">
      <c r="A6170" s="623">
        <v>100718</v>
      </c>
      <c r="B6170" s="616" t="s">
        <v>3171</v>
      </c>
      <c r="C6170" s="620" t="s">
        <v>4460</v>
      </c>
      <c r="D6170" s="612" t="s">
        <v>7029</v>
      </c>
      <c r="E6170" s="621">
        <v>1.36</v>
      </c>
      <c r="F6170" s="614">
        <f t="shared" si="1719"/>
        <v>1.64</v>
      </c>
      <c r="G6170" s="510"/>
      <c r="H6170" s="426"/>
      <c r="I6170" s="422">
        <f t="shared" si="1720"/>
        <v>0</v>
      </c>
      <c r="J6170" s="422">
        <f t="shared" si="1721"/>
        <v>0</v>
      </c>
      <c r="K6170" s="419"/>
      <c r="L6170" s="423">
        <f t="shared" si="1722"/>
        <v>0</v>
      </c>
      <c r="M6170" s="423">
        <f t="shared" si="1722"/>
        <v>0</v>
      </c>
      <c r="N6170" s="422">
        <f t="shared" si="1723"/>
        <v>0</v>
      </c>
      <c r="O6170" s="422">
        <f t="shared" si="1724"/>
        <v>0</v>
      </c>
      <c r="P6170" s="420"/>
      <c r="Q6170" s="532"/>
      <c r="R6170" s="526" t="str">
        <f t="shared" si="1705"/>
        <v/>
      </c>
      <c r="S6170" s="526" t="str">
        <f t="shared" si="1704"/>
        <v/>
      </c>
      <c r="V6170" s="433">
        <f>VLOOKUP(A6170,[3]Cartilha!$A:$A,1,FALSE)</f>
        <v>100718</v>
      </c>
      <c r="W6170" s="367"/>
    </row>
    <row r="6171" spans="1:23" hidden="1" x14ac:dyDescent="0.2">
      <c r="A6171" s="623">
        <v>88497</v>
      </c>
      <c r="B6171" s="616" t="s">
        <v>3171</v>
      </c>
      <c r="C6171" s="620" t="s">
        <v>324</v>
      </c>
      <c r="D6171" s="612" t="s">
        <v>170</v>
      </c>
      <c r="E6171" s="621">
        <v>18.96</v>
      </c>
      <c r="F6171" s="614">
        <f t="shared" si="1719"/>
        <v>22.86</v>
      </c>
      <c r="G6171" s="510"/>
      <c r="H6171" s="426"/>
      <c r="I6171" s="422">
        <f t="shared" si="1720"/>
        <v>0</v>
      </c>
      <c r="J6171" s="422">
        <f t="shared" si="1721"/>
        <v>0</v>
      </c>
      <c r="K6171" s="419"/>
      <c r="L6171" s="423">
        <f t="shared" si="1722"/>
        <v>0</v>
      </c>
      <c r="M6171" s="423">
        <f t="shared" si="1722"/>
        <v>0</v>
      </c>
      <c r="N6171" s="422">
        <f t="shared" si="1723"/>
        <v>0</v>
      </c>
      <c r="O6171" s="422">
        <f t="shared" si="1724"/>
        <v>0</v>
      </c>
      <c r="P6171" s="420"/>
      <c r="Q6171" s="532"/>
      <c r="R6171" s="526" t="str">
        <f t="shared" si="1705"/>
        <v/>
      </c>
      <c r="S6171" s="526" t="str">
        <f t="shared" si="1704"/>
        <v/>
      </c>
      <c r="V6171" s="433">
        <f>VLOOKUP(A6171,[3]Cartilha!$A:$A,1,FALSE)</f>
        <v>88497</v>
      </c>
      <c r="W6171" s="367"/>
    </row>
    <row r="6172" spans="1:23" hidden="1" x14ac:dyDescent="0.2">
      <c r="A6172" s="623">
        <v>88495</v>
      </c>
      <c r="B6172" s="616" t="s">
        <v>3171</v>
      </c>
      <c r="C6172" s="620" t="s">
        <v>325</v>
      </c>
      <c r="D6172" s="612" t="s">
        <v>170</v>
      </c>
      <c r="E6172" s="621">
        <v>13.64</v>
      </c>
      <c r="F6172" s="614">
        <f t="shared" si="1719"/>
        <v>16.440000000000001</v>
      </c>
      <c r="G6172" s="510"/>
      <c r="H6172" s="426"/>
      <c r="I6172" s="422">
        <f t="shared" si="1720"/>
        <v>0</v>
      </c>
      <c r="J6172" s="422">
        <f t="shared" si="1721"/>
        <v>0</v>
      </c>
      <c r="K6172" s="419"/>
      <c r="L6172" s="423">
        <f t="shared" si="1722"/>
        <v>0</v>
      </c>
      <c r="M6172" s="423">
        <f t="shared" si="1722"/>
        <v>0</v>
      </c>
      <c r="N6172" s="422">
        <f t="shared" si="1723"/>
        <v>0</v>
      </c>
      <c r="O6172" s="422">
        <f t="shared" si="1724"/>
        <v>0</v>
      </c>
      <c r="P6172" s="420"/>
      <c r="Q6172" s="532"/>
      <c r="R6172" s="526" t="str">
        <f t="shared" si="1705"/>
        <v/>
      </c>
      <c r="S6172" s="526" t="str">
        <f t="shared" si="1704"/>
        <v/>
      </c>
      <c r="V6172" s="433">
        <f>VLOOKUP(A6172,[3]Cartilha!$A:$A,1,FALSE)</f>
        <v>88495</v>
      </c>
      <c r="W6172" s="367"/>
    </row>
    <row r="6173" spans="1:23" hidden="1" x14ac:dyDescent="0.2">
      <c r="A6173" s="623">
        <v>88496</v>
      </c>
      <c r="B6173" s="616" t="s">
        <v>3171</v>
      </c>
      <c r="C6173" s="620" t="s">
        <v>326</v>
      </c>
      <c r="D6173" s="612" t="s">
        <v>170</v>
      </c>
      <c r="E6173" s="621">
        <v>32.47</v>
      </c>
      <c r="F6173" s="614">
        <f t="shared" si="1719"/>
        <v>39.15</v>
      </c>
      <c r="G6173" s="510"/>
      <c r="H6173" s="426"/>
      <c r="I6173" s="422">
        <f t="shared" si="1720"/>
        <v>0</v>
      </c>
      <c r="J6173" s="422">
        <f t="shared" si="1721"/>
        <v>0</v>
      </c>
      <c r="K6173" s="419"/>
      <c r="L6173" s="423">
        <f t="shared" si="1722"/>
        <v>0</v>
      </c>
      <c r="M6173" s="423">
        <f t="shared" si="1722"/>
        <v>0</v>
      </c>
      <c r="N6173" s="422">
        <f t="shared" si="1723"/>
        <v>0</v>
      </c>
      <c r="O6173" s="422">
        <f t="shared" si="1724"/>
        <v>0</v>
      </c>
      <c r="P6173" s="420"/>
      <c r="Q6173" s="532"/>
      <c r="R6173" s="526" t="str">
        <f t="shared" si="1705"/>
        <v/>
      </c>
      <c r="S6173" s="526" t="str">
        <f t="shared" si="1704"/>
        <v/>
      </c>
      <c r="V6173" s="433">
        <f>VLOOKUP(A6173,[3]Cartilha!$A:$A,1,FALSE)</f>
        <v>88496</v>
      </c>
      <c r="W6173" s="367"/>
    </row>
    <row r="6174" spans="1:23" hidden="1" x14ac:dyDescent="0.2">
      <c r="A6174" s="623">
        <v>88494</v>
      </c>
      <c r="B6174" s="616" t="s">
        <v>3171</v>
      </c>
      <c r="C6174" s="620" t="s">
        <v>327</v>
      </c>
      <c r="D6174" s="612" t="s">
        <v>170</v>
      </c>
      <c r="E6174" s="621">
        <v>23.74</v>
      </c>
      <c r="F6174" s="614">
        <f t="shared" si="1719"/>
        <v>28.62</v>
      </c>
      <c r="G6174" s="510"/>
      <c r="H6174" s="426"/>
      <c r="I6174" s="422">
        <f t="shared" si="1720"/>
        <v>0</v>
      </c>
      <c r="J6174" s="422">
        <f t="shared" si="1721"/>
        <v>0</v>
      </c>
      <c r="K6174" s="419"/>
      <c r="L6174" s="423">
        <f t="shared" si="1722"/>
        <v>0</v>
      </c>
      <c r="M6174" s="423">
        <f t="shared" si="1722"/>
        <v>0</v>
      </c>
      <c r="N6174" s="422">
        <f t="shared" si="1723"/>
        <v>0</v>
      </c>
      <c r="O6174" s="422">
        <f t="shared" si="1724"/>
        <v>0</v>
      </c>
      <c r="P6174" s="420"/>
      <c r="Q6174" s="532"/>
      <c r="R6174" s="526" t="str">
        <f t="shared" si="1705"/>
        <v/>
      </c>
      <c r="S6174" s="526" t="str">
        <f t="shared" si="1704"/>
        <v/>
      </c>
      <c r="V6174" s="433">
        <f>VLOOKUP(A6174,[3]Cartilha!$A:$A,1,FALSE)</f>
        <v>88494</v>
      </c>
      <c r="W6174" s="367"/>
    </row>
    <row r="6175" spans="1:23" hidden="1" x14ac:dyDescent="0.2">
      <c r="A6175" s="623" t="s">
        <v>2108</v>
      </c>
      <c r="B6175" s="616"/>
      <c r="C6175" s="620" t="s">
        <v>328</v>
      </c>
      <c r="D6175" s="612">
        <v>0</v>
      </c>
      <c r="E6175" s="621"/>
      <c r="F6175" s="614">
        <f t="shared" si="1719"/>
        <v>0</v>
      </c>
      <c r="G6175" s="518"/>
      <c r="H6175" s="446"/>
      <c r="I6175" s="447"/>
      <c r="J6175" s="448"/>
      <c r="K6175" s="419"/>
      <c r="L6175" s="446"/>
      <c r="M6175" s="446"/>
      <c r="N6175" s="447"/>
      <c r="O6175" s="448"/>
      <c r="P6175" s="420"/>
      <c r="Q6175" s="525" t="str">
        <f>IF(OR(SUM(J6176:J6198)&gt;0,SUM(O6176:O6198)&gt;0),"xx","")</f>
        <v/>
      </c>
      <c r="R6175" s="526" t="str">
        <f t="shared" si="1705"/>
        <v/>
      </c>
      <c r="S6175" s="526" t="str">
        <f t="shared" si="1704"/>
        <v/>
      </c>
      <c r="V6175" s="433" t="str">
        <f>VLOOKUP(A6175,[3]Cartilha!$A:$A,1,FALSE)</f>
        <v>10.4.3</v>
      </c>
      <c r="W6175" s="367"/>
    </row>
    <row r="6176" spans="1:23" hidden="1" x14ac:dyDescent="0.2">
      <c r="A6176" s="623">
        <v>102201</v>
      </c>
      <c r="B6176" s="616" t="s">
        <v>3171</v>
      </c>
      <c r="C6176" s="620" t="s">
        <v>7158</v>
      </c>
      <c r="D6176" s="612" t="s">
        <v>170</v>
      </c>
      <c r="E6176" s="621">
        <v>21.02</v>
      </c>
      <c r="F6176" s="614">
        <f t="shared" si="1719"/>
        <v>25.34</v>
      </c>
      <c r="G6176" s="510"/>
      <c r="H6176" s="423"/>
      <c r="I6176" s="422">
        <f t="shared" ref="I6176:I6198" si="1725">IF(ISBLANK(E6176),0,ROUND(F6176*G6176,2))</f>
        <v>0</v>
      </c>
      <c r="J6176" s="422">
        <f t="shared" ref="J6176:J6198" si="1726">IF(ISBLANK(G6176),0,ROUND(G6176*H6176,2))</f>
        <v>0</v>
      </c>
      <c r="K6176" s="419"/>
      <c r="L6176" s="423">
        <f t="shared" ref="L6176:L6198" si="1727">G6176</f>
        <v>0</v>
      </c>
      <c r="M6176" s="423">
        <f t="shared" ref="M6176:M6198" si="1728">H6176</f>
        <v>0</v>
      </c>
      <c r="N6176" s="422">
        <f t="shared" ref="N6176:N6198" si="1729">IF(ISBLANK(E6176),0,ROUND(F6176*L6176,2))</f>
        <v>0</v>
      </c>
      <c r="O6176" s="422">
        <f t="shared" ref="O6176:O6198" si="1730">IF(ISBLANK(L6176),0,ROUND(L6176*M6176,2))</f>
        <v>0</v>
      </c>
      <c r="P6176" s="420"/>
      <c r="Q6176" s="532"/>
      <c r="R6176" s="526" t="str">
        <f t="shared" si="1705"/>
        <v/>
      </c>
      <c r="S6176" s="526" t="str">
        <f t="shared" si="1704"/>
        <v/>
      </c>
      <c r="V6176" s="433">
        <f>VLOOKUP(A6176,[3]Cartilha!$A:$A,1,FALSE)</f>
        <v>102201</v>
      </c>
      <c r="W6176" s="367"/>
    </row>
    <row r="6177" spans="1:23" ht="22.5" hidden="1" x14ac:dyDescent="0.2">
      <c r="A6177" s="623">
        <v>96126</v>
      </c>
      <c r="B6177" s="616" t="s">
        <v>3171</v>
      </c>
      <c r="C6177" s="620" t="s">
        <v>2995</v>
      </c>
      <c r="D6177" s="612" t="s">
        <v>170</v>
      </c>
      <c r="E6177" s="621">
        <v>22.18</v>
      </c>
      <c r="F6177" s="614">
        <f t="shared" si="1719"/>
        <v>26.74</v>
      </c>
      <c r="G6177" s="510"/>
      <c r="H6177" s="423"/>
      <c r="I6177" s="422">
        <f t="shared" si="1725"/>
        <v>0</v>
      </c>
      <c r="J6177" s="422">
        <f t="shared" si="1726"/>
        <v>0</v>
      </c>
      <c r="K6177" s="419"/>
      <c r="L6177" s="423">
        <f t="shared" si="1727"/>
        <v>0</v>
      </c>
      <c r="M6177" s="423">
        <f t="shared" si="1728"/>
        <v>0</v>
      </c>
      <c r="N6177" s="422">
        <f t="shared" si="1729"/>
        <v>0</v>
      </c>
      <c r="O6177" s="422">
        <f t="shared" si="1730"/>
        <v>0</v>
      </c>
      <c r="P6177" s="420"/>
      <c r="Q6177" s="532"/>
      <c r="R6177" s="526" t="str">
        <f t="shared" si="1705"/>
        <v/>
      </c>
      <c r="S6177" s="526" t="str">
        <f t="shared" si="1704"/>
        <v/>
      </c>
      <c r="V6177" s="433">
        <f>VLOOKUP(A6177,[3]Cartilha!$A:$A,1,FALSE)</f>
        <v>96126</v>
      </c>
      <c r="W6177" s="367"/>
    </row>
    <row r="6178" spans="1:23" ht="22.5" hidden="1" x14ac:dyDescent="0.2">
      <c r="A6178" s="623">
        <v>96127</v>
      </c>
      <c r="B6178" s="616" t="s">
        <v>3171</v>
      </c>
      <c r="C6178" s="620" t="s">
        <v>2996</v>
      </c>
      <c r="D6178" s="612" t="s">
        <v>170</v>
      </c>
      <c r="E6178" s="621">
        <v>17.46</v>
      </c>
      <c r="F6178" s="614">
        <f t="shared" si="1719"/>
        <v>21.05</v>
      </c>
      <c r="G6178" s="510"/>
      <c r="H6178" s="423"/>
      <c r="I6178" s="422">
        <f t="shared" si="1725"/>
        <v>0</v>
      </c>
      <c r="J6178" s="422">
        <f t="shared" si="1726"/>
        <v>0</v>
      </c>
      <c r="K6178" s="419"/>
      <c r="L6178" s="423">
        <f t="shared" si="1727"/>
        <v>0</v>
      </c>
      <c r="M6178" s="423">
        <f t="shared" si="1728"/>
        <v>0</v>
      </c>
      <c r="N6178" s="422">
        <f t="shared" si="1729"/>
        <v>0</v>
      </c>
      <c r="O6178" s="422">
        <f t="shared" si="1730"/>
        <v>0</v>
      </c>
      <c r="P6178" s="420"/>
      <c r="Q6178" s="532"/>
      <c r="R6178" s="526" t="str">
        <f t="shared" si="1705"/>
        <v/>
      </c>
      <c r="S6178" s="526" t="str">
        <f t="shared" ref="S6178:S6241" si="1731">IF(Q6178="X","x",IF(Q6178="xx","x",IF(OR(J6178&gt;0,O6178&gt;0),"x","")))</f>
        <v/>
      </c>
      <c r="V6178" s="433">
        <f>VLOOKUP(A6178,[3]Cartilha!$A:$A,1,FALSE)</f>
        <v>96127</v>
      </c>
      <c r="W6178" s="367"/>
    </row>
    <row r="6179" spans="1:23" ht="22.5" hidden="1" x14ac:dyDescent="0.2">
      <c r="A6179" s="623">
        <v>96128</v>
      </c>
      <c r="B6179" s="616" t="s">
        <v>3171</v>
      </c>
      <c r="C6179" s="620" t="s">
        <v>2997</v>
      </c>
      <c r="D6179" s="612" t="s">
        <v>170</v>
      </c>
      <c r="E6179" s="621">
        <v>31.72</v>
      </c>
      <c r="F6179" s="614">
        <f t="shared" si="1719"/>
        <v>38.24</v>
      </c>
      <c r="G6179" s="510"/>
      <c r="H6179" s="423"/>
      <c r="I6179" s="422">
        <f t="shared" si="1725"/>
        <v>0</v>
      </c>
      <c r="J6179" s="422">
        <f t="shared" si="1726"/>
        <v>0</v>
      </c>
      <c r="K6179" s="419"/>
      <c r="L6179" s="423">
        <f t="shared" si="1727"/>
        <v>0</v>
      </c>
      <c r="M6179" s="423">
        <f t="shared" si="1728"/>
        <v>0</v>
      </c>
      <c r="N6179" s="422">
        <f t="shared" si="1729"/>
        <v>0</v>
      </c>
      <c r="O6179" s="422">
        <f t="shared" si="1730"/>
        <v>0</v>
      </c>
      <c r="P6179" s="420"/>
      <c r="Q6179" s="532"/>
      <c r="R6179" s="526" t="str">
        <f t="shared" si="1705"/>
        <v/>
      </c>
      <c r="S6179" s="526" t="str">
        <f t="shared" si="1731"/>
        <v/>
      </c>
      <c r="V6179" s="433">
        <f>VLOOKUP(A6179,[3]Cartilha!$A:$A,1,FALSE)</f>
        <v>96128</v>
      </c>
      <c r="W6179" s="367"/>
    </row>
    <row r="6180" spans="1:23" ht="22.5" hidden="1" x14ac:dyDescent="0.2">
      <c r="A6180" s="623">
        <v>96129</v>
      </c>
      <c r="B6180" s="616" t="s">
        <v>3171</v>
      </c>
      <c r="C6180" s="620" t="s">
        <v>2998</v>
      </c>
      <c r="D6180" s="612" t="s">
        <v>170</v>
      </c>
      <c r="E6180" s="621">
        <v>34.76</v>
      </c>
      <c r="F6180" s="614">
        <f t="shared" si="1719"/>
        <v>41.91</v>
      </c>
      <c r="G6180" s="510"/>
      <c r="H6180" s="423"/>
      <c r="I6180" s="422">
        <f t="shared" si="1725"/>
        <v>0</v>
      </c>
      <c r="J6180" s="422">
        <f t="shared" si="1726"/>
        <v>0</v>
      </c>
      <c r="K6180" s="419"/>
      <c r="L6180" s="423">
        <f t="shared" si="1727"/>
        <v>0</v>
      </c>
      <c r="M6180" s="423">
        <f t="shared" si="1728"/>
        <v>0</v>
      </c>
      <c r="N6180" s="422">
        <f t="shared" si="1729"/>
        <v>0</v>
      </c>
      <c r="O6180" s="422">
        <f t="shared" si="1730"/>
        <v>0</v>
      </c>
      <c r="P6180" s="420"/>
      <c r="Q6180" s="532"/>
      <c r="R6180" s="526" t="str">
        <f t="shared" si="1705"/>
        <v/>
      </c>
      <c r="S6180" s="526" t="str">
        <f t="shared" si="1731"/>
        <v/>
      </c>
      <c r="V6180" s="433">
        <f>VLOOKUP(A6180,[3]Cartilha!$A:$A,1,FALSE)</f>
        <v>96129</v>
      </c>
      <c r="W6180" s="367"/>
    </row>
    <row r="6181" spans="1:23" hidden="1" x14ac:dyDescent="0.2">
      <c r="A6181" s="623">
        <v>96130</v>
      </c>
      <c r="B6181" s="616" t="s">
        <v>3171</v>
      </c>
      <c r="C6181" s="620" t="s">
        <v>2999</v>
      </c>
      <c r="D6181" s="612" t="s">
        <v>170</v>
      </c>
      <c r="E6181" s="621">
        <v>23.67</v>
      </c>
      <c r="F6181" s="614">
        <f t="shared" si="1719"/>
        <v>28.54</v>
      </c>
      <c r="G6181" s="510"/>
      <c r="H6181" s="423"/>
      <c r="I6181" s="422">
        <f t="shared" si="1725"/>
        <v>0</v>
      </c>
      <c r="J6181" s="422">
        <f t="shared" si="1726"/>
        <v>0</v>
      </c>
      <c r="K6181" s="419"/>
      <c r="L6181" s="423">
        <f t="shared" si="1727"/>
        <v>0</v>
      </c>
      <c r="M6181" s="423">
        <f t="shared" si="1728"/>
        <v>0</v>
      </c>
      <c r="N6181" s="422">
        <f t="shared" si="1729"/>
        <v>0</v>
      </c>
      <c r="O6181" s="422">
        <f t="shared" si="1730"/>
        <v>0</v>
      </c>
      <c r="P6181" s="420"/>
      <c r="Q6181" s="532"/>
      <c r="R6181" s="526" t="str">
        <f t="shared" si="1705"/>
        <v/>
      </c>
      <c r="S6181" s="526" t="str">
        <f t="shared" si="1731"/>
        <v/>
      </c>
      <c r="V6181" s="433">
        <f>VLOOKUP(A6181,[3]Cartilha!$A:$A,1,FALSE)</f>
        <v>96130</v>
      </c>
      <c r="W6181" s="367"/>
    </row>
    <row r="6182" spans="1:23" ht="22.5" hidden="1" x14ac:dyDescent="0.2">
      <c r="A6182" s="623">
        <v>96131</v>
      </c>
      <c r="B6182" s="616" t="s">
        <v>3171</v>
      </c>
      <c r="C6182" s="620" t="s">
        <v>3000</v>
      </c>
      <c r="D6182" s="612" t="s">
        <v>170</v>
      </c>
      <c r="E6182" s="621">
        <v>30.89</v>
      </c>
      <c r="F6182" s="614">
        <f t="shared" si="1719"/>
        <v>37.24</v>
      </c>
      <c r="G6182" s="510"/>
      <c r="H6182" s="423"/>
      <c r="I6182" s="422">
        <f t="shared" si="1725"/>
        <v>0</v>
      </c>
      <c r="J6182" s="422">
        <f t="shared" si="1726"/>
        <v>0</v>
      </c>
      <c r="K6182" s="419"/>
      <c r="L6182" s="423">
        <f t="shared" si="1727"/>
        <v>0</v>
      </c>
      <c r="M6182" s="423">
        <f t="shared" si="1728"/>
        <v>0</v>
      </c>
      <c r="N6182" s="422">
        <f t="shared" si="1729"/>
        <v>0</v>
      </c>
      <c r="O6182" s="422">
        <f t="shared" si="1730"/>
        <v>0</v>
      </c>
      <c r="P6182" s="420"/>
      <c r="Q6182" s="532"/>
      <c r="R6182" s="526" t="str">
        <f t="shared" si="1705"/>
        <v/>
      </c>
      <c r="S6182" s="526" t="str">
        <f t="shared" si="1731"/>
        <v/>
      </c>
      <c r="V6182" s="433">
        <f>VLOOKUP(A6182,[3]Cartilha!$A:$A,1,FALSE)</f>
        <v>96131</v>
      </c>
      <c r="W6182" s="367"/>
    </row>
    <row r="6183" spans="1:23" ht="22.5" hidden="1" x14ac:dyDescent="0.2">
      <c r="A6183" s="623">
        <v>96132</v>
      </c>
      <c r="B6183" s="616" t="s">
        <v>3171</v>
      </c>
      <c r="C6183" s="620" t="s">
        <v>3001</v>
      </c>
      <c r="D6183" s="612" t="s">
        <v>170</v>
      </c>
      <c r="E6183" s="621">
        <v>24.61</v>
      </c>
      <c r="F6183" s="614">
        <f t="shared" si="1719"/>
        <v>29.67</v>
      </c>
      <c r="G6183" s="510"/>
      <c r="H6183" s="423"/>
      <c r="I6183" s="422">
        <f t="shared" si="1725"/>
        <v>0</v>
      </c>
      <c r="J6183" s="422">
        <f t="shared" si="1726"/>
        <v>0</v>
      </c>
      <c r="K6183" s="419"/>
      <c r="L6183" s="423">
        <f t="shared" si="1727"/>
        <v>0</v>
      </c>
      <c r="M6183" s="423">
        <f t="shared" si="1728"/>
        <v>0</v>
      </c>
      <c r="N6183" s="422">
        <f t="shared" si="1729"/>
        <v>0</v>
      </c>
      <c r="O6183" s="422">
        <f t="shared" si="1730"/>
        <v>0</v>
      </c>
      <c r="P6183" s="420"/>
      <c r="Q6183" s="532"/>
      <c r="R6183" s="526" t="str">
        <f t="shared" si="1705"/>
        <v/>
      </c>
      <c r="S6183" s="526" t="str">
        <f t="shared" si="1731"/>
        <v/>
      </c>
      <c r="V6183" s="433">
        <f>VLOOKUP(A6183,[3]Cartilha!$A:$A,1,FALSE)</f>
        <v>96132</v>
      </c>
      <c r="W6183" s="367"/>
    </row>
    <row r="6184" spans="1:23" ht="22.5" hidden="1" x14ac:dyDescent="0.2">
      <c r="A6184" s="623">
        <v>96133</v>
      </c>
      <c r="B6184" s="616" t="s">
        <v>3171</v>
      </c>
      <c r="C6184" s="620" t="s">
        <v>3002</v>
      </c>
      <c r="D6184" s="612" t="s">
        <v>170</v>
      </c>
      <c r="E6184" s="621">
        <v>43.59</v>
      </c>
      <c r="F6184" s="614">
        <f t="shared" si="1719"/>
        <v>52.55</v>
      </c>
      <c r="G6184" s="510"/>
      <c r="H6184" s="423"/>
      <c r="I6184" s="422">
        <f t="shared" si="1725"/>
        <v>0</v>
      </c>
      <c r="J6184" s="422">
        <f t="shared" si="1726"/>
        <v>0</v>
      </c>
      <c r="K6184" s="419"/>
      <c r="L6184" s="423">
        <f t="shared" si="1727"/>
        <v>0</v>
      </c>
      <c r="M6184" s="423">
        <f t="shared" si="1728"/>
        <v>0</v>
      </c>
      <c r="N6184" s="422">
        <f t="shared" si="1729"/>
        <v>0</v>
      </c>
      <c r="O6184" s="422">
        <f t="shared" si="1730"/>
        <v>0</v>
      </c>
      <c r="P6184" s="420"/>
      <c r="Q6184" s="532"/>
      <c r="R6184" s="526" t="str">
        <f t="shared" si="1705"/>
        <v/>
      </c>
      <c r="S6184" s="526" t="str">
        <f t="shared" si="1731"/>
        <v/>
      </c>
      <c r="V6184" s="433">
        <f>VLOOKUP(A6184,[3]Cartilha!$A:$A,1,FALSE)</f>
        <v>96133</v>
      </c>
      <c r="W6184" s="367"/>
    </row>
    <row r="6185" spans="1:23" ht="22.5" hidden="1" x14ac:dyDescent="0.2">
      <c r="A6185" s="623">
        <v>96134</v>
      </c>
      <c r="B6185" s="616" t="s">
        <v>3171</v>
      </c>
      <c r="C6185" s="620" t="s">
        <v>3003</v>
      </c>
      <c r="D6185" s="612" t="s">
        <v>170</v>
      </c>
      <c r="E6185" s="621">
        <v>47.64</v>
      </c>
      <c r="F6185" s="614">
        <f t="shared" si="1719"/>
        <v>57.43</v>
      </c>
      <c r="G6185" s="510"/>
      <c r="H6185" s="423"/>
      <c r="I6185" s="422">
        <f t="shared" si="1725"/>
        <v>0</v>
      </c>
      <c r="J6185" s="422">
        <f t="shared" si="1726"/>
        <v>0</v>
      </c>
      <c r="K6185" s="419"/>
      <c r="L6185" s="423">
        <f t="shared" si="1727"/>
        <v>0</v>
      </c>
      <c r="M6185" s="423">
        <f t="shared" si="1728"/>
        <v>0</v>
      </c>
      <c r="N6185" s="422">
        <f t="shared" si="1729"/>
        <v>0</v>
      </c>
      <c r="O6185" s="422">
        <f t="shared" si="1730"/>
        <v>0</v>
      </c>
      <c r="P6185" s="420"/>
      <c r="Q6185" s="532"/>
      <c r="R6185" s="526" t="str">
        <f t="shared" si="1705"/>
        <v/>
      </c>
      <c r="S6185" s="526" t="str">
        <f t="shared" si="1731"/>
        <v/>
      </c>
      <c r="V6185" s="433">
        <f>VLOOKUP(A6185,[3]Cartilha!$A:$A,1,FALSE)</f>
        <v>96134</v>
      </c>
      <c r="W6185" s="367"/>
    </row>
    <row r="6186" spans="1:23" hidden="1" x14ac:dyDescent="0.2">
      <c r="A6186" s="623">
        <v>96135</v>
      </c>
      <c r="B6186" s="616" t="s">
        <v>3171</v>
      </c>
      <c r="C6186" s="620" t="s">
        <v>3004</v>
      </c>
      <c r="D6186" s="612" t="s">
        <v>170</v>
      </c>
      <c r="E6186" s="621">
        <v>32.89</v>
      </c>
      <c r="F6186" s="614">
        <f t="shared" si="1719"/>
        <v>39.65</v>
      </c>
      <c r="G6186" s="510"/>
      <c r="H6186" s="423"/>
      <c r="I6186" s="422">
        <f t="shared" si="1725"/>
        <v>0</v>
      </c>
      <c r="J6186" s="422">
        <f t="shared" si="1726"/>
        <v>0</v>
      </c>
      <c r="K6186" s="419"/>
      <c r="L6186" s="423">
        <f t="shared" si="1727"/>
        <v>0</v>
      </c>
      <c r="M6186" s="423">
        <f t="shared" si="1728"/>
        <v>0</v>
      </c>
      <c r="N6186" s="422">
        <f t="shared" si="1729"/>
        <v>0</v>
      </c>
      <c r="O6186" s="422">
        <f t="shared" si="1730"/>
        <v>0</v>
      </c>
      <c r="P6186" s="420"/>
      <c r="Q6186" s="532"/>
      <c r="R6186" s="526" t="str">
        <f t="shared" si="1705"/>
        <v/>
      </c>
      <c r="S6186" s="526" t="str">
        <f t="shared" si="1731"/>
        <v/>
      </c>
      <c r="V6186" s="433">
        <f>VLOOKUP(A6186,[3]Cartilha!$A:$A,1,FALSE)</f>
        <v>96135</v>
      </c>
      <c r="W6186" s="367"/>
    </row>
    <row r="6187" spans="1:23" ht="22.5" hidden="1" x14ac:dyDescent="0.2">
      <c r="A6187" s="623">
        <v>87529</v>
      </c>
      <c r="B6187" s="616" t="s">
        <v>3171</v>
      </c>
      <c r="C6187" s="620" t="s">
        <v>1734</v>
      </c>
      <c r="D6187" s="612" t="s">
        <v>170</v>
      </c>
      <c r="E6187" s="621">
        <v>32.700000000000003</v>
      </c>
      <c r="F6187" s="614">
        <f t="shared" si="1719"/>
        <v>39.42</v>
      </c>
      <c r="G6187" s="510"/>
      <c r="H6187" s="423"/>
      <c r="I6187" s="422">
        <f t="shared" si="1725"/>
        <v>0</v>
      </c>
      <c r="J6187" s="422">
        <f t="shared" si="1726"/>
        <v>0</v>
      </c>
      <c r="K6187" s="419"/>
      <c r="L6187" s="423">
        <f t="shared" si="1727"/>
        <v>0</v>
      </c>
      <c r="M6187" s="423">
        <f t="shared" si="1728"/>
        <v>0</v>
      </c>
      <c r="N6187" s="422">
        <f t="shared" si="1729"/>
        <v>0</v>
      </c>
      <c r="O6187" s="422">
        <f t="shared" si="1730"/>
        <v>0</v>
      </c>
      <c r="P6187" s="420"/>
      <c r="Q6187" s="532"/>
      <c r="R6187" s="526" t="str">
        <f t="shared" si="1705"/>
        <v/>
      </c>
      <c r="S6187" s="526" t="str">
        <f t="shared" si="1731"/>
        <v/>
      </c>
      <c r="V6187" s="433">
        <f>VLOOKUP(A6187,[3]Cartilha!$A:$A,1,FALSE)</f>
        <v>87529</v>
      </c>
      <c r="W6187" s="367"/>
    </row>
    <row r="6188" spans="1:23" ht="22.5" hidden="1" x14ac:dyDescent="0.2">
      <c r="A6188" s="623">
        <v>87530</v>
      </c>
      <c r="B6188" s="616" t="s">
        <v>3171</v>
      </c>
      <c r="C6188" s="620" t="s">
        <v>1735</v>
      </c>
      <c r="D6188" s="612" t="s">
        <v>170</v>
      </c>
      <c r="E6188" s="621">
        <v>37.89</v>
      </c>
      <c r="F6188" s="614">
        <f t="shared" si="1719"/>
        <v>45.68</v>
      </c>
      <c r="G6188" s="510"/>
      <c r="H6188" s="423"/>
      <c r="I6188" s="422">
        <f t="shared" si="1725"/>
        <v>0</v>
      </c>
      <c r="J6188" s="422">
        <f t="shared" si="1726"/>
        <v>0</v>
      </c>
      <c r="K6188" s="419"/>
      <c r="L6188" s="423">
        <f t="shared" si="1727"/>
        <v>0</v>
      </c>
      <c r="M6188" s="423">
        <f t="shared" si="1728"/>
        <v>0</v>
      </c>
      <c r="N6188" s="422">
        <f t="shared" si="1729"/>
        <v>0</v>
      </c>
      <c r="O6188" s="422">
        <f t="shared" si="1730"/>
        <v>0</v>
      </c>
      <c r="P6188" s="420"/>
      <c r="Q6188" s="525"/>
      <c r="R6188" s="526" t="str">
        <f t="shared" ref="R6188:R6251" si="1732">IF(Q6188="X","x",IF(Q6188="xx","x",IF(O6188&gt;0,"x","")))</f>
        <v/>
      </c>
      <c r="S6188" s="526" t="str">
        <f t="shared" si="1731"/>
        <v/>
      </c>
      <c r="V6188" s="433">
        <f>VLOOKUP(A6188,[3]Cartilha!$A:$A,1,FALSE)</f>
        <v>87530</v>
      </c>
      <c r="W6188" s="367"/>
    </row>
    <row r="6189" spans="1:23" ht="33.75" hidden="1" x14ac:dyDescent="0.2">
      <c r="A6189" s="623">
        <v>87538</v>
      </c>
      <c r="B6189" s="616" t="s">
        <v>3171</v>
      </c>
      <c r="C6189" s="620" t="s">
        <v>1736</v>
      </c>
      <c r="D6189" s="612" t="s">
        <v>170</v>
      </c>
      <c r="E6189" s="621">
        <v>67.400000000000006</v>
      </c>
      <c r="F6189" s="614">
        <f t="shared" si="1719"/>
        <v>81.260000000000005</v>
      </c>
      <c r="G6189" s="510"/>
      <c r="H6189" s="423"/>
      <c r="I6189" s="422">
        <f t="shared" si="1725"/>
        <v>0</v>
      </c>
      <c r="J6189" s="422">
        <f t="shared" si="1726"/>
        <v>0</v>
      </c>
      <c r="K6189" s="419"/>
      <c r="L6189" s="423">
        <f t="shared" si="1727"/>
        <v>0</v>
      </c>
      <c r="M6189" s="423">
        <f t="shared" si="1728"/>
        <v>0</v>
      </c>
      <c r="N6189" s="422">
        <f t="shared" si="1729"/>
        <v>0</v>
      </c>
      <c r="O6189" s="422">
        <f t="shared" si="1730"/>
        <v>0</v>
      </c>
      <c r="P6189" s="420"/>
      <c r="Q6189" s="532"/>
      <c r="R6189" s="526" t="str">
        <f t="shared" si="1732"/>
        <v/>
      </c>
      <c r="S6189" s="526" t="str">
        <f t="shared" si="1731"/>
        <v/>
      </c>
      <c r="V6189" s="433">
        <f>VLOOKUP(A6189,[3]Cartilha!$A:$A,1,FALSE)</f>
        <v>87538</v>
      </c>
      <c r="W6189" s="367"/>
    </row>
    <row r="6190" spans="1:23" ht="33.75" hidden="1" x14ac:dyDescent="0.2">
      <c r="A6190" s="623">
        <v>87543</v>
      </c>
      <c r="B6190" s="616" t="s">
        <v>3171</v>
      </c>
      <c r="C6190" s="620" t="s">
        <v>3438</v>
      </c>
      <c r="D6190" s="612" t="s">
        <v>170</v>
      </c>
      <c r="E6190" s="621">
        <v>22.45</v>
      </c>
      <c r="F6190" s="614">
        <f t="shared" si="1719"/>
        <v>27.07</v>
      </c>
      <c r="G6190" s="510"/>
      <c r="H6190" s="423"/>
      <c r="I6190" s="422">
        <f t="shared" si="1725"/>
        <v>0</v>
      </c>
      <c r="J6190" s="422">
        <f t="shared" si="1726"/>
        <v>0</v>
      </c>
      <c r="K6190" s="419"/>
      <c r="L6190" s="423">
        <f t="shared" si="1727"/>
        <v>0</v>
      </c>
      <c r="M6190" s="423">
        <f t="shared" si="1728"/>
        <v>0</v>
      </c>
      <c r="N6190" s="422">
        <f t="shared" si="1729"/>
        <v>0</v>
      </c>
      <c r="O6190" s="422">
        <f t="shared" si="1730"/>
        <v>0</v>
      </c>
      <c r="P6190" s="420"/>
      <c r="Q6190" s="525"/>
      <c r="R6190" s="526" t="str">
        <f t="shared" si="1732"/>
        <v/>
      </c>
      <c r="S6190" s="526" t="str">
        <f t="shared" si="1731"/>
        <v/>
      </c>
      <c r="V6190" s="433">
        <f>VLOOKUP(A6190,[3]Cartilha!$A:$A,1,FALSE)</f>
        <v>87543</v>
      </c>
      <c r="W6190" s="367"/>
    </row>
    <row r="6191" spans="1:23" ht="22.5" hidden="1" x14ac:dyDescent="0.2">
      <c r="A6191" s="623">
        <v>87547</v>
      </c>
      <c r="B6191" s="616" t="s">
        <v>3171</v>
      </c>
      <c r="C6191" s="620" t="s">
        <v>1737</v>
      </c>
      <c r="D6191" s="612" t="s">
        <v>170</v>
      </c>
      <c r="E6191" s="621">
        <v>21.58</v>
      </c>
      <c r="F6191" s="614">
        <f t="shared" si="1719"/>
        <v>26.02</v>
      </c>
      <c r="G6191" s="510"/>
      <c r="H6191" s="423"/>
      <c r="I6191" s="422">
        <f t="shared" si="1725"/>
        <v>0</v>
      </c>
      <c r="J6191" s="422">
        <f t="shared" si="1726"/>
        <v>0</v>
      </c>
      <c r="K6191" s="419"/>
      <c r="L6191" s="423">
        <f t="shared" si="1727"/>
        <v>0</v>
      </c>
      <c r="M6191" s="423">
        <f t="shared" si="1728"/>
        <v>0</v>
      </c>
      <c r="N6191" s="422">
        <f t="shared" si="1729"/>
        <v>0</v>
      </c>
      <c r="O6191" s="422">
        <f t="shared" si="1730"/>
        <v>0</v>
      </c>
      <c r="P6191" s="420"/>
      <c r="Q6191" s="532"/>
      <c r="R6191" s="526" t="str">
        <f t="shared" si="1732"/>
        <v/>
      </c>
      <c r="S6191" s="526" t="str">
        <f t="shared" si="1731"/>
        <v/>
      </c>
      <c r="V6191" s="433">
        <f>VLOOKUP(A6191,[3]Cartilha!$A:$A,1,FALSE)</f>
        <v>87547</v>
      </c>
      <c r="W6191" s="367"/>
    </row>
    <row r="6192" spans="1:23" ht="22.5" hidden="1" x14ac:dyDescent="0.2">
      <c r="A6192" s="623">
        <v>87548</v>
      </c>
      <c r="B6192" s="616" t="s">
        <v>3171</v>
      </c>
      <c r="C6192" s="620" t="s">
        <v>1738</v>
      </c>
      <c r="D6192" s="612" t="s">
        <v>170</v>
      </c>
      <c r="E6192" s="621">
        <v>24.52</v>
      </c>
      <c r="F6192" s="614">
        <f t="shared" si="1719"/>
        <v>29.56</v>
      </c>
      <c r="G6192" s="510"/>
      <c r="H6192" s="423"/>
      <c r="I6192" s="422">
        <f t="shared" si="1725"/>
        <v>0</v>
      </c>
      <c r="J6192" s="422">
        <f t="shared" si="1726"/>
        <v>0</v>
      </c>
      <c r="K6192" s="419"/>
      <c r="L6192" s="423">
        <f t="shared" si="1727"/>
        <v>0</v>
      </c>
      <c r="M6192" s="423">
        <f t="shared" si="1728"/>
        <v>0</v>
      </c>
      <c r="N6192" s="422">
        <f t="shared" si="1729"/>
        <v>0</v>
      </c>
      <c r="O6192" s="422">
        <f t="shared" si="1730"/>
        <v>0</v>
      </c>
      <c r="P6192" s="420"/>
      <c r="Q6192" s="532"/>
      <c r="R6192" s="526" t="str">
        <f t="shared" si="1732"/>
        <v/>
      </c>
      <c r="S6192" s="526" t="str">
        <f t="shared" si="1731"/>
        <v/>
      </c>
      <c r="V6192" s="433">
        <f>VLOOKUP(A6192,[3]Cartilha!$A:$A,1,FALSE)</f>
        <v>87548</v>
      </c>
      <c r="W6192" s="367"/>
    </row>
    <row r="6193" spans="1:23" ht="33.75" hidden="1" x14ac:dyDescent="0.2">
      <c r="A6193" s="623">
        <v>87556</v>
      </c>
      <c r="B6193" s="616" t="s">
        <v>3171</v>
      </c>
      <c r="C6193" s="620" t="s">
        <v>1739</v>
      </c>
      <c r="D6193" s="612" t="s">
        <v>170</v>
      </c>
      <c r="E6193" s="621">
        <v>40.26</v>
      </c>
      <c r="F6193" s="614">
        <f t="shared" si="1719"/>
        <v>48.54</v>
      </c>
      <c r="G6193" s="510"/>
      <c r="H6193" s="423"/>
      <c r="I6193" s="422">
        <f t="shared" si="1725"/>
        <v>0</v>
      </c>
      <c r="J6193" s="422">
        <f t="shared" si="1726"/>
        <v>0</v>
      </c>
      <c r="K6193" s="419"/>
      <c r="L6193" s="423">
        <f t="shared" si="1727"/>
        <v>0</v>
      </c>
      <c r="M6193" s="423">
        <f t="shared" si="1728"/>
        <v>0</v>
      </c>
      <c r="N6193" s="422">
        <f t="shared" si="1729"/>
        <v>0</v>
      </c>
      <c r="O6193" s="422">
        <f t="shared" si="1730"/>
        <v>0</v>
      </c>
      <c r="P6193" s="420"/>
      <c r="Q6193" s="532"/>
      <c r="R6193" s="526" t="str">
        <f t="shared" si="1732"/>
        <v/>
      </c>
      <c r="S6193" s="526" t="str">
        <f t="shared" si="1731"/>
        <v/>
      </c>
      <c r="V6193" s="433">
        <f>VLOOKUP(A6193,[3]Cartilha!$A:$A,1,FALSE)</f>
        <v>87556</v>
      </c>
      <c r="W6193" s="367"/>
    </row>
    <row r="6194" spans="1:23" ht="33.75" hidden="1" x14ac:dyDescent="0.2">
      <c r="A6194" s="623">
        <v>87561</v>
      </c>
      <c r="B6194" s="616" t="s">
        <v>3171</v>
      </c>
      <c r="C6194" s="620" t="s">
        <v>1740</v>
      </c>
      <c r="D6194" s="612" t="s">
        <v>170</v>
      </c>
      <c r="E6194" s="621">
        <v>39.32</v>
      </c>
      <c r="F6194" s="614">
        <f t="shared" si="1719"/>
        <v>47.4</v>
      </c>
      <c r="G6194" s="510"/>
      <c r="H6194" s="423"/>
      <c r="I6194" s="422">
        <f t="shared" si="1725"/>
        <v>0</v>
      </c>
      <c r="J6194" s="422">
        <f t="shared" si="1726"/>
        <v>0</v>
      </c>
      <c r="K6194" s="419"/>
      <c r="L6194" s="423">
        <f t="shared" si="1727"/>
        <v>0</v>
      </c>
      <c r="M6194" s="423">
        <f t="shared" si="1728"/>
        <v>0</v>
      </c>
      <c r="N6194" s="422">
        <f t="shared" si="1729"/>
        <v>0</v>
      </c>
      <c r="O6194" s="422">
        <f t="shared" si="1730"/>
        <v>0</v>
      </c>
      <c r="P6194" s="420"/>
      <c r="Q6194" s="532"/>
      <c r="R6194" s="526" t="str">
        <f t="shared" si="1732"/>
        <v/>
      </c>
      <c r="S6194" s="526" t="str">
        <f t="shared" si="1731"/>
        <v/>
      </c>
      <c r="V6194" s="433">
        <f>VLOOKUP(A6194,[3]Cartilha!$A:$A,1,FALSE)</f>
        <v>87561</v>
      </c>
      <c r="W6194" s="367"/>
    </row>
    <row r="6195" spans="1:23" ht="22.5" hidden="1" x14ac:dyDescent="0.2">
      <c r="A6195" s="623">
        <v>90406</v>
      </c>
      <c r="B6195" s="616" t="s">
        <v>3171</v>
      </c>
      <c r="C6195" s="620" t="s">
        <v>536</v>
      </c>
      <c r="D6195" s="612" t="s">
        <v>170</v>
      </c>
      <c r="E6195" s="621">
        <v>44.38</v>
      </c>
      <c r="F6195" s="614">
        <f t="shared" si="1719"/>
        <v>53.5</v>
      </c>
      <c r="G6195" s="510"/>
      <c r="H6195" s="423"/>
      <c r="I6195" s="422">
        <f t="shared" si="1725"/>
        <v>0</v>
      </c>
      <c r="J6195" s="422">
        <f t="shared" si="1726"/>
        <v>0</v>
      </c>
      <c r="K6195" s="419"/>
      <c r="L6195" s="423">
        <f t="shared" si="1727"/>
        <v>0</v>
      </c>
      <c r="M6195" s="423">
        <f t="shared" si="1728"/>
        <v>0</v>
      </c>
      <c r="N6195" s="422">
        <f t="shared" si="1729"/>
        <v>0</v>
      </c>
      <c r="O6195" s="422">
        <f t="shared" si="1730"/>
        <v>0</v>
      </c>
      <c r="P6195" s="420"/>
      <c r="Q6195" s="532"/>
      <c r="R6195" s="526" t="str">
        <f t="shared" si="1732"/>
        <v/>
      </c>
      <c r="S6195" s="526" t="str">
        <f t="shared" si="1731"/>
        <v/>
      </c>
      <c r="V6195" s="433">
        <f>VLOOKUP(A6195,[3]Cartilha!$A:$A,1,FALSE)</f>
        <v>90406</v>
      </c>
      <c r="W6195" s="367"/>
    </row>
    <row r="6196" spans="1:23" ht="22.5" hidden="1" x14ac:dyDescent="0.2">
      <c r="A6196" s="623">
        <v>90407</v>
      </c>
      <c r="B6196" s="616" t="s">
        <v>3171</v>
      </c>
      <c r="C6196" s="620" t="s">
        <v>537</v>
      </c>
      <c r="D6196" s="612" t="s">
        <v>170</v>
      </c>
      <c r="E6196" s="621">
        <v>49.57</v>
      </c>
      <c r="F6196" s="614">
        <f t="shared" si="1719"/>
        <v>59.76</v>
      </c>
      <c r="G6196" s="510"/>
      <c r="H6196" s="423"/>
      <c r="I6196" s="422">
        <f t="shared" si="1725"/>
        <v>0</v>
      </c>
      <c r="J6196" s="422">
        <f t="shared" si="1726"/>
        <v>0</v>
      </c>
      <c r="K6196" s="419"/>
      <c r="L6196" s="423">
        <f t="shared" si="1727"/>
        <v>0</v>
      </c>
      <c r="M6196" s="423">
        <f t="shared" si="1728"/>
        <v>0</v>
      </c>
      <c r="N6196" s="422">
        <f t="shared" si="1729"/>
        <v>0</v>
      </c>
      <c r="O6196" s="422">
        <f t="shared" si="1730"/>
        <v>0</v>
      </c>
      <c r="P6196" s="420"/>
      <c r="Q6196" s="532"/>
      <c r="R6196" s="526" t="str">
        <f t="shared" si="1732"/>
        <v/>
      </c>
      <c r="S6196" s="526" t="str">
        <f t="shared" si="1731"/>
        <v/>
      </c>
      <c r="V6196" s="433">
        <f>VLOOKUP(A6196,[3]Cartilha!$A:$A,1,FALSE)</f>
        <v>90407</v>
      </c>
      <c r="W6196" s="367"/>
    </row>
    <row r="6197" spans="1:23" ht="22.5" hidden="1" x14ac:dyDescent="0.2">
      <c r="A6197" s="623">
        <v>90408</v>
      </c>
      <c r="B6197" s="616" t="s">
        <v>3171</v>
      </c>
      <c r="C6197" s="620" t="s">
        <v>538</v>
      </c>
      <c r="D6197" s="612" t="s">
        <v>170</v>
      </c>
      <c r="E6197" s="621">
        <v>32.9</v>
      </c>
      <c r="F6197" s="614">
        <f t="shared" si="1719"/>
        <v>39.659999999999997</v>
      </c>
      <c r="G6197" s="510"/>
      <c r="H6197" s="423"/>
      <c r="I6197" s="422">
        <f t="shared" si="1725"/>
        <v>0</v>
      </c>
      <c r="J6197" s="422">
        <f t="shared" si="1726"/>
        <v>0</v>
      </c>
      <c r="K6197" s="419"/>
      <c r="L6197" s="423">
        <f t="shared" si="1727"/>
        <v>0</v>
      </c>
      <c r="M6197" s="423">
        <f t="shared" si="1728"/>
        <v>0</v>
      </c>
      <c r="N6197" s="422">
        <f t="shared" si="1729"/>
        <v>0</v>
      </c>
      <c r="O6197" s="422">
        <f t="shared" si="1730"/>
        <v>0</v>
      </c>
      <c r="P6197" s="420"/>
      <c r="Q6197" s="532"/>
      <c r="R6197" s="526" t="str">
        <f t="shared" si="1732"/>
        <v/>
      </c>
      <c r="S6197" s="526" t="str">
        <f t="shared" si="1731"/>
        <v/>
      </c>
      <c r="V6197" s="433">
        <f>VLOOKUP(A6197,[3]Cartilha!$A:$A,1,FALSE)</f>
        <v>90408</v>
      </c>
      <c r="W6197" s="367"/>
    </row>
    <row r="6198" spans="1:23" ht="22.5" hidden="1" x14ac:dyDescent="0.2">
      <c r="A6198" s="623">
        <v>90409</v>
      </c>
      <c r="B6198" s="616" t="s">
        <v>3171</v>
      </c>
      <c r="C6198" s="620" t="s">
        <v>539</v>
      </c>
      <c r="D6198" s="612" t="s">
        <v>170</v>
      </c>
      <c r="E6198" s="621">
        <v>35.840000000000003</v>
      </c>
      <c r="F6198" s="614">
        <f t="shared" si="1719"/>
        <v>43.21</v>
      </c>
      <c r="G6198" s="510"/>
      <c r="H6198" s="423"/>
      <c r="I6198" s="422">
        <f t="shared" si="1725"/>
        <v>0</v>
      </c>
      <c r="J6198" s="422">
        <f t="shared" si="1726"/>
        <v>0</v>
      </c>
      <c r="K6198" s="419"/>
      <c r="L6198" s="423">
        <f t="shared" si="1727"/>
        <v>0</v>
      </c>
      <c r="M6198" s="423">
        <f t="shared" si="1728"/>
        <v>0</v>
      </c>
      <c r="N6198" s="422">
        <f t="shared" si="1729"/>
        <v>0</v>
      </c>
      <c r="O6198" s="422">
        <f t="shared" si="1730"/>
        <v>0</v>
      </c>
      <c r="P6198" s="420"/>
      <c r="Q6198" s="532"/>
      <c r="R6198" s="526" t="str">
        <f t="shared" si="1732"/>
        <v/>
      </c>
      <c r="S6198" s="526" t="str">
        <f t="shared" si="1731"/>
        <v/>
      </c>
      <c r="V6198" s="433">
        <f>VLOOKUP(A6198,[3]Cartilha!$A:$A,1,FALSE)</f>
        <v>90409</v>
      </c>
      <c r="W6198" s="367"/>
    </row>
    <row r="6199" spans="1:23" hidden="1" x14ac:dyDescent="0.2">
      <c r="A6199" s="623" t="s">
        <v>2109</v>
      </c>
      <c r="B6199" s="616"/>
      <c r="C6199" s="620" t="s">
        <v>540</v>
      </c>
      <c r="D6199" s="612">
        <v>0</v>
      </c>
      <c r="E6199" s="621"/>
      <c r="F6199" s="614">
        <f t="shared" si="1719"/>
        <v>0</v>
      </c>
      <c r="G6199" s="518"/>
      <c r="H6199" s="446"/>
      <c r="I6199" s="447"/>
      <c r="J6199" s="448"/>
      <c r="K6199" s="419"/>
      <c r="L6199" s="446"/>
      <c r="M6199" s="446"/>
      <c r="N6199" s="447"/>
      <c r="O6199" s="448"/>
      <c r="P6199" s="420"/>
      <c r="Q6199" s="525" t="str">
        <f>IF(OR(SUM(J6200:J6227)&gt;0,SUM(O6200:O6227)&gt;0),"xx","")</f>
        <v/>
      </c>
      <c r="R6199" s="526" t="str">
        <f t="shared" si="1732"/>
        <v/>
      </c>
      <c r="S6199" s="526" t="str">
        <f t="shared" si="1731"/>
        <v/>
      </c>
      <c r="V6199" s="433" t="str">
        <f>VLOOKUP(A6199,[3]Cartilha!$A:$A,1,FALSE)</f>
        <v>10.4.4</v>
      </c>
      <c r="W6199" s="367"/>
    </row>
    <row r="6200" spans="1:23" ht="22.5" hidden="1" x14ac:dyDescent="0.2">
      <c r="A6200" s="623">
        <v>87834</v>
      </c>
      <c r="B6200" s="616" t="s">
        <v>3171</v>
      </c>
      <c r="C6200" s="620" t="s">
        <v>541</v>
      </c>
      <c r="D6200" s="612" t="s">
        <v>170</v>
      </c>
      <c r="E6200" s="621">
        <v>163.52000000000001</v>
      </c>
      <c r="F6200" s="614">
        <f t="shared" si="1719"/>
        <v>197.14</v>
      </c>
      <c r="G6200" s="510"/>
      <c r="H6200" s="423"/>
      <c r="I6200" s="422">
        <f t="shared" ref="I6200:I6227" si="1733">IF(ISBLANK(E6200),0,ROUND(F6200*G6200,2))</f>
        <v>0</v>
      </c>
      <c r="J6200" s="422">
        <f t="shared" ref="J6200:J6227" si="1734">IF(ISBLANK(G6200),0,ROUND(G6200*H6200,2))</f>
        <v>0</v>
      </c>
      <c r="K6200" s="419"/>
      <c r="L6200" s="423">
        <f t="shared" ref="L6200:L6227" si="1735">G6200</f>
        <v>0</v>
      </c>
      <c r="M6200" s="423">
        <f t="shared" ref="M6200:M6227" si="1736">H6200</f>
        <v>0</v>
      </c>
      <c r="N6200" s="422">
        <f t="shared" ref="N6200:N6227" si="1737">IF(ISBLANK(E6200),0,ROUND(F6200*L6200,2))</f>
        <v>0</v>
      </c>
      <c r="O6200" s="422">
        <f t="shared" ref="O6200:O6227" si="1738">IF(ISBLANK(L6200),0,ROUND(L6200*M6200,2))</f>
        <v>0</v>
      </c>
      <c r="P6200" s="420"/>
      <c r="Q6200" s="532"/>
      <c r="R6200" s="526" t="str">
        <f t="shared" si="1732"/>
        <v/>
      </c>
      <c r="S6200" s="526" t="str">
        <f t="shared" si="1731"/>
        <v/>
      </c>
      <c r="V6200" s="433">
        <f>VLOOKUP(A6200,[3]Cartilha!$A:$A,1,FALSE)</f>
        <v>87834</v>
      </c>
      <c r="W6200" s="367"/>
    </row>
    <row r="6201" spans="1:23" ht="22.5" hidden="1" x14ac:dyDescent="0.2">
      <c r="A6201" s="623">
        <v>87835</v>
      </c>
      <c r="B6201" s="616" t="s">
        <v>3171</v>
      </c>
      <c r="C6201" s="620" t="s">
        <v>1741</v>
      </c>
      <c r="D6201" s="612" t="s">
        <v>170</v>
      </c>
      <c r="E6201" s="621">
        <v>113.77</v>
      </c>
      <c r="F6201" s="614">
        <f t="shared" si="1719"/>
        <v>137.16</v>
      </c>
      <c r="G6201" s="510"/>
      <c r="H6201" s="423"/>
      <c r="I6201" s="422">
        <f t="shared" si="1733"/>
        <v>0</v>
      </c>
      <c r="J6201" s="422">
        <f t="shared" si="1734"/>
        <v>0</v>
      </c>
      <c r="K6201" s="419"/>
      <c r="L6201" s="423">
        <f t="shared" si="1735"/>
        <v>0</v>
      </c>
      <c r="M6201" s="423">
        <f t="shared" si="1736"/>
        <v>0</v>
      </c>
      <c r="N6201" s="422">
        <f t="shared" si="1737"/>
        <v>0</v>
      </c>
      <c r="O6201" s="422">
        <f t="shared" si="1738"/>
        <v>0</v>
      </c>
      <c r="P6201" s="420"/>
      <c r="Q6201" s="525"/>
      <c r="R6201" s="526" t="str">
        <f t="shared" si="1732"/>
        <v/>
      </c>
      <c r="S6201" s="526" t="str">
        <f t="shared" si="1731"/>
        <v/>
      </c>
      <c r="V6201" s="433">
        <f>VLOOKUP(A6201,[3]Cartilha!$A:$A,1,FALSE)</f>
        <v>87835</v>
      </c>
      <c r="W6201" s="367"/>
    </row>
    <row r="6202" spans="1:23" ht="22.5" hidden="1" x14ac:dyDescent="0.2">
      <c r="A6202" s="623">
        <v>87836</v>
      </c>
      <c r="B6202" s="616" t="s">
        <v>3171</v>
      </c>
      <c r="C6202" s="620" t="s">
        <v>1742</v>
      </c>
      <c r="D6202" s="612" t="s">
        <v>170</v>
      </c>
      <c r="E6202" s="621">
        <v>155.11000000000001</v>
      </c>
      <c r="F6202" s="614">
        <f t="shared" si="1719"/>
        <v>187</v>
      </c>
      <c r="G6202" s="510"/>
      <c r="H6202" s="423"/>
      <c r="I6202" s="422">
        <f t="shared" si="1733"/>
        <v>0</v>
      </c>
      <c r="J6202" s="422">
        <f t="shared" si="1734"/>
        <v>0</v>
      </c>
      <c r="K6202" s="419"/>
      <c r="L6202" s="423">
        <f t="shared" si="1735"/>
        <v>0</v>
      </c>
      <c r="M6202" s="423">
        <f t="shared" si="1736"/>
        <v>0</v>
      </c>
      <c r="N6202" s="422">
        <f t="shared" si="1737"/>
        <v>0</v>
      </c>
      <c r="O6202" s="422">
        <f t="shared" si="1738"/>
        <v>0</v>
      </c>
      <c r="P6202" s="420"/>
      <c r="Q6202" s="525"/>
      <c r="R6202" s="526" t="str">
        <f t="shared" si="1732"/>
        <v/>
      </c>
      <c r="S6202" s="526" t="str">
        <f t="shared" si="1731"/>
        <v/>
      </c>
      <c r="V6202" s="433">
        <f>VLOOKUP(A6202,[3]Cartilha!$A:$A,1,FALSE)</f>
        <v>87836</v>
      </c>
      <c r="W6202" s="367"/>
    </row>
    <row r="6203" spans="1:23" ht="22.5" hidden="1" x14ac:dyDescent="0.2">
      <c r="A6203" s="623">
        <v>87837</v>
      </c>
      <c r="B6203" s="616" t="s">
        <v>3171</v>
      </c>
      <c r="C6203" s="620" t="s">
        <v>1743</v>
      </c>
      <c r="D6203" s="612" t="s">
        <v>170</v>
      </c>
      <c r="E6203" s="621">
        <v>106.25</v>
      </c>
      <c r="F6203" s="614">
        <f t="shared" si="1719"/>
        <v>128.1</v>
      </c>
      <c r="G6203" s="510"/>
      <c r="H6203" s="423"/>
      <c r="I6203" s="422">
        <f t="shared" si="1733"/>
        <v>0</v>
      </c>
      <c r="J6203" s="422">
        <f t="shared" si="1734"/>
        <v>0</v>
      </c>
      <c r="K6203" s="419"/>
      <c r="L6203" s="423">
        <f t="shared" si="1735"/>
        <v>0</v>
      </c>
      <c r="M6203" s="423">
        <f t="shared" si="1736"/>
        <v>0</v>
      </c>
      <c r="N6203" s="422">
        <f t="shared" si="1737"/>
        <v>0</v>
      </c>
      <c r="O6203" s="422">
        <f t="shared" si="1738"/>
        <v>0</v>
      </c>
      <c r="P6203" s="420"/>
      <c r="Q6203" s="525"/>
      <c r="R6203" s="526" t="str">
        <f t="shared" si="1732"/>
        <v/>
      </c>
      <c r="S6203" s="526" t="str">
        <f t="shared" si="1731"/>
        <v/>
      </c>
      <c r="V6203" s="433">
        <f>VLOOKUP(A6203,[3]Cartilha!$A:$A,1,FALSE)</f>
        <v>87837</v>
      </c>
      <c r="W6203" s="367"/>
    </row>
    <row r="6204" spans="1:23" ht="22.5" hidden="1" x14ac:dyDescent="0.2">
      <c r="A6204" s="623">
        <v>87838</v>
      </c>
      <c r="B6204" s="616" t="s">
        <v>3171</v>
      </c>
      <c r="C6204" s="620" t="s">
        <v>1744</v>
      </c>
      <c r="D6204" s="612" t="s">
        <v>170</v>
      </c>
      <c r="E6204" s="621">
        <v>171.21</v>
      </c>
      <c r="F6204" s="614">
        <f t="shared" si="1719"/>
        <v>206.41</v>
      </c>
      <c r="G6204" s="510"/>
      <c r="H6204" s="423"/>
      <c r="I6204" s="422">
        <f t="shared" si="1733"/>
        <v>0</v>
      </c>
      <c r="J6204" s="422">
        <f t="shared" si="1734"/>
        <v>0</v>
      </c>
      <c r="K6204" s="419"/>
      <c r="L6204" s="423">
        <f t="shared" si="1735"/>
        <v>0</v>
      </c>
      <c r="M6204" s="423">
        <f t="shared" si="1736"/>
        <v>0</v>
      </c>
      <c r="N6204" s="422">
        <f t="shared" si="1737"/>
        <v>0</v>
      </c>
      <c r="O6204" s="422">
        <f t="shared" si="1738"/>
        <v>0</v>
      </c>
      <c r="P6204" s="420"/>
      <c r="Q6204" s="532"/>
      <c r="R6204" s="526" t="str">
        <f t="shared" si="1732"/>
        <v/>
      </c>
      <c r="S6204" s="526" t="str">
        <f t="shared" si="1731"/>
        <v/>
      </c>
      <c r="V6204" s="433">
        <f>VLOOKUP(A6204,[3]Cartilha!$A:$A,1,FALSE)</f>
        <v>87838</v>
      </c>
      <c r="W6204" s="367"/>
    </row>
    <row r="6205" spans="1:23" ht="22.5" hidden="1" x14ac:dyDescent="0.2">
      <c r="A6205" s="623">
        <v>87839</v>
      </c>
      <c r="B6205" s="616" t="s">
        <v>3171</v>
      </c>
      <c r="C6205" s="620" t="s">
        <v>1745</v>
      </c>
      <c r="D6205" s="612" t="s">
        <v>170</v>
      </c>
      <c r="E6205" s="621">
        <v>119.78</v>
      </c>
      <c r="F6205" s="614">
        <f t="shared" si="1719"/>
        <v>144.41</v>
      </c>
      <c r="G6205" s="510"/>
      <c r="H6205" s="423"/>
      <c r="I6205" s="422">
        <f t="shared" si="1733"/>
        <v>0</v>
      </c>
      <c r="J6205" s="422">
        <f t="shared" si="1734"/>
        <v>0</v>
      </c>
      <c r="K6205" s="419"/>
      <c r="L6205" s="423">
        <f t="shared" si="1735"/>
        <v>0</v>
      </c>
      <c r="M6205" s="423">
        <f t="shared" si="1736"/>
        <v>0</v>
      </c>
      <c r="N6205" s="422">
        <f t="shared" si="1737"/>
        <v>0</v>
      </c>
      <c r="O6205" s="422">
        <f t="shared" si="1738"/>
        <v>0</v>
      </c>
      <c r="P6205" s="420"/>
      <c r="Q6205" s="532"/>
      <c r="R6205" s="526" t="str">
        <f t="shared" si="1732"/>
        <v/>
      </c>
      <c r="S6205" s="526" t="str">
        <f t="shared" si="1731"/>
        <v/>
      </c>
      <c r="V6205" s="433">
        <f>VLOOKUP(A6205,[3]Cartilha!$A:$A,1,FALSE)</f>
        <v>87839</v>
      </c>
      <c r="W6205" s="367"/>
    </row>
    <row r="6206" spans="1:23" ht="22.5" hidden="1" x14ac:dyDescent="0.2">
      <c r="A6206" s="623">
        <v>87840</v>
      </c>
      <c r="B6206" s="616" t="s">
        <v>3171</v>
      </c>
      <c r="C6206" s="620" t="s">
        <v>1746</v>
      </c>
      <c r="D6206" s="612" t="s">
        <v>170</v>
      </c>
      <c r="E6206" s="621">
        <v>160.81</v>
      </c>
      <c r="F6206" s="614">
        <f t="shared" si="1719"/>
        <v>193.87</v>
      </c>
      <c r="G6206" s="510"/>
      <c r="H6206" s="423"/>
      <c r="I6206" s="422">
        <f t="shared" si="1733"/>
        <v>0</v>
      </c>
      <c r="J6206" s="422">
        <f t="shared" si="1734"/>
        <v>0</v>
      </c>
      <c r="K6206" s="419"/>
      <c r="L6206" s="423">
        <f t="shared" si="1735"/>
        <v>0</v>
      </c>
      <c r="M6206" s="423">
        <f t="shared" si="1736"/>
        <v>0</v>
      </c>
      <c r="N6206" s="422">
        <f t="shared" si="1737"/>
        <v>0</v>
      </c>
      <c r="O6206" s="422">
        <f t="shared" si="1738"/>
        <v>0</v>
      </c>
      <c r="P6206" s="420"/>
      <c r="Q6206" s="525"/>
      <c r="R6206" s="526" t="str">
        <f t="shared" si="1732"/>
        <v/>
      </c>
      <c r="S6206" s="526" t="str">
        <f t="shared" si="1731"/>
        <v/>
      </c>
      <c r="V6206" s="433">
        <f>VLOOKUP(A6206,[3]Cartilha!$A:$A,1,FALSE)</f>
        <v>87840</v>
      </c>
      <c r="W6206" s="367"/>
    </row>
    <row r="6207" spans="1:23" ht="22.5" hidden="1" x14ac:dyDescent="0.2">
      <c r="A6207" s="623">
        <v>87841</v>
      </c>
      <c r="B6207" s="616" t="s">
        <v>3171</v>
      </c>
      <c r="C6207" s="620" t="s">
        <v>1747</v>
      </c>
      <c r="D6207" s="612" t="s">
        <v>170</v>
      </c>
      <c r="E6207" s="621">
        <v>110.25</v>
      </c>
      <c r="F6207" s="614">
        <f t="shared" si="1719"/>
        <v>132.91999999999999</v>
      </c>
      <c r="G6207" s="510"/>
      <c r="H6207" s="423"/>
      <c r="I6207" s="422">
        <f t="shared" si="1733"/>
        <v>0</v>
      </c>
      <c r="J6207" s="422">
        <f t="shared" si="1734"/>
        <v>0</v>
      </c>
      <c r="K6207" s="419"/>
      <c r="L6207" s="423">
        <f t="shared" si="1735"/>
        <v>0</v>
      </c>
      <c r="M6207" s="423">
        <f t="shared" si="1736"/>
        <v>0</v>
      </c>
      <c r="N6207" s="422">
        <f t="shared" si="1737"/>
        <v>0</v>
      </c>
      <c r="O6207" s="422">
        <f t="shared" si="1738"/>
        <v>0</v>
      </c>
      <c r="P6207" s="420"/>
      <c r="Q6207" s="532"/>
      <c r="R6207" s="526" t="str">
        <f t="shared" si="1732"/>
        <v/>
      </c>
      <c r="S6207" s="526" t="str">
        <f t="shared" si="1731"/>
        <v/>
      </c>
      <c r="V6207" s="433">
        <f>VLOOKUP(A6207,[3]Cartilha!$A:$A,1,FALSE)</f>
        <v>87841</v>
      </c>
      <c r="W6207" s="367"/>
    </row>
    <row r="6208" spans="1:23" ht="22.5" hidden="1" x14ac:dyDescent="0.2">
      <c r="A6208" s="623">
        <v>87842</v>
      </c>
      <c r="B6208" s="616" t="s">
        <v>3171</v>
      </c>
      <c r="C6208" s="620" t="s">
        <v>1748</v>
      </c>
      <c r="D6208" s="612" t="s">
        <v>170</v>
      </c>
      <c r="E6208" s="621">
        <v>175.95</v>
      </c>
      <c r="F6208" s="614">
        <f t="shared" si="1719"/>
        <v>212.13</v>
      </c>
      <c r="G6208" s="510"/>
      <c r="H6208" s="423"/>
      <c r="I6208" s="422">
        <f t="shared" si="1733"/>
        <v>0</v>
      </c>
      <c r="J6208" s="422">
        <f t="shared" si="1734"/>
        <v>0</v>
      </c>
      <c r="K6208" s="419"/>
      <c r="L6208" s="423">
        <f t="shared" si="1735"/>
        <v>0</v>
      </c>
      <c r="M6208" s="423">
        <f t="shared" si="1736"/>
        <v>0</v>
      </c>
      <c r="N6208" s="422">
        <f t="shared" si="1737"/>
        <v>0</v>
      </c>
      <c r="O6208" s="422">
        <f t="shared" si="1738"/>
        <v>0</v>
      </c>
      <c r="P6208" s="420"/>
      <c r="Q6208" s="532"/>
      <c r="R6208" s="526" t="str">
        <f t="shared" si="1732"/>
        <v/>
      </c>
      <c r="S6208" s="526" t="str">
        <f t="shared" si="1731"/>
        <v/>
      </c>
      <c r="V6208" s="433">
        <f>VLOOKUP(A6208,[3]Cartilha!$A:$A,1,FALSE)</f>
        <v>87842</v>
      </c>
      <c r="W6208" s="367"/>
    </row>
    <row r="6209" spans="1:23" ht="22.5" hidden="1" x14ac:dyDescent="0.2">
      <c r="A6209" s="623">
        <v>87843</v>
      </c>
      <c r="B6209" s="616" t="s">
        <v>3171</v>
      </c>
      <c r="C6209" s="620" t="s">
        <v>1749</v>
      </c>
      <c r="D6209" s="612" t="s">
        <v>170</v>
      </c>
      <c r="E6209" s="621">
        <v>131.6</v>
      </c>
      <c r="F6209" s="614">
        <f t="shared" si="1719"/>
        <v>158.66</v>
      </c>
      <c r="G6209" s="510"/>
      <c r="H6209" s="423"/>
      <c r="I6209" s="422">
        <f t="shared" si="1733"/>
        <v>0</v>
      </c>
      <c r="J6209" s="422">
        <f t="shared" si="1734"/>
        <v>0</v>
      </c>
      <c r="K6209" s="419"/>
      <c r="L6209" s="423">
        <f t="shared" si="1735"/>
        <v>0</v>
      </c>
      <c r="M6209" s="423">
        <f t="shared" si="1736"/>
        <v>0</v>
      </c>
      <c r="N6209" s="422">
        <f t="shared" si="1737"/>
        <v>0</v>
      </c>
      <c r="O6209" s="422">
        <f t="shared" si="1738"/>
        <v>0</v>
      </c>
      <c r="P6209" s="420"/>
      <c r="Q6209" s="532"/>
      <c r="R6209" s="526" t="str">
        <f t="shared" si="1732"/>
        <v/>
      </c>
      <c r="S6209" s="526" t="str">
        <f t="shared" si="1731"/>
        <v/>
      </c>
      <c r="V6209" s="433">
        <f>VLOOKUP(A6209,[3]Cartilha!$A:$A,1,FALSE)</f>
        <v>87843</v>
      </c>
      <c r="W6209" s="367"/>
    </row>
    <row r="6210" spans="1:23" ht="22.5" hidden="1" x14ac:dyDescent="0.2">
      <c r="A6210" s="623">
        <v>87844</v>
      </c>
      <c r="B6210" s="616" t="s">
        <v>3171</v>
      </c>
      <c r="C6210" s="620" t="s">
        <v>1750</v>
      </c>
      <c r="D6210" s="612" t="s">
        <v>170</v>
      </c>
      <c r="E6210" s="621">
        <v>160.22</v>
      </c>
      <c r="F6210" s="614">
        <f t="shared" si="1719"/>
        <v>193.16</v>
      </c>
      <c r="G6210" s="510"/>
      <c r="H6210" s="423"/>
      <c r="I6210" s="422">
        <f t="shared" si="1733"/>
        <v>0</v>
      </c>
      <c r="J6210" s="422">
        <f t="shared" si="1734"/>
        <v>0</v>
      </c>
      <c r="K6210" s="419"/>
      <c r="L6210" s="423">
        <f t="shared" si="1735"/>
        <v>0</v>
      </c>
      <c r="M6210" s="423">
        <f t="shared" si="1736"/>
        <v>0</v>
      </c>
      <c r="N6210" s="422">
        <f t="shared" si="1737"/>
        <v>0</v>
      </c>
      <c r="O6210" s="422">
        <f t="shared" si="1738"/>
        <v>0</v>
      </c>
      <c r="P6210" s="420"/>
      <c r="Q6210" s="532"/>
      <c r="R6210" s="526" t="str">
        <f t="shared" si="1732"/>
        <v/>
      </c>
      <c r="S6210" s="526" t="str">
        <f t="shared" si="1731"/>
        <v/>
      </c>
      <c r="V6210" s="433">
        <f>VLOOKUP(A6210,[3]Cartilha!$A:$A,1,FALSE)</f>
        <v>87844</v>
      </c>
      <c r="W6210" s="367"/>
    </row>
    <row r="6211" spans="1:23" ht="22.5" hidden="1" x14ac:dyDescent="0.2">
      <c r="A6211" s="623">
        <v>87845</v>
      </c>
      <c r="B6211" s="616" t="s">
        <v>3171</v>
      </c>
      <c r="C6211" s="620" t="s">
        <v>1751</v>
      </c>
      <c r="D6211" s="612" t="s">
        <v>170</v>
      </c>
      <c r="E6211" s="621">
        <v>116.8</v>
      </c>
      <c r="F6211" s="614">
        <f t="shared" si="1719"/>
        <v>140.81</v>
      </c>
      <c r="G6211" s="510"/>
      <c r="H6211" s="423"/>
      <c r="I6211" s="422">
        <f t="shared" si="1733"/>
        <v>0</v>
      </c>
      <c r="J6211" s="422">
        <f t="shared" si="1734"/>
        <v>0</v>
      </c>
      <c r="K6211" s="419"/>
      <c r="L6211" s="423">
        <f t="shared" si="1735"/>
        <v>0</v>
      </c>
      <c r="M6211" s="423">
        <f t="shared" si="1736"/>
        <v>0</v>
      </c>
      <c r="N6211" s="422">
        <f t="shared" si="1737"/>
        <v>0</v>
      </c>
      <c r="O6211" s="422">
        <f t="shared" si="1738"/>
        <v>0</v>
      </c>
      <c r="P6211" s="420"/>
      <c r="Q6211" s="532"/>
      <c r="R6211" s="526" t="str">
        <f t="shared" si="1732"/>
        <v/>
      </c>
      <c r="S6211" s="526" t="str">
        <f t="shared" si="1731"/>
        <v/>
      </c>
      <c r="V6211" s="433">
        <f>VLOOKUP(A6211,[3]Cartilha!$A:$A,1,FALSE)</f>
        <v>87845</v>
      </c>
      <c r="W6211" s="367"/>
    </row>
    <row r="6212" spans="1:23" ht="22.5" hidden="1" x14ac:dyDescent="0.2">
      <c r="A6212" s="623">
        <v>87846</v>
      </c>
      <c r="B6212" s="616" t="s">
        <v>3171</v>
      </c>
      <c r="C6212" s="620" t="s">
        <v>1752</v>
      </c>
      <c r="D6212" s="612" t="s">
        <v>170</v>
      </c>
      <c r="E6212" s="621">
        <v>178.09</v>
      </c>
      <c r="F6212" s="614">
        <f t="shared" si="1719"/>
        <v>214.71</v>
      </c>
      <c r="G6212" s="510"/>
      <c r="H6212" s="423"/>
      <c r="I6212" s="422">
        <f t="shared" si="1733"/>
        <v>0</v>
      </c>
      <c r="J6212" s="422">
        <f t="shared" si="1734"/>
        <v>0</v>
      </c>
      <c r="K6212" s="419"/>
      <c r="L6212" s="423">
        <f t="shared" si="1735"/>
        <v>0</v>
      </c>
      <c r="M6212" s="423">
        <f t="shared" si="1736"/>
        <v>0</v>
      </c>
      <c r="N6212" s="422">
        <f t="shared" si="1737"/>
        <v>0</v>
      </c>
      <c r="O6212" s="422">
        <f t="shared" si="1738"/>
        <v>0</v>
      </c>
      <c r="P6212" s="420"/>
      <c r="Q6212" s="525"/>
      <c r="R6212" s="526" t="str">
        <f t="shared" si="1732"/>
        <v/>
      </c>
      <c r="S6212" s="526" t="str">
        <f t="shared" si="1731"/>
        <v/>
      </c>
      <c r="V6212" s="433">
        <f>VLOOKUP(A6212,[3]Cartilha!$A:$A,1,FALSE)</f>
        <v>87846</v>
      </c>
      <c r="W6212" s="367"/>
    </row>
    <row r="6213" spans="1:23" ht="22.5" hidden="1" x14ac:dyDescent="0.2">
      <c r="A6213" s="623">
        <v>87847</v>
      </c>
      <c r="B6213" s="616" t="s">
        <v>3171</v>
      </c>
      <c r="C6213" s="620" t="s">
        <v>1753</v>
      </c>
      <c r="D6213" s="612" t="s">
        <v>170</v>
      </c>
      <c r="E6213" s="621">
        <v>128.32</v>
      </c>
      <c r="F6213" s="614">
        <f t="shared" si="1719"/>
        <v>154.69999999999999</v>
      </c>
      <c r="G6213" s="510"/>
      <c r="H6213" s="423"/>
      <c r="I6213" s="422">
        <f t="shared" si="1733"/>
        <v>0</v>
      </c>
      <c r="J6213" s="422">
        <f t="shared" si="1734"/>
        <v>0</v>
      </c>
      <c r="K6213" s="419"/>
      <c r="L6213" s="423">
        <f t="shared" si="1735"/>
        <v>0</v>
      </c>
      <c r="M6213" s="423">
        <f t="shared" si="1736"/>
        <v>0</v>
      </c>
      <c r="N6213" s="422">
        <f t="shared" si="1737"/>
        <v>0</v>
      </c>
      <c r="O6213" s="422">
        <f t="shared" si="1738"/>
        <v>0</v>
      </c>
      <c r="P6213" s="420"/>
      <c r="Q6213" s="525"/>
      <c r="R6213" s="526" t="str">
        <f t="shared" si="1732"/>
        <v/>
      </c>
      <c r="S6213" s="526" t="str">
        <f t="shared" si="1731"/>
        <v/>
      </c>
      <c r="V6213" s="433">
        <f>VLOOKUP(A6213,[3]Cartilha!$A:$A,1,FALSE)</f>
        <v>87847</v>
      </c>
      <c r="W6213" s="367"/>
    </row>
    <row r="6214" spans="1:23" ht="22.5" hidden="1" x14ac:dyDescent="0.2">
      <c r="A6214" s="623">
        <v>87848</v>
      </c>
      <c r="B6214" s="616" t="s">
        <v>3171</v>
      </c>
      <c r="C6214" s="620" t="s">
        <v>1754</v>
      </c>
      <c r="D6214" s="612" t="s">
        <v>170</v>
      </c>
      <c r="E6214" s="621">
        <v>168.14</v>
      </c>
      <c r="F6214" s="614">
        <f t="shared" si="1719"/>
        <v>202.71</v>
      </c>
      <c r="G6214" s="510"/>
      <c r="H6214" s="423"/>
      <c r="I6214" s="422">
        <f t="shared" si="1733"/>
        <v>0</v>
      </c>
      <c r="J6214" s="422">
        <f t="shared" si="1734"/>
        <v>0</v>
      </c>
      <c r="K6214" s="419"/>
      <c r="L6214" s="423">
        <f t="shared" si="1735"/>
        <v>0</v>
      </c>
      <c r="M6214" s="423">
        <f t="shared" si="1736"/>
        <v>0</v>
      </c>
      <c r="N6214" s="422">
        <f t="shared" si="1737"/>
        <v>0</v>
      </c>
      <c r="O6214" s="422">
        <f t="shared" si="1738"/>
        <v>0</v>
      </c>
      <c r="P6214" s="420"/>
      <c r="Q6214" s="525"/>
      <c r="R6214" s="526" t="str">
        <f t="shared" si="1732"/>
        <v/>
      </c>
      <c r="S6214" s="526" t="str">
        <f t="shared" si="1731"/>
        <v/>
      </c>
      <c r="V6214" s="433">
        <f>VLOOKUP(A6214,[3]Cartilha!$A:$A,1,FALSE)</f>
        <v>87848</v>
      </c>
      <c r="W6214" s="367"/>
    </row>
    <row r="6215" spans="1:23" ht="22.5" hidden="1" x14ac:dyDescent="0.2">
      <c r="A6215" s="623">
        <v>87849</v>
      </c>
      <c r="B6215" s="616" t="s">
        <v>3171</v>
      </c>
      <c r="C6215" s="620" t="s">
        <v>1755</v>
      </c>
      <c r="D6215" s="612" t="s">
        <v>170</v>
      </c>
      <c r="E6215" s="621">
        <v>119.29</v>
      </c>
      <c r="F6215" s="614">
        <f t="shared" si="1719"/>
        <v>143.82</v>
      </c>
      <c r="G6215" s="510"/>
      <c r="H6215" s="423"/>
      <c r="I6215" s="422">
        <f t="shared" si="1733"/>
        <v>0</v>
      </c>
      <c r="J6215" s="422">
        <f t="shared" si="1734"/>
        <v>0</v>
      </c>
      <c r="K6215" s="419"/>
      <c r="L6215" s="423">
        <f t="shared" si="1735"/>
        <v>0</v>
      </c>
      <c r="M6215" s="423">
        <f t="shared" si="1736"/>
        <v>0</v>
      </c>
      <c r="N6215" s="422">
        <f t="shared" si="1737"/>
        <v>0</v>
      </c>
      <c r="O6215" s="422">
        <f t="shared" si="1738"/>
        <v>0</v>
      </c>
      <c r="P6215" s="420"/>
      <c r="Q6215" s="525"/>
      <c r="R6215" s="526" t="str">
        <f t="shared" si="1732"/>
        <v/>
      </c>
      <c r="S6215" s="526" t="str">
        <f t="shared" si="1731"/>
        <v/>
      </c>
      <c r="V6215" s="433">
        <f>VLOOKUP(A6215,[3]Cartilha!$A:$A,1,FALSE)</f>
        <v>87849</v>
      </c>
      <c r="W6215" s="367"/>
    </row>
    <row r="6216" spans="1:23" ht="22.5" hidden="1" x14ac:dyDescent="0.2">
      <c r="A6216" s="623">
        <v>87850</v>
      </c>
      <c r="B6216" s="616" t="s">
        <v>3171</v>
      </c>
      <c r="C6216" s="620" t="s">
        <v>1756</v>
      </c>
      <c r="D6216" s="612" t="s">
        <v>170</v>
      </c>
      <c r="E6216" s="621">
        <v>185.81</v>
      </c>
      <c r="F6216" s="614">
        <f t="shared" si="1719"/>
        <v>224.01</v>
      </c>
      <c r="G6216" s="510"/>
      <c r="H6216" s="423"/>
      <c r="I6216" s="422">
        <f t="shared" si="1733"/>
        <v>0</v>
      </c>
      <c r="J6216" s="422">
        <f t="shared" si="1734"/>
        <v>0</v>
      </c>
      <c r="K6216" s="419"/>
      <c r="L6216" s="423">
        <f t="shared" si="1735"/>
        <v>0</v>
      </c>
      <c r="M6216" s="423">
        <f t="shared" si="1736"/>
        <v>0</v>
      </c>
      <c r="N6216" s="422">
        <f t="shared" si="1737"/>
        <v>0</v>
      </c>
      <c r="O6216" s="422">
        <f t="shared" si="1738"/>
        <v>0</v>
      </c>
      <c r="P6216" s="420"/>
      <c r="Q6216" s="525"/>
      <c r="R6216" s="526" t="str">
        <f t="shared" si="1732"/>
        <v/>
      </c>
      <c r="S6216" s="526" t="str">
        <f t="shared" si="1731"/>
        <v/>
      </c>
      <c r="V6216" s="433">
        <f>VLOOKUP(A6216,[3]Cartilha!$A:$A,1,FALSE)</f>
        <v>87850</v>
      </c>
      <c r="W6216" s="367"/>
    </row>
    <row r="6217" spans="1:23" ht="22.5" hidden="1" x14ac:dyDescent="0.2">
      <c r="A6217" s="623">
        <v>87851</v>
      </c>
      <c r="B6217" s="616" t="s">
        <v>3171</v>
      </c>
      <c r="C6217" s="620" t="s">
        <v>1757</v>
      </c>
      <c r="D6217" s="612" t="s">
        <v>170</v>
      </c>
      <c r="E6217" s="621">
        <v>134.37</v>
      </c>
      <c r="F6217" s="614">
        <f t="shared" si="1719"/>
        <v>162</v>
      </c>
      <c r="G6217" s="510"/>
      <c r="H6217" s="423"/>
      <c r="I6217" s="422">
        <f t="shared" si="1733"/>
        <v>0</v>
      </c>
      <c r="J6217" s="422">
        <f t="shared" si="1734"/>
        <v>0</v>
      </c>
      <c r="K6217" s="419"/>
      <c r="L6217" s="423">
        <f t="shared" si="1735"/>
        <v>0</v>
      </c>
      <c r="M6217" s="423">
        <f t="shared" si="1736"/>
        <v>0</v>
      </c>
      <c r="N6217" s="422">
        <f t="shared" si="1737"/>
        <v>0</v>
      </c>
      <c r="O6217" s="422">
        <f t="shared" si="1738"/>
        <v>0</v>
      </c>
      <c r="P6217" s="420"/>
      <c r="Q6217" s="525"/>
      <c r="R6217" s="526" t="str">
        <f t="shared" si="1732"/>
        <v/>
      </c>
      <c r="S6217" s="526" t="str">
        <f t="shared" si="1731"/>
        <v/>
      </c>
      <c r="V6217" s="433">
        <f>VLOOKUP(A6217,[3]Cartilha!$A:$A,1,FALSE)</f>
        <v>87851</v>
      </c>
      <c r="W6217" s="367"/>
    </row>
    <row r="6218" spans="1:23" ht="22.5" hidden="1" x14ac:dyDescent="0.2">
      <c r="A6218" s="623">
        <v>87852</v>
      </c>
      <c r="B6218" s="616" t="s">
        <v>3171</v>
      </c>
      <c r="C6218" s="620" t="s">
        <v>1758</v>
      </c>
      <c r="D6218" s="612" t="s">
        <v>170</v>
      </c>
      <c r="E6218" s="621">
        <v>173.81</v>
      </c>
      <c r="F6218" s="614">
        <f t="shared" si="1719"/>
        <v>209.55</v>
      </c>
      <c r="G6218" s="510"/>
      <c r="H6218" s="423"/>
      <c r="I6218" s="422">
        <f t="shared" si="1733"/>
        <v>0</v>
      </c>
      <c r="J6218" s="422">
        <f t="shared" si="1734"/>
        <v>0</v>
      </c>
      <c r="K6218" s="419"/>
      <c r="L6218" s="423">
        <f t="shared" si="1735"/>
        <v>0</v>
      </c>
      <c r="M6218" s="423">
        <f t="shared" si="1736"/>
        <v>0</v>
      </c>
      <c r="N6218" s="422">
        <f t="shared" si="1737"/>
        <v>0</v>
      </c>
      <c r="O6218" s="422">
        <f t="shared" si="1738"/>
        <v>0</v>
      </c>
      <c r="P6218" s="420"/>
      <c r="Q6218" s="525"/>
      <c r="R6218" s="526" t="str">
        <f t="shared" si="1732"/>
        <v/>
      </c>
      <c r="S6218" s="526" t="str">
        <f t="shared" si="1731"/>
        <v/>
      </c>
      <c r="V6218" s="433">
        <f>VLOOKUP(A6218,[3]Cartilha!$A:$A,1,FALSE)</f>
        <v>87852</v>
      </c>
      <c r="W6218" s="367"/>
    </row>
    <row r="6219" spans="1:23" ht="22.5" hidden="1" x14ac:dyDescent="0.2">
      <c r="A6219" s="623">
        <v>87853</v>
      </c>
      <c r="B6219" s="616" t="s">
        <v>3171</v>
      </c>
      <c r="C6219" s="620" t="s">
        <v>1759</v>
      </c>
      <c r="D6219" s="612" t="s">
        <v>170</v>
      </c>
      <c r="E6219" s="621">
        <v>123.26</v>
      </c>
      <c r="F6219" s="614">
        <f t="shared" si="1719"/>
        <v>148.6</v>
      </c>
      <c r="G6219" s="510"/>
      <c r="H6219" s="423"/>
      <c r="I6219" s="422">
        <f t="shared" si="1733"/>
        <v>0</v>
      </c>
      <c r="J6219" s="422">
        <f t="shared" si="1734"/>
        <v>0</v>
      </c>
      <c r="K6219" s="419"/>
      <c r="L6219" s="423">
        <f t="shared" si="1735"/>
        <v>0</v>
      </c>
      <c r="M6219" s="423">
        <f t="shared" si="1736"/>
        <v>0</v>
      </c>
      <c r="N6219" s="422">
        <f t="shared" si="1737"/>
        <v>0</v>
      </c>
      <c r="O6219" s="422">
        <f t="shared" si="1738"/>
        <v>0</v>
      </c>
      <c r="P6219" s="420"/>
      <c r="Q6219" s="532"/>
      <c r="R6219" s="526" t="str">
        <f t="shared" si="1732"/>
        <v/>
      </c>
      <c r="S6219" s="526" t="str">
        <f t="shared" si="1731"/>
        <v/>
      </c>
      <c r="V6219" s="433">
        <f>VLOOKUP(A6219,[3]Cartilha!$A:$A,1,FALSE)</f>
        <v>87853</v>
      </c>
      <c r="W6219" s="367"/>
    </row>
    <row r="6220" spans="1:23" ht="22.5" hidden="1" x14ac:dyDescent="0.2">
      <c r="A6220" s="623">
        <v>87854</v>
      </c>
      <c r="B6220" s="616" t="s">
        <v>3171</v>
      </c>
      <c r="C6220" s="620" t="s">
        <v>1760</v>
      </c>
      <c r="D6220" s="612" t="s">
        <v>170</v>
      </c>
      <c r="E6220" s="621">
        <v>190.51</v>
      </c>
      <c r="F6220" s="614">
        <f t="shared" si="1719"/>
        <v>229.68</v>
      </c>
      <c r="G6220" s="510"/>
      <c r="H6220" s="423"/>
      <c r="I6220" s="422">
        <f t="shared" si="1733"/>
        <v>0</v>
      </c>
      <c r="J6220" s="422">
        <f t="shared" si="1734"/>
        <v>0</v>
      </c>
      <c r="K6220" s="419"/>
      <c r="L6220" s="423">
        <f t="shared" si="1735"/>
        <v>0</v>
      </c>
      <c r="M6220" s="423">
        <f t="shared" si="1736"/>
        <v>0</v>
      </c>
      <c r="N6220" s="422">
        <f t="shared" si="1737"/>
        <v>0</v>
      </c>
      <c r="O6220" s="422">
        <f t="shared" si="1738"/>
        <v>0</v>
      </c>
      <c r="P6220" s="420"/>
      <c r="Q6220" s="525"/>
      <c r="R6220" s="526" t="str">
        <f t="shared" si="1732"/>
        <v/>
      </c>
      <c r="S6220" s="526" t="str">
        <f t="shared" si="1731"/>
        <v/>
      </c>
      <c r="V6220" s="433">
        <f>VLOOKUP(A6220,[3]Cartilha!$A:$A,1,FALSE)</f>
        <v>87854</v>
      </c>
      <c r="W6220" s="367"/>
    </row>
    <row r="6221" spans="1:23" ht="22.5" hidden="1" x14ac:dyDescent="0.2">
      <c r="A6221" s="623">
        <v>87855</v>
      </c>
      <c r="B6221" s="616" t="s">
        <v>3171</v>
      </c>
      <c r="C6221" s="620" t="s">
        <v>1761</v>
      </c>
      <c r="D6221" s="612" t="s">
        <v>170</v>
      </c>
      <c r="E6221" s="621">
        <v>146.19</v>
      </c>
      <c r="F6221" s="614">
        <f t="shared" si="1719"/>
        <v>176.25</v>
      </c>
      <c r="G6221" s="510"/>
      <c r="H6221" s="423"/>
      <c r="I6221" s="422">
        <f t="shared" si="1733"/>
        <v>0</v>
      </c>
      <c r="J6221" s="422">
        <f t="shared" si="1734"/>
        <v>0</v>
      </c>
      <c r="K6221" s="419"/>
      <c r="L6221" s="423">
        <f t="shared" si="1735"/>
        <v>0</v>
      </c>
      <c r="M6221" s="423">
        <f t="shared" si="1736"/>
        <v>0</v>
      </c>
      <c r="N6221" s="422">
        <f t="shared" si="1737"/>
        <v>0</v>
      </c>
      <c r="O6221" s="422">
        <f t="shared" si="1738"/>
        <v>0</v>
      </c>
      <c r="P6221" s="420"/>
      <c r="Q6221" s="532"/>
      <c r="R6221" s="526" t="str">
        <f t="shared" si="1732"/>
        <v/>
      </c>
      <c r="S6221" s="526" t="str">
        <f t="shared" si="1731"/>
        <v/>
      </c>
      <c r="V6221" s="433">
        <f>VLOOKUP(A6221,[3]Cartilha!$A:$A,1,FALSE)</f>
        <v>87855</v>
      </c>
      <c r="W6221" s="367"/>
    </row>
    <row r="6222" spans="1:23" ht="22.5" hidden="1" x14ac:dyDescent="0.2">
      <c r="A6222" s="623">
        <v>87856</v>
      </c>
      <c r="B6222" s="616" t="s">
        <v>3171</v>
      </c>
      <c r="C6222" s="620" t="s">
        <v>1762</v>
      </c>
      <c r="D6222" s="612" t="s">
        <v>170</v>
      </c>
      <c r="E6222" s="621">
        <v>173.25</v>
      </c>
      <c r="F6222" s="614">
        <f t="shared" si="1719"/>
        <v>208.87</v>
      </c>
      <c r="G6222" s="510"/>
      <c r="H6222" s="423"/>
      <c r="I6222" s="422">
        <f t="shared" si="1733"/>
        <v>0</v>
      </c>
      <c r="J6222" s="422">
        <f t="shared" si="1734"/>
        <v>0</v>
      </c>
      <c r="K6222" s="419"/>
      <c r="L6222" s="423">
        <f t="shared" si="1735"/>
        <v>0</v>
      </c>
      <c r="M6222" s="423">
        <f t="shared" si="1736"/>
        <v>0</v>
      </c>
      <c r="N6222" s="422">
        <f t="shared" si="1737"/>
        <v>0</v>
      </c>
      <c r="O6222" s="422">
        <f t="shared" si="1738"/>
        <v>0</v>
      </c>
      <c r="P6222" s="420"/>
      <c r="Q6222" s="532"/>
      <c r="R6222" s="526" t="str">
        <f t="shared" si="1732"/>
        <v/>
      </c>
      <c r="S6222" s="526" t="str">
        <f t="shared" si="1731"/>
        <v/>
      </c>
      <c r="V6222" s="433">
        <f>VLOOKUP(A6222,[3]Cartilha!$A:$A,1,FALSE)</f>
        <v>87856</v>
      </c>
      <c r="W6222" s="367"/>
    </row>
    <row r="6223" spans="1:23" ht="22.5" hidden="1" x14ac:dyDescent="0.2">
      <c r="A6223" s="623">
        <v>87857</v>
      </c>
      <c r="B6223" s="616" t="s">
        <v>3171</v>
      </c>
      <c r="C6223" s="620" t="s">
        <v>1763</v>
      </c>
      <c r="D6223" s="612" t="s">
        <v>170</v>
      </c>
      <c r="E6223" s="621">
        <v>129.81</v>
      </c>
      <c r="F6223" s="614">
        <f t="shared" si="1719"/>
        <v>156.5</v>
      </c>
      <c r="G6223" s="510"/>
      <c r="H6223" s="423"/>
      <c r="I6223" s="422">
        <f t="shared" si="1733"/>
        <v>0</v>
      </c>
      <c r="J6223" s="422">
        <f t="shared" si="1734"/>
        <v>0</v>
      </c>
      <c r="K6223" s="419"/>
      <c r="L6223" s="423">
        <f t="shared" si="1735"/>
        <v>0</v>
      </c>
      <c r="M6223" s="423">
        <f t="shared" si="1736"/>
        <v>0</v>
      </c>
      <c r="N6223" s="422">
        <f t="shared" si="1737"/>
        <v>0</v>
      </c>
      <c r="O6223" s="422">
        <f t="shared" si="1738"/>
        <v>0</v>
      </c>
      <c r="P6223" s="420"/>
      <c r="Q6223" s="532"/>
      <c r="R6223" s="526" t="str">
        <f t="shared" si="1732"/>
        <v/>
      </c>
      <c r="S6223" s="526" t="str">
        <f t="shared" si="1731"/>
        <v/>
      </c>
      <c r="V6223" s="433">
        <f>VLOOKUP(A6223,[3]Cartilha!$A:$A,1,FALSE)</f>
        <v>87857</v>
      </c>
      <c r="W6223" s="367"/>
    </row>
    <row r="6224" spans="1:23" ht="22.5" hidden="1" x14ac:dyDescent="0.2">
      <c r="A6224" s="623">
        <v>87858</v>
      </c>
      <c r="B6224" s="616" t="s">
        <v>3171</v>
      </c>
      <c r="C6224" s="620" t="s">
        <v>1764</v>
      </c>
      <c r="D6224" s="612" t="s">
        <v>170</v>
      </c>
      <c r="E6224" s="621">
        <v>125.33</v>
      </c>
      <c r="F6224" s="614">
        <f t="shared" si="1719"/>
        <v>151.1</v>
      </c>
      <c r="G6224" s="510"/>
      <c r="H6224" s="423"/>
      <c r="I6224" s="422">
        <f t="shared" si="1733"/>
        <v>0</v>
      </c>
      <c r="J6224" s="422">
        <f t="shared" si="1734"/>
        <v>0</v>
      </c>
      <c r="K6224" s="419"/>
      <c r="L6224" s="423">
        <f t="shared" si="1735"/>
        <v>0</v>
      </c>
      <c r="M6224" s="423">
        <f t="shared" si="1736"/>
        <v>0</v>
      </c>
      <c r="N6224" s="422">
        <f t="shared" si="1737"/>
        <v>0</v>
      </c>
      <c r="O6224" s="422">
        <f t="shared" si="1738"/>
        <v>0</v>
      </c>
      <c r="P6224" s="420"/>
      <c r="Q6224" s="532"/>
      <c r="R6224" s="526" t="str">
        <f t="shared" si="1732"/>
        <v/>
      </c>
      <c r="S6224" s="526" t="str">
        <f t="shared" si="1731"/>
        <v/>
      </c>
      <c r="V6224" s="433">
        <f>VLOOKUP(A6224,[3]Cartilha!$A:$A,1,FALSE)</f>
        <v>87858</v>
      </c>
      <c r="W6224" s="367"/>
    </row>
    <row r="6225" spans="1:23" ht="22.5" hidden="1" x14ac:dyDescent="0.2">
      <c r="A6225" s="623">
        <v>87859</v>
      </c>
      <c r="B6225" s="616" t="s">
        <v>3171</v>
      </c>
      <c r="C6225" s="620" t="s">
        <v>1765</v>
      </c>
      <c r="D6225" s="612" t="s">
        <v>170</v>
      </c>
      <c r="E6225" s="621">
        <v>146.46</v>
      </c>
      <c r="F6225" s="614">
        <f t="shared" si="1719"/>
        <v>176.57</v>
      </c>
      <c r="G6225" s="510"/>
      <c r="H6225" s="423"/>
      <c r="I6225" s="422">
        <f t="shared" si="1733"/>
        <v>0</v>
      </c>
      <c r="J6225" s="422">
        <f t="shared" si="1734"/>
        <v>0</v>
      </c>
      <c r="K6225" s="419"/>
      <c r="L6225" s="423">
        <f t="shared" si="1735"/>
        <v>0</v>
      </c>
      <c r="M6225" s="423">
        <f t="shared" si="1736"/>
        <v>0</v>
      </c>
      <c r="N6225" s="422">
        <f t="shared" si="1737"/>
        <v>0</v>
      </c>
      <c r="O6225" s="422">
        <f t="shared" si="1738"/>
        <v>0</v>
      </c>
      <c r="P6225" s="420"/>
      <c r="Q6225" s="525"/>
      <c r="R6225" s="526" t="str">
        <f t="shared" si="1732"/>
        <v/>
      </c>
      <c r="S6225" s="526" t="str">
        <f t="shared" si="1731"/>
        <v/>
      </c>
      <c r="V6225" s="433">
        <f>VLOOKUP(A6225,[3]Cartilha!$A:$A,1,FALSE)</f>
        <v>87859</v>
      </c>
      <c r="W6225" s="367"/>
    </row>
    <row r="6226" spans="1:23" hidden="1" x14ac:dyDescent="0.2">
      <c r="A6226" s="623">
        <v>95305</v>
      </c>
      <c r="B6226" s="616" t="s">
        <v>3171</v>
      </c>
      <c r="C6226" s="620" t="s">
        <v>1766</v>
      </c>
      <c r="D6226" s="612" t="s">
        <v>170</v>
      </c>
      <c r="E6226" s="621">
        <v>13.1</v>
      </c>
      <c r="F6226" s="614">
        <f t="shared" si="1719"/>
        <v>15.79</v>
      </c>
      <c r="G6226" s="510"/>
      <c r="H6226" s="423"/>
      <c r="I6226" s="422">
        <f t="shared" si="1733"/>
        <v>0</v>
      </c>
      <c r="J6226" s="422">
        <f t="shared" si="1734"/>
        <v>0</v>
      </c>
      <c r="K6226" s="419"/>
      <c r="L6226" s="423">
        <f t="shared" si="1735"/>
        <v>0</v>
      </c>
      <c r="M6226" s="423">
        <f t="shared" si="1736"/>
        <v>0</v>
      </c>
      <c r="N6226" s="422">
        <f t="shared" si="1737"/>
        <v>0</v>
      </c>
      <c r="O6226" s="422">
        <f t="shared" si="1738"/>
        <v>0</v>
      </c>
      <c r="P6226" s="420"/>
      <c r="Q6226" s="532"/>
      <c r="R6226" s="526" t="str">
        <f t="shared" si="1732"/>
        <v/>
      </c>
      <c r="S6226" s="526" t="str">
        <f t="shared" si="1731"/>
        <v/>
      </c>
      <c r="V6226" s="433">
        <f>VLOOKUP(A6226,[3]Cartilha!$A:$A,1,FALSE)</f>
        <v>95305</v>
      </c>
      <c r="W6226" s="367"/>
    </row>
    <row r="6227" spans="1:23" hidden="1" x14ac:dyDescent="0.2">
      <c r="A6227" s="623">
        <v>95306</v>
      </c>
      <c r="B6227" s="616" t="s">
        <v>3171</v>
      </c>
      <c r="C6227" s="620" t="s">
        <v>1767</v>
      </c>
      <c r="D6227" s="612" t="s">
        <v>170</v>
      </c>
      <c r="E6227" s="621">
        <v>15.77</v>
      </c>
      <c r="F6227" s="614">
        <f t="shared" si="1719"/>
        <v>19.010000000000002</v>
      </c>
      <c r="G6227" s="510"/>
      <c r="H6227" s="423"/>
      <c r="I6227" s="422">
        <f t="shared" si="1733"/>
        <v>0</v>
      </c>
      <c r="J6227" s="422">
        <f t="shared" si="1734"/>
        <v>0</v>
      </c>
      <c r="K6227" s="419"/>
      <c r="L6227" s="423">
        <f t="shared" si="1735"/>
        <v>0</v>
      </c>
      <c r="M6227" s="423">
        <f t="shared" si="1736"/>
        <v>0</v>
      </c>
      <c r="N6227" s="422">
        <f t="shared" si="1737"/>
        <v>0</v>
      </c>
      <c r="O6227" s="422">
        <f t="shared" si="1738"/>
        <v>0</v>
      </c>
      <c r="P6227" s="420"/>
      <c r="Q6227" s="532"/>
      <c r="R6227" s="526" t="str">
        <f t="shared" si="1732"/>
        <v/>
      </c>
      <c r="S6227" s="526" t="str">
        <f t="shared" si="1731"/>
        <v/>
      </c>
      <c r="V6227" s="433">
        <f>VLOOKUP(A6227,[3]Cartilha!$A:$A,1,FALSE)</f>
        <v>95306</v>
      </c>
      <c r="W6227" s="367"/>
    </row>
    <row r="6228" spans="1:23" hidden="1" x14ac:dyDescent="0.2">
      <c r="A6228" s="623" t="s">
        <v>2110</v>
      </c>
      <c r="B6228" s="616"/>
      <c r="C6228" s="620" t="s">
        <v>542</v>
      </c>
      <c r="D6228" s="612">
        <v>0</v>
      </c>
      <c r="E6228" s="621"/>
      <c r="F6228" s="614">
        <f t="shared" si="1719"/>
        <v>0</v>
      </c>
      <c r="G6228" s="518"/>
      <c r="H6228" s="446"/>
      <c r="I6228" s="447"/>
      <c r="J6228" s="448"/>
      <c r="K6228" s="419"/>
      <c r="L6228" s="446"/>
      <c r="M6228" s="446"/>
      <c r="N6228" s="447"/>
      <c r="O6228" s="448"/>
      <c r="P6228" s="420"/>
      <c r="Q6228" s="525" t="str">
        <f>IF(OR(SUM(J6229:J6236)&gt;0,SUM(O6229:O6236)&gt;0),"xx","")</f>
        <v/>
      </c>
      <c r="R6228" s="526" t="str">
        <f t="shared" si="1732"/>
        <v/>
      </c>
      <c r="S6228" s="526" t="str">
        <f t="shared" si="1731"/>
        <v/>
      </c>
      <c r="V6228" s="433" t="str">
        <f>VLOOKUP(A6228,[3]Cartilha!$A:$A,1,FALSE)</f>
        <v>10.4.5</v>
      </c>
      <c r="W6228" s="367"/>
    </row>
    <row r="6229" spans="1:23" ht="22.5" hidden="1" x14ac:dyDescent="0.2">
      <c r="A6229" s="623">
        <v>91514</v>
      </c>
      <c r="B6229" s="616" t="s">
        <v>3171</v>
      </c>
      <c r="C6229" s="620" t="s">
        <v>543</v>
      </c>
      <c r="D6229" s="612" t="s">
        <v>170</v>
      </c>
      <c r="E6229" s="621">
        <v>7.39</v>
      </c>
      <c r="F6229" s="614">
        <f t="shared" si="1719"/>
        <v>8.91</v>
      </c>
      <c r="G6229" s="510"/>
      <c r="H6229" s="423"/>
      <c r="I6229" s="422">
        <f t="shared" ref="I6229:I6236" si="1739">IF(ISBLANK(E6229),0,ROUND(F6229*G6229,2))</f>
        <v>0</v>
      </c>
      <c r="J6229" s="422">
        <f t="shared" ref="J6229:J6236" si="1740">IF(ISBLANK(G6229),0,ROUND(G6229*H6229,2))</f>
        <v>0</v>
      </c>
      <c r="K6229" s="419"/>
      <c r="L6229" s="423">
        <f t="shared" ref="L6229:M6236" si="1741">G6229</f>
        <v>0</v>
      </c>
      <c r="M6229" s="423">
        <f t="shared" si="1741"/>
        <v>0</v>
      </c>
      <c r="N6229" s="422">
        <f t="shared" ref="N6229:N6236" si="1742">IF(ISBLANK(E6229),0,ROUND(F6229*L6229,2))</f>
        <v>0</v>
      </c>
      <c r="O6229" s="422">
        <f t="shared" ref="O6229:O6236" si="1743">IF(ISBLANK(L6229),0,ROUND(L6229*M6229,2))</f>
        <v>0</v>
      </c>
      <c r="P6229" s="420"/>
      <c r="Q6229" s="532"/>
      <c r="R6229" s="526" t="str">
        <f t="shared" si="1732"/>
        <v/>
      </c>
      <c r="S6229" s="526" t="str">
        <f t="shared" si="1731"/>
        <v/>
      </c>
      <c r="V6229" s="433">
        <f>VLOOKUP(A6229,[3]Cartilha!$A:$A,1,FALSE)</f>
        <v>91514</v>
      </c>
      <c r="W6229" s="367"/>
    </row>
    <row r="6230" spans="1:23" ht="22.5" hidden="1" x14ac:dyDescent="0.2">
      <c r="A6230" s="623">
        <v>91515</v>
      </c>
      <c r="B6230" s="616" t="s">
        <v>3171</v>
      </c>
      <c r="C6230" s="620" t="s">
        <v>544</v>
      </c>
      <c r="D6230" s="612" t="s">
        <v>170</v>
      </c>
      <c r="E6230" s="621">
        <v>9.7799999999999994</v>
      </c>
      <c r="F6230" s="614">
        <f t="shared" si="1719"/>
        <v>11.79</v>
      </c>
      <c r="G6230" s="510"/>
      <c r="H6230" s="423"/>
      <c r="I6230" s="422">
        <f t="shared" si="1739"/>
        <v>0</v>
      </c>
      <c r="J6230" s="422">
        <f t="shared" si="1740"/>
        <v>0</v>
      </c>
      <c r="K6230" s="419"/>
      <c r="L6230" s="423">
        <f t="shared" si="1741"/>
        <v>0</v>
      </c>
      <c r="M6230" s="423">
        <f t="shared" si="1741"/>
        <v>0</v>
      </c>
      <c r="N6230" s="422">
        <f t="shared" si="1742"/>
        <v>0</v>
      </c>
      <c r="O6230" s="422">
        <f t="shared" si="1743"/>
        <v>0</v>
      </c>
      <c r="P6230" s="420"/>
      <c r="Q6230" s="525"/>
      <c r="R6230" s="526" t="str">
        <f t="shared" si="1732"/>
        <v/>
      </c>
      <c r="S6230" s="526" t="str">
        <f t="shared" si="1731"/>
        <v/>
      </c>
      <c r="V6230" s="433">
        <f>VLOOKUP(A6230,[3]Cartilha!$A:$A,1,FALSE)</f>
        <v>91515</v>
      </c>
      <c r="W6230" s="367"/>
    </row>
    <row r="6231" spans="1:23" ht="22.5" hidden="1" x14ac:dyDescent="0.2">
      <c r="A6231" s="623">
        <v>91516</v>
      </c>
      <c r="B6231" s="616" t="s">
        <v>3171</v>
      </c>
      <c r="C6231" s="620" t="s">
        <v>545</v>
      </c>
      <c r="D6231" s="612" t="s">
        <v>170</v>
      </c>
      <c r="E6231" s="621">
        <v>14.29</v>
      </c>
      <c r="F6231" s="614">
        <f t="shared" ref="F6231:F6294" si="1744">IF(E6231=0,0,ROUND(E6231*(1+E$13)*(1-E$14),2))</f>
        <v>17.23</v>
      </c>
      <c r="G6231" s="510"/>
      <c r="H6231" s="423"/>
      <c r="I6231" s="422">
        <f t="shared" si="1739"/>
        <v>0</v>
      </c>
      <c r="J6231" s="422">
        <f t="shared" si="1740"/>
        <v>0</v>
      </c>
      <c r="K6231" s="419"/>
      <c r="L6231" s="423">
        <f t="shared" si="1741"/>
        <v>0</v>
      </c>
      <c r="M6231" s="423">
        <f t="shared" si="1741"/>
        <v>0</v>
      </c>
      <c r="N6231" s="422">
        <f t="shared" si="1742"/>
        <v>0</v>
      </c>
      <c r="O6231" s="422">
        <f t="shared" si="1743"/>
        <v>0</v>
      </c>
      <c r="P6231" s="420"/>
      <c r="Q6231" s="532"/>
      <c r="R6231" s="526" t="str">
        <f t="shared" si="1732"/>
        <v/>
      </c>
      <c r="S6231" s="526" t="str">
        <f t="shared" si="1731"/>
        <v/>
      </c>
      <c r="V6231" s="433">
        <f>VLOOKUP(A6231,[3]Cartilha!$A:$A,1,FALSE)</f>
        <v>91516</v>
      </c>
      <c r="W6231" s="367"/>
    </row>
    <row r="6232" spans="1:23" ht="22.5" hidden="1" x14ac:dyDescent="0.2">
      <c r="A6232" s="623">
        <v>91517</v>
      </c>
      <c r="B6232" s="616" t="s">
        <v>3171</v>
      </c>
      <c r="C6232" s="620" t="s">
        <v>546</v>
      </c>
      <c r="D6232" s="612" t="s">
        <v>170</v>
      </c>
      <c r="E6232" s="621">
        <v>15.92</v>
      </c>
      <c r="F6232" s="614">
        <f t="shared" si="1744"/>
        <v>19.190000000000001</v>
      </c>
      <c r="G6232" s="510"/>
      <c r="H6232" s="423"/>
      <c r="I6232" s="422">
        <f t="shared" si="1739"/>
        <v>0</v>
      </c>
      <c r="J6232" s="422">
        <f t="shared" si="1740"/>
        <v>0</v>
      </c>
      <c r="K6232" s="419"/>
      <c r="L6232" s="423">
        <f t="shared" si="1741"/>
        <v>0</v>
      </c>
      <c r="M6232" s="423">
        <f t="shared" si="1741"/>
        <v>0</v>
      </c>
      <c r="N6232" s="422">
        <f t="shared" si="1742"/>
        <v>0</v>
      </c>
      <c r="O6232" s="422">
        <f t="shared" si="1743"/>
        <v>0</v>
      </c>
      <c r="P6232" s="420"/>
      <c r="Q6232" s="532"/>
      <c r="R6232" s="526" t="str">
        <f t="shared" si="1732"/>
        <v/>
      </c>
      <c r="S6232" s="526" t="str">
        <f t="shared" si="1731"/>
        <v/>
      </c>
      <c r="V6232" s="433">
        <f>VLOOKUP(A6232,[3]Cartilha!$A:$A,1,FALSE)</f>
        <v>91517</v>
      </c>
      <c r="W6232" s="367"/>
    </row>
    <row r="6233" spans="1:23" ht="22.5" hidden="1" x14ac:dyDescent="0.2">
      <c r="A6233" s="623">
        <v>91519</v>
      </c>
      <c r="B6233" s="616" t="s">
        <v>3171</v>
      </c>
      <c r="C6233" s="620" t="s">
        <v>547</v>
      </c>
      <c r="D6233" s="612" t="s">
        <v>170</v>
      </c>
      <c r="E6233" s="621">
        <v>18.29</v>
      </c>
      <c r="F6233" s="614">
        <f t="shared" si="1744"/>
        <v>22.05</v>
      </c>
      <c r="G6233" s="510"/>
      <c r="H6233" s="423"/>
      <c r="I6233" s="422">
        <f t="shared" si="1739"/>
        <v>0</v>
      </c>
      <c r="J6233" s="422">
        <f t="shared" si="1740"/>
        <v>0</v>
      </c>
      <c r="K6233" s="419"/>
      <c r="L6233" s="423">
        <f t="shared" si="1741"/>
        <v>0</v>
      </c>
      <c r="M6233" s="423">
        <f t="shared" si="1741"/>
        <v>0</v>
      </c>
      <c r="N6233" s="422">
        <f t="shared" si="1742"/>
        <v>0</v>
      </c>
      <c r="O6233" s="422">
        <f t="shared" si="1743"/>
        <v>0</v>
      </c>
      <c r="P6233" s="420"/>
      <c r="Q6233" s="525"/>
      <c r="R6233" s="526" t="str">
        <f t="shared" si="1732"/>
        <v/>
      </c>
      <c r="S6233" s="526" t="str">
        <f t="shared" si="1731"/>
        <v/>
      </c>
      <c r="V6233" s="433">
        <f>VLOOKUP(A6233,[3]Cartilha!$A:$A,1,FALSE)</f>
        <v>91519</v>
      </c>
      <c r="W6233" s="367"/>
    </row>
    <row r="6234" spans="1:23" hidden="1" x14ac:dyDescent="0.2">
      <c r="A6234" s="623">
        <v>91520</v>
      </c>
      <c r="B6234" s="616" t="s">
        <v>3171</v>
      </c>
      <c r="C6234" s="620" t="s">
        <v>548</v>
      </c>
      <c r="D6234" s="612" t="s">
        <v>170</v>
      </c>
      <c r="E6234" s="621">
        <v>2.66</v>
      </c>
      <c r="F6234" s="614">
        <f t="shared" si="1744"/>
        <v>3.21</v>
      </c>
      <c r="G6234" s="510"/>
      <c r="H6234" s="423"/>
      <c r="I6234" s="422">
        <f t="shared" si="1739"/>
        <v>0</v>
      </c>
      <c r="J6234" s="422">
        <f t="shared" si="1740"/>
        <v>0</v>
      </c>
      <c r="K6234" s="419"/>
      <c r="L6234" s="423">
        <f t="shared" si="1741"/>
        <v>0</v>
      </c>
      <c r="M6234" s="423">
        <f t="shared" si="1741"/>
        <v>0</v>
      </c>
      <c r="N6234" s="422">
        <f t="shared" si="1742"/>
        <v>0</v>
      </c>
      <c r="O6234" s="422">
        <f t="shared" si="1743"/>
        <v>0</v>
      </c>
      <c r="P6234" s="420"/>
      <c r="Q6234" s="532"/>
      <c r="R6234" s="526" t="str">
        <f t="shared" si="1732"/>
        <v/>
      </c>
      <c r="S6234" s="526" t="str">
        <f t="shared" si="1731"/>
        <v/>
      </c>
      <c r="V6234" s="433">
        <f>VLOOKUP(A6234,[3]Cartilha!$A:$A,1,FALSE)</f>
        <v>91520</v>
      </c>
      <c r="W6234" s="367"/>
    </row>
    <row r="6235" spans="1:23" hidden="1" x14ac:dyDescent="0.2">
      <c r="A6235" s="623">
        <v>91522</v>
      </c>
      <c r="B6235" s="616" t="s">
        <v>3171</v>
      </c>
      <c r="C6235" s="620" t="s">
        <v>549</v>
      </c>
      <c r="D6235" s="612" t="s">
        <v>170</v>
      </c>
      <c r="E6235" s="621">
        <v>3.19</v>
      </c>
      <c r="F6235" s="614">
        <f t="shared" si="1744"/>
        <v>3.85</v>
      </c>
      <c r="G6235" s="510"/>
      <c r="H6235" s="423"/>
      <c r="I6235" s="422">
        <f t="shared" si="1739"/>
        <v>0</v>
      </c>
      <c r="J6235" s="422">
        <f t="shared" si="1740"/>
        <v>0</v>
      </c>
      <c r="K6235" s="419"/>
      <c r="L6235" s="423">
        <f t="shared" si="1741"/>
        <v>0</v>
      </c>
      <c r="M6235" s="423">
        <f t="shared" si="1741"/>
        <v>0</v>
      </c>
      <c r="N6235" s="422">
        <f t="shared" si="1742"/>
        <v>0</v>
      </c>
      <c r="O6235" s="422">
        <f t="shared" si="1743"/>
        <v>0</v>
      </c>
      <c r="P6235" s="420"/>
      <c r="Q6235" s="532"/>
      <c r="R6235" s="526" t="str">
        <f t="shared" si="1732"/>
        <v/>
      </c>
      <c r="S6235" s="526" t="str">
        <f t="shared" si="1731"/>
        <v/>
      </c>
      <c r="V6235" s="433">
        <f>VLOOKUP(A6235,[3]Cartilha!$A:$A,1,FALSE)</f>
        <v>91522</v>
      </c>
      <c r="W6235" s="367"/>
    </row>
    <row r="6236" spans="1:23" hidden="1" x14ac:dyDescent="0.2">
      <c r="A6236" s="623">
        <v>91525</v>
      </c>
      <c r="B6236" s="616" t="s">
        <v>3171</v>
      </c>
      <c r="C6236" s="620" t="s">
        <v>550</v>
      </c>
      <c r="D6236" s="612" t="s">
        <v>170</v>
      </c>
      <c r="E6236" s="621">
        <v>5.75</v>
      </c>
      <c r="F6236" s="614">
        <f t="shared" si="1744"/>
        <v>6.93</v>
      </c>
      <c r="G6236" s="510"/>
      <c r="H6236" s="423"/>
      <c r="I6236" s="422">
        <f t="shared" si="1739"/>
        <v>0</v>
      </c>
      <c r="J6236" s="422">
        <f t="shared" si="1740"/>
        <v>0</v>
      </c>
      <c r="K6236" s="419"/>
      <c r="L6236" s="423">
        <f t="shared" si="1741"/>
        <v>0</v>
      </c>
      <c r="M6236" s="423">
        <f t="shared" si="1741"/>
        <v>0</v>
      </c>
      <c r="N6236" s="422">
        <f t="shared" si="1742"/>
        <v>0</v>
      </c>
      <c r="O6236" s="422">
        <f t="shared" si="1743"/>
        <v>0</v>
      </c>
      <c r="P6236" s="420"/>
      <c r="Q6236" s="532"/>
      <c r="R6236" s="526" t="str">
        <f t="shared" si="1732"/>
        <v/>
      </c>
      <c r="S6236" s="526" t="str">
        <f t="shared" si="1731"/>
        <v/>
      </c>
      <c r="V6236" s="433">
        <f>VLOOKUP(A6236,[3]Cartilha!$A:$A,1,FALSE)</f>
        <v>91525</v>
      </c>
      <c r="W6236" s="367"/>
    </row>
    <row r="6237" spans="1:23" hidden="1" x14ac:dyDescent="0.2">
      <c r="A6237" s="623" t="s">
        <v>2111</v>
      </c>
      <c r="B6237" s="616"/>
      <c r="C6237" s="620" t="s">
        <v>329</v>
      </c>
      <c r="D6237" s="612">
        <v>0</v>
      </c>
      <c r="E6237" s="621"/>
      <c r="F6237" s="614">
        <f t="shared" si="1744"/>
        <v>0</v>
      </c>
      <c r="G6237" s="518"/>
      <c r="H6237" s="446"/>
      <c r="I6237" s="447"/>
      <c r="J6237" s="448"/>
      <c r="K6237" s="419"/>
      <c r="L6237" s="446"/>
      <c r="M6237" s="446"/>
      <c r="N6237" s="447"/>
      <c r="O6237" s="448"/>
      <c r="P6237" s="420"/>
      <c r="Q6237" s="525" t="str">
        <f>IF(OR(SUM(J6238:J6268)&gt;0,SUM(O6238:O6268)&gt;0),"xx","")</f>
        <v/>
      </c>
      <c r="R6237" s="526" t="str">
        <f t="shared" si="1732"/>
        <v/>
      </c>
      <c r="S6237" s="526" t="str">
        <f t="shared" si="1731"/>
        <v/>
      </c>
      <c r="V6237" s="433" t="str">
        <f>VLOOKUP(A6237,[3]Cartilha!$A:$A,1,FALSE)</f>
        <v>10.4.6</v>
      </c>
      <c r="W6237" s="367"/>
    </row>
    <row r="6238" spans="1:23" ht="22.5" hidden="1" x14ac:dyDescent="0.2">
      <c r="A6238" s="623">
        <v>89049</v>
      </c>
      <c r="B6238" s="616" t="s">
        <v>3171</v>
      </c>
      <c r="C6238" s="620" t="s">
        <v>551</v>
      </c>
      <c r="D6238" s="612" t="s">
        <v>170</v>
      </c>
      <c r="E6238" s="621">
        <v>23.03</v>
      </c>
      <c r="F6238" s="614">
        <f t="shared" si="1744"/>
        <v>27.76</v>
      </c>
      <c r="G6238" s="510"/>
      <c r="H6238" s="426"/>
      <c r="I6238" s="422">
        <f t="shared" ref="I6238:I6268" si="1745">IF(ISBLANK(E6238),0,ROUND(F6238*G6238,2))</f>
        <v>0</v>
      </c>
      <c r="J6238" s="422">
        <f t="shared" ref="J6238:J6268" si="1746">IF(ISBLANK(G6238),0,ROUND(G6238*H6238,2))</f>
        <v>0</v>
      </c>
      <c r="K6238" s="419"/>
      <c r="L6238" s="423">
        <f t="shared" ref="L6238:L6268" si="1747">G6238</f>
        <v>0</v>
      </c>
      <c r="M6238" s="423">
        <f t="shared" ref="M6238:M6268" si="1748">H6238</f>
        <v>0</v>
      </c>
      <c r="N6238" s="422">
        <f t="shared" ref="N6238:N6268" si="1749">IF(ISBLANK(E6238),0,ROUND(F6238*L6238,2))</f>
        <v>0</v>
      </c>
      <c r="O6238" s="422">
        <f t="shared" ref="O6238:O6268" si="1750">IF(ISBLANK(L6238),0,ROUND(L6238*M6238,2))</f>
        <v>0</v>
      </c>
      <c r="P6238" s="420"/>
      <c r="Q6238" s="532"/>
      <c r="R6238" s="526" t="str">
        <f t="shared" si="1732"/>
        <v/>
      </c>
      <c r="S6238" s="526" t="str">
        <f t="shared" si="1731"/>
        <v/>
      </c>
      <c r="V6238" s="433">
        <f>VLOOKUP(A6238,[3]Cartilha!$A:$A,1,FALSE)</f>
        <v>89049</v>
      </c>
      <c r="W6238" s="367"/>
    </row>
    <row r="6239" spans="1:23" ht="22.5" hidden="1" x14ac:dyDescent="0.2">
      <c r="A6239" s="623">
        <v>87418</v>
      </c>
      <c r="B6239" s="616" t="s">
        <v>3171</v>
      </c>
      <c r="C6239" s="620" t="s">
        <v>330</v>
      </c>
      <c r="D6239" s="612" t="s">
        <v>170</v>
      </c>
      <c r="E6239" s="621">
        <v>17.899999999999999</v>
      </c>
      <c r="F6239" s="614">
        <f t="shared" si="1744"/>
        <v>21.58</v>
      </c>
      <c r="G6239" s="510"/>
      <c r="H6239" s="426"/>
      <c r="I6239" s="422">
        <f t="shared" si="1745"/>
        <v>0</v>
      </c>
      <c r="J6239" s="422">
        <f t="shared" si="1746"/>
        <v>0</v>
      </c>
      <c r="K6239" s="419"/>
      <c r="L6239" s="423">
        <f t="shared" si="1747"/>
        <v>0</v>
      </c>
      <c r="M6239" s="423">
        <f t="shared" si="1748"/>
        <v>0</v>
      </c>
      <c r="N6239" s="422">
        <f t="shared" si="1749"/>
        <v>0</v>
      </c>
      <c r="O6239" s="422">
        <f t="shared" si="1750"/>
        <v>0</v>
      </c>
      <c r="P6239" s="420"/>
      <c r="Q6239" s="532"/>
      <c r="R6239" s="526" t="str">
        <f t="shared" si="1732"/>
        <v/>
      </c>
      <c r="S6239" s="526" t="str">
        <f t="shared" si="1731"/>
        <v/>
      </c>
      <c r="V6239" s="433">
        <f>VLOOKUP(A6239,[3]Cartilha!$A:$A,1,FALSE)</f>
        <v>87418</v>
      </c>
      <c r="W6239" s="367"/>
    </row>
    <row r="6240" spans="1:23" ht="22.5" hidden="1" x14ac:dyDescent="0.2">
      <c r="A6240" s="623">
        <v>87421</v>
      </c>
      <c r="B6240" s="616" t="s">
        <v>3171</v>
      </c>
      <c r="C6240" s="620" t="s">
        <v>331</v>
      </c>
      <c r="D6240" s="612" t="s">
        <v>170</v>
      </c>
      <c r="E6240" s="621">
        <v>26.36</v>
      </c>
      <c r="F6240" s="614">
        <f t="shared" si="1744"/>
        <v>31.78</v>
      </c>
      <c r="G6240" s="510"/>
      <c r="H6240" s="426"/>
      <c r="I6240" s="422">
        <f t="shared" si="1745"/>
        <v>0</v>
      </c>
      <c r="J6240" s="422">
        <f t="shared" si="1746"/>
        <v>0</v>
      </c>
      <c r="K6240" s="419"/>
      <c r="L6240" s="423">
        <f t="shared" si="1747"/>
        <v>0</v>
      </c>
      <c r="M6240" s="423">
        <f t="shared" si="1748"/>
        <v>0</v>
      </c>
      <c r="N6240" s="422">
        <f t="shared" si="1749"/>
        <v>0</v>
      </c>
      <c r="O6240" s="422">
        <f t="shared" si="1750"/>
        <v>0</v>
      </c>
      <c r="P6240" s="420"/>
      <c r="Q6240" s="532"/>
      <c r="R6240" s="526" t="str">
        <f t="shared" si="1732"/>
        <v/>
      </c>
      <c r="S6240" s="526" t="str">
        <f t="shared" si="1731"/>
        <v/>
      </c>
      <c r="V6240" s="433">
        <f>VLOOKUP(A6240,[3]Cartilha!$A:$A,1,FALSE)</f>
        <v>87421</v>
      </c>
      <c r="W6240" s="367"/>
    </row>
    <row r="6241" spans="1:23" ht="22.5" hidden="1" x14ac:dyDescent="0.2">
      <c r="A6241" s="623">
        <v>87417</v>
      </c>
      <c r="B6241" s="616" t="s">
        <v>3171</v>
      </c>
      <c r="C6241" s="620" t="s">
        <v>332</v>
      </c>
      <c r="D6241" s="612" t="s">
        <v>170</v>
      </c>
      <c r="E6241" s="621">
        <v>17.350000000000001</v>
      </c>
      <c r="F6241" s="614">
        <f t="shared" si="1744"/>
        <v>20.92</v>
      </c>
      <c r="G6241" s="510"/>
      <c r="H6241" s="426"/>
      <c r="I6241" s="422">
        <f t="shared" si="1745"/>
        <v>0</v>
      </c>
      <c r="J6241" s="422">
        <f t="shared" si="1746"/>
        <v>0</v>
      </c>
      <c r="K6241" s="419"/>
      <c r="L6241" s="423">
        <f t="shared" si="1747"/>
        <v>0</v>
      </c>
      <c r="M6241" s="423">
        <f t="shared" si="1748"/>
        <v>0</v>
      </c>
      <c r="N6241" s="422">
        <f t="shared" si="1749"/>
        <v>0</v>
      </c>
      <c r="O6241" s="422">
        <f t="shared" si="1750"/>
        <v>0</v>
      </c>
      <c r="P6241" s="420"/>
      <c r="Q6241" s="532"/>
      <c r="R6241" s="526" t="str">
        <f t="shared" si="1732"/>
        <v/>
      </c>
      <c r="S6241" s="526" t="str">
        <f t="shared" si="1731"/>
        <v/>
      </c>
      <c r="V6241" s="433">
        <f>VLOOKUP(A6241,[3]Cartilha!$A:$A,1,FALSE)</f>
        <v>87417</v>
      </c>
      <c r="W6241" s="367"/>
    </row>
    <row r="6242" spans="1:23" ht="22.5" hidden="1" x14ac:dyDescent="0.2">
      <c r="A6242" s="623">
        <v>87420</v>
      </c>
      <c r="B6242" s="616" t="s">
        <v>3171</v>
      </c>
      <c r="C6242" s="620" t="s">
        <v>333</v>
      </c>
      <c r="D6242" s="612" t="s">
        <v>170</v>
      </c>
      <c r="E6242" s="621">
        <v>25.81</v>
      </c>
      <c r="F6242" s="614">
        <f t="shared" si="1744"/>
        <v>31.12</v>
      </c>
      <c r="G6242" s="510"/>
      <c r="H6242" s="426"/>
      <c r="I6242" s="422">
        <f t="shared" si="1745"/>
        <v>0</v>
      </c>
      <c r="J6242" s="422">
        <f t="shared" si="1746"/>
        <v>0</v>
      </c>
      <c r="K6242" s="419"/>
      <c r="L6242" s="423">
        <f t="shared" si="1747"/>
        <v>0</v>
      </c>
      <c r="M6242" s="423">
        <f t="shared" si="1748"/>
        <v>0</v>
      </c>
      <c r="N6242" s="422">
        <f t="shared" si="1749"/>
        <v>0</v>
      </c>
      <c r="O6242" s="422">
        <f t="shared" si="1750"/>
        <v>0</v>
      </c>
      <c r="P6242" s="420"/>
      <c r="Q6242" s="532"/>
      <c r="R6242" s="526" t="str">
        <f t="shared" si="1732"/>
        <v/>
      </c>
      <c r="S6242" s="526" t="str">
        <f t="shared" ref="S6242:S6305" si="1751">IF(Q6242="X","x",IF(Q6242="xx","x",IF(OR(J6242&gt;0,O6242&gt;0),"x","")))</f>
        <v/>
      </c>
      <c r="V6242" s="433">
        <f>VLOOKUP(A6242,[3]Cartilha!$A:$A,1,FALSE)</f>
        <v>87420</v>
      </c>
      <c r="W6242" s="367"/>
    </row>
    <row r="6243" spans="1:23" ht="22.5" hidden="1" x14ac:dyDescent="0.2">
      <c r="A6243" s="623">
        <v>87419</v>
      </c>
      <c r="B6243" s="616" t="s">
        <v>3171</v>
      </c>
      <c r="C6243" s="620" t="s">
        <v>334</v>
      </c>
      <c r="D6243" s="612" t="s">
        <v>170</v>
      </c>
      <c r="E6243" s="621">
        <v>19.47</v>
      </c>
      <c r="F6243" s="614">
        <f t="shared" si="1744"/>
        <v>23.47</v>
      </c>
      <c r="G6243" s="510"/>
      <c r="H6243" s="426"/>
      <c r="I6243" s="422">
        <f t="shared" si="1745"/>
        <v>0</v>
      </c>
      <c r="J6243" s="422">
        <f t="shared" si="1746"/>
        <v>0</v>
      </c>
      <c r="K6243" s="419"/>
      <c r="L6243" s="423">
        <f t="shared" si="1747"/>
        <v>0</v>
      </c>
      <c r="M6243" s="423">
        <f t="shared" si="1748"/>
        <v>0</v>
      </c>
      <c r="N6243" s="422">
        <f t="shared" si="1749"/>
        <v>0</v>
      </c>
      <c r="O6243" s="422">
        <f t="shared" si="1750"/>
        <v>0</v>
      </c>
      <c r="P6243" s="420"/>
      <c r="Q6243" s="532"/>
      <c r="R6243" s="526" t="str">
        <f t="shared" si="1732"/>
        <v/>
      </c>
      <c r="S6243" s="526" t="str">
        <f t="shared" si="1751"/>
        <v/>
      </c>
      <c r="V6243" s="433">
        <f>VLOOKUP(A6243,[3]Cartilha!$A:$A,1,FALSE)</f>
        <v>87419</v>
      </c>
      <c r="W6243" s="367"/>
    </row>
    <row r="6244" spans="1:23" ht="22.5" hidden="1" x14ac:dyDescent="0.2">
      <c r="A6244" s="623">
        <v>87422</v>
      </c>
      <c r="B6244" s="616" t="s">
        <v>3171</v>
      </c>
      <c r="C6244" s="620" t="s">
        <v>335</v>
      </c>
      <c r="D6244" s="612" t="s">
        <v>170</v>
      </c>
      <c r="E6244" s="621">
        <v>27.94</v>
      </c>
      <c r="F6244" s="614">
        <f t="shared" si="1744"/>
        <v>33.68</v>
      </c>
      <c r="G6244" s="510"/>
      <c r="H6244" s="426"/>
      <c r="I6244" s="422">
        <f t="shared" si="1745"/>
        <v>0</v>
      </c>
      <c r="J6244" s="422">
        <f t="shared" si="1746"/>
        <v>0</v>
      </c>
      <c r="K6244" s="419"/>
      <c r="L6244" s="423">
        <f t="shared" si="1747"/>
        <v>0</v>
      </c>
      <c r="M6244" s="423">
        <f t="shared" si="1748"/>
        <v>0</v>
      </c>
      <c r="N6244" s="422">
        <f t="shared" si="1749"/>
        <v>0</v>
      </c>
      <c r="O6244" s="422">
        <f t="shared" si="1750"/>
        <v>0</v>
      </c>
      <c r="P6244" s="420"/>
      <c r="Q6244" s="532"/>
      <c r="R6244" s="526" t="str">
        <f t="shared" si="1732"/>
        <v/>
      </c>
      <c r="S6244" s="526" t="str">
        <f t="shared" si="1751"/>
        <v/>
      </c>
      <c r="V6244" s="433">
        <f>VLOOKUP(A6244,[3]Cartilha!$A:$A,1,FALSE)</f>
        <v>87422</v>
      </c>
      <c r="W6244" s="367"/>
    </row>
    <row r="6245" spans="1:23" ht="22.5" hidden="1" x14ac:dyDescent="0.2">
      <c r="A6245" s="623">
        <v>87412</v>
      </c>
      <c r="B6245" s="616" t="s">
        <v>3171</v>
      </c>
      <c r="C6245" s="620" t="s">
        <v>336</v>
      </c>
      <c r="D6245" s="612" t="s">
        <v>170</v>
      </c>
      <c r="E6245" s="621">
        <v>23.66</v>
      </c>
      <c r="F6245" s="614">
        <f t="shared" si="1744"/>
        <v>28.52</v>
      </c>
      <c r="G6245" s="510"/>
      <c r="H6245" s="426"/>
      <c r="I6245" s="422">
        <f t="shared" si="1745"/>
        <v>0</v>
      </c>
      <c r="J6245" s="422">
        <f t="shared" si="1746"/>
        <v>0</v>
      </c>
      <c r="K6245" s="419"/>
      <c r="L6245" s="423">
        <f t="shared" si="1747"/>
        <v>0</v>
      </c>
      <c r="M6245" s="423">
        <f t="shared" si="1748"/>
        <v>0</v>
      </c>
      <c r="N6245" s="422">
        <f t="shared" si="1749"/>
        <v>0</v>
      </c>
      <c r="O6245" s="422">
        <f t="shared" si="1750"/>
        <v>0</v>
      </c>
      <c r="P6245" s="420"/>
      <c r="Q6245" s="532"/>
      <c r="R6245" s="526" t="str">
        <f t="shared" si="1732"/>
        <v/>
      </c>
      <c r="S6245" s="526" t="str">
        <f t="shared" si="1751"/>
        <v/>
      </c>
      <c r="V6245" s="433">
        <f>VLOOKUP(A6245,[3]Cartilha!$A:$A,1,FALSE)</f>
        <v>87412</v>
      </c>
      <c r="W6245" s="367"/>
    </row>
    <row r="6246" spans="1:23" ht="22.5" hidden="1" x14ac:dyDescent="0.2">
      <c r="A6246" s="623">
        <v>87415</v>
      </c>
      <c r="B6246" s="616" t="s">
        <v>3171</v>
      </c>
      <c r="C6246" s="620" t="s">
        <v>337</v>
      </c>
      <c r="D6246" s="612" t="s">
        <v>170</v>
      </c>
      <c r="E6246" s="621">
        <v>31.1</v>
      </c>
      <c r="F6246" s="614">
        <f t="shared" si="1744"/>
        <v>37.49</v>
      </c>
      <c r="G6246" s="510"/>
      <c r="H6246" s="426"/>
      <c r="I6246" s="422">
        <f t="shared" si="1745"/>
        <v>0</v>
      </c>
      <c r="J6246" s="422">
        <f t="shared" si="1746"/>
        <v>0</v>
      </c>
      <c r="K6246" s="419"/>
      <c r="L6246" s="423">
        <f t="shared" si="1747"/>
        <v>0</v>
      </c>
      <c r="M6246" s="423">
        <f t="shared" si="1748"/>
        <v>0</v>
      </c>
      <c r="N6246" s="422">
        <f t="shared" si="1749"/>
        <v>0</v>
      </c>
      <c r="O6246" s="422">
        <f t="shared" si="1750"/>
        <v>0</v>
      </c>
      <c r="P6246" s="420"/>
      <c r="Q6246" s="532"/>
      <c r="R6246" s="526" t="str">
        <f t="shared" si="1732"/>
        <v/>
      </c>
      <c r="S6246" s="526" t="str">
        <f t="shared" si="1751"/>
        <v/>
      </c>
      <c r="V6246" s="433">
        <f>VLOOKUP(A6246,[3]Cartilha!$A:$A,1,FALSE)</f>
        <v>87415</v>
      </c>
      <c r="W6246" s="367"/>
    </row>
    <row r="6247" spans="1:23" ht="22.5" hidden="1" x14ac:dyDescent="0.2">
      <c r="A6247" s="623">
        <v>87411</v>
      </c>
      <c r="B6247" s="616" t="s">
        <v>3171</v>
      </c>
      <c r="C6247" s="620" t="s">
        <v>338</v>
      </c>
      <c r="D6247" s="612" t="s">
        <v>170</v>
      </c>
      <c r="E6247" s="621">
        <v>16.32</v>
      </c>
      <c r="F6247" s="614">
        <f t="shared" si="1744"/>
        <v>19.68</v>
      </c>
      <c r="G6247" s="510"/>
      <c r="H6247" s="426"/>
      <c r="I6247" s="422">
        <f t="shared" si="1745"/>
        <v>0</v>
      </c>
      <c r="J6247" s="422">
        <f t="shared" si="1746"/>
        <v>0</v>
      </c>
      <c r="K6247" s="419"/>
      <c r="L6247" s="423">
        <f t="shared" si="1747"/>
        <v>0</v>
      </c>
      <c r="M6247" s="423">
        <f t="shared" si="1748"/>
        <v>0</v>
      </c>
      <c r="N6247" s="422">
        <f t="shared" si="1749"/>
        <v>0</v>
      </c>
      <c r="O6247" s="422">
        <f t="shared" si="1750"/>
        <v>0</v>
      </c>
      <c r="P6247" s="420"/>
      <c r="Q6247" s="532"/>
      <c r="R6247" s="526" t="str">
        <f t="shared" si="1732"/>
        <v/>
      </c>
      <c r="S6247" s="526" t="str">
        <f t="shared" si="1751"/>
        <v/>
      </c>
      <c r="V6247" s="433">
        <f>VLOOKUP(A6247,[3]Cartilha!$A:$A,1,FALSE)</f>
        <v>87411</v>
      </c>
      <c r="W6247" s="367"/>
    </row>
    <row r="6248" spans="1:23" ht="22.5" hidden="1" x14ac:dyDescent="0.2">
      <c r="A6248" s="623">
        <v>87414</v>
      </c>
      <c r="B6248" s="616" t="s">
        <v>3171</v>
      </c>
      <c r="C6248" s="620" t="s">
        <v>339</v>
      </c>
      <c r="D6248" s="612" t="s">
        <v>170</v>
      </c>
      <c r="E6248" s="621">
        <v>23.96</v>
      </c>
      <c r="F6248" s="614">
        <f t="shared" si="1744"/>
        <v>28.89</v>
      </c>
      <c r="G6248" s="510"/>
      <c r="H6248" s="426"/>
      <c r="I6248" s="422">
        <f t="shared" si="1745"/>
        <v>0</v>
      </c>
      <c r="J6248" s="422">
        <f t="shared" si="1746"/>
        <v>0</v>
      </c>
      <c r="K6248" s="419"/>
      <c r="L6248" s="423">
        <f t="shared" si="1747"/>
        <v>0</v>
      </c>
      <c r="M6248" s="423">
        <f t="shared" si="1748"/>
        <v>0</v>
      </c>
      <c r="N6248" s="422">
        <f t="shared" si="1749"/>
        <v>0</v>
      </c>
      <c r="O6248" s="422">
        <f t="shared" si="1750"/>
        <v>0</v>
      </c>
      <c r="P6248" s="420"/>
      <c r="Q6248" s="532"/>
      <c r="R6248" s="526" t="str">
        <f t="shared" si="1732"/>
        <v/>
      </c>
      <c r="S6248" s="526" t="str">
        <f t="shared" si="1751"/>
        <v/>
      </c>
      <c r="V6248" s="433">
        <f>VLOOKUP(A6248,[3]Cartilha!$A:$A,1,FALSE)</f>
        <v>87414</v>
      </c>
      <c r="W6248" s="367"/>
    </row>
    <row r="6249" spans="1:23" ht="22.5" hidden="1" x14ac:dyDescent="0.2">
      <c r="A6249" s="623">
        <v>87413</v>
      </c>
      <c r="B6249" s="616" t="s">
        <v>3171</v>
      </c>
      <c r="C6249" s="620" t="s">
        <v>340</v>
      </c>
      <c r="D6249" s="612" t="s">
        <v>170</v>
      </c>
      <c r="E6249" s="621">
        <v>27.86</v>
      </c>
      <c r="F6249" s="614">
        <f t="shared" si="1744"/>
        <v>33.590000000000003</v>
      </c>
      <c r="G6249" s="510"/>
      <c r="H6249" s="426"/>
      <c r="I6249" s="422">
        <f t="shared" si="1745"/>
        <v>0</v>
      </c>
      <c r="J6249" s="422">
        <f t="shared" si="1746"/>
        <v>0</v>
      </c>
      <c r="K6249" s="419"/>
      <c r="L6249" s="423">
        <f t="shared" si="1747"/>
        <v>0</v>
      </c>
      <c r="M6249" s="423">
        <f t="shared" si="1748"/>
        <v>0</v>
      </c>
      <c r="N6249" s="422">
        <f t="shared" si="1749"/>
        <v>0</v>
      </c>
      <c r="O6249" s="422">
        <f t="shared" si="1750"/>
        <v>0</v>
      </c>
      <c r="P6249" s="420"/>
      <c r="Q6249" s="532"/>
      <c r="R6249" s="526" t="str">
        <f t="shared" si="1732"/>
        <v/>
      </c>
      <c r="S6249" s="526" t="str">
        <f t="shared" si="1751"/>
        <v/>
      </c>
      <c r="V6249" s="433">
        <f>VLOOKUP(A6249,[3]Cartilha!$A:$A,1,FALSE)</f>
        <v>87413</v>
      </c>
      <c r="W6249" s="367"/>
    </row>
    <row r="6250" spans="1:23" ht="22.5" hidden="1" x14ac:dyDescent="0.2">
      <c r="A6250" s="623">
        <v>87416</v>
      </c>
      <c r="B6250" s="616" t="s">
        <v>3171</v>
      </c>
      <c r="C6250" s="620" t="s">
        <v>341</v>
      </c>
      <c r="D6250" s="612" t="s">
        <v>170</v>
      </c>
      <c r="E6250" s="621">
        <v>35.56</v>
      </c>
      <c r="F6250" s="614">
        <f t="shared" si="1744"/>
        <v>42.87</v>
      </c>
      <c r="G6250" s="510"/>
      <c r="H6250" s="426"/>
      <c r="I6250" s="422">
        <f t="shared" si="1745"/>
        <v>0</v>
      </c>
      <c r="J6250" s="422">
        <f t="shared" si="1746"/>
        <v>0</v>
      </c>
      <c r="K6250" s="419"/>
      <c r="L6250" s="423">
        <f t="shared" si="1747"/>
        <v>0</v>
      </c>
      <c r="M6250" s="423">
        <f t="shared" si="1748"/>
        <v>0</v>
      </c>
      <c r="N6250" s="422">
        <f t="shared" si="1749"/>
        <v>0</v>
      </c>
      <c r="O6250" s="422">
        <f t="shared" si="1750"/>
        <v>0</v>
      </c>
      <c r="P6250" s="420"/>
      <c r="Q6250" s="532"/>
      <c r="R6250" s="526" t="str">
        <f t="shared" si="1732"/>
        <v/>
      </c>
      <c r="S6250" s="526" t="str">
        <f t="shared" si="1751"/>
        <v/>
      </c>
      <c r="V6250" s="433">
        <f>VLOOKUP(A6250,[3]Cartilha!$A:$A,1,FALSE)</f>
        <v>87416</v>
      </c>
      <c r="W6250" s="367"/>
    </row>
    <row r="6251" spans="1:23" ht="22.5" hidden="1" x14ac:dyDescent="0.2">
      <c r="A6251" s="623">
        <v>87424</v>
      </c>
      <c r="B6251" s="616" t="s">
        <v>3171</v>
      </c>
      <c r="C6251" s="620" t="s">
        <v>342</v>
      </c>
      <c r="D6251" s="612" t="s">
        <v>170</v>
      </c>
      <c r="E6251" s="621">
        <v>35.56</v>
      </c>
      <c r="F6251" s="614">
        <f t="shared" si="1744"/>
        <v>42.87</v>
      </c>
      <c r="G6251" s="510"/>
      <c r="H6251" s="426"/>
      <c r="I6251" s="422">
        <f t="shared" si="1745"/>
        <v>0</v>
      </c>
      <c r="J6251" s="422">
        <f t="shared" si="1746"/>
        <v>0</v>
      </c>
      <c r="K6251" s="419"/>
      <c r="L6251" s="423">
        <f t="shared" si="1747"/>
        <v>0</v>
      </c>
      <c r="M6251" s="423">
        <f t="shared" si="1748"/>
        <v>0</v>
      </c>
      <c r="N6251" s="422">
        <f t="shared" si="1749"/>
        <v>0</v>
      </c>
      <c r="O6251" s="422">
        <f t="shared" si="1750"/>
        <v>0</v>
      </c>
      <c r="P6251" s="420"/>
      <c r="Q6251" s="532"/>
      <c r="R6251" s="526" t="str">
        <f t="shared" si="1732"/>
        <v/>
      </c>
      <c r="S6251" s="526" t="str">
        <f t="shared" si="1751"/>
        <v/>
      </c>
      <c r="V6251" s="433">
        <f>VLOOKUP(A6251,[3]Cartilha!$A:$A,1,FALSE)</f>
        <v>87424</v>
      </c>
      <c r="W6251" s="367"/>
    </row>
    <row r="6252" spans="1:23" ht="22.5" hidden="1" x14ac:dyDescent="0.2">
      <c r="A6252" s="623">
        <v>87427</v>
      </c>
      <c r="B6252" s="616" t="s">
        <v>3171</v>
      </c>
      <c r="C6252" s="620" t="s">
        <v>343</v>
      </c>
      <c r="D6252" s="612" t="s">
        <v>170</v>
      </c>
      <c r="E6252" s="621">
        <v>41.44</v>
      </c>
      <c r="F6252" s="614">
        <f t="shared" si="1744"/>
        <v>49.96</v>
      </c>
      <c r="G6252" s="510"/>
      <c r="H6252" s="426"/>
      <c r="I6252" s="422">
        <f t="shared" si="1745"/>
        <v>0</v>
      </c>
      <c r="J6252" s="422">
        <f t="shared" si="1746"/>
        <v>0</v>
      </c>
      <c r="K6252" s="419"/>
      <c r="L6252" s="423">
        <f t="shared" si="1747"/>
        <v>0</v>
      </c>
      <c r="M6252" s="423">
        <f t="shared" si="1748"/>
        <v>0</v>
      </c>
      <c r="N6252" s="422">
        <f t="shared" si="1749"/>
        <v>0</v>
      </c>
      <c r="O6252" s="422">
        <f t="shared" si="1750"/>
        <v>0</v>
      </c>
      <c r="P6252" s="420"/>
      <c r="Q6252" s="532"/>
      <c r="R6252" s="526" t="str">
        <f t="shared" ref="R6252:R6315" si="1752">IF(Q6252="X","x",IF(Q6252="xx","x",IF(O6252&gt;0,"x","")))</f>
        <v/>
      </c>
      <c r="S6252" s="526" t="str">
        <f t="shared" si="1751"/>
        <v/>
      </c>
      <c r="V6252" s="433">
        <f>VLOOKUP(A6252,[3]Cartilha!$A:$A,1,FALSE)</f>
        <v>87427</v>
      </c>
      <c r="W6252" s="367"/>
    </row>
    <row r="6253" spans="1:23" ht="22.5" hidden="1" x14ac:dyDescent="0.2">
      <c r="A6253" s="623">
        <v>87423</v>
      </c>
      <c r="B6253" s="616" t="s">
        <v>3171</v>
      </c>
      <c r="C6253" s="620" t="s">
        <v>344</v>
      </c>
      <c r="D6253" s="612" t="s">
        <v>170</v>
      </c>
      <c r="E6253" s="621">
        <v>34.75</v>
      </c>
      <c r="F6253" s="614">
        <f t="shared" si="1744"/>
        <v>41.89</v>
      </c>
      <c r="G6253" s="510"/>
      <c r="H6253" s="426"/>
      <c r="I6253" s="422">
        <f t="shared" si="1745"/>
        <v>0</v>
      </c>
      <c r="J6253" s="422">
        <f t="shared" si="1746"/>
        <v>0</v>
      </c>
      <c r="K6253" s="419"/>
      <c r="L6253" s="423">
        <f t="shared" si="1747"/>
        <v>0</v>
      </c>
      <c r="M6253" s="423">
        <f t="shared" si="1748"/>
        <v>0</v>
      </c>
      <c r="N6253" s="422">
        <f t="shared" si="1749"/>
        <v>0</v>
      </c>
      <c r="O6253" s="422">
        <f t="shared" si="1750"/>
        <v>0</v>
      </c>
      <c r="P6253" s="420"/>
      <c r="Q6253" s="532"/>
      <c r="R6253" s="526" t="str">
        <f t="shared" si="1752"/>
        <v/>
      </c>
      <c r="S6253" s="526" t="str">
        <f t="shared" si="1751"/>
        <v/>
      </c>
      <c r="V6253" s="433">
        <f>VLOOKUP(A6253,[3]Cartilha!$A:$A,1,FALSE)</f>
        <v>87423</v>
      </c>
      <c r="W6253" s="367"/>
    </row>
    <row r="6254" spans="1:23" ht="22.5" hidden="1" x14ac:dyDescent="0.2">
      <c r="A6254" s="623">
        <v>87426</v>
      </c>
      <c r="B6254" s="616" t="s">
        <v>3171</v>
      </c>
      <c r="C6254" s="620" t="s">
        <v>345</v>
      </c>
      <c r="D6254" s="612" t="s">
        <v>170</v>
      </c>
      <c r="E6254" s="621">
        <v>40.619999999999997</v>
      </c>
      <c r="F6254" s="614">
        <f t="shared" si="1744"/>
        <v>48.97</v>
      </c>
      <c r="G6254" s="510"/>
      <c r="H6254" s="426"/>
      <c r="I6254" s="422">
        <f t="shared" si="1745"/>
        <v>0</v>
      </c>
      <c r="J6254" s="422">
        <f t="shared" si="1746"/>
        <v>0</v>
      </c>
      <c r="K6254" s="419"/>
      <c r="L6254" s="423">
        <f t="shared" si="1747"/>
        <v>0</v>
      </c>
      <c r="M6254" s="423">
        <f t="shared" si="1748"/>
        <v>0</v>
      </c>
      <c r="N6254" s="422">
        <f t="shared" si="1749"/>
        <v>0</v>
      </c>
      <c r="O6254" s="422">
        <f t="shared" si="1750"/>
        <v>0</v>
      </c>
      <c r="P6254" s="420"/>
      <c r="Q6254" s="532"/>
      <c r="R6254" s="526" t="str">
        <f t="shared" si="1752"/>
        <v/>
      </c>
      <c r="S6254" s="526" t="str">
        <f t="shared" si="1751"/>
        <v/>
      </c>
      <c r="V6254" s="433">
        <f>VLOOKUP(A6254,[3]Cartilha!$A:$A,1,FALSE)</f>
        <v>87426</v>
      </c>
      <c r="W6254" s="367"/>
    </row>
    <row r="6255" spans="1:23" ht="22.5" hidden="1" x14ac:dyDescent="0.2">
      <c r="A6255" s="623">
        <v>87425</v>
      </c>
      <c r="B6255" s="616" t="s">
        <v>3171</v>
      </c>
      <c r="C6255" s="620" t="s">
        <v>346</v>
      </c>
      <c r="D6255" s="612" t="s">
        <v>170</v>
      </c>
      <c r="E6255" s="621">
        <v>36.86</v>
      </c>
      <c r="F6255" s="614">
        <f t="shared" si="1744"/>
        <v>44.44</v>
      </c>
      <c r="G6255" s="510"/>
      <c r="H6255" s="426"/>
      <c r="I6255" s="422">
        <f t="shared" si="1745"/>
        <v>0</v>
      </c>
      <c r="J6255" s="422">
        <f t="shared" si="1746"/>
        <v>0</v>
      </c>
      <c r="K6255" s="419"/>
      <c r="L6255" s="423">
        <f t="shared" si="1747"/>
        <v>0</v>
      </c>
      <c r="M6255" s="423">
        <f t="shared" si="1748"/>
        <v>0</v>
      </c>
      <c r="N6255" s="422">
        <f t="shared" si="1749"/>
        <v>0</v>
      </c>
      <c r="O6255" s="422">
        <f t="shared" si="1750"/>
        <v>0</v>
      </c>
      <c r="P6255" s="420"/>
      <c r="Q6255" s="532"/>
      <c r="R6255" s="526" t="str">
        <f t="shared" si="1752"/>
        <v/>
      </c>
      <c r="S6255" s="526" t="str">
        <f t="shared" si="1751"/>
        <v/>
      </c>
      <c r="V6255" s="433">
        <f>VLOOKUP(A6255,[3]Cartilha!$A:$A,1,FALSE)</f>
        <v>87425</v>
      </c>
      <c r="W6255" s="367"/>
    </row>
    <row r="6256" spans="1:23" ht="22.5" hidden="1" x14ac:dyDescent="0.2">
      <c r="A6256" s="623">
        <v>87428</v>
      </c>
      <c r="B6256" s="616" t="s">
        <v>3171</v>
      </c>
      <c r="C6256" s="620" t="s">
        <v>347</v>
      </c>
      <c r="D6256" s="612" t="s">
        <v>170</v>
      </c>
      <c r="E6256" s="621">
        <v>42.75</v>
      </c>
      <c r="F6256" s="614">
        <f t="shared" si="1744"/>
        <v>51.54</v>
      </c>
      <c r="G6256" s="510"/>
      <c r="H6256" s="426"/>
      <c r="I6256" s="422">
        <f t="shared" si="1745"/>
        <v>0</v>
      </c>
      <c r="J6256" s="422">
        <f t="shared" si="1746"/>
        <v>0</v>
      </c>
      <c r="K6256" s="419"/>
      <c r="L6256" s="423">
        <f t="shared" si="1747"/>
        <v>0</v>
      </c>
      <c r="M6256" s="423">
        <f t="shared" si="1748"/>
        <v>0</v>
      </c>
      <c r="N6256" s="422">
        <f t="shared" si="1749"/>
        <v>0</v>
      </c>
      <c r="O6256" s="422">
        <f t="shared" si="1750"/>
        <v>0</v>
      </c>
      <c r="P6256" s="420"/>
      <c r="Q6256" s="532"/>
      <c r="R6256" s="526" t="str">
        <f t="shared" si="1752"/>
        <v/>
      </c>
      <c r="S6256" s="526" t="str">
        <f t="shared" si="1751"/>
        <v/>
      </c>
      <c r="V6256" s="433">
        <f>VLOOKUP(A6256,[3]Cartilha!$A:$A,1,FALSE)</f>
        <v>87428</v>
      </c>
      <c r="W6256" s="367"/>
    </row>
    <row r="6257" spans="1:23" ht="22.5" hidden="1" x14ac:dyDescent="0.2">
      <c r="A6257" s="623">
        <v>87429</v>
      </c>
      <c r="B6257" s="616" t="s">
        <v>3171</v>
      </c>
      <c r="C6257" s="620" t="s">
        <v>552</v>
      </c>
      <c r="D6257" s="612" t="s">
        <v>170</v>
      </c>
      <c r="E6257" s="621">
        <v>17.93</v>
      </c>
      <c r="F6257" s="614">
        <f t="shared" si="1744"/>
        <v>21.62</v>
      </c>
      <c r="G6257" s="510"/>
      <c r="H6257" s="426"/>
      <c r="I6257" s="422">
        <f t="shared" si="1745"/>
        <v>0</v>
      </c>
      <c r="J6257" s="422">
        <f t="shared" si="1746"/>
        <v>0</v>
      </c>
      <c r="K6257" s="419"/>
      <c r="L6257" s="423">
        <f t="shared" si="1747"/>
        <v>0</v>
      </c>
      <c r="M6257" s="423">
        <f t="shared" si="1748"/>
        <v>0</v>
      </c>
      <c r="N6257" s="422">
        <f t="shared" si="1749"/>
        <v>0</v>
      </c>
      <c r="O6257" s="422">
        <f t="shared" si="1750"/>
        <v>0</v>
      </c>
      <c r="P6257" s="420"/>
      <c r="Q6257" s="532"/>
      <c r="R6257" s="526" t="str">
        <f t="shared" si="1752"/>
        <v/>
      </c>
      <c r="S6257" s="526" t="str">
        <f t="shared" si="1751"/>
        <v/>
      </c>
      <c r="V6257" s="433">
        <f>VLOOKUP(A6257,[3]Cartilha!$A:$A,1,FALSE)</f>
        <v>87429</v>
      </c>
      <c r="W6257" s="367"/>
    </row>
    <row r="6258" spans="1:23" ht="22.5" hidden="1" x14ac:dyDescent="0.2">
      <c r="A6258" s="623">
        <v>87430</v>
      </c>
      <c r="B6258" s="616" t="s">
        <v>3171</v>
      </c>
      <c r="C6258" s="620" t="s">
        <v>553</v>
      </c>
      <c r="D6258" s="612" t="s">
        <v>170</v>
      </c>
      <c r="E6258" s="621">
        <v>18.48</v>
      </c>
      <c r="F6258" s="614">
        <f t="shared" si="1744"/>
        <v>22.28</v>
      </c>
      <c r="G6258" s="510"/>
      <c r="H6258" s="426"/>
      <c r="I6258" s="422">
        <f t="shared" si="1745"/>
        <v>0</v>
      </c>
      <c r="J6258" s="422">
        <f t="shared" si="1746"/>
        <v>0</v>
      </c>
      <c r="K6258" s="419"/>
      <c r="L6258" s="423">
        <f t="shared" si="1747"/>
        <v>0</v>
      </c>
      <c r="M6258" s="423">
        <f t="shared" si="1748"/>
        <v>0</v>
      </c>
      <c r="N6258" s="422">
        <f t="shared" si="1749"/>
        <v>0</v>
      </c>
      <c r="O6258" s="422">
        <f t="shared" si="1750"/>
        <v>0</v>
      </c>
      <c r="P6258" s="420"/>
      <c r="Q6258" s="532"/>
      <c r="R6258" s="526" t="str">
        <f t="shared" si="1752"/>
        <v/>
      </c>
      <c r="S6258" s="526" t="str">
        <f t="shared" si="1751"/>
        <v/>
      </c>
      <c r="V6258" s="433">
        <f>VLOOKUP(A6258,[3]Cartilha!$A:$A,1,FALSE)</f>
        <v>87430</v>
      </c>
      <c r="W6258" s="367"/>
    </row>
    <row r="6259" spans="1:23" ht="22.5" hidden="1" x14ac:dyDescent="0.2">
      <c r="A6259" s="623">
        <v>87431</v>
      </c>
      <c r="B6259" s="616" t="s">
        <v>3171</v>
      </c>
      <c r="C6259" s="620" t="s">
        <v>554</v>
      </c>
      <c r="D6259" s="612" t="s">
        <v>170</v>
      </c>
      <c r="E6259" s="621">
        <v>18.75</v>
      </c>
      <c r="F6259" s="614">
        <f t="shared" si="1744"/>
        <v>22.61</v>
      </c>
      <c r="G6259" s="510"/>
      <c r="H6259" s="426"/>
      <c r="I6259" s="422">
        <f t="shared" si="1745"/>
        <v>0</v>
      </c>
      <c r="J6259" s="422">
        <f t="shared" si="1746"/>
        <v>0</v>
      </c>
      <c r="K6259" s="419"/>
      <c r="L6259" s="423">
        <f t="shared" si="1747"/>
        <v>0</v>
      </c>
      <c r="M6259" s="423">
        <f t="shared" si="1748"/>
        <v>0</v>
      </c>
      <c r="N6259" s="422">
        <f t="shared" si="1749"/>
        <v>0</v>
      </c>
      <c r="O6259" s="422">
        <f t="shared" si="1750"/>
        <v>0</v>
      </c>
      <c r="P6259" s="420"/>
      <c r="Q6259" s="532"/>
      <c r="R6259" s="526" t="str">
        <f t="shared" si="1752"/>
        <v/>
      </c>
      <c r="S6259" s="526" t="str">
        <f t="shared" si="1751"/>
        <v/>
      </c>
      <c r="V6259" s="433">
        <f>VLOOKUP(A6259,[3]Cartilha!$A:$A,1,FALSE)</f>
        <v>87431</v>
      </c>
      <c r="W6259" s="367"/>
    </row>
    <row r="6260" spans="1:23" ht="22.5" hidden="1" x14ac:dyDescent="0.2">
      <c r="A6260" s="623">
        <v>87432</v>
      </c>
      <c r="B6260" s="616" t="s">
        <v>3171</v>
      </c>
      <c r="C6260" s="620" t="s">
        <v>555</v>
      </c>
      <c r="D6260" s="612" t="s">
        <v>170</v>
      </c>
      <c r="E6260" s="621">
        <v>24.97</v>
      </c>
      <c r="F6260" s="614">
        <f t="shared" si="1744"/>
        <v>30.1</v>
      </c>
      <c r="G6260" s="510"/>
      <c r="H6260" s="426"/>
      <c r="I6260" s="422">
        <f t="shared" si="1745"/>
        <v>0</v>
      </c>
      <c r="J6260" s="422">
        <f t="shared" si="1746"/>
        <v>0</v>
      </c>
      <c r="K6260" s="419"/>
      <c r="L6260" s="423">
        <f t="shared" si="1747"/>
        <v>0</v>
      </c>
      <c r="M6260" s="423">
        <f t="shared" si="1748"/>
        <v>0</v>
      </c>
      <c r="N6260" s="422">
        <f t="shared" si="1749"/>
        <v>0</v>
      </c>
      <c r="O6260" s="422">
        <f t="shared" si="1750"/>
        <v>0</v>
      </c>
      <c r="P6260" s="420"/>
      <c r="Q6260" s="532"/>
      <c r="R6260" s="526" t="str">
        <f t="shared" si="1752"/>
        <v/>
      </c>
      <c r="S6260" s="526" t="str">
        <f t="shared" si="1751"/>
        <v/>
      </c>
      <c r="V6260" s="433">
        <f>VLOOKUP(A6260,[3]Cartilha!$A:$A,1,FALSE)</f>
        <v>87432</v>
      </c>
      <c r="W6260" s="367"/>
    </row>
    <row r="6261" spans="1:23" ht="22.5" hidden="1" x14ac:dyDescent="0.2">
      <c r="A6261" s="623">
        <v>87433</v>
      </c>
      <c r="B6261" s="616" t="s">
        <v>3171</v>
      </c>
      <c r="C6261" s="620" t="s">
        <v>556</v>
      </c>
      <c r="D6261" s="612" t="s">
        <v>170</v>
      </c>
      <c r="E6261" s="621">
        <v>26.06</v>
      </c>
      <c r="F6261" s="614">
        <f t="shared" si="1744"/>
        <v>31.42</v>
      </c>
      <c r="G6261" s="510"/>
      <c r="H6261" s="426"/>
      <c r="I6261" s="422">
        <f t="shared" si="1745"/>
        <v>0</v>
      </c>
      <c r="J6261" s="422">
        <f t="shared" si="1746"/>
        <v>0</v>
      </c>
      <c r="K6261" s="419"/>
      <c r="L6261" s="423">
        <f t="shared" si="1747"/>
        <v>0</v>
      </c>
      <c r="M6261" s="423">
        <f t="shared" si="1748"/>
        <v>0</v>
      </c>
      <c r="N6261" s="422">
        <f t="shared" si="1749"/>
        <v>0</v>
      </c>
      <c r="O6261" s="422">
        <f t="shared" si="1750"/>
        <v>0</v>
      </c>
      <c r="P6261" s="420"/>
      <c r="Q6261" s="532"/>
      <c r="R6261" s="526" t="str">
        <f t="shared" si="1752"/>
        <v/>
      </c>
      <c r="S6261" s="526" t="str">
        <f t="shared" si="1751"/>
        <v/>
      </c>
      <c r="V6261" s="433">
        <f>VLOOKUP(A6261,[3]Cartilha!$A:$A,1,FALSE)</f>
        <v>87433</v>
      </c>
      <c r="W6261" s="367"/>
    </row>
    <row r="6262" spans="1:23" ht="22.5" hidden="1" x14ac:dyDescent="0.2">
      <c r="A6262" s="623">
        <v>87434</v>
      </c>
      <c r="B6262" s="616" t="s">
        <v>3171</v>
      </c>
      <c r="C6262" s="620" t="s">
        <v>557</v>
      </c>
      <c r="D6262" s="612" t="s">
        <v>170</v>
      </c>
      <c r="E6262" s="621">
        <v>26.82</v>
      </c>
      <c r="F6262" s="614">
        <f t="shared" si="1744"/>
        <v>32.33</v>
      </c>
      <c r="G6262" s="510"/>
      <c r="H6262" s="426"/>
      <c r="I6262" s="422">
        <f t="shared" si="1745"/>
        <v>0</v>
      </c>
      <c r="J6262" s="422">
        <f t="shared" si="1746"/>
        <v>0</v>
      </c>
      <c r="K6262" s="419"/>
      <c r="L6262" s="423">
        <f t="shared" si="1747"/>
        <v>0</v>
      </c>
      <c r="M6262" s="423">
        <f t="shared" si="1748"/>
        <v>0</v>
      </c>
      <c r="N6262" s="422">
        <f t="shared" si="1749"/>
        <v>0</v>
      </c>
      <c r="O6262" s="422">
        <f t="shared" si="1750"/>
        <v>0</v>
      </c>
      <c r="P6262" s="420"/>
      <c r="Q6262" s="532"/>
      <c r="R6262" s="526" t="str">
        <f t="shared" si="1752"/>
        <v/>
      </c>
      <c r="S6262" s="526" t="str">
        <f t="shared" si="1751"/>
        <v/>
      </c>
      <c r="V6262" s="433">
        <f>VLOOKUP(A6262,[3]Cartilha!$A:$A,1,FALSE)</f>
        <v>87434</v>
      </c>
      <c r="W6262" s="367"/>
    </row>
    <row r="6263" spans="1:23" ht="22.5" hidden="1" x14ac:dyDescent="0.2">
      <c r="A6263" s="623">
        <v>87435</v>
      </c>
      <c r="B6263" s="616" t="s">
        <v>3171</v>
      </c>
      <c r="C6263" s="620" t="s">
        <v>558</v>
      </c>
      <c r="D6263" s="612" t="s">
        <v>170</v>
      </c>
      <c r="E6263" s="621">
        <v>28.4</v>
      </c>
      <c r="F6263" s="614">
        <f t="shared" si="1744"/>
        <v>34.24</v>
      </c>
      <c r="G6263" s="510"/>
      <c r="H6263" s="426"/>
      <c r="I6263" s="422">
        <f t="shared" si="1745"/>
        <v>0</v>
      </c>
      <c r="J6263" s="422">
        <f t="shared" si="1746"/>
        <v>0</v>
      </c>
      <c r="K6263" s="419"/>
      <c r="L6263" s="423">
        <f t="shared" si="1747"/>
        <v>0</v>
      </c>
      <c r="M6263" s="423">
        <f t="shared" si="1748"/>
        <v>0</v>
      </c>
      <c r="N6263" s="422">
        <f t="shared" si="1749"/>
        <v>0</v>
      </c>
      <c r="O6263" s="422">
        <f t="shared" si="1750"/>
        <v>0</v>
      </c>
      <c r="P6263" s="420"/>
      <c r="Q6263" s="532"/>
      <c r="R6263" s="526" t="str">
        <f t="shared" si="1752"/>
        <v/>
      </c>
      <c r="S6263" s="526" t="str">
        <f t="shared" si="1751"/>
        <v/>
      </c>
      <c r="V6263" s="433">
        <f>VLOOKUP(A6263,[3]Cartilha!$A:$A,1,FALSE)</f>
        <v>87435</v>
      </c>
      <c r="W6263" s="367"/>
    </row>
    <row r="6264" spans="1:23" ht="22.5" hidden="1" x14ac:dyDescent="0.2">
      <c r="A6264" s="623">
        <v>87436</v>
      </c>
      <c r="B6264" s="616" t="s">
        <v>3171</v>
      </c>
      <c r="C6264" s="620" t="s">
        <v>559</v>
      </c>
      <c r="D6264" s="612" t="s">
        <v>170</v>
      </c>
      <c r="E6264" s="621">
        <v>30.25</v>
      </c>
      <c r="F6264" s="614">
        <f t="shared" si="1744"/>
        <v>36.47</v>
      </c>
      <c r="G6264" s="510"/>
      <c r="H6264" s="426"/>
      <c r="I6264" s="422">
        <f t="shared" si="1745"/>
        <v>0</v>
      </c>
      <c r="J6264" s="422">
        <f t="shared" si="1746"/>
        <v>0</v>
      </c>
      <c r="K6264" s="419"/>
      <c r="L6264" s="423">
        <f t="shared" si="1747"/>
        <v>0</v>
      </c>
      <c r="M6264" s="423">
        <f t="shared" si="1748"/>
        <v>0</v>
      </c>
      <c r="N6264" s="422">
        <f t="shared" si="1749"/>
        <v>0</v>
      </c>
      <c r="O6264" s="422">
        <f t="shared" si="1750"/>
        <v>0</v>
      </c>
      <c r="P6264" s="420"/>
      <c r="Q6264" s="532"/>
      <c r="R6264" s="526" t="str">
        <f t="shared" si="1752"/>
        <v/>
      </c>
      <c r="S6264" s="526" t="str">
        <f t="shared" si="1751"/>
        <v/>
      </c>
      <c r="V6264" s="433">
        <f>VLOOKUP(A6264,[3]Cartilha!$A:$A,1,FALSE)</f>
        <v>87436</v>
      </c>
      <c r="W6264" s="367"/>
    </row>
    <row r="6265" spans="1:23" ht="22.5" hidden="1" x14ac:dyDescent="0.2">
      <c r="A6265" s="623">
        <v>87437</v>
      </c>
      <c r="B6265" s="616" t="s">
        <v>3171</v>
      </c>
      <c r="C6265" s="620" t="s">
        <v>560</v>
      </c>
      <c r="D6265" s="612" t="s">
        <v>170</v>
      </c>
      <c r="E6265" s="621">
        <v>31.56</v>
      </c>
      <c r="F6265" s="614">
        <f t="shared" si="1744"/>
        <v>38.049999999999997</v>
      </c>
      <c r="G6265" s="510"/>
      <c r="H6265" s="426"/>
      <c r="I6265" s="422">
        <f t="shared" si="1745"/>
        <v>0</v>
      </c>
      <c r="J6265" s="422">
        <f t="shared" si="1746"/>
        <v>0</v>
      </c>
      <c r="K6265" s="419"/>
      <c r="L6265" s="423">
        <f t="shared" si="1747"/>
        <v>0</v>
      </c>
      <c r="M6265" s="423">
        <f t="shared" si="1748"/>
        <v>0</v>
      </c>
      <c r="N6265" s="422">
        <f t="shared" si="1749"/>
        <v>0</v>
      </c>
      <c r="O6265" s="422">
        <f t="shared" si="1750"/>
        <v>0</v>
      </c>
      <c r="P6265" s="420"/>
      <c r="Q6265" s="532"/>
      <c r="R6265" s="526" t="str">
        <f t="shared" si="1752"/>
        <v/>
      </c>
      <c r="S6265" s="526" t="str">
        <f t="shared" si="1751"/>
        <v/>
      </c>
      <c r="V6265" s="433">
        <f>VLOOKUP(A6265,[3]Cartilha!$A:$A,1,FALSE)</f>
        <v>87437</v>
      </c>
      <c r="W6265" s="367"/>
    </row>
    <row r="6266" spans="1:23" ht="22.5" hidden="1" x14ac:dyDescent="0.2">
      <c r="A6266" s="623">
        <v>87438</v>
      </c>
      <c r="B6266" s="616" t="s">
        <v>3171</v>
      </c>
      <c r="C6266" s="620" t="s">
        <v>561</v>
      </c>
      <c r="D6266" s="612" t="s">
        <v>170</v>
      </c>
      <c r="E6266" s="621">
        <v>34.67</v>
      </c>
      <c r="F6266" s="614">
        <f t="shared" si="1744"/>
        <v>41.8</v>
      </c>
      <c r="G6266" s="510"/>
      <c r="H6266" s="426"/>
      <c r="I6266" s="422">
        <f t="shared" si="1745"/>
        <v>0</v>
      </c>
      <c r="J6266" s="422">
        <f t="shared" si="1746"/>
        <v>0</v>
      </c>
      <c r="K6266" s="419"/>
      <c r="L6266" s="423">
        <f t="shared" si="1747"/>
        <v>0</v>
      </c>
      <c r="M6266" s="423">
        <f t="shared" si="1748"/>
        <v>0</v>
      </c>
      <c r="N6266" s="422">
        <f t="shared" si="1749"/>
        <v>0</v>
      </c>
      <c r="O6266" s="422">
        <f t="shared" si="1750"/>
        <v>0</v>
      </c>
      <c r="P6266" s="420"/>
      <c r="Q6266" s="532"/>
      <c r="R6266" s="526" t="str">
        <f t="shared" si="1752"/>
        <v/>
      </c>
      <c r="S6266" s="526" t="str">
        <f t="shared" si="1751"/>
        <v/>
      </c>
      <c r="V6266" s="433">
        <f>VLOOKUP(A6266,[3]Cartilha!$A:$A,1,FALSE)</f>
        <v>87438</v>
      </c>
      <c r="W6266" s="367"/>
    </row>
    <row r="6267" spans="1:23" ht="22.5" hidden="1" x14ac:dyDescent="0.2">
      <c r="A6267" s="623">
        <v>87439</v>
      </c>
      <c r="B6267" s="616" t="s">
        <v>3171</v>
      </c>
      <c r="C6267" s="620" t="s">
        <v>562</v>
      </c>
      <c r="D6267" s="612" t="s">
        <v>170</v>
      </c>
      <c r="E6267" s="621">
        <v>37.01</v>
      </c>
      <c r="F6267" s="614">
        <f t="shared" si="1744"/>
        <v>44.62</v>
      </c>
      <c r="G6267" s="510"/>
      <c r="H6267" s="426"/>
      <c r="I6267" s="422">
        <f t="shared" si="1745"/>
        <v>0</v>
      </c>
      <c r="J6267" s="422">
        <f t="shared" si="1746"/>
        <v>0</v>
      </c>
      <c r="K6267" s="419"/>
      <c r="L6267" s="423">
        <f t="shared" si="1747"/>
        <v>0</v>
      </c>
      <c r="M6267" s="423">
        <f t="shared" si="1748"/>
        <v>0</v>
      </c>
      <c r="N6267" s="422">
        <f t="shared" si="1749"/>
        <v>0</v>
      </c>
      <c r="O6267" s="422">
        <f t="shared" si="1750"/>
        <v>0</v>
      </c>
      <c r="P6267" s="420"/>
      <c r="Q6267" s="532"/>
      <c r="R6267" s="526" t="str">
        <f t="shared" si="1752"/>
        <v/>
      </c>
      <c r="S6267" s="526" t="str">
        <f t="shared" si="1751"/>
        <v/>
      </c>
      <c r="V6267" s="433">
        <f>VLOOKUP(A6267,[3]Cartilha!$A:$A,1,FALSE)</f>
        <v>87439</v>
      </c>
      <c r="W6267" s="367"/>
    </row>
    <row r="6268" spans="1:23" ht="22.5" hidden="1" x14ac:dyDescent="0.2">
      <c r="A6268" s="623">
        <v>87440</v>
      </c>
      <c r="B6268" s="616" t="s">
        <v>3171</v>
      </c>
      <c r="C6268" s="620" t="s">
        <v>563</v>
      </c>
      <c r="D6268" s="612" t="s">
        <v>170</v>
      </c>
      <c r="E6268" s="621">
        <v>38.1</v>
      </c>
      <c r="F6268" s="614">
        <f t="shared" si="1744"/>
        <v>45.93</v>
      </c>
      <c r="G6268" s="510"/>
      <c r="H6268" s="426"/>
      <c r="I6268" s="422">
        <f t="shared" si="1745"/>
        <v>0</v>
      </c>
      <c r="J6268" s="422">
        <f t="shared" si="1746"/>
        <v>0</v>
      </c>
      <c r="K6268" s="419"/>
      <c r="L6268" s="423">
        <f t="shared" si="1747"/>
        <v>0</v>
      </c>
      <c r="M6268" s="423">
        <f t="shared" si="1748"/>
        <v>0</v>
      </c>
      <c r="N6268" s="422">
        <f t="shared" si="1749"/>
        <v>0</v>
      </c>
      <c r="O6268" s="422">
        <f t="shared" si="1750"/>
        <v>0</v>
      </c>
      <c r="P6268" s="420"/>
      <c r="Q6268" s="532"/>
      <c r="R6268" s="526" t="str">
        <f t="shared" si="1752"/>
        <v/>
      </c>
      <c r="S6268" s="526" t="str">
        <f t="shared" si="1751"/>
        <v/>
      </c>
      <c r="V6268" s="433">
        <f>VLOOKUP(A6268,[3]Cartilha!$A:$A,1,FALSE)</f>
        <v>87440</v>
      </c>
      <c r="W6268" s="367"/>
    </row>
    <row r="6269" spans="1:23" hidden="1" x14ac:dyDescent="0.2">
      <c r="A6269" s="623" t="s">
        <v>2112</v>
      </c>
      <c r="B6269" s="616"/>
      <c r="C6269" s="620" t="s">
        <v>31</v>
      </c>
      <c r="D6269" s="612">
        <v>0</v>
      </c>
      <c r="E6269" s="621"/>
      <c r="F6269" s="614">
        <f t="shared" si="1744"/>
        <v>0</v>
      </c>
      <c r="G6269" s="518"/>
      <c r="H6269" s="446"/>
      <c r="I6269" s="447"/>
      <c r="J6269" s="448"/>
      <c r="K6269" s="419"/>
      <c r="L6269" s="446"/>
      <c r="M6269" s="446"/>
      <c r="N6269" s="447"/>
      <c r="O6269" s="448"/>
      <c r="P6269" s="420"/>
      <c r="Q6269" s="525" t="str">
        <f>IF(OR(SUM(J6270:J6276)&gt;0,SUM(O6270:O6276)&gt;0),"xx","")</f>
        <v/>
      </c>
      <c r="R6269" s="526" t="str">
        <f t="shared" si="1752"/>
        <v/>
      </c>
      <c r="S6269" s="526" t="str">
        <f t="shared" si="1751"/>
        <v/>
      </c>
      <c r="V6269" s="433" t="str">
        <f>VLOOKUP(A6269,[3]Cartilha!$A:$A,1,FALSE)</f>
        <v>10.4.7</v>
      </c>
      <c r="W6269" s="367"/>
    </row>
    <row r="6270" spans="1:23" hidden="1" x14ac:dyDescent="0.2">
      <c r="A6270" s="623">
        <v>88485</v>
      </c>
      <c r="B6270" s="616" t="s">
        <v>3171</v>
      </c>
      <c r="C6270" s="620" t="s">
        <v>348</v>
      </c>
      <c r="D6270" s="612" t="s">
        <v>170</v>
      </c>
      <c r="E6270" s="621">
        <v>2.83</v>
      </c>
      <c r="F6270" s="614">
        <f t="shared" si="1744"/>
        <v>3.41</v>
      </c>
      <c r="G6270" s="510"/>
      <c r="H6270" s="426"/>
      <c r="I6270" s="422">
        <f t="shared" ref="I6270:I6276" si="1753">IF(ISBLANK(E6270),0,ROUND(F6270*G6270,2))</f>
        <v>0</v>
      </c>
      <c r="J6270" s="422">
        <f t="shared" ref="J6270:J6276" si="1754">IF(ISBLANK(G6270),0,ROUND(G6270*H6270,2))</f>
        <v>0</v>
      </c>
      <c r="K6270" s="419"/>
      <c r="L6270" s="423">
        <f t="shared" ref="L6270:M6276" si="1755">G6270</f>
        <v>0</v>
      </c>
      <c r="M6270" s="423">
        <f t="shared" si="1755"/>
        <v>0</v>
      </c>
      <c r="N6270" s="422">
        <f t="shared" ref="N6270:N6276" si="1756">IF(ISBLANK(E6270),0,ROUND(F6270*L6270,2))</f>
        <v>0</v>
      </c>
      <c r="O6270" s="422">
        <f t="shared" ref="O6270:O6276" si="1757">IF(ISBLANK(L6270),0,ROUND(L6270*M6270,2))</f>
        <v>0</v>
      </c>
      <c r="P6270" s="420"/>
      <c r="Q6270" s="525"/>
      <c r="R6270" s="526" t="str">
        <f t="shared" si="1752"/>
        <v/>
      </c>
      <c r="S6270" s="526" t="str">
        <f t="shared" si="1751"/>
        <v/>
      </c>
      <c r="V6270" s="433">
        <f>VLOOKUP(A6270,[3]Cartilha!$A:$A,1,FALSE)</f>
        <v>88485</v>
      </c>
      <c r="W6270" s="367"/>
    </row>
    <row r="6271" spans="1:23" hidden="1" x14ac:dyDescent="0.2">
      <c r="A6271" s="623">
        <v>88484</v>
      </c>
      <c r="B6271" s="616" t="s">
        <v>3171</v>
      </c>
      <c r="C6271" s="620" t="s">
        <v>349</v>
      </c>
      <c r="D6271" s="612" t="s">
        <v>170</v>
      </c>
      <c r="E6271" s="621">
        <v>3.3</v>
      </c>
      <c r="F6271" s="614">
        <f t="shared" si="1744"/>
        <v>3.98</v>
      </c>
      <c r="G6271" s="510"/>
      <c r="H6271" s="426"/>
      <c r="I6271" s="422">
        <f t="shared" si="1753"/>
        <v>0</v>
      </c>
      <c r="J6271" s="422">
        <f t="shared" si="1754"/>
        <v>0</v>
      </c>
      <c r="K6271" s="419"/>
      <c r="L6271" s="423">
        <f t="shared" si="1755"/>
        <v>0</v>
      </c>
      <c r="M6271" s="423">
        <f t="shared" si="1755"/>
        <v>0</v>
      </c>
      <c r="N6271" s="422">
        <f t="shared" si="1756"/>
        <v>0</v>
      </c>
      <c r="O6271" s="422">
        <f t="shared" si="1757"/>
        <v>0</v>
      </c>
      <c r="P6271" s="420"/>
      <c r="Q6271" s="532"/>
      <c r="R6271" s="526" t="str">
        <f t="shared" si="1752"/>
        <v/>
      </c>
      <c r="S6271" s="526" t="str">
        <f t="shared" si="1751"/>
        <v/>
      </c>
      <c r="V6271" s="433">
        <f>VLOOKUP(A6271,[3]Cartilha!$A:$A,1,FALSE)</f>
        <v>88484</v>
      </c>
      <c r="W6271" s="367"/>
    </row>
    <row r="6272" spans="1:23" ht="22.5" hidden="1" x14ac:dyDescent="0.2">
      <c r="A6272" s="623">
        <v>88412</v>
      </c>
      <c r="B6272" s="616" t="s">
        <v>3171</v>
      </c>
      <c r="C6272" s="620" t="s">
        <v>564</v>
      </c>
      <c r="D6272" s="612" t="s">
        <v>170</v>
      </c>
      <c r="E6272" s="621">
        <v>2.25</v>
      </c>
      <c r="F6272" s="614">
        <f t="shared" si="1744"/>
        <v>2.71</v>
      </c>
      <c r="G6272" s="510"/>
      <c r="H6272" s="426"/>
      <c r="I6272" s="422">
        <f t="shared" si="1753"/>
        <v>0</v>
      </c>
      <c r="J6272" s="422">
        <f t="shared" si="1754"/>
        <v>0</v>
      </c>
      <c r="K6272" s="419"/>
      <c r="L6272" s="423">
        <f t="shared" si="1755"/>
        <v>0</v>
      </c>
      <c r="M6272" s="423">
        <f t="shared" si="1755"/>
        <v>0</v>
      </c>
      <c r="N6272" s="422">
        <f t="shared" si="1756"/>
        <v>0</v>
      </c>
      <c r="O6272" s="422">
        <f t="shared" si="1757"/>
        <v>0</v>
      </c>
      <c r="P6272" s="420"/>
      <c r="Q6272" s="525"/>
      <c r="R6272" s="526" t="str">
        <f t="shared" si="1752"/>
        <v/>
      </c>
      <c r="S6272" s="526" t="str">
        <f t="shared" si="1751"/>
        <v/>
      </c>
      <c r="V6272" s="433">
        <f>VLOOKUP(A6272,[3]Cartilha!$A:$A,1,FALSE)</f>
        <v>88412</v>
      </c>
      <c r="W6272" s="367"/>
    </row>
    <row r="6273" spans="1:23" ht="22.5" hidden="1" x14ac:dyDescent="0.2">
      <c r="A6273" s="623">
        <v>88411</v>
      </c>
      <c r="B6273" s="616" t="s">
        <v>3171</v>
      </c>
      <c r="C6273" s="620" t="s">
        <v>565</v>
      </c>
      <c r="D6273" s="612" t="s">
        <v>170</v>
      </c>
      <c r="E6273" s="621">
        <v>3.03</v>
      </c>
      <c r="F6273" s="614">
        <f t="shared" si="1744"/>
        <v>3.65</v>
      </c>
      <c r="G6273" s="510"/>
      <c r="H6273" s="426"/>
      <c r="I6273" s="422">
        <f t="shared" si="1753"/>
        <v>0</v>
      </c>
      <c r="J6273" s="422">
        <f t="shared" si="1754"/>
        <v>0</v>
      </c>
      <c r="K6273" s="419"/>
      <c r="L6273" s="423">
        <f t="shared" si="1755"/>
        <v>0</v>
      </c>
      <c r="M6273" s="423">
        <f t="shared" si="1755"/>
        <v>0</v>
      </c>
      <c r="N6273" s="422">
        <f t="shared" si="1756"/>
        <v>0</v>
      </c>
      <c r="O6273" s="422">
        <f t="shared" si="1757"/>
        <v>0</v>
      </c>
      <c r="P6273" s="420"/>
      <c r="Q6273" s="532"/>
      <c r="R6273" s="526" t="str">
        <f t="shared" si="1752"/>
        <v/>
      </c>
      <c r="S6273" s="526" t="str">
        <f t="shared" si="1751"/>
        <v/>
      </c>
      <c r="V6273" s="433">
        <f>VLOOKUP(A6273,[3]Cartilha!$A:$A,1,FALSE)</f>
        <v>88411</v>
      </c>
      <c r="W6273" s="367"/>
    </row>
    <row r="6274" spans="1:23" hidden="1" x14ac:dyDescent="0.2">
      <c r="A6274" s="623">
        <v>88415</v>
      </c>
      <c r="B6274" s="616" t="s">
        <v>3171</v>
      </c>
      <c r="C6274" s="620" t="s">
        <v>566</v>
      </c>
      <c r="D6274" s="612" t="s">
        <v>170</v>
      </c>
      <c r="E6274" s="621">
        <v>3.27</v>
      </c>
      <c r="F6274" s="614">
        <f t="shared" si="1744"/>
        <v>3.94</v>
      </c>
      <c r="G6274" s="510"/>
      <c r="H6274" s="426"/>
      <c r="I6274" s="422">
        <f t="shared" si="1753"/>
        <v>0</v>
      </c>
      <c r="J6274" s="422">
        <f t="shared" si="1754"/>
        <v>0</v>
      </c>
      <c r="K6274" s="419"/>
      <c r="L6274" s="423">
        <f t="shared" si="1755"/>
        <v>0</v>
      </c>
      <c r="M6274" s="423">
        <f t="shared" si="1755"/>
        <v>0</v>
      </c>
      <c r="N6274" s="422">
        <f t="shared" si="1756"/>
        <v>0</v>
      </c>
      <c r="O6274" s="422">
        <f t="shared" si="1757"/>
        <v>0</v>
      </c>
      <c r="P6274" s="420"/>
      <c r="Q6274" s="532"/>
      <c r="R6274" s="526" t="str">
        <f t="shared" si="1752"/>
        <v/>
      </c>
      <c r="S6274" s="526" t="str">
        <f t="shared" si="1751"/>
        <v/>
      </c>
      <c r="V6274" s="433">
        <f>VLOOKUP(A6274,[3]Cartilha!$A:$A,1,FALSE)</f>
        <v>88415</v>
      </c>
      <c r="W6274" s="367"/>
    </row>
    <row r="6275" spans="1:23" ht="22.5" hidden="1" x14ac:dyDescent="0.2">
      <c r="A6275" s="623">
        <v>88413</v>
      </c>
      <c r="B6275" s="616" t="s">
        <v>3171</v>
      </c>
      <c r="C6275" s="620" t="s">
        <v>350</v>
      </c>
      <c r="D6275" s="612" t="s">
        <v>170</v>
      </c>
      <c r="E6275" s="621">
        <v>4.59</v>
      </c>
      <c r="F6275" s="614">
        <f t="shared" si="1744"/>
        <v>5.53</v>
      </c>
      <c r="G6275" s="510"/>
      <c r="H6275" s="426"/>
      <c r="I6275" s="422">
        <f t="shared" si="1753"/>
        <v>0</v>
      </c>
      <c r="J6275" s="422">
        <f t="shared" si="1754"/>
        <v>0</v>
      </c>
      <c r="K6275" s="419"/>
      <c r="L6275" s="423">
        <f t="shared" si="1755"/>
        <v>0</v>
      </c>
      <c r="M6275" s="423">
        <f t="shared" si="1755"/>
        <v>0</v>
      </c>
      <c r="N6275" s="422">
        <f t="shared" si="1756"/>
        <v>0</v>
      </c>
      <c r="O6275" s="422">
        <f t="shared" si="1757"/>
        <v>0</v>
      </c>
      <c r="P6275" s="420"/>
      <c r="Q6275" s="532"/>
      <c r="R6275" s="526" t="str">
        <f t="shared" si="1752"/>
        <v/>
      </c>
      <c r="S6275" s="526" t="str">
        <f t="shared" si="1751"/>
        <v/>
      </c>
      <c r="V6275" s="433">
        <f>VLOOKUP(A6275,[3]Cartilha!$A:$A,1,FALSE)</f>
        <v>88413</v>
      </c>
      <c r="W6275" s="367"/>
    </row>
    <row r="6276" spans="1:23" ht="22.5" hidden="1" x14ac:dyDescent="0.2">
      <c r="A6276" s="623">
        <v>88414</v>
      </c>
      <c r="B6276" s="616" t="s">
        <v>3171</v>
      </c>
      <c r="C6276" s="620" t="s">
        <v>351</v>
      </c>
      <c r="D6276" s="612" t="s">
        <v>170</v>
      </c>
      <c r="E6276" s="621">
        <v>5.09</v>
      </c>
      <c r="F6276" s="614">
        <f t="shared" si="1744"/>
        <v>6.14</v>
      </c>
      <c r="G6276" s="510"/>
      <c r="H6276" s="426"/>
      <c r="I6276" s="422">
        <f t="shared" si="1753"/>
        <v>0</v>
      </c>
      <c r="J6276" s="422">
        <f t="shared" si="1754"/>
        <v>0</v>
      </c>
      <c r="K6276" s="419"/>
      <c r="L6276" s="423">
        <f t="shared" si="1755"/>
        <v>0</v>
      </c>
      <c r="M6276" s="423">
        <f t="shared" si="1755"/>
        <v>0</v>
      </c>
      <c r="N6276" s="422">
        <f t="shared" si="1756"/>
        <v>0</v>
      </c>
      <c r="O6276" s="422">
        <f t="shared" si="1757"/>
        <v>0</v>
      </c>
      <c r="P6276" s="420"/>
      <c r="Q6276" s="532"/>
      <c r="R6276" s="526" t="str">
        <f t="shared" si="1752"/>
        <v/>
      </c>
      <c r="S6276" s="526" t="str">
        <f t="shared" si="1751"/>
        <v/>
      </c>
      <c r="V6276" s="433">
        <f>VLOOKUP(A6276,[3]Cartilha!$A:$A,1,FALSE)</f>
        <v>88414</v>
      </c>
      <c r="W6276" s="367"/>
    </row>
    <row r="6277" spans="1:23" hidden="1" x14ac:dyDescent="0.2">
      <c r="A6277" s="623" t="s">
        <v>2113</v>
      </c>
      <c r="B6277" s="616"/>
      <c r="C6277" s="620" t="s">
        <v>32</v>
      </c>
      <c r="D6277" s="612">
        <v>0</v>
      </c>
      <c r="E6277" s="621"/>
      <c r="F6277" s="614">
        <f t="shared" si="1744"/>
        <v>0</v>
      </c>
      <c r="G6277" s="518"/>
      <c r="H6277" s="446"/>
      <c r="I6277" s="447"/>
      <c r="J6277" s="448"/>
      <c r="K6277" s="419"/>
      <c r="L6277" s="446"/>
      <c r="M6277" s="446"/>
      <c r="N6277" s="447"/>
      <c r="O6277" s="448"/>
      <c r="P6277" s="420"/>
      <c r="Q6277" s="525" t="str">
        <f>IF(OR(SUM(J6278:J6345)&gt;0,SUM(O6278:O6345)&gt;0),"xx","")</f>
        <v/>
      </c>
      <c r="R6277" s="526" t="str">
        <f t="shared" si="1752"/>
        <v/>
      </c>
      <c r="S6277" s="526" t="str">
        <f t="shared" si="1751"/>
        <v/>
      </c>
      <c r="V6277" s="433" t="str">
        <f>VLOOKUP(A6277,[3]Cartilha!$A:$A,1,FALSE)</f>
        <v>10.4.8</v>
      </c>
      <c r="W6277" s="367"/>
    </row>
    <row r="6278" spans="1:23" hidden="1" x14ac:dyDescent="0.2">
      <c r="A6278" s="623">
        <v>102193</v>
      </c>
      <c r="B6278" s="616" t="s">
        <v>3171</v>
      </c>
      <c r="C6278" s="620" t="s">
        <v>6405</v>
      </c>
      <c r="D6278" s="612" t="s">
        <v>170</v>
      </c>
      <c r="E6278" s="621">
        <v>2.21</v>
      </c>
      <c r="F6278" s="614">
        <f t="shared" si="1744"/>
        <v>2.66</v>
      </c>
      <c r="G6278" s="510"/>
      <c r="H6278" s="426"/>
      <c r="I6278" s="422">
        <f t="shared" ref="I6278:I6309" si="1758">IF(ISBLANK(E6278),0,ROUND(F6278*G6278,2))</f>
        <v>0</v>
      </c>
      <c r="J6278" s="422">
        <f t="shared" ref="J6278:J6309" si="1759">IF(ISBLANK(G6278),0,ROUND(G6278*H6278,2))</f>
        <v>0</v>
      </c>
      <c r="K6278" s="419"/>
      <c r="L6278" s="423">
        <f t="shared" ref="L6278:L6309" si="1760">G6278</f>
        <v>0</v>
      </c>
      <c r="M6278" s="423">
        <f t="shared" ref="M6278:M6309" si="1761">H6278</f>
        <v>0</v>
      </c>
      <c r="N6278" s="422">
        <f t="shared" ref="N6278:N6309" si="1762">IF(ISBLANK(E6278),0,ROUND(F6278*L6278,2))</f>
        <v>0</v>
      </c>
      <c r="O6278" s="422">
        <f t="shared" ref="O6278:O6309" si="1763">IF(ISBLANK(L6278),0,ROUND(L6278*M6278,2))</f>
        <v>0</v>
      </c>
      <c r="P6278" s="420"/>
      <c r="Q6278" s="532"/>
      <c r="R6278" s="526" t="str">
        <f t="shared" si="1752"/>
        <v/>
      </c>
      <c r="S6278" s="526" t="str">
        <f t="shared" si="1751"/>
        <v/>
      </c>
      <c r="V6278" s="433">
        <f>VLOOKUP(A6278,[3]Cartilha!$A:$A,1,FALSE)</f>
        <v>102193</v>
      </c>
      <c r="W6278" s="367"/>
    </row>
    <row r="6279" spans="1:23" hidden="1" x14ac:dyDescent="0.2">
      <c r="A6279" s="623">
        <v>102194</v>
      </c>
      <c r="B6279" s="616" t="s">
        <v>3171</v>
      </c>
      <c r="C6279" s="620" t="s">
        <v>6406</v>
      </c>
      <c r="D6279" s="612" t="s">
        <v>170</v>
      </c>
      <c r="E6279" s="621">
        <v>8.43</v>
      </c>
      <c r="F6279" s="614">
        <f t="shared" si="1744"/>
        <v>10.16</v>
      </c>
      <c r="G6279" s="510"/>
      <c r="H6279" s="426"/>
      <c r="I6279" s="422">
        <f t="shared" si="1758"/>
        <v>0</v>
      </c>
      <c r="J6279" s="422">
        <f t="shared" si="1759"/>
        <v>0</v>
      </c>
      <c r="K6279" s="419"/>
      <c r="L6279" s="423">
        <f t="shared" si="1760"/>
        <v>0</v>
      </c>
      <c r="M6279" s="423">
        <f t="shared" si="1761"/>
        <v>0</v>
      </c>
      <c r="N6279" s="422">
        <f t="shared" si="1762"/>
        <v>0</v>
      </c>
      <c r="O6279" s="422">
        <f t="shared" si="1763"/>
        <v>0</v>
      </c>
      <c r="P6279" s="420"/>
      <c r="Q6279" s="532"/>
      <c r="R6279" s="526" t="str">
        <f t="shared" si="1752"/>
        <v/>
      </c>
      <c r="S6279" s="526" t="str">
        <f t="shared" si="1751"/>
        <v/>
      </c>
      <c r="V6279" s="433">
        <f>VLOOKUP(A6279,[3]Cartilha!$A:$A,1,FALSE)</f>
        <v>102194</v>
      </c>
      <c r="W6279" s="367"/>
    </row>
    <row r="6280" spans="1:23" hidden="1" x14ac:dyDescent="0.2">
      <c r="A6280" s="623">
        <v>102496</v>
      </c>
      <c r="B6280" s="616" t="s">
        <v>3171</v>
      </c>
      <c r="C6280" s="620" t="s">
        <v>6407</v>
      </c>
      <c r="D6280" s="612" t="s">
        <v>7029</v>
      </c>
      <c r="E6280" s="621">
        <v>11.66</v>
      </c>
      <c r="F6280" s="614">
        <f t="shared" si="1744"/>
        <v>14.06</v>
      </c>
      <c r="G6280" s="510"/>
      <c r="H6280" s="426"/>
      <c r="I6280" s="422">
        <f t="shared" si="1758"/>
        <v>0</v>
      </c>
      <c r="J6280" s="422">
        <f t="shared" si="1759"/>
        <v>0</v>
      </c>
      <c r="K6280" s="419"/>
      <c r="L6280" s="423">
        <f t="shared" si="1760"/>
        <v>0</v>
      </c>
      <c r="M6280" s="423">
        <f t="shared" si="1761"/>
        <v>0</v>
      </c>
      <c r="N6280" s="422">
        <f t="shared" si="1762"/>
        <v>0</v>
      </c>
      <c r="O6280" s="422">
        <f t="shared" si="1763"/>
        <v>0</v>
      </c>
      <c r="P6280" s="420"/>
      <c r="Q6280" s="532"/>
      <c r="R6280" s="526" t="str">
        <f t="shared" si="1752"/>
        <v/>
      </c>
      <c r="S6280" s="526" t="str">
        <f t="shared" si="1751"/>
        <v/>
      </c>
      <c r="V6280" s="433">
        <f>VLOOKUP(A6280,[3]Cartilha!$A:$A,1,FALSE)</f>
        <v>102496</v>
      </c>
      <c r="W6280" s="367"/>
    </row>
    <row r="6281" spans="1:23" hidden="1" x14ac:dyDescent="0.2">
      <c r="A6281" s="623">
        <v>102497</v>
      </c>
      <c r="B6281" s="616" t="s">
        <v>3171</v>
      </c>
      <c r="C6281" s="620" t="s">
        <v>6408</v>
      </c>
      <c r="D6281" s="612" t="s">
        <v>7029</v>
      </c>
      <c r="E6281" s="621">
        <v>4.62</v>
      </c>
      <c r="F6281" s="614">
        <f t="shared" si="1744"/>
        <v>5.57</v>
      </c>
      <c r="G6281" s="510"/>
      <c r="H6281" s="426"/>
      <c r="I6281" s="422">
        <f t="shared" si="1758"/>
        <v>0</v>
      </c>
      <c r="J6281" s="422">
        <f t="shared" si="1759"/>
        <v>0</v>
      </c>
      <c r="K6281" s="419"/>
      <c r="L6281" s="423">
        <f t="shared" si="1760"/>
        <v>0</v>
      </c>
      <c r="M6281" s="423">
        <f t="shared" si="1761"/>
        <v>0</v>
      </c>
      <c r="N6281" s="422">
        <f t="shared" si="1762"/>
        <v>0</v>
      </c>
      <c r="O6281" s="422">
        <f t="shared" si="1763"/>
        <v>0</v>
      </c>
      <c r="P6281" s="420"/>
      <c r="Q6281" s="532"/>
      <c r="R6281" s="526" t="str">
        <f t="shared" si="1752"/>
        <v/>
      </c>
      <c r="S6281" s="526" t="str">
        <f t="shared" si="1751"/>
        <v/>
      </c>
      <c r="V6281" s="433">
        <f>VLOOKUP(A6281,[3]Cartilha!$A:$A,1,FALSE)</f>
        <v>102497</v>
      </c>
      <c r="W6281" s="367"/>
    </row>
    <row r="6282" spans="1:23" hidden="1" x14ac:dyDescent="0.2">
      <c r="A6282" s="623">
        <v>102197</v>
      </c>
      <c r="B6282" s="616" t="s">
        <v>3171</v>
      </c>
      <c r="C6282" s="620" t="s">
        <v>6409</v>
      </c>
      <c r="D6282" s="612" t="s">
        <v>170</v>
      </c>
      <c r="E6282" s="621">
        <v>31.79</v>
      </c>
      <c r="F6282" s="614">
        <f t="shared" si="1744"/>
        <v>38.33</v>
      </c>
      <c r="G6282" s="510"/>
      <c r="H6282" s="426"/>
      <c r="I6282" s="422">
        <f t="shared" si="1758"/>
        <v>0</v>
      </c>
      <c r="J6282" s="422">
        <f t="shared" si="1759"/>
        <v>0</v>
      </c>
      <c r="K6282" s="419"/>
      <c r="L6282" s="423">
        <f t="shared" si="1760"/>
        <v>0</v>
      </c>
      <c r="M6282" s="423">
        <f t="shared" si="1761"/>
        <v>0</v>
      </c>
      <c r="N6282" s="422">
        <f t="shared" si="1762"/>
        <v>0</v>
      </c>
      <c r="O6282" s="422">
        <f t="shared" si="1763"/>
        <v>0</v>
      </c>
      <c r="P6282" s="420"/>
      <c r="Q6282" s="532"/>
      <c r="R6282" s="526" t="str">
        <f t="shared" si="1752"/>
        <v/>
      </c>
      <c r="S6282" s="526" t="str">
        <f t="shared" si="1751"/>
        <v/>
      </c>
      <c r="V6282" s="433">
        <f>VLOOKUP(A6282,[3]Cartilha!$A:$A,1,FALSE)</f>
        <v>102197</v>
      </c>
      <c r="W6282" s="367"/>
    </row>
    <row r="6283" spans="1:23" hidden="1" x14ac:dyDescent="0.2">
      <c r="A6283" s="623">
        <v>102200</v>
      </c>
      <c r="B6283" s="616" t="s">
        <v>3171</v>
      </c>
      <c r="C6283" s="620" t="s">
        <v>6410</v>
      </c>
      <c r="D6283" s="612" t="s">
        <v>170</v>
      </c>
      <c r="E6283" s="621">
        <v>23.88</v>
      </c>
      <c r="F6283" s="614">
        <f t="shared" si="1744"/>
        <v>28.79</v>
      </c>
      <c r="G6283" s="510"/>
      <c r="H6283" s="426"/>
      <c r="I6283" s="422">
        <f t="shared" si="1758"/>
        <v>0</v>
      </c>
      <c r="J6283" s="422">
        <f t="shared" si="1759"/>
        <v>0</v>
      </c>
      <c r="K6283" s="419"/>
      <c r="L6283" s="423">
        <f t="shared" si="1760"/>
        <v>0</v>
      </c>
      <c r="M6283" s="423">
        <f t="shared" si="1761"/>
        <v>0</v>
      </c>
      <c r="N6283" s="422">
        <f t="shared" si="1762"/>
        <v>0</v>
      </c>
      <c r="O6283" s="422">
        <f t="shared" si="1763"/>
        <v>0</v>
      </c>
      <c r="P6283" s="420"/>
      <c r="Q6283" s="532"/>
      <c r="R6283" s="526" t="str">
        <f t="shared" si="1752"/>
        <v/>
      </c>
      <c r="S6283" s="526" t="str">
        <f t="shared" si="1751"/>
        <v/>
      </c>
      <c r="V6283" s="433">
        <f>VLOOKUP(A6283,[3]Cartilha!$A:$A,1,FALSE)</f>
        <v>102200</v>
      </c>
      <c r="W6283" s="367"/>
    </row>
    <row r="6284" spans="1:23" hidden="1" x14ac:dyDescent="0.2">
      <c r="A6284" s="623">
        <v>102202</v>
      </c>
      <c r="B6284" s="616" t="s">
        <v>3171</v>
      </c>
      <c r="C6284" s="620" t="s">
        <v>6411</v>
      </c>
      <c r="D6284" s="612" t="s">
        <v>170</v>
      </c>
      <c r="E6284" s="621">
        <v>62.45</v>
      </c>
      <c r="F6284" s="614">
        <f t="shared" si="1744"/>
        <v>75.290000000000006</v>
      </c>
      <c r="G6284" s="510"/>
      <c r="H6284" s="426"/>
      <c r="I6284" s="422">
        <f t="shared" si="1758"/>
        <v>0</v>
      </c>
      <c r="J6284" s="422">
        <f t="shared" si="1759"/>
        <v>0</v>
      </c>
      <c r="K6284" s="419"/>
      <c r="L6284" s="423">
        <f t="shared" si="1760"/>
        <v>0</v>
      </c>
      <c r="M6284" s="423">
        <f t="shared" si="1761"/>
        <v>0</v>
      </c>
      <c r="N6284" s="422">
        <f t="shared" si="1762"/>
        <v>0</v>
      </c>
      <c r="O6284" s="422">
        <f t="shared" si="1763"/>
        <v>0</v>
      </c>
      <c r="P6284" s="420"/>
      <c r="Q6284" s="532"/>
      <c r="R6284" s="526" t="str">
        <f t="shared" si="1752"/>
        <v/>
      </c>
      <c r="S6284" s="526" t="str">
        <f t="shared" si="1751"/>
        <v/>
      </c>
      <c r="V6284" s="433">
        <f>VLOOKUP(A6284,[3]Cartilha!$A:$A,1,FALSE)</f>
        <v>102202</v>
      </c>
      <c r="W6284" s="367"/>
    </row>
    <row r="6285" spans="1:23" hidden="1" x14ac:dyDescent="0.2">
      <c r="A6285" s="623">
        <v>102203</v>
      </c>
      <c r="B6285" s="616" t="s">
        <v>3171</v>
      </c>
      <c r="C6285" s="620" t="s">
        <v>6412</v>
      </c>
      <c r="D6285" s="612" t="s">
        <v>170</v>
      </c>
      <c r="E6285" s="621">
        <v>9.6199999999999992</v>
      </c>
      <c r="F6285" s="614">
        <f t="shared" si="1744"/>
        <v>11.6</v>
      </c>
      <c r="G6285" s="510"/>
      <c r="H6285" s="426"/>
      <c r="I6285" s="422">
        <f t="shared" si="1758"/>
        <v>0</v>
      </c>
      <c r="J6285" s="422">
        <f t="shared" si="1759"/>
        <v>0</v>
      </c>
      <c r="K6285" s="419"/>
      <c r="L6285" s="423">
        <f t="shared" si="1760"/>
        <v>0</v>
      </c>
      <c r="M6285" s="423">
        <f t="shared" si="1761"/>
        <v>0</v>
      </c>
      <c r="N6285" s="422">
        <f t="shared" si="1762"/>
        <v>0</v>
      </c>
      <c r="O6285" s="422">
        <f t="shared" si="1763"/>
        <v>0</v>
      </c>
      <c r="P6285" s="420"/>
      <c r="Q6285" s="532"/>
      <c r="R6285" s="526" t="str">
        <f t="shared" si="1752"/>
        <v/>
      </c>
      <c r="S6285" s="526" t="str">
        <f t="shared" si="1751"/>
        <v/>
      </c>
      <c r="V6285" s="433">
        <f>VLOOKUP(A6285,[3]Cartilha!$A:$A,1,FALSE)</f>
        <v>102203</v>
      </c>
      <c r="W6285" s="367"/>
    </row>
    <row r="6286" spans="1:23" hidden="1" x14ac:dyDescent="0.2">
      <c r="A6286" s="623">
        <v>102204</v>
      </c>
      <c r="B6286" s="616" t="s">
        <v>3171</v>
      </c>
      <c r="C6286" s="620" t="s">
        <v>6413</v>
      </c>
      <c r="D6286" s="612" t="s">
        <v>170</v>
      </c>
      <c r="E6286" s="621">
        <v>9.86</v>
      </c>
      <c r="F6286" s="614">
        <f t="shared" si="1744"/>
        <v>11.89</v>
      </c>
      <c r="G6286" s="510"/>
      <c r="H6286" s="426"/>
      <c r="I6286" s="422">
        <f t="shared" si="1758"/>
        <v>0</v>
      </c>
      <c r="J6286" s="422">
        <f t="shared" si="1759"/>
        <v>0</v>
      </c>
      <c r="K6286" s="419"/>
      <c r="L6286" s="423">
        <f t="shared" si="1760"/>
        <v>0</v>
      </c>
      <c r="M6286" s="423">
        <f t="shared" si="1761"/>
        <v>0</v>
      </c>
      <c r="N6286" s="422">
        <f t="shared" si="1762"/>
        <v>0</v>
      </c>
      <c r="O6286" s="422">
        <f t="shared" si="1763"/>
        <v>0</v>
      </c>
      <c r="P6286" s="420"/>
      <c r="Q6286" s="532"/>
      <c r="R6286" s="526" t="str">
        <f t="shared" si="1752"/>
        <v/>
      </c>
      <c r="S6286" s="526" t="str">
        <f t="shared" si="1751"/>
        <v/>
      </c>
      <c r="V6286" s="433">
        <f>VLOOKUP(A6286,[3]Cartilha!$A:$A,1,FALSE)</f>
        <v>102204</v>
      </c>
      <c r="W6286" s="367"/>
    </row>
    <row r="6287" spans="1:23" hidden="1" x14ac:dyDescent="0.2">
      <c r="A6287" s="623">
        <v>102205</v>
      </c>
      <c r="B6287" s="616" t="s">
        <v>3171</v>
      </c>
      <c r="C6287" s="620" t="s">
        <v>6414</v>
      </c>
      <c r="D6287" s="612" t="s">
        <v>170</v>
      </c>
      <c r="E6287" s="621">
        <v>9.07</v>
      </c>
      <c r="F6287" s="614">
        <f t="shared" si="1744"/>
        <v>10.93</v>
      </c>
      <c r="G6287" s="510"/>
      <c r="H6287" s="426"/>
      <c r="I6287" s="422">
        <f t="shared" si="1758"/>
        <v>0</v>
      </c>
      <c r="J6287" s="422">
        <f t="shared" si="1759"/>
        <v>0</v>
      </c>
      <c r="K6287" s="419"/>
      <c r="L6287" s="423">
        <f t="shared" si="1760"/>
        <v>0</v>
      </c>
      <c r="M6287" s="423">
        <f t="shared" si="1761"/>
        <v>0</v>
      </c>
      <c r="N6287" s="422">
        <f t="shared" si="1762"/>
        <v>0</v>
      </c>
      <c r="O6287" s="422">
        <f t="shared" si="1763"/>
        <v>0</v>
      </c>
      <c r="P6287" s="420"/>
      <c r="Q6287" s="532"/>
      <c r="R6287" s="526" t="str">
        <f t="shared" si="1752"/>
        <v/>
      </c>
      <c r="S6287" s="526" t="str">
        <f t="shared" si="1751"/>
        <v/>
      </c>
      <c r="V6287" s="433">
        <f>VLOOKUP(A6287,[3]Cartilha!$A:$A,1,FALSE)</f>
        <v>102205</v>
      </c>
      <c r="W6287" s="367"/>
    </row>
    <row r="6288" spans="1:23" hidden="1" x14ac:dyDescent="0.2">
      <c r="A6288" s="623">
        <v>102207</v>
      </c>
      <c r="B6288" s="616" t="s">
        <v>3171</v>
      </c>
      <c r="C6288" s="620" t="s">
        <v>6415</v>
      </c>
      <c r="D6288" s="612" t="s">
        <v>170</v>
      </c>
      <c r="E6288" s="621">
        <v>8.0299999999999994</v>
      </c>
      <c r="F6288" s="614">
        <f t="shared" si="1744"/>
        <v>9.68</v>
      </c>
      <c r="G6288" s="510"/>
      <c r="H6288" s="426"/>
      <c r="I6288" s="422">
        <f t="shared" si="1758"/>
        <v>0</v>
      </c>
      <c r="J6288" s="422">
        <f t="shared" si="1759"/>
        <v>0</v>
      </c>
      <c r="K6288" s="419"/>
      <c r="L6288" s="423">
        <f t="shared" si="1760"/>
        <v>0</v>
      </c>
      <c r="M6288" s="423">
        <f t="shared" si="1761"/>
        <v>0</v>
      </c>
      <c r="N6288" s="422">
        <f t="shared" si="1762"/>
        <v>0</v>
      </c>
      <c r="O6288" s="422">
        <f t="shared" si="1763"/>
        <v>0</v>
      </c>
      <c r="P6288" s="420"/>
      <c r="Q6288" s="532"/>
      <c r="R6288" s="526" t="str">
        <f t="shared" si="1752"/>
        <v/>
      </c>
      <c r="S6288" s="526" t="str">
        <f t="shared" si="1751"/>
        <v/>
      </c>
      <c r="V6288" s="433">
        <f>VLOOKUP(A6288,[3]Cartilha!$A:$A,1,FALSE)</f>
        <v>102207</v>
      </c>
      <c r="W6288" s="367"/>
    </row>
    <row r="6289" spans="1:23" hidden="1" x14ac:dyDescent="0.2">
      <c r="A6289" s="623">
        <v>102208</v>
      </c>
      <c r="B6289" s="616" t="s">
        <v>3171</v>
      </c>
      <c r="C6289" s="620" t="s">
        <v>6416</v>
      </c>
      <c r="D6289" s="612" t="s">
        <v>170</v>
      </c>
      <c r="E6289" s="621">
        <v>7.71</v>
      </c>
      <c r="F6289" s="614">
        <f t="shared" si="1744"/>
        <v>9.3000000000000007</v>
      </c>
      <c r="G6289" s="510"/>
      <c r="H6289" s="426"/>
      <c r="I6289" s="422">
        <f t="shared" si="1758"/>
        <v>0</v>
      </c>
      <c r="J6289" s="422">
        <f t="shared" si="1759"/>
        <v>0</v>
      </c>
      <c r="K6289" s="419"/>
      <c r="L6289" s="423">
        <f t="shared" si="1760"/>
        <v>0</v>
      </c>
      <c r="M6289" s="423">
        <f t="shared" si="1761"/>
        <v>0</v>
      </c>
      <c r="N6289" s="422">
        <f t="shared" si="1762"/>
        <v>0</v>
      </c>
      <c r="O6289" s="422">
        <f t="shared" si="1763"/>
        <v>0</v>
      </c>
      <c r="P6289" s="420"/>
      <c r="Q6289" s="532"/>
      <c r="R6289" s="526" t="str">
        <f t="shared" si="1752"/>
        <v/>
      </c>
      <c r="S6289" s="526" t="str">
        <f t="shared" si="1751"/>
        <v/>
      </c>
      <c r="V6289" s="433">
        <f>VLOOKUP(A6289,[3]Cartilha!$A:$A,1,FALSE)</f>
        <v>102208</v>
      </c>
      <c r="W6289" s="367"/>
    </row>
    <row r="6290" spans="1:23" hidden="1" x14ac:dyDescent="0.2">
      <c r="A6290" s="623">
        <v>102209</v>
      </c>
      <c r="B6290" s="616" t="s">
        <v>3171</v>
      </c>
      <c r="C6290" s="620" t="s">
        <v>6417</v>
      </c>
      <c r="D6290" s="612" t="s">
        <v>170</v>
      </c>
      <c r="E6290" s="621">
        <v>7.92</v>
      </c>
      <c r="F6290" s="614">
        <f t="shared" si="1744"/>
        <v>9.5500000000000007</v>
      </c>
      <c r="G6290" s="510"/>
      <c r="H6290" s="426"/>
      <c r="I6290" s="422">
        <f t="shared" si="1758"/>
        <v>0</v>
      </c>
      <c r="J6290" s="422">
        <f t="shared" si="1759"/>
        <v>0</v>
      </c>
      <c r="K6290" s="419"/>
      <c r="L6290" s="423">
        <f t="shared" si="1760"/>
        <v>0</v>
      </c>
      <c r="M6290" s="423">
        <f t="shared" si="1761"/>
        <v>0</v>
      </c>
      <c r="N6290" s="422">
        <f t="shared" si="1762"/>
        <v>0</v>
      </c>
      <c r="O6290" s="422">
        <f t="shared" si="1763"/>
        <v>0</v>
      </c>
      <c r="P6290" s="420"/>
      <c r="Q6290" s="532"/>
      <c r="R6290" s="526" t="str">
        <f t="shared" si="1752"/>
        <v/>
      </c>
      <c r="S6290" s="526" t="str">
        <f t="shared" si="1751"/>
        <v/>
      </c>
      <c r="V6290" s="433">
        <f>VLOOKUP(A6290,[3]Cartilha!$A:$A,1,FALSE)</f>
        <v>102209</v>
      </c>
      <c r="W6290" s="367"/>
    </row>
    <row r="6291" spans="1:23" hidden="1" x14ac:dyDescent="0.2">
      <c r="A6291" s="623">
        <v>102210</v>
      </c>
      <c r="B6291" s="616" t="s">
        <v>3171</v>
      </c>
      <c r="C6291" s="620" t="s">
        <v>6418</v>
      </c>
      <c r="D6291" s="612" t="s">
        <v>170</v>
      </c>
      <c r="E6291" s="621">
        <v>7.61</v>
      </c>
      <c r="F6291" s="614">
        <f t="shared" si="1744"/>
        <v>9.17</v>
      </c>
      <c r="G6291" s="510"/>
      <c r="H6291" s="426"/>
      <c r="I6291" s="422">
        <f t="shared" si="1758"/>
        <v>0</v>
      </c>
      <c r="J6291" s="422">
        <f t="shared" si="1759"/>
        <v>0</v>
      </c>
      <c r="K6291" s="419"/>
      <c r="L6291" s="423">
        <f t="shared" si="1760"/>
        <v>0</v>
      </c>
      <c r="M6291" s="423">
        <f t="shared" si="1761"/>
        <v>0</v>
      </c>
      <c r="N6291" s="422">
        <f t="shared" si="1762"/>
        <v>0</v>
      </c>
      <c r="O6291" s="422">
        <f t="shared" si="1763"/>
        <v>0</v>
      </c>
      <c r="P6291" s="420"/>
      <c r="Q6291" s="532"/>
      <c r="R6291" s="526" t="str">
        <f t="shared" si="1752"/>
        <v/>
      </c>
      <c r="S6291" s="526" t="str">
        <f t="shared" si="1751"/>
        <v/>
      </c>
      <c r="V6291" s="433">
        <f>VLOOKUP(A6291,[3]Cartilha!$A:$A,1,FALSE)</f>
        <v>102210</v>
      </c>
      <c r="W6291" s="367"/>
    </row>
    <row r="6292" spans="1:23" hidden="1" x14ac:dyDescent="0.2">
      <c r="A6292" s="623">
        <v>102213</v>
      </c>
      <c r="B6292" s="616" t="s">
        <v>3171</v>
      </c>
      <c r="C6292" s="620" t="s">
        <v>6419</v>
      </c>
      <c r="D6292" s="612" t="s">
        <v>170</v>
      </c>
      <c r="E6292" s="621">
        <v>19.25</v>
      </c>
      <c r="F6292" s="614">
        <f t="shared" si="1744"/>
        <v>23.21</v>
      </c>
      <c r="G6292" s="510"/>
      <c r="H6292" s="426"/>
      <c r="I6292" s="422">
        <f t="shared" si="1758"/>
        <v>0</v>
      </c>
      <c r="J6292" s="422">
        <f t="shared" si="1759"/>
        <v>0</v>
      </c>
      <c r="K6292" s="419"/>
      <c r="L6292" s="423">
        <f t="shared" si="1760"/>
        <v>0</v>
      </c>
      <c r="M6292" s="423">
        <f t="shared" si="1761"/>
        <v>0</v>
      </c>
      <c r="N6292" s="422">
        <f t="shared" si="1762"/>
        <v>0</v>
      </c>
      <c r="O6292" s="422">
        <f t="shared" si="1763"/>
        <v>0</v>
      </c>
      <c r="P6292" s="420"/>
      <c r="Q6292" s="532"/>
      <c r="R6292" s="526" t="str">
        <f t="shared" si="1752"/>
        <v/>
      </c>
      <c r="S6292" s="526" t="str">
        <f t="shared" si="1751"/>
        <v/>
      </c>
      <c r="V6292" s="433">
        <f>VLOOKUP(A6292,[3]Cartilha!$A:$A,1,FALSE)</f>
        <v>102213</v>
      </c>
      <c r="W6292" s="367"/>
    </row>
    <row r="6293" spans="1:23" hidden="1" x14ac:dyDescent="0.2">
      <c r="A6293" s="623">
        <v>102214</v>
      </c>
      <c r="B6293" s="616" t="s">
        <v>3171</v>
      </c>
      <c r="C6293" s="620" t="s">
        <v>6420</v>
      </c>
      <c r="D6293" s="612" t="s">
        <v>170</v>
      </c>
      <c r="E6293" s="621">
        <v>19.739999999999998</v>
      </c>
      <c r="F6293" s="614">
        <f t="shared" si="1744"/>
        <v>23.8</v>
      </c>
      <c r="G6293" s="510"/>
      <c r="H6293" s="426"/>
      <c r="I6293" s="422">
        <f t="shared" si="1758"/>
        <v>0</v>
      </c>
      <c r="J6293" s="422">
        <f t="shared" si="1759"/>
        <v>0</v>
      </c>
      <c r="K6293" s="419"/>
      <c r="L6293" s="423">
        <f t="shared" si="1760"/>
        <v>0</v>
      </c>
      <c r="M6293" s="423">
        <f t="shared" si="1761"/>
        <v>0</v>
      </c>
      <c r="N6293" s="422">
        <f t="shared" si="1762"/>
        <v>0</v>
      </c>
      <c r="O6293" s="422">
        <f t="shared" si="1763"/>
        <v>0</v>
      </c>
      <c r="P6293" s="420"/>
      <c r="Q6293" s="532"/>
      <c r="R6293" s="526" t="str">
        <f t="shared" si="1752"/>
        <v/>
      </c>
      <c r="S6293" s="526" t="str">
        <f t="shared" si="1751"/>
        <v/>
      </c>
      <c r="V6293" s="433">
        <f>VLOOKUP(A6293,[3]Cartilha!$A:$A,1,FALSE)</f>
        <v>102214</v>
      </c>
      <c r="W6293" s="367"/>
    </row>
    <row r="6294" spans="1:23" hidden="1" x14ac:dyDescent="0.2">
      <c r="A6294" s="623">
        <v>102215</v>
      </c>
      <c r="B6294" s="616" t="s">
        <v>3171</v>
      </c>
      <c r="C6294" s="620" t="s">
        <v>6421</v>
      </c>
      <c r="D6294" s="612" t="s">
        <v>170</v>
      </c>
      <c r="E6294" s="621">
        <v>18.16</v>
      </c>
      <c r="F6294" s="614">
        <f t="shared" si="1744"/>
        <v>21.89</v>
      </c>
      <c r="G6294" s="510"/>
      <c r="H6294" s="426"/>
      <c r="I6294" s="422">
        <f t="shared" si="1758"/>
        <v>0</v>
      </c>
      <c r="J6294" s="422">
        <f t="shared" si="1759"/>
        <v>0</v>
      </c>
      <c r="K6294" s="419"/>
      <c r="L6294" s="423">
        <f t="shared" si="1760"/>
        <v>0</v>
      </c>
      <c r="M6294" s="423">
        <f t="shared" si="1761"/>
        <v>0</v>
      </c>
      <c r="N6294" s="422">
        <f t="shared" si="1762"/>
        <v>0</v>
      </c>
      <c r="O6294" s="422">
        <f t="shared" si="1763"/>
        <v>0</v>
      </c>
      <c r="P6294" s="420"/>
      <c r="Q6294" s="532"/>
      <c r="R6294" s="526" t="str">
        <f t="shared" si="1752"/>
        <v/>
      </c>
      <c r="S6294" s="526" t="str">
        <f t="shared" si="1751"/>
        <v/>
      </c>
      <c r="V6294" s="433">
        <f>VLOOKUP(A6294,[3]Cartilha!$A:$A,1,FALSE)</f>
        <v>102215</v>
      </c>
      <c r="W6294" s="367"/>
    </row>
    <row r="6295" spans="1:23" hidden="1" x14ac:dyDescent="0.2">
      <c r="A6295" s="623">
        <v>102217</v>
      </c>
      <c r="B6295" s="616" t="s">
        <v>3171</v>
      </c>
      <c r="C6295" s="620" t="s">
        <v>6422</v>
      </c>
      <c r="D6295" s="612" t="s">
        <v>170</v>
      </c>
      <c r="E6295" s="621">
        <v>16.09</v>
      </c>
      <c r="F6295" s="614">
        <f t="shared" ref="F6295:F6358" si="1764">IF(E6295=0,0,ROUND(E6295*(1+E$13)*(1-E$14),2))</f>
        <v>19.399999999999999</v>
      </c>
      <c r="G6295" s="510"/>
      <c r="H6295" s="426"/>
      <c r="I6295" s="422">
        <f t="shared" si="1758"/>
        <v>0</v>
      </c>
      <c r="J6295" s="422">
        <f t="shared" si="1759"/>
        <v>0</v>
      </c>
      <c r="K6295" s="419"/>
      <c r="L6295" s="423">
        <f t="shared" si="1760"/>
        <v>0</v>
      </c>
      <c r="M6295" s="423">
        <f t="shared" si="1761"/>
        <v>0</v>
      </c>
      <c r="N6295" s="422">
        <f t="shared" si="1762"/>
        <v>0</v>
      </c>
      <c r="O6295" s="422">
        <f t="shared" si="1763"/>
        <v>0</v>
      </c>
      <c r="P6295" s="420"/>
      <c r="Q6295" s="532"/>
      <c r="R6295" s="526" t="str">
        <f t="shared" si="1752"/>
        <v/>
      </c>
      <c r="S6295" s="526" t="str">
        <f t="shared" si="1751"/>
        <v/>
      </c>
      <c r="V6295" s="433">
        <f>VLOOKUP(A6295,[3]Cartilha!$A:$A,1,FALSE)</f>
        <v>102217</v>
      </c>
      <c r="W6295" s="367"/>
    </row>
    <row r="6296" spans="1:23" hidden="1" x14ac:dyDescent="0.2">
      <c r="A6296" s="623">
        <v>102218</v>
      </c>
      <c r="B6296" s="616" t="s">
        <v>3171</v>
      </c>
      <c r="C6296" s="620" t="s">
        <v>6423</v>
      </c>
      <c r="D6296" s="612" t="s">
        <v>170</v>
      </c>
      <c r="E6296" s="621">
        <v>15.43</v>
      </c>
      <c r="F6296" s="614">
        <f t="shared" si="1764"/>
        <v>18.600000000000001</v>
      </c>
      <c r="G6296" s="510"/>
      <c r="H6296" s="426"/>
      <c r="I6296" s="422">
        <f t="shared" si="1758"/>
        <v>0</v>
      </c>
      <c r="J6296" s="422">
        <f t="shared" si="1759"/>
        <v>0</v>
      </c>
      <c r="K6296" s="419"/>
      <c r="L6296" s="423">
        <f t="shared" si="1760"/>
        <v>0</v>
      </c>
      <c r="M6296" s="423">
        <f t="shared" si="1761"/>
        <v>0</v>
      </c>
      <c r="N6296" s="422">
        <f t="shared" si="1762"/>
        <v>0</v>
      </c>
      <c r="O6296" s="422">
        <f t="shared" si="1763"/>
        <v>0</v>
      </c>
      <c r="P6296" s="420"/>
      <c r="Q6296" s="532"/>
      <c r="R6296" s="526" t="str">
        <f t="shared" si="1752"/>
        <v/>
      </c>
      <c r="S6296" s="526" t="str">
        <f t="shared" si="1751"/>
        <v/>
      </c>
      <c r="V6296" s="433">
        <f>VLOOKUP(A6296,[3]Cartilha!$A:$A,1,FALSE)</f>
        <v>102218</v>
      </c>
      <c r="W6296" s="367"/>
    </row>
    <row r="6297" spans="1:23" hidden="1" x14ac:dyDescent="0.2">
      <c r="A6297" s="623">
        <v>102219</v>
      </c>
      <c r="B6297" s="616" t="s">
        <v>3171</v>
      </c>
      <c r="C6297" s="620" t="s">
        <v>6424</v>
      </c>
      <c r="D6297" s="612" t="s">
        <v>170</v>
      </c>
      <c r="E6297" s="621">
        <v>15.85</v>
      </c>
      <c r="F6297" s="614">
        <f t="shared" si="1764"/>
        <v>19.11</v>
      </c>
      <c r="G6297" s="510"/>
      <c r="H6297" s="426"/>
      <c r="I6297" s="422">
        <f t="shared" si="1758"/>
        <v>0</v>
      </c>
      <c r="J6297" s="422">
        <f t="shared" si="1759"/>
        <v>0</v>
      </c>
      <c r="K6297" s="419"/>
      <c r="L6297" s="423">
        <f t="shared" si="1760"/>
        <v>0</v>
      </c>
      <c r="M6297" s="423">
        <f t="shared" si="1761"/>
        <v>0</v>
      </c>
      <c r="N6297" s="422">
        <f t="shared" si="1762"/>
        <v>0</v>
      </c>
      <c r="O6297" s="422">
        <f t="shared" si="1763"/>
        <v>0</v>
      </c>
      <c r="P6297" s="420"/>
      <c r="Q6297" s="532"/>
      <c r="R6297" s="526" t="str">
        <f t="shared" si="1752"/>
        <v/>
      </c>
      <c r="S6297" s="526" t="str">
        <f t="shared" si="1751"/>
        <v/>
      </c>
      <c r="V6297" s="433">
        <f>VLOOKUP(A6297,[3]Cartilha!$A:$A,1,FALSE)</f>
        <v>102219</v>
      </c>
      <c r="W6297" s="367"/>
    </row>
    <row r="6298" spans="1:23" hidden="1" x14ac:dyDescent="0.2">
      <c r="A6298" s="623">
        <v>102220</v>
      </c>
      <c r="B6298" s="616" t="s">
        <v>3171</v>
      </c>
      <c r="C6298" s="620" t="s">
        <v>6425</v>
      </c>
      <c r="D6298" s="612" t="s">
        <v>170</v>
      </c>
      <c r="E6298" s="621">
        <v>15.22</v>
      </c>
      <c r="F6298" s="614">
        <f t="shared" si="1764"/>
        <v>18.350000000000001</v>
      </c>
      <c r="G6298" s="510"/>
      <c r="H6298" s="426"/>
      <c r="I6298" s="422">
        <f t="shared" si="1758"/>
        <v>0</v>
      </c>
      <c r="J6298" s="422">
        <f t="shared" si="1759"/>
        <v>0</v>
      </c>
      <c r="K6298" s="419"/>
      <c r="L6298" s="423">
        <f t="shared" si="1760"/>
        <v>0</v>
      </c>
      <c r="M6298" s="423">
        <f t="shared" si="1761"/>
        <v>0</v>
      </c>
      <c r="N6298" s="422">
        <f t="shared" si="1762"/>
        <v>0</v>
      </c>
      <c r="O6298" s="422">
        <f t="shared" si="1763"/>
        <v>0</v>
      </c>
      <c r="P6298" s="420"/>
      <c r="Q6298" s="532"/>
      <c r="R6298" s="526" t="str">
        <f t="shared" si="1752"/>
        <v/>
      </c>
      <c r="S6298" s="526" t="str">
        <f t="shared" si="1751"/>
        <v/>
      </c>
      <c r="V6298" s="433">
        <f>VLOOKUP(A6298,[3]Cartilha!$A:$A,1,FALSE)</f>
        <v>102220</v>
      </c>
      <c r="W6298" s="367"/>
    </row>
    <row r="6299" spans="1:23" hidden="1" x14ac:dyDescent="0.2">
      <c r="A6299" s="623">
        <v>102223</v>
      </c>
      <c r="B6299" s="616" t="s">
        <v>3171</v>
      </c>
      <c r="C6299" s="620" t="s">
        <v>6426</v>
      </c>
      <c r="D6299" s="612" t="s">
        <v>170</v>
      </c>
      <c r="E6299" s="621">
        <v>28.87</v>
      </c>
      <c r="F6299" s="614">
        <f t="shared" si="1764"/>
        <v>34.81</v>
      </c>
      <c r="G6299" s="510"/>
      <c r="H6299" s="426"/>
      <c r="I6299" s="422">
        <f t="shared" si="1758"/>
        <v>0</v>
      </c>
      <c r="J6299" s="422">
        <f t="shared" si="1759"/>
        <v>0</v>
      </c>
      <c r="K6299" s="419"/>
      <c r="L6299" s="423">
        <f t="shared" si="1760"/>
        <v>0</v>
      </c>
      <c r="M6299" s="423">
        <f t="shared" si="1761"/>
        <v>0</v>
      </c>
      <c r="N6299" s="422">
        <f t="shared" si="1762"/>
        <v>0</v>
      </c>
      <c r="O6299" s="422">
        <f t="shared" si="1763"/>
        <v>0</v>
      </c>
      <c r="P6299" s="420"/>
      <c r="Q6299" s="532"/>
      <c r="R6299" s="526" t="str">
        <f t="shared" si="1752"/>
        <v/>
      </c>
      <c r="S6299" s="526" t="str">
        <f t="shared" si="1751"/>
        <v/>
      </c>
      <c r="V6299" s="433">
        <f>VLOOKUP(A6299,[3]Cartilha!$A:$A,1,FALSE)</f>
        <v>102223</v>
      </c>
      <c r="W6299" s="367"/>
    </row>
    <row r="6300" spans="1:23" hidden="1" x14ac:dyDescent="0.2">
      <c r="A6300" s="623">
        <v>102224</v>
      </c>
      <c r="B6300" s="616" t="s">
        <v>3171</v>
      </c>
      <c r="C6300" s="620" t="s">
        <v>6427</v>
      </c>
      <c r="D6300" s="612" t="s">
        <v>170</v>
      </c>
      <c r="E6300" s="621">
        <v>29.61</v>
      </c>
      <c r="F6300" s="614">
        <f t="shared" si="1764"/>
        <v>35.700000000000003</v>
      </c>
      <c r="G6300" s="510"/>
      <c r="H6300" s="426"/>
      <c r="I6300" s="422">
        <f t="shared" si="1758"/>
        <v>0</v>
      </c>
      <c r="J6300" s="422">
        <f t="shared" si="1759"/>
        <v>0</v>
      </c>
      <c r="K6300" s="419"/>
      <c r="L6300" s="423">
        <f t="shared" si="1760"/>
        <v>0</v>
      </c>
      <c r="M6300" s="423">
        <f t="shared" si="1761"/>
        <v>0</v>
      </c>
      <c r="N6300" s="422">
        <f t="shared" si="1762"/>
        <v>0</v>
      </c>
      <c r="O6300" s="422">
        <f t="shared" si="1763"/>
        <v>0</v>
      </c>
      <c r="P6300" s="420"/>
      <c r="Q6300" s="532"/>
      <c r="R6300" s="526" t="str">
        <f t="shared" si="1752"/>
        <v/>
      </c>
      <c r="S6300" s="526" t="str">
        <f t="shared" si="1751"/>
        <v/>
      </c>
      <c r="V6300" s="433">
        <f>VLOOKUP(A6300,[3]Cartilha!$A:$A,1,FALSE)</f>
        <v>102224</v>
      </c>
      <c r="W6300" s="367"/>
    </row>
    <row r="6301" spans="1:23" hidden="1" x14ac:dyDescent="0.2">
      <c r="A6301" s="623">
        <v>102225</v>
      </c>
      <c r="B6301" s="616" t="s">
        <v>3171</v>
      </c>
      <c r="C6301" s="620" t="s">
        <v>6428</v>
      </c>
      <c r="D6301" s="612" t="s">
        <v>170</v>
      </c>
      <c r="E6301" s="621">
        <v>27.24</v>
      </c>
      <c r="F6301" s="614">
        <f t="shared" si="1764"/>
        <v>32.840000000000003</v>
      </c>
      <c r="G6301" s="510"/>
      <c r="H6301" s="426"/>
      <c r="I6301" s="422">
        <f t="shared" si="1758"/>
        <v>0</v>
      </c>
      <c r="J6301" s="422">
        <f t="shared" si="1759"/>
        <v>0</v>
      </c>
      <c r="K6301" s="419"/>
      <c r="L6301" s="423">
        <f t="shared" si="1760"/>
        <v>0</v>
      </c>
      <c r="M6301" s="423">
        <f t="shared" si="1761"/>
        <v>0</v>
      </c>
      <c r="N6301" s="422">
        <f t="shared" si="1762"/>
        <v>0</v>
      </c>
      <c r="O6301" s="422">
        <f t="shared" si="1763"/>
        <v>0</v>
      </c>
      <c r="P6301" s="420"/>
      <c r="Q6301" s="532"/>
      <c r="R6301" s="526" t="str">
        <f t="shared" si="1752"/>
        <v/>
      </c>
      <c r="S6301" s="526" t="str">
        <f t="shared" si="1751"/>
        <v/>
      </c>
      <c r="V6301" s="433">
        <f>VLOOKUP(A6301,[3]Cartilha!$A:$A,1,FALSE)</f>
        <v>102225</v>
      </c>
      <c r="W6301" s="367"/>
    </row>
    <row r="6302" spans="1:23" hidden="1" x14ac:dyDescent="0.2">
      <c r="A6302" s="623">
        <v>102227</v>
      </c>
      <c r="B6302" s="616" t="s">
        <v>3171</v>
      </c>
      <c r="C6302" s="620" t="s">
        <v>6429</v>
      </c>
      <c r="D6302" s="612" t="s">
        <v>170</v>
      </c>
      <c r="E6302" s="621">
        <v>24.14</v>
      </c>
      <c r="F6302" s="614">
        <f t="shared" si="1764"/>
        <v>29.1</v>
      </c>
      <c r="G6302" s="510"/>
      <c r="H6302" s="426"/>
      <c r="I6302" s="422">
        <f t="shared" si="1758"/>
        <v>0</v>
      </c>
      <c r="J6302" s="422">
        <f t="shared" si="1759"/>
        <v>0</v>
      </c>
      <c r="K6302" s="419"/>
      <c r="L6302" s="423">
        <f t="shared" si="1760"/>
        <v>0</v>
      </c>
      <c r="M6302" s="423">
        <f t="shared" si="1761"/>
        <v>0</v>
      </c>
      <c r="N6302" s="422">
        <f t="shared" si="1762"/>
        <v>0</v>
      </c>
      <c r="O6302" s="422">
        <f t="shared" si="1763"/>
        <v>0</v>
      </c>
      <c r="P6302" s="420"/>
      <c r="Q6302" s="532"/>
      <c r="R6302" s="526" t="str">
        <f t="shared" si="1752"/>
        <v/>
      </c>
      <c r="S6302" s="526" t="str">
        <f t="shared" si="1751"/>
        <v/>
      </c>
      <c r="V6302" s="433">
        <f>VLOOKUP(A6302,[3]Cartilha!$A:$A,1,FALSE)</f>
        <v>102227</v>
      </c>
      <c r="W6302" s="367"/>
    </row>
    <row r="6303" spans="1:23" hidden="1" x14ac:dyDescent="0.2">
      <c r="A6303" s="623">
        <v>102228</v>
      </c>
      <c r="B6303" s="616" t="s">
        <v>3171</v>
      </c>
      <c r="C6303" s="620" t="s">
        <v>6430</v>
      </c>
      <c r="D6303" s="612" t="s">
        <v>170</v>
      </c>
      <c r="E6303" s="621">
        <v>23.18</v>
      </c>
      <c r="F6303" s="614">
        <f t="shared" si="1764"/>
        <v>27.95</v>
      </c>
      <c r="G6303" s="510"/>
      <c r="H6303" s="426"/>
      <c r="I6303" s="422">
        <f t="shared" si="1758"/>
        <v>0</v>
      </c>
      <c r="J6303" s="422">
        <f t="shared" si="1759"/>
        <v>0</v>
      </c>
      <c r="K6303" s="419"/>
      <c r="L6303" s="423">
        <f t="shared" si="1760"/>
        <v>0</v>
      </c>
      <c r="M6303" s="423">
        <f t="shared" si="1761"/>
        <v>0</v>
      </c>
      <c r="N6303" s="422">
        <f t="shared" si="1762"/>
        <v>0</v>
      </c>
      <c r="O6303" s="422">
        <f t="shared" si="1763"/>
        <v>0</v>
      </c>
      <c r="P6303" s="420"/>
      <c r="Q6303" s="532"/>
      <c r="R6303" s="526" t="str">
        <f t="shared" si="1752"/>
        <v/>
      </c>
      <c r="S6303" s="526" t="str">
        <f t="shared" si="1751"/>
        <v/>
      </c>
      <c r="V6303" s="433">
        <f>VLOOKUP(A6303,[3]Cartilha!$A:$A,1,FALSE)</f>
        <v>102228</v>
      </c>
      <c r="W6303" s="367"/>
    </row>
    <row r="6304" spans="1:23" hidden="1" x14ac:dyDescent="0.2">
      <c r="A6304" s="623">
        <v>102229</v>
      </c>
      <c r="B6304" s="616" t="s">
        <v>3171</v>
      </c>
      <c r="C6304" s="620" t="s">
        <v>6431</v>
      </c>
      <c r="D6304" s="612" t="s">
        <v>170</v>
      </c>
      <c r="E6304" s="621">
        <v>23.79</v>
      </c>
      <c r="F6304" s="614">
        <f t="shared" si="1764"/>
        <v>28.68</v>
      </c>
      <c r="G6304" s="510"/>
      <c r="H6304" s="426"/>
      <c r="I6304" s="422">
        <f t="shared" si="1758"/>
        <v>0</v>
      </c>
      <c r="J6304" s="422">
        <f t="shared" si="1759"/>
        <v>0</v>
      </c>
      <c r="K6304" s="419"/>
      <c r="L6304" s="423">
        <f t="shared" si="1760"/>
        <v>0</v>
      </c>
      <c r="M6304" s="423">
        <f t="shared" si="1761"/>
        <v>0</v>
      </c>
      <c r="N6304" s="422">
        <f t="shared" si="1762"/>
        <v>0</v>
      </c>
      <c r="O6304" s="422">
        <f t="shared" si="1763"/>
        <v>0</v>
      </c>
      <c r="P6304" s="420"/>
      <c r="Q6304" s="532"/>
      <c r="R6304" s="526" t="str">
        <f t="shared" si="1752"/>
        <v/>
      </c>
      <c r="S6304" s="526" t="str">
        <f t="shared" si="1751"/>
        <v/>
      </c>
      <c r="V6304" s="433">
        <f>VLOOKUP(A6304,[3]Cartilha!$A:$A,1,FALSE)</f>
        <v>102229</v>
      </c>
      <c r="W6304" s="367"/>
    </row>
    <row r="6305" spans="1:23" hidden="1" x14ac:dyDescent="0.2">
      <c r="A6305" s="623">
        <v>102230</v>
      </c>
      <c r="B6305" s="616" t="s">
        <v>3171</v>
      </c>
      <c r="C6305" s="620" t="s">
        <v>6432</v>
      </c>
      <c r="D6305" s="612" t="s">
        <v>170</v>
      </c>
      <c r="E6305" s="621">
        <v>22.86</v>
      </c>
      <c r="F6305" s="614">
        <f t="shared" si="1764"/>
        <v>27.56</v>
      </c>
      <c r="G6305" s="510"/>
      <c r="H6305" s="426"/>
      <c r="I6305" s="422">
        <f t="shared" si="1758"/>
        <v>0</v>
      </c>
      <c r="J6305" s="422">
        <f t="shared" si="1759"/>
        <v>0</v>
      </c>
      <c r="K6305" s="419"/>
      <c r="L6305" s="423">
        <f t="shared" si="1760"/>
        <v>0</v>
      </c>
      <c r="M6305" s="423">
        <f t="shared" si="1761"/>
        <v>0</v>
      </c>
      <c r="N6305" s="422">
        <f t="shared" si="1762"/>
        <v>0</v>
      </c>
      <c r="O6305" s="422">
        <f t="shared" si="1763"/>
        <v>0</v>
      </c>
      <c r="P6305" s="420"/>
      <c r="Q6305" s="532"/>
      <c r="R6305" s="526" t="str">
        <f t="shared" si="1752"/>
        <v/>
      </c>
      <c r="S6305" s="526" t="str">
        <f t="shared" si="1751"/>
        <v/>
      </c>
      <c r="V6305" s="433">
        <f>VLOOKUP(A6305,[3]Cartilha!$A:$A,1,FALSE)</f>
        <v>102230</v>
      </c>
      <c r="W6305" s="367"/>
    </row>
    <row r="6306" spans="1:23" hidden="1" x14ac:dyDescent="0.2">
      <c r="A6306" s="623">
        <v>102233</v>
      </c>
      <c r="B6306" s="616" t="s">
        <v>3171</v>
      </c>
      <c r="C6306" s="620" t="s">
        <v>6433</v>
      </c>
      <c r="D6306" s="612" t="s">
        <v>170</v>
      </c>
      <c r="E6306" s="621">
        <v>10.86</v>
      </c>
      <c r="F6306" s="614">
        <f t="shared" si="1764"/>
        <v>13.09</v>
      </c>
      <c r="G6306" s="510"/>
      <c r="H6306" s="426"/>
      <c r="I6306" s="422">
        <f t="shared" si="1758"/>
        <v>0</v>
      </c>
      <c r="J6306" s="422">
        <f t="shared" si="1759"/>
        <v>0</v>
      </c>
      <c r="K6306" s="419"/>
      <c r="L6306" s="423">
        <f t="shared" si="1760"/>
        <v>0</v>
      </c>
      <c r="M6306" s="423">
        <f t="shared" si="1761"/>
        <v>0</v>
      </c>
      <c r="N6306" s="422">
        <f t="shared" si="1762"/>
        <v>0</v>
      </c>
      <c r="O6306" s="422">
        <f t="shared" si="1763"/>
        <v>0</v>
      </c>
      <c r="P6306" s="420"/>
      <c r="Q6306" s="532"/>
      <c r="R6306" s="526" t="str">
        <f t="shared" si="1752"/>
        <v/>
      </c>
      <c r="S6306" s="526" t="str">
        <f t="shared" ref="S6306:S6369" si="1765">IF(Q6306="X","x",IF(Q6306="xx","x",IF(OR(J6306&gt;0,O6306&gt;0),"x","")))</f>
        <v/>
      </c>
      <c r="V6306" s="433">
        <f>VLOOKUP(A6306,[3]Cartilha!$A:$A,1,FALSE)</f>
        <v>102233</v>
      </c>
      <c r="W6306" s="367"/>
    </row>
    <row r="6307" spans="1:23" hidden="1" x14ac:dyDescent="0.2">
      <c r="A6307" s="623">
        <v>102234</v>
      </c>
      <c r="B6307" s="616" t="s">
        <v>3171</v>
      </c>
      <c r="C6307" s="620" t="s">
        <v>6434</v>
      </c>
      <c r="D6307" s="612" t="s">
        <v>170</v>
      </c>
      <c r="E6307" s="621">
        <v>21.71</v>
      </c>
      <c r="F6307" s="614">
        <f t="shared" si="1764"/>
        <v>26.17</v>
      </c>
      <c r="G6307" s="510"/>
      <c r="H6307" s="426"/>
      <c r="I6307" s="422">
        <f t="shared" si="1758"/>
        <v>0</v>
      </c>
      <c r="J6307" s="422">
        <f t="shared" si="1759"/>
        <v>0</v>
      </c>
      <c r="K6307" s="419"/>
      <c r="L6307" s="423">
        <f t="shared" si="1760"/>
        <v>0</v>
      </c>
      <c r="M6307" s="423">
        <f t="shared" si="1761"/>
        <v>0</v>
      </c>
      <c r="N6307" s="422">
        <f t="shared" si="1762"/>
        <v>0</v>
      </c>
      <c r="O6307" s="422">
        <f t="shared" si="1763"/>
        <v>0</v>
      </c>
      <c r="P6307" s="420"/>
      <c r="Q6307" s="532"/>
      <c r="R6307" s="526" t="str">
        <f t="shared" si="1752"/>
        <v/>
      </c>
      <c r="S6307" s="526" t="str">
        <f t="shared" si="1765"/>
        <v/>
      </c>
      <c r="V6307" s="433">
        <f>VLOOKUP(A6307,[3]Cartilha!$A:$A,1,FALSE)</f>
        <v>102234</v>
      </c>
      <c r="W6307" s="367"/>
    </row>
    <row r="6308" spans="1:23" ht="22.5" hidden="1" x14ac:dyDescent="0.2">
      <c r="A6308" s="623">
        <v>100719</v>
      </c>
      <c r="B6308" s="616" t="s">
        <v>3171</v>
      </c>
      <c r="C6308" s="620" t="s">
        <v>6435</v>
      </c>
      <c r="D6308" s="612" t="s">
        <v>170</v>
      </c>
      <c r="E6308" s="621">
        <v>9.15</v>
      </c>
      <c r="F6308" s="614">
        <f t="shared" si="1764"/>
        <v>11.03</v>
      </c>
      <c r="G6308" s="510"/>
      <c r="H6308" s="426"/>
      <c r="I6308" s="422">
        <f t="shared" si="1758"/>
        <v>0</v>
      </c>
      <c r="J6308" s="422">
        <f t="shared" si="1759"/>
        <v>0</v>
      </c>
      <c r="K6308" s="419"/>
      <c r="L6308" s="423">
        <f t="shared" si="1760"/>
        <v>0</v>
      </c>
      <c r="M6308" s="423">
        <f t="shared" si="1761"/>
        <v>0</v>
      </c>
      <c r="N6308" s="422">
        <f t="shared" si="1762"/>
        <v>0</v>
      </c>
      <c r="O6308" s="422">
        <f t="shared" si="1763"/>
        <v>0</v>
      </c>
      <c r="P6308" s="420"/>
      <c r="Q6308" s="532"/>
      <c r="R6308" s="526" t="str">
        <f t="shared" si="1752"/>
        <v/>
      </c>
      <c r="S6308" s="526" t="str">
        <f t="shared" si="1765"/>
        <v/>
      </c>
      <c r="V6308" s="433">
        <f>VLOOKUP(A6308,[3]Cartilha!$A:$A,1,FALSE)</f>
        <v>100719</v>
      </c>
      <c r="W6308" s="367"/>
    </row>
    <row r="6309" spans="1:23" ht="22.5" hidden="1" x14ac:dyDescent="0.2">
      <c r="A6309" s="623">
        <v>100720</v>
      </c>
      <c r="B6309" s="616" t="s">
        <v>3171</v>
      </c>
      <c r="C6309" s="620" t="s">
        <v>4461</v>
      </c>
      <c r="D6309" s="612" t="s">
        <v>170</v>
      </c>
      <c r="E6309" s="621">
        <v>10</v>
      </c>
      <c r="F6309" s="614">
        <f t="shared" si="1764"/>
        <v>12.06</v>
      </c>
      <c r="G6309" s="510"/>
      <c r="H6309" s="426"/>
      <c r="I6309" s="422">
        <f t="shared" si="1758"/>
        <v>0</v>
      </c>
      <c r="J6309" s="422">
        <f t="shared" si="1759"/>
        <v>0</v>
      </c>
      <c r="K6309" s="419"/>
      <c r="L6309" s="423">
        <f t="shared" si="1760"/>
        <v>0</v>
      </c>
      <c r="M6309" s="423">
        <f t="shared" si="1761"/>
        <v>0</v>
      </c>
      <c r="N6309" s="422">
        <f t="shared" si="1762"/>
        <v>0</v>
      </c>
      <c r="O6309" s="422">
        <f t="shared" si="1763"/>
        <v>0</v>
      </c>
      <c r="P6309" s="420"/>
      <c r="Q6309" s="532"/>
      <c r="R6309" s="526" t="str">
        <f t="shared" si="1752"/>
        <v/>
      </c>
      <c r="S6309" s="526" t="str">
        <f t="shared" si="1765"/>
        <v/>
      </c>
      <c r="V6309" s="433">
        <f>VLOOKUP(A6309,[3]Cartilha!$A:$A,1,FALSE)</f>
        <v>100720</v>
      </c>
      <c r="W6309" s="367"/>
    </row>
    <row r="6310" spans="1:23" ht="22.5" hidden="1" x14ac:dyDescent="0.2">
      <c r="A6310" s="623">
        <v>100721</v>
      </c>
      <c r="B6310" s="616" t="s">
        <v>3171</v>
      </c>
      <c r="C6310" s="620" t="s">
        <v>6436</v>
      </c>
      <c r="D6310" s="612" t="s">
        <v>170</v>
      </c>
      <c r="E6310" s="621">
        <v>23.39</v>
      </c>
      <c r="F6310" s="614">
        <f t="shared" si="1764"/>
        <v>28.2</v>
      </c>
      <c r="G6310" s="510"/>
      <c r="H6310" s="426"/>
      <c r="I6310" s="422">
        <f t="shared" ref="I6310:I6345" si="1766">IF(ISBLANK(E6310),0,ROUND(F6310*G6310,2))</f>
        <v>0</v>
      </c>
      <c r="J6310" s="422">
        <f t="shared" ref="J6310:J6345" si="1767">IF(ISBLANK(G6310),0,ROUND(G6310*H6310,2))</f>
        <v>0</v>
      </c>
      <c r="K6310" s="419"/>
      <c r="L6310" s="423">
        <f t="shared" ref="L6310:L6345" si="1768">G6310</f>
        <v>0</v>
      </c>
      <c r="M6310" s="423">
        <f t="shared" ref="M6310:M6345" si="1769">H6310</f>
        <v>0</v>
      </c>
      <c r="N6310" s="422">
        <f t="shared" ref="N6310:N6345" si="1770">IF(ISBLANK(E6310),0,ROUND(F6310*L6310,2))</f>
        <v>0</v>
      </c>
      <c r="O6310" s="422">
        <f t="shared" ref="O6310:O6345" si="1771">IF(ISBLANK(L6310),0,ROUND(L6310*M6310,2))</f>
        <v>0</v>
      </c>
      <c r="P6310" s="420"/>
      <c r="Q6310" s="532"/>
      <c r="R6310" s="526" t="str">
        <f t="shared" si="1752"/>
        <v/>
      </c>
      <c r="S6310" s="526" t="str">
        <f t="shared" si="1765"/>
        <v/>
      </c>
      <c r="V6310" s="433">
        <f>VLOOKUP(A6310,[3]Cartilha!$A:$A,1,FALSE)</f>
        <v>100721</v>
      </c>
      <c r="W6310" s="367"/>
    </row>
    <row r="6311" spans="1:23" ht="22.5" hidden="1" x14ac:dyDescent="0.2">
      <c r="A6311" s="623">
        <v>100722</v>
      </c>
      <c r="B6311" s="616" t="s">
        <v>3171</v>
      </c>
      <c r="C6311" s="620" t="s">
        <v>4462</v>
      </c>
      <c r="D6311" s="612" t="s">
        <v>170</v>
      </c>
      <c r="E6311" s="621">
        <v>23.74</v>
      </c>
      <c r="F6311" s="614">
        <f t="shared" si="1764"/>
        <v>28.62</v>
      </c>
      <c r="G6311" s="510"/>
      <c r="H6311" s="426"/>
      <c r="I6311" s="422">
        <f t="shared" si="1766"/>
        <v>0</v>
      </c>
      <c r="J6311" s="422">
        <f t="shared" si="1767"/>
        <v>0</v>
      </c>
      <c r="K6311" s="419"/>
      <c r="L6311" s="423">
        <f t="shared" si="1768"/>
        <v>0</v>
      </c>
      <c r="M6311" s="423">
        <f t="shared" si="1769"/>
        <v>0</v>
      </c>
      <c r="N6311" s="422">
        <f t="shared" si="1770"/>
        <v>0</v>
      </c>
      <c r="O6311" s="422">
        <f t="shared" si="1771"/>
        <v>0</v>
      </c>
      <c r="P6311" s="420"/>
      <c r="Q6311" s="532"/>
      <c r="R6311" s="526" t="str">
        <f t="shared" si="1752"/>
        <v/>
      </c>
      <c r="S6311" s="526" t="str">
        <f t="shared" si="1765"/>
        <v/>
      </c>
      <c r="V6311" s="433">
        <f>VLOOKUP(A6311,[3]Cartilha!$A:$A,1,FALSE)</f>
        <v>100722</v>
      </c>
      <c r="W6311" s="367"/>
    </row>
    <row r="6312" spans="1:23" ht="22.5" hidden="1" x14ac:dyDescent="0.2">
      <c r="A6312" s="623">
        <v>100723</v>
      </c>
      <c r="B6312" s="616" t="s">
        <v>3171</v>
      </c>
      <c r="C6312" s="620" t="s">
        <v>6437</v>
      </c>
      <c r="D6312" s="612" t="s">
        <v>170</v>
      </c>
      <c r="E6312" s="621">
        <v>9.8000000000000007</v>
      </c>
      <c r="F6312" s="614">
        <f t="shared" si="1764"/>
        <v>11.81</v>
      </c>
      <c r="G6312" s="510"/>
      <c r="H6312" s="426"/>
      <c r="I6312" s="422">
        <f t="shared" si="1766"/>
        <v>0</v>
      </c>
      <c r="J6312" s="422">
        <f t="shared" si="1767"/>
        <v>0</v>
      </c>
      <c r="K6312" s="419"/>
      <c r="L6312" s="423">
        <f t="shared" si="1768"/>
        <v>0</v>
      </c>
      <c r="M6312" s="423">
        <f t="shared" si="1769"/>
        <v>0</v>
      </c>
      <c r="N6312" s="422">
        <f t="shared" si="1770"/>
        <v>0</v>
      </c>
      <c r="O6312" s="422">
        <f t="shared" si="1771"/>
        <v>0</v>
      </c>
      <c r="P6312" s="420"/>
      <c r="Q6312" s="532"/>
      <c r="R6312" s="526" t="str">
        <f t="shared" si="1752"/>
        <v/>
      </c>
      <c r="S6312" s="526" t="str">
        <f t="shared" si="1765"/>
        <v/>
      </c>
      <c r="V6312" s="433">
        <f>VLOOKUP(A6312,[3]Cartilha!$A:$A,1,FALSE)</f>
        <v>100723</v>
      </c>
      <c r="W6312" s="367"/>
    </row>
    <row r="6313" spans="1:23" ht="22.5" hidden="1" x14ac:dyDescent="0.2">
      <c r="A6313" s="623">
        <v>100724</v>
      </c>
      <c r="B6313" s="616" t="s">
        <v>3171</v>
      </c>
      <c r="C6313" s="620" t="s">
        <v>4463</v>
      </c>
      <c r="D6313" s="612" t="s">
        <v>170</v>
      </c>
      <c r="E6313" s="621">
        <v>12.58</v>
      </c>
      <c r="F6313" s="614">
        <f t="shared" si="1764"/>
        <v>15.17</v>
      </c>
      <c r="G6313" s="510"/>
      <c r="H6313" s="426"/>
      <c r="I6313" s="422">
        <f t="shared" si="1766"/>
        <v>0</v>
      </c>
      <c r="J6313" s="422">
        <f t="shared" si="1767"/>
        <v>0</v>
      </c>
      <c r="K6313" s="419"/>
      <c r="L6313" s="423">
        <f t="shared" si="1768"/>
        <v>0</v>
      </c>
      <c r="M6313" s="423">
        <f t="shared" si="1769"/>
        <v>0</v>
      </c>
      <c r="N6313" s="422">
        <f t="shared" si="1770"/>
        <v>0</v>
      </c>
      <c r="O6313" s="422">
        <f t="shared" si="1771"/>
        <v>0</v>
      </c>
      <c r="P6313" s="420"/>
      <c r="Q6313" s="532"/>
      <c r="R6313" s="526" t="str">
        <f t="shared" si="1752"/>
        <v/>
      </c>
      <c r="S6313" s="526" t="str">
        <f t="shared" si="1765"/>
        <v/>
      </c>
      <c r="V6313" s="433">
        <f>VLOOKUP(A6313,[3]Cartilha!$A:$A,1,FALSE)</f>
        <v>100724</v>
      </c>
      <c r="W6313" s="367"/>
    </row>
    <row r="6314" spans="1:23" ht="22.5" hidden="1" x14ac:dyDescent="0.2">
      <c r="A6314" s="623">
        <v>100725</v>
      </c>
      <c r="B6314" s="616" t="s">
        <v>3171</v>
      </c>
      <c r="C6314" s="620" t="s">
        <v>6438</v>
      </c>
      <c r="D6314" s="612" t="s">
        <v>170</v>
      </c>
      <c r="E6314" s="621">
        <v>23.6</v>
      </c>
      <c r="F6314" s="614">
        <f t="shared" si="1764"/>
        <v>28.45</v>
      </c>
      <c r="G6314" s="510"/>
      <c r="H6314" s="426"/>
      <c r="I6314" s="422">
        <f t="shared" si="1766"/>
        <v>0</v>
      </c>
      <c r="J6314" s="422">
        <f t="shared" si="1767"/>
        <v>0</v>
      </c>
      <c r="K6314" s="419"/>
      <c r="L6314" s="423">
        <f t="shared" si="1768"/>
        <v>0</v>
      </c>
      <c r="M6314" s="423">
        <f t="shared" si="1769"/>
        <v>0</v>
      </c>
      <c r="N6314" s="422">
        <f t="shared" si="1770"/>
        <v>0</v>
      </c>
      <c r="O6314" s="422">
        <f t="shared" si="1771"/>
        <v>0</v>
      </c>
      <c r="P6314" s="420"/>
      <c r="Q6314" s="532"/>
      <c r="R6314" s="526" t="str">
        <f t="shared" si="1752"/>
        <v/>
      </c>
      <c r="S6314" s="526" t="str">
        <f t="shared" si="1765"/>
        <v/>
      </c>
      <c r="V6314" s="433">
        <f>VLOOKUP(A6314,[3]Cartilha!$A:$A,1,FALSE)</f>
        <v>100725</v>
      </c>
      <c r="W6314" s="367"/>
    </row>
    <row r="6315" spans="1:23" ht="22.5" hidden="1" x14ac:dyDescent="0.2">
      <c r="A6315" s="623">
        <v>100726</v>
      </c>
      <c r="B6315" s="616" t="s">
        <v>3171</v>
      </c>
      <c r="C6315" s="620" t="s">
        <v>4464</v>
      </c>
      <c r="D6315" s="612" t="s">
        <v>170</v>
      </c>
      <c r="E6315" s="621">
        <v>26.25</v>
      </c>
      <c r="F6315" s="614">
        <f t="shared" si="1764"/>
        <v>31.65</v>
      </c>
      <c r="G6315" s="510"/>
      <c r="H6315" s="426"/>
      <c r="I6315" s="422">
        <f t="shared" si="1766"/>
        <v>0</v>
      </c>
      <c r="J6315" s="422">
        <f t="shared" si="1767"/>
        <v>0</v>
      </c>
      <c r="K6315" s="419"/>
      <c r="L6315" s="423">
        <f t="shared" si="1768"/>
        <v>0</v>
      </c>
      <c r="M6315" s="423">
        <f t="shared" si="1769"/>
        <v>0</v>
      </c>
      <c r="N6315" s="422">
        <f t="shared" si="1770"/>
        <v>0</v>
      </c>
      <c r="O6315" s="422">
        <f t="shared" si="1771"/>
        <v>0</v>
      </c>
      <c r="P6315" s="420"/>
      <c r="Q6315" s="532"/>
      <c r="R6315" s="526" t="str">
        <f t="shared" si="1752"/>
        <v/>
      </c>
      <c r="S6315" s="526" t="str">
        <f t="shared" si="1765"/>
        <v/>
      </c>
      <c r="V6315" s="433">
        <f>VLOOKUP(A6315,[3]Cartilha!$A:$A,1,FALSE)</f>
        <v>100726</v>
      </c>
      <c r="W6315" s="367"/>
    </row>
    <row r="6316" spans="1:23" ht="22.5" hidden="1" x14ac:dyDescent="0.2">
      <c r="A6316" s="623">
        <v>100727</v>
      </c>
      <c r="B6316" s="616" t="s">
        <v>3171</v>
      </c>
      <c r="C6316" s="620" t="s">
        <v>6439</v>
      </c>
      <c r="D6316" s="612" t="s">
        <v>170</v>
      </c>
      <c r="E6316" s="621">
        <v>21.76</v>
      </c>
      <c r="F6316" s="614">
        <f t="shared" si="1764"/>
        <v>26.23</v>
      </c>
      <c r="G6316" s="510"/>
      <c r="H6316" s="426"/>
      <c r="I6316" s="422">
        <f t="shared" si="1766"/>
        <v>0</v>
      </c>
      <c r="J6316" s="422">
        <f t="shared" si="1767"/>
        <v>0</v>
      </c>
      <c r="K6316" s="419"/>
      <c r="L6316" s="423">
        <f t="shared" si="1768"/>
        <v>0</v>
      </c>
      <c r="M6316" s="423">
        <f t="shared" si="1769"/>
        <v>0</v>
      </c>
      <c r="N6316" s="422">
        <f t="shared" si="1770"/>
        <v>0</v>
      </c>
      <c r="O6316" s="422">
        <f t="shared" si="1771"/>
        <v>0</v>
      </c>
      <c r="P6316" s="420"/>
      <c r="Q6316" s="532"/>
      <c r="R6316" s="526" t="str">
        <f t="shared" ref="R6316:R6379" si="1772">IF(Q6316="X","x",IF(Q6316="xx","x",IF(O6316&gt;0,"x","")))</f>
        <v/>
      </c>
      <c r="S6316" s="526" t="str">
        <f t="shared" si="1765"/>
        <v/>
      </c>
      <c r="V6316" s="433">
        <f>VLOOKUP(A6316,[3]Cartilha!$A:$A,1,FALSE)</f>
        <v>100727</v>
      </c>
      <c r="W6316" s="367"/>
    </row>
    <row r="6317" spans="1:23" ht="22.5" hidden="1" x14ac:dyDescent="0.2">
      <c r="A6317" s="623">
        <v>100728</v>
      </c>
      <c r="B6317" s="616" t="s">
        <v>3171</v>
      </c>
      <c r="C6317" s="620" t="s">
        <v>4465</v>
      </c>
      <c r="D6317" s="612" t="s">
        <v>170</v>
      </c>
      <c r="E6317" s="621">
        <v>20.55</v>
      </c>
      <c r="F6317" s="614">
        <f t="shared" si="1764"/>
        <v>24.78</v>
      </c>
      <c r="G6317" s="510"/>
      <c r="H6317" s="426"/>
      <c r="I6317" s="422">
        <f t="shared" si="1766"/>
        <v>0</v>
      </c>
      <c r="J6317" s="422">
        <f t="shared" si="1767"/>
        <v>0</v>
      </c>
      <c r="K6317" s="419"/>
      <c r="L6317" s="423">
        <f t="shared" si="1768"/>
        <v>0</v>
      </c>
      <c r="M6317" s="423">
        <f t="shared" si="1769"/>
        <v>0</v>
      </c>
      <c r="N6317" s="422">
        <f t="shared" si="1770"/>
        <v>0</v>
      </c>
      <c r="O6317" s="422">
        <f t="shared" si="1771"/>
        <v>0</v>
      </c>
      <c r="P6317" s="420"/>
      <c r="Q6317" s="532"/>
      <c r="R6317" s="526" t="str">
        <f t="shared" si="1772"/>
        <v/>
      </c>
      <c r="S6317" s="526" t="str">
        <f t="shared" si="1765"/>
        <v/>
      </c>
      <c r="V6317" s="433">
        <f>VLOOKUP(A6317,[3]Cartilha!$A:$A,1,FALSE)</f>
        <v>100728</v>
      </c>
      <c r="W6317" s="367"/>
    </row>
    <row r="6318" spans="1:23" ht="22.5" hidden="1" x14ac:dyDescent="0.2">
      <c r="A6318" s="623">
        <v>100729</v>
      </c>
      <c r="B6318" s="616" t="s">
        <v>3171</v>
      </c>
      <c r="C6318" s="620" t="s">
        <v>6440</v>
      </c>
      <c r="D6318" s="612" t="s">
        <v>170</v>
      </c>
      <c r="E6318" s="621">
        <v>16.600000000000001</v>
      </c>
      <c r="F6318" s="614">
        <f t="shared" si="1764"/>
        <v>20.010000000000002</v>
      </c>
      <c r="G6318" s="510"/>
      <c r="H6318" s="426"/>
      <c r="I6318" s="422">
        <f t="shared" si="1766"/>
        <v>0</v>
      </c>
      <c r="J6318" s="422">
        <f t="shared" si="1767"/>
        <v>0</v>
      </c>
      <c r="K6318" s="419"/>
      <c r="L6318" s="423">
        <f t="shared" si="1768"/>
        <v>0</v>
      </c>
      <c r="M6318" s="423">
        <f t="shared" si="1769"/>
        <v>0</v>
      </c>
      <c r="N6318" s="422">
        <f t="shared" si="1770"/>
        <v>0</v>
      </c>
      <c r="O6318" s="422">
        <f t="shared" si="1771"/>
        <v>0</v>
      </c>
      <c r="P6318" s="420"/>
      <c r="Q6318" s="532"/>
      <c r="R6318" s="526" t="str">
        <f t="shared" si="1772"/>
        <v/>
      </c>
      <c r="S6318" s="526" t="str">
        <f t="shared" si="1765"/>
        <v/>
      </c>
      <c r="V6318" s="433">
        <f>VLOOKUP(A6318,[3]Cartilha!$A:$A,1,FALSE)</f>
        <v>100729</v>
      </c>
      <c r="W6318" s="367"/>
    </row>
    <row r="6319" spans="1:23" ht="22.5" hidden="1" x14ac:dyDescent="0.2">
      <c r="A6319" s="623">
        <v>100730</v>
      </c>
      <c r="B6319" s="616" t="s">
        <v>3171</v>
      </c>
      <c r="C6319" s="620" t="s">
        <v>4466</v>
      </c>
      <c r="D6319" s="612" t="s">
        <v>170</v>
      </c>
      <c r="E6319" s="621">
        <v>20.260000000000002</v>
      </c>
      <c r="F6319" s="614">
        <f t="shared" si="1764"/>
        <v>24.43</v>
      </c>
      <c r="G6319" s="510"/>
      <c r="H6319" s="426"/>
      <c r="I6319" s="422">
        <f t="shared" si="1766"/>
        <v>0</v>
      </c>
      <c r="J6319" s="422">
        <f t="shared" si="1767"/>
        <v>0</v>
      </c>
      <c r="K6319" s="419"/>
      <c r="L6319" s="423">
        <f t="shared" si="1768"/>
        <v>0</v>
      </c>
      <c r="M6319" s="423">
        <f t="shared" si="1769"/>
        <v>0</v>
      </c>
      <c r="N6319" s="422">
        <f t="shared" si="1770"/>
        <v>0</v>
      </c>
      <c r="O6319" s="422">
        <f t="shared" si="1771"/>
        <v>0</v>
      </c>
      <c r="P6319" s="420"/>
      <c r="Q6319" s="532"/>
      <c r="R6319" s="526" t="str">
        <f t="shared" si="1772"/>
        <v/>
      </c>
      <c r="S6319" s="526" t="str">
        <f t="shared" si="1765"/>
        <v/>
      </c>
      <c r="V6319" s="433">
        <f>VLOOKUP(A6319,[3]Cartilha!$A:$A,1,FALSE)</f>
        <v>100730</v>
      </c>
      <c r="W6319" s="367"/>
    </row>
    <row r="6320" spans="1:23" ht="22.5" hidden="1" x14ac:dyDescent="0.2">
      <c r="A6320" s="623">
        <v>100733</v>
      </c>
      <c r="B6320" s="616" t="s">
        <v>3171</v>
      </c>
      <c r="C6320" s="620" t="s">
        <v>6441</v>
      </c>
      <c r="D6320" s="612" t="s">
        <v>170</v>
      </c>
      <c r="E6320" s="621">
        <v>12.16</v>
      </c>
      <c r="F6320" s="614">
        <f t="shared" si="1764"/>
        <v>14.66</v>
      </c>
      <c r="G6320" s="510"/>
      <c r="H6320" s="426"/>
      <c r="I6320" s="422">
        <f t="shared" si="1766"/>
        <v>0</v>
      </c>
      <c r="J6320" s="422">
        <f t="shared" si="1767"/>
        <v>0</v>
      </c>
      <c r="K6320" s="419"/>
      <c r="L6320" s="423">
        <f t="shared" si="1768"/>
        <v>0</v>
      </c>
      <c r="M6320" s="423">
        <f t="shared" si="1769"/>
        <v>0</v>
      </c>
      <c r="N6320" s="422">
        <f t="shared" si="1770"/>
        <v>0</v>
      </c>
      <c r="O6320" s="422">
        <f t="shared" si="1771"/>
        <v>0</v>
      </c>
      <c r="P6320" s="420"/>
      <c r="Q6320" s="532"/>
      <c r="R6320" s="526" t="str">
        <f t="shared" si="1772"/>
        <v/>
      </c>
      <c r="S6320" s="526" t="str">
        <f t="shared" si="1765"/>
        <v/>
      </c>
      <c r="V6320" s="433">
        <f>VLOOKUP(A6320,[3]Cartilha!$A:$A,1,FALSE)</f>
        <v>100733</v>
      </c>
      <c r="W6320" s="367"/>
    </row>
    <row r="6321" spans="1:23" ht="22.5" hidden="1" x14ac:dyDescent="0.2">
      <c r="A6321" s="623">
        <v>100734</v>
      </c>
      <c r="B6321" s="616" t="s">
        <v>3171</v>
      </c>
      <c r="C6321" s="620" t="s">
        <v>4467</v>
      </c>
      <c r="D6321" s="612" t="s">
        <v>170</v>
      </c>
      <c r="E6321" s="621">
        <v>15.79</v>
      </c>
      <c r="F6321" s="614">
        <f t="shared" si="1764"/>
        <v>19.04</v>
      </c>
      <c r="G6321" s="510"/>
      <c r="H6321" s="426"/>
      <c r="I6321" s="422">
        <f t="shared" si="1766"/>
        <v>0</v>
      </c>
      <c r="J6321" s="422">
        <f t="shared" si="1767"/>
        <v>0</v>
      </c>
      <c r="K6321" s="419"/>
      <c r="L6321" s="423">
        <f t="shared" si="1768"/>
        <v>0</v>
      </c>
      <c r="M6321" s="423">
        <f t="shared" si="1769"/>
        <v>0</v>
      </c>
      <c r="N6321" s="422">
        <f t="shared" si="1770"/>
        <v>0</v>
      </c>
      <c r="O6321" s="422">
        <f t="shared" si="1771"/>
        <v>0</v>
      </c>
      <c r="P6321" s="420"/>
      <c r="Q6321" s="532"/>
      <c r="R6321" s="526" t="str">
        <f t="shared" si="1772"/>
        <v/>
      </c>
      <c r="S6321" s="526" t="str">
        <f t="shared" si="1765"/>
        <v/>
      </c>
      <c r="V6321" s="433">
        <f>VLOOKUP(A6321,[3]Cartilha!$A:$A,1,FALSE)</f>
        <v>100734</v>
      </c>
      <c r="W6321" s="367"/>
    </row>
    <row r="6322" spans="1:23" ht="22.5" hidden="1" x14ac:dyDescent="0.2">
      <c r="A6322" s="623">
        <v>100735</v>
      </c>
      <c r="B6322" s="616" t="s">
        <v>3171</v>
      </c>
      <c r="C6322" s="620" t="s">
        <v>6442</v>
      </c>
      <c r="D6322" s="612" t="s">
        <v>170</v>
      </c>
      <c r="E6322" s="621">
        <v>10.79</v>
      </c>
      <c r="F6322" s="614">
        <f t="shared" si="1764"/>
        <v>13.01</v>
      </c>
      <c r="G6322" s="510"/>
      <c r="H6322" s="426"/>
      <c r="I6322" s="422">
        <f t="shared" si="1766"/>
        <v>0</v>
      </c>
      <c r="J6322" s="422">
        <f t="shared" si="1767"/>
        <v>0</v>
      </c>
      <c r="K6322" s="419"/>
      <c r="L6322" s="423">
        <f t="shared" si="1768"/>
        <v>0</v>
      </c>
      <c r="M6322" s="423">
        <f t="shared" si="1769"/>
        <v>0</v>
      </c>
      <c r="N6322" s="422">
        <f t="shared" si="1770"/>
        <v>0</v>
      </c>
      <c r="O6322" s="422">
        <f t="shared" si="1771"/>
        <v>0</v>
      </c>
      <c r="P6322" s="420"/>
      <c r="Q6322" s="532"/>
      <c r="R6322" s="526" t="str">
        <f t="shared" si="1772"/>
        <v/>
      </c>
      <c r="S6322" s="526" t="str">
        <f t="shared" si="1765"/>
        <v/>
      </c>
      <c r="V6322" s="433">
        <f>VLOOKUP(A6322,[3]Cartilha!$A:$A,1,FALSE)</f>
        <v>100735</v>
      </c>
      <c r="W6322" s="367"/>
    </row>
    <row r="6323" spans="1:23" ht="22.5" hidden="1" x14ac:dyDescent="0.2">
      <c r="A6323" s="623">
        <v>100736</v>
      </c>
      <c r="B6323" s="616" t="s">
        <v>3171</v>
      </c>
      <c r="C6323" s="620" t="s">
        <v>4468</v>
      </c>
      <c r="D6323" s="612" t="s">
        <v>170</v>
      </c>
      <c r="E6323" s="621">
        <v>14.67</v>
      </c>
      <c r="F6323" s="614">
        <f t="shared" si="1764"/>
        <v>17.690000000000001</v>
      </c>
      <c r="G6323" s="510"/>
      <c r="H6323" s="426"/>
      <c r="I6323" s="422">
        <f t="shared" si="1766"/>
        <v>0</v>
      </c>
      <c r="J6323" s="422">
        <f t="shared" si="1767"/>
        <v>0</v>
      </c>
      <c r="K6323" s="419"/>
      <c r="L6323" s="423">
        <f t="shared" si="1768"/>
        <v>0</v>
      </c>
      <c r="M6323" s="423">
        <f t="shared" si="1769"/>
        <v>0</v>
      </c>
      <c r="N6323" s="422">
        <f t="shared" si="1770"/>
        <v>0</v>
      </c>
      <c r="O6323" s="422">
        <f t="shared" si="1771"/>
        <v>0</v>
      </c>
      <c r="P6323" s="420"/>
      <c r="Q6323" s="532"/>
      <c r="R6323" s="526" t="str">
        <f t="shared" si="1772"/>
        <v/>
      </c>
      <c r="S6323" s="526" t="str">
        <f t="shared" si="1765"/>
        <v/>
      </c>
      <c r="V6323" s="433">
        <f>VLOOKUP(A6323,[3]Cartilha!$A:$A,1,FALSE)</f>
        <v>100736</v>
      </c>
      <c r="W6323" s="367"/>
    </row>
    <row r="6324" spans="1:23" ht="22.5" hidden="1" x14ac:dyDescent="0.2">
      <c r="A6324" s="623">
        <v>100739</v>
      </c>
      <c r="B6324" s="616" t="s">
        <v>3171</v>
      </c>
      <c r="C6324" s="620" t="s">
        <v>6443</v>
      </c>
      <c r="D6324" s="612" t="s">
        <v>170</v>
      </c>
      <c r="E6324" s="621">
        <v>9.01</v>
      </c>
      <c r="F6324" s="614">
        <f t="shared" si="1764"/>
        <v>10.86</v>
      </c>
      <c r="G6324" s="510"/>
      <c r="H6324" s="426"/>
      <c r="I6324" s="422">
        <f t="shared" si="1766"/>
        <v>0</v>
      </c>
      <c r="J6324" s="422">
        <f t="shared" si="1767"/>
        <v>0</v>
      </c>
      <c r="K6324" s="419"/>
      <c r="L6324" s="423">
        <f t="shared" si="1768"/>
        <v>0</v>
      </c>
      <c r="M6324" s="423">
        <f t="shared" si="1769"/>
        <v>0</v>
      </c>
      <c r="N6324" s="422">
        <f t="shared" si="1770"/>
        <v>0</v>
      </c>
      <c r="O6324" s="422">
        <f t="shared" si="1771"/>
        <v>0</v>
      </c>
      <c r="P6324" s="420"/>
      <c r="Q6324" s="532"/>
      <c r="R6324" s="526" t="str">
        <f t="shared" si="1772"/>
        <v/>
      </c>
      <c r="S6324" s="526" t="str">
        <f t="shared" si="1765"/>
        <v/>
      </c>
      <c r="V6324" s="433">
        <f>VLOOKUP(A6324,[3]Cartilha!$A:$A,1,FALSE)</f>
        <v>100739</v>
      </c>
      <c r="W6324" s="367"/>
    </row>
    <row r="6325" spans="1:23" ht="22.5" hidden="1" x14ac:dyDescent="0.2">
      <c r="A6325" s="623">
        <v>100740</v>
      </c>
      <c r="B6325" s="616" t="s">
        <v>3171</v>
      </c>
      <c r="C6325" s="620" t="s">
        <v>4469</v>
      </c>
      <c r="D6325" s="612" t="s">
        <v>170</v>
      </c>
      <c r="E6325" s="621">
        <v>10.44</v>
      </c>
      <c r="F6325" s="614">
        <f t="shared" si="1764"/>
        <v>12.59</v>
      </c>
      <c r="G6325" s="510"/>
      <c r="H6325" s="426"/>
      <c r="I6325" s="422">
        <f t="shared" si="1766"/>
        <v>0</v>
      </c>
      <c r="J6325" s="422">
        <f t="shared" si="1767"/>
        <v>0</v>
      </c>
      <c r="K6325" s="419"/>
      <c r="L6325" s="423">
        <f t="shared" si="1768"/>
        <v>0</v>
      </c>
      <c r="M6325" s="423">
        <f t="shared" si="1769"/>
        <v>0</v>
      </c>
      <c r="N6325" s="422">
        <f t="shared" si="1770"/>
        <v>0</v>
      </c>
      <c r="O6325" s="422">
        <f t="shared" si="1771"/>
        <v>0</v>
      </c>
      <c r="P6325" s="420"/>
      <c r="Q6325" s="532"/>
      <c r="R6325" s="526" t="str">
        <f t="shared" si="1772"/>
        <v/>
      </c>
      <c r="S6325" s="526" t="str">
        <f t="shared" si="1765"/>
        <v/>
      </c>
      <c r="V6325" s="433">
        <f>VLOOKUP(A6325,[3]Cartilha!$A:$A,1,FALSE)</f>
        <v>100740</v>
      </c>
      <c r="W6325" s="367"/>
    </row>
    <row r="6326" spans="1:23" ht="22.5" hidden="1" x14ac:dyDescent="0.2">
      <c r="A6326" s="623">
        <v>100741</v>
      </c>
      <c r="B6326" s="616" t="s">
        <v>3171</v>
      </c>
      <c r="C6326" s="620" t="s">
        <v>6444</v>
      </c>
      <c r="D6326" s="612" t="s">
        <v>170</v>
      </c>
      <c r="E6326" s="621">
        <v>23.1</v>
      </c>
      <c r="F6326" s="614">
        <f t="shared" si="1764"/>
        <v>27.85</v>
      </c>
      <c r="G6326" s="510"/>
      <c r="H6326" s="426"/>
      <c r="I6326" s="422">
        <f t="shared" si="1766"/>
        <v>0</v>
      </c>
      <c r="J6326" s="422">
        <f t="shared" si="1767"/>
        <v>0</v>
      </c>
      <c r="K6326" s="419"/>
      <c r="L6326" s="423">
        <f t="shared" si="1768"/>
        <v>0</v>
      </c>
      <c r="M6326" s="423">
        <f t="shared" si="1769"/>
        <v>0</v>
      </c>
      <c r="N6326" s="422">
        <f t="shared" si="1770"/>
        <v>0</v>
      </c>
      <c r="O6326" s="422">
        <f t="shared" si="1771"/>
        <v>0</v>
      </c>
      <c r="P6326" s="420"/>
      <c r="Q6326" s="532"/>
      <c r="R6326" s="526" t="str">
        <f t="shared" si="1772"/>
        <v/>
      </c>
      <c r="S6326" s="526" t="str">
        <f t="shared" si="1765"/>
        <v/>
      </c>
      <c r="V6326" s="433">
        <f>VLOOKUP(A6326,[3]Cartilha!$A:$A,1,FALSE)</f>
        <v>100741</v>
      </c>
      <c r="W6326" s="367"/>
    </row>
    <row r="6327" spans="1:23" ht="22.5" hidden="1" x14ac:dyDescent="0.2">
      <c r="A6327" s="623">
        <v>100742</v>
      </c>
      <c r="B6327" s="616" t="s">
        <v>3171</v>
      </c>
      <c r="C6327" s="620" t="s">
        <v>4470</v>
      </c>
      <c r="D6327" s="612" t="s">
        <v>170</v>
      </c>
      <c r="E6327" s="621">
        <v>24.18</v>
      </c>
      <c r="F6327" s="614">
        <f t="shared" si="1764"/>
        <v>29.15</v>
      </c>
      <c r="G6327" s="510"/>
      <c r="H6327" s="426"/>
      <c r="I6327" s="422">
        <f t="shared" si="1766"/>
        <v>0</v>
      </c>
      <c r="J6327" s="422">
        <f t="shared" si="1767"/>
        <v>0</v>
      </c>
      <c r="K6327" s="419"/>
      <c r="L6327" s="423">
        <f t="shared" si="1768"/>
        <v>0</v>
      </c>
      <c r="M6327" s="423">
        <f t="shared" si="1769"/>
        <v>0</v>
      </c>
      <c r="N6327" s="422">
        <f t="shared" si="1770"/>
        <v>0</v>
      </c>
      <c r="O6327" s="422">
        <f t="shared" si="1771"/>
        <v>0</v>
      </c>
      <c r="P6327" s="420"/>
      <c r="Q6327" s="532"/>
      <c r="R6327" s="526" t="str">
        <f t="shared" si="1772"/>
        <v/>
      </c>
      <c r="S6327" s="526" t="str">
        <f t="shared" si="1765"/>
        <v/>
      </c>
      <c r="V6327" s="433">
        <f>VLOOKUP(A6327,[3]Cartilha!$A:$A,1,FALSE)</f>
        <v>100742</v>
      </c>
      <c r="W6327" s="367"/>
    </row>
    <row r="6328" spans="1:23" ht="22.5" hidden="1" x14ac:dyDescent="0.2">
      <c r="A6328" s="623">
        <v>100743</v>
      </c>
      <c r="B6328" s="616" t="s">
        <v>3171</v>
      </c>
      <c r="C6328" s="620" t="s">
        <v>6445</v>
      </c>
      <c r="D6328" s="612" t="s">
        <v>170</v>
      </c>
      <c r="E6328" s="621">
        <v>8.82</v>
      </c>
      <c r="F6328" s="614">
        <f t="shared" si="1764"/>
        <v>10.63</v>
      </c>
      <c r="G6328" s="510"/>
      <c r="H6328" s="426"/>
      <c r="I6328" s="422">
        <f t="shared" si="1766"/>
        <v>0</v>
      </c>
      <c r="J6328" s="422">
        <f t="shared" si="1767"/>
        <v>0</v>
      </c>
      <c r="K6328" s="419"/>
      <c r="L6328" s="423">
        <f t="shared" si="1768"/>
        <v>0</v>
      </c>
      <c r="M6328" s="423">
        <f t="shared" si="1769"/>
        <v>0</v>
      </c>
      <c r="N6328" s="422">
        <f t="shared" si="1770"/>
        <v>0</v>
      </c>
      <c r="O6328" s="422">
        <f t="shared" si="1771"/>
        <v>0</v>
      </c>
      <c r="P6328" s="420"/>
      <c r="Q6328" s="532"/>
      <c r="R6328" s="526" t="str">
        <f t="shared" si="1772"/>
        <v/>
      </c>
      <c r="S6328" s="526" t="str">
        <f t="shared" si="1765"/>
        <v/>
      </c>
      <c r="V6328" s="433">
        <f>VLOOKUP(A6328,[3]Cartilha!$A:$A,1,FALSE)</f>
        <v>100743</v>
      </c>
      <c r="W6328" s="367"/>
    </row>
    <row r="6329" spans="1:23" ht="22.5" hidden="1" x14ac:dyDescent="0.2">
      <c r="A6329" s="623">
        <v>100744</v>
      </c>
      <c r="B6329" s="616" t="s">
        <v>3171</v>
      </c>
      <c r="C6329" s="620" t="s">
        <v>4471</v>
      </c>
      <c r="D6329" s="612" t="s">
        <v>170</v>
      </c>
      <c r="E6329" s="621">
        <v>10.32</v>
      </c>
      <c r="F6329" s="614">
        <f t="shared" si="1764"/>
        <v>12.44</v>
      </c>
      <c r="G6329" s="510"/>
      <c r="H6329" s="426"/>
      <c r="I6329" s="422">
        <f t="shared" si="1766"/>
        <v>0</v>
      </c>
      <c r="J6329" s="422">
        <f t="shared" si="1767"/>
        <v>0</v>
      </c>
      <c r="K6329" s="419"/>
      <c r="L6329" s="423">
        <f t="shared" si="1768"/>
        <v>0</v>
      </c>
      <c r="M6329" s="423">
        <f t="shared" si="1769"/>
        <v>0</v>
      </c>
      <c r="N6329" s="422">
        <f t="shared" si="1770"/>
        <v>0</v>
      </c>
      <c r="O6329" s="422">
        <f t="shared" si="1771"/>
        <v>0</v>
      </c>
      <c r="P6329" s="420"/>
      <c r="Q6329" s="532"/>
      <c r="R6329" s="526" t="str">
        <f t="shared" si="1772"/>
        <v/>
      </c>
      <c r="S6329" s="526" t="str">
        <f t="shared" si="1765"/>
        <v/>
      </c>
      <c r="V6329" s="433">
        <f>VLOOKUP(A6329,[3]Cartilha!$A:$A,1,FALSE)</f>
        <v>100744</v>
      </c>
      <c r="W6329" s="367"/>
    </row>
    <row r="6330" spans="1:23" ht="22.5" hidden="1" x14ac:dyDescent="0.2">
      <c r="A6330" s="623">
        <v>100745</v>
      </c>
      <c r="B6330" s="616" t="s">
        <v>3171</v>
      </c>
      <c r="C6330" s="620" t="s">
        <v>6446</v>
      </c>
      <c r="D6330" s="612" t="s">
        <v>170</v>
      </c>
      <c r="E6330" s="621">
        <v>22.89</v>
      </c>
      <c r="F6330" s="614">
        <f t="shared" si="1764"/>
        <v>27.6</v>
      </c>
      <c r="G6330" s="510"/>
      <c r="H6330" s="426"/>
      <c r="I6330" s="422">
        <f t="shared" si="1766"/>
        <v>0</v>
      </c>
      <c r="J6330" s="422">
        <f t="shared" si="1767"/>
        <v>0</v>
      </c>
      <c r="K6330" s="419"/>
      <c r="L6330" s="423">
        <f t="shared" si="1768"/>
        <v>0</v>
      </c>
      <c r="M6330" s="423">
        <f t="shared" si="1769"/>
        <v>0</v>
      </c>
      <c r="N6330" s="422">
        <f t="shared" si="1770"/>
        <v>0</v>
      </c>
      <c r="O6330" s="422">
        <f t="shared" si="1771"/>
        <v>0</v>
      </c>
      <c r="P6330" s="420"/>
      <c r="Q6330" s="532"/>
      <c r="R6330" s="526" t="str">
        <f t="shared" si="1772"/>
        <v/>
      </c>
      <c r="S6330" s="526" t="str">
        <f t="shared" si="1765"/>
        <v/>
      </c>
      <c r="V6330" s="433">
        <f>VLOOKUP(A6330,[3]Cartilha!$A:$A,1,FALSE)</f>
        <v>100745</v>
      </c>
      <c r="W6330" s="367"/>
    </row>
    <row r="6331" spans="1:23" ht="22.5" hidden="1" x14ac:dyDescent="0.2">
      <c r="A6331" s="623">
        <v>100746</v>
      </c>
      <c r="B6331" s="616" t="s">
        <v>3171</v>
      </c>
      <c r="C6331" s="620" t="s">
        <v>4472</v>
      </c>
      <c r="D6331" s="612" t="s">
        <v>170</v>
      </c>
      <c r="E6331" s="621">
        <v>24.05</v>
      </c>
      <c r="F6331" s="614">
        <f t="shared" si="1764"/>
        <v>28.99</v>
      </c>
      <c r="G6331" s="510"/>
      <c r="H6331" s="426"/>
      <c r="I6331" s="422">
        <f t="shared" si="1766"/>
        <v>0</v>
      </c>
      <c r="J6331" s="422">
        <f t="shared" si="1767"/>
        <v>0</v>
      </c>
      <c r="K6331" s="419"/>
      <c r="L6331" s="423">
        <f t="shared" si="1768"/>
        <v>0</v>
      </c>
      <c r="M6331" s="423">
        <f t="shared" si="1769"/>
        <v>0</v>
      </c>
      <c r="N6331" s="422">
        <f t="shared" si="1770"/>
        <v>0</v>
      </c>
      <c r="O6331" s="422">
        <f t="shared" si="1771"/>
        <v>0</v>
      </c>
      <c r="P6331" s="420"/>
      <c r="Q6331" s="532"/>
      <c r="R6331" s="526" t="str">
        <f t="shared" si="1772"/>
        <v/>
      </c>
      <c r="S6331" s="526" t="str">
        <f t="shared" si="1765"/>
        <v/>
      </c>
      <c r="V6331" s="433">
        <f>VLOOKUP(A6331,[3]Cartilha!$A:$A,1,FALSE)</f>
        <v>100746</v>
      </c>
      <c r="W6331" s="367"/>
    </row>
    <row r="6332" spans="1:23" ht="22.5" hidden="1" x14ac:dyDescent="0.2">
      <c r="A6332" s="623">
        <v>100747</v>
      </c>
      <c r="B6332" s="616" t="s">
        <v>3171</v>
      </c>
      <c r="C6332" s="620" t="s">
        <v>6447</v>
      </c>
      <c r="D6332" s="612" t="s">
        <v>170</v>
      </c>
      <c r="E6332" s="621">
        <v>8.9</v>
      </c>
      <c r="F6332" s="614">
        <f t="shared" si="1764"/>
        <v>10.73</v>
      </c>
      <c r="G6332" s="510"/>
      <c r="H6332" s="426"/>
      <c r="I6332" s="422">
        <f t="shared" si="1766"/>
        <v>0</v>
      </c>
      <c r="J6332" s="422">
        <f t="shared" si="1767"/>
        <v>0</v>
      </c>
      <c r="K6332" s="419"/>
      <c r="L6332" s="423">
        <f t="shared" si="1768"/>
        <v>0</v>
      </c>
      <c r="M6332" s="423">
        <f t="shared" si="1769"/>
        <v>0</v>
      </c>
      <c r="N6332" s="422">
        <f t="shared" si="1770"/>
        <v>0</v>
      </c>
      <c r="O6332" s="422">
        <f t="shared" si="1771"/>
        <v>0</v>
      </c>
      <c r="P6332" s="420"/>
      <c r="Q6332" s="532"/>
      <c r="R6332" s="526" t="str">
        <f t="shared" si="1772"/>
        <v/>
      </c>
      <c r="S6332" s="526" t="str">
        <f t="shared" si="1765"/>
        <v/>
      </c>
      <c r="V6332" s="433">
        <f>VLOOKUP(A6332,[3]Cartilha!$A:$A,1,FALSE)</f>
        <v>100747</v>
      </c>
      <c r="W6332" s="367"/>
    </row>
    <row r="6333" spans="1:23" ht="22.5" hidden="1" x14ac:dyDescent="0.2">
      <c r="A6333" s="623">
        <v>100748</v>
      </c>
      <c r="B6333" s="616" t="s">
        <v>3171</v>
      </c>
      <c r="C6333" s="620" t="s">
        <v>4473</v>
      </c>
      <c r="D6333" s="612" t="s">
        <v>170</v>
      </c>
      <c r="E6333" s="621">
        <v>10.37</v>
      </c>
      <c r="F6333" s="614">
        <f t="shared" si="1764"/>
        <v>12.5</v>
      </c>
      <c r="G6333" s="510"/>
      <c r="H6333" s="426"/>
      <c r="I6333" s="422">
        <f t="shared" si="1766"/>
        <v>0</v>
      </c>
      <c r="J6333" s="422">
        <f t="shared" si="1767"/>
        <v>0</v>
      </c>
      <c r="K6333" s="419"/>
      <c r="L6333" s="423">
        <f t="shared" si="1768"/>
        <v>0</v>
      </c>
      <c r="M6333" s="423">
        <f t="shared" si="1769"/>
        <v>0</v>
      </c>
      <c r="N6333" s="422">
        <f t="shared" si="1770"/>
        <v>0</v>
      </c>
      <c r="O6333" s="422">
        <f t="shared" si="1771"/>
        <v>0</v>
      </c>
      <c r="P6333" s="420"/>
      <c r="Q6333" s="532"/>
      <c r="R6333" s="526" t="str">
        <f t="shared" si="1772"/>
        <v/>
      </c>
      <c r="S6333" s="526" t="str">
        <f t="shared" si="1765"/>
        <v/>
      </c>
      <c r="V6333" s="433">
        <f>VLOOKUP(A6333,[3]Cartilha!$A:$A,1,FALSE)</f>
        <v>100748</v>
      </c>
      <c r="W6333" s="367"/>
    </row>
    <row r="6334" spans="1:23" ht="22.5" hidden="1" x14ac:dyDescent="0.2">
      <c r="A6334" s="623">
        <v>100749</v>
      </c>
      <c r="B6334" s="616" t="s">
        <v>3171</v>
      </c>
      <c r="C6334" s="620" t="s">
        <v>6448</v>
      </c>
      <c r="D6334" s="612" t="s">
        <v>170</v>
      </c>
      <c r="E6334" s="621">
        <v>22.98</v>
      </c>
      <c r="F6334" s="614">
        <f t="shared" si="1764"/>
        <v>27.7</v>
      </c>
      <c r="G6334" s="510"/>
      <c r="H6334" s="426"/>
      <c r="I6334" s="422">
        <f t="shared" si="1766"/>
        <v>0</v>
      </c>
      <c r="J6334" s="422">
        <f t="shared" si="1767"/>
        <v>0</v>
      </c>
      <c r="K6334" s="419"/>
      <c r="L6334" s="423">
        <f t="shared" si="1768"/>
        <v>0</v>
      </c>
      <c r="M6334" s="423">
        <f t="shared" si="1769"/>
        <v>0</v>
      </c>
      <c r="N6334" s="422">
        <f t="shared" si="1770"/>
        <v>0</v>
      </c>
      <c r="O6334" s="422">
        <f t="shared" si="1771"/>
        <v>0</v>
      </c>
      <c r="P6334" s="420"/>
      <c r="Q6334" s="532"/>
      <c r="R6334" s="526" t="str">
        <f t="shared" si="1772"/>
        <v/>
      </c>
      <c r="S6334" s="526" t="str">
        <f t="shared" si="1765"/>
        <v/>
      </c>
      <c r="V6334" s="433">
        <f>VLOOKUP(A6334,[3]Cartilha!$A:$A,1,FALSE)</f>
        <v>100749</v>
      </c>
      <c r="W6334" s="367"/>
    </row>
    <row r="6335" spans="1:23" ht="22.5" hidden="1" x14ac:dyDescent="0.2">
      <c r="A6335" s="623">
        <v>100750</v>
      </c>
      <c r="B6335" s="616" t="s">
        <v>3171</v>
      </c>
      <c r="C6335" s="620" t="s">
        <v>4474</v>
      </c>
      <c r="D6335" s="612" t="s">
        <v>170</v>
      </c>
      <c r="E6335" s="621">
        <v>24.1</v>
      </c>
      <c r="F6335" s="614">
        <f t="shared" si="1764"/>
        <v>29.05</v>
      </c>
      <c r="G6335" s="510"/>
      <c r="H6335" s="426"/>
      <c r="I6335" s="422">
        <f t="shared" si="1766"/>
        <v>0</v>
      </c>
      <c r="J6335" s="422">
        <f t="shared" si="1767"/>
        <v>0</v>
      </c>
      <c r="K6335" s="419"/>
      <c r="L6335" s="423">
        <f t="shared" si="1768"/>
        <v>0</v>
      </c>
      <c r="M6335" s="423">
        <f t="shared" si="1769"/>
        <v>0</v>
      </c>
      <c r="N6335" s="422">
        <f t="shared" si="1770"/>
        <v>0</v>
      </c>
      <c r="O6335" s="422">
        <f t="shared" si="1771"/>
        <v>0</v>
      </c>
      <c r="P6335" s="420"/>
      <c r="Q6335" s="532"/>
      <c r="R6335" s="526" t="str">
        <f t="shared" si="1772"/>
        <v/>
      </c>
      <c r="S6335" s="526" t="str">
        <f t="shared" si="1765"/>
        <v/>
      </c>
      <c r="V6335" s="433">
        <f>VLOOKUP(A6335,[3]Cartilha!$A:$A,1,FALSE)</f>
        <v>100750</v>
      </c>
      <c r="W6335" s="367"/>
    </row>
    <row r="6336" spans="1:23" ht="22.5" hidden="1" x14ac:dyDescent="0.2">
      <c r="A6336" s="623">
        <v>100751</v>
      </c>
      <c r="B6336" s="616" t="s">
        <v>3171</v>
      </c>
      <c r="C6336" s="620" t="s">
        <v>6449</v>
      </c>
      <c r="D6336" s="612" t="s">
        <v>170</v>
      </c>
      <c r="E6336" s="621">
        <v>33.200000000000003</v>
      </c>
      <c r="F6336" s="614">
        <f t="shared" si="1764"/>
        <v>40.03</v>
      </c>
      <c r="G6336" s="510"/>
      <c r="H6336" s="426"/>
      <c r="I6336" s="422">
        <f t="shared" si="1766"/>
        <v>0</v>
      </c>
      <c r="J6336" s="422">
        <f t="shared" si="1767"/>
        <v>0</v>
      </c>
      <c r="K6336" s="419"/>
      <c r="L6336" s="423">
        <f t="shared" si="1768"/>
        <v>0</v>
      </c>
      <c r="M6336" s="423">
        <f t="shared" si="1769"/>
        <v>0</v>
      </c>
      <c r="N6336" s="422">
        <f t="shared" si="1770"/>
        <v>0</v>
      </c>
      <c r="O6336" s="422">
        <f t="shared" si="1771"/>
        <v>0</v>
      </c>
      <c r="P6336" s="420"/>
      <c r="Q6336" s="532"/>
      <c r="R6336" s="526" t="str">
        <f t="shared" si="1772"/>
        <v/>
      </c>
      <c r="S6336" s="526" t="str">
        <f t="shared" si="1765"/>
        <v/>
      </c>
      <c r="V6336" s="433">
        <f>VLOOKUP(A6336,[3]Cartilha!$A:$A,1,FALSE)</f>
        <v>100751</v>
      </c>
      <c r="W6336" s="367"/>
    </row>
    <row r="6337" spans="1:23" ht="22.5" hidden="1" x14ac:dyDescent="0.2">
      <c r="A6337" s="623">
        <v>100752</v>
      </c>
      <c r="B6337" s="616" t="s">
        <v>3171</v>
      </c>
      <c r="C6337" s="620" t="s">
        <v>4475</v>
      </c>
      <c r="D6337" s="612" t="s">
        <v>170</v>
      </c>
      <c r="E6337" s="621">
        <v>40.520000000000003</v>
      </c>
      <c r="F6337" s="614">
        <f t="shared" si="1764"/>
        <v>48.85</v>
      </c>
      <c r="G6337" s="510"/>
      <c r="H6337" s="426"/>
      <c r="I6337" s="422">
        <f t="shared" si="1766"/>
        <v>0</v>
      </c>
      <c r="J6337" s="422">
        <f t="shared" si="1767"/>
        <v>0</v>
      </c>
      <c r="K6337" s="419"/>
      <c r="L6337" s="423">
        <f t="shared" si="1768"/>
        <v>0</v>
      </c>
      <c r="M6337" s="423">
        <f t="shared" si="1769"/>
        <v>0</v>
      </c>
      <c r="N6337" s="422">
        <f t="shared" si="1770"/>
        <v>0</v>
      </c>
      <c r="O6337" s="422">
        <f t="shared" si="1771"/>
        <v>0</v>
      </c>
      <c r="P6337" s="420"/>
      <c r="Q6337" s="532"/>
      <c r="R6337" s="526" t="str">
        <f t="shared" si="1772"/>
        <v/>
      </c>
      <c r="S6337" s="526" t="str">
        <f t="shared" si="1765"/>
        <v/>
      </c>
      <c r="V6337" s="433">
        <f>VLOOKUP(A6337,[3]Cartilha!$A:$A,1,FALSE)</f>
        <v>100752</v>
      </c>
      <c r="W6337" s="367"/>
    </row>
    <row r="6338" spans="1:23" ht="22.5" hidden="1" x14ac:dyDescent="0.2">
      <c r="A6338" s="623">
        <v>100753</v>
      </c>
      <c r="B6338" s="616" t="s">
        <v>3171</v>
      </c>
      <c r="C6338" s="620" t="s">
        <v>6450</v>
      </c>
      <c r="D6338" s="612" t="s">
        <v>170</v>
      </c>
      <c r="E6338" s="621">
        <v>21.59</v>
      </c>
      <c r="F6338" s="614">
        <f t="shared" si="1764"/>
        <v>26.03</v>
      </c>
      <c r="G6338" s="510"/>
      <c r="H6338" s="426"/>
      <c r="I6338" s="422">
        <f t="shared" si="1766"/>
        <v>0</v>
      </c>
      <c r="J6338" s="422">
        <f t="shared" si="1767"/>
        <v>0</v>
      </c>
      <c r="K6338" s="419"/>
      <c r="L6338" s="423">
        <f t="shared" si="1768"/>
        <v>0</v>
      </c>
      <c r="M6338" s="423">
        <f t="shared" si="1769"/>
        <v>0</v>
      </c>
      <c r="N6338" s="422">
        <f t="shared" si="1770"/>
        <v>0</v>
      </c>
      <c r="O6338" s="422">
        <f t="shared" si="1771"/>
        <v>0</v>
      </c>
      <c r="P6338" s="420"/>
      <c r="Q6338" s="532"/>
      <c r="R6338" s="526" t="str">
        <f t="shared" si="1772"/>
        <v/>
      </c>
      <c r="S6338" s="526" t="str">
        <f t="shared" si="1765"/>
        <v/>
      </c>
      <c r="V6338" s="433">
        <f>VLOOKUP(A6338,[3]Cartilha!$A:$A,1,FALSE)</f>
        <v>100753</v>
      </c>
      <c r="W6338" s="367"/>
    </row>
    <row r="6339" spans="1:23" ht="22.5" hidden="1" x14ac:dyDescent="0.2">
      <c r="A6339" s="623">
        <v>100754</v>
      </c>
      <c r="B6339" s="616" t="s">
        <v>3171</v>
      </c>
      <c r="C6339" s="620" t="s">
        <v>4476</v>
      </c>
      <c r="D6339" s="612" t="s">
        <v>170</v>
      </c>
      <c r="E6339" s="621">
        <v>29.34</v>
      </c>
      <c r="F6339" s="614">
        <f t="shared" si="1764"/>
        <v>35.369999999999997</v>
      </c>
      <c r="G6339" s="510"/>
      <c r="H6339" s="426"/>
      <c r="I6339" s="422">
        <f t="shared" si="1766"/>
        <v>0</v>
      </c>
      <c r="J6339" s="422">
        <f t="shared" si="1767"/>
        <v>0</v>
      </c>
      <c r="K6339" s="419"/>
      <c r="L6339" s="423">
        <f t="shared" si="1768"/>
        <v>0</v>
      </c>
      <c r="M6339" s="423">
        <f t="shared" si="1769"/>
        <v>0</v>
      </c>
      <c r="N6339" s="422">
        <f t="shared" si="1770"/>
        <v>0</v>
      </c>
      <c r="O6339" s="422">
        <f t="shared" si="1771"/>
        <v>0</v>
      </c>
      <c r="P6339" s="420"/>
      <c r="Q6339" s="532"/>
      <c r="R6339" s="526" t="str">
        <f t="shared" si="1772"/>
        <v/>
      </c>
      <c r="S6339" s="526" t="str">
        <f t="shared" si="1765"/>
        <v/>
      </c>
      <c r="V6339" s="433">
        <f>VLOOKUP(A6339,[3]Cartilha!$A:$A,1,FALSE)</f>
        <v>100754</v>
      </c>
      <c r="W6339" s="367"/>
    </row>
    <row r="6340" spans="1:23" ht="22.5" hidden="1" x14ac:dyDescent="0.2">
      <c r="A6340" s="623">
        <v>100757</v>
      </c>
      <c r="B6340" s="616" t="s">
        <v>3171</v>
      </c>
      <c r="C6340" s="620" t="s">
        <v>6451</v>
      </c>
      <c r="D6340" s="612" t="s">
        <v>170</v>
      </c>
      <c r="E6340" s="621">
        <v>46.2</v>
      </c>
      <c r="F6340" s="614">
        <f t="shared" si="1764"/>
        <v>55.7</v>
      </c>
      <c r="G6340" s="510"/>
      <c r="H6340" s="426"/>
      <c r="I6340" s="422">
        <f t="shared" si="1766"/>
        <v>0</v>
      </c>
      <c r="J6340" s="422">
        <f t="shared" si="1767"/>
        <v>0</v>
      </c>
      <c r="K6340" s="419"/>
      <c r="L6340" s="423">
        <f t="shared" si="1768"/>
        <v>0</v>
      </c>
      <c r="M6340" s="423">
        <f t="shared" si="1769"/>
        <v>0</v>
      </c>
      <c r="N6340" s="422">
        <f t="shared" si="1770"/>
        <v>0</v>
      </c>
      <c r="O6340" s="422">
        <f t="shared" si="1771"/>
        <v>0</v>
      </c>
      <c r="P6340" s="420"/>
      <c r="Q6340" s="532"/>
      <c r="R6340" s="526" t="str">
        <f t="shared" si="1772"/>
        <v/>
      </c>
      <c r="S6340" s="526" t="str">
        <f t="shared" si="1765"/>
        <v/>
      </c>
      <c r="V6340" s="433">
        <f>VLOOKUP(A6340,[3]Cartilha!$A:$A,1,FALSE)</f>
        <v>100757</v>
      </c>
      <c r="W6340" s="367"/>
    </row>
    <row r="6341" spans="1:23" ht="22.5" hidden="1" x14ac:dyDescent="0.2">
      <c r="A6341" s="623">
        <v>100758</v>
      </c>
      <c r="B6341" s="616" t="s">
        <v>3171</v>
      </c>
      <c r="C6341" s="620" t="s">
        <v>4477</v>
      </c>
      <c r="D6341" s="612" t="s">
        <v>170</v>
      </c>
      <c r="E6341" s="621">
        <v>48.37</v>
      </c>
      <c r="F6341" s="614">
        <f t="shared" si="1764"/>
        <v>58.31</v>
      </c>
      <c r="G6341" s="510"/>
      <c r="H6341" s="426"/>
      <c r="I6341" s="422">
        <f t="shared" si="1766"/>
        <v>0</v>
      </c>
      <c r="J6341" s="422">
        <f t="shared" si="1767"/>
        <v>0</v>
      </c>
      <c r="K6341" s="419"/>
      <c r="L6341" s="423">
        <f t="shared" si="1768"/>
        <v>0</v>
      </c>
      <c r="M6341" s="423">
        <f t="shared" si="1769"/>
        <v>0</v>
      </c>
      <c r="N6341" s="422">
        <f t="shared" si="1770"/>
        <v>0</v>
      </c>
      <c r="O6341" s="422">
        <f t="shared" si="1771"/>
        <v>0</v>
      </c>
      <c r="P6341" s="420"/>
      <c r="Q6341" s="532"/>
      <c r="R6341" s="526" t="str">
        <f t="shared" si="1772"/>
        <v/>
      </c>
      <c r="S6341" s="526" t="str">
        <f t="shared" si="1765"/>
        <v/>
      </c>
      <c r="V6341" s="433">
        <f>VLOOKUP(A6341,[3]Cartilha!$A:$A,1,FALSE)</f>
        <v>100758</v>
      </c>
      <c r="W6341" s="367"/>
    </row>
    <row r="6342" spans="1:23" ht="22.5" hidden="1" x14ac:dyDescent="0.2">
      <c r="A6342" s="623">
        <v>100759</v>
      </c>
      <c r="B6342" s="616" t="s">
        <v>3171</v>
      </c>
      <c r="C6342" s="620" t="s">
        <v>6452</v>
      </c>
      <c r="D6342" s="612" t="s">
        <v>170</v>
      </c>
      <c r="E6342" s="621">
        <v>45.79</v>
      </c>
      <c r="F6342" s="614">
        <f t="shared" si="1764"/>
        <v>55.2</v>
      </c>
      <c r="G6342" s="510"/>
      <c r="H6342" s="426"/>
      <c r="I6342" s="422">
        <f t="shared" si="1766"/>
        <v>0</v>
      </c>
      <c r="J6342" s="422">
        <f t="shared" si="1767"/>
        <v>0</v>
      </c>
      <c r="K6342" s="419"/>
      <c r="L6342" s="423">
        <f t="shared" si="1768"/>
        <v>0</v>
      </c>
      <c r="M6342" s="423">
        <f t="shared" si="1769"/>
        <v>0</v>
      </c>
      <c r="N6342" s="422">
        <f t="shared" si="1770"/>
        <v>0</v>
      </c>
      <c r="O6342" s="422">
        <f t="shared" si="1771"/>
        <v>0</v>
      </c>
      <c r="P6342" s="420"/>
      <c r="Q6342" s="532"/>
      <c r="R6342" s="526" t="str">
        <f t="shared" si="1772"/>
        <v/>
      </c>
      <c r="S6342" s="526" t="str">
        <f t="shared" si="1765"/>
        <v/>
      </c>
      <c r="V6342" s="433">
        <f>VLOOKUP(A6342,[3]Cartilha!$A:$A,1,FALSE)</f>
        <v>100759</v>
      </c>
      <c r="W6342" s="367"/>
    </row>
    <row r="6343" spans="1:23" ht="22.5" hidden="1" x14ac:dyDescent="0.2">
      <c r="A6343" s="623">
        <v>100760</v>
      </c>
      <c r="B6343" s="616" t="s">
        <v>3171</v>
      </c>
      <c r="C6343" s="620" t="s">
        <v>4478</v>
      </c>
      <c r="D6343" s="612" t="s">
        <v>170</v>
      </c>
      <c r="E6343" s="621">
        <v>48.11</v>
      </c>
      <c r="F6343" s="614">
        <f t="shared" si="1764"/>
        <v>58</v>
      </c>
      <c r="G6343" s="510"/>
      <c r="H6343" s="426"/>
      <c r="I6343" s="422">
        <f t="shared" si="1766"/>
        <v>0</v>
      </c>
      <c r="J6343" s="422">
        <f t="shared" si="1767"/>
        <v>0</v>
      </c>
      <c r="K6343" s="419"/>
      <c r="L6343" s="423">
        <f t="shared" si="1768"/>
        <v>0</v>
      </c>
      <c r="M6343" s="423">
        <f t="shared" si="1769"/>
        <v>0</v>
      </c>
      <c r="N6343" s="422">
        <f t="shared" si="1770"/>
        <v>0</v>
      </c>
      <c r="O6343" s="422">
        <f t="shared" si="1771"/>
        <v>0</v>
      </c>
      <c r="P6343" s="420"/>
      <c r="Q6343" s="532"/>
      <c r="R6343" s="526" t="str">
        <f t="shared" si="1772"/>
        <v/>
      </c>
      <c r="S6343" s="526" t="str">
        <f t="shared" si="1765"/>
        <v/>
      </c>
      <c r="V6343" s="433">
        <f>VLOOKUP(A6343,[3]Cartilha!$A:$A,1,FALSE)</f>
        <v>100760</v>
      </c>
      <c r="W6343" s="367"/>
    </row>
    <row r="6344" spans="1:23" ht="22.5" hidden="1" x14ac:dyDescent="0.2">
      <c r="A6344" s="623">
        <v>100761</v>
      </c>
      <c r="B6344" s="616" t="s">
        <v>3171</v>
      </c>
      <c r="C6344" s="620" t="s">
        <v>6453</v>
      </c>
      <c r="D6344" s="612" t="s">
        <v>170</v>
      </c>
      <c r="E6344" s="621">
        <v>45.96</v>
      </c>
      <c r="F6344" s="614">
        <f t="shared" si="1764"/>
        <v>55.41</v>
      </c>
      <c r="G6344" s="510"/>
      <c r="H6344" s="426"/>
      <c r="I6344" s="422">
        <f t="shared" si="1766"/>
        <v>0</v>
      </c>
      <c r="J6344" s="422">
        <f t="shared" si="1767"/>
        <v>0</v>
      </c>
      <c r="K6344" s="419"/>
      <c r="L6344" s="423">
        <f t="shared" si="1768"/>
        <v>0</v>
      </c>
      <c r="M6344" s="423">
        <f t="shared" si="1769"/>
        <v>0</v>
      </c>
      <c r="N6344" s="422">
        <f t="shared" si="1770"/>
        <v>0</v>
      </c>
      <c r="O6344" s="422">
        <f t="shared" si="1771"/>
        <v>0</v>
      </c>
      <c r="P6344" s="420"/>
      <c r="Q6344" s="532"/>
      <c r="R6344" s="526" t="str">
        <f t="shared" si="1772"/>
        <v/>
      </c>
      <c r="S6344" s="526" t="str">
        <f t="shared" si="1765"/>
        <v/>
      </c>
      <c r="V6344" s="433">
        <f>VLOOKUP(A6344,[3]Cartilha!$A:$A,1,FALSE)</f>
        <v>100761</v>
      </c>
      <c r="W6344" s="367"/>
    </row>
    <row r="6345" spans="1:23" ht="22.5" hidden="1" x14ac:dyDescent="0.2">
      <c r="A6345" s="623">
        <v>100762</v>
      </c>
      <c r="B6345" s="616" t="s">
        <v>3171</v>
      </c>
      <c r="C6345" s="620" t="s">
        <v>4479</v>
      </c>
      <c r="D6345" s="612" t="s">
        <v>170</v>
      </c>
      <c r="E6345" s="621">
        <v>48.22</v>
      </c>
      <c r="F6345" s="614">
        <f t="shared" si="1764"/>
        <v>58.13</v>
      </c>
      <c r="G6345" s="510"/>
      <c r="H6345" s="426"/>
      <c r="I6345" s="422">
        <f t="shared" si="1766"/>
        <v>0</v>
      </c>
      <c r="J6345" s="422">
        <f t="shared" si="1767"/>
        <v>0</v>
      </c>
      <c r="K6345" s="419"/>
      <c r="L6345" s="423">
        <f t="shared" si="1768"/>
        <v>0</v>
      </c>
      <c r="M6345" s="423">
        <f t="shared" si="1769"/>
        <v>0</v>
      </c>
      <c r="N6345" s="422">
        <f t="shared" si="1770"/>
        <v>0</v>
      </c>
      <c r="O6345" s="422">
        <f t="shared" si="1771"/>
        <v>0</v>
      </c>
      <c r="P6345" s="420"/>
      <c r="Q6345" s="532"/>
      <c r="R6345" s="526" t="str">
        <f t="shared" si="1772"/>
        <v/>
      </c>
      <c r="S6345" s="526" t="str">
        <f t="shared" si="1765"/>
        <v/>
      </c>
      <c r="V6345" s="433">
        <f>VLOOKUP(A6345,[3]Cartilha!$A:$A,1,FALSE)</f>
        <v>100762</v>
      </c>
      <c r="W6345" s="367"/>
    </row>
    <row r="6346" spans="1:23" hidden="1" x14ac:dyDescent="0.2">
      <c r="A6346" s="623" t="s">
        <v>6454</v>
      </c>
      <c r="B6346" s="616"/>
      <c r="C6346" s="620" t="s">
        <v>6455</v>
      </c>
      <c r="D6346" s="612">
        <v>0</v>
      </c>
      <c r="E6346" s="621"/>
      <c r="F6346" s="614">
        <f t="shared" si="1764"/>
        <v>0</v>
      </c>
      <c r="G6346" s="518"/>
      <c r="H6346" s="446"/>
      <c r="I6346" s="447"/>
      <c r="J6346" s="448"/>
      <c r="K6346" s="419"/>
      <c r="L6346" s="446"/>
      <c r="M6346" s="446"/>
      <c r="N6346" s="447"/>
      <c r="O6346" s="448"/>
      <c r="P6346" s="420"/>
      <c r="Q6346" s="525" t="str">
        <f>IF(OR(SUM(J6346)&gt;0,SUM(O6346)&gt;0),"xx","")</f>
        <v/>
      </c>
      <c r="R6346" s="526" t="str">
        <f t="shared" si="1772"/>
        <v/>
      </c>
      <c r="S6346" s="526" t="str">
        <f t="shared" si="1765"/>
        <v/>
      </c>
      <c r="V6346" s="433" t="str">
        <f>VLOOKUP(A6346,[3]Cartilha!$A:$A,1,FALSE)</f>
        <v>10.4.9</v>
      </c>
      <c r="W6346" s="367"/>
    </row>
    <row r="6347" spans="1:23" hidden="1" x14ac:dyDescent="0.2">
      <c r="A6347" s="623" t="s">
        <v>2114</v>
      </c>
      <c r="B6347" s="616"/>
      <c r="C6347" s="620" t="s">
        <v>352</v>
      </c>
      <c r="D6347" s="612">
        <v>0</v>
      </c>
      <c r="E6347" s="621"/>
      <c r="F6347" s="614">
        <f t="shared" si="1764"/>
        <v>0</v>
      </c>
      <c r="G6347" s="518"/>
      <c r="H6347" s="446"/>
      <c r="I6347" s="447"/>
      <c r="J6347" s="448"/>
      <c r="K6347" s="419"/>
      <c r="L6347" s="446"/>
      <c r="M6347" s="446"/>
      <c r="N6347" s="447"/>
      <c r="O6347" s="448"/>
      <c r="P6347" s="420"/>
      <c r="Q6347" s="525" t="str">
        <f>IF(OR(SUM(J6348:J6348)&gt;0,SUM(O6348:O6348)&gt;0),"xx","")</f>
        <v/>
      </c>
      <c r="R6347" s="526" t="str">
        <f t="shared" si="1772"/>
        <v/>
      </c>
      <c r="S6347" s="526" t="str">
        <f t="shared" si="1765"/>
        <v/>
      </c>
      <c r="V6347" s="433" t="str">
        <f>VLOOKUP(A6347,[3]Cartilha!$A:$A,1,FALSE)</f>
        <v>10.4.10</v>
      </c>
      <c r="W6347" s="367"/>
    </row>
    <row r="6348" spans="1:23" hidden="1" x14ac:dyDescent="0.2">
      <c r="A6348" s="623">
        <v>102498</v>
      </c>
      <c r="B6348" s="616" t="s">
        <v>3171</v>
      </c>
      <c r="C6348" s="620" t="s">
        <v>6456</v>
      </c>
      <c r="D6348" s="612" t="s">
        <v>7029</v>
      </c>
      <c r="E6348" s="621">
        <v>1.52</v>
      </c>
      <c r="F6348" s="614">
        <f t="shared" si="1764"/>
        <v>1.83</v>
      </c>
      <c r="G6348" s="510"/>
      <c r="H6348" s="426"/>
      <c r="I6348" s="422">
        <f>IF(ISBLANK(E6348),0,ROUND(F6348*G6348,2))</f>
        <v>0</v>
      </c>
      <c r="J6348" s="422">
        <f>IF(ISBLANK(G6348),0,ROUND(G6348*H6348,2))</f>
        <v>0</v>
      </c>
      <c r="K6348" s="419"/>
      <c r="L6348" s="423">
        <f>G6348</f>
        <v>0</v>
      </c>
      <c r="M6348" s="423">
        <f>H6348</f>
        <v>0</v>
      </c>
      <c r="N6348" s="422">
        <f>IF(ISBLANK(E6348),0,ROUND(F6348*L6348,2))</f>
        <v>0</v>
      </c>
      <c r="O6348" s="422">
        <f>IF(ISBLANK(L6348),0,ROUND(L6348*M6348,2))</f>
        <v>0</v>
      </c>
      <c r="P6348" s="420"/>
      <c r="Q6348" s="532"/>
      <c r="R6348" s="526" t="str">
        <f t="shared" si="1772"/>
        <v/>
      </c>
      <c r="S6348" s="526" t="str">
        <f t="shared" si="1765"/>
        <v/>
      </c>
      <c r="V6348" s="433">
        <f>VLOOKUP(A6348,[3]Cartilha!$A:$A,1,FALSE)</f>
        <v>102498</v>
      </c>
      <c r="W6348" s="367"/>
    </row>
    <row r="6349" spans="1:23" hidden="1" x14ac:dyDescent="0.2">
      <c r="A6349" s="623" t="s">
        <v>2115</v>
      </c>
      <c r="B6349" s="616"/>
      <c r="C6349" s="620" t="s">
        <v>353</v>
      </c>
      <c r="D6349" s="612">
        <v>0</v>
      </c>
      <c r="E6349" s="621"/>
      <c r="F6349" s="614">
        <f t="shared" si="1764"/>
        <v>0</v>
      </c>
      <c r="G6349" s="518"/>
      <c r="H6349" s="446"/>
      <c r="I6349" s="447"/>
      <c r="J6349" s="448"/>
      <c r="K6349" s="419"/>
      <c r="L6349" s="446"/>
      <c r="M6349" s="446"/>
      <c r="N6349" s="447"/>
      <c r="O6349" s="448"/>
      <c r="P6349" s="420"/>
      <c r="Q6349" s="525" t="str">
        <f>IF(OR(SUM(J6350:J6359)&gt;0,SUM(O6350:O6359)&gt;0),"xx","")</f>
        <v/>
      </c>
      <c r="R6349" s="526" t="str">
        <f t="shared" si="1772"/>
        <v/>
      </c>
      <c r="S6349" s="526" t="str">
        <f t="shared" si="1765"/>
        <v/>
      </c>
      <c r="V6349" s="433" t="str">
        <f>VLOOKUP(A6349,[3]Cartilha!$A:$A,1,FALSE)</f>
        <v>10.4.11</v>
      </c>
      <c r="W6349" s="367"/>
    </row>
    <row r="6350" spans="1:23" ht="22.5" hidden="1" x14ac:dyDescent="0.2">
      <c r="A6350" s="623">
        <v>95622</v>
      </c>
      <c r="B6350" s="616" t="s">
        <v>3171</v>
      </c>
      <c r="C6350" s="620" t="s">
        <v>1768</v>
      </c>
      <c r="D6350" s="612" t="s">
        <v>170</v>
      </c>
      <c r="E6350" s="621">
        <v>15.24</v>
      </c>
      <c r="F6350" s="614">
        <f t="shared" si="1764"/>
        <v>18.37</v>
      </c>
      <c r="G6350" s="510"/>
      <c r="H6350" s="426"/>
      <c r="I6350" s="422">
        <f t="shared" ref="I6350:I6359" si="1773">IF(ISBLANK(E6350),0,ROUND(F6350*G6350,2))</f>
        <v>0</v>
      </c>
      <c r="J6350" s="422">
        <f t="shared" ref="J6350:J6359" si="1774">IF(ISBLANK(G6350),0,ROUND(G6350*H6350,2))</f>
        <v>0</v>
      </c>
      <c r="K6350" s="419"/>
      <c r="L6350" s="423">
        <f t="shared" ref="L6350:L6359" si="1775">G6350</f>
        <v>0</v>
      </c>
      <c r="M6350" s="423">
        <f t="shared" ref="M6350:M6359" si="1776">H6350</f>
        <v>0</v>
      </c>
      <c r="N6350" s="422">
        <f t="shared" ref="N6350:N6359" si="1777">IF(ISBLANK(E6350),0,ROUND(F6350*L6350,2))</f>
        <v>0</v>
      </c>
      <c r="O6350" s="422">
        <f t="shared" ref="O6350:O6359" si="1778">IF(ISBLANK(L6350),0,ROUND(L6350*M6350,2))</f>
        <v>0</v>
      </c>
      <c r="P6350" s="420"/>
      <c r="Q6350" s="532"/>
      <c r="R6350" s="526" t="str">
        <f t="shared" si="1772"/>
        <v/>
      </c>
      <c r="S6350" s="526" t="str">
        <f t="shared" si="1765"/>
        <v/>
      </c>
      <c r="V6350" s="433">
        <f>VLOOKUP(A6350,[3]Cartilha!$A:$A,1,FALSE)</f>
        <v>95622</v>
      </c>
      <c r="W6350" s="367"/>
    </row>
    <row r="6351" spans="1:23" ht="22.5" hidden="1" x14ac:dyDescent="0.2">
      <c r="A6351" s="623">
        <v>95623</v>
      </c>
      <c r="B6351" s="616" t="s">
        <v>3171</v>
      </c>
      <c r="C6351" s="620" t="s">
        <v>1769</v>
      </c>
      <c r="D6351" s="612" t="s">
        <v>170</v>
      </c>
      <c r="E6351" s="621">
        <v>11.47</v>
      </c>
      <c r="F6351" s="614">
        <f t="shared" si="1764"/>
        <v>13.83</v>
      </c>
      <c r="G6351" s="510"/>
      <c r="H6351" s="426"/>
      <c r="I6351" s="422">
        <f t="shared" si="1773"/>
        <v>0</v>
      </c>
      <c r="J6351" s="422">
        <f t="shared" si="1774"/>
        <v>0</v>
      </c>
      <c r="K6351" s="419"/>
      <c r="L6351" s="423">
        <f t="shared" si="1775"/>
        <v>0</v>
      </c>
      <c r="M6351" s="423">
        <f t="shared" si="1776"/>
        <v>0</v>
      </c>
      <c r="N6351" s="422">
        <f t="shared" si="1777"/>
        <v>0</v>
      </c>
      <c r="O6351" s="422">
        <f t="shared" si="1778"/>
        <v>0</v>
      </c>
      <c r="P6351" s="420"/>
      <c r="Q6351" s="532"/>
      <c r="R6351" s="526" t="str">
        <f t="shared" si="1772"/>
        <v/>
      </c>
      <c r="S6351" s="526" t="str">
        <f t="shared" si="1765"/>
        <v/>
      </c>
      <c r="V6351" s="433">
        <f>VLOOKUP(A6351,[3]Cartilha!$A:$A,1,FALSE)</f>
        <v>95623</v>
      </c>
      <c r="W6351" s="367"/>
    </row>
    <row r="6352" spans="1:23" ht="22.5" hidden="1" x14ac:dyDescent="0.2">
      <c r="A6352" s="623">
        <v>95625</v>
      </c>
      <c r="B6352" s="616" t="s">
        <v>3171</v>
      </c>
      <c r="C6352" s="620" t="s">
        <v>1770</v>
      </c>
      <c r="D6352" s="612" t="s">
        <v>170</v>
      </c>
      <c r="E6352" s="621">
        <v>25.34</v>
      </c>
      <c r="F6352" s="614">
        <f t="shared" si="1764"/>
        <v>30.55</v>
      </c>
      <c r="G6352" s="510"/>
      <c r="H6352" s="426"/>
      <c r="I6352" s="422">
        <f t="shared" si="1773"/>
        <v>0</v>
      </c>
      <c r="J6352" s="422">
        <f t="shared" si="1774"/>
        <v>0</v>
      </c>
      <c r="K6352" s="419"/>
      <c r="L6352" s="423">
        <f t="shared" si="1775"/>
        <v>0</v>
      </c>
      <c r="M6352" s="423">
        <f t="shared" si="1776"/>
        <v>0</v>
      </c>
      <c r="N6352" s="422">
        <f t="shared" si="1777"/>
        <v>0</v>
      </c>
      <c r="O6352" s="422">
        <f t="shared" si="1778"/>
        <v>0</v>
      </c>
      <c r="P6352" s="420"/>
      <c r="Q6352" s="532"/>
      <c r="R6352" s="526" t="str">
        <f t="shared" si="1772"/>
        <v/>
      </c>
      <c r="S6352" s="526" t="str">
        <f t="shared" si="1765"/>
        <v/>
      </c>
      <c r="V6352" s="433">
        <f>VLOOKUP(A6352,[3]Cartilha!$A:$A,1,FALSE)</f>
        <v>95625</v>
      </c>
      <c r="W6352" s="367"/>
    </row>
    <row r="6353" spans="1:23" hidden="1" x14ac:dyDescent="0.2">
      <c r="A6353" s="623">
        <v>88489</v>
      </c>
      <c r="B6353" s="616" t="s">
        <v>3171</v>
      </c>
      <c r="C6353" s="620" t="s">
        <v>567</v>
      </c>
      <c r="D6353" s="612" t="s">
        <v>170</v>
      </c>
      <c r="E6353" s="621">
        <v>14.37</v>
      </c>
      <c r="F6353" s="614">
        <f t="shared" si="1764"/>
        <v>17.32</v>
      </c>
      <c r="G6353" s="510"/>
      <c r="H6353" s="426"/>
      <c r="I6353" s="422">
        <f t="shared" si="1773"/>
        <v>0</v>
      </c>
      <c r="J6353" s="422">
        <f t="shared" si="1774"/>
        <v>0</v>
      </c>
      <c r="K6353" s="419"/>
      <c r="L6353" s="423">
        <f t="shared" si="1775"/>
        <v>0</v>
      </c>
      <c r="M6353" s="423">
        <f t="shared" si="1776"/>
        <v>0</v>
      </c>
      <c r="N6353" s="422">
        <f t="shared" si="1777"/>
        <v>0</v>
      </c>
      <c r="O6353" s="422">
        <f t="shared" si="1778"/>
        <v>0</v>
      </c>
      <c r="P6353" s="420"/>
      <c r="Q6353" s="532"/>
      <c r="R6353" s="526" t="str">
        <f t="shared" si="1772"/>
        <v/>
      </c>
      <c r="S6353" s="526" t="str">
        <f t="shared" si="1765"/>
        <v/>
      </c>
      <c r="V6353" s="433">
        <f>VLOOKUP(A6353,[3]Cartilha!$A:$A,1,FALSE)</f>
        <v>88489</v>
      </c>
      <c r="W6353" s="367"/>
    </row>
    <row r="6354" spans="1:23" ht="22.5" hidden="1" x14ac:dyDescent="0.2">
      <c r="A6354" s="623">
        <v>88431</v>
      </c>
      <c r="B6354" s="616" t="s">
        <v>3171</v>
      </c>
      <c r="C6354" s="620" t="s">
        <v>354</v>
      </c>
      <c r="D6354" s="612" t="s">
        <v>170</v>
      </c>
      <c r="E6354" s="621">
        <v>20.89</v>
      </c>
      <c r="F6354" s="614">
        <f t="shared" si="1764"/>
        <v>25.18</v>
      </c>
      <c r="G6354" s="510"/>
      <c r="H6354" s="426"/>
      <c r="I6354" s="422">
        <f t="shared" si="1773"/>
        <v>0</v>
      </c>
      <c r="J6354" s="422">
        <f t="shared" si="1774"/>
        <v>0</v>
      </c>
      <c r="K6354" s="419"/>
      <c r="L6354" s="423">
        <f t="shared" si="1775"/>
        <v>0</v>
      </c>
      <c r="M6354" s="423">
        <f t="shared" si="1776"/>
        <v>0</v>
      </c>
      <c r="N6354" s="422">
        <f t="shared" si="1777"/>
        <v>0</v>
      </c>
      <c r="O6354" s="422">
        <f t="shared" si="1778"/>
        <v>0</v>
      </c>
      <c r="P6354" s="420"/>
      <c r="Q6354" s="532"/>
      <c r="R6354" s="526" t="str">
        <f t="shared" si="1772"/>
        <v/>
      </c>
      <c r="S6354" s="526" t="str">
        <f t="shared" si="1765"/>
        <v/>
      </c>
      <c r="V6354" s="433">
        <f>VLOOKUP(A6354,[3]Cartilha!$A:$A,1,FALSE)</f>
        <v>88431</v>
      </c>
      <c r="W6354" s="367"/>
    </row>
    <row r="6355" spans="1:23" ht="22.5" hidden="1" x14ac:dyDescent="0.2">
      <c r="A6355" s="623">
        <v>88423</v>
      </c>
      <c r="B6355" s="616" t="s">
        <v>3171</v>
      </c>
      <c r="C6355" s="620" t="s">
        <v>355</v>
      </c>
      <c r="D6355" s="612" t="s">
        <v>170</v>
      </c>
      <c r="E6355" s="621">
        <v>16.45</v>
      </c>
      <c r="F6355" s="614">
        <f t="shared" si="1764"/>
        <v>19.829999999999998</v>
      </c>
      <c r="G6355" s="510"/>
      <c r="H6355" s="426"/>
      <c r="I6355" s="422">
        <f t="shared" si="1773"/>
        <v>0</v>
      </c>
      <c r="J6355" s="422">
        <f t="shared" si="1774"/>
        <v>0</v>
      </c>
      <c r="K6355" s="419"/>
      <c r="L6355" s="423">
        <f t="shared" si="1775"/>
        <v>0</v>
      </c>
      <c r="M6355" s="423">
        <f t="shared" si="1776"/>
        <v>0</v>
      </c>
      <c r="N6355" s="422">
        <f t="shared" si="1777"/>
        <v>0</v>
      </c>
      <c r="O6355" s="422">
        <f t="shared" si="1778"/>
        <v>0</v>
      </c>
      <c r="P6355" s="420"/>
      <c r="Q6355" s="532"/>
      <c r="R6355" s="526" t="str">
        <f t="shared" si="1772"/>
        <v/>
      </c>
      <c r="S6355" s="526" t="str">
        <f t="shared" si="1765"/>
        <v/>
      </c>
      <c r="V6355" s="433">
        <f>VLOOKUP(A6355,[3]Cartilha!$A:$A,1,FALSE)</f>
        <v>88423</v>
      </c>
      <c r="W6355" s="367"/>
    </row>
    <row r="6356" spans="1:23" ht="22.5" hidden="1" x14ac:dyDescent="0.2">
      <c r="A6356" s="623">
        <v>88428</v>
      </c>
      <c r="B6356" s="616" t="s">
        <v>3171</v>
      </c>
      <c r="C6356" s="620" t="s">
        <v>356</v>
      </c>
      <c r="D6356" s="612" t="s">
        <v>170</v>
      </c>
      <c r="E6356" s="621">
        <v>28.98</v>
      </c>
      <c r="F6356" s="614">
        <f t="shared" si="1764"/>
        <v>34.94</v>
      </c>
      <c r="G6356" s="510"/>
      <c r="H6356" s="426"/>
      <c r="I6356" s="422">
        <f t="shared" si="1773"/>
        <v>0</v>
      </c>
      <c r="J6356" s="422">
        <f t="shared" si="1774"/>
        <v>0</v>
      </c>
      <c r="K6356" s="419"/>
      <c r="L6356" s="423">
        <f t="shared" si="1775"/>
        <v>0</v>
      </c>
      <c r="M6356" s="423">
        <f t="shared" si="1776"/>
        <v>0</v>
      </c>
      <c r="N6356" s="422">
        <f t="shared" si="1777"/>
        <v>0</v>
      </c>
      <c r="O6356" s="422">
        <f t="shared" si="1778"/>
        <v>0</v>
      </c>
      <c r="P6356" s="420"/>
      <c r="Q6356" s="532"/>
      <c r="R6356" s="526" t="str">
        <f t="shared" si="1772"/>
        <v/>
      </c>
      <c r="S6356" s="526" t="str">
        <f t="shared" si="1765"/>
        <v/>
      </c>
      <c r="V6356" s="433">
        <f>VLOOKUP(A6356,[3]Cartilha!$A:$A,1,FALSE)</f>
        <v>88428</v>
      </c>
      <c r="W6356" s="367"/>
    </row>
    <row r="6357" spans="1:23" ht="22.5" hidden="1" x14ac:dyDescent="0.2">
      <c r="A6357" s="623">
        <v>88420</v>
      </c>
      <c r="B6357" s="616" t="s">
        <v>3171</v>
      </c>
      <c r="C6357" s="620" t="s">
        <v>357</v>
      </c>
      <c r="D6357" s="612" t="s">
        <v>170</v>
      </c>
      <c r="E6357" s="621">
        <v>21.16</v>
      </c>
      <c r="F6357" s="614">
        <f t="shared" si="1764"/>
        <v>25.51</v>
      </c>
      <c r="G6357" s="510"/>
      <c r="H6357" s="426"/>
      <c r="I6357" s="422">
        <f t="shared" si="1773"/>
        <v>0</v>
      </c>
      <c r="J6357" s="422">
        <f t="shared" si="1774"/>
        <v>0</v>
      </c>
      <c r="K6357" s="419"/>
      <c r="L6357" s="423">
        <f t="shared" si="1775"/>
        <v>0</v>
      </c>
      <c r="M6357" s="423">
        <f t="shared" si="1776"/>
        <v>0</v>
      </c>
      <c r="N6357" s="422">
        <f t="shared" si="1777"/>
        <v>0</v>
      </c>
      <c r="O6357" s="422">
        <f t="shared" si="1778"/>
        <v>0</v>
      </c>
      <c r="P6357" s="420"/>
      <c r="Q6357" s="532"/>
      <c r="R6357" s="526" t="str">
        <f t="shared" si="1772"/>
        <v/>
      </c>
      <c r="S6357" s="526" t="str">
        <f t="shared" si="1765"/>
        <v/>
      </c>
      <c r="V6357" s="433">
        <f>VLOOKUP(A6357,[3]Cartilha!$A:$A,1,FALSE)</f>
        <v>88420</v>
      </c>
      <c r="W6357" s="367"/>
    </row>
    <row r="6358" spans="1:23" ht="22.5" hidden="1" x14ac:dyDescent="0.2">
      <c r="A6358" s="623">
        <v>88429</v>
      </c>
      <c r="B6358" s="616" t="s">
        <v>3171</v>
      </c>
      <c r="C6358" s="620" t="s">
        <v>358</v>
      </c>
      <c r="D6358" s="612" t="s">
        <v>170</v>
      </c>
      <c r="E6358" s="621">
        <v>32.049999999999997</v>
      </c>
      <c r="F6358" s="614">
        <f t="shared" si="1764"/>
        <v>38.64</v>
      </c>
      <c r="G6358" s="510"/>
      <c r="H6358" s="426"/>
      <c r="I6358" s="422">
        <f t="shared" si="1773"/>
        <v>0</v>
      </c>
      <c r="J6358" s="422">
        <f t="shared" si="1774"/>
        <v>0</v>
      </c>
      <c r="K6358" s="419"/>
      <c r="L6358" s="423">
        <f t="shared" si="1775"/>
        <v>0</v>
      </c>
      <c r="M6358" s="423">
        <f t="shared" si="1776"/>
        <v>0</v>
      </c>
      <c r="N6358" s="422">
        <f t="shared" si="1777"/>
        <v>0</v>
      </c>
      <c r="O6358" s="422">
        <f t="shared" si="1778"/>
        <v>0</v>
      </c>
      <c r="P6358" s="420"/>
      <c r="Q6358" s="532"/>
      <c r="R6358" s="526" t="str">
        <f t="shared" si="1772"/>
        <v/>
      </c>
      <c r="S6358" s="526" t="str">
        <f t="shared" si="1765"/>
        <v/>
      </c>
      <c r="V6358" s="433">
        <f>VLOOKUP(A6358,[3]Cartilha!$A:$A,1,FALSE)</f>
        <v>88429</v>
      </c>
      <c r="W6358" s="367"/>
    </row>
    <row r="6359" spans="1:23" ht="22.5" hidden="1" x14ac:dyDescent="0.2">
      <c r="A6359" s="623">
        <v>88421</v>
      </c>
      <c r="B6359" s="616" t="s">
        <v>3171</v>
      </c>
      <c r="C6359" s="620" t="s">
        <v>359</v>
      </c>
      <c r="D6359" s="612" t="s">
        <v>170</v>
      </c>
      <c r="E6359" s="621">
        <v>22.93</v>
      </c>
      <c r="F6359" s="614">
        <f t="shared" ref="F6359:F6422" si="1779">IF(E6359=0,0,ROUND(E6359*(1+E$13)*(1-E$14),2))</f>
        <v>27.64</v>
      </c>
      <c r="G6359" s="510"/>
      <c r="H6359" s="426"/>
      <c r="I6359" s="422">
        <f t="shared" si="1773"/>
        <v>0</v>
      </c>
      <c r="J6359" s="422">
        <f t="shared" si="1774"/>
        <v>0</v>
      </c>
      <c r="K6359" s="419"/>
      <c r="L6359" s="423">
        <f t="shared" si="1775"/>
        <v>0</v>
      </c>
      <c r="M6359" s="423">
        <f t="shared" si="1776"/>
        <v>0</v>
      </c>
      <c r="N6359" s="422">
        <f t="shared" si="1777"/>
        <v>0</v>
      </c>
      <c r="O6359" s="422">
        <f t="shared" si="1778"/>
        <v>0</v>
      </c>
      <c r="P6359" s="420"/>
      <c r="Q6359" s="532"/>
      <c r="R6359" s="526" t="str">
        <f t="shared" si="1772"/>
        <v/>
      </c>
      <c r="S6359" s="526" t="str">
        <f t="shared" si="1765"/>
        <v/>
      </c>
      <c r="V6359" s="433">
        <f>VLOOKUP(A6359,[3]Cartilha!$A:$A,1,FALSE)</f>
        <v>88421</v>
      </c>
      <c r="W6359" s="367"/>
    </row>
    <row r="6360" spans="1:23" hidden="1" x14ac:dyDescent="0.2">
      <c r="A6360" s="623" t="s">
        <v>2116</v>
      </c>
      <c r="B6360" s="616"/>
      <c r="C6360" s="620" t="s">
        <v>568</v>
      </c>
      <c r="D6360" s="612">
        <v>0</v>
      </c>
      <c r="E6360" s="621"/>
      <c r="F6360" s="614">
        <f t="shared" si="1779"/>
        <v>0</v>
      </c>
      <c r="G6360" s="518"/>
      <c r="H6360" s="446"/>
      <c r="I6360" s="447"/>
      <c r="J6360" s="448"/>
      <c r="K6360" s="419"/>
      <c r="L6360" s="446"/>
      <c r="M6360" s="446"/>
      <c r="N6360" s="447"/>
      <c r="O6360" s="448"/>
      <c r="P6360" s="420"/>
      <c r="Q6360" s="525" t="str">
        <f>IF(OR(SUM(J6361:J6366)&gt;0,SUM(O6361:O6366)&gt;0),"xx","")</f>
        <v/>
      </c>
      <c r="R6360" s="526" t="str">
        <f t="shared" si="1772"/>
        <v/>
      </c>
      <c r="S6360" s="526" t="str">
        <f t="shared" si="1765"/>
        <v/>
      </c>
      <c r="V6360" s="433" t="str">
        <f>VLOOKUP(A6360,[3]Cartilha!$A:$A,1,FALSE)</f>
        <v>10.4.12</v>
      </c>
      <c r="W6360" s="367"/>
    </row>
    <row r="6361" spans="1:23" hidden="1" x14ac:dyDescent="0.2">
      <c r="A6361" s="623">
        <v>95626</v>
      </c>
      <c r="B6361" s="616" t="s">
        <v>3171</v>
      </c>
      <c r="C6361" s="620" t="s">
        <v>1771</v>
      </c>
      <c r="D6361" s="612" t="s">
        <v>170</v>
      </c>
      <c r="E6361" s="621">
        <v>16.47</v>
      </c>
      <c r="F6361" s="614">
        <f t="shared" si="1779"/>
        <v>19.86</v>
      </c>
      <c r="G6361" s="510"/>
      <c r="H6361" s="426"/>
      <c r="I6361" s="422">
        <f t="shared" ref="I6361:I6366" si="1780">IF(ISBLANK(E6361),0,ROUND(F6361*G6361,2))</f>
        <v>0</v>
      </c>
      <c r="J6361" s="422">
        <f t="shared" ref="J6361:J6366" si="1781">IF(ISBLANK(G6361),0,ROUND(G6361*H6361,2))</f>
        <v>0</v>
      </c>
      <c r="K6361" s="419"/>
      <c r="L6361" s="423">
        <f t="shared" ref="L6361:M6366" si="1782">G6361</f>
        <v>0</v>
      </c>
      <c r="M6361" s="423">
        <f t="shared" si="1782"/>
        <v>0</v>
      </c>
      <c r="N6361" s="422">
        <f t="shared" ref="N6361:N6366" si="1783">IF(ISBLANK(E6361),0,ROUND(F6361*L6361,2))</f>
        <v>0</v>
      </c>
      <c r="O6361" s="422">
        <f t="shared" ref="O6361:O6366" si="1784">IF(ISBLANK(L6361),0,ROUND(L6361*M6361,2))</f>
        <v>0</v>
      </c>
      <c r="P6361" s="420"/>
      <c r="Q6361" s="532"/>
      <c r="R6361" s="526" t="str">
        <f t="shared" si="1772"/>
        <v/>
      </c>
      <c r="S6361" s="526" t="str">
        <f t="shared" si="1765"/>
        <v/>
      </c>
      <c r="V6361" s="433">
        <f>VLOOKUP(A6361,[3]Cartilha!$A:$A,1,FALSE)</f>
        <v>95626</v>
      </c>
      <c r="W6361" s="367"/>
    </row>
    <row r="6362" spans="1:23" ht="22.5" hidden="1" x14ac:dyDescent="0.2">
      <c r="A6362" s="623">
        <v>95624</v>
      </c>
      <c r="B6362" s="616" t="s">
        <v>3171</v>
      </c>
      <c r="C6362" s="620" t="s">
        <v>1772</v>
      </c>
      <c r="D6362" s="612" t="s">
        <v>170</v>
      </c>
      <c r="E6362" s="621">
        <v>22.91</v>
      </c>
      <c r="F6362" s="614">
        <f t="shared" si="1779"/>
        <v>27.62</v>
      </c>
      <c r="G6362" s="510"/>
      <c r="H6362" s="426"/>
      <c r="I6362" s="422">
        <f t="shared" si="1780"/>
        <v>0</v>
      </c>
      <c r="J6362" s="422">
        <f t="shared" si="1781"/>
        <v>0</v>
      </c>
      <c r="K6362" s="419"/>
      <c r="L6362" s="423">
        <f t="shared" si="1782"/>
        <v>0</v>
      </c>
      <c r="M6362" s="423">
        <f t="shared" si="1782"/>
        <v>0</v>
      </c>
      <c r="N6362" s="422">
        <f t="shared" si="1783"/>
        <v>0</v>
      </c>
      <c r="O6362" s="422">
        <f t="shared" si="1784"/>
        <v>0</v>
      </c>
      <c r="P6362" s="420"/>
      <c r="Q6362" s="532"/>
      <c r="R6362" s="526" t="str">
        <f t="shared" si="1772"/>
        <v/>
      </c>
      <c r="S6362" s="526" t="str">
        <f t="shared" si="1765"/>
        <v/>
      </c>
      <c r="V6362" s="433">
        <f>VLOOKUP(A6362,[3]Cartilha!$A:$A,1,FALSE)</f>
        <v>95624</v>
      </c>
      <c r="W6362" s="367"/>
    </row>
    <row r="6363" spans="1:23" ht="22.5" hidden="1" x14ac:dyDescent="0.2">
      <c r="A6363" s="623">
        <v>88426</v>
      </c>
      <c r="B6363" s="616" t="s">
        <v>3171</v>
      </c>
      <c r="C6363" s="620" t="s">
        <v>360</v>
      </c>
      <c r="D6363" s="612" t="s">
        <v>170</v>
      </c>
      <c r="E6363" s="621">
        <v>14.6</v>
      </c>
      <c r="F6363" s="614">
        <f t="shared" si="1779"/>
        <v>17.600000000000001</v>
      </c>
      <c r="G6363" s="510"/>
      <c r="H6363" s="426"/>
      <c r="I6363" s="422">
        <f t="shared" si="1780"/>
        <v>0</v>
      </c>
      <c r="J6363" s="422">
        <f t="shared" si="1781"/>
        <v>0</v>
      </c>
      <c r="K6363" s="419"/>
      <c r="L6363" s="423">
        <f t="shared" si="1782"/>
        <v>0</v>
      </c>
      <c r="M6363" s="423">
        <f t="shared" si="1782"/>
        <v>0</v>
      </c>
      <c r="N6363" s="422">
        <f t="shared" si="1783"/>
        <v>0</v>
      </c>
      <c r="O6363" s="422">
        <f t="shared" si="1784"/>
        <v>0</v>
      </c>
      <c r="P6363" s="420"/>
      <c r="Q6363" s="532"/>
      <c r="R6363" s="526" t="str">
        <f t="shared" si="1772"/>
        <v/>
      </c>
      <c r="S6363" s="526" t="str">
        <f t="shared" si="1765"/>
        <v/>
      </c>
      <c r="V6363" s="433">
        <f>VLOOKUP(A6363,[3]Cartilha!$A:$A,1,FALSE)</f>
        <v>88426</v>
      </c>
      <c r="W6363" s="367"/>
    </row>
    <row r="6364" spans="1:23" ht="22.5" hidden="1" x14ac:dyDescent="0.2">
      <c r="A6364" s="623">
        <v>88417</v>
      </c>
      <c r="B6364" s="616" t="s">
        <v>3171</v>
      </c>
      <c r="C6364" s="620" t="s">
        <v>361</v>
      </c>
      <c r="D6364" s="612" t="s">
        <v>170</v>
      </c>
      <c r="E6364" s="621">
        <v>12.82</v>
      </c>
      <c r="F6364" s="614">
        <f t="shared" si="1779"/>
        <v>15.46</v>
      </c>
      <c r="G6364" s="510"/>
      <c r="H6364" s="426"/>
      <c r="I6364" s="422">
        <f t="shared" si="1780"/>
        <v>0</v>
      </c>
      <c r="J6364" s="422">
        <f t="shared" si="1781"/>
        <v>0</v>
      </c>
      <c r="K6364" s="419"/>
      <c r="L6364" s="423">
        <f t="shared" si="1782"/>
        <v>0</v>
      </c>
      <c r="M6364" s="423">
        <f t="shared" si="1782"/>
        <v>0</v>
      </c>
      <c r="N6364" s="422">
        <f t="shared" si="1783"/>
        <v>0</v>
      </c>
      <c r="O6364" s="422">
        <f t="shared" si="1784"/>
        <v>0</v>
      </c>
      <c r="P6364" s="420"/>
      <c r="Q6364" s="532"/>
      <c r="R6364" s="526" t="str">
        <f t="shared" si="1772"/>
        <v/>
      </c>
      <c r="S6364" s="526" t="str">
        <f t="shared" si="1765"/>
        <v/>
      </c>
      <c r="V6364" s="433">
        <f>VLOOKUP(A6364,[3]Cartilha!$A:$A,1,FALSE)</f>
        <v>88417</v>
      </c>
      <c r="W6364" s="367"/>
    </row>
    <row r="6365" spans="1:23" ht="22.5" hidden="1" x14ac:dyDescent="0.2">
      <c r="A6365" s="623">
        <v>88424</v>
      </c>
      <c r="B6365" s="616" t="s">
        <v>3171</v>
      </c>
      <c r="C6365" s="620" t="s">
        <v>362</v>
      </c>
      <c r="D6365" s="612" t="s">
        <v>170</v>
      </c>
      <c r="E6365" s="621">
        <v>19.38</v>
      </c>
      <c r="F6365" s="614">
        <f t="shared" si="1779"/>
        <v>23.36</v>
      </c>
      <c r="G6365" s="510"/>
      <c r="H6365" s="426"/>
      <c r="I6365" s="422">
        <f t="shared" si="1780"/>
        <v>0</v>
      </c>
      <c r="J6365" s="422">
        <f t="shared" si="1781"/>
        <v>0</v>
      </c>
      <c r="K6365" s="419"/>
      <c r="L6365" s="423">
        <f t="shared" si="1782"/>
        <v>0</v>
      </c>
      <c r="M6365" s="423">
        <f t="shared" si="1782"/>
        <v>0</v>
      </c>
      <c r="N6365" s="422">
        <f t="shared" si="1783"/>
        <v>0</v>
      </c>
      <c r="O6365" s="422">
        <f t="shared" si="1784"/>
        <v>0</v>
      </c>
      <c r="P6365" s="420"/>
      <c r="Q6365" s="532"/>
      <c r="R6365" s="526" t="str">
        <f t="shared" si="1772"/>
        <v/>
      </c>
      <c r="S6365" s="526" t="str">
        <f t="shared" si="1765"/>
        <v/>
      </c>
      <c r="V6365" s="433">
        <f>VLOOKUP(A6365,[3]Cartilha!$A:$A,1,FALSE)</f>
        <v>88424</v>
      </c>
      <c r="W6365" s="367"/>
    </row>
    <row r="6366" spans="1:23" ht="22.5" hidden="1" x14ac:dyDescent="0.2">
      <c r="A6366" s="623">
        <v>88416</v>
      </c>
      <c r="B6366" s="616" t="s">
        <v>3171</v>
      </c>
      <c r="C6366" s="620" t="s">
        <v>363</v>
      </c>
      <c r="D6366" s="612" t="s">
        <v>170</v>
      </c>
      <c r="E6366" s="621">
        <v>15.59</v>
      </c>
      <c r="F6366" s="614">
        <f t="shared" si="1779"/>
        <v>18.8</v>
      </c>
      <c r="G6366" s="510"/>
      <c r="H6366" s="426"/>
      <c r="I6366" s="422">
        <f t="shared" si="1780"/>
        <v>0</v>
      </c>
      <c r="J6366" s="422">
        <f t="shared" si="1781"/>
        <v>0</v>
      </c>
      <c r="K6366" s="419"/>
      <c r="L6366" s="423">
        <f t="shared" si="1782"/>
        <v>0</v>
      </c>
      <c r="M6366" s="423">
        <f t="shared" si="1782"/>
        <v>0</v>
      </c>
      <c r="N6366" s="422">
        <f t="shared" si="1783"/>
        <v>0</v>
      </c>
      <c r="O6366" s="422">
        <f t="shared" si="1784"/>
        <v>0</v>
      </c>
      <c r="P6366" s="420"/>
      <c r="Q6366" s="525"/>
      <c r="R6366" s="526" t="str">
        <f t="shared" si="1772"/>
        <v/>
      </c>
      <c r="S6366" s="526" t="str">
        <f t="shared" si="1765"/>
        <v/>
      </c>
      <c r="V6366" s="433">
        <f>VLOOKUP(A6366,[3]Cartilha!$A:$A,1,FALSE)</f>
        <v>88416</v>
      </c>
      <c r="W6366" s="367"/>
    </row>
    <row r="6367" spans="1:23" hidden="1" x14ac:dyDescent="0.2">
      <c r="A6367" s="623" t="s">
        <v>2117</v>
      </c>
      <c r="B6367" s="616"/>
      <c r="C6367" s="620" t="s">
        <v>364</v>
      </c>
      <c r="D6367" s="612">
        <v>0</v>
      </c>
      <c r="E6367" s="621"/>
      <c r="F6367" s="614">
        <f t="shared" si="1779"/>
        <v>0</v>
      </c>
      <c r="G6367" s="518"/>
      <c r="H6367" s="446"/>
      <c r="I6367" s="447"/>
      <c r="J6367" s="448"/>
      <c r="K6367" s="419"/>
      <c r="L6367" s="446"/>
      <c r="M6367" s="446"/>
      <c r="N6367" s="447"/>
      <c r="O6367" s="448"/>
      <c r="P6367" s="420"/>
      <c r="Q6367" s="525" t="str">
        <f>IF(OR(SUM(J6368:J6368)&gt;0,SUM(O6368:O6368)&gt;0),"xx","")</f>
        <v/>
      </c>
      <c r="R6367" s="526" t="str">
        <f t="shared" si="1772"/>
        <v/>
      </c>
      <c r="S6367" s="526" t="str">
        <f t="shared" si="1765"/>
        <v/>
      </c>
      <c r="V6367" s="433" t="str">
        <f>VLOOKUP(A6367,[3]Cartilha!$A:$A,1,FALSE)</f>
        <v>10.4.13</v>
      </c>
      <c r="W6367" s="367"/>
    </row>
    <row r="6368" spans="1:23" hidden="1" x14ac:dyDescent="0.2">
      <c r="A6368" s="623">
        <v>88488</v>
      </c>
      <c r="B6368" s="616" t="s">
        <v>3171</v>
      </c>
      <c r="C6368" s="620" t="s">
        <v>365</v>
      </c>
      <c r="D6368" s="612" t="s">
        <v>170</v>
      </c>
      <c r="E6368" s="621">
        <v>16.48</v>
      </c>
      <c r="F6368" s="614">
        <f t="shared" si="1779"/>
        <v>19.87</v>
      </c>
      <c r="G6368" s="510"/>
      <c r="H6368" s="426"/>
      <c r="I6368" s="422">
        <f>IF(ISBLANK(E6368),0,ROUND(F6368*G6368,2))</f>
        <v>0</v>
      </c>
      <c r="J6368" s="422">
        <f>IF(ISBLANK(G6368),0,ROUND(G6368*H6368,2))</f>
        <v>0</v>
      </c>
      <c r="K6368" s="419"/>
      <c r="L6368" s="423">
        <f>G6368</f>
        <v>0</v>
      </c>
      <c r="M6368" s="423">
        <f>H6368</f>
        <v>0</v>
      </c>
      <c r="N6368" s="422">
        <f>IF(ISBLANK(E6368),0,ROUND(F6368*L6368,2))</f>
        <v>0</v>
      </c>
      <c r="O6368" s="422">
        <f>IF(ISBLANK(L6368),0,ROUND(L6368*M6368,2))</f>
        <v>0</v>
      </c>
      <c r="P6368" s="420"/>
      <c r="Q6368" s="532"/>
      <c r="R6368" s="526" t="str">
        <f t="shared" si="1772"/>
        <v/>
      </c>
      <c r="S6368" s="526" t="str">
        <f t="shared" si="1765"/>
        <v/>
      </c>
      <c r="V6368" s="433">
        <f>VLOOKUP(A6368,[3]Cartilha!$A:$A,1,FALSE)</f>
        <v>88488</v>
      </c>
      <c r="W6368" s="367"/>
    </row>
    <row r="6369" spans="1:23" hidden="1" x14ac:dyDescent="0.2">
      <c r="A6369" s="623" t="s">
        <v>2118</v>
      </c>
      <c r="B6369" s="616"/>
      <c r="C6369" s="620" t="s">
        <v>366</v>
      </c>
      <c r="D6369" s="612">
        <v>0</v>
      </c>
      <c r="E6369" s="621"/>
      <c r="F6369" s="614">
        <f t="shared" si="1779"/>
        <v>0</v>
      </c>
      <c r="G6369" s="518"/>
      <c r="H6369" s="446"/>
      <c r="I6369" s="447"/>
      <c r="J6369" s="448"/>
      <c r="K6369" s="419"/>
      <c r="L6369" s="446"/>
      <c r="M6369" s="446"/>
      <c r="N6369" s="447"/>
      <c r="O6369" s="448"/>
      <c r="P6369" s="420"/>
      <c r="Q6369" s="525" t="str">
        <f>IF(OR(SUM(J6370:J6370)&gt;0,SUM(O6370:O6370)&gt;0),"xx","")</f>
        <v/>
      </c>
      <c r="R6369" s="526" t="str">
        <f t="shared" si="1772"/>
        <v/>
      </c>
      <c r="S6369" s="526" t="str">
        <f t="shared" si="1765"/>
        <v/>
      </c>
      <c r="V6369" s="433" t="str">
        <f>VLOOKUP(A6369,[3]Cartilha!$A:$A,1,FALSE)</f>
        <v>10.4.14</v>
      </c>
      <c r="W6369" s="367"/>
    </row>
    <row r="6370" spans="1:23" ht="22.5" hidden="1" x14ac:dyDescent="0.2">
      <c r="A6370" s="623">
        <v>88432</v>
      </c>
      <c r="B6370" s="616" t="s">
        <v>3171</v>
      </c>
      <c r="C6370" s="620" t="s">
        <v>367</v>
      </c>
      <c r="D6370" s="612" t="s">
        <v>170</v>
      </c>
      <c r="E6370" s="621">
        <v>17.190000000000001</v>
      </c>
      <c r="F6370" s="614">
        <f t="shared" si="1779"/>
        <v>20.72</v>
      </c>
      <c r="G6370" s="510"/>
      <c r="H6370" s="426"/>
      <c r="I6370" s="422">
        <f>IF(ISBLANK(E6370),0,ROUND(F6370*G6370,2))</f>
        <v>0</v>
      </c>
      <c r="J6370" s="422">
        <f>IF(ISBLANK(G6370),0,ROUND(G6370*H6370,2))</f>
        <v>0</v>
      </c>
      <c r="K6370" s="419"/>
      <c r="L6370" s="423">
        <f>G6370</f>
        <v>0</v>
      </c>
      <c r="M6370" s="423">
        <f>H6370</f>
        <v>0</v>
      </c>
      <c r="N6370" s="422">
        <f>IF(ISBLANK(E6370),0,ROUND(F6370*L6370,2))</f>
        <v>0</v>
      </c>
      <c r="O6370" s="422">
        <f>IF(ISBLANK(L6370),0,ROUND(L6370*M6370,2))</f>
        <v>0</v>
      </c>
      <c r="P6370" s="420"/>
      <c r="Q6370" s="532"/>
      <c r="R6370" s="526" t="str">
        <f t="shared" si="1772"/>
        <v/>
      </c>
      <c r="S6370" s="526" t="str">
        <f t="shared" ref="S6370:S6433" si="1785">IF(Q6370="X","x",IF(Q6370="xx","x",IF(OR(J6370&gt;0,O6370&gt;0),"x","")))</f>
        <v/>
      </c>
      <c r="V6370" s="433">
        <f>VLOOKUP(A6370,[3]Cartilha!$A:$A,1,FALSE)</f>
        <v>88432</v>
      </c>
      <c r="W6370" s="367"/>
    </row>
    <row r="6371" spans="1:23" hidden="1" x14ac:dyDescent="0.2">
      <c r="A6371" s="623" t="s">
        <v>6457</v>
      </c>
      <c r="B6371" s="616"/>
      <c r="C6371" s="620" t="s">
        <v>6458</v>
      </c>
      <c r="D6371" s="612">
        <v>0</v>
      </c>
      <c r="E6371" s="621"/>
      <c r="F6371" s="614">
        <f t="shared" si="1779"/>
        <v>0</v>
      </c>
      <c r="G6371" s="518"/>
      <c r="H6371" s="446"/>
      <c r="I6371" s="447"/>
      <c r="J6371" s="448"/>
      <c r="K6371" s="419"/>
      <c r="L6371" s="446"/>
      <c r="M6371" s="446"/>
      <c r="N6371" s="447"/>
      <c r="O6371" s="448"/>
      <c r="P6371" s="420"/>
      <c r="Q6371" s="525" t="str">
        <f>IF(OR(SUM(J6371)&gt;0,SUM(O6371)&gt;0),"xx","")</f>
        <v/>
      </c>
      <c r="R6371" s="526" t="str">
        <f t="shared" si="1772"/>
        <v/>
      </c>
      <c r="S6371" s="526" t="str">
        <f t="shared" si="1785"/>
        <v/>
      </c>
      <c r="V6371" s="433" t="str">
        <f>VLOOKUP(A6371,[3]Cartilha!$A:$A,1,FALSE)</f>
        <v>10.4.15</v>
      </c>
      <c r="W6371" s="367"/>
    </row>
    <row r="6372" spans="1:23" hidden="1" x14ac:dyDescent="0.2">
      <c r="A6372" s="623" t="s">
        <v>2119</v>
      </c>
      <c r="B6372" s="616"/>
      <c r="C6372" s="620" t="s">
        <v>265</v>
      </c>
      <c r="D6372" s="612">
        <v>0</v>
      </c>
      <c r="E6372" s="621"/>
      <c r="F6372" s="614">
        <f t="shared" si="1779"/>
        <v>0</v>
      </c>
      <c r="G6372" s="518"/>
      <c r="H6372" s="446"/>
      <c r="I6372" s="447"/>
      <c r="J6372" s="448"/>
      <c r="K6372" s="419"/>
      <c r="L6372" s="446"/>
      <c r="M6372" s="446"/>
      <c r="N6372" s="447"/>
      <c r="O6372" s="448"/>
      <c r="P6372" s="420"/>
      <c r="Q6372" s="525" t="str">
        <f>IF(OR(SUM(J6373:J6376)&gt;0,SUM(O6373:O6376)&gt;0),"xx","")</f>
        <v/>
      </c>
      <c r="R6372" s="526" t="str">
        <f t="shared" si="1772"/>
        <v/>
      </c>
      <c r="S6372" s="526" t="str">
        <f t="shared" si="1785"/>
        <v/>
      </c>
      <c r="V6372" s="433" t="str">
        <f>VLOOKUP(A6372,[3]Cartilha!$A:$A,1,FALSE)</f>
        <v>10.4.16</v>
      </c>
      <c r="W6372" s="367"/>
    </row>
    <row r="6373" spans="1:23" hidden="1" x14ac:dyDescent="0.2">
      <c r="A6373" s="623">
        <v>102489</v>
      </c>
      <c r="B6373" s="616" t="s">
        <v>3171</v>
      </c>
      <c r="C6373" s="620" t="s">
        <v>6459</v>
      </c>
      <c r="D6373" s="612" t="s">
        <v>170</v>
      </c>
      <c r="E6373" s="621">
        <v>26</v>
      </c>
      <c r="F6373" s="614">
        <f t="shared" si="1779"/>
        <v>31.35</v>
      </c>
      <c r="G6373" s="510"/>
      <c r="H6373" s="426"/>
      <c r="I6373" s="422">
        <f>IF(ISBLANK(E6373),0,ROUND(F6373*G6373,2))</f>
        <v>0</v>
      </c>
      <c r="J6373" s="422">
        <f>IF(ISBLANK(G6373),0,ROUND(G6373*H6373,2))</f>
        <v>0</v>
      </c>
      <c r="K6373" s="419"/>
      <c r="L6373" s="423">
        <f t="shared" ref="L6373:M6376" si="1786">G6373</f>
        <v>0</v>
      </c>
      <c r="M6373" s="423">
        <f t="shared" si="1786"/>
        <v>0</v>
      </c>
      <c r="N6373" s="422">
        <f>IF(ISBLANK(E6373),0,ROUND(F6373*L6373,2))</f>
        <v>0</v>
      </c>
      <c r="O6373" s="422">
        <f>IF(ISBLANK(L6373),0,ROUND(L6373*M6373,2))</f>
        <v>0</v>
      </c>
      <c r="P6373" s="420"/>
      <c r="Q6373" s="532"/>
      <c r="R6373" s="526" t="str">
        <f t="shared" si="1772"/>
        <v/>
      </c>
      <c r="S6373" s="526" t="str">
        <f t="shared" si="1785"/>
        <v/>
      </c>
      <c r="V6373" s="433">
        <f>VLOOKUP(A6373,[3]Cartilha!$A:$A,1,FALSE)</f>
        <v>102489</v>
      </c>
      <c r="W6373" s="367"/>
    </row>
    <row r="6374" spans="1:23" hidden="1" x14ac:dyDescent="0.2">
      <c r="A6374" s="623">
        <v>102491</v>
      </c>
      <c r="B6374" s="616" t="s">
        <v>3171</v>
      </c>
      <c r="C6374" s="620" t="s">
        <v>6460</v>
      </c>
      <c r="D6374" s="612" t="s">
        <v>170</v>
      </c>
      <c r="E6374" s="621">
        <v>18.46</v>
      </c>
      <c r="F6374" s="614">
        <f t="shared" si="1779"/>
        <v>22.26</v>
      </c>
      <c r="G6374" s="510"/>
      <c r="H6374" s="426">
        <v>22.68</v>
      </c>
      <c r="I6374" s="422">
        <f>IF(ISBLANK(E6374),0,ROUND(F6374*G6374,2))</f>
        <v>0</v>
      </c>
      <c r="J6374" s="422">
        <f>IF(ISBLANK(G6374),0,ROUND(G6374*H6374,2))</f>
        <v>0</v>
      </c>
      <c r="K6374" s="419"/>
      <c r="L6374" s="423">
        <f t="shared" si="1786"/>
        <v>0</v>
      </c>
      <c r="M6374" s="423">
        <f t="shared" si="1786"/>
        <v>22.68</v>
      </c>
      <c r="N6374" s="422">
        <f>IF(ISBLANK(E6374),0,ROUND(F6374*L6374,2))</f>
        <v>0</v>
      </c>
      <c r="O6374" s="422">
        <f>IF(ISBLANK(L6374),0,ROUND(L6374*M6374,2))</f>
        <v>0</v>
      </c>
      <c r="P6374" s="420"/>
      <c r="Q6374" s="532"/>
      <c r="R6374" s="526" t="str">
        <f t="shared" si="1772"/>
        <v/>
      </c>
      <c r="S6374" s="526" t="str">
        <f t="shared" si="1785"/>
        <v/>
      </c>
      <c r="V6374" s="433">
        <f>VLOOKUP(A6374,[3]Cartilha!$A:$A,1,FALSE)</f>
        <v>102491</v>
      </c>
      <c r="W6374" s="367"/>
    </row>
    <row r="6375" spans="1:23" hidden="1" x14ac:dyDescent="0.2">
      <c r="A6375" s="623">
        <v>102492</v>
      </c>
      <c r="B6375" s="616" t="s">
        <v>3171</v>
      </c>
      <c r="C6375" s="620" t="s">
        <v>6461</v>
      </c>
      <c r="D6375" s="612" t="s">
        <v>170</v>
      </c>
      <c r="E6375" s="621">
        <v>21.91</v>
      </c>
      <c r="F6375" s="614">
        <f t="shared" si="1779"/>
        <v>26.41</v>
      </c>
      <c r="G6375" s="510"/>
      <c r="H6375" s="426"/>
      <c r="I6375" s="422">
        <f>IF(ISBLANK(E6375),0,ROUND(F6375*G6375,2))</f>
        <v>0</v>
      </c>
      <c r="J6375" s="422">
        <f>IF(ISBLANK(G6375),0,ROUND(G6375*H6375,2))</f>
        <v>0</v>
      </c>
      <c r="K6375" s="419"/>
      <c r="L6375" s="423">
        <f t="shared" si="1786"/>
        <v>0</v>
      </c>
      <c r="M6375" s="423">
        <f t="shared" si="1786"/>
        <v>0</v>
      </c>
      <c r="N6375" s="422">
        <f>IF(ISBLANK(E6375),0,ROUND(F6375*L6375,2))</f>
        <v>0</v>
      </c>
      <c r="O6375" s="422">
        <f>IF(ISBLANK(L6375),0,ROUND(L6375*M6375,2))</f>
        <v>0</v>
      </c>
      <c r="P6375" s="420"/>
      <c r="Q6375" s="532"/>
      <c r="R6375" s="526" t="str">
        <f t="shared" si="1772"/>
        <v/>
      </c>
      <c r="S6375" s="526" t="str">
        <f t="shared" si="1785"/>
        <v/>
      </c>
      <c r="V6375" s="433">
        <f>VLOOKUP(A6375,[3]Cartilha!$A:$A,1,FALSE)</f>
        <v>102492</v>
      </c>
      <c r="W6375" s="367"/>
    </row>
    <row r="6376" spans="1:23" hidden="1" x14ac:dyDescent="0.2">
      <c r="A6376" s="623">
        <v>102494</v>
      </c>
      <c r="B6376" s="616" t="s">
        <v>3171</v>
      </c>
      <c r="C6376" s="620" t="s">
        <v>6462</v>
      </c>
      <c r="D6376" s="612" t="s">
        <v>170</v>
      </c>
      <c r="E6376" s="621">
        <v>52.66</v>
      </c>
      <c r="F6376" s="614">
        <f t="shared" si="1779"/>
        <v>63.49</v>
      </c>
      <c r="G6376" s="510"/>
      <c r="H6376" s="426"/>
      <c r="I6376" s="422">
        <f>IF(ISBLANK(E6376),0,ROUND(F6376*G6376,2))</f>
        <v>0</v>
      </c>
      <c r="J6376" s="422">
        <f>IF(ISBLANK(G6376),0,ROUND(G6376*H6376,2))</f>
        <v>0</v>
      </c>
      <c r="K6376" s="419"/>
      <c r="L6376" s="423">
        <f t="shared" si="1786"/>
        <v>0</v>
      </c>
      <c r="M6376" s="423">
        <f t="shared" si="1786"/>
        <v>0</v>
      </c>
      <c r="N6376" s="422">
        <f>IF(ISBLANK(E6376),0,ROUND(F6376*L6376,2))</f>
        <v>0</v>
      </c>
      <c r="O6376" s="422">
        <f>IF(ISBLANK(L6376),0,ROUND(L6376*M6376,2))</f>
        <v>0</v>
      </c>
      <c r="P6376" s="420"/>
      <c r="Q6376" s="532"/>
      <c r="R6376" s="526" t="str">
        <f t="shared" si="1772"/>
        <v/>
      </c>
      <c r="S6376" s="526" t="str">
        <f t="shared" si="1785"/>
        <v/>
      </c>
      <c r="V6376" s="433">
        <f>VLOOKUP(A6376,[3]Cartilha!$A:$A,1,FALSE)</f>
        <v>102494</v>
      </c>
      <c r="W6376" s="367"/>
    </row>
    <row r="6377" spans="1:23" hidden="1" x14ac:dyDescent="0.2">
      <c r="A6377" s="623" t="s">
        <v>6463</v>
      </c>
      <c r="B6377" s="616"/>
      <c r="C6377" s="620" t="s">
        <v>6464</v>
      </c>
      <c r="D6377" s="612">
        <v>0</v>
      </c>
      <c r="E6377" s="621"/>
      <c r="F6377" s="614">
        <f t="shared" si="1779"/>
        <v>0</v>
      </c>
      <c r="G6377" s="518"/>
      <c r="H6377" s="446"/>
      <c r="I6377" s="447"/>
      <c r="J6377" s="448"/>
      <c r="K6377" s="419"/>
      <c r="L6377" s="446"/>
      <c r="M6377" s="446"/>
      <c r="N6377" s="447"/>
      <c r="O6377" s="448"/>
      <c r="P6377" s="420"/>
      <c r="Q6377" s="525" t="str">
        <f>IF(OR(SUM(J6377)&gt;0,SUM(O6377)&gt;0),"xx","")</f>
        <v/>
      </c>
      <c r="R6377" s="526" t="str">
        <f t="shared" si="1772"/>
        <v/>
      </c>
      <c r="S6377" s="526" t="str">
        <f t="shared" si="1785"/>
        <v/>
      </c>
      <c r="V6377" s="433" t="str">
        <f>VLOOKUP(A6377,[3]Cartilha!$A:$A,1,FALSE)</f>
        <v>10.5</v>
      </c>
      <c r="W6377" s="367"/>
    </row>
    <row r="6378" spans="1:23" hidden="1" x14ac:dyDescent="0.2">
      <c r="A6378" s="623" t="s">
        <v>2153</v>
      </c>
      <c r="B6378" s="616"/>
      <c r="C6378" s="620" t="s">
        <v>12</v>
      </c>
      <c r="D6378" s="612">
        <v>0</v>
      </c>
      <c r="E6378" s="621"/>
      <c r="F6378" s="614">
        <f t="shared" si="1779"/>
        <v>0</v>
      </c>
      <c r="G6378" s="518"/>
      <c r="H6378" s="446"/>
      <c r="I6378" s="447"/>
      <c r="J6378" s="448"/>
      <c r="K6378" s="419"/>
      <c r="L6378" s="446"/>
      <c r="M6378" s="446"/>
      <c r="N6378" s="447"/>
      <c r="O6378" s="448"/>
      <c r="P6378" s="420"/>
      <c r="Q6378" s="525" t="str">
        <f>IF(OR(SUM(J6380:J6529)&gt;0,SUM(O6380:O6529)&gt;0),"xx","")</f>
        <v/>
      </c>
      <c r="R6378" s="526" t="str">
        <f t="shared" si="1772"/>
        <v/>
      </c>
      <c r="S6378" s="526" t="str">
        <f t="shared" si="1785"/>
        <v/>
      </c>
      <c r="V6378" s="433" t="str">
        <f>VLOOKUP(A6378,[3]Cartilha!$A:$A,1,FALSE)</f>
        <v>10.6</v>
      </c>
      <c r="W6378" s="367"/>
    </row>
    <row r="6379" spans="1:23" hidden="1" x14ac:dyDescent="0.2">
      <c r="A6379" s="623" t="s">
        <v>2154</v>
      </c>
      <c r="B6379" s="616"/>
      <c r="C6379" s="620" t="s">
        <v>570</v>
      </c>
      <c r="D6379" s="612">
        <v>0</v>
      </c>
      <c r="E6379" s="621"/>
      <c r="F6379" s="614">
        <f t="shared" si="1779"/>
        <v>0</v>
      </c>
      <c r="G6379" s="518"/>
      <c r="H6379" s="446"/>
      <c r="I6379" s="447"/>
      <c r="J6379" s="448"/>
      <c r="K6379" s="419"/>
      <c r="L6379" s="446"/>
      <c r="M6379" s="446"/>
      <c r="N6379" s="447"/>
      <c r="O6379" s="448"/>
      <c r="P6379" s="420"/>
      <c r="Q6379" s="525" t="str">
        <f>IF(OR(SUM(J6380:J6380)&gt;0,SUM(O6380:O6380)&gt;0),"xx","")</f>
        <v/>
      </c>
      <c r="R6379" s="526" t="str">
        <f t="shared" si="1772"/>
        <v/>
      </c>
      <c r="S6379" s="526" t="str">
        <f t="shared" si="1785"/>
        <v/>
      </c>
      <c r="V6379" s="433" t="str">
        <f>VLOOKUP(A6379,[3]Cartilha!$A:$A,1,FALSE)</f>
        <v>10.6.1</v>
      </c>
      <c r="W6379" s="367"/>
    </row>
    <row r="6380" spans="1:23" hidden="1" x14ac:dyDescent="0.2">
      <c r="A6380" s="623">
        <v>87410</v>
      </c>
      <c r="B6380" s="616" t="s">
        <v>3171</v>
      </c>
      <c r="C6380" s="620" t="s">
        <v>3951</v>
      </c>
      <c r="D6380" s="612" t="s">
        <v>171</v>
      </c>
      <c r="E6380" s="621">
        <v>766.2</v>
      </c>
      <c r="F6380" s="614">
        <f t="shared" si="1779"/>
        <v>923.73</v>
      </c>
      <c r="G6380" s="510"/>
      <c r="H6380" s="426"/>
      <c r="I6380" s="422">
        <f>IF(ISBLANK(E6380),0,ROUND(F6380*G6380,2))</f>
        <v>0</v>
      </c>
      <c r="J6380" s="422">
        <f>IF(ISBLANK(G6380),0,ROUND(G6380*H6380,2))</f>
        <v>0</v>
      </c>
      <c r="K6380" s="419"/>
      <c r="L6380" s="423">
        <f>G6380</f>
        <v>0</v>
      </c>
      <c r="M6380" s="423">
        <f>H6380</f>
        <v>0</v>
      </c>
      <c r="N6380" s="422">
        <f>IF(ISBLANK(E6380),0,ROUND(F6380*L6380,2))</f>
        <v>0</v>
      </c>
      <c r="O6380" s="422">
        <f>IF(ISBLANK(L6380),0,ROUND(L6380*M6380,2))</f>
        <v>0</v>
      </c>
      <c r="P6380" s="420"/>
      <c r="Q6380" s="532"/>
      <c r="R6380" s="526" t="str">
        <f t="shared" ref="R6380:R6443" si="1787">IF(Q6380="X","x",IF(Q6380="xx","x",IF(O6380&gt;0,"x","")))</f>
        <v/>
      </c>
      <c r="S6380" s="526" t="str">
        <f t="shared" si="1785"/>
        <v/>
      </c>
      <c r="V6380" s="433">
        <f>VLOOKUP(A6380,[3]Cartilha!$A:$A,1,FALSE)</f>
        <v>87410</v>
      </c>
      <c r="W6380" s="367"/>
    </row>
    <row r="6381" spans="1:23" hidden="1" x14ac:dyDescent="0.2">
      <c r="A6381" s="623" t="s">
        <v>2155</v>
      </c>
      <c r="B6381" s="616"/>
      <c r="C6381" s="620" t="s">
        <v>540</v>
      </c>
      <c r="D6381" s="633">
        <v>0</v>
      </c>
      <c r="E6381" s="621"/>
      <c r="F6381" s="618">
        <f t="shared" si="1779"/>
        <v>0</v>
      </c>
      <c r="G6381" s="518"/>
      <c r="H6381" s="446"/>
      <c r="I6381" s="447"/>
      <c r="J6381" s="448"/>
      <c r="K6381" s="419"/>
      <c r="L6381" s="446"/>
      <c r="M6381" s="446"/>
      <c r="N6381" s="447"/>
      <c r="O6381" s="448"/>
      <c r="P6381" s="420"/>
      <c r="Q6381" s="525" t="str">
        <f>IF(OR(SUM(J6382:J6386)&gt;0,SUM(O6382:O6386)&gt;0),"xx","")</f>
        <v/>
      </c>
      <c r="R6381" s="526" t="str">
        <f t="shared" si="1787"/>
        <v/>
      </c>
      <c r="S6381" s="526" t="str">
        <f t="shared" si="1785"/>
        <v/>
      </c>
      <c r="V6381" s="433" t="str">
        <f>VLOOKUP(A6381,[3]Cartilha!$A:$A,1,FALSE)</f>
        <v>10.6.2</v>
      </c>
      <c r="W6381" s="367"/>
    </row>
    <row r="6382" spans="1:23" ht="22.5" hidden="1" x14ac:dyDescent="0.2">
      <c r="A6382" s="623">
        <v>87388</v>
      </c>
      <c r="B6382" s="616" t="s">
        <v>3171</v>
      </c>
      <c r="C6382" s="620" t="s">
        <v>3952</v>
      </c>
      <c r="D6382" s="612" t="s">
        <v>171</v>
      </c>
      <c r="E6382" s="621">
        <v>3872.64</v>
      </c>
      <c r="F6382" s="614">
        <f t="shared" si="1779"/>
        <v>4668.8500000000004</v>
      </c>
      <c r="G6382" s="510"/>
      <c r="H6382" s="426"/>
      <c r="I6382" s="422">
        <f>IF(ISBLANK(E6382),0,ROUND(F6382*G6382,2))</f>
        <v>0</v>
      </c>
      <c r="J6382" s="422">
        <f>IF(ISBLANK(G6382),0,ROUND(G6382*H6382,2))</f>
        <v>0</v>
      </c>
      <c r="K6382" s="419"/>
      <c r="L6382" s="423">
        <f t="shared" ref="L6382:M6386" si="1788">G6382</f>
        <v>0</v>
      </c>
      <c r="M6382" s="423">
        <f t="shared" si="1788"/>
        <v>0</v>
      </c>
      <c r="N6382" s="422">
        <f>IF(ISBLANK(E6382),0,ROUND(F6382*L6382,2))</f>
        <v>0</v>
      </c>
      <c r="O6382" s="422">
        <f>IF(ISBLANK(L6382),0,ROUND(L6382*M6382,2))</f>
        <v>0</v>
      </c>
      <c r="P6382" s="420"/>
      <c r="Q6382" s="532"/>
      <c r="R6382" s="526" t="str">
        <f t="shared" si="1787"/>
        <v/>
      </c>
      <c r="S6382" s="526" t="str">
        <f t="shared" si="1785"/>
        <v/>
      </c>
      <c r="V6382" s="433">
        <f>VLOOKUP(A6382,[3]Cartilha!$A:$A,1,FALSE)</f>
        <v>87388</v>
      </c>
      <c r="W6382" s="367"/>
    </row>
    <row r="6383" spans="1:23" ht="22.5" hidden="1" x14ac:dyDescent="0.2">
      <c r="A6383" s="623">
        <v>87389</v>
      </c>
      <c r="B6383" s="616" t="s">
        <v>3171</v>
      </c>
      <c r="C6383" s="620" t="s">
        <v>3953</v>
      </c>
      <c r="D6383" s="612" t="s">
        <v>171</v>
      </c>
      <c r="E6383" s="621">
        <v>3882.27</v>
      </c>
      <c r="F6383" s="614">
        <f t="shared" si="1779"/>
        <v>4680.46</v>
      </c>
      <c r="G6383" s="510"/>
      <c r="H6383" s="426"/>
      <c r="I6383" s="422">
        <f>IF(ISBLANK(E6383),0,ROUND(F6383*G6383,2))</f>
        <v>0</v>
      </c>
      <c r="J6383" s="422">
        <f>IF(ISBLANK(G6383),0,ROUND(G6383*H6383,2))</f>
        <v>0</v>
      </c>
      <c r="K6383" s="419"/>
      <c r="L6383" s="423">
        <f t="shared" si="1788"/>
        <v>0</v>
      </c>
      <c r="M6383" s="423">
        <f t="shared" si="1788"/>
        <v>0</v>
      </c>
      <c r="N6383" s="422">
        <f>IF(ISBLANK(E6383),0,ROUND(F6383*L6383,2))</f>
        <v>0</v>
      </c>
      <c r="O6383" s="422">
        <f>IF(ISBLANK(L6383),0,ROUND(L6383*M6383,2))</f>
        <v>0</v>
      </c>
      <c r="P6383" s="420"/>
      <c r="Q6383" s="532"/>
      <c r="R6383" s="526" t="str">
        <f t="shared" si="1787"/>
        <v/>
      </c>
      <c r="S6383" s="526" t="str">
        <f t="shared" si="1785"/>
        <v/>
      </c>
      <c r="V6383" s="433">
        <f>VLOOKUP(A6383,[3]Cartilha!$A:$A,1,FALSE)</f>
        <v>87389</v>
      </c>
      <c r="W6383" s="367"/>
    </row>
    <row r="6384" spans="1:23" ht="22.5" hidden="1" x14ac:dyDescent="0.2">
      <c r="A6384" s="623">
        <v>87390</v>
      </c>
      <c r="B6384" s="616" t="s">
        <v>3171</v>
      </c>
      <c r="C6384" s="620" t="s">
        <v>3954</v>
      </c>
      <c r="D6384" s="612" t="s">
        <v>171</v>
      </c>
      <c r="E6384" s="621">
        <v>3898.14</v>
      </c>
      <c r="F6384" s="614">
        <f t="shared" si="1779"/>
        <v>4699.6000000000004</v>
      </c>
      <c r="G6384" s="510"/>
      <c r="H6384" s="426"/>
      <c r="I6384" s="422">
        <f>IF(ISBLANK(E6384),0,ROUND(F6384*G6384,2))</f>
        <v>0</v>
      </c>
      <c r="J6384" s="422">
        <f>IF(ISBLANK(G6384),0,ROUND(G6384*H6384,2))</f>
        <v>0</v>
      </c>
      <c r="K6384" s="419"/>
      <c r="L6384" s="423">
        <f t="shared" si="1788"/>
        <v>0</v>
      </c>
      <c r="M6384" s="423">
        <f t="shared" si="1788"/>
        <v>0</v>
      </c>
      <c r="N6384" s="422">
        <f>IF(ISBLANK(E6384),0,ROUND(F6384*L6384,2))</f>
        <v>0</v>
      </c>
      <c r="O6384" s="422">
        <f>IF(ISBLANK(L6384),0,ROUND(L6384*M6384,2))</f>
        <v>0</v>
      </c>
      <c r="P6384" s="420"/>
      <c r="Q6384" s="532"/>
      <c r="R6384" s="526" t="str">
        <f t="shared" si="1787"/>
        <v/>
      </c>
      <c r="S6384" s="526" t="str">
        <f t="shared" si="1785"/>
        <v/>
      </c>
      <c r="V6384" s="433">
        <f>VLOOKUP(A6384,[3]Cartilha!$A:$A,1,FALSE)</f>
        <v>87390</v>
      </c>
      <c r="W6384" s="367"/>
    </row>
    <row r="6385" spans="1:23" ht="22.5" hidden="1" x14ac:dyDescent="0.2">
      <c r="A6385" s="623">
        <v>87404</v>
      </c>
      <c r="B6385" s="616" t="s">
        <v>3171</v>
      </c>
      <c r="C6385" s="620" t="s">
        <v>3955</v>
      </c>
      <c r="D6385" s="612" t="s">
        <v>171</v>
      </c>
      <c r="E6385" s="621">
        <v>4036.7</v>
      </c>
      <c r="F6385" s="614">
        <f t="shared" si="1779"/>
        <v>4866.6499999999996</v>
      </c>
      <c r="G6385" s="510"/>
      <c r="H6385" s="426"/>
      <c r="I6385" s="422">
        <f>IF(ISBLANK(E6385),0,ROUND(F6385*G6385,2))</f>
        <v>0</v>
      </c>
      <c r="J6385" s="422">
        <f>IF(ISBLANK(G6385),0,ROUND(G6385*H6385,2))</f>
        <v>0</v>
      </c>
      <c r="K6385" s="419"/>
      <c r="L6385" s="423">
        <f t="shared" si="1788"/>
        <v>0</v>
      </c>
      <c r="M6385" s="423">
        <f t="shared" si="1788"/>
        <v>0</v>
      </c>
      <c r="N6385" s="422">
        <f>IF(ISBLANK(E6385),0,ROUND(F6385*L6385,2))</f>
        <v>0</v>
      </c>
      <c r="O6385" s="422">
        <f>IF(ISBLANK(L6385),0,ROUND(L6385*M6385,2))</f>
        <v>0</v>
      </c>
      <c r="P6385" s="420"/>
      <c r="Q6385" s="532"/>
      <c r="R6385" s="526" t="str">
        <f t="shared" si="1787"/>
        <v/>
      </c>
      <c r="S6385" s="526" t="str">
        <f t="shared" si="1785"/>
        <v/>
      </c>
      <c r="V6385" s="433">
        <f>VLOOKUP(A6385,[3]Cartilha!$A:$A,1,FALSE)</f>
        <v>87404</v>
      </c>
      <c r="W6385" s="367"/>
    </row>
    <row r="6386" spans="1:23" ht="22.5" hidden="1" x14ac:dyDescent="0.2">
      <c r="A6386" s="623">
        <v>87405</v>
      </c>
      <c r="B6386" s="616" t="s">
        <v>3171</v>
      </c>
      <c r="C6386" s="620" t="s">
        <v>571</v>
      </c>
      <c r="D6386" s="612" t="s">
        <v>171</v>
      </c>
      <c r="E6386" s="621">
        <v>4038.08</v>
      </c>
      <c r="F6386" s="614">
        <f t="shared" si="1779"/>
        <v>4868.3100000000004</v>
      </c>
      <c r="G6386" s="510"/>
      <c r="H6386" s="426"/>
      <c r="I6386" s="422">
        <f>IF(ISBLANK(E6386),0,ROUND(F6386*G6386,2))</f>
        <v>0</v>
      </c>
      <c r="J6386" s="422">
        <f>IF(ISBLANK(G6386),0,ROUND(G6386*H6386,2))</f>
        <v>0</v>
      </c>
      <c r="K6386" s="419"/>
      <c r="L6386" s="423">
        <f t="shared" si="1788"/>
        <v>0</v>
      </c>
      <c r="M6386" s="423">
        <f t="shared" si="1788"/>
        <v>0</v>
      </c>
      <c r="N6386" s="422">
        <f>IF(ISBLANK(E6386),0,ROUND(F6386*L6386,2))</f>
        <v>0</v>
      </c>
      <c r="O6386" s="422">
        <f>IF(ISBLANK(L6386),0,ROUND(L6386*M6386,2))</f>
        <v>0</v>
      </c>
      <c r="P6386" s="420"/>
      <c r="Q6386" s="532"/>
      <c r="R6386" s="526" t="str">
        <f t="shared" si="1787"/>
        <v/>
      </c>
      <c r="S6386" s="526" t="str">
        <f t="shared" si="1785"/>
        <v/>
      </c>
      <c r="V6386" s="433">
        <f>VLOOKUP(A6386,[3]Cartilha!$A:$A,1,FALSE)</f>
        <v>87405</v>
      </c>
      <c r="W6386" s="367"/>
    </row>
    <row r="6387" spans="1:23" hidden="1" x14ac:dyDescent="0.2">
      <c r="A6387" s="623" t="s">
        <v>2156</v>
      </c>
      <c r="B6387" s="616"/>
      <c r="C6387" s="620" t="s">
        <v>369</v>
      </c>
      <c r="D6387" s="633">
        <v>0</v>
      </c>
      <c r="E6387" s="621"/>
      <c r="F6387" s="618">
        <f t="shared" si="1779"/>
        <v>0</v>
      </c>
      <c r="G6387" s="518"/>
      <c r="H6387" s="446"/>
      <c r="I6387" s="447"/>
      <c r="J6387" s="448"/>
      <c r="K6387" s="419"/>
      <c r="L6387" s="446"/>
      <c r="M6387" s="446"/>
      <c r="N6387" s="447"/>
      <c r="O6387" s="448"/>
      <c r="P6387" s="420"/>
      <c r="Q6387" s="525" t="str">
        <f>IF(OR(SUM(J6388:J6405)&gt;0,SUM(O6388:O6405)&gt;0),"xx","")</f>
        <v/>
      </c>
      <c r="R6387" s="526" t="str">
        <f t="shared" si="1787"/>
        <v/>
      </c>
      <c r="S6387" s="526" t="str">
        <f t="shared" si="1785"/>
        <v/>
      </c>
      <c r="V6387" s="433" t="str">
        <f>VLOOKUP(A6387,[3]Cartilha!$A:$A,1,FALSE)</f>
        <v>10.6.3</v>
      </c>
      <c r="W6387" s="367"/>
    </row>
    <row r="6388" spans="1:23" ht="22.5" hidden="1" x14ac:dyDescent="0.2">
      <c r="A6388" s="623">
        <v>87382</v>
      </c>
      <c r="B6388" s="616" t="s">
        <v>3171</v>
      </c>
      <c r="C6388" s="620" t="s">
        <v>3956</v>
      </c>
      <c r="D6388" s="612" t="s">
        <v>171</v>
      </c>
      <c r="E6388" s="621">
        <v>1407.84</v>
      </c>
      <c r="F6388" s="614">
        <f t="shared" si="1779"/>
        <v>1697.29</v>
      </c>
      <c r="G6388" s="510"/>
      <c r="H6388" s="426"/>
      <c r="I6388" s="422">
        <f t="shared" ref="I6388:I6405" si="1789">IF(ISBLANK(E6388),0,ROUND(F6388*G6388,2))</f>
        <v>0</v>
      </c>
      <c r="J6388" s="422">
        <f t="shared" ref="J6388:J6405" si="1790">IF(ISBLANK(G6388),0,ROUND(G6388*H6388,2))</f>
        <v>0</v>
      </c>
      <c r="K6388" s="419"/>
      <c r="L6388" s="423">
        <f t="shared" ref="L6388:L6405" si="1791">G6388</f>
        <v>0</v>
      </c>
      <c r="M6388" s="423">
        <f t="shared" ref="M6388:M6405" si="1792">H6388</f>
        <v>0</v>
      </c>
      <c r="N6388" s="422">
        <f t="shared" ref="N6388:N6405" si="1793">IF(ISBLANK(E6388),0,ROUND(F6388*L6388,2))</f>
        <v>0</v>
      </c>
      <c r="O6388" s="422">
        <f t="shared" ref="O6388:O6405" si="1794">IF(ISBLANK(L6388),0,ROUND(L6388*M6388,2))</f>
        <v>0</v>
      </c>
      <c r="P6388" s="420"/>
      <c r="Q6388" s="532"/>
      <c r="R6388" s="526" t="str">
        <f t="shared" si="1787"/>
        <v/>
      </c>
      <c r="S6388" s="526" t="str">
        <f t="shared" si="1785"/>
        <v/>
      </c>
      <c r="V6388" s="433">
        <f>VLOOKUP(A6388,[3]Cartilha!$A:$A,1,FALSE)</f>
        <v>87382</v>
      </c>
      <c r="W6388" s="367"/>
    </row>
    <row r="6389" spans="1:23" ht="22.5" hidden="1" x14ac:dyDescent="0.2">
      <c r="A6389" s="623">
        <v>87383</v>
      </c>
      <c r="B6389" s="616" t="s">
        <v>3171</v>
      </c>
      <c r="C6389" s="620" t="s">
        <v>3957</v>
      </c>
      <c r="D6389" s="612" t="s">
        <v>171</v>
      </c>
      <c r="E6389" s="621">
        <v>1400.28</v>
      </c>
      <c r="F6389" s="614">
        <f t="shared" si="1779"/>
        <v>1688.18</v>
      </c>
      <c r="G6389" s="510"/>
      <c r="H6389" s="426"/>
      <c r="I6389" s="422">
        <f t="shared" si="1789"/>
        <v>0</v>
      </c>
      <c r="J6389" s="422">
        <f t="shared" si="1790"/>
        <v>0</v>
      </c>
      <c r="K6389" s="419"/>
      <c r="L6389" s="423">
        <f t="shared" si="1791"/>
        <v>0</v>
      </c>
      <c r="M6389" s="423">
        <f t="shared" si="1792"/>
        <v>0</v>
      </c>
      <c r="N6389" s="422">
        <f t="shared" si="1793"/>
        <v>0</v>
      </c>
      <c r="O6389" s="422">
        <f t="shared" si="1794"/>
        <v>0</v>
      </c>
      <c r="P6389" s="420"/>
      <c r="Q6389" s="532"/>
      <c r="R6389" s="526" t="str">
        <f t="shared" si="1787"/>
        <v/>
      </c>
      <c r="S6389" s="526" t="str">
        <f t="shared" si="1785"/>
        <v/>
      </c>
      <c r="V6389" s="433">
        <f>VLOOKUP(A6389,[3]Cartilha!$A:$A,1,FALSE)</f>
        <v>87383</v>
      </c>
      <c r="W6389" s="367"/>
    </row>
    <row r="6390" spans="1:23" ht="22.5" hidden="1" x14ac:dyDescent="0.2">
      <c r="A6390" s="623">
        <v>87384</v>
      </c>
      <c r="B6390" s="616" t="s">
        <v>3171</v>
      </c>
      <c r="C6390" s="620" t="s">
        <v>3958</v>
      </c>
      <c r="D6390" s="612" t="s">
        <v>171</v>
      </c>
      <c r="E6390" s="621">
        <v>1390.52</v>
      </c>
      <c r="F6390" s="614">
        <f t="shared" si="1779"/>
        <v>1676.41</v>
      </c>
      <c r="G6390" s="510"/>
      <c r="H6390" s="426"/>
      <c r="I6390" s="422">
        <f t="shared" si="1789"/>
        <v>0</v>
      </c>
      <c r="J6390" s="422">
        <f t="shared" si="1790"/>
        <v>0</v>
      </c>
      <c r="K6390" s="419"/>
      <c r="L6390" s="423">
        <f t="shared" si="1791"/>
        <v>0</v>
      </c>
      <c r="M6390" s="423">
        <f t="shared" si="1792"/>
        <v>0</v>
      </c>
      <c r="N6390" s="422">
        <f t="shared" si="1793"/>
        <v>0</v>
      </c>
      <c r="O6390" s="422">
        <f t="shared" si="1794"/>
        <v>0</v>
      </c>
      <c r="P6390" s="420"/>
      <c r="Q6390" s="532"/>
      <c r="R6390" s="526" t="str">
        <f t="shared" si="1787"/>
        <v/>
      </c>
      <c r="S6390" s="526" t="str">
        <f t="shared" si="1785"/>
        <v/>
      </c>
      <c r="V6390" s="433">
        <f>VLOOKUP(A6390,[3]Cartilha!$A:$A,1,FALSE)</f>
        <v>87384</v>
      </c>
      <c r="W6390" s="367"/>
    </row>
    <row r="6391" spans="1:23" ht="22.5" hidden="1" x14ac:dyDescent="0.2">
      <c r="A6391" s="623">
        <v>87391</v>
      </c>
      <c r="B6391" s="616" t="s">
        <v>3171</v>
      </c>
      <c r="C6391" s="620" t="s">
        <v>3959</v>
      </c>
      <c r="D6391" s="612" t="s">
        <v>171</v>
      </c>
      <c r="E6391" s="621">
        <v>4296.8100000000004</v>
      </c>
      <c r="F6391" s="614">
        <f t="shared" si="1779"/>
        <v>5180.2299999999996</v>
      </c>
      <c r="G6391" s="510"/>
      <c r="H6391" s="426"/>
      <c r="I6391" s="422">
        <f t="shared" si="1789"/>
        <v>0</v>
      </c>
      <c r="J6391" s="422">
        <f t="shared" si="1790"/>
        <v>0</v>
      </c>
      <c r="K6391" s="419"/>
      <c r="L6391" s="423">
        <f t="shared" si="1791"/>
        <v>0</v>
      </c>
      <c r="M6391" s="423">
        <f t="shared" si="1792"/>
        <v>0</v>
      </c>
      <c r="N6391" s="422">
        <f t="shared" si="1793"/>
        <v>0</v>
      </c>
      <c r="O6391" s="422">
        <f t="shared" si="1794"/>
        <v>0</v>
      </c>
      <c r="P6391" s="420"/>
      <c r="Q6391" s="532"/>
      <c r="R6391" s="526" t="str">
        <f t="shared" si="1787"/>
        <v/>
      </c>
      <c r="S6391" s="526" t="str">
        <f t="shared" si="1785"/>
        <v/>
      </c>
      <c r="V6391" s="433">
        <f>VLOOKUP(A6391,[3]Cartilha!$A:$A,1,FALSE)</f>
        <v>87391</v>
      </c>
      <c r="W6391" s="367"/>
    </row>
    <row r="6392" spans="1:23" ht="22.5" hidden="1" x14ac:dyDescent="0.2">
      <c r="A6392" s="623">
        <v>87393</v>
      </c>
      <c r="B6392" s="616" t="s">
        <v>3171</v>
      </c>
      <c r="C6392" s="620" t="s">
        <v>3960</v>
      </c>
      <c r="D6392" s="612" t="s">
        <v>171</v>
      </c>
      <c r="E6392" s="621">
        <v>4329.0600000000004</v>
      </c>
      <c r="F6392" s="614">
        <f t="shared" si="1779"/>
        <v>5219.1099999999997</v>
      </c>
      <c r="G6392" s="510"/>
      <c r="H6392" s="426"/>
      <c r="I6392" s="422">
        <f t="shared" si="1789"/>
        <v>0</v>
      </c>
      <c r="J6392" s="422">
        <f t="shared" si="1790"/>
        <v>0</v>
      </c>
      <c r="K6392" s="419"/>
      <c r="L6392" s="423">
        <f t="shared" si="1791"/>
        <v>0</v>
      </c>
      <c r="M6392" s="423">
        <f t="shared" si="1792"/>
        <v>0</v>
      </c>
      <c r="N6392" s="422">
        <f t="shared" si="1793"/>
        <v>0</v>
      </c>
      <c r="O6392" s="422">
        <f t="shared" si="1794"/>
        <v>0</v>
      </c>
      <c r="P6392" s="420"/>
      <c r="Q6392" s="532"/>
      <c r="R6392" s="526" t="str">
        <f t="shared" si="1787"/>
        <v/>
      </c>
      <c r="S6392" s="526" t="str">
        <f t="shared" si="1785"/>
        <v/>
      </c>
      <c r="V6392" s="433">
        <f>VLOOKUP(A6392,[3]Cartilha!$A:$A,1,FALSE)</f>
        <v>87393</v>
      </c>
      <c r="W6392" s="367"/>
    </row>
    <row r="6393" spans="1:23" ht="22.5" hidden="1" x14ac:dyDescent="0.2">
      <c r="A6393" s="623">
        <v>87394</v>
      </c>
      <c r="B6393" s="616" t="s">
        <v>3171</v>
      </c>
      <c r="C6393" s="620" t="s">
        <v>3961</v>
      </c>
      <c r="D6393" s="612" t="s">
        <v>171</v>
      </c>
      <c r="E6393" s="621">
        <v>4362.87</v>
      </c>
      <c r="F6393" s="614">
        <f t="shared" si="1779"/>
        <v>5259.88</v>
      </c>
      <c r="G6393" s="510"/>
      <c r="H6393" s="426"/>
      <c r="I6393" s="422">
        <f t="shared" si="1789"/>
        <v>0</v>
      </c>
      <c r="J6393" s="422">
        <f t="shared" si="1790"/>
        <v>0</v>
      </c>
      <c r="K6393" s="419"/>
      <c r="L6393" s="423">
        <f t="shared" si="1791"/>
        <v>0</v>
      </c>
      <c r="M6393" s="423">
        <f t="shared" si="1792"/>
        <v>0</v>
      </c>
      <c r="N6393" s="422">
        <f t="shared" si="1793"/>
        <v>0</v>
      </c>
      <c r="O6393" s="422">
        <f t="shared" si="1794"/>
        <v>0</v>
      </c>
      <c r="P6393" s="420"/>
      <c r="Q6393" s="532"/>
      <c r="R6393" s="526" t="str">
        <f t="shared" si="1787"/>
        <v/>
      </c>
      <c r="S6393" s="526" t="str">
        <f t="shared" si="1785"/>
        <v/>
      </c>
      <c r="V6393" s="433">
        <f>VLOOKUP(A6393,[3]Cartilha!$A:$A,1,FALSE)</f>
        <v>87394</v>
      </c>
      <c r="W6393" s="367"/>
    </row>
    <row r="6394" spans="1:23" ht="22.5" hidden="1" x14ac:dyDescent="0.2">
      <c r="A6394" s="623">
        <v>87395</v>
      </c>
      <c r="B6394" s="616" t="s">
        <v>3171</v>
      </c>
      <c r="C6394" s="620" t="s">
        <v>3962</v>
      </c>
      <c r="D6394" s="612" t="s">
        <v>171</v>
      </c>
      <c r="E6394" s="621">
        <v>2713.29</v>
      </c>
      <c r="F6394" s="614">
        <f t="shared" si="1779"/>
        <v>3271.14</v>
      </c>
      <c r="G6394" s="510"/>
      <c r="H6394" s="426"/>
      <c r="I6394" s="422">
        <f t="shared" si="1789"/>
        <v>0</v>
      </c>
      <c r="J6394" s="422">
        <f t="shared" si="1790"/>
        <v>0</v>
      </c>
      <c r="K6394" s="419"/>
      <c r="L6394" s="423">
        <f t="shared" si="1791"/>
        <v>0</v>
      </c>
      <c r="M6394" s="423">
        <f t="shared" si="1792"/>
        <v>0</v>
      </c>
      <c r="N6394" s="422">
        <f t="shared" si="1793"/>
        <v>0</v>
      </c>
      <c r="O6394" s="422">
        <f t="shared" si="1794"/>
        <v>0</v>
      </c>
      <c r="P6394" s="420"/>
      <c r="Q6394" s="532"/>
      <c r="R6394" s="526" t="str">
        <f t="shared" si="1787"/>
        <v/>
      </c>
      <c r="S6394" s="526" t="str">
        <f t="shared" si="1785"/>
        <v/>
      </c>
      <c r="V6394" s="433">
        <f>VLOOKUP(A6394,[3]Cartilha!$A:$A,1,FALSE)</f>
        <v>87395</v>
      </c>
      <c r="W6394" s="367"/>
    </row>
    <row r="6395" spans="1:23" ht="22.5" hidden="1" x14ac:dyDescent="0.2">
      <c r="A6395" s="623">
        <v>87396</v>
      </c>
      <c r="B6395" s="616" t="s">
        <v>3171</v>
      </c>
      <c r="C6395" s="620" t="s">
        <v>3963</v>
      </c>
      <c r="D6395" s="612" t="s">
        <v>171</v>
      </c>
      <c r="E6395" s="621">
        <v>2724.27</v>
      </c>
      <c r="F6395" s="614">
        <f t="shared" si="1779"/>
        <v>3284.38</v>
      </c>
      <c r="G6395" s="510"/>
      <c r="H6395" s="426"/>
      <c r="I6395" s="422">
        <f t="shared" si="1789"/>
        <v>0</v>
      </c>
      <c r="J6395" s="422">
        <f t="shared" si="1790"/>
        <v>0</v>
      </c>
      <c r="K6395" s="419"/>
      <c r="L6395" s="423">
        <f t="shared" si="1791"/>
        <v>0</v>
      </c>
      <c r="M6395" s="423">
        <f t="shared" si="1792"/>
        <v>0</v>
      </c>
      <c r="N6395" s="422">
        <f t="shared" si="1793"/>
        <v>0</v>
      </c>
      <c r="O6395" s="422">
        <f t="shared" si="1794"/>
        <v>0</v>
      </c>
      <c r="P6395" s="420"/>
      <c r="Q6395" s="532"/>
      <c r="R6395" s="526" t="str">
        <f t="shared" si="1787"/>
        <v/>
      </c>
      <c r="S6395" s="526" t="str">
        <f t="shared" si="1785"/>
        <v/>
      </c>
      <c r="V6395" s="433">
        <f>VLOOKUP(A6395,[3]Cartilha!$A:$A,1,FALSE)</f>
        <v>87396</v>
      </c>
      <c r="W6395" s="367"/>
    </row>
    <row r="6396" spans="1:23" ht="22.5" hidden="1" x14ac:dyDescent="0.2">
      <c r="A6396" s="623">
        <v>87397</v>
      </c>
      <c r="B6396" s="616" t="s">
        <v>3171</v>
      </c>
      <c r="C6396" s="620" t="s">
        <v>3964</v>
      </c>
      <c r="D6396" s="612" t="s">
        <v>171</v>
      </c>
      <c r="E6396" s="621">
        <v>2737.75</v>
      </c>
      <c r="F6396" s="614">
        <f t="shared" si="1779"/>
        <v>3300.63</v>
      </c>
      <c r="G6396" s="510"/>
      <c r="H6396" s="426"/>
      <c r="I6396" s="422">
        <f t="shared" si="1789"/>
        <v>0</v>
      </c>
      <c r="J6396" s="422">
        <f t="shared" si="1790"/>
        <v>0</v>
      </c>
      <c r="K6396" s="419"/>
      <c r="L6396" s="423">
        <f t="shared" si="1791"/>
        <v>0</v>
      </c>
      <c r="M6396" s="423">
        <f t="shared" si="1792"/>
        <v>0</v>
      </c>
      <c r="N6396" s="422">
        <f t="shared" si="1793"/>
        <v>0</v>
      </c>
      <c r="O6396" s="422">
        <f t="shared" si="1794"/>
        <v>0</v>
      </c>
      <c r="P6396" s="420"/>
      <c r="Q6396" s="532"/>
      <c r="R6396" s="526" t="str">
        <f t="shared" si="1787"/>
        <v/>
      </c>
      <c r="S6396" s="526" t="str">
        <f t="shared" si="1785"/>
        <v/>
      </c>
      <c r="V6396" s="433">
        <f>VLOOKUP(A6396,[3]Cartilha!$A:$A,1,FALSE)</f>
        <v>87397</v>
      </c>
      <c r="W6396" s="367"/>
    </row>
    <row r="6397" spans="1:23" ht="22.5" hidden="1" x14ac:dyDescent="0.2">
      <c r="A6397" s="623">
        <v>87398</v>
      </c>
      <c r="B6397" s="616" t="s">
        <v>3171</v>
      </c>
      <c r="C6397" s="620" t="s">
        <v>3965</v>
      </c>
      <c r="D6397" s="612" t="s">
        <v>171</v>
      </c>
      <c r="E6397" s="621">
        <v>1617.24</v>
      </c>
      <c r="F6397" s="614">
        <f t="shared" si="1779"/>
        <v>1949.74</v>
      </c>
      <c r="G6397" s="510"/>
      <c r="H6397" s="426"/>
      <c r="I6397" s="422">
        <f t="shared" si="1789"/>
        <v>0</v>
      </c>
      <c r="J6397" s="422">
        <f t="shared" si="1790"/>
        <v>0</v>
      </c>
      <c r="K6397" s="419"/>
      <c r="L6397" s="423">
        <f t="shared" si="1791"/>
        <v>0</v>
      </c>
      <c r="M6397" s="423">
        <f t="shared" si="1792"/>
        <v>0</v>
      </c>
      <c r="N6397" s="422">
        <f t="shared" si="1793"/>
        <v>0</v>
      </c>
      <c r="O6397" s="422">
        <f t="shared" si="1794"/>
        <v>0</v>
      </c>
      <c r="P6397" s="420"/>
      <c r="Q6397" s="532"/>
      <c r="R6397" s="526" t="str">
        <f t="shared" si="1787"/>
        <v/>
      </c>
      <c r="S6397" s="526" t="str">
        <f t="shared" si="1785"/>
        <v/>
      </c>
      <c r="V6397" s="433">
        <f>VLOOKUP(A6397,[3]Cartilha!$A:$A,1,FALSE)</f>
        <v>87398</v>
      </c>
      <c r="W6397" s="367"/>
    </row>
    <row r="6398" spans="1:23" hidden="1" x14ac:dyDescent="0.2">
      <c r="A6398" s="623">
        <v>87401</v>
      </c>
      <c r="B6398" s="616" t="s">
        <v>3171</v>
      </c>
      <c r="C6398" s="620" t="s">
        <v>3966</v>
      </c>
      <c r="D6398" s="612" t="s">
        <v>171</v>
      </c>
      <c r="E6398" s="621">
        <v>4594.45</v>
      </c>
      <c r="F6398" s="614">
        <f t="shared" si="1779"/>
        <v>5539.07</v>
      </c>
      <c r="G6398" s="510"/>
      <c r="H6398" s="426"/>
      <c r="I6398" s="422">
        <f t="shared" si="1789"/>
        <v>0</v>
      </c>
      <c r="J6398" s="422">
        <f t="shared" si="1790"/>
        <v>0</v>
      </c>
      <c r="K6398" s="419"/>
      <c r="L6398" s="423">
        <f t="shared" si="1791"/>
        <v>0</v>
      </c>
      <c r="M6398" s="423">
        <f t="shared" si="1792"/>
        <v>0</v>
      </c>
      <c r="N6398" s="422">
        <f t="shared" si="1793"/>
        <v>0</v>
      </c>
      <c r="O6398" s="422">
        <f t="shared" si="1794"/>
        <v>0</v>
      </c>
      <c r="P6398" s="420"/>
      <c r="Q6398" s="532"/>
      <c r="R6398" s="526" t="str">
        <f t="shared" si="1787"/>
        <v/>
      </c>
      <c r="S6398" s="526" t="str">
        <f t="shared" si="1785"/>
        <v/>
      </c>
      <c r="V6398" s="433">
        <f>VLOOKUP(A6398,[3]Cartilha!$A:$A,1,FALSE)</f>
        <v>87401</v>
      </c>
      <c r="W6398" s="367"/>
    </row>
    <row r="6399" spans="1:23" hidden="1" x14ac:dyDescent="0.2">
      <c r="A6399" s="623">
        <v>87402</v>
      </c>
      <c r="B6399" s="616" t="s">
        <v>3171</v>
      </c>
      <c r="C6399" s="620" t="s">
        <v>3967</v>
      </c>
      <c r="D6399" s="612" t="s">
        <v>171</v>
      </c>
      <c r="E6399" s="621">
        <v>2978.5</v>
      </c>
      <c r="F6399" s="614">
        <f t="shared" si="1779"/>
        <v>3590.88</v>
      </c>
      <c r="G6399" s="510"/>
      <c r="H6399" s="426"/>
      <c r="I6399" s="422">
        <f t="shared" si="1789"/>
        <v>0</v>
      </c>
      <c r="J6399" s="422">
        <f t="shared" si="1790"/>
        <v>0</v>
      </c>
      <c r="K6399" s="419"/>
      <c r="L6399" s="423">
        <f t="shared" si="1791"/>
        <v>0</v>
      </c>
      <c r="M6399" s="423">
        <f t="shared" si="1792"/>
        <v>0</v>
      </c>
      <c r="N6399" s="422">
        <f t="shared" si="1793"/>
        <v>0</v>
      </c>
      <c r="O6399" s="422">
        <f t="shared" si="1794"/>
        <v>0</v>
      </c>
      <c r="P6399" s="420"/>
      <c r="Q6399" s="532"/>
      <c r="R6399" s="526" t="str">
        <f t="shared" si="1787"/>
        <v/>
      </c>
      <c r="S6399" s="526" t="str">
        <f t="shared" si="1785"/>
        <v/>
      </c>
      <c r="V6399" s="433">
        <f>VLOOKUP(A6399,[3]Cartilha!$A:$A,1,FALSE)</f>
        <v>87402</v>
      </c>
      <c r="W6399" s="367"/>
    </row>
    <row r="6400" spans="1:23" hidden="1" x14ac:dyDescent="0.2">
      <c r="A6400" s="623">
        <v>87407</v>
      </c>
      <c r="B6400" s="616" t="s">
        <v>3171</v>
      </c>
      <c r="C6400" s="620" t="s">
        <v>3968</v>
      </c>
      <c r="D6400" s="612" t="s">
        <v>171</v>
      </c>
      <c r="E6400" s="621">
        <v>1437.66</v>
      </c>
      <c r="F6400" s="614">
        <f t="shared" si="1779"/>
        <v>1733.24</v>
      </c>
      <c r="G6400" s="510"/>
      <c r="H6400" s="426"/>
      <c r="I6400" s="422">
        <f t="shared" si="1789"/>
        <v>0</v>
      </c>
      <c r="J6400" s="422">
        <f t="shared" si="1790"/>
        <v>0</v>
      </c>
      <c r="K6400" s="419"/>
      <c r="L6400" s="423">
        <f t="shared" si="1791"/>
        <v>0</v>
      </c>
      <c r="M6400" s="423">
        <f t="shared" si="1792"/>
        <v>0</v>
      </c>
      <c r="N6400" s="422">
        <f t="shared" si="1793"/>
        <v>0</v>
      </c>
      <c r="O6400" s="422">
        <f t="shared" si="1794"/>
        <v>0</v>
      </c>
      <c r="P6400" s="420"/>
      <c r="Q6400" s="532"/>
      <c r="R6400" s="526" t="str">
        <f t="shared" si="1787"/>
        <v/>
      </c>
      <c r="S6400" s="526" t="str">
        <f t="shared" si="1785"/>
        <v/>
      </c>
      <c r="V6400" s="433">
        <f>VLOOKUP(A6400,[3]Cartilha!$A:$A,1,FALSE)</f>
        <v>87407</v>
      </c>
      <c r="W6400" s="367"/>
    </row>
    <row r="6401" spans="1:23" hidden="1" x14ac:dyDescent="0.2">
      <c r="A6401" s="623">
        <v>87408</v>
      </c>
      <c r="B6401" s="616" t="s">
        <v>3171</v>
      </c>
      <c r="C6401" s="620" t="s">
        <v>569</v>
      </c>
      <c r="D6401" s="612" t="s">
        <v>171</v>
      </c>
      <c r="E6401" s="621">
        <v>1422.9</v>
      </c>
      <c r="F6401" s="614">
        <f t="shared" si="1779"/>
        <v>1715.45</v>
      </c>
      <c r="G6401" s="510"/>
      <c r="H6401" s="426"/>
      <c r="I6401" s="422">
        <f t="shared" si="1789"/>
        <v>0</v>
      </c>
      <c r="J6401" s="422">
        <f t="shared" si="1790"/>
        <v>0</v>
      </c>
      <c r="K6401" s="419"/>
      <c r="L6401" s="423">
        <f t="shared" si="1791"/>
        <v>0</v>
      </c>
      <c r="M6401" s="423">
        <f t="shared" si="1792"/>
        <v>0</v>
      </c>
      <c r="N6401" s="422">
        <f t="shared" si="1793"/>
        <v>0</v>
      </c>
      <c r="O6401" s="422">
        <f t="shared" si="1794"/>
        <v>0</v>
      </c>
      <c r="P6401" s="420"/>
      <c r="Q6401" s="532"/>
      <c r="R6401" s="526" t="str">
        <f t="shared" si="1787"/>
        <v/>
      </c>
      <c r="S6401" s="526" t="str">
        <f t="shared" si="1785"/>
        <v/>
      </c>
      <c r="V6401" s="433">
        <f>VLOOKUP(A6401,[3]Cartilha!$A:$A,1,FALSE)</f>
        <v>87408</v>
      </c>
      <c r="W6401" s="367"/>
    </row>
    <row r="6402" spans="1:23" hidden="1" x14ac:dyDescent="0.2">
      <c r="A6402" s="623">
        <v>87385</v>
      </c>
      <c r="B6402" s="616" t="s">
        <v>3171</v>
      </c>
      <c r="C6402" s="620" t="s">
        <v>3969</v>
      </c>
      <c r="D6402" s="612" t="s">
        <v>171</v>
      </c>
      <c r="E6402" s="621">
        <v>1630.95</v>
      </c>
      <c r="F6402" s="614">
        <f t="shared" si="1779"/>
        <v>1966.27</v>
      </c>
      <c r="G6402" s="510"/>
      <c r="H6402" s="426"/>
      <c r="I6402" s="422">
        <f t="shared" si="1789"/>
        <v>0</v>
      </c>
      <c r="J6402" s="422">
        <f t="shared" si="1790"/>
        <v>0</v>
      </c>
      <c r="K6402" s="419"/>
      <c r="L6402" s="423">
        <f t="shared" si="1791"/>
        <v>0</v>
      </c>
      <c r="M6402" s="423">
        <f t="shared" si="1792"/>
        <v>0</v>
      </c>
      <c r="N6402" s="422">
        <f t="shared" si="1793"/>
        <v>0</v>
      </c>
      <c r="O6402" s="422">
        <f t="shared" si="1794"/>
        <v>0</v>
      </c>
      <c r="P6402" s="420"/>
      <c r="Q6402" s="532"/>
      <c r="R6402" s="526" t="str">
        <f t="shared" si="1787"/>
        <v/>
      </c>
      <c r="S6402" s="526" t="str">
        <f t="shared" si="1785"/>
        <v/>
      </c>
      <c r="V6402" s="433">
        <f>VLOOKUP(A6402,[3]Cartilha!$A:$A,1,FALSE)</f>
        <v>87385</v>
      </c>
      <c r="W6402" s="367"/>
    </row>
    <row r="6403" spans="1:23" hidden="1" x14ac:dyDescent="0.2">
      <c r="A6403" s="623">
        <v>87386</v>
      </c>
      <c r="B6403" s="616" t="s">
        <v>3171</v>
      </c>
      <c r="C6403" s="620" t="s">
        <v>3970</v>
      </c>
      <c r="D6403" s="612" t="s">
        <v>171</v>
      </c>
      <c r="E6403" s="621">
        <v>1617.81</v>
      </c>
      <c r="F6403" s="614">
        <f t="shared" si="1779"/>
        <v>1950.43</v>
      </c>
      <c r="G6403" s="510"/>
      <c r="H6403" s="426"/>
      <c r="I6403" s="422">
        <f t="shared" si="1789"/>
        <v>0</v>
      </c>
      <c r="J6403" s="422">
        <f t="shared" si="1790"/>
        <v>0</v>
      </c>
      <c r="K6403" s="419"/>
      <c r="L6403" s="423">
        <f t="shared" si="1791"/>
        <v>0</v>
      </c>
      <c r="M6403" s="423">
        <f t="shared" si="1792"/>
        <v>0</v>
      </c>
      <c r="N6403" s="422">
        <f t="shared" si="1793"/>
        <v>0</v>
      </c>
      <c r="O6403" s="422">
        <f t="shared" si="1794"/>
        <v>0</v>
      </c>
      <c r="P6403" s="420"/>
      <c r="Q6403" s="532"/>
      <c r="R6403" s="526" t="str">
        <f t="shared" si="1787"/>
        <v/>
      </c>
      <c r="S6403" s="526" t="str">
        <f t="shared" si="1785"/>
        <v/>
      </c>
      <c r="V6403" s="433">
        <f>VLOOKUP(A6403,[3]Cartilha!$A:$A,1,FALSE)</f>
        <v>87386</v>
      </c>
      <c r="W6403" s="367"/>
    </row>
    <row r="6404" spans="1:23" hidden="1" x14ac:dyDescent="0.2">
      <c r="A6404" s="623">
        <v>87387</v>
      </c>
      <c r="B6404" s="616" t="s">
        <v>3171</v>
      </c>
      <c r="C6404" s="620" t="s">
        <v>3971</v>
      </c>
      <c r="D6404" s="612" t="s">
        <v>171</v>
      </c>
      <c r="E6404" s="621">
        <v>1609.49</v>
      </c>
      <c r="F6404" s="614">
        <f t="shared" si="1779"/>
        <v>1940.4</v>
      </c>
      <c r="G6404" s="510"/>
      <c r="H6404" s="426"/>
      <c r="I6404" s="422">
        <f t="shared" si="1789"/>
        <v>0</v>
      </c>
      <c r="J6404" s="422">
        <f t="shared" si="1790"/>
        <v>0</v>
      </c>
      <c r="K6404" s="419"/>
      <c r="L6404" s="423">
        <f t="shared" si="1791"/>
        <v>0</v>
      </c>
      <c r="M6404" s="423">
        <f t="shared" si="1792"/>
        <v>0</v>
      </c>
      <c r="N6404" s="422">
        <f t="shared" si="1793"/>
        <v>0</v>
      </c>
      <c r="O6404" s="422">
        <f t="shared" si="1794"/>
        <v>0</v>
      </c>
      <c r="P6404" s="420"/>
      <c r="Q6404" s="532"/>
      <c r="R6404" s="526" t="str">
        <f t="shared" si="1787"/>
        <v/>
      </c>
      <c r="S6404" s="526" t="str">
        <f t="shared" si="1785"/>
        <v/>
      </c>
      <c r="V6404" s="433">
        <f>VLOOKUP(A6404,[3]Cartilha!$A:$A,1,FALSE)</f>
        <v>87387</v>
      </c>
      <c r="W6404" s="367"/>
    </row>
    <row r="6405" spans="1:23" hidden="1" x14ac:dyDescent="0.2">
      <c r="A6405" s="623">
        <v>87399</v>
      </c>
      <c r="B6405" s="616" t="s">
        <v>3171</v>
      </c>
      <c r="C6405" s="620" t="s">
        <v>3972</v>
      </c>
      <c r="D6405" s="612" t="s">
        <v>171</v>
      </c>
      <c r="E6405" s="621">
        <v>1843.6</v>
      </c>
      <c r="F6405" s="614">
        <f t="shared" si="1779"/>
        <v>2222.64</v>
      </c>
      <c r="G6405" s="510"/>
      <c r="H6405" s="426"/>
      <c r="I6405" s="422">
        <f t="shared" si="1789"/>
        <v>0</v>
      </c>
      <c r="J6405" s="422">
        <f t="shared" si="1790"/>
        <v>0</v>
      </c>
      <c r="K6405" s="419"/>
      <c r="L6405" s="423">
        <f t="shared" si="1791"/>
        <v>0</v>
      </c>
      <c r="M6405" s="423">
        <f t="shared" si="1792"/>
        <v>0</v>
      </c>
      <c r="N6405" s="422">
        <f t="shared" si="1793"/>
        <v>0</v>
      </c>
      <c r="O6405" s="422">
        <f t="shared" si="1794"/>
        <v>0</v>
      </c>
      <c r="P6405" s="420"/>
      <c r="Q6405" s="532"/>
      <c r="R6405" s="526" t="str">
        <f t="shared" si="1787"/>
        <v/>
      </c>
      <c r="S6405" s="526" t="str">
        <f t="shared" si="1785"/>
        <v/>
      </c>
      <c r="V6405" s="433">
        <f>VLOOKUP(A6405,[3]Cartilha!$A:$A,1,FALSE)</f>
        <v>87399</v>
      </c>
      <c r="W6405" s="367"/>
    </row>
    <row r="6406" spans="1:23" hidden="1" x14ac:dyDescent="0.2">
      <c r="A6406" s="623" t="s">
        <v>2157</v>
      </c>
      <c r="B6406" s="616"/>
      <c r="C6406" s="620" t="s">
        <v>13</v>
      </c>
      <c r="D6406" s="633">
        <v>0</v>
      </c>
      <c r="E6406" s="621"/>
      <c r="F6406" s="618">
        <f t="shared" si="1779"/>
        <v>0</v>
      </c>
      <c r="G6406" s="518"/>
      <c r="H6406" s="446"/>
      <c r="I6406" s="447"/>
      <c r="J6406" s="448"/>
      <c r="K6406" s="419"/>
      <c r="L6406" s="446"/>
      <c r="M6406" s="446"/>
      <c r="N6406" s="447"/>
      <c r="O6406" s="448"/>
      <c r="P6406" s="420"/>
      <c r="Q6406" s="525" t="str">
        <f>IF(OR(SUM(J6407:J6501)&gt;0,SUM(O6407:O6501)&gt;0),"xx","")</f>
        <v/>
      </c>
      <c r="R6406" s="526" t="str">
        <f t="shared" si="1787"/>
        <v/>
      </c>
      <c r="S6406" s="526" t="str">
        <f t="shared" si="1785"/>
        <v/>
      </c>
      <c r="V6406" s="433" t="str">
        <f>VLOOKUP(A6406,[3]Cartilha!$A:$A,1,FALSE)</f>
        <v>10.6.4</v>
      </c>
      <c r="W6406" s="367"/>
    </row>
    <row r="6407" spans="1:23" ht="22.5" hidden="1" x14ac:dyDescent="0.2">
      <c r="A6407" s="623">
        <v>95563</v>
      </c>
      <c r="B6407" s="616" t="s">
        <v>3171</v>
      </c>
      <c r="C6407" s="620" t="s">
        <v>4258</v>
      </c>
      <c r="D6407" s="612" t="s">
        <v>171</v>
      </c>
      <c r="E6407" s="621">
        <v>700.59</v>
      </c>
      <c r="F6407" s="614">
        <f t="shared" si="1779"/>
        <v>844.63</v>
      </c>
      <c r="G6407" s="510"/>
      <c r="H6407" s="426"/>
      <c r="I6407" s="422">
        <f t="shared" ref="I6407:I6438" si="1795">IF(ISBLANK(E6407),0,ROUND(F6407*G6407,2))</f>
        <v>0</v>
      </c>
      <c r="J6407" s="422">
        <f t="shared" ref="J6407:J6438" si="1796">IF(ISBLANK(G6407),0,ROUND(G6407*H6407,2))</f>
        <v>0</v>
      </c>
      <c r="K6407" s="419"/>
      <c r="L6407" s="423">
        <f t="shared" ref="L6407:L6438" si="1797">G6407</f>
        <v>0</v>
      </c>
      <c r="M6407" s="423">
        <f t="shared" ref="M6407:M6438" si="1798">H6407</f>
        <v>0</v>
      </c>
      <c r="N6407" s="422">
        <f t="shared" ref="N6407:N6438" si="1799">IF(ISBLANK(E6407),0,ROUND(F6407*L6407,2))</f>
        <v>0</v>
      </c>
      <c r="O6407" s="422">
        <f t="shared" ref="O6407:O6438" si="1800">IF(ISBLANK(L6407),0,ROUND(L6407*M6407,2))</f>
        <v>0</v>
      </c>
      <c r="P6407" s="420"/>
      <c r="Q6407" s="532"/>
      <c r="R6407" s="526" t="str">
        <f t="shared" si="1787"/>
        <v/>
      </c>
      <c r="S6407" s="526" t="str">
        <f t="shared" si="1785"/>
        <v/>
      </c>
      <c r="V6407" s="433">
        <f>VLOOKUP(A6407,[3]Cartilha!$A:$A,1,FALSE)</f>
        <v>95563</v>
      </c>
      <c r="W6407" s="367"/>
    </row>
    <row r="6408" spans="1:23" ht="22.5" hidden="1" x14ac:dyDescent="0.2">
      <c r="A6408" s="623">
        <v>100468</v>
      </c>
      <c r="B6408" s="616" t="s">
        <v>3171</v>
      </c>
      <c r="C6408" s="620" t="s">
        <v>3973</v>
      </c>
      <c r="D6408" s="612" t="s">
        <v>171</v>
      </c>
      <c r="E6408" s="621">
        <v>570.22</v>
      </c>
      <c r="F6408" s="614">
        <f t="shared" si="1779"/>
        <v>687.46</v>
      </c>
      <c r="G6408" s="510"/>
      <c r="H6408" s="426"/>
      <c r="I6408" s="422">
        <f t="shared" si="1795"/>
        <v>0</v>
      </c>
      <c r="J6408" s="422">
        <f t="shared" si="1796"/>
        <v>0</v>
      </c>
      <c r="K6408" s="419"/>
      <c r="L6408" s="423">
        <f t="shared" si="1797"/>
        <v>0</v>
      </c>
      <c r="M6408" s="423">
        <f t="shared" si="1798"/>
        <v>0</v>
      </c>
      <c r="N6408" s="422">
        <f t="shared" si="1799"/>
        <v>0</v>
      </c>
      <c r="O6408" s="422">
        <f t="shared" si="1800"/>
        <v>0</v>
      </c>
      <c r="P6408" s="420"/>
      <c r="Q6408" s="532"/>
      <c r="R6408" s="526" t="str">
        <f t="shared" si="1787"/>
        <v/>
      </c>
      <c r="S6408" s="526" t="str">
        <f t="shared" si="1785"/>
        <v/>
      </c>
      <c r="V6408" s="433">
        <f>VLOOKUP(A6408,[3]Cartilha!$A:$A,1,FALSE)</f>
        <v>100468</v>
      </c>
      <c r="W6408" s="367"/>
    </row>
    <row r="6409" spans="1:23" ht="22.5" hidden="1" x14ac:dyDescent="0.2">
      <c r="A6409" s="623">
        <v>100469</v>
      </c>
      <c r="B6409" s="616" t="s">
        <v>3171</v>
      </c>
      <c r="C6409" s="620" t="s">
        <v>3974</v>
      </c>
      <c r="D6409" s="612" t="s">
        <v>171</v>
      </c>
      <c r="E6409" s="621">
        <v>453.99</v>
      </c>
      <c r="F6409" s="614">
        <f t="shared" si="1779"/>
        <v>547.33000000000004</v>
      </c>
      <c r="G6409" s="510"/>
      <c r="H6409" s="426"/>
      <c r="I6409" s="422">
        <f t="shared" si="1795"/>
        <v>0</v>
      </c>
      <c r="J6409" s="422">
        <f t="shared" si="1796"/>
        <v>0</v>
      </c>
      <c r="K6409" s="419"/>
      <c r="L6409" s="423">
        <f t="shared" si="1797"/>
        <v>0</v>
      </c>
      <c r="M6409" s="423">
        <f t="shared" si="1798"/>
        <v>0</v>
      </c>
      <c r="N6409" s="422">
        <f t="shared" si="1799"/>
        <v>0</v>
      </c>
      <c r="O6409" s="422">
        <f t="shared" si="1800"/>
        <v>0</v>
      </c>
      <c r="P6409" s="420"/>
      <c r="Q6409" s="532"/>
      <c r="R6409" s="526" t="str">
        <f t="shared" si="1787"/>
        <v/>
      </c>
      <c r="S6409" s="526" t="str">
        <f t="shared" si="1785"/>
        <v/>
      </c>
      <c r="V6409" s="433">
        <f>VLOOKUP(A6409,[3]Cartilha!$A:$A,1,FALSE)</f>
        <v>100469</v>
      </c>
      <c r="W6409" s="367"/>
    </row>
    <row r="6410" spans="1:23" ht="22.5" hidden="1" x14ac:dyDescent="0.2">
      <c r="A6410" s="623">
        <v>100470</v>
      </c>
      <c r="B6410" s="616" t="s">
        <v>3171</v>
      </c>
      <c r="C6410" s="620" t="s">
        <v>3975</v>
      </c>
      <c r="D6410" s="612" t="s">
        <v>171</v>
      </c>
      <c r="E6410" s="621">
        <v>404.99</v>
      </c>
      <c r="F6410" s="614">
        <f t="shared" si="1779"/>
        <v>488.26</v>
      </c>
      <c r="G6410" s="510"/>
      <c r="H6410" s="426"/>
      <c r="I6410" s="422">
        <f t="shared" si="1795"/>
        <v>0</v>
      </c>
      <c r="J6410" s="422">
        <f t="shared" si="1796"/>
        <v>0</v>
      </c>
      <c r="K6410" s="419"/>
      <c r="L6410" s="423">
        <f t="shared" si="1797"/>
        <v>0</v>
      </c>
      <c r="M6410" s="423">
        <f t="shared" si="1798"/>
        <v>0</v>
      </c>
      <c r="N6410" s="422">
        <f t="shared" si="1799"/>
        <v>0</v>
      </c>
      <c r="O6410" s="422">
        <f t="shared" si="1800"/>
        <v>0</v>
      </c>
      <c r="P6410" s="420"/>
      <c r="Q6410" s="532"/>
      <c r="R6410" s="526" t="str">
        <f t="shared" si="1787"/>
        <v/>
      </c>
      <c r="S6410" s="526" t="str">
        <f t="shared" si="1785"/>
        <v/>
      </c>
      <c r="V6410" s="433">
        <f>VLOOKUP(A6410,[3]Cartilha!$A:$A,1,FALSE)</f>
        <v>100470</v>
      </c>
      <c r="W6410" s="367"/>
    </row>
    <row r="6411" spans="1:23" ht="22.5" hidden="1" x14ac:dyDescent="0.2">
      <c r="A6411" s="623">
        <v>100472</v>
      </c>
      <c r="B6411" s="616" t="s">
        <v>3171</v>
      </c>
      <c r="C6411" s="620" t="s">
        <v>3976</v>
      </c>
      <c r="D6411" s="612" t="s">
        <v>171</v>
      </c>
      <c r="E6411" s="621">
        <v>455.62</v>
      </c>
      <c r="F6411" s="614">
        <f t="shared" si="1779"/>
        <v>549.29999999999995</v>
      </c>
      <c r="G6411" s="510"/>
      <c r="H6411" s="426"/>
      <c r="I6411" s="422">
        <f t="shared" si="1795"/>
        <v>0</v>
      </c>
      <c r="J6411" s="422">
        <f t="shared" si="1796"/>
        <v>0</v>
      </c>
      <c r="K6411" s="419"/>
      <c r="L6411" s="423">
        <f t="shared" si="1797"/>
        <v>0</v>
      </c>
      <c r="M6411" s="423">
        <f t="shared" si="1798"/>
        <v>0</v>
      </c>
      <c r="N6411" s="422">
        <f t="shared" si="1799"/>
        <v>0</v>
      </c>
      <c r="O6411" s="422">
        <f t="shared" si="1800"/>
        <v>0</v>
      </c>
      <c r="P6411" s="420"/>
      <c r="Q6411" s="532"/>
      <c r="R6411" s="526" t="str">
        <f t="shared" si="1787"/>
        <v/>
      </c>
      <c r="S6411" s="526" t="str">
        <f t="shared" si="1785"/>
        <v/>
      </c>
      <c r="V6411" s="433">
        <f>VLOOKUP(A6411,[3]Cartilha!$A:$A,1,FALSE)</f>
        <v>100472</v>
      </c>
      <c r="W6411" s="367"/>
    </row>
    <row r="6412" spans="1:23" ht="22.5" hidden="1" x14ac:dyDescent="0.2">
      <c r="A6412" s="623">
        <v>100473</v>
      </c>
      <c r="B6412" s="616" t="s">
        <v>3171</v>
      </c>
      <c r="C6412" s="620" t="s">
        <v>3977</v>
      </c>
      <c r="D6412" s="612" t="s">
        <v>171</v>
      </c>
      <c r="E6412" s="621">
        <v>408.18</v>
      </c>
      <c r="F6412" s="614">
        <f t="shared" si="1779"/>
        <v>492.1</v>
      </c>
      <c r="G6412" s="510"/>
      <c r="H6412" s="426"/>
      <c r="I6412" s="422">
        <f t="shared" si="1795"/>
        <v>0</v>
      </c>
      <c r="J6412" s="422">
        <f t="shared" si="1796"/>
        <v>0</v>
      </c>
      <c r="K6412" s="419"/>
      <c r="L6412" s="423">
        <f t="shared" si="1797"/>
        <v>0</v>
      </c>
      <c r="M6412" s="423">
        <f t="shared" si="1798"/>
        <v>0</v>
      </c>
      <c r="N6412" s="422">
        <f t="shared" si="1799"/>
        <v>0</v>
      </c>
      <c r="O6412" s="422">
        <f t="shared" si="1800"/>
        <v>0</v>
      </c>
      <c r="P6412" s="420"/>
      <c r="Q6412" s="532"/>
      <c r="R6412" s="526" t="str">
        <f t="shared" si="1787"/>
        <v/>
      </c>
      <c r="S6412" s="526" t="str">
        <f t="shared" si="1785"/>
        <v/>
      </c>
      <c r="V6412" s="433">
        <f>VLOOKUP(A6412,[3]Cartilha!$A:$A,1,FALSE)</f>
        <v>100473</v>
      </c>
      <c r="W6412" s="367"/>
    </row>
    <row r="6413" spans="1:23" ht="22.5" hidden="1" x14ac:dyDescent="0.2">
      <c r="A6413" s="623">
        <v>100474</v>
      </c>
      <c r="B6413" s="616" t="s">
        <v>3171</v>
      </c>
      <c r="C6413" s="620" t="s">
        <v>3978</v>
      </c>
      <c r="D6413" s="612" t="s">
        <v>171</v>
      </c>
      <c r="E6413" s="621">
        <v>387.71</v>
      </c>
      <c r="F6413" s="614">
        <f t="shared" si="1779"/>
        <v>467.42</v>
      </c>
      <c r="G6413" s="510"/>
      <c r="H6413" s="426"/>
      <c r="I6413" s="422">
        <f t="shared" si="1795"/>
        <v>0</v>
      </c>
      <c r="J6413" s="422">
        <f t="shared" si="1796"/>
        <v>0</v>
      </c>
      <c r="K6413" s="419"/>
      <c r="L6413" s="423">
        <f t="shared" si="1797"/>
        <v>0</v>
      </c>
      <c r="M6413" s="423">
        <f t="shared" si="1798"/>
        <v>0</v>
      </c>
      <c r="N6413" s="422">
        <f t="shared" si="1799"/>
        <v>0</v>
      </c>
      <c r="O6413" s="422">
        <f t="shared" si="1800"/>
        <v>0</v>
      </c>
      <c r="P6413" s="420"/>
      <c r="Q6413" s="532"/>
      <c r="R6413" s="526" t="str">
        <f t="shared" si="1787"/>
        <v/>
      </c>
      <c r="S6413" s="526" t="str">
        <f t="shared" si="1785"/>
        <v/>
      </c>
      <c r="V6413" s="433">
        <f>VLOOKUP(A6413,[3]Cartilha!$A:$A,1,FALSE)</f>
        <v>100474</v>
      </c>
      <c r="W6413" s="367"/>
    </row>
    <row r="6414" spans="1:23" ht="22.5" hidden="1" x14ac:dyDescent="0.2">
      <c r="A6414" s="623">
        <v>100475</v>
      </c>
      <c r="B6414" s="616" t="s">
        <v>3171</v>
      </c>
      <c r="C6414" s="620" t="s">
        <v>3979</v>
      </c>
      <c r="D6414" s="612" t="s">
        <v>171</v>
      </c>
      <c r="E6414" s="621">
        <v>592.26</v>
      </c>
      <c r="F6414" s="614">
        <f t="shared" si="1779"/>
        <v>714.03</v>
      </c>
      <c r="G6414" s="510"/>
      <c r="H6414" s="426"/>
      <c r="I6414" s="422">
        <f t="shared" si="1795"/>
        <v>0</v>
      </c>
      <c r="J6414" s="422">
        <f t="shared" si="1796"/>
        <v>0</v>
      </c>
      <c r="K6414" s="419"/>
      <c r="L6414" s="423">
        <f t="shared" si="1797"/>
        <v>0</v>
      </c>
      <c r="M6414" s="423">
        <f t="shared" si="1798"/>
        <v>0</v>
      </c>
      <c r="N6414" s="422">
        <f t="shared" si="1799"/>
        <v>0</v>
      </c>
      <c r="O6414" s="422">
        <f t="shared" si="1800"/>
        <v>0</v>
      </c>
      <c r="P6414" s="420"/>
      <c r="Q6414" s="532"/>
      <c r="R6414" s="526" t="str">
        <f t="shared" si="1787"/>
        <v/>
      </c>
      <c r="S6414" s="526" t="str">
        <f t="shared" si="1785"/>
        <v/>
      </c>
      <c r="V6414" s="433">
        <f>VLOOKUP(A6414,[3]Cartilha!$A:$A,1,FALSE)</f>
        <v>100475</v>
      </c>
      <c r="W6414" s="367"/>
    </row>
    <row r="6415" spans="1:23" ht="22.5" hidden="1" x14ac:dyDescent="0.2">
      <c r="A6415" s="623">
        <v>100477</v>
      </c>
      <c r="B6415" s="616" t="s">
        <v>3171</v>
      </c>
      <c r="C6415" s="620" t="s">
        <v>3980</v>
      </c>
      <c r="D6415" s="612" t="s">
        <v>171</v>
      </c>
      <c r="E6415" s="621">
        <v>654.67999999999995</v>
      </c>
      <c r="F6415" s="614">
        <f t="shared" si="1779"/>
        <v>789.28</v>
      </c>
      <c r="G6415" s="510"/>
      <c r="H6415" s="426"/>
      <c r="I6415" s="422">
        <f t="shared" si="1795"/>
        <v>0</v>
      </c>
      <c r="J6415" s="422">
        <f t="shared" si="1796"/>
        <v>0</v>
      </c>
      <c r="K6415" s="419"/>
      <c r="L6415" s="423">
        <f t="shared" si="1797"/>
        <v>0</v>
      </c>
      <c r="M6415" s="423">
        <f t="shared" si="1798"/>
        <v>0</v>
      </c>
      <c r="N6415" s="422">
        <f t="shared" si="1799"/>
        <v>0</v>
      </c>
      <c r="O6415" s="422">
        <f t="shared" si="1800"/>
        <v>0</v>
      </c>
      <c r="P6415" s="420"/>
      <c r="Q6415" s="532"/>
      <c r="R6415" s="526" t="str">
        <f t="shared" si="1787"/>
        <v/>
      </c>
      <c r="S6415" s="526" t="str">
        <f t="shared" si="1785"/>
        <v/>
      </c>
      <c r="V6415" s="433">
        <f>VLOOKUP(A6415,[3]Cartilha!$A:$A,1,FALSE)</f>
        <v>100477</v>
      </c>
      <c r="W6415" s="367"/>
    </row>
    <row r="6416" spans="1:23" ht="22.5" hidden="1" x14ac:dyDescent="0.2">
      <c r="A6416" s="623">
        <v>100478</v>
      </c>
      <c r="B6416" s="616" t="s">
        <v>3171</v>
      </c>
      <c r="C6416" s="620" t="s">
        <v>3981</v>
      </c>
      <c r="D6416" s="612" t="s">
        <v>171</v>
      </c>
      <c r="E6416" s="621">
        <v>580.94000000000005</v>
      </c>
      <c r="F6416" s="614">
        <f t="shared" si="1779"/>
        <v>700.38</v>
      </c>
      <c r="G6416" s="510"/>
      <c r="H6416" s="426"/>
      <c r="I6416" s="422">
        <f t="shared" si="1795"/>
        <v>0</v>
      </c>
      <c r="J6416" s="422">
        <f t="shared" si="1796"/>
        <v>0</v>
      </c>
      <c r="K6416" s="419"/>
      <c r="L6416" s="423">
        <f t="shared" si="1797"/>
        <v>0</v>
      </c>
      <c r="M6416" s="423">
        <f t="shared" si="1798"/>
        <v>0</v>
      </c>
      <c r="N6416" s="422">
        <f t="shared" si="1799"/>
        <v>0</v>
      </c>
      <c r="O6416" s="422">
        <f t="shared" si="1800"/>
        <v>0</v>
      </c>
      <c r="P6416" s="420"/>
      <c r="Q6416" s="532"/>
      <c r="R6416" s="526" t="str">
        <f t="shared" si="1787"/>
        <v/>
      </c>
      <c r="S6416" s="526" t="str">
        <f t="shared" si="1785"/>
        <v/>
      </c>
      <c r="V6416" s="433">
        <f>VLOOKUP(A6416,[3]Cartilha!$A:$A,1,FALSE)</f>
        <v>100478</v>
      </c>
      <c r="W6416" s="367"/>
    </row>
    <row r="6417" spans="1:23" ht="22.5" hidden="1" x14ac:dyDescent="0.2">
      <c r="A6417" s="623">
        <v>100479</v>
      </c>
      <c r="B6417" s="616" t="s">
        <v>3171</v>
      </c>
      <c r="C6417" s="620" t="s">
        <v>3982</v>
      </c>
      <c r="D6417" s="612" t="s">
        <v>171</v>
      </c>
      <c r="E6417" s="621">
        <v>565.82000000000005</v>
      </c>
      <c r="F6417" s="614">
        <f t="shared" si="1779"/>
        <v>682.15</v>
      </c>
      <c r="G6417" s="510"/>
      <c r="H6417" s="426"/>
      <c r="I6417" s="422">
        <f t="shared" si="1795"/>
        <v>0</v>
      </c>
      <c r="J6417" s="422">
        <f t="shared" si="1796"/>
        <v>0</v>
      </c>
      <c r="K6417" s="419"/>
      <c r="L6417" s="423">
        <f t="shared" si="1797"/>
        <v>0</v>
      </c>
      <c r="M6417" s="423">
        <f t="shared" si="1798"/>
        <v>0</v>
      </c>
      <c r="N6417" s="422">
        <f t="shared" si="1799"/>
        <v>0</v>
      </c>
      <c r="O6417" s="422">
        <f t="shared" si="1800"/>
        <v>0</v>
      </c>
      <c r="P6417" s="420"/>
      <c r="Q6417" s="532"/>
      <c r="R6417" s="526" t="str">
        <f t="shared" si="1787"/>
        <v/>
      </c>
      <c r="S6417" s="526" t="str">
        <f t="shared" si="1785"/>
        <v/>
      </c>
      <c r="V6417" s="433">
        <f>VLOOKUP(A6417,[3]Cartilha!$A:$A,1,FALSE)</f>
        <v>100479</v>
      </c>
      <c r="W6417" s="367"/>
    </row>
    <row r="6418" spans="1:23" ht="22.5" hidden="1" x14ac:dyDescent="0.2">
      <c r="A6418" s="623">
        <v>100480</v>
      </c>
      <c r="B6418" s="616" t="s">
        <v>3171</v>
      </c>
      <c r="C6418" s="620" t="s">
        <v>3983</v>
      </c>
      <c r="D6418" s="612" t="s">
        <v>171</v>
      </c>
      <c r="E6418" s="621">
        <v>703.08</v>
      </c>
      <c r="F6418" s="614">
        <f t="shared" si="1779"/>
        <v>847.63</v>
      </c>
      <c r="G6418" s="510"/>
      <c r="H6418" s="426"/>
      <c r="I6418" s="422">
        <f t="shared" si="1795"/>
        <v>0</v>
      </c>
      <c r="J6418" s="422">
        <f t="shared" si="1796"/>
        <v>0</v>
      </c>
      <c r="K6418" s="419"/>
      <c r="L6418" s="423">
        <f t="shared" si="1797"/>
        <v>0</v>
      </c>
      <c r="M6418" s="423">
        <f t="shared" si="1798"/>
        <v>0</v>
      </c>
      <c r="N6418" s="422">
        <f t="shared" si="1799"/>
        <v>0</v>
      </c>
      <c r="O6418" s="422">
        <f t="shared" si="1800"/>
        <v>0</v>
      </c>
      <c r="P6418" s="420"/>
      <c r="Q6418" s="532"/>
      <c r="R6418" s="526" t="str">
        <f t="shared" si="1787"/>
        <v/>
      </c>
      <c r="S6418" s="526" t="str">
        <f t="shared" si="1785"/>
        <v/>
      </c>
      <c r="V6418" s="433">
        <f>VLOOKUP(A6418,[3]Cartilha!$A:$A,1,FALSE)</f>
        <v>100480</v>
      </c>
      <c r="W6418" s="367"/>
    </row>
    <row r="6419" spans="1:23" ht="22.5" hidden="1" x14ac:dyDescent="0.2">
      <c r="A6419" s="623">
        <v>100481</v>
      </c>
      <c r="B6419" s="616" t="s">
        <v>3171</v>
      </c>
      <c r="C6419" s="620" t="s">
        <v>3984</v>
      </c>
      <c r="D6419" s="612" t="s">
        <v>171</v>
      </c>
      <c r="E6419" s="621">
        <v>509.26</v>
      </c>
      <c r="F6419" s="614">
        <f t="shared" si="1779"/>
        <v>613.96</v>
      </c>
      <c r="G6419" s="510"/>
      <c r="H6419" s="426"/>
      <c r="I6419" s="422">
        <f t="shared" si="1795"/>
        <v>0</v>
      </c>
      <c r="J6419" s="422">
        <f t="shared" si="1796"/>
        <v>0</v>
      </c>
      <c r="K6419" s="419"/>
      <c r="L6419" s="423">
        <f t="shared" si="1797"/>
        <v>0</v>
      </c>
      <c r="M6419" s="423">
        <f t="shared" si="1798"/>
        <v>0</v>
      </c>
      <c r="N6419" s="422">
        <f t="shared" si="1799"/>
        <v>0</v>
      </c>
      <c r="O6419" s="422">
        <f t="shared" si="1800"/>
        <v>0</v>
      </c>
      <c r="P6419" s="420"/>
      <c r="Q6419" s="532"/>
      <c r="R6419" s="526" t="str">
        <f t="shared" si="1787"/>
        <v/>
      </c>
      <c r="S6419" s="526" t="str">
        <f t="shared" si="1785"/>
        <v/>
      </c>
      <c r="V6419" s="433">
        <f>VLOOKUP(A6419,[3]Cartilha!$A:$A,1,FALSE)</f>
        <v>100481</v>
      </c>
      <c r="W6419" s="367"/>
    </row>
    <row r="6420" spans="1:23" ht="22.5" hidden="1" x14ac:dyDescent="0.2">
      <c r="A6420" s="623">
        <v>100483</v>
      </c>
      <c r="B6420" s="616" t="s">
        <v>3171</v>
      </c>
      <c r="C6420" s="620" t="s">
        <v>3985</v>
      </c>
      <c r="D6420" s="612" t="s">
        <v>171</v>
      </c>
      <c r="E6420" s="621">
        <v>556.04</v>
      </c>
      <c r="F6420" s="614">
        <f t="shared" si="1779"/>
        <v>670.36</v>
      </c>
      <c r="G6420" s="510"/>
      <c r="H6420" s="426"/>
      <c r="I6420" s="422">
        <f t="shared" si="1795"/>
        <v>0</v>
      </c>
      <c r="J6420" s="422">
        <f t="shared" si="1796"/>
        <v>0</v>
      </c>
      <c r="K6420" s="419"/>
      <c r="L6420" s="423">
        <f t="shared" si="1797"/>
        <v>0</v>
      </c>
      <c r="M6420" s="423">
        <f t="shared" si="1798"/>
        <v>0</v>
      </c>
      <c r="N6420" s="422">
        <f t="shared" si="1799"/>
        <v>0</v>
      </c>
      <c r="O6420" s="422">
        <f t="shared" si="1800"/>
        <v>0</v>
      </c>
      <c r="P6420" s="420"/>
      <c r="Q6420" s="532"/>
      <c r="R6420" s="526" t="str">
        <f t="shared" si="1787"/>
        <v/>
      </c>
      <c r="S6420" s="526" t="str">
        <f t="shared" si="1785"/>
        <v/>
      </c>
      <c r="V6420" s="433">
        <f>VLOOKUP(A6420,[3]Cartilha!$A:$A,1,FALSE)</f>
        <v>100483</v>
      </c>
      <c r="W6420" s="367"/>
    </row>
    <row r="6421" spans="1:23" ht="22.5" hidden="1" x14ac:dyDescent="0.2">
      <c r="A6421" s="623">
        <v>100484</v>
      </c>
      <c r="B6421" s="616" t="s">
        <v>3171</v>
      </c>
      <c r="C6421" s="620" t="s">
        <v>3986</v>
      </c>
      <c r="D6421" s="612" t="s">
        <v>171</v>
      </c>
      <c r="E6421" s="621">
        <v>509.51</v>
      </c>
      <c r="F6421" s="614">
        <f t="shared" si="1779"/>
        <v>614.27</v>
      </c>
      <c r="G6421" s="510"/>
      <c r="H6421" s="426"/>
      <c r="I6421" s="422">
        <f t="shared" si="1795"/>
        <v>0</v>
      </c>
      <c r="J6421" s="422">
        <f t="shared" si="1796"/>
        <v>0</v>
      </c>
      <c r="K6421" s="419"/>
      <c r="L6421" s="423">
        <f t="shared" si="1797"/>
        <v>0</v>
      </c>
      <c r="M6421" s="423">
        <f t="shared" si="1798"/>
        <v>0</v>
      </c>
      <c r="N6421" s="422">
        <f t="shared" si="1799"/>
        <v>0</v>
      </c>
      <c r="O6421" s="422">
        <f t="shared" si="1800"/>
        <v>0</v>
      </c>
      <c r="P6421" s="420"/>
      <c r="Q6421" s="532"/>
      <c r="R6421" s="526" t="str">
        <f t="shared" si="1787"/>
        <v/>
      </c>
      <c r="S6421" s="526" t="str">
        <f t="shared" si="1785"/>
        <v/>
      </c>
      <c r="V6421" s="433">
        <f>VLOOKUP(A6421,[3]Cartilha!$A:$A,1,FALSE)</f>
        <v>100484</v>
      </c>
      <c r="W6421" s="367"/>
    </row>
    <row r="6422" spans="1:23" ht="22.5" hidden="1" x14ac:dyDescent="0.2">
      <c r="A6422" s="623">
        <v>100485</v>
      </c>
      <c r="B6422" s="616" t="s">
        <v>3171</v>
      </c>
      <c r="C6422" s="620" t="s">
        <v>3987</v>
      </c>
      <c r="D6422" s="612" t="s">
        <v>171</v>
      </c>
      <c r="E6422" s="621">
        <v>490.9</v>
      </c>
      <c r="F6422" s="614">
        <f t="shared" si="1779"/>
        <v>591.83000000000004</v>
      </c>
      <c r="G6422" s="510"/>
      <c r="H6422" s="426"/>
      <c r="I6422" s="422">
        <f t="shared" si="1795"/>
        <v>0</v>
      </c>
      <c r="J6422" s="422">
        <f t="shared" si="1796"/>
        <v>0</v>
      </c>
      <c r="K6422" s="419"/>
      <c r="L6422" s="423">
        <f t="shared" si="1797"/>
        <v>0</v>
      </c>
      <c r="M6422" s="423">
        <f t="shared" si="1798"/>
        <v>0</v>
      </c>
      <c r="N6422" s="422">
        <f t="shared" si="1799"/>
        <v>0</v>
      </c>
      <c r="O6422" s="422">
        <f t="shared" si="1800"/>
        <v>0</v>
      </c>
      <c r="P6422" s="420"/>
      <c r="Q6422" s="532"/>
      <c r="R6422" s="526" t="str">
        <f t="shared" si="1787"/>
        <v/>
      </c>
      <c r="S6422" s="526" t="str">
        <f t="shared" si="1785"/>
        <v/>
      </c>
      <c r="V6422" s="433">
        <f>VLOOKUP(A6422,[3]Cartilha!$A:$A,1,FALSE)</f>
        <v>100485</v>
      </c>
      <c r="W6422" s="367"/>
    </row>
    <row r="6423" spans="1:23" ht="22.5" hidden="1" x14ac:dyDescent="0.2">
      <c r="A6423" s="623">
        <v>100486</v>
      </c>
      <c r="B6423" s="616" t="s">
        <v>3171</v>
      </c>
      <c r="C6423" s="620" t="s">
        <v>3988</v>
      </c>
      <c r="D6423" s="612" t="s">
        <v>171</v>
      </c>
      <c r="E6423" s="621">
        <v>623.35</v>
      </c>
      <c r="F6423" s="614">
        <f t="shared" ref="F6423:F6486" si="1801">IF(E6423=0,0,ROUND(E6423*(1+E$13)*(1-E$14),2))</f>
        <v>751.51</v>
      </c>
      <c r="G6423" s="510"/>
      <c r="H6423" s="426"/>
      <c r="I6423" s="422">
        <f t="shared" si="1795"/>
        <v>0</v>
      </c>
      <c r="J6423" s="422">
        <f t="shared" si="1796"/>
        <v>0</v>
      </c>
      <c r="K6423" s="419"/>
      <c r="L6423" s="423">
        <f t="shared" si="1797"/>
        <v>0</v>
      </c>
      <c r="M6423" s="423">
        <f t="shared" si="1798"/>
        <v>0</v>
      </c>
      <c r="N6423" s="422">
        <f t="shared" si="1799"/>
        <v>0</v>
      </c>
      <c r="O6423" s="422">
        <f t="shared" si="1800"/>
        <v>0</v>
      </c>
      <c r="P6423" s="420"/>
      <c r="Q6423" s="532"/>
      <c r="R6423" s="526" t="str">
        <f t="shared" si="1787"/>
        <v/>
      </c>
      <c r="S6423" s="526" t="str">
        <f t="shared" si="1785"/>
        <v/>
      </c>
      <c r="V6423" s="433">
        <f>VLOOKUP(A6423,[3]Cartilha!$A:$A,1,FALSE)</f>
        <v>100486</v>
      </c>
      <c r="W6423" s="367"/>
    </row>
    <row r="6424" spans="1:23" ht="33.75" hidden="1" x14ac:dyDescent="0.2">
      <c r="A6424" s="623">
        <v>100487</v>
      </c>
      <c r="B6424" s="616" t="s">
        <v>3171</v>
      </c>
      <c r="C6424" s="620" t="s">
        <v>3989</v>
      </c>
      <c r="D6424" s="612" t="s">
        <v>171</v>
      </c>
      <c r="E6424" s="621">
        <v>371.72</v>
      </c>
      <c r="F6424" s="614">
        <f t="shared" si="1801"/>
        <v>448.15</v>
      </c>
      <c r="G6424" s="510"/>
      <c r="H6424" s="426"/>
      <c r="I6424" s="422">
        <f t="shared" si="1795"/>
        <v>0</v>
      </c>
      <c r="J6424" s="422">
        <f t="shared" si="1796"/>
        <v>0</v>
      </c>
      <c r="K6424" s="419"/>
      <c r="L6424" s="423">
        <f t="shared" si="1797"/>
        <v>0</v>
      </c>
      <c r="M6424" s="423">
        <f t="shared" si="1798"/>
        <v>0</v>
      </c>
      <c r="N6424" s="422">
        <f t="shared" si="1799"/>
        <v>0</v>
      </c>
      <c r="O6424" s="422">
        <f t="shared" si="1800"/>
        <v>0</v>
      </c>
      <c r="P6424" s="420"/>
      <c r="Q6424" s="532"/>
      <c r="R6424" s="526" t="str">
        <f t="shared" si="1787"/>
        <v/>
      </c>
      <c r="S6424" s="526" t="str">
        <f t="shared" si="1785"/>
        <v/>
      </c>
      <c r="V6424" s="433">
        <f>VLOOKUP(A6424,[3]Cartilha!$A:$A,1,FALSE)</f>
        <v>100487</v>
      </c>
      <c r="W6424" s="367"/>
    </row>
    <row r="6425" spans="1:23" ht="22.5" hidden="1" x14ac:dyDescent="0.2">
      <c r="A6425" s="623">
        <v>100488</v>
      </c>
      <c r="B6425" s="616" t="s">
        <v>3171</v>
      </c>
      <c r="C6425" s="620" t="s">
        <v>3990</v>
      </c>
      <c r="D6425" s="612" t="s">
        <v>171</v>
      </c>
      <c r="E6425" s="621">
        <v>423.06</v>
      </c>
      <c r="F6425" s="614">
        <f t="shared" si="1801"/>
        <v>510.04</v>
      </c>
      <c r="G6425" s="510"/>
      <c r="H6425" s="426"/>
      <c r="I6425" s="422">
        <f t="shared" si="1795"/>
        <v>0</v>
      </c>
      <c r="J6425" s="422">
        <f t="shared" si="1796"/>
        <v>0</v>
      </c>
      <c r="K6425" s="419"/>
      <c r="L6425" s="423">
        <f t="shared" si="1797"/>
        <v>0</v>
      </c>
      <c r="M6425" s="423">
        <f t="shared" si="1798"/>
        <v>0</v>
      </c>
      <c r="N6425" s="422">
        <f t="shared" si="1799"/>
        <v>0</v>
      </c>
      <c r="O6425" s="422">
        <f t="shared" si="1800"/>
        <v>0</v>
      </c>
      <c r="P6425" s="420"/>
      <c r="Q6425" s="532"/>
      <c r="R6425" s="526" t="str">
        <f t="shared" si="1787"/>
        <v/>
      </c>
      <c r="S6425" s="526" t="str">
        <f t="shared" si="1785"/>
        <v/>
      </c>
      <c r="V6425" s="433">
        <f>VLOOKUP(A6425,[3]Cartilha!$A:$A,1,FALSE)</f>
        <v>100488</v>
      </c>
      <c r="W6425" s="367"/>
    </row>
    <row r="6426" spans="1:23" ht="22.5" hidden="1" x14ac:dyDescent="0.2">
      <c r="A6426" s="623">
        <v>100489</v>
      </c>
      <c r="B6426" s="616" t="s">
        <v>3171</v>
      </c>
      <c r="C6426" s="620" t="s">
        <v>3991</v>
      </c>
      <c r="D6426" s="612" t="s">
        <v>171</v>
      </c>
      <c r="E6426" s="621">
        <v>460.79</v>
      </c>
      <c r="F6426" s="614">
        <f t="shared" si="1801"/>
        <v>555.53</v>
      </c>
      <c r="G6426" s="510"/>
      <c r="H6426" s="426"/>
      <c r="I6426" s="422">
        <f t="shared" si="1795"/>
        <v>0</v>
      </c>
      <c r="J6426" s="422">
        <f t="shared" si="1796"/>
        <v>0</v>
      </c>
      <c r="K6426" s="419"/>
      <c r="L6426" s="423">
        <f t="shared" si="1797"/>
        <v>0</v>
      </c>
      <c r="M6426" s="423">
        <f t="shared" si="1798"/>
        <v>0</v>
      </c>
      <c r="N6426" s="422">
        <f t="shared" si="1799"/>
        <v>0</v>
      </c>
      <c r="O6426" s="422">
        <f t="shared" si="1800"/>
        <v>0</v>
      </c>
      <c r="P6426" s="420"/>
      <c r="Q6426" s="532"/>
      <c r="R6426" s="526" t="str">
        <f t="shared" si="1787"/>
        <v/>
      </c>
      <c r="S6426" s="526" t="str">
        <f t="shared" si="1785"/>
        <v/>
      </c>
      <c r="V6426" s="433">
        <f>VLOOKUP(A6426,[3]Cartilha!$A:$A,1,FALSE)</f>
        <v>100489</v>
      </c>
      <c r="W6426" s="367"/>
    </row>
    <row r="6427" spans="1:23" ht="22.5" hidden="1" x14ac:dyDescent="0.2">
      <c r="A6427" s="623">
        <v>100490</v>
      </c>
      <c r="B6427" s="616" t="s">
        <v>3171</v>
      </c>
      <c r="C6427" s="620" t="s">
        <v>3992</v>
      </c>
      <c r="D6427" s="612" t="s">
        <v>171</v>
      </c>
      <c r="E6427" s="621">
        <v>404.58</v>
      </c>
      <c r="F6427" s="614">
        <f t="shared" si="1801"/>
        <v>487.76</v>
      </c>
      <c r="G6427" s="510"/>
      <c r="H6427" s="426"/>
      <c r="I6427" s="422">
        <f t="shared" si="1795"/>
        <v>0</v>
      </c>
      <c r="J6427" s="422">
        <f t="shared" si="1796"/>
        <v>0</v>
      </c>
      <c r="K6427" s="419"/>
      <c r="L6427" s="423">
        <f t="shared" si="1797"/>
        <v>0</v>
      </c>
      <c r="M6427" s="423">
        <f t="shared" si="1798"/>
        <v>0</v>
      </c>
      <c r="N6427" s="422">
        <f t="shared" si="1799"/>
        <v>0</v>
      </c>
      <c r="O6427" s="422">
        <f t="shared" si="1800"/>
        <v>0</v>
      </c>
      <c r="P6427" s="420"/>
      <c r="Q6427" s="532"/>
      <c r="R6427" s="526" t="str">
        <f t="shared" si="1787"/>
        <v/>
      </c>
      <c r="S6427" s="526" t="str">
        <f t="shared" si="1785"/>
        <v/>
      </c>
      <c r="V6427" s="433">
        <f>VLOOKUP(A6427,[3]Cartilha!$A:$A,1,FALSE)</f>
        <v>100490</v>
      </c>
      <c r="W6427" s="367"/>
    </row>
    <row r="6428" spans="1:23" ht="22.5" hidden="1" x14ac:dyDescent="0.2">
      <c r="A6428" s="623">
        <v>100491</v>
      </c>
      <c r="B6428" s="616" t="s">
        <v>3171</v>
      </c>
      <c r="C6428" s="620" t="s">
        <v>3993</v>
      </c>
      <c r="D6428" s="612" t="s">
        <v>171</v>
      </c>
      <c r="E6428" s="621">
        <v>592</v>
      </c>
      <c r="F6428" s="614">
        <f t="shared" si="1801"/>
        <v>713.72</v>
      </c>
      <c r="G6428" s="510"/>
      <c r="H6428" s="426"/>
      <c r="I6428" s="422">
        <f t="shared" si="1795"/>
        <v>0</v>
      </c>
      <c r="J6428" s="422">
        <f t="shared" si="1796"/>
        <v>0</v>
      </c>
      <c r="K6428" s="419"/>
      <c r="L6428" s="423">
        <f t="shared" si="1797"/>
        <v>0</v>
      </c>
      <c r="M6428" s="423">
        <f t="shared" si="1798"/>
        <v>0</v>
      </c>
      <c r="N6428" s="422">
        <f t="shared" si="1799"/>
        <v>0</v>
      </c>
      <c r="O6428" s="422">
        <f t="shared" si="1800"/>
        <v>0</v>
      </c>
      <c r="P6428" s="420"/>
      <c r="Q6428" s="532"/>
      <c r="R6428" s="526" t="str">
        <f t="shared" si="1787"/>
        <v/>
      </c>
      <c r="S6428" s="526" t="str">
        <f t="shared" si="1785"/>
        <v/>
      </c>
      <c r="V6428" s="433">
        <f>VLOOKUP(A6428,[3]Cartilha!$A:$A,1,FALSE)</f>
        <v>100491</v>
      </c>
      <c r="W6428" s="367"/>
    </row>
    <row r="6429" spans="1:23" ht="22.5" hidden="1" x14ac:dyDescent="0.2">
      <c r="A6429" s="623">
        <v>100492</v>
      </c>
      <c r="B6429" s="616" t="s">
        <v>3171</v>
      </c>
      <c r="C6429" s="620" t="s">
        <v>3994</v>
      </c>
      <c r="D6429" s="612" t="s">
        <v>171</v>
      </c>
      <c r="E6429" s="621">
        <v>509.3</v>
      </c>
      <c r="F6429" s="614">
        <f t="shared" si="1801"/>
        <v>614.01</v>
      </c>
      <c r="G6429" s="510"/>
      <c r="H6429" s="426"/>
      <c r="I6429" s="422">
        <f t="shared" si="1795"/>
        <v>0</v>
      </c>
      <c r="J6429" s="422">
        <f t="shared" si="1796"/>
        <v>0</v>
      </c>
      <c r="K6429" s="419"/>
      <c r="L6429" s="423">
        <f t="shared" si="1797"/>
        <v>0</v>
      </c>
      <c r="M6429" s="423">
        <f t="shared" si="1798"/>
        <v>0</v>
      </c>
      <c r="N6429" s="422">
        <f t="shared" si="1799"/>
        <v>0</v>
      </c>
      <c r="O6429" s="422">
        <f t="shared" si="1800"/>
        <v>0</v>
      </c>
      <c r="P6429" s="420"/>
      <c r="Q6429" s="532"/>
      <c r="R6429" s="526" t="str">
        <f t="shared" si="1787"/>
        <v/>
      </c>
      <c r="S6429" s="526" t="str">
        <f t="shared" si="1785"/>
        <v/>
      </c>
      <c r="V6429" s="433">
        <f>VLOOKUP(A6429,[3]Cartilha!$A:$A,1,FALSE)</f>
        <v>100492</v>
      </c>
      <c r="W6429" s="367"/>
    </row>
    <row r="6430" spans="1:23" ht="22.5" hidden="1" x14ac:dyDescent="0.2">
      <c r="A6430" s="623">
        <v>87299</v>
      </c>
      <c r="B6430" s="616" t="s">
        <v>3171</v>
      </c>
      <c r="C6430" s="620" t="s">
        <v>3995</v>
      </c>
      <c r="D6430" s="612" t="s">
        <v>171</v>
      </c>
      <c r="E6430" s="621">
        <v>364.81</v>
      </c>
      <c r="F6430" s="614">
        <f t="shared" si="1801"/>
        <v>439.81</v>
      </c>
      <c r="G6430" s="510"/>
      <c r="H6430" s="426"/>
      <c r="I6430" s="422">
        <f t="shared" si="1795"/>
        <v>0</v>
      </c>
      <c r="J6430" s="422">
        <f t="shared" si="1796"/>
        <v>0</v>
      </c>
      <c r="K6430" s="419"/>
      <c r="L6430" s="423">
        <f t="shared" si="1797"/>
        <v>0</v>
      </c>
      <c r="M6430" s="423">
        <f t="shared" si="1798"/>
        <v>0</v>
      </c>
      <c r="N6430" s="422">
        <f t="shared" si="1799"/>
        <v>0</v>
      </c>
      <c r="O6430" s="422">
        <f t="shared" si="1800"/>
        <v>0</v>
      </c>
      <c r="P6430" s="420"/>
      <c r="Q6430" s="532"/>
      <c r="R6430" s="526" t="str">
        <f t="shared" si="1787"/>
        <v/>
      </c>
      <c r="S6430" s="526" t="str">
        <f t="shared" si="1785"/>
        <v/>
      </c>
      <c r="V6430" s="433">
        <f>VLOOKUP(A6430,[3]Cartilha!$A:$A,1,FALSE)</f>
        <v>87299</v>
      </c>
      <c r="W6430" s="367"/>
    </row>
    <row r="6431" spans="1:23" ht="22.5" hidden="1" x14ac:dyDescent="0.2">
      <c r="A6431" s="623">
        <v>87298</v>
      </c>
      <c r="B6431" s="616" t="s">
        <v>3171</v>
      </c>
      <c r="C6431" s="620" t="s">
        <v>3996</v>
      </c>
      <c r="D6431" s="612" t="s">
        <v>171</v>
      </c>
      <c r="E6431" s="621">
        <v>556.27</v>
      </c>
      <c r="F6431" s="614">
        <f t="shared" si="1801"/>
        <v>670.64</v>
      </c>
      <c r="G6431" s="510"/>
      <c r="H6431" s="426"/>
      <c r="I6431" s="422">
        <f t="shared" si="1795"/>
        <v>0</v>
      </c>
      <c r="J6431" s="422">
        <f t="shared" si="1796"/>
        <v>0</v>
      </c>
      <c r="K6431" s="419"/>
      <c r="L6431" s="423">
        <f t="shared" si="1797"/>
        <v>0</v>
      </c>
      <c r="M6431" s="423">
        <f t="shared" si="1798"/>
        <v>0</v>
      </c>
      <c r="N6431" s="422">
        <f t="shared" si="1799"/>
        <v>0</v>
      </c>
      <c r="O6431" s="422">
        <f t="shared" si="1800"/>
        <v>0</v>
      </c>
      <c r="P6431" s="420"/>
      <c r="Q6431" s="532"/>
      <c r="R6431" s="526" t="str">
        <f t="shared" si="1787"/>
        <v/>
      </c>
      <c r="S6431" s="526" t="str">
        <f t="shared" si="1785"/>
        <v/>
      </c>
      <c r="V6431" s="433">
        <f>VLOOKUP(A6431,[3]Cartilha!$A:$A,1,FALSE)</f>
        <v>87298</v>
      </c>
      <c r="W6431" s="367"/>
    </row>
    <row r="6432" spans="1:23" ht="22.5" hidden="1" x14ac:dyDescent="0.2">
      <c r="A6432" s="623">
        <v>87313</v>
      </c>
      <c r="B6432" s="616" t="s">
        <v>3171</v>
      </c>
      <c r="C6432" s="620" t="s">
        <v>3997</v>
      </c>
      <c r="D6432" s="612" t="s">
        <v>171</v>
      </c>
      <c r="E6432" s="621">
        <v>437.77</v>
      </c>
      <c r="F6432" s="614">
        <f t="shared" si="1801"/>
        <v>527.78</v>
      </c>
      <c r="G6432" s="510"/>
      <c r="H6432" s="426"/>
      <c r="I6432" s="422">
        <f t="shared" si="1795"/>
        <v>0</v>
      </c>
      <c r="J6432" s="422">
        <f t="shared" si="1796"/>
        <v>0</v>
      </c>
      <c r="K6432" s="419"/>
      <c r="L6432" s="423">
        <f t="shared" si="1797"/>
        <v>0</v>
      </c>
      <c r="M6432" s="423">
        <f t="shared" si="1798"/>
        <v>0</v>
      </c>
      <c r="N6432" s="422">
        <f t="shared" si="1799"/>
        <v>0</v>
      </c>
      <c r="O6432" s="422">
        <f t="shared" si="1800"/>
        <v>0</v>
      </c>
      <c r="P6432" s="420"/>
      <c r="Q6432" s="532"/>
      <c r="R6432" s="526" t="str">
        <f t="shared" si="1787"/>
        <v/>
      </c>
      <c r="S6432" s="526" t="str">
        <f t="shared" si="1785"/>
        <v/>
      </c>
      <c r="V6432" s="433">
        <f>VLOOKUP(A6432,[3]Cartilha!$A:$A,1,FALSE)</f>
        <v>87313</v>
      </c>
      <c r="W6432" s="367"/>
    </row>
    <row r="6433" spans="1:23" ht="22.5" hidden="1" x14ac:dyDescent="0.2">
      <c r="A6433" s="623">
        <v>87314</v>
      </c>
      <c r="B6433" s="616" t="s">
        <v>3171</v>
      </c>
      <c r="C6433" s="620" t="s">
        <v>3998</v>
      </c>
      <c r="D6433" s="612" t="s">
        <v>171</v>
      </c>
      <c r="E6433" s="621">
        <v>429.68</v>
      </c>
      <c r="F6433" s="614">
        <f t="shared" si="1801"/>
        <v>518.02</v>
      </c>
      <c r="G6433" s="510"/>
      <c r="H6433" s="426"/>
      <c r="I6433" s="422">
        <f t="shared" si="1795"/>
        <v>0</v>
      </c>
      <c r="J6433" s="422">
        <f t="shared" si="1796"/>
        <v>0</v>
      </c>
      <c r="K6433" s="419"/>
      <c r="L6433" s="423">
        <f t="shared" si="1797"/>
        <v>0</v>
      </c>
      <c r="M6433" s="423">
        <f t="shared" si="1798"/>
        <v>0</v>
      </c>
      <c r="N6433" s="422">
        <f t="shared" si="1799"/>
        <v>0</v>
      </c>
      <c r="O6433" s="422">
        <f t="shared" si="1800"/>
        <v>0</v>
      </c>
      <c r="P6433" s="420"/>
      <c r="Q6433" s="532"/>
      <c r="R6433" s="526" t="str">
        <f t="shared" si="1787"/>
        <v/>
      </c>
      <c r="S6433" s="526" t="str">
        <f t="shared" si="1785"/>
        <v/>
      </c>
      <c r="V6433" s="433">
        <f>VLOOKUP(A6433,[3]Cartilha!$A:$A,1,FALSE)</f>
        <v>87314</v>
      </c>
      <c r="W6433" s="367"/>
    </row>
    <row r="6434" spans="1:23" ht="22.5" hidden="1" x14ac:dyDescent="0.2">
      <c r="A6434" s="623">
        <v>87322</v>
      </c>
      <c r="B6434" s="616" t="s">
        <v>3171</v>
      </c>
      <c r="C6434" s="620" t="s">
        <v>3999</v>
      </c>
      <c r="D6434" s="612" t="s">
        <v>171</v>
      </c>
      <c r="E6434" s="621">
        <v>3015.66</v>
      </c>
      <c r="F6434" s="614">
        <f t="shared" si="1801"/>
        <v>3635.68</v>
      </c>
      <c r="G6434" s="510"/>
      <c r="H6434" s="426"/>
      <c r="I6434" s="422">
        <f t="shared" si="1795"/>
        <v>0</v>
      </c>
      <c r="J6434" s="422">
        <f t="shared" si="1796"/>
        <v>0</v>
      </c>
      <c r="K6434" s="419"/>
      <c r="L6434" s="423">
        <f t="shared" si="1797"/>
        <v>0</v>
      </c>
      <c r="M6434" s="423">
        <f t="shared" si="1798"/>
        <v>0</v>
      </c>
      <c r="N6434" s="422">
        <f t="shared" si="1799"/>
        <v>0</v>
      </c>
      <c r="O6434" s="422">
        <f t="shared" si="1800"/>
        <v>0</v>
      </c>
      <c r="P6434" s="420"/>
      <c r="Q6434" s="532"/>
      <c r="R6434" s="526" t="str">
        <f t="shared" si="1787"/>
        <v/>
      </c>
      <c r="S6434" s="526" t="str">
        <f t="shared" ref="S6434:S6497" si="1802">IF(Q6434="X","x",IF(Q6434="xx","x",IF(OR(J6434&gt;0,O6434&gt;0),"x","")))</f>
        <v/>
      </c>
      <c r="V6434" s="433">
        <f>VLOOKUP(A6434,[3]Cartilha!$A:$A,1,FALSE)</f>
        <v>87322</v>
      </c>
      <c r="W6434" s="367"/>
    </row>
    <row r="6435" spans="1:23" ht="22.5" hidden="1" x14ac:dyDescent="0.2">
      <c r="A6435" s="623">
        <v>87323</v>
      </c>
      <c r="B6435" s="616" t="s">
        <v>3171</v>
      </c>
      <c r="C6435" s="620" t="s">
        <v>4000</v>
      </c>
      <c r="D6435" s="612" t="s">
        <v>171</v>
      </c>
      <c r="E6435" s="621">
        <v>3012.24</v>
      </c>
      <c r="F6435" s="614">
        <f t="shared" si="1801"/>
        <v>3631.56</v>
      </c>
      <c r="G6435" s="510"/>
      <c r="H6435" s="426"/>
      <c r="I6435" s="422">
        <f t="shared" si="1795"/>
        <v>0</v>
      </c>
      <c r="J6435" s="422">
        <f t="shared" si="1796"/>
        <v>0</v>
      </c>
      <c r="K6435" s="419"/>
      <c r="L6435" s="423">
        <f t="shared" si="1797"/>
        <v>0</v>
      </c>
      <c r="M6435" s="423">
        <f t="shared" si="1798"/>
        <v>0</v>
      </c>
      <c r="N6435" s="422">
        <f t="shared" si="1799"/>
        <v>0</v>
      </c>
      <c r="O6435" s="422">
        <f t="shared" si="1800"/>
        <v>0</v>
      </c>
      <c r="P6435" s="420"/>
      <c r="Q6435" s="532"/>
      <c r="R6435" s="526" t="str">
        <f t="shared" si="1787"/>
        <v/>
      </c>
      <c r="S6435" s="526" t="str">
        <f t="shared" si="1802"/>
        <v/>
      </c>
      <c r="V6435" s="433">
        <f>VLOOKUP(A6435,[3]Cartilha!$A:$A,1,FALSE)</f>
        <v>87323</v>
      </c>
      <c r="W6435" s="367"/>
    </row>
    <row r="6436" spans="1:23" ht="22.5" hidden="1" x14ac:dyDescent="0.2">
      <c r="A6436" s="623">
        <v>87339</v>
      </c>
      <c r="B6436" s="616" t="s">
        <v>3171</v>
      </c>
      <c r="C6436" s="620" t="s">
        <v>4001</v>
      </c>
      <c r="D6436" s="612" t="s">
        <v>171</v>
      </c>
      <c r="E6436" s="621">
        <v>676.86</v>
      </c>
      <c r="F6436" s="614">
        <f t="shared" si="1801"/>
        <v>816.02</v>
      </c>
      <c r="G6436" s="510"/>
      <c r="H6436" s="426"/>
      <c r="I6436" s="422">
        <f t="shared" si="1795"/>
        <v>0</v>
      </c>
      <c r="J6436" s="422">
        <f t="shared" si="1796"/>
        <v>0</v>
      </c>
      <c r="K6436" s="419"/>
      <c r="L6436" s="423">
        <f t="shared" si="1797"/>
        <v>0</v>
      </c>
      <c r="M6436" s="423">
        <f t="shared" si="1798"/>
        <v>0</v>
      </c>
      <c r="N6436" s="422">
        <f t="shared" si="1799"/>
        <v>0</v>
      </c>
      <c r="O6436" s="422">
        <f t="shared" si="1800"/>
        <v>0</v>
      </c>
      <c r="P6436" s="420"/>
      <c r="Q6436" s="532"/>
      <c r="R6436" s="526" t="str">
        <f t="shared" si="1787"/>
        <v/>
      </c>
      <c r="S6436" s="526" t="str">
        <f t="shared" si="1802"/>
        <v/>
      </c>
      <c r="V6436" s="433">
        <f>VLOOKUP(A6436,[3]Cartilha!$A:$A,1,FALSE)</f>
        <v>87339</v>
      </c>
      <c r="W6436" s="367"/>
    </row>
    <row r="6437" spans="1:23" ht="22.5" hidden="1" x14ac:dyDescent="0.2">
      <c r="A6437" s="623">
        <v>87340</v>
      </c>
      <c r="B6437" s="616" t="s">
        <v>3171</v>
      </c>
      <c r="C6437" s="620" t="s">
        <v>4002</v>
      </c>
      <c r="D6437" s="612" t="s">
        <v>171</v>
      </c>
      <c r="E6437" s="621">
        <v>556.35</v>
      </c>
      <c r="F6437" s="614">
        <f t="shared" si="1801"/>
        <v>670.74</v>
      </c>
      <c r="G6437" s="510"/>
      <c r="H6437" s="426"/>
      <c r="I6437" s="422">
        <f t="shared" si="1795"/>
        <v>0</v>
      </c>
      <c r="J6437" s="422">
        <f t="shared" si="1796"/>
        <v>0</v>
      </c>
      <c r="K6437" s="419"/>
      <c r="L6437" s="423">
        <f t="shared" si="1797"/>
        <v>0</v>
      </c>
      <c r="M6437" s="423">
        <f t="shared" si="1798"/>
        <v>0</v>
      </c>
      <c r="N6437" s="422">
        <f t="shared" si="1799"/>
        <v>0</v>
      </c>
      <c r="O6437" s="422">
        <f t="shared" si="1800"/>
        <v>0</v>
      </c>
      <c r="P6437" s="420"/>
      <c r="Q6437" s="532"/>
      <c r="R6437" s="526" t="str">
        <f t="shared" si="1787"/>
        <v/>
      </c>
      <c r="S6437" s="526" t="str">
        <f t="shared" si="1802"/>
        <v/>
      </c>
      <c r="V6437" s="433">
        <f>VLOOKUP(A6437,[3]Cartilha!$A:$A,1,FALSE)</f>
        <v>87340</v>
      </c>
      <c r="W6437" s="367"/>
    </row>
    <row r="6438" spans="1:23" ht="22.5" hidden="1" x14ac:dyDescent="0.2">
      <c r="A6438" s="623">
        <v>87341</v>
      </c>
      <c r="B6438" s="616" t="s">
        <v>3171</v>
      </c>
      <c r="C6438" s="620" t="s">
        <v>4003</v>
      </c>
      <c r="D6438" s="612" t="s">
        <v>171</v>
      </c>
      <c r="E6438" s="621">
        <v>526.51</v>
      </c>
      <c r="F6438" s="614">
        <f t="shared" si="1801"/>
        <v>634.76</v>
      </c>
      <c r="G6438" s="510"/>
      <c r="H6438" s="426"/>
      <c r="I6438" s="422">
        <f t="shared" si="1795"/>
        <v>0</v>
      </c>
      <c r="J6438" s="422">
        <f t="shared" si="1796"/>
        <v>0</v>
      </c>
      <c r="K6438" s="419"/>
      <c r="L6438" s="423">
        <f t="shared" si="1797"/>
        <v>0</v>
      </c>
      <c r="M6438" s="423">
        <f t="shared" si="1798"/>
        <v>0</v>
      </c>
      <c r="N6438" s="422">
        <f t="shared" si="1799"/>
        <v>0</v>
      </c>
      <c r="O6438" s="422">
        <f t="shared" si="1800"/>
        <v>0</v>
      </c>
      <c r="P6438" s="420"/>
      <c r="Q6438" s="532"/>
      <c r="R6438" s="526" t="str">
        <f t="shared" si="1787"/>
        <v/>
      </c>
      <c r="S6438" s="526" t="str">
        <f t="shared" si="1802"/>
        <v/>
      </c>
      <c r="V6438" s="433">
        <f>VLOOKUP(A6438,[3]Cartilha!$A:$A,1,FALSE)</f>
        <v>87341</v>
      </c>
      <c r="W6438" s="367"/>
    </row>
    <row r="6439" spans="1:23" ht="22.5" hidden="1" x14ac:dyDescent="0.2">
      <c r="A6439" s="623">
        <v>87352</v>
      </c>
      <c r="B6439" s="616" t="s">
        <v>3171</v>
      </c>
      <c r="C6439" s="620" t="s">
        <v>4004</v>
      </c>
      <c r="D6439" s="612" t="s">
        <v>171</v>
      </c>
      <c r="E6439" s="621">
        <v>517.64</v>
      </c>
      <c r="F6439" s="614">
        <f t="shared" si="1801"/>
        <v>624.07000000000005</v>
      </c>
      <c r="G6439" s="510"/>
      <c r="H6439" s="426"/>
      <c r="I6439" s="422">
        <f t="shared" ref="I6439:I6470" si="1803">IF(ISBLANK(E6439),0,ROUND(F6439*G6439,2))</f>
        <v>0</v>
      </c>
      <c r="J6439" s="422">
        <f t="shared" ref="J6439:J6470" si="1804">IF(ISBLANK(G6439),0,ROUND(G6439*H6439,2))</f>
        <v>0</v>
      </c>
      <c r="K6439" s="419"/>
      <c r="L6439" s="423">
        <f t="shared" ref="L6439:L6470" si="1805">G6439</f>
        <v>0</v>
      </c>
      <c r="M6439" s="423">
        <f t="shared" ref="M6439:M6470" si="1806">H6439</f>
        <v>0</v>
      </c>
      <c r="N6439" s="422">
        <f t="shared" ref="N6439:N6470" si="1807">IF(ISBLANK(E6439),0,ROUND(F6439*L6439,2))</f>
        <v>0</v>
      </c>
      <c r="O6439" s="422">
        <f t="shared" ref="O6439:O6470" si="1808">IF(ISBLANK(L6439),0,ROUND(L6439*M6439,2))</f>
        <v>0</v>
      </c>
      <c r="P6439" s="420"/>
      <c r="Q6439" s="532"/>
      <c r="R6439" s="526" t="str">
        <f t="shared" si="1787"/>
        <v/>
      </c>
      <c r="S6439" s="526" t="str">
        <f t="shared" si="1802"/>
        <v/>
      </c>
      <c r="V6439" s="433">
        <f>VLOOKUP(A6439,[3]Cartilha!$A:$A,1,FALSE)</f>
        <v>87352</v>
      </c>
      <c r="W6439" s="367"/>
    </row>
    <row r="6440" spans="1:23" ht="22.5" hidden="1" x14ac:dyDescent="0.2">
      <c r="A6440" s="623">
        <v>87353</v>
      </c>
      <c r="B6440" s="616" t="s">
        <v>3171</v>
      </c>
      <c r="C6440" s="620" t="s">
        <v>4005</v>
      </c>
      <c r="D6440" s="612" t="s">
        <v>171</v>
      </c>
      <c r="E6440" s="621">
        <v>443.41</v>
      </c>
      <c r="F6440" s="614">
        <f t="shared" si="1801"/>
        <v>534.58000000000004</v>
      </c>
      <c r="G6440" s="510"/>
      <c r="H6440" s="426"/>
      <c r="I6440" s="422">
        <f t="shared" si="1803"/>
        <v>0</v>
      </c>
      <c r="J6440" s="422">
        <f t="shared" si="1804"/>
        <v>0</v>
      </c>
      <c r="K6440" s="419"/>
      <c r="L6440" s="423">
        <f t="shared" si="1805"/>
        <v>0</v>
      </c>
      <c r="M6440" s="423">
        <f t="shared" si="1806"/>
        <v>0</v>
      </c>
      <c r="N6440" s="422">
        <f t="shared" si="1807"/>
        <v>0</v>
      </c>
      <c r="O6440" s="422">
        <f t="shared" si="1808"/>
        <v>0</v>
      </c>
      <c r="P6440" s="420"/>
      <c r="Q6440" s="532"/>
      <c r="R6440" s="526" t="str">
        <f t="shared" si="1787"/>
        <v/>
      </c>
      <c r="S6440" s="526" t="str">
        <f t="shared" si="1802"/>
        <v/>
      </c>
      <c r="V6440" s="433">
        <f>VLOOKUP(A6440,[3]Cartilha!$A:$A,1,FALSE)</f>
        <v>87353</v>
      </c>
      <c r="W6440" s="367"/>
    </row>
    <row r="6441" spans="1:23" ht="22.5" hidden="1" x14ac:dyDescent="0.2">
      <c r="A6441" s="623">
        <v>87354</v>
      </c>
      <c r="B6441" s="616" t="s">
        <v>3171</v>
      </c>
      <c r="C6441" s="620" t="s">
        <v>4006</v>
      </c>
      <c r="D6441" s="612" t="s">
        <v>171</v>
      </c>
      <c r="E6441" s="621">
        <v>410.09</v>
      </c>
      <c r="F6441" s="614">
        <f t="shared" si="1801"/>
        <v>494.4</v>
      </c>
      <c r="G6441" s="510"/>
      <c r="H6441" s="426"/>
      <c r="I6441" s="422">
        <f t="shared" si="1803"/>
        <v>0</v>
      </c>
      <c r="J6441" s="422">
        <f t="shared" si="1804"/>
        <v>0</v>
      </c>
      <c r="K6441" s="419"/>
      <c r="L6441" s="423">
        <f t="shared" si="1805"/>
        <v>0</v>
      </c>
      <c r="M6441" s="423">
        <f t="shared" si="1806"/>
        <v>0</v>
      </c>
      <c r="N6441" s="422">
        <f t="shared" si="1807"/>
        <v>0</v>
      </c>
      <c r="O6441" s="422">
        <f t="shared" si="1808"/>
        <v>0</v>
      </c>
      <c r="P6441" s="420"/>
      <c r="Q6441" s="532"/>
      <c r="R6441" s="526" t="str">
        <f t="shared" si="1787"/>
        <v/>
      </c>
      <c r="S6441" s="526" t="str">
        <f t="shared" si="1802"/>
        <v/>
      </c>
      <c r="V6441" s="433">
        <f>VLOOKUP(A6441,[3]Cartilha!$A:$A,1,FALSE)</f>
        <v>87354</v>
      </c>
      <c r="W6441" s="367"/>
    </row>
    <row r="6442" spans="1:23" ht="22.5" hidden="1" x14ac:dyDescent="0.2">
      <c r="A6442" s="623">
        <v>87360</v>
      </c>
      <c r="B6442" s="616" t="s">
        <v>3171</v>
      </c>
      <c r="C6442" s="620" t="s">
        <v>4007</v>
      </c>
      <c r="D6442" s="612" t="s">
        <v>171</v>
      </c>
      <c r="E6442" s="621">
        <v>2988.55</v>
      </c>
      <c r="F6442" s="614">
        <f t="shared" si="1801"/>
        <v>3603</v>
      </c>
      <c r="G6442" s="510"/>
      <c r="H6442" s="426"/>
      <c r="I6442" s="422">
        <f t="shared" si="1803"/>
        <v>0</v>
      </c>
      <c r="J6442" s="422">
        <f t="shared" si="1804"/>
        <v>0</v>
      </c>
      <c r="K6442" s="419"/>
      <c r="L6442" s="423">
        <f t="shared" si="1805"/>
        <v>0</v>
      </c>
      <c r="M6442" s="423">
        <f t="shared" si="1806"/>
        <v>0</v>
      </c>
      <c r="N6442" s="422">
        <f t="shared" si="1807"/>
        <v>0</v>
      </c>
      <c r="O6442" s="422">
        <f t="shared" si="1808"/>
        <v>0</v>
      </c>
      <c r="P6442" s="420"/>
      <c r="Q6442" s="532"/>
      <c r="R6442" s="526" t="str">
        <f t="shared" si="1787"/>
        <v/>
      </c>
      <c r="S6442" s="526" t="str">
        <f t="shared" si="1802"/>
        <v/>
      </c>
      <c r="V6442" s="433">
        <f>VLOOKUP(A6442,[3]Cartilha!$A:$A,1,FALSE)</f>
        <v>87360</v>
      </c>
      <c r="W6442" s="367"/>
    </row>
    <row r="6443" spans="1:23" ht="22.5" hidden="1" x14ac:dyDescent="0.2">
      <c r="A6443" s="623">
        <v>87361</v>
      </c>
      <c r="B6443" s="616" t="s">
        <v>3171</v>
      </c>
      <c r="C6443" s="620" t="s">
        <v>4008</v>
      </c>
      <c r="D6443" s="612" t="s">
        <v>171</v>
      </c>
      <c r="E6443" s="621">
        <v>2943.63</v>
      </c>
      <c r="F6443" s="614">
        <f t="shared" si="1801"/>
        <v>3548.84</v>
      </c>
      <c r="G6443" s="510"/>
      <c r="H6443" s="426"/>
      <c r="I6443" s="422">
        <f t="shared" si="1803"/>
        <v>0</v>
      </c>
      <c r="J6443" s="422">
        <f t="shared" si="1804"/>
        <v>0</v>
      </c>
      <c r="K6443" s="419"/>
      <c r="L6443" s="423">
        <f t="shared" si="1805"/>
        <v>0</v>
      </c>
      <c r="M6443" s="423">
        <f t="shared" si="1806"/>
        <v>0</v>
      </c>
      <c r="N6443" s="422">
        <f t="shared" si="1807"/>
        <v>0</v>
      </c>
      <c r="O6443" s="422">
        <f t="shared" si="1808"/>
        <v>0</v>
      </c>
      <c r="P6443" s="420"/>
      <c r="Q6443" s="532"/>
      <c r="R6443" s="526" t="str">
        <f t="shared" si="1787"/>
        <v/>
      </c>
      <c r="S6443" s="526" t="str">
        <f t="shared" si="1802"/>
        <v/>
      </c>
      <c r="V6443" s="433">
        <f>VLOOKUP(A6443,[3]Cartilha!$A:$A,1,FALSE)</f>
        <v>87361</v>
      </c>
      <c r="W6443" s="367"/>
    </row>
    <row r="6444" spans="1:23" ht="22.5" hidden="1" x14ac:dyDescent="0.2">
      <c r="A6444" s="623">
        <v>87362</v>
      </c>
      <c r="B6444" s="616" t="s">
        <v>3171</v>
      </c>
      <c r="C6444" s="620" t="s">
        <v>4009</v>
      </c>
      <c r="D6444" s="612" t="s">
        <v>171</v>
      </c>
      <c r="E6444" s="621">
        <v>2939.95</v>
      </c>
      <c r="F6444" s="614">
        <f t="shared" si="1801"/>
        <v>3544.4</v>
      </c>
      <c r="G6444" s="510"/>
      <c r="H6444" s="426"/>
      <c r="I6444" s="422">
        <f t="shared" si="1803"/>
        <v>0</v>
      </c>
      <c r="J6444" s="422">
        <f t="shared" si="1804"/>
        <v>0</v>
      </c>
      <c r="K6444" s="419"/>
      <c r="L6444" s="423">
        <f t="shared" si="1805"/>
        <v>0</v>
      </c>
      <c r="M6444" s="423">
        <f t="shared" si="1806"/>
        <v>0</v>
      </c>
      <c r="N6444" s="422">
        <f t="shared" si="1807"/>
        <v>0</v>
      </c>
      <c r="O6444" s="422">
        <f t="shared" si="1808"/>
        <v>0</v>
      </c>
      <c r="P6444" s="420"/>
      <c r="Q6444" s="532"/>
      <c r="R6444" s="526" t="str">
        <f t="shared" ref="R6444:R6507" si="1809">IF(Q6444="X","x",IF(Q6444="xx","x",IF(O6444&gt;0,"x","")))</f>
        <v/>
      </c>
      <c r="S6444" s="526" t="str">
        <f t="shared" si="1802"/>
        <v/>
      </c>
      <c r="V6444" s="433">
        <f>VLOOKUP(A6444,[3]Cartilha!$A:$A,1,FALSE)</f>
        <v>87362</v>
      </c>
      <c r="W6444" s="367"/>
    </row>
    <row r="6445" spans="1:23" hidden="1" x14ac:dyDescent="0.2">
      <c r="A6445" s="623">
        <v>87372</v>
      </c>
      <c r="B6445" s="616" t="s">
        <v>3171</v>
      </c>
      <c r="C6445" s="620" t="s">
        <v>4010</v>
      </c>
      <c r="D6445" s="612" t="s">
        <v>171</v>
      </c>
      <c r="E6445" s="621">
        <v>705.77</v>
      </c>
      <c r="F6445" s="614">
        <f t="shared" si="1801"/>
        <v>850.88</v>
      </c>
      <c r="G6445" s="510"/>
      <c r="H6445" s="426"/>
      <c r="I6445" s="422">
        <f t="shared" si="1803"/>
        <v>0</v>
      </c>
      <c r="J6445" s="422">
        <f t="shared" si="1804"/>
        <v>0</v>
      </c>
      <c r="K6445" s="419"/>
      <c r="L6445" s="423">
        <f t="shared" si="1805"/>
        <v>0</v>
      </c>
      <c r="M6445" s="423">
        <f t="shared" si="1806"/>
        <v>0</v>
      </c>
      <c r="N6445" s="422">
        <f t="shared" si="1807"/>
        <v>0</v>
      </c>
      <c r="O6445" s="422">
        <f t="shared" si="1808"/>
        <v>0</v>
      </c>
      <c r="P6445" s="420"/>
      <c r="Q6445" s="532"/>
      <c r="R6445" s="526" t="str">
        <f t="shared" si="1809"/>
        <v/>
      </c>
      <c r="S6445" s="526" t="str">
        <f t="shared" si="1802"/>
        <v/>
      </c>
      <c r="V6445" s="433">
        <f>VLOOKUP(A6445,[3]Cartilha!$A:$A,1,FALSE)</f>
        <v>87372</v>
      </c>
      <c r="W6445" s="367"/>
    </row>
    <row r="6446" spans="1:23" ht="22.5" hidden="1" x14ac:dyDescent="0.2">
      <c r="A6446" s="623">
        <v>87377</v>
      </c>
      <c r="B6446" s="616" t="s">
        <v>3171</v>
      </c>
      <c r="C6446" s="620" t="s">
        <v>4011</v>
      </c>
      <c r="D6446" s="612" t="s">
        <v>171</v>
      </c>
      <c r="E6446" s="621">
        <v>580.33000000000004</v>
      </c>
      <c r="F6446" s="614">
        <f t="shared" si="1801"/>
        <v>699.65</v>
      </c>
      <c r="G6446" s="510"/>
      <c r="H6446" s="426"/>
      <c r="I6446" s="422">
        <f t="shared" si="1803"/>
        <v>0</v>
      </c>
      <c r="J6446" s="422">
        <f t="shared" si="1804"/>
        <v>0</v>
      </c>
      <c r="K6446" s="419"/>
      <c r="L6446" s="423">
        <f t="shared" si="1805"/>
        <v>0</v>
      </c>
      <c r="M6446" s="423">
        <f t="shared" si="1806"/>
        <v>0</v>
      </c>
      <c r="N6446" s="422">
        <f t="shared" si="1807"/>
        <v>0</v>
      </c>
      <c r="O6446" s="422">
        <f t="shared" si="1808"/>
        <v>0</v>
      </c>
      <c r="P6446" s="420"/>
      <c r="Q6446" s="532"/>
      <c r="R6446" s="526" t="str">
        <f t="shared" si="1809"/>
        <v/>
      </c>
      <c r="S6446" s="526" t="str">
        <f t="shared" si="1802"/>
        <v/>
      </c>
      <c r="V6446" s="433">
        <f>VLOOKUP(A6446,[3]Cartilha!$A:$A,1,FALSE)</f>
        <v>87377</v>
      </c>
      <c r="W6446" s="367"/>
    </row>
    <row r="6447" spans="1:23" ht="22.5" hidden="1" x14ac:dyDescent="0.2">
      <c r="A6447" s="623">
        <v>87380</v>
      </c>
      <c r="B6447" s="616" t="s">
        <v>3171</v>
      </c>
      <c r="C6447" s="620" t="s">
        <v>4012</v>
      </c>
      <c r="D6447" s="612" t="s">
        <v>171</v>
      </c>
      <c r="E6447" s="621">
        <v>3122.72</v>
      </c>
      <c r="F6447" s="614">
        <f t="shared" si="1801"/>
        <v>3764.75</v>
      </c>
      <c r="G6447" s="510"/>
      <c r="H6447" s="426"/>
      <c r="I6447" s="422">
        <f t="shared" si="1803"/>
        <v>0</v>
      </c>
      <c r="J6447" s="422">
        <f t="shared" si="1804"/>
        <v>0</v>
      </c>
      <c r="K6447" s="419"/>
      <c r="L6447" s="423">
        <f t="shared" si="1805"/>
        <v>0</v>
      </c>
      <c r="M6447" s="423">
        <f t="shared" si="1806"/>
        <v>0</v>
      </c>
      <c r="N6447" s="422">
        <f t="shared" si="1807"/>
        <v>0</v>
      </c>
      <c r="O6447" s="422">
        <f t="shared" si="1808"/>
        <v>0</v>
      </c>
      <c r="P6447" s="420"/>
      <c r="Q6447" s="532"/>
      <c r="R6447" s="526" t="str">
        <f t="shared" si="1809"/>
        <v/>
      </c>
      <c r="S6447" s="526" t="str">
        <f t="shared" si="1802"/>
        <v/>
      </c>
      <c r="V6447" s="433">
        <f>VLOOKUP(A6447,[3]Cartilha!$A:$A,1,FALSE)</f>
        <v>87380</v>
      </c>
      <c r="W6447" s="367"/>
    </row>
    <row r="6448" spans="1:23" ht="22.5" hidden="1" x14ac:dyDescent="0.2">
      <c r="A6448" s="623">
        <v>88628</v>
      </c>
      <c r="B6448" s="616" t="s">
        <v>3171</v>
      </c>
      <c r="C6448" s="620" t="s">
        <v>4013</v>
      </c>
      <c r="D6448" s="612" t="s">
        <v>171</v>
      </c>
      <c r="E6448" s="621">
        <v>462.24</v>
      </c>
      <c r="F6448" s="614">
        <f t="shared" si="1801"/>
        <v>557.28</v>
      </c>
      <c r="G6448" s="510"/>
      <c r="H6448" s="426"/>
      <c r="I6448" s="422">
        <f t="shared" si="1803"/>
        <v>0</v>
      </c>
      <c r="J6448" s="422">
        <f t="shared" si="1804"/>
        <v>0</v>
      </c>
      <c r="K6448" s="419"/>
      <c r="L6448" s="423">
        <f t="shared" si="1805"/>
        <v>0</v>
      </c>
      <c r="M6448" s="423">
        <f t="shared" si="1806"/>
        <v>0</v>
      </c>
      <c r="N6448" s="422">
        <f t="shared" si="1807"/>
        <v>0</v>
      </c>
      <c r="O6448" s="422">
        <f t="shared" si="1808"/>
        <v>0</v>
      </c>
      <c r="P6448" s="420"/>
      <c r="Q6448" s="532"/>
      <c r="R6448" s="526" t="str">
        <f t="shared" si="1809"/>
        <v/>
      </c>
      <c r="S6448" s="526" t="str">
        <f t="shared" si="1802"/>
        <v/>
      </c>
      <c r="V6448" s="433">
        <f>VLOOKUP(A6448,[3]Cartilha!$A:$A,1,FALSE)</f>
        <v>88628</v>
      </c>
      <c r="W6448" s="367"/>
    </row>
    <row r="6449" spans="1:23" hidden="1" x14ac:dyDescent="0.2">
      <c r="A6449" s="623">
        <v>88629</v>
      </c>
      <c r="B6449" s="616" t="s">
        <v>3171</v>
      </c>
      <c r="C6449" s="620" t="s">
        <v>4014</v>
      </c>
      <c r="D6449" s="612" t="s">
        <v>171</v>
      </c>
      <c r="E6449" s="621">
        <v>573.79999999999995</v>
      </c>
      <c r="F6449" s="614">
        <f t="shared" si="1801"/>
        <v>691.77</v>
      </c>
      <c r="G6449" s="510"/>
      <c r="H6449" s="426"/>
      <c r="I6449" s="422">
        <f t="shared" si="1803"/>
        <v>0</v>
      </c>
      <c r="J6449" s="422">
        <f t="shared" si="1804"/>
        <v>0</v>
      </c>
      <c r="K6449" s="419"/>
      <c r="L6449" s="423">
        <f t="shared" si="1805"/>
        <v>0</v>
      </c>
      <c r="M6449" s="423">
        <f t="shared" si="1806"/>
        <v>0</v>
      </c>
      <c r="N6449" s="422">
        <f t="shared" si="1807"/>
        <v>0</v>
      </c>
      <c r="O6449" s="422">
        <f t="shared" si="1808"/>
        <v>0</v>
      </c>
      <c r="P6449" s="420"/>
      <c r="Q6449" s="532"/>
      <c r="R6449" s="526" t="str">
        <f t="shared" si="1809"/>
        <v/>
      </c>
      <c r="S6449" s="526" t="str">
        <f t="shared" si="1802"/>
        <v/>
      </c>
      <c r="V6449" s="433">
        <f>VLOOKUP(A6449,[3]Cartilha!$A:$A,1,FALSE)</f>
        <v>88629</v>
      </c>
      <c r="W6449" s="367"/>
    </row>
    <row r="6450" spans="1:23" ht="22.5" hidden="1" x14ac:dyDescent="0.2">
      <c r="A6450" s="623">
        <v>87301</v>
      </c>
      <c r="B6450" s="616" t="s">
        <v>3171</v>
      </c>
      <c r="C6450" s="620" t="s">
        <v>4015</v>
      </c>
      <c r="D6450" s="612" t="s">
        <v>171</v>
      </c>
      <c r="E6450" s="621">
        <v>500.99</v>
      </c>
      <c r="F6450" s="614">
        <f t="shared" si="1801"/>
        <v>603.99</v>
      </c>
      <c r="G6450" s="510"/>
      <c r="H6450" s="426"/>
      <c r="I6450" s="422">
        <f t="shared" si="1803"/>
        <v>0</v>
      </c>
      <c r="J6450" s="422">
        <f t="shared" si="1804"/>
        <v>0</v>
      </c>
      <c r="K6450" s="419"/>
      <c r="L6450" s="423">
        <f t="shared" si="1805"/>
        <v>0</v>
      </c>
      <c r="M6450" s="423">
        <f t="shared" si="1806"/>
        <v>0</v>
      </c>
      <c r="N6450" s="422">
        <f t="shared" si="1807"/>
        <v>0</v>
      </c>
      <c r="O6450" s="422">
        <f t="shared" si="1808"/>
        <v>0</v>
      </c>
      <c r="P6450" s="420"/>
      <c r="Q6450" s="532"/>
      <c r="R6450" s="526" t="str">
        <f t="shared" si="1809"/>
        <v/>
      </c>
      <c r="S6450" s="526" t="str">
        <f t="shared" si="1802"/>
        <v/>
      </c>
      <c r="V6450" s="433">
        <f>VLOOKUP(A6450,[3]Cartilha!$A:$A,1,FALSE)</f>
        <v>87301</v>
      </c>
      <c r="W6450" s="367"/>
    </row>
    <row r="6451" spans="1:23" ht="22.5" hidden="1" x14ac:dyDescent="0.2">
      <c r="A6451" s="623">
        <v>87302</v>
      </c>
      <c r="B6451" s="616" t="s">
        <v>3171</v>
      </c>
      <c r="C6451" s="620" t="s">
        <v>4016</v>
      </c>
      <c r="D6451" s="612" t="s">
        <v>171</v>
      </c>
      <c r="E6451" s="621">
        <v>491.55</v>
      </c>
      <c r="F6451" s="614">
        <f t="shared" si="1801"/>
        <v>592.61</v>
      </c>
      <c r="G6451" s="510"/>
      <c r="H6451" s="426"/>
      <c r="I6451" s="422">
        <f t="shared" si="1803"/>
        <v>0</v>
      </c>
      <c r="J6451" s="422">
        <f t="shared" si="1804"/>
        <v>0</v>
      </c>
      <c r="K6451" s="419"/>
      <c r="L6451" s="423">
        <f t="shared" si="1805"/>
        <v>0</v>
      </c>
      <c r="M6451" s="423">
        <f t="shared" si="1806"/>
        <v>0</v>
      </c>
      <c r="N6451" s="422">
        <f t="shared" si="1807"/>
        <v>0</v>
      </c>
      <c r="O6451" s="422">
        <f t="shared" si="1808"/>
        <v>0</v>
      </c>
      <c r="P6451" s="420"/>
      <c r="Q6451" s="532"/>
      <c r="R6451" s="526" t="str">
        <f t="shared" si="1809"/>
        <v/>
      </c>
      <c r="S6451" s="526" t="str">
        <f t="shared" si="1802"/>
        <v/>
      </c>
      <c r="V6451" s="433">
        <f>VLOOKUP(A6451,[3]Cartilha!$A:$A,1,FALSE)</f>
        <v>87302</v>
      </c>
      <c r="W6451" s="367"/>
    </row>
    <row r="6452" spans="1:23" ht="22.5" hidden="1" x14ac:dyDescent="0.2">
      <c r="A6452" s="623">
        <v>87316</v>
      </c>
      <c r="B6452" s="616" t="s">
        <v>3171</v>
      </c>
      <c r="C6452" s="620" t="s">
        <v>4017</v>
      </c>
      <c r="D6452" s="612" t="s">
        <v>171</v>
      </c>
      <c r="E6452" s="621">
        <v>397.99</v>
      </c>
      <c r="F6452" s="614">
        <f t="shared" si="1801"/>
        <v>479.82</v>
      </c>
      <c r="G6452" s="510"/>
      <c r="H6452" s="426"/>
      <c r="I6452" s="422">
        <f t="shared" si="1803"/>
        <v>0</v>
      </c>
      <c r="J6452" s="422">
        <f t="shared" si="1804"/>
        <v>0</v>
      </c>
      <c r="K6452" s="419"/>
      <c r="L6452" s="423">
        <f t="shared" si="1805"/>
        <v>0</v>
      </c>
      <c r="M6452" s="423">
        <f t="shared" si="1806"/>
        <v>0</v>
      </c>
      <c r="N6452" s="422">
        <f t="shared" si="1807"/>
        <v>0</v>
      </c>
      <c r="O6452" s="422">
        <f t="shared" si="1808"/>
        <v>0</v>
      </c>
      <c r="P6452" s="420"/>
      <c r="Q6452" s="532"/>
      <c r="R6452" s="526" t="str">
        <f t="shared" si="1809"/>
        <v/>
      </c>
      <c r="S6452" s="526" t="str">
        <f t="shared" si="1802"/>
        <v/>
      </c>
      <c r="V6452" s="433">
        <f>VLOOKUP(A6452,[3]Cartilha!$A:$A,1,FALSE)</f>
        <v>87316</v>
      </c>
      <c r="W6452" s="367"/>
    </row>
    <row r="6453" spans="1:23" ht="22.5" hidden="1" x14ac:dyDescent="0.2">
      <c r="A6453" s="623">
        <v>87317</v>
      </c>
      <c r="B6453" s="616" t="s">
        <v>3171</v>
      </c>
      <c r="C6453" s="620" t="s">
        <v>4018</v>
      </c>
      <c r="D6453" s="612" t="s">
        <v>171</v>
      </c>
      <c r="E6453" s="621">
        <v>383.02</v>
      </c>
      <c r="F6453" s="614">
        <f t="shared" si="1801"/>
        <v>461.77</v>
      </c>
      <c r="G6453" s="510"/>
      <c r="H6453" s="426"/>
      <c r="I6453" s="422">
        <f t="shared" si="1803"/>
        <v>0</v>
      </c>
      <c r="J6453" s="422">
        <f t="shared" si="1804"/>
        <v>0</v>
      </c>
      <c r="K6453" s="419"/>
      <c r="L6453" s="423">
        <f t="shared" si="1805"/>
        <v>0</v>
      </c>
      <c r="M6453" s="423">
        <f t="shared" si="1806"/>
        <v>0</v>
      </c>
      <c r="N6453" s="422">
        <f t="shared" si="1807"/>
        <v>0</v>
      </c>
      <c r="O6453" s="422">
        <f t="shared" si="1808"/>
        <v>0</v>
      </c>
      <c r="P6453" s="420"/>
      <c r="Q6453" s="532"/>
      <c r="R6453" s="526" t="str">
        <f t="shared" si="1809"/>
        <v/>
      </c>
      <c r="S6453" s="526" t="str">
        <f t="shared" si="1802"/>
        <v/>
      </c>
      <c r="V6453" s="433">
        <f>VLOOKUP(A6453,[3]Cartilha!$A:$A,1,FALSE)</f>
        <v>87317</v>
      </c>
      <c r="W6453" s="367"/>
    </row>
    <row r="6454" spans="1:23" ht="22.5" hidden="1" x14ac:dyDescent="0.2">
      <c r="A6454" s="623">
        <v>87325</v>
      </c>
      <c r="B6454" s="616" t="s">
        <v>3171</v>
      </c>
      <c r="C6454" s="620" t="s">
        <v>4019</v>
      </c>
      <c r="D6454" s="612" t="s">
        <v>171</v>
      </c>
      <c r="E6454" s="621">
        <v>2948.1</v>
      </c>
      <c r="F6454" s="614">
        <f t="shared" si="1801"/>
        <v>3554.23</v>
      </c>
      <c r="G6454" s="510"/>
      <c r="H6454" s="426"/>
      <c r="I6454" s="422">
        <f t="shared" si="1803"/>
        <v>0</v>
      </c>
      <c r="J6454" s="422">
        <f t="shared" si="1804"/>
        <v>0</v>
      </c>
      <c r="K6454" s="419"/>
      <c r="L6454" s="423">
        <f t="shared" si="1805"/>
        <v>0</v>
      </c>
      <c r="M6454" s="423">
        <f t="shared" si="1806"/>
        <v>0</v>
      </c>
      <c r="N6454" s="422">
        <f t="shared" si="1807"/>
        <v>0</v>
      </c>
      <c r="O6454" s="422">
        <f t="shared" si="1808"/>
        <v>0</v>
      </c>
      <c r="P6454" s="420"/>
      <c r="Q6454" s="532"/>
      <c r="R6454" s="526" t="str">
        <f t="shared" si="1809"/>
        <v/>
      </c>
      <c r="S6454" s="526" t="str">
        <f t="shared" si="1802"/>
        <v/>
      </c>
      <c r="V6454" s="433">
        <f>VLOOKUP(A6454,[3]Cartilha!$A:$A,1,FALSE)</f>
        <v>87325</v>
      </c>
      <c r="W6454" s="367"/>
    </row>
    <row r="6455" spans="1:23" ht="22.5" hidden="1" x14ac:dyDescent="0.2">
      <c r="A6455" s="623">
        <v>87326</v>
      </c>
      <c r="B6455" s="616" t="s">
        <v>3171</v>
      </c>
      <c r="C6455" s="620" t="s">
        <v>4020</v>
      </c>
      <c r="D6455" s="612" t="s">
        <v>171</v>
      </c>
      <c r="E6455" s="621">
        <v>2951.66</v>
      </c>
      <c r="F6455" s="614">
        <f t="shared" si="1801"/>
        <v>3558.52</v>
      </c>
      <c r="G6455" s="510"/>
      <c r="H6455" s="426"/>
      <c r="I6455" s="422">
        <f t="shared" si="1803"/>
        <v>0</v>
      </c>
      <c r="J6455" s="422">
        <f t="shared" si="1804"/>
        <v>0</v>
      </c>
      <c r="K6455" s="419"/>
      <c r="L6455" s="423">
        <f t="shared" si="1805"/>
        <v>0</v>
      </c>
      <c r="M6455" s="423">
        <f t="shared" si="1806"/>
        <v>0</v>
      </c>
      <c r="N6455" s="422">
        <f t="shared" si="1807"/>
        <v>0</v>
      </c>
      <c r="O6455" s="422">
        <f t="shared" si="1808"/>
        <v>0</v>
      </c>
      <c r="P6455" s="420"/>
      <c r="Q6455" s="532"/>
      <c r="R6455" s="526" t="str">
        <f t="shared" si="1809"/>
        <v/>
      </c>
      <c r="S6455" s="526" t="str">
        <f t="shared" si="1802"/>
        <v/>
      </c>
      <c r="V6455" s="433">
        <f>VLOOKUP(A6455,[3]Cartilha!$A:$A,1,FALSE)</f>
        <v>87326</v>
      </c>
      <c r="W6455" s="367"/>
    </row>
    <row r="6456" spans="1:23" ht="22.5" hidden="1" x14ac:dyDescent="0.2">
      <c r="A6456" s="623">
        <v>87342</v>
      </c>
      <c r="B6456" s="616" t="s">
        <v>3171</v>
      </c>
      <c r="C6456" s="620" t="s">
        <v>4021</v>
      </c>
      <c r="D6456" s="612" t="s">
        <v>171</v>
      </c>
      <c r="E6456" s="621">
        <v>571.79</v>
      </c>
      <c r="F6456" s="614">
        <f t="shared" si="1801"/>
        <v>689.35</v>
      </c>
      <c r="G6456" s="510"/>
      <c r="H6456" s="426"/>
      <c r="I6456" s="422">
        <f t="shared" si="1803"/>
        <v>0</v>
      </c>
      <c r="J6456" s="422">
        <f t="shared" si="1804"/>
        <v>0</v>
      </c>
      <c r="K6456" s="419"/>
      <c r="L6456" s="423">
        <f t="shared" si="1805"/>
        <v>0</v>
      </c>
      <c r="M6456" s="423">
        <f t="shared" si="1806"/>
        <v>0</v>
      </c>
      <c r="N6456" s="422">
        <f t="shared" si="1807"/>
        <v>0</v>
      </c>
      <c r="O6456" s="422">
        <f t="shared" si="1808"/>
        <v>0</v>
      </c>
      <c r="P6456" s="420"/>
      <c r="Q6456" s="532"/>
      <c r="R6456" s="526" t="str">
        <f t="shared" si="1809"/>
        <v/>
      </c>
      <c r="S6456" s="526" t="str">
        <f t="shared" si="1802"/>
        <v/>
      </c>
      <c r="V6456" s="433">
        <f>VLOOKUP(A6456,[3]Cartilha!$A:$A,1,FALSE)</f>
        <v>87342</v>
      </c>
      <c r="W6456" s="367"/>
    </row>
    <row r="6457" spans="1:23" ht="22.5" hidden="1" x14ac:dyDescent="0.2">
      <c r="A6457" s="623">
        <v>87343</v>
      </c>
      <c r="B6457" s="616" t="s">
        <v>3171</v>
      </c>
      <c r="C6457" s="620" t="s">
        <v>4022</v>
      </c>
      <c r="D6457" s="612" t="s">
        <v>171</v>
      </c>
      <c r="E6457" s="621">
        <v>503.58</v>
      </c>
      <c r="F6457" s="614">
        <f t="shared" si="1801"/>
        <v>607.12</v>
      </c>
      <c r="G6457" s="510"/>
      <c r="H6457" s="426"/>
      <c r="I6457" s="422">
        <f t="shared" si="1803"/>
        <v>0</v>
      </c>
      <c r="J6457" s="422">
        <f t="shared" si="1804"/>
        <v>0</v>
      </c>
      <c r="K6457" s="419"/>
      <c r="L6457" s="423">
        <f t="shared" si="1805"/>
        <v>0</v>
      </c>
      <c r="M6457" s="423">
        <f t="shared" si="1806"/>
        <v>0</v>
      </c>
      <c r="N6457" s="422">
        <f t="shared" si="1807"/>
        <v>0</v>
      </c>
      <c r="O6457" s="422">
        <f t="shared" si="1808"/>
        <v>0</v>
      </c>
      <c r="P6457" s="420"/>
      <c r="Q6457" s="532"/>
      <c r="R6457" s="526" t="str">
        <f t="shared" si="1809"/>
        <v/>
      </c>
      <c r="S6457" s="526" t="str">
        <f t="shared" si="1802"/>
        <v/>
      </c>
      <c r="V6457" s="433">
        <f>VLOOKUP(A6457,[3]Cartilha!$A:$A,1,FALSE)</f>
        <v>87343</v>
      </c>
      <c r="W6457" s="367"/>
    </row>
    <row r="6458" spans="1:23" ht="22.5" hidden="1" x14ac:dyDescent="0.2">
      <c r="A6458" s="623">
        <v>87344</v>
      </c>
      <c r="B6458" s="616" t="s">
        <v>3171</v>
      </c>
      <c r="C6458" s="620" t="s">
        <v>4023</v>
      </c>
      <c r="D6458" s="612" t="s">
        <v>171</v>
      </c>
      <c r="E6458" s="621">
        <v>466.04</v>
      </c>
      <c r="F6458" s="614">
        <f t="shared" si="1801"/>
        <v>561.86</v>
      </c>
      <c r="G6458" s="510"/>
      <c r="H6458" s="426"/>
      <c r="I6458" s="422">
        <f t="shared" si="1803"/>
        <v>0</v>
      </c>
      <c r="J6458" s="422">
        <f t="shared" si="1804"/>
        <v>0</v>
      </c>
      <c r="K6458" s="419"/>
      <c r="L6458" s="423">
        <f t="shared" si="1805"/>
        <v>0</v>
      </c>
      <c r="M6458" s="423">
        <f t="shared" si="1806"/>
        <v>0</v>
      </c>
      <c r="N6458" s="422">
        <f t="shared" si="1807"/>
        <v>0</v>
      </c>
      <c r="O6458" s="422">
        <f t="shared" si="1808"/>
        <v>0</v>
      </c>
      <c r="P6458" s="420"/>
      <c r="Q6458" s="532"/>
      <c r="R6458" s="526" t="str">
        <f t="shared" si="1809"/>
        <v/>
      </c>
      <c r="S6458" s="526" t="str">
        <f t="shared" si="1802"/>
        <v/>
      </c>
      <c r="V6458" s="433">
        <f>VLOOKUP(A6458,[3]Cartilha!$A:$A,1,FALSE)</f>
        <v>87344</v>
      </c>
      <c r="W6458" s="367"/>
    </row>
    <row r="6459" spans="1:23" ht="22.5" hidden="1" x14ac:dyDescent="0.2">
      <c r="A6459" s="623">
        <v>87355</v>
      </c>
      <c r="B6459" s="616" t="s">
        <v>3171</v>
      </c>
      <c r="C6459" s="620" t="s">
        <v>4024</v>
      </c>
      <c r="D6459" s="612" t="s">
        <v>171</v>
      </c>
      <c r="E6459" s="621">
        <v>436.32</v>
      </c>
      <c r="F6459" s="614">
        <f t="shared" si="1801"/>
        <v>526.03</v>
      </c>
      <c r="G6459" s="510"/>
      <c r="H6459" s="426"/>
      <c r="I6459" s="422">
        <f t="shared" si="1803"/>
        <v>0</v>
      </c>
      <c r="J6459" s="422">
        <f t="shared" si="1804"/>
        <v>0</v>
      </c>
      <c r="K6459" s="419"/>
      <c r="L6459" s="423">
        <f t="shared" si="1805"/>
        <v>0</v>
      </c>
      <c r="M6459" s="423">
        <f t="shared" si="1806"/>
        <v>0</v>
      </c>
      <c r="N6459" s="422">
        <f t="shared" si="1807"/>
        <v>0</v>
      </c>
      <c r="O6459" s="422">
        <f t="shared" si="1808"/>
        <v>0</v>
      </c>
      <c r="P6459" s="420"/>
      <c r="Q6459" s="532"/>
      <c r="R6459" s="526" t="str">
        <f t="shared" si="1809"/>
        <v/>
      </c>
      <c r="S6459" s="526" t="str">
        <f t="shared" si="1802"/>
        <v/>
      </c>
      <c r="V6459" s="433">
        <f>VLOOKUP(A6459,[3]Cartilha!$A:$A,1,FALSE)</f>
        <v>87355</v>
      </c>
      <c r="W6459" s="367"/>
    </row>
    <row r="6460" spans="1:23" ht="22.5" hidden="1" x14ac:dyDescent="0.2">
      <c r="A6460" s="623">
        <v>87356</v>
      </c>
      <c r="B6460" s="616" t="s">
        <v>3171</v>
      </c>
      <c r="C6460" s="620" t="s">
        <v>4025</v>
      </c>
      <c r="D6460" s="612" t="s">
        <v>171</v>
      </c>
      <c r="E6460" s="621">
        <v>385.92</v>
      </c>
      <c r="F6460" s="614">
        <f t="shared" si="1801"/>
        <v>465.27</v>
      </c>
      <c r="G6460" s="510"/>
      <c r="H6460" s="426"/>
      <c r="I6460" s="422">
        <f t="shared" si="1803"/>
        <v>0</v>
      </c>
      <c r="J6460" s="422">
        <f t="shared" si="1804"/>
        <v>0</v>
      </c>
      <c r="K6460" s="419"/>
      <c r="L6460" s="423">
        <f t="shared" si="1805"/>
        <v>0</v>
      </c>
      <c r="M6460" s="423">
        <f t="shared" si="1806"/>
        <v>0</v>
      </c>
      <c r="N6460" s="422">
        <f t="shared" si="1807"/>
        <v>0</v>
      </c>
      <c r="O6460" s="422">
        <f t="shared" si="1808"/>
        <v>0</v>
      </c>
      <c r="P6460" s="420"/>
      <c r="Q6460" s="532"/>
      <c r="R6460" s="526" t="str">
        <f t="shared" si="1809"/>
        <v/>
      </c>
      <c r="S6460" s="526" t="str">
        <f t="shared" si="1802"/>
        <v/>
      </c>
      <c r="V6460" s="433">
        <f>VLOOKUP(A6460,[3]Cartilha!$A:$A,1,FALSE)</f>
        <v>87356</v>
      </c>
      <c r="W6460" s="367"/>
    </row>
    <row r="6461" spans="1:23" ht="22.5" hidden="1" x14ac:dyDescent="0.2">
      <c r="A6461" s="623">
        <v>87357</v>
      </c>
      <c r="B6461" s="616" t="s">
        <v>3171</v>
      </c>
      <c r="C6461" s="620" t="s">
        <v>4026</v>
      </c>
      <c r="D6461" s="612" t="s">
        <v>171</v>
      </c>
      <c r="E6461" s="621">
        <v>361.93</v>
      </c>
      <c r="F6461" s="614">
        <f t="shared" si="1801"/>
        <v>436.34</v>
      </c>
      <c r="G6461" s="510"/>
      <c r="H6461" s="426"/>
      <c r="I6461" s="422">
        <f t="shared" si="1803"/>
        <v>0</v>
      </c>
      <c r="J6461" s="422">
        <f t="shared" si="1804"/>
        <v>0</v>
      </c>
      <c r="K6461" s="419"/>
      <c r="L6461" s="423">
        <f t="shared" si="1805"/>
        <v>0</v>
      </c>
      <c r="M6461" s="423">
        <f t="shared" si="1806"/>
        <v>0</v>
      </c>
      <c r="N6461" s="422">
        <f t="shared" si="1807"/>
        <v>0</v>
      </c>
      <c r="O6461" s="422">
        <f t="shared" si="1808"/>
        <v>0</v>
      </c>
      <c r="P6461" s="420"/>
      <c r="Q6461" s="532"/>
      <c r="R6461" s="526" t="str">
        <f t="shared" si="1809"/>
        <v/>
      </c>
      <c r="S6461" s="526" t="str">
        <f t="shared" si="1802"/>
        <v/>
      </c>
      <c r="V6461" s="433">
        <f>VLOOKUP(A6461,[3]Cartilha!$A:$A,1,FALSE)</f>
        <v>87357</v>
      </c>
      <c r="W6461" s="367"/>
    </row>
    <row r="6462" spans="1:23" ht="22.5" hidden="1" x14ac:dyDescent="0.2">
      <c r="A6462" s="623">
        <v>87363</v>
      </c>
      <c r="B6462" s="616" t="s">
        <v>3171</v>
      </c>
      <c r="C6462" s="620" t="s">
        <v>4027</v>
      </c>
      <c r="D6462" s="612" t="s">
        <v>171</v>
      </c>
      <c r="E6462" s="621">
        <v>2927.92</v>
      </c>
      <c r="F6462" s="614">
        <f t="shared" si="1801"/>
        <v>3529.9</v>
      </c>
      <c r="G6462" s="510"/>
      <c r="H6462" s="426"/>
      <c r="I6462" s="422">
        <f t="shared" si="1803"/>
        <v>0</v>
      </c>
      <c r="J6462" s="422">
        <f t="shared" si="1804"/>
        <v>0</v>
      </c>
      <c r="K6462" s="419"/>
      <c r="L6462" s="423">
        <f t="shared" si="1805"/>
        <v>0</v>
      </c>
      <c r="M6462" s="423">
        <f t="shared" si="1806"/>
        <v>0</v>
      </c>
      <c r="N6462" s="422">
        <f t="shared" si="1807"/>
        <v>0</v>
      </c>
      <c r="O6462" s="422">
        <f t="shared" si="1808"/>
        <v>0</v>
      </c>
      <c r="P6462" s="420"/>
      <c r="Q6462" s="532"/>
      <c r="R6462" s="526" t="str">
        <f t="shared" si="1809"/>
        <v/>
      </c>
      <c r="S6462" s="526" t="str">
        <f t="shared" si="1802"/>
        <v/>
      </c>
      <c r="V6462" s="433">
        <f>VLOOKUP(A6462,[3]Cartilha!$A:$A,1,FALSE)</f>
        <v>87363</v>
      </c>
      <c r="W6462" s="367"/>
    </row>
    <row r="6463" spans="1:23" ht="22.5" hidden="1" x14ac:dyDescent="0.2">
      <c r="A6463" s="623">
        <v>87364</v>
      </c>
      <c r="B6463" s="616" t="s">
        <v>3171</v>
      </c>
      <c r="C6463" s="620" t="s">
        <v>4028</v>
      </c>
      <c r="D6463" s="612" t="s">
        <v>171</v>
      </c>
      <c r="E6463" s="621">
        <v>2896.95</v>
      </c>
      <c r="F6463" s="614">
        <f t="shared" si="1801"/>
        <v>3492.56</v>
      </c>
      <c r="G6463" s="510"/>
      <c r="H6463" s="426"/>
      <c r="I6463" s="422">
        <f t="shared" si="1803"/>
        <v>0</v>
      </c>
      <c r="J6463" s="422">
        <f t="shared" si="1804"/>
        <v>0</v>
      </c>
      <c r="K6463" s="419"/>
      <c r="L6463" s="423">
        <f t="shared" si="1805"/>
        <v>0</v>
      </c>
      <c r="M6463" s="423">
        <f t="shared" si="1806"/>
        <v>0</v>
      </c>
      <c r="N6463" s="422">
        <f t="shared" si="1807"/>
        <v>0</v>
      </c>
      <c r="O6463" s="422">
        <f t="shared" si="1808"/>
        <v>0</v>
      </c>
      <c r="P6463" s="420"/>
      <c r="Q6463" s="532"/>
      <c r="R6463" s="526" t="str">
        <f t="shared" si="1809"/>
        <v/>
      </c>
      <c r="S6463" s="526" t="str">
        <f t="shared" si="1802"/>
        <v/>
      </c>
      <c r="V6463" s="433">
        <f>VLOOKUP(A6463,[3]Cartilha!$A:$A,1,FALSE)</f>
        <v>87364</v>
      </c>
      <c r="W6463" s="367"/>
    </row>
    <row r="6464" spans="1:23" hidden="1" x14ac:dyDescent="0.2">
      <c r="A6464" s="623">
        <v>87373</v>
      </c>
      <c r="B6464" s="616" t="s">
        <v>3171</v>
      </c>
      <c r="C6464" s="620" t="s">
        <v>4029</v>
      </c>
      <c r="D6464" s="612" t="s">
        <v>171</v>
      </c>
      <c r="E6464" s="621">
        <v>630.99</v>
      </c>
      <c r="F6464" s="614">
        <f t="shared" si="1801"/>
        <v>760.72</v>
      </c>
      <c r="G6464" s="510"/>
      <c r="H6464" s="426"/>
      <c r="I6464" s="422">
        <f t="shared" si="1803"/>
        <v>0</v>
      </c>
      <c r="J6464" s="422">
        <f t="shared" si="1804"/>
        <v>0</v>
      </c>
      <c r="K6464" s="419"/>
      <c r="L6464" s="423">
        <f t="shared" si="1805"/>
        <v>0</v>
      </c>
      <c r="M6464" s="423">
        <f t="shared" si="1806"/>
        <v>0</v>
      </c>
      <c r="N6464" s="422">
        <f t="shared" si="1807"/>
        <v>0</v>
      </c>
      <c r="O6464" s="422">
        <f t="shared" si="1808"/>
        <v>0</v>
      </c>
      <c r="P6464" s="420"/>
      <c r="Q6464" s="532"/>
      <c r="R6464" s="526" t="str">
        <f t="shared" si="1809"/>
        <v/>
      </c>
      <c r="S6464" s="526" t="str">
        <f t="shared" si="1802"/>
        <v/>
      </c>
      <c r="V6464" s="433">
        <f>VLOOKUP(A6464,[3]Cartilha!$A:$A,1,FALSE)</f>
        <v>87373</v>
      </c>
      <c r="W6464" s="367"/>
    </row>
    <row r="6465" spans="1:23" ht="22.5" hidden="1" x14ac:dyDescent="0.2">
      <c r="A6465" s="623">
        <v>87378</v>
      </c>
      <c r="B6465" s="616" t="s">
        <v>3171</v>
      </c>
      <c r="C6465" s="620" t="s">
        <v>4030</v>
      </c>
      <c r="D6465" s="612" t="s">
        <v>171</v>
      </c>
      <c r="E6465" s="621">
        <v>526.1</v>
      </c>
      <c r="F6465" s="614">
        <f t="shared" si="1801"/>
        <v>634.27</v>
      </c>
      <c r="G6465" s="510"/>
      <c r="H6465" s="426"/>
      <c r="I6465" s="422">
        <f t="shared" si="1803"/>
        <v>0</v>
      </c>
      <c r="J6465" s="422">
        <f t="shared" si="1804"/>
        <v>0</v>
      </c>
      <c r="K6465" s="419"/>
      <c r="L6465" s="423">
        <f t="shared" si="1805"/>
        <v>0</v>
      </c>
      <c r="M6465" s="423">
        <f t="shared" si="1806"/>
        <v>0</v>
      </c>
      <c r="N6465" s="422">
        <f t="shared" si="1807"/>
        <v>0</v>
      </c>
      <c r="O6465" s="422">
        <f t="shared" si="1808"/>
        <v>0</v>
      </c>
      <c r="P6465" s="420"/>
      <c r="Q6465" s="532"/>
      <c r="R6465" s="526" t="str">
        <f t="shared" si="1809"/>
        <v/>
      </c>
      <c r="S6465" s="526" t="str">
        <f t="shared" si="1802"/>
        <v/>
      </c>
      <c r="V6465" s="433">
        <f>VLOOKUP(A6465,[3]Cartilha!$A:$A,1,FALSE)</f>
        <v>87378</v>
      </c>
      <c r="W6465" s="367"/>
    </row>
    <row r="6466" spans="1:23" ht="22.5" hidden="1" x14ac:dyDescent="0.2">
      <c r="A6466" s="623">
        <v>87381</v>
      </c>
      <c r="B6466" s="616" t="s">
        <v>3171</v>
      </c>
      <c r="C6466" s="620" t="s">
        <v>4031</v>
      </c>
      <c r="D6466" s="612" t="s">
        <v>171</v>
      </c>
      <c r="E6466" s="621">
        <v>3069.73</v>
      </c>
      <c r="F6466" s="614">
        <f t="shared" si="1801"/>
        <v>3700.87</v>
      </c>
      <c r="G6466" s="510"/>
      <c r="H6466" s="426"/>
      <c r="I6466" s="422">
        <f t="shared" si="1803"/>
        <v>0</v>
      </c>
      <c r="J6466" s="422">
        <f t="shared" si="1804"/>
        <v>0</v>
      </c>
      <c r="K6466" s="419"/>
      <c r="L6466" s="423">
        <f t="shared" si="1805"/>
        <v>0</v>
      </c>
      <c r="M6466" s="423">
        <f t="shared" si="1806"/>
        <v>0</v>
      </c>
      <c r="N6466" s="422">
        <f t="shared" si="1807"/>
        <v>0</v>
      </c>
      <c r="O6466" s="422">
        <f t="shared" si="1808"/>
        <v>0</v>
      </c>
      <c r="P6466" s="420"/>
      <c r="Q6466" s="532"/>
      <c r="R6466" s="526" t="str">
        <f t="shared" si="1809"/>
        <v/>
      </c>
      <c r="S6466" s="526" t="str">
        <f t="shared" si="1802"/>
        <v/>
      </c>
      <c r="V6466" s="433">
        <f>VLOOKUP(A6466,[3]Cartilha!$A:$A,1,FALSE)</f>
        <v>87381</v>
      </c>
      <c r="W6466" s="367"/>
    </row>
    <row r="6467" spans="1:23" hidden="1" x14ac:dyDescent="0.2">
      <c r="A6467" s="623">
        <v>88630</v>
      </c>
      <c r="B6467" s="616" t="s">
        <v>3171</v>
      </c>
      <c r="C6467" s="620" t="s">
        <v>368</v>
      </c>
      <c r="D6467" s="612" t="s">
        <v>171</v>
      </c>
      <c r="E6467" s="621">
        <v>392.13</v>
      </c>
      <c r="F6467" s="614">
        <f t="shared" si="1801"/>
        <v>472.75</v>
      </c>
      <c r="G6467" s="510"/>
      <c r="H6467" s="426"/>
      <c r="I6467" s="422">
        <f t="shared" si="1803"/>
        <v>0</v>
      </c>
      <c r="J6467" s="422">
        <f t="shared" si="1804"/>
        <v>0</v>
      </c>
      <c r="K6467" s="419"/>
      <c r="L6467" s="423">
        <f t="shared" si="1805"/>
        <v>0</v>
      </c>
      <c r="M6467" s="423">
        <f t="shared" si="1806"/>
        <v>0</v>
      </c>
      <c r="N6467" s="422">
        <f t="shared" si="1807"/>
        <v>0</v>
      </c>
      <c r="O6467" s="422">
        <f t="shared" si="1808"/>
        <v>0</v>
      </c>
      <c r="P6467" s="420"/>
      <c r="Q6467" s="532"/>
      <c r="R6467" s="526" t="str">
        <f t="shared" si="1809"/>
        <v/>
      </c>
      <c r="S6467" s="526" t="str">
        <f t="shared" si="1802"/>
        <v/>
      </c>
      <c r="V6467" s="433">
        <f>VLOOKUP(A6467,[3]Cartilha!$A:$A,1,FALSE)</f>
        <v>88630</v>
      </c>
      <c r="W6467" s="367"/>
    </row>
    <row r="6468" spans="1:23" hidden="1" x14ac:dyDescent="0.2">
      <c r="A6468" s="623">
        <v>88631</v>
      </c>
      <c r="B6468" s="616" t="s">
        <v>3171</v>
      </c>
      <c r="C6468" s="620" t="s">
        <v>4032</v>
      </c>
      <c r="D6468" s="612" t="s">
        <v>171</v>
      </c>
      <c r="E6468" s="621">
        <v>514.97</v>
      </c>
      <c r="F6468" s="614">
        <f t="shared" si="1801"/>
        <v>620.85</v>
      </c>
      <c r="G6468" s="510"/>
      <c r="H6468" s="426"/>
      <c r="I6468" s="422">
        <f t="shared" si="1803"/>
        <v>0</v>
      </c>
      <c r="J6468" s="422">
        <f t="shared" si="1804"/>
        <v>0</v>
      </c>
      <c r="K6468" s="419"/>
      <c r="L6468" s="423">
        <f t="shared" si="1805"/>
        <v>0</v>
      </c>
      <c r="M6468" s="423">
        <f t="shared" si="1806"/>
        <v>0</v>
      </c>
      <c r="N6468" s="422">
        <f t="shared" si="1807"/>
        <v>0</v>
      </c>
      <c r="O6468" s="422">
        <f t="shared" si="1808"/>
        <v>0</v>
      </c>
      <c r="P6468" s="420"/>
      <c r="Q6468" s="532"/>
      <c r="R6468" s="526" t="str">
        <f t="shared" si="1809"/>
        <v/>
      </c>
      <c r="S6468" s="526" t="str">
        <f t="shared" si="1802"/>
        <v/>
      </c>
      <c r="V6468" s="433">
        <f>VLOOKUP(A6468,[3]Cartilha!$A:$A,1,FALSE)</f>
        <v>88631</v>
      </c>
      <c r="W6468" s="367"/>
    </row>
    <row r="6469" spans="1:23" ht="22.5" hidden="1" x14ac:dyDescent="0.2">
      <c r="A6469" s="623">
        <v>87302</v>
      </c>
      <c r="B6469" s="616" t="s">
        <v>3171</v>
      </c>
      <c r="C6469" s="620" t="s">
        <v>4016</v>
      </c>
      <c r="D6469" s="612" t="s">
        <v>171</v>
      </c>
      <c r="E6469" s="621">
        <v>491.55</v>
      </c>
      <c r="F6469" s="614">
        <f t="shared" si="1801"/>
        <v>592.61</v>
      </c>
      <c r="G6469" s="510"/>
      <c r="H6469" s="426"/>
      <c r="I6469" s="422">
        <f t="shared" si="1803"/>
        <v>0</v>
      </c>
      <c r="J6469" s="422">
        <f t="shared" si="1804"/>
        <v>0</v>
      </c>
      <c r="K6469" s="419"/>
      <c r="L6469" s="423">
        <f t="shared" si="1805"/>
        <v>0</v>
      </c>
      <c r="M6469" s="423">
        <f t="shared" si="1806"/>
        <v>0</v>
      </c>
      <c r="N6469" s="422">
        <f t="shared" si="1807"/>
        <v>0</v>
      </c>
      <c r="O6469" s="422">
        <f t="shared" si="1808"/>
        <v>0</v>
      </c>
      <c r="P6469" s="420"/>
      <c r="Q6469" s="532"/>
      <c r="R6469" s="526" t="str">
        <f t="shared" si="1809"/>
        <v/>
      </c>
      <c r="S6469" s="526" t="str">
        <f t="shared" si="1802"/>
        <v/>
      </c>
      <c r="V6469" s="433">
        <f>VLOOKUP(A6469,[3]Cartilha!$A:$A,1,FALSE)</f>
        <v>87302</v>
      </c>
      <c r="W6469" s="367"/>
    </row>
    <row r="6470" spans="1:23" ht="22.5" hidden="1" x14ac:dyDescent="0.2">
      <c r="A6470" s="623">
        <v>87304</v>
      </c>
      <c r="B6470" s="616" t="s">
        <v>3171</v>
      </c>
      <c r="C6470" s="620" t="s">
        <v>4033</v>
      </c>
      <c r="D6470" s="612" t="s">
        <v>171</v>
      </c>
      <c r="E6470" s="621">
        <v>450.69</v>
      </c>
      <c r="F6470" s="614">
        <f t="shared" si="1801"/>
        <v>543.35</v>
      </c>
      <c r="G6470" s="510"/>
      <c r="H6470" s="426"/>
      <c r="I6470" s="422">
        <f t="shared" si="1803"/>
        <v>0</v>
      </c>
      <c r="J6470" s="422">
        <f t="shared" si="1804"/>
        <v>0</v>
      </c>
      <c r="K6470" s="419"/>
      <c r="L6470" s="423">
        <f t="shared" si="1805"/>
        <v>0</v>
      </c>
      <c r="M6470" s="423">
        <f t="shared" si="1806"/>
        <v>0</v>
      </c>
      <c r="N6470" s="422">
        <f t="shared" si="1807"/>
        <v>0</v>
      </c>
      <c r="O6470" s="422">
        <f t="shared" si="1808"/>
        <v>0</v>
      </c>
      <c r="P6470" s="420"/>
      <c r="Q6470" s="532"/>
      <c r="R6470" s="526" t="str">
        <f t="shared" si="1809"/>
        <v/>
      </c>
      <c r="S6470" s="526" t="str">
        <f t="shared" si="1802"/>
        <v/>
      </c>
      <c r="V6470" s="433">
        <f>VLOOKUP(A6470,[3]Cartilha!$A:$A,1,FALSE)</f>
        <v>87304</v>
      </c>
      <c r="W6470" s="367"/>
    </row>
    <row r="6471" spans="1:23" ht="22.5" hidden="1" x14ac:dyDescent="0.2">
      <c r="A6471" s="623">
        <v>87305</v>
      </c>
      <c r="B6471" s="616" t="s">
        <v>3171</v>
      </c>
      <c r="C6471" s="620" t="s">
        <v>4034</v>
      </c>
      <c r="D6471" s="612" t="s">
        <v>171</v>
      </c>
      <c r="E6471" s="621">
        <v>453.01</v>
      </c>
      <c r="F6471" s="614">
        <f t="shared" si="1801"/>
        <v>546.15</v>
      </c>
      <c r="G6471" s="510"/>
      <c r="H6471" s="426"/>
      <c r="I6471" s="422">
        <f t="shared" ref="I6471:I6501" si="1810">IF(ISBLANK(E6471),0,ROUND(F6471*G6471,2))</f>
        <v>0</v>
      </c>
      <c r="J6471" s="422">
        <f t="shared" ref="J6471:J6501" si="1811">IF(ISBLANK(G6471),0,ROUND(G6471*H6471,2))</f>
        <v>0</v>
      </c>
      <c r="K6471" s="419"/>
      <c r="L6471" s="423">
        <f t="shared" ref="L6471:L6501" si="1812">G6471</f>
        <v>0</v>
      </c>
      <c r="M6471" s="423">
        <f t="shared" ref="M6471:M6501" si="1813">H6471</f>
        <v>0</v>
      </c>
      <c r="N6471" s="422">
        <f t="shared" ref="N6471:N6501" si="1814">IF(ISBLANK(E6471),0,ROUND(F6471*L6471,2))</f>
        <v>0</v>
      </c>
      <c r="O6471" s="422">
        <f t="shared" ref="O6471:O6501" si="1815">IF(ISBLANK(L6471),0,ROUND(L6471*M6471,2))</f>
        <v>0</v>
      </c>
      <c r="P6471" s="420"/>
      <c r="Q6471" s="532"/>
      <c r="R6471" s="526" t="str">
        <f t="shared" si="1809"/>
        <v/>
      </c>
      <c r="S6471" s="526" t="str">
        <f t="shared" si="1802"/>
        <v/>
      </c>
      <c r="V6471" s="433">
        <f>VLOOKUP(A6471,[3]Cartilha!$A:$A,1,FALSE)</f>
        <v>87305</v>
      </c>
      <c r="W6471" s="367"/>
    </row>
    <row r="6472" spans="1:23" ht="22.5" hidden="1" x14ac:dyDescent="0.2">
      <c r="A6472" s="623">
        <v>87308</v>
      </c>
      <c r="B6472" s="616" t="s">
        <v>3171</v>
      </c>
      <c r="C6472" s="620" t="s">
        <v>4035</v>
      </c>
      <c r="D6472" s="612" t="s">
        <v>171</v>
      </c>
      <c r="E6472" s="621">
        <v>420.52</v>
      </c>
      <c r="F6472" s="614">
        <f t="shared" si="1801"/>
        <v>506.98</v>
      </c>
      <c r="G6472" s="510"/>
      <c r="H6472" s="426"/>
      <c r="I6472" s="422">
        <f t="shared" si="1810"/>
        <v>0</v>
      </c>
      <c r="J6472" s="422">
        <f t="shared" si="1811"/>
        <v>0</v>
      </c>
      <c r="K6472" s="419"/>
      <c r="L6472" s="423">
        <f t="shared" si="1812"/>
        <v>0</v>
      </c>
      <c r="M6472" s="423">
        <f t="shared" si="1813"/>
        <v>0</v>
      </c>
      <c r="N6472" s="422">
        <f t="shared" si="1814"/>
        <v>0</v>
      </c>
      <c r="O6472" s="422">
        <f t="shared" si="1815"/>
        <v>0</v>
      </c>
      <c r="P6472" s="420"/>
      <c r="Q6472" s="532"/>
      <c r="R6472" s="526" t="str">
        <f t="shared" si="1809"/>
        <v/>
      </c>
      <c r="S6472" s="526" t="str">
        <f t="shared" si="1802"/>
        <v/>
      </c>
      <c r="V6472" s="433">
        <f>VLOOKUP(A6472,[3]Cartilha!$A:$A,1,FALSE)</f>
        <v>87308</v>
      </c>
      <c r="W6472" s="367"/>
    </row>
    <row r="6473" spans="1:23" ht="22.5" hidden="1" x14ac:dyDescent="0.2">
      <c r="A6473" s="623">
        <v>87310</v>
      </c>
      <c r="B6473" s="616" t="s">
        <v>3171</v>
      </c>
      <c r="C6473" s="620" t="s">
        <v>4036</v>
      </c>
      <c r="D6473" s="612" t="s">
        <v>171</v>
      </c>
      <c r="E6473" s="621">
        <v>360.25</v>
      </c>
      <c r="F6473" s="614">
        <f t="shared" si="1801"/>
        <v>434.32</v>
      </c>
      <c r="G6473" s="510"/>
      <c r="H6473" s="426"/>
      <c r="I6473" s="422">
        <f t="shared" si="1810"/>
        <v>0</v>
      </c>
      <c r="J6473" s="422">
        <f t="shared" si="1811"/>
        <v>0</v>
      </c>
      <c r="K6473" s="419"/>
      <c r="L6473" s="423">
        <f t="shared" si="1812"/>
        <v>0</v>
      </c>
      <c r="M6473" s="423">
        <f t="shared" si="1813"/>
        <v>0</v>
      </c>
      <c r="N6473" s="422">
        <f t="shared" si="1814"/>
        <v>0</v>
      </c>
      <c r="O6473" s="422">
        <f t="shared" si="1815"/>
        <v>0</v>
      </c>
      <c r="P6473" s="420"/>
      <c r="Q6473" s="532"/>
      <c r="R6473" s="526" t="str">
        <f t="shared" si="1809"/>
        <v/>
      </c>
      <c r="S6473" s="526" t="str">
        <f t="shared" si="1802"/>
        <v/>
      </c>
      <c r="V6473" s="433">
        <f>VLOOKUP(A6473,[3]Cartilha!$A:$A,1,FALSE)</f>
        <v>87310</v>
      </c>
      <c r="W6473" s="367"/>
    </row>
    <row r="6474" spans="1:23" ht="22.5" hidden="1" x14ac:dyDescent="0.2">
      <c r="A6474" s="623">
        <v>87311</v>
      </c>
      <c r="B6474" s="616" t="s">
        <v>3171</v>
      </c>
      <c r="C6474" s="620" t="s">
        <v>4037</v>
      </c>
      <c r="D6474" s="612" t="s">
        <v>171</v>
      </c>
      <c r="E6474" s="621">
        <v>350.6</v>
      </c>
      <c r="F6474" s="614">
        <f t="shared" si="1801"/>
        <v>422.68</v>
      </c>
      <c r="G6474" s="510"/>
      <c r="H6474" s="426"/>
      <c r="I6474" s="422">
        <f t="shared" si="1810"/>
        <v>0</v>
      </c>
      <c r="J6474" s="422">
        <f t="shared" si="1811"/>
        <v>0</v>
      </c>
      <c r="K6474" s="419"/>
      <c r="L6474" s="423">
        <f t="shared" si="1812"/>
        <v>0</v>
      </c>
      <c r="M6474" s="423">
        <f t="shared" si="1813"/>
        <v>0</v>
      </c>
      <c r="N6474" s="422">
        <f t="shared" si="1814"/>
        <v>0</v>
      </c>
      <c r="O6474" s="422">
        <f t="shared" si="1815"/>
        <v>0</v>
      </c>
      <c r="P6474" s="420"/>
      <c r="Q6474" s="532"/>
      <c r="R6474" s="526" t="str">
        <f t="shared" si="1809"/>
        <v/>
      </c>
      <c r="S6474" s="526" t="str">
        <f t="shared" si="1802"/>
        <v/>
      </c>
      <c r="V6474" s="433">
        <f>VLOOKUP(A6474,[3]Cartilha!$A:$A,1,FALSE)</f>
        <v>87311</v>
      </c>
      <c r="W6474" s="367"/>
    </row>
    <row r="6475" spans="1:23" ht="22.5" hidden="1" x14ac:dyDescent="0.2">
      <c r="A6475" s="623">
        <v>87319</v>
      </c>
      <c r="B6475" s="616" t="s">
        <v>3171</v>
      </c>
      <c r="C6475" s="620" t="s">
        <v>4038</v>
      </c>
      <c r="D6475" s="612" t="s">
        <v>171</v>
      </c>
      <c r="E6475" s="621">
        <v>2923.53</v>
      </c>
      <c r="F6475" s="614">
        <f t="shared" si="1801"/>
        <v>3524.61</v>
      </c>
      <c r="G6475" s="510"/>
      <c r="H6475" s="426"/>
      <c r="I6475" s="422">
        <f t="shared" si="1810"/>
        <v>0</v>
      </c>
      <c r="J6475" s="422">
        <f t="shared" si="1811"/>
        <v>0</v>
      </c>
      <c r="K6475" s="419"/>
      <c r="L6475" s="423">
        <f t="shared" si="1812"/>
        <v>0</v>
      </c>
      <c r="M6475" s="423">
        <f t="shared" si="1813"/>
        <v>0</v>
      </c>
      <c r="N6475" s="422">
        <f t="shared" si="1814"/>
        <v>0</v>
      </c>
      <c r="O6475" s="422">
        <f t="shared" si="1815"/>
        <v>0</v>
      </c>
      <c r="P6475" s="420"/>
      <c r="Q6475" s="532"/>
      <c r="R6475" s="526" t="str">
        <f t="shared" si="1809"/>
        <v/>
      </c>
      <c r="S6475" s="526" t="str">
        <f t="shared" si="1802"/>
        <v/>
      </c>
      <c r="V6475" s="433">
        <f>VLOOKUP(A6475,[3]Cartilha!$A:$A,1,FALSE)</f>
        <v>87319</v>
      </c>
      <c r="W6475" s="367"/>
    </row>
    <row r="6476" spans="1:23" ht="22.5" hidden="1" x14ac:dyDescent="0.2">
      <c r="A6476" s="623">
        <v>87320</v>
      </c>
      <c r="B6476" s="616" t="s">
        <v>3171</v>
      </c>
      <c r="C6476" s="620" t="s">
        <v>4039</v>
      </c>
      <c r="D6476" s="612" t="s">
        <v>171</v>
      </c>
      <c r="E6476" s="621">
        <v>2926.72</v>
      </c>
      <c r="F6476" s="614">
        <f t="shared" si="1801"/>
        <v>3528.45</v>
      </c>
      <c r="G6476" s="510"/>
      <c r="H6476" s="426"/>
      <c r="I6476" s="422">
        <f t="shared" si="1810"/>
        <v>0</v>
      </c>
      <c r="J6476" s="422">
        <f t="shared" si="1811"/>
        <v>0</v>
      </c>
      <c r="K6476" s="419"/>
      <c r="L6476" s="423">
        <f t="shared" si="1812"/>
        <v>0</v>
      </c>
      <c r="M6476" s="423">
        <f t="shared" si="1813"/>
        <v>0</v>
      </c>
      <c r="N6476" s="422">
        <f t="shared" si="1814"/>
        <v>0</v>
      </c>
      <c r="O6476" s="422">
        <f t="shared" si="1815"/>
        <v>0</v>
      </c>
      <c r="P6476" s="420"/>
      <c r="Q6476" s="532"/>
      <c r="R6476" s="526" t="str">
        <f t="shared" si="1809"/>
        <v/>
      </c>
      <c r="S6476" s="526" t="str">
        <f t="shared" si="1802"/>
        <v/>
      </c>
      <c r="V6476" s="433">
        <f>VLOOKUP(A6476,[3]Cartilha!$A:$A,1,FALSE)</f>
        <v>87320</v>
      </c>
      <c r="W6476" s="367"/>
    </row>
    <row r="6477" spans="1:23" ht="22.5" hidden="1" x14ac:dyDescent="0.2">
      <c r="A6477" s="623">
        <v>87345</v>
      </c>
      <c r="B6477" s="616" t="s">
        <v>3171</v>
      </c>
      <c r="C6477" s="620" t="s">
        <v>4040</v>
      </c>
      <c r="D6477" s="612" t="s">
        <v>171</v>
      </c>
      <c r="E6477" s="621">
        <v>510.64</v>
      </c>
      <c r="F6477" s="614">
        <f t="shared" si="1801"/>
        <v>615.63</v>
      </c>
      <c r="G6477" s="510"/>
      <c r="H6477" s="426"/>
      <c r="I6477" s="422">
        <f t="shared" si="1810"/>
        <v>0</v>
      </c>
      <c r="J6477" s="422">
        <f t="shared" si="1811"/>
        <v>0</v>
      </c>
      <c r="K6477" s="419"/>
      <c r="L6477" s="423">
        <f t="shared" si="1812"/>
        <v>0</v>
      </c>
      <c r="M6477" s="423">
        <f t="shared" si="1813"/>
        <v>0</v>
      </c>
      <c r="N6477" s="422">
        <f t="shared" si="1814"/>
        <v>0</v>
      </c>
      <c r="O6477" s="422">
        <f t="shared" si="1815"/>
        <v>0</v>
      </c>
      <c r="P6477" s="420"/>
      <c r="Q6477" s="532"/>
      <c r="R6477" s="526" t="str">
        <f t="shared" si="1809"/>
        <v/>
      </c>
      <c r="S6477" s="526" t="str">
        <f t="shared" si="1802"/>
        <v/>
      </c>
      <c r="V6477" s="433">
        <f>VLOOKUP(A6477,[3]Cartilha!$A:$A,1,FALSE)</f>
        <v>87345</v>
      </c>
      <c r="W6477" s="367"/>
    </row>
    <row r="6478" spans="1:23" ht="22.5" hidden="1" x14ac:dyDescent="0.2">
      <c r="A6478" s="623">
        <v>87346</v>
      </c>
      <c r="B6478" s="616" t="s">
        <v>3171</v>
      </c>
      <c r="C6478" s="620" t="s">
        <v>4041</v>
      </c>
      <c r="D6478" s="612" t="s">
        <v>171</v>
      </c>
      <c r="E6478" s="621">
        <v>454.3</v>
      </c>
      <c r="F6478" s="614">
        <f t="shared" si="1801"/>
        <v>547.70000000000005</v>
      </c>
      <c r="G6478" s="510"/>
      <c r="H6478" s="426"/>
      <c r="I6478" s="422">
        <f t="shared" si="1810"/>
        <v>0</v>
      </c>
      <c r="J6478" s="422">
        <f t="shared" si="1811"/>
        <v>0</v>
      </c>
      <c r="K6478" s="419"/>
      <c r="L6478" s="423">
        <f t="shared" si="1812"/>
        <v>0</v>
      </c>
      <c r="M6478" s="423">
        <f t="shared" si="1813"/>
        <v>0</v>
      </c>
      <c r="N6478" s="422">
        <f t="shared" si="1814"/>
        <v>0</v>
      </c>
      <c r="O6478" s="422">
        <f t="shared" si="1815"/>
        <v>0</v>
      </c>
      <c r="P6478" s="420"/>
      <c r="Q6478" s="532"/>
      <c r="R6478" s="526" t="str">
        <f t="shared" si="1809"/>
        <v/>
      </c>
      <c r="S6478" s="526" t="str">
        <f t="shared" si="1802"/>
        <v/>
      </c>
      <c r="V6478" s="433">
        <f>VLOOKUP(A6478,[3]Cartilha!$A:$A,1,FALSE)</f>
        <v>87346</v>
      </c>
      <c r="W6478" s="367"/>
    </row>
    <row r="6479" spans="1:23" ht="22.5" hidden="1" x14ac:dyDescent="0.2">
      <c r="A6479" s="623">
        <v>87347</v>
      </c>
      <c r="B6479" s="616" t="s">
        <v>3171</v>
      </c>
      <c r="C6479" s="620" t="s">
        <v>4042</v>
      </c>
      <c r="D6479" s="612" t="s">
        <v>171</v>
      </c>
      <c r="E6479" s="621">
        <v>424.6</v>
      </c>
      <c r="F6479" s="614">
        <f t="shared" si="1801"/>
        <v>511.9</v>
      </c>
      <c r="G6479" s="510"/>
      <c r="H6479" s="426"/>
      <c r="I6479" s="422">
        <f t="shared" si="1810"/>
        <v>0</v>
      </c>
      <c r="J6479" s="422">
        <f t="shared" si="1811"/>
        <v>0</v>
      </c>
      <c r="K6479" s="419"/>
      <c r="L6479" s="423">
        <f t="shared" si="1812"/>
        <v>0</v>
      </c>
      <c r="M6479" s="423">
        <f t="shared" si="1813"/>
        <v>0</v>
      </c>
      <c r="N6479" s="422">
        <f t="shared" si="1814"/>
        <v>0</v>
      </c>
      <c r="O6479" s="422">
        <f t="shared" si="1815"/>
        <v>0</v>
      </c>
      <c r="P6479" s="420"/>
      <c r="Q6479" s="532"/>
      <c r="R6479" s="526" t="str">
        <f t="shared" si="1809"/>
        <v/>
      </c>
      <c r="S6479" s="526" t="str">
        <f t="shared" si="1802"/>
        <v/>
      </c>
      <c r="V6479" s="433">
        <f>VLOOKUP(A6479,[3]Cartilha!$A:$A,1,FALSE)</f>
        <v>87347</v>
      </c>
      <c r="W6479" s="367"/>
    </row>
    <row r="6480" spans="1:23" ht="22.5" hidden="1" x14ac:dyDescent="0.2">
      <c r="A6480" s="623">
        <v>87350</v>
      </c>
      <c r="B6480" s="616" t="s">
        <v>3171</v>
      </c>
      <c r="C6480" s="620" t="s">
        <v>4043</v>
      </c>
      <c r="D6480" s="612" t="s">
        <v>171</v>
      </c>
      <c r="E6480" s="621">
        <v>405.58</v>
      </c>
      <c r="F6480" s="614">
        <f t="shared" si="1801"/>
        <v>488.97</v>
      </c>
      <c r="G6480" s="510"/>
      <c r="H6480" s="426"/>
      <c r="I6480" s="422">
        <f t="shared" si="1810"/>
        <v>0</v>
      </c>
      <c r="J6480" s="422">
        <f t="shared" si="1811"/>
        <v>0</v>
      </c>
      <c r="K6480" s="419"/>
      <c r="L6480" s="423">
        <f t="shared" si="1812"/>
        <v>0</v>
      </c>
      <c r="M6480" s="423">
        <f t="shared" si="1813"/>
        <v>0</v>
      </c>
      <c r="N6480" s="422">
        <f t="shared" si="1814"/>
        <v>0</v>
      </c>
      <c r="O6480" s="422">
        <f t="shared" si="1815"/>
        <v>0</v>
      </c>
      <c r="P6480" s="420"/>
      <c r="Q6480" s="532"/>
      <c r="R6480" s="526" t="str">
        <f t="shared" si="1809"/>
        <v/>
      </c>
      <c r="S6480" s="526" t="str">
        <f t="shared" si="1802"/>
        <v/>
      </c>
      <c r="V6480" s="433">
        <f>VLOOKUP(A6480,[3]Cartilha!$A:$A,1,FALSE)</f>
        <v>87350</v>
      </c>
      <c r="W6480" s="367"/>
    </row>
    <row r="6481" spans="1:23" ht="22.5" hidden="1" x14ac:dyDescent="0.2">
      <c r="A6481" s="623">
        <v>87351</v>
      </c>
      <c r="B6481" s="616" t="s">
        <v>3171</v>
      </c>
      <c r="C6481" s="620" t="s">
        <v>4044</v>
      </c>
      <c r="D6481" s="612" t="s">
        <v>171</v>
      </c>
      <c r="E6481" s="621">
        <v>336.34</v>
      </c>
      <c r="F6481" s="614">
        <f t="shared" si="1801"/>
        <v>405.49</v>
      </c>
      <c r="G6481" s="510"/>
      <c r="H6481" s="426"/>
      <c r="I6481" s="422">
        <f t="shared" si="1810"/>
        <v>0</v>
      </c>
      <c r="J6481" s="422">
        <f t="shared" si="1811"/>
        <v>0</v>
      </c>
      <c r="K6481" s="419"/>
      <c r="L6481" s="423">
        <f t="shared" si="1812"/>
        <v>0</v>
      </c>
      <c r="M6481" s="423">
        <f t="shared" si="1813"/>
        <v>0</v>
      </c>
      <c r="N6481" s="422">
        <f t="shared" si="1814"/>
        <v>0</v>
      </c>
      <c r="O6481" s="422">
        <f t="shared" si="1815"/>
        <v>0</v>
      </c>
      <c r="P6481" s="420"/>
      <c r="Q6481" s="532"/>
      <c r="R6481" s="526" t="str">
        <f t="shared" si="1809"/>
        <v/>
      </c>
      <c r="S6481" s="526" t="str">
        <f t="shared" si="1802"/>
        <v/>
      </c>
      <c r="V6481" s="433">
        <f>VLOOKUP(A6481,[3]Cartilha!$A:$A,1,FALSE)</f>
        <v>87351</v>
      </c>
      <c r="W6481" s="367"/>
    </row>
    <row r="6482" spans="1:23" ht="22.5" hidden="1" x14ac:dyDescent="0.2">
      <c r="A6482" s="623">
        <v>87358</v>
      </c>
      <c r="B6482" s="616" t="s">
        <v>3171</v>
      </c>
      <c r="C6482" s="620" t="s">
        <v>4045</v>
      </c>
      <c r="D6482" s="612" t="s">
        <v>171</v>
      </c>
      <c r="E6482" s="621">
        <v>2895.11</v>
      </c>
      <c r="F6482" s="614">
        <f t="shared" si="1801"/>
        <v>3490.34</v>
      </c>
      <c r="G6482" s="510"/>
      <c r="H6482" s="426"/>
      <c r="I6482" s="422">
        <f t="shared" si="1810"/>
        <v>0</v>
      </c>
      <c r="J6482" s="422">
        <f t="shared" si="1811"/>
        <v>0</v>
      </c>
      <c r="K6482" s="419"/>
      <c r="L6482" s="423">
        <f t="shared" si="1812"/>
        <v>0</v>
      </c>
      <c r="M6482" s="423">
        <f t="shared" si="1813"/>
        <v>0</v>
      </c>
      <c r="N6482" s="422">
        <f t="shared" si="1814"/>
        <v>0</v>
      </c>
      <c r="O6482" s="422">
        <f t="shared" si="1815"/>
        <v>0</v>
      </c>
      <c r="P6482" s="420"/>
      <c r="Q6482" s="532"/>
      <c r="R6482" s="526" t="str">
        <f t="shared" si="1809"/>
        <v/>
      </c>
      <c r="S6482" s="526" t="str">
        <f t="shared" si="1802"/>
        <v/>
      </c>
      <c r="V6482" s="433">
        <f>VLOOKUP(A6482,[3]Cartilha!$A:$A,1,FALSE)</f>
        <v>87358</v>
      </c>
      <c r="W6482" s="367"/>
    </row>
    <row r="6483" spans="1:23" ht="22.5" hidden="1" x14ac:dyDescent="0.2">
      <c r="A6483" s="623">
        <v>87359</v>
      </c>
      <c r="B6483" s="616" t="s">
        <v>3171</v>
      </c>
      <c r="C6483" s="620" t="s">
        <v>4046</v>
      </c>
      <c r="D6483" s="612" t="s">
        <v>171</v>
      </c>
      <c r="E6483" s="621">
        <v>2866.66</v>
      </c>
      <c r="F6483" s="614">
        <f t="shared" si="1801"/>
        <v>3456.05</v>
      </c>
      <c r="G6483" s="510"/>
      <c r="H6483" s="426"/>
      <c r="I6483" s="422">
        <f t="shared" si="1810"/>
        <v>0</v>
      </c>
      <c r="J6483" s="422">
        <f t="shared" si="1811"/>
        <v>0</v>
      </c>
      <c r="K6483" s="419"/>
      <c r="L6483" s="423">
        <f t="shared" si="1812"/>
        <v>0</v>
      </c>
      <c r="M6483" s="423">
        <f t="shared" si="1813"/>
        <v>0</v>
      </c>
      <c r="N6483" s="422">
        <f t="shared" si="1814"/>
        <v>0</v>
      </c>
      <c r="O6483" s="422">
        <f t="shared" si="1815"/>
        <v>0</v>
      </c>
      <c r="P6483" s="420"/>
      <c r="Q6483" s="532"/>
      <c r="R6483" s="526" t="str">
        <f t="shared" si="1809"/>
        <v/>
      </c>
      <c r="S6483" s="526" t="str">
        <f t="shared" si="1802"/>
        <v/>
      </c>
      <c r="V6483" s="433">
        <f>VLOOKUP(A6483,[3]Cartilha!$A:$A,1,FALSE)</f>
        <v>87359</v>
      </c>
      <c r="W6483" s="367"/>
    </row>
    <row r="6484" spans="1:23" hidden="1" x14ac:dyDescent="0.2">
      <c r="A6484" s="623">
        <v>87374</v>
      </c>
      <c r="B6484" s="616" t="s">
        <v>3171</v>
      </c>
      <c r="C6484" s="620" t="s">
        <v>4047</v>
      </c>
      <c r="D6484" s="612" t="s">
        <v>171</v>
      </c>
      <c r="E6484" s="621">
        <v>590.91999999999996</v>
      </c>
      <c r="F6484" s="614">
        <f t="shared" si="1801"/>
        <v>712.41</v>
      </c>
      <c r="G6484" s="510"/>
      <c r="H6484" s="426"/>
      <c r="I6484" s="422">
        <f t="shared" si="1810"/>
        <v>0</v>
      </c>
      <c r="J6484" s="422">
        <f t="shared" si="1811"/>
        <v>0</v>
      </c>
      <c r="K6484" s="419"/>
      <c r="L6484" s="423">
        <f t="shared" si="1812"/>
        <v>0</v>
      </c>
      <c r="M6484" s="423">
        <f t="shared" si="1813"/>
        <v>0</v>
      </c>
      <c r="N6484" s="422">
        <f t="shared" si="1814"/>
        <v>0</v>
      </c>
      <c r="O6484" s="422">
        <f t="shared" si="1815"/>
        <v>0</v>
      </c>
      <c r="P6484" s="420"/>
      <c r="Q6484" s="532"/>
      <c r="R6484" s="526" t="str">
        <f t="shared" si="1809"/>
        <v/>
      </c>
      <c r="S6484" s="526" t="str">
        <f t="shared" si="1802"/>
        <v/>
      </c>
      <c r="V6484" s="433">
        <f>VLOOKUP(A6484,[3]Cartilha!$A:$A,1,FALSE)</f>
        <v>87374</v>
      </c>
      <c r="W6484" s="367"/>
    </row>
    <row r="6485" spans="1:23" ht="22.5" hidden="1" x14ac:dyDescent="0.2">
      <c r="A6485" s="623">
        <v>87376</v>
      </c>
      <c r="B6485" s="616" t="s">
        <v>3171</v>
      </c>
      <c r="C6485" s="620" t="s">
        <v>4048</v>
      </c>
      <c r="D6485" s="612" t="s">
        <v>171</v>
      </c>
      <c r="E6485" s="621">
        <v>498.13</v>
      </c>
      <c r="F6485" s="614">
        <f t="shared" si="1801"/>
        <v>600.54999999999995</v>
      </c>
      <c r="G6485" s="510"/>
      <c r="H6485" s="426"/>
      <c r="I6485" s="422">
        <f t="shared" si="1810"/>
        <v>0</v>
      </c>
      <c r="J6485" s="422">
        <f t="shared" si="1811"/>
        <v>0</v>
      </c>
      <c r="K6485" s="419"/>
      <c r="L6485" s="423">
        <f t="shared" si="1812"/>
        <v>0</v>
      </c>
      <c r="M6485" s="423">
        <f t="shared" si="1813"/>
        <v>0</v>
      </c>
      <c r="N6485" s="422">
        <f t="shared" si="1814"/>
        <v>0</v>
      </c>
      <c r="O6485" s="422">
        <f t="shared" si="1815"/>
        <v>0</v>
      </c>
      <c r="P6485" s="420"/>
      <c r="Q6485" s="532"/>
      <c r="R6485" s="526" t="str">
        <f t="shared" si="1809"/>
        <v/>
      </c>
      <c r="S6485" s="526" t="str">
        <f t="shared" si="1802"/>
        <v/>
      </c>
      <c r="V6485" s="433">
        <f>VLOOKUP(A6485,[3]Cartilha!$A:$A,1,FALSE)</f>
        <v>87376</v>
      </c>
      <c r="W6485" s="367"/>
    </row>
    <row r="6486" spans="1:23" ht="22.5" hidden="1" x14ac:dyDescent="0.2">
      <c r="A6486" s="623">
        <v>87379</v>
      </c>
      <c r="B6486" s="616" t="s">
        <v>3171</v>
      </c>
      <c r="C6486" s="620" t="s">
        <v>4049</v>
      </c>
      <c r="D6486" s="612" t="s">
        <v>171</v>
      </c>
      <c r="E6486" s="621">
        <v>3042.87</v>
      </c>
      <c r="F6486" s="614">
        <f t="shared" si="1801"/>
        <v>3668.48</v>
      </c>
      <c r="G6486" s="510"/>
      <c r="H6486" s="426"/>
      <c r="I6486" s="422">
        <f t="shared" si="1810"/>
        <v>0</v>
      </c>
      <c r="J6486" s="422">
        <f t="shared" si="1811"/>
        <v>0</v>
      </c>
      <c r="K6486" s="419"/>
      <c r="L6486" s="423">
        <f t="shared" si="1812"/>
        <v>0</v>
      </c>
      <c r="M6486" s="423">
        <f t="shared" si="1813"/>
        <v>0</v>
      </c>
      <c r="N6486" s="422">
        <f t="shared" si="1814"/>
        <v>0</v>
      </c>
      <c r="O6486" s="422">
        <f t="shared" si="1815"/>
        <v>0</v>
      </c>
      <c r="P6486" s="420"/>
      <c r="Q6486" s="532"/>
      <c r="R6486" s="526" t="str">
        <f t="shared" si="1809"/>
        <v/>
      </c>
      <c r="S6486" s="526" t="str">
        <f t="shared" si="1802"/>
        <v/>
      </c>
      <c r="V6486" s="433">
        <f>VLOOKUP(A6486,[3]Cartilha!$A:$A,1,FALSE)</f>
        <v>87379</v>
      </c>
      <c r="W6486" s="367"/>
    </row>
    <row r="6487" spans="1:23" ht="22.5" hidden="1" x14ac:dyDescent="0.2">
      <c r="A6487" s="623">
        <v>87283</v>
      </c>
      <c r="B6487" s="616" t="s">
        <v>3171</v>
      </c>
      <c r="C6487" s="620" t="s">
        <v>4050</v>
      </c>
      <c r="D6487" s="612" t="s">
        <v>171</v>
      </c>
      <c r="E6487" s="621">
        <v>373.88</v>
      </c>
      <c r="F6487" s="614">
        <f t="shared" ref="F6487:F6550" si="1816">IF(E6487=0,0,ROUND(E6487*(1+E$13)*(1-E$14),2))</f>
        <v>450.75</v>
      </c>
      <c r="G6487" s="510"/>
      <c r="H6487" s="426"/>
      <c r="I6487" s="422">
        <f t="shared" si="1810"/>
        <v>0</v>
      </c>
      <c r="J6487" s="422">
        <f t="shared" si="1811"/>
        <v>0</v>
      </c>
      <c r="K6487" s="419"/>
      <c r="L6487" s="423">
        <f t="shared" si="1812"/>
        <v>0</v>
      </c>
      <c r="M6487" s="423">
        <f t="shared" si="1813"/>
        <v>0</v>
      </c>
      <c r="N6487" s="422">
        <f t="shared" si="1814"/>
        <v>0</v>
      </c>
      <c r="O6487" s="422">
        <f t="shared" si="1815"/>
        <v>0</v>
      </c>
      <c r="P6487" s="420"/>
      <c r="Q6487" s="532"/>
      <c r="R6487" s="526" t="str">
        <f t="shared" si="1809"/>
        <v/>
      </c>
      <c r="S6487" s="526" t="str">
        <f t="shared" si="1802"/>
        <v/>
      </c>
      <c r="V6487" s="433">
        <f>VLOOKUP(A6487,[3]Cartilha!$A:$A,1,FALSE)</f>
        <v>87283</v>
      </c>
      <c r="W6487" s="367"/>
    </row>
    <row r="6488" spans="1:23" ht="22.5" hidden="1" x14ac:dyDescent="0.2">
      <c r="A6488" s="623">
        <v>87284</v>
      </c>
      <c r="B6488" s="616" t="s">
        <v>3171</v>
      </c>
      <c r="C6488" s="620" t="s">
        <v>4051</v>
      </c>
      <c r="D6488" s="612" t="s">
        <v>171</v>
      </c>
      <c r="E6488" s="621">
        <v>366.18</v>
      </c>
      <c r="F6488" s="614">
        <f t="shared" si="1816"/>
        <v>441.47</v>
      </c>
      <c r="G6488" s="510"/>
      <c r="H6488" s="426"/>
      <c r="I6488" s="422">
        <f t="shared" si="1810"/>
        <v>0</v>
      </c>
      <c r="J6488" s="422">
        <f t="shared" si="1811"/>
        <v>0</v>
      </c>
      <c r="K6488" s="419"/>
      <c r="L6488" s="423">
        <f t="shared" si="1812"/>
        <v>0</v>
      </c>
      <c r="M6488" s="423">
        <f t="shared" si="1813"/>
        <v>0</v>
      </c>
      <c r="N6488" s="422">
        <f t="shared" si="1814"/>
        <v>0</v>
      </c>
      <c r="O6488" s="422">
        <f t="shared" si="1815"/>
        <v>0</v>
      </c>
      <c r="P6488" s="420"/>
      <c r="Q6488" s="532"/>
      <c r="R6488" s="526" t="str">
        <f t="shared" si="1809"/>
        <v/>
      </c>
      <c r="S6488" s="526" t="str">
        <f t="shared" si="1802"/>
        <v/>
      </c>
      <c r="V6488" s="433">
        <f>VLOOKUP(A6488,[3]Cartilha!$A:$A,1,FALSE)</f>
        <v>87284</v>
      </c>
      <c r="W6488" s="367"/>
    </row>
    <row r="6489" spans="1:23" ht="22.5" hidden="1" x14ac:dyDescent="0.2">
      <c r="A6489" s="623">
        <v>87307</v>
      </c>
      <c r="B6489" s="616" t="s">
        <v>3171</v>
      </c>
      <c r="C6489" s="620" t="s">
        <v>4052</v>
      </c>
      <c r="D6489" s="612" t="s">
        <v>171</v>
      </c>
      <c r="E6489" s="621">
        <v>429.9</v>
      </c>
      <c r="F6489" s="614">
        <f t="shared" si="1816"/>
        <v>518.29</v>
      </c>
      <c r="G6489" s="510"/>
      <c r="H6489" s="426"/>
      <c r="I6489" s="422">
        <f t="shared" si="1810"/>
        <v>0</v>
      </c>
      <c r="J6489" s="422">
        <f t="shared" si="1811"/>
        <v>0</v>
      </c>
      <c r="K6489" s="419"/>
      <c r="L6489" s="423">
        <f t="shared" si="1812"/>
        <v>0</v>
      </c>
      <c r="M6489" s="423">
        <f t="shared" si="1813"/>
        <v>0</v>
      </c>
      <c r="N6489" s="422">
        <f t="shared" si="1814"/>
        <v>0</v>
      </c>
      <c r="O6489" s="422">
        <f t="shared" si="1815"/>
        <v>0</v>
      </c>
      <c r="P6489" s="420"/>
      <c r="Q6489" s="532"/>
      <c r="R6489" s="526" t="str">
        <f t="shared" si="1809"/>
        <v/>
      </c>
      <c r="S6489" s="526" t="str">
        <f t="shared" si="1802"/>
        <v/>
      </c>
      <c r="V6489" s="433">
        <f>VLOOKUP(A6489,[3]Cartilha!$A:$A,1,FALSE)</f>
        <v>87307</v>
      </c>
      <c r="W6489" s="367"/>
    </row>
    <row r="6490" spans="1:23" ht="33.75" hidden="1" x14ac:dyDescent="0.2">
      <c r="A6490" s="623">
        <v>87329</v>
      </c>
      <c r="B6490" s="616" t="s">
        <v>3171</v>
      </c>
      <c r="C6490" s="620" t="s">
        <v>4053</v>
      </c>
      <c r="D6490" s="612" t="s">
        <v>171</v>
      </c>
      <c r="E6490" s="621">
        <v>414.89</v>
      </c>
      <c r="F6490" s="614">
        <f t="shared" si="1816"/>
        <v>500.19</v>
      </c>
      <c r="G6490" s="510"/>
      <c r="H6490" s="426"/>
      <c r="I6490" s="422">
        <f t="shared" si="1810"/>
        <v>0</v>
      </c>
      <c r="J6490" s="422">
        <f t="shared" si="1811"/>
        <v>0</v>
      </c>
      <c r="K6490" s="419"/>
      <c r="L6490" s="423">
        <f t="shared" si="1812"/>
        <v>0</v>
      </c>
      <c r="M6490" s="423">
        <f t="shared" si="1813"/>
        <v>0</v>
      </c>
      <c r="N6490" s="422">
        <f t="shared" si="1814"/>
        <v>0</v>
      </c>
      <c r="O6490" s="422">
        <f t="shared" si="1815"/>
        <v>0</v>
      </c>
      <c r="P6490" s="420"/>
      <c r="Q6490" s="532"/>
      <c r="R6490" s="526" t="str">
        <f t="shared" si="1809"/>
        <v/>
      </c>
      <c r="S6490" s="526" t="str">
        <f t="shared" si="1802"/>
        <v/>
      </c>
      <c r="V6490" s="433">
        <f>VLOOKUP(A6490,[3]Cartilha!$A:$A,1,FALSE)</f>
        <v>87329</v>
      </c>
      <c r="W6490" s="367"/>
    </row>
    <row r="6491" spans="1:23" ht="33.75" hidden="1" x14ac:dyDescent="0.2">
      <c r="A6491" s="623">
        <v>87330</v>
      </c>
      <c r="B6491" s="616" t="s">
        <v>3171</v>
      </c>
      <c r="C6491" s="620" t="s">
        <v>4054</v>
      </c>
      <c r="D6491" s="612" t="s">
        <v>171</v>
      </c>
      <c r="E6491" s="621">
        <v>350.48</v>
      </c>
      <c r="F6491" s="614">
        <f t="shared" si="1816"/>
        <v>422.54</v>
      </c>
      <c r="G6491" s="510"/>
      <c r="H6491" s="426"/>
      <c r="I6491" s="422">
        <f t="shared" si="1810"/>
        <v>0</v>
      </c>
      <c r="J6491" s="422">
        <f t="shared" si="1811"/>
        <v>0</v>
      </c>
      <c r="K6491" s="419"/>
      <c r="L6491" s="423">
        <f t="shared" si="1812"/>
        <v>0</v>
      </c>
      <c r="M6491" s="423">
        <f t="shared" si="1813"/>
        <v>0</v>
      </c>
      <c r="N6491" s="422">
        <f t="shared" si="1814"/>
        <v>0</v>
      </c>
      <c r="O6491" s="422">
        <f t="shared" si="1815"/>
        <v>0</v>
      </c>
      <c r="P6491" s="420"/>
      <c r="Q6491" s="532"/>
      <c r="R6491" s="526" t="str">
        <f t="shared" si="1809"/>
        <v/>
      </c>
      <c r="S6491" s="526" t="str">
        <f t="shared" si="1802"/>
        <v/>
      </c>
      <c r="V6491" s="433">
        <f>VLOOKUP(A6491,[3]Cartilha!$A:$A,1,FALSE)</f>
        <v>87330</v>
      </c>
      <c r="W6491" s="367"/>
    </row>
    <row r="6492" spans="1:23" ht="22.5" hidden="1" x14ac:dyDescent="0.2">
      <c r="A6492" s="623">
        <v>87348</v>
      </c>
      <c r="B6492" s="616" t="s">
        <v>3171</v>
      </c>
      <c r="C6492" s="620" t="s">
        <v>4055</v>
      </c>
      <c r="D6492" s="612" t="s">
        <v>171</v>
      </c>
      <c r="E6492" s="621">
        <v>464.81</v>
      </c>
      <c r="F6492" s="614">
        <f t="shared" si="1816"/>
        <v>560.37</v>
      </c>
      <c r="G6492" s="510"/>
      <c r="H6492" s="426"/>
      <c r="I6492" s="422">
        <f t="shared" si="1810"/>
        <v>0</v>
      </c>
      <c r="J6492" s="422">
        <f t="shared" si="1811"/>
        <v>0</v>
      </c>
      <c r="K6492" s="419"/>
      <c r="L6492" s="423">
        <f t="shared" si="1812"/>
        <v>0</v>
      </c>
      <c r="M6492" s="423">
        <f t="shared" si="1813"/>
        <v>0</v>
      </c>
      <c r="N6492" s="422">
        <f t="shared" si="1814"/>
        <v>0</v>
      </c>
      <c r="O6492" s="422">
        <f t="shared" si="1815"/>
        <v>0</v>
      </c>
      <c r="P6492" s="420"/>
      <c r="Q6492" s="532"/>
      <c r="R6492" s="526" t="str">
        <f t="shared" si="1809"/>
        <v/>
      </c>
      <c r="S6492" s="526" t="str">
        <f t="shared" si="1802"/>
        <v/>
      </c>
      <c r="V6492" s="433">
        <f>VLOOKUP(A6492,[3]Cartilha!$A:$A,1,FALSE)</f>
        <v>87348</v>
      </c>
      <c r="W6492" s="367"/>
    </row>
    <row r="6493" spans="1:23" ht="22.5" hidden="1" x14ac:dyDescent="0.2">
      <c r="A6493" s="623">
        <v>87349</v>
      </c>
      <c r="B6493" s="616" t="s">
        <v>3171</v>
      </c>
      <c r="C6493" s="620" t="s">
        <v>4056</v>
      </c>
      <c r="D6493" s="612" t="s">
        <v>171</v>
      </c>
      <c r="E6493" s="621">
        <v>391.15</v>
      </c>
      <c r="F6493" s="614">
        <f t="shared" si="1816"/>
        <v>471.57</v>
      </c>
      <c r="G6493" s="510"/>
      <c r="H6493" s="426"/>
      <c r="I6493" s="422">
        <f t="shared" si="1810"/>
        <v>0</v>
      </c>
      <c r="J6493" s="422">
        <f t="shared" si="1811"/>
        <v>0</v>
      </c>
      <c r="K6493" s="419"/>
      <c r="L6493" s="423">
        <f t="shared" si="1812"/>
        <v>0</v>
      </c>
      <c r="M6493" s="423">
        <f t="shared" si="1813"/>
        <v>0</v>
      </c>
      <c r="N6493" s="422">
        <f t="shared" si="1814"/>
        <v>0</v>
      </c>
      <c r="O6493" s="422">
        <f t="shared" si="1815"/>
        <v>0</v>
      </c>
      <c r="P6493" s="420"/>
      <c r="Q6493" s="532"/>
      <c r="R6493" s="526" t="str">
        <f t="shared" si="1809"/>
        <v/>
      </c>
      <c r="S6493" s="526" t="str">
        <f t="shared" si="1802"/>
        <v/>
      </c>
      <c r="V6493" s="433">
        <f>VLOOKUP(A6493,[3]Cartilha!$A:$A,1,FALSE)</f>
        <v>87349</v>
      </c>
      <c r="W6493" s="367"/>
    </row>
    <row r="6494" spans="1:23" ht="22.5" hidden="1" x14ac:dyDescent="0.2">
      <c r="A6494" s="623">
        <v>87366</v>
      </c>
      <c r="B6494" s="616" t="s">
        <v>3171</v>
      </c>
      <c r="C6494" s="620" t="s">
        <v>4057</v>
      </c>
      <c r="D6494" s="612" t="s">
        <v>171</v>
      </c>
      <c r="E6494" s="621">
        <v>516.92999999999995</v>
      </c>
      <c r="F6494" s="614">
        <f t="shared" si="1816"/>
        <v>623.21</v>
      </c>
      <c r="G6494" s="510"/>
      <c r="H6494" s="426"/>
      <c r="I6494" s="422">
        <f t="shared" si="1810"/>
        <v>0</v>
      </c>
      <c r="J6494" s="422">
        <f t="shared" si="1811"/>
        <v>0</v>
      </c>
      <c r="K6494" s="419"/>
      <c r="L6494" s="423">
        <f t="shared" si="1812"/>
        <v>0</v>
      </c>
      <c r="M6494" s="423">
        <f t="shared" si="1813"/>
        <v>0</v>
      </c>
      <c r="N6494" s="422">
        <f t="shared" si="1814"/>
        <v>0</v>
      </c>
      <c r="O6494" s="422">
        <f t="shared" si="1815"/>
        <v>0</v>
      </c>
      <c r="P6494" s="420"/>
      <c r="Q6494" s="532"/>
      <c r="R6494" s="526" t="str">
        <f t="shared" si="1809"/>
        <v/>
      </c>
      <c r="S6494" s="526" t="str">
        <f t="shared" si="1802"/>
        <v/>
      </c>
      <c r="V6494" s="433">
        <f>VLOOKUP(A6494,[3]Cartilha!$A:$A,1,FALSE)</f>
        <v>87366</v>
      </c>
      <c r="W6494" s="367"/>
    </row>
    <row r="6495" spans="1:23" ht="22.5" hidden="1" x14ac:dyDescent="0.2">
      <c r="A6495" s="623">
        <v>87367</v>
      </c>
      <c r="B6495" s="616" t="s">
        <v>3171</v>
      </c>
      <c r="C6495" s="620" t="s">
        <v>4058</v>
      </c>
      <c r="D6495" s="612" t="s">
        <v>171</v>
      </c>
      <c r="E6495" s="621">
        <v>569.46</v>
      </c>
      <c r="F6495" s="614">
        <f t="shared" si="1816"/>
        <v>686.54</v>
      </c>
      <c r="G6495" s="510"/>
      <c r="H6495" s="426"/>
      <c r="I6495" s="422">
        <f t="shared" si="1810"/>
        <v>0</v>
      </c>
      <c r="J6495" s="422">
        <f t="shared" si="1811"/>
        <v>0</v>
      </c>
      <c r="K6495" s="419"/>
      <c r="L6495" s="423">
        <f t="shared" si="1812"/>
        <v>0</v>
      </c>
      <c r="M6495" s="423">
        <f t="shared" si="1813"/>
        <v>0</v>
      </c>
      <c r="N6495" s="422">
        <f t="shared" si="1814"/>
        <v>0</v>
      </c>
      <c r="O6495" s="422">
        <f t="shared" si="1815"/>
        <v>0</v>
      </c>
      <c r="P6495" s="420"/>
      <c r="Q6495" s="532"/>
      <c r="R6495" s="526" t="str">
        <f t="shared" si="1809"/>
        <v/>
      </c>
      <c r="S6495" s="526" t="str">
        <f t="shared" si="1802"/>
        <v/>
      </c>
      <c r="V6495" s="433">
        <f>VLOOKUP(A6495,[3]Cartilha!$A:$A,1,FALSE)</f>
        <v>87367</v>
      </c>
      <c r="W6495" s="367"/>
    </row>
    <row r="6496" spans="1:23" hidden="1" x14ac:dyDescent="0.2">
      <c r="A6496" s="623">
        <v>87375</v>
      </c>
      <c r="B6496" s="616" t="s">
        <v>3171</v>
      </c>
      <c r="C6496" s="620" t="s">
        <v>4059</v>
      </c>
      <c r="D6496" s="612" t="s">
        <v>171</v>
      </c>
      <c r="E6496" s="621">
        <v>565.89</v>
      </c>
      <c r="F6496" s="614">
        <f t="shared" si="1816"/>
        <v>682.24</v>
      </c>
      <c r="G6496" s="510"/>
      <c r="H6496" s="426"/>
      <c r="I6496" s="422">
        <f t="shared" si="1810"/>
        <v>0</v>
      </c>
      <c r="J6496" s="422">
        <f t="shared" si="1811"/>
        <v>0</v>
      </c>
      <c r="K6496" s="419"/>
      <c r="L6496" s="423">
        <f t="shared" si="1812"/>
        <v>0</v>
      </c>
      <c r="M6496" s="423">
        <f t="shared" si="1813"/>
        <v>0</v>
      </c>
      <c r="N6496" s="422">
        <f t="shared" si="1814"/>
        <v>0</v>
      </c>
      <c r="O6496" s="422">
        <f t="shared" si="1815"/>
        <v>0</v>
      </c>
      <c r="P6496" s="420"/>
      <c r="Q6496" s="532"/>
      <c r="R6496" s="526" t="str">
        <f t="shared" si="1809"/>
        <v/>
      </c>
      <c r="S6496" s="526" t="str">
        <f t="shared" si="1802"/>
        <v/>
      </c>
      <c r="V6496" s="433">
        <f>VLOOKUP(A6496,[3]Cartilha!$A:$A,1,FALSE)</f>
        <v>87375</v>
      </c>
      <c r="W6496" s="367"/>
    </row>
    <row r="6497" spans="1:23" ht="22.5" hidden="1" x14ac:dyDescent="0.2">
      <c r="A6497" s="623">
        <v>87280</v>
      </c>
      <c r="B6497" s="616" t="s">
        <v>3171</v>
      </c>
      <c r="C6497" s="620" t="s">
        <v>4060</v>
      </c>
      <c r="D6497" s="612" t="s">
        <v>171</v>
      </c>
      <c r="E6497" s="621">
        <v>361.95</v>
      </c>
      <c r="F6497" s="614">
        <f t="shared" si="1816"/>
        <v>436.37</v>
      </c>
      <c r="G6497" s="510"/>
      <c r="H6497" s="426"/>
      <c r="I6497" s="422">
        <f t="shared" si="1810"/>
        <v>0</v>
      </c>
      <c r="J6497" s="422">
        <f t="shared" si="1811"/>
        <v>0</v>
      </c>
      <c r="K6497" s="419"/>
      <c r="L6497" s="423">
        <f t="shared" si="1812"/>
        <v>0</v>
      </c>
      <c r="M6497" s="423">
        <f t="shared" si="1813"/>
        <v>0</v>
      </c>
      <c r="N6497" s="422">
        <f t="shared" si="1814"/>
        <v>0</v>
      </c>
      <c r="O6497" s="422">
        <f t="shared" si="1815"/>
        <v>0</v>
      </c>
      <c r="P6497" s="420"/>
      <c r="Q6497" s="532"/>
      <c r="R6497" s="526" t="str">
        <f t="shared" si="1809"/>
        <v/>
      </c>
      <c r="S6497" s="526" t="str">
        <f t="shared" si="1802"/>
        <v/>
      </c>
      <c r="V6497" s="433">
        <f>VLOOKUP(A6497,[3]Cartilha!$A:$A,1,FALSE)</f>
        <v>87280</v>
      </c>
      <c r="W6497" s="367"/>
    </row>
    <row r="6498" spans="1:23" ht="22.5" hidden="1" x14ac:dyDescent="0.2">
      <c r="A6498" s="623">
        <v>87281</v>
      </c>
      <c r="B6498" s="616" t="s">
        <v>3171</v>
      </c>
      <c r="C6498" s="620" t="s">
        <v>4061</v>
      </c>
      <c r="D6498" s="612" t="s">
        <v>171</v>
      </c>
      <c r="E6498" s="621">
        <v>355.51</v>
      </c>
      <c r="F6498" s="614">
        <f t="shared" si="1816"/>
        <v>428.6</v>
      </c>
      <c r="G6498" s="510"/>
      <c r="H6498" s="426"/>
      <c r="I6498" s="422">
        <f t="shared" si="1810"/>
        <v>0</v>
      </c>
      <c r="J6498" s="422">
        <f t="shared" si="1811"/>
        <v>0</v>
      </c>
      <c r="K6498" s="419"/>
      <c r="L6498" s="423">
        <f t="shared" si="1812"/>
        <v>0</v>
      </c>
      <c r="M6498" s="423">
        <f t="shared" si="1813"/>
        <v>0</v>
      </c>
      <c r="N6498" s="422">
        <f t="shared" si="1814"/>
        <v>0</v>
      </c>
      <c r="O6498" s="422">
        <f t="shared" si="1815"/>
        <v>0</v>
      </c>
      <c r="P6498" s="420"/>
      <c r="Q6498" s="532"/>
      <c r="R6498" s="526" t="str">
        <f t="shared" si="1809"/>
        <v/>
      </c>
      <c r="S6498" s="526" t="str">
        <f t="shared" ref="S6498:S6561" si="1817">IF(Q6498="X","x",IF(Q6498="xx","x",IF(OR(J6498&gt;0,O6498&gt;0),"x","")))</f>
        <v/>
      </c>
      <c r="V6498" s="433">
        <f>VLOOKUP(A6498,[3]Cartilha!$A:$A,1,FALSE)</f>
        <v>87281</v>
      </c>
      <c r="W6498" s="367"/>
    </row>
    <row r="6499" spans="1:23" ht="33.75" hidden="1" x14ac:dyDescent="0.2">
      <c r="A6499" s="623">
        <v>87327</v>
      </c>
      <c r="B6499" s="616" t="s">
        <v>3171</v>
      </c>
      <c r="C6499" s="620" t="s">
        <v>4062</v>
      </c>
      <c r="D6499" s="612" t="s">
        <v>171</v>
      </c>
      <c r="E6499" s="621">
        <v>385.02</v>
      </c>
      <c r="F6499" s="614">
        <f t="shared" si="1816"/>
        <v>464.18</v>
      </c>
      <c r="G6499" s="510"/>
      <c r="H6499" s="426"/>
      <c r="I6499" s="422">
        <f t="shared" si="1810"/>
        <v>0</v>
      </c>
      <c r="J6499" s="422">
        <f t="shared" si="1811"/>
        <v>0</v>
      </c>
      <c r="K6499" s="419"/>
      <c r="L6499" s="423">
        <f t="shared" si="1812"/>
        <v>0</v>
      </c>
      <c r="M6499" s="423">
        <f t="shared" si="1813"/>
        <v>0</v>
      </c>
      <c r="N6499" s="422">
        <f t="shared" si="1814"/>
        <v>0</v>
      </c>
      <c r="O6499" s="422">
        <f t="shared" si="1815"/>
        <v>0</v>
      </c>
      <c r="P6499" s="420"/>
      <c r="Q6499" s="532"/>
      <c r="R6499" s="526" t="str">
        <f t="shared" si="1809"/>
        <v/>
      </c>
      <c r="S6499" s="526" t="str">
        <f t="shared" si="1817"/>
        <v/>
      </c>
      <c r="V6499" s="433">
        <f>VLOOKUP(A6499,[3]Cartilha!$A:$A,1,FALSE)</f>
        <v>87327</v>
      </c>
      <c r="W6499" s="367"/>
    </row>
    <row r="6500" spans="1:23" ht="33.75" hidden="1" x14ac:dyDescent="0.2">
      <c r="A6500" s="623">
        <v>87328</v>
      </c>
      <c r="B6500" s="616" t="s">
        <v>3171</v>
      </c>
      <c r="C6500" s="620" t="s">
        <v>4063</v>
      </c>
      <c r="D6500" s="612" t="s">
        <v>171</v>
      </c>
      <c r="E6500" s="621">
        <v>328.18</v>
      </c>
      <c r="F6500" s="614">
        <f t="shared" si="1816"/>
        <v>395.65</v>
      </c>
      <c r="G6500" s="510"/>
      <c r="H6500" s="426"/>
      <c r="I6500" s="422">
        <f t="shared" si="1810"/>
        <v>0</v>
      </c>
      <c r="J6500" s="422">
        <f t="shared" si="1811"/>
        <v>0</v>
      </c>
      <c r="K6500" s="419"/>
      <c r="L6500" s="423">
        <f t="shared" si="1812"/>
        <v>0</v>
      </c>
      <c r="M6500" s="423">
        <f t="shared" si="1813"/>
        <v>0</v>
      </c>
      <c r="N6500" s="422">
        <f t="shared" si="1814"/>
        <v>0</v>
      </c>
      <c r="O6500" s="422">
        <f t="shared" si="1815"/>
        <v>0</v>
      </c>
      <c r="P6500" s="420"/>
      <c r="Q6500" s="532"/>
      <c r="R6500" s="526" t="str">
        <f t="shared" si="1809"/>
        <v/>
      </c>
      <c r="S6500" s="526" t="str">
        <f t="shared" si="1817"/>
        <v/>
      </c>
      <c r="V6500" s="433">
        <f>VLOOKUP(A6500,[3]Cartilha!$A:$A,1,FALSE)</f>
        <v>87328</v>
      </c>
      <c r="W6500" s="367"/>
    </row>
    <row r="6501" spans="1:23" ht="22.5" hidden="1" x14ac:dyDescent="0.2">
      <c r="A6501" s="623">
        <v>87365</v>
      </c>
      <c r="B6501" s="616" t="s">
        <v>3171</v>
      </c>
      <c r="C6501" s="620" t="s">
        <v>4064</v>
      </c>
      <c r="D6501" s="612" t="s">
        <v>171</v>
      </c>
      <c r="E6501" s="621">
        <v>490.09</v>
      </c>
      <c r="F6501" s="614">
        <f t="shared" si="1816"/>
        <v>590.85</v>
      </c>
      <c r="G6501" s="510"/>
      <c r="H6501" s="426"/>
      <c r="I6501" s="422">
        <f t="shared" si="1810"/>
        <v>0</v>
      </c>
      <c r="J6501" s="422">
        <f t="shared" si="1811"/>
        <v>0</v>
      </c>
      <c r="K6501" s="419"/>
      <c r="L6501" s="423">
        <f t="shared" si="1812"/>
        <v>0</v>
      </c>
      <c r="M6501" s="423">
        <f t="shared" si="1813"/>
        <v>0</v>
      </c>
      <c r="N6501" s="422">
        <f t="shared" si="1814"/>
        <v>0</v>
      </c>
      <c r="O6501" s="422">
        <f t="shared" si="1815"/>
        <v>0</v>
      </c>
      <c r="P6501" s="420"/>
      <c r="Q6501" s="532"/>
      <c r="R6501" s="526" t="str">
        <f t="shared" si="1809"/>
        <v/>
      </c>
      <c r="S6501" s="526" t="str">
        <f t="shared" si="1817"/>
        <v/>
      </c>
      <c r="V6501" s="433">
        <f>VLOOKUP(A6501,[3]Cartilha!$A:$A,1,FALSE)</f>
        <v>87365</v>
      </c>
      <c r="W6501" s="367"/>
    </row>
    <row r="6502" spans="1:23" hidden="1" x14ac:dyDescent="0.2">
      <c r="A6502" s="623" t="s">
        <v>6465</v>
      </c>
      <c r="B6502" s="616"/>
      <c r="C6502" s="620" t="s">
        <v>6466</v>
      </c>
      <c r="D6502" s="633">
        <v>0</v>
      </c>
      <c r="E6502" s="621"/>
      <c r="F6502" s="618">
        <f t="shared" si="1816"/>
        <v>0</v>
      </c>
      <c r="G6502" s="518"/>
      <c r="H6502" s="446"/>
      <c r="I6502" s="447"/>
      <c r="J6502" s="448"/>
      <c r="K6502" s="419"/>
      <c r="L6502" s="446"/>
      <c r="M6502" s="446"/>
      <c r="N6502" s="447"/>
      <c r="O6502" s="448"/>
      <c r="P6502" s="420"/>
      <c r="Q6502" s="525" t="str">
        <f>IF(OR(SUM(J6502)&gt;0,SUM(O6502)&gt;0),"xx","")</f>
        <v/>
      </c>
      <c r="R6502" s="526" t="str">
        <f t="shared" si="1809"/>
        <v/>
      </c>
      <c r="S6502" s="526" t="str">
        <f t="shared" si="1817"/>
        <v/>
      </c>
      <c r="V6502" s="433" t="str">
        <f>VLOOKUP(A6502,[3]Cartilha!$A:$A,1,FALSE)</f>
        <v>10.6.5</v>
      </c>
      <c r="W6502" s="367"/>
    </row>
    <row r="6503" spans="1:23" hidden="1" x14ac:dyDescent="0.2">
      <c r="A6503" s="623" t="s">
        <v>2158</v>
      </c>
      <c r="B6503" s="616"/>
      <c r="C6503" s="620" t="s">
        <v>14</v>
      </c>
      <c r="D6503" s="633">
        <v>0</v>
      </c>
      <c r="E6503" s="621"/>
      <c r="F6503" s="618">
        <f t="shared" si="1816"/>
        <v>0</v>
      </c>
      <c r="G6503" s="518"/>
      <c r="H6503" s="446"/>
      <c r="I6503" s="447"/>
      <c r="J6503" s="448"/>
      <c r="K6503" s="419"/>
      <c r="L6503" s="446"/>
      <c r="M6503" s="446"/>
      <c r="N6503" s="447"/>
      <c r="O6503" s="448"/>
      <c r="P6503" s="420"/>
      <c r="Q6503" s="525" t="str">
        <f>IF(OR(SUM(J6504:J6529)&gt;0,SUM(O6504:O6529)&gt;0),"xx","")</f>
        <v/>
      </c>
      <c r="R6503" s="526" t="str">
        <f t="shared" si="1809"/>
        <v/>
      </c>
      <c r="S6503" s="526" t="str">
        <f t="shared" si="1817"/>
        <v/>
      </c>
      <c r="V6503" s="433" t="str">
        <f>VLOOKUP(A6503,[3]Cartilha!$A:$A,1,FALSE)</f>
        <v>10.6.6</v>
      </c>
      <c r="W6503" s="367"/>
    </row>
    <row r="6504" spans="1:23" ht="22.5" hidden="1" x14ac:dyDescent="0.2">
      <c r="A6504" s="623">
        <v>87289</v>
      </c>
      <c r="B6504" s="616" t="s">
        <v>3171</v>
      </c>
      <c r="C6504" s="620" t="s">
        <v>4065</v>
      </c>
      <c r="D6504" s="612" t="s">
        <v>171</v>
      </c>
      <c r="E6504" s="621">
        <v>415.85</v>
      </c>
      <c r="F6504" s="614">
        <f t="shared" si="1816"/>
        <v>501.35</v>
      </c>
      <c r="G6504" s="510"/>
      <c r="H6504" s="426"/>
      <c r="I6504" s="422">
        <f t="shared" ref="I6504:I6529" si="1818">IF(ISBLANK(E6504),0,ROUND(F6504*G6504,2))</f>
        <v>0</v>
      </c>
      <c r="J6504" s="422">
        <f t="shared" ref="J6504:J6529" si="1819">IF(ISBLANK(G6504),0,ROUND(G6504*H6504,2))</f>
        <v>0</v>
      </c>
      <c r="K6504" s="419"/>
      <c r="L6504" s="423">
        <f t="shared" ref="L6504:L6529" si="1820">G6504</f>
        <v>0</v>
      </c>
      <c r="M6504" s="423">
        <f t="shared" ref="M6504:M6529" si="1821">H6504</f>
        <v>0</v>
      </c>
      <c r="N6504" s="422">
        <f t="shared" ref="N6504:N6529" si="1822">IF(ISBLANK(E6504),0,ROUND(F6504*L6504,2))</f>
        <v>0</v>
      </c>
      <c r="O6504" s="422">
        <f t="shared" ref="O6504:O6529" si="1823">IF(ISBLANK(L6504),0,ROUND(L6504*M6504,2))</f>
        <v>0</v>
      </c>
      <c r="P6504" s="420"/>
      <c r="Q6504" s="532"/>
      <c r="R6504" s="526" t="str">
        <f t="shared" si="1809"/>
        <v/>
      </c>
      <c r="S6504" s="526" t="str">
        <f t="shared" si="1817"/>
        <v/>
      </c>
      <c r="V6504" s="433">
        <f>VLOOKUP(A6504,[3]Cartilha!$A:$A,1,FALSE)</f>
        <v>87289</v>
      </c>
      <c r="W6504" s="367"/>
    </row>
    <row r="6505" spans="1:23" ht="22.5" hidden="1" x14ac:dyDescent="0.2">
      <c r="A6505" s="623">
        <v>87290</v>
      </c>
      <c r="B6505" s="616" t="s">
        <v>3171</v>
      </c>
      <c r="C6505" s="620" t="s">
        <v>4066</v>
      </c>
      <c r="D6505" s="612" t="s">
        <v>171</v>
      </c>
      <c r="E6505" s="621">
        <v>406.33</v>
      </c>
      <c r="F6505" s="614">
        <f t="shared" si="1816"/>
        <v>489.87</v>
      </c>
      <c r="G6505" s="510"/>
      <c r="H6505" s="426"/>
      <c r="I6505" s="422">
        <f t="shared" si="1818"/>
        <v>0</v>
      </c>
      <c r="J6505" s="422">
        <f t="shared" si="1819"/>
        <v>0</v>
      </c>
      <c r="K6505" s="419"/>
      <c r="L6505" s="423">
        <f t="shared" si="1820"/>
        <v>0</v>
      </c>
      <c r="M6505" s="423">
        <f t="shared" si="1821"/>
        <v>0</v>
      </c>
      <c r="N6505" s="422">
        <f t="shared" si="1822"/>
        <v>0</v>
      </c>
      <c r="O6505" s="422">
        <f t="shared" si="1823"/>
        <v>0</v>
      </c>
      <c r="P6505" s="420"/>
      <c r="Q6505" s="532"/>
      <c r="R6505" s="526" t="str">
        <f t="shared" si="1809"/>
        <v/>
      </c>
      <c r="S6505" s="526" t="str">
        <f t="shared" si="1817"/>
        <v/>
      </c>
      <c r="V6505" s="433">
        <f>VLOOKUP(A6505,[3]Cartilha!$A:$A,1,FALSE)</f>
        <v>87290</v>
      </c>
      <c r="W6505" s="367"/>
    </row>
    <row r="6506" spans="1:23" ht="33.75" hidden="1" x14ac:dyDescent="0.2">
      <c r="A6506" s="623">
        <v>87333</v>
      </c>
      <c r="B6506" s="616" t="s">
        <v>3171</v>
      </c>
      <c r="C6506" s="620" t="s">
        <v>4067</v>
      </c>
      <c r="D6506" s="612" t="s">
        <v>171</v>
      </c>
      <c r="E6506" s="621">
        <v>423.04</v>
      </c>
      <c r="F6506" s="614">
        <f t="shared" si="1816"/>
        <v>510.02</v>
      </c>
      <c r="G6506" s="510"/>
      <c r="H6506" s="426"/>
      <c r="I6506" s="422">
        <f t="shared" si="1818"/>
        <v>0</v>
      </c>
      <c r="J6506" s="422">
        <f t="shared" si="1819"/>
        <v>0</v>
      </c>
      <c r="K6506" s="419"/>
      <c r="L6506" s="423">
        <f t="shared" si="1820"/>
        <v>0</v>
      </c>
      <c r="M6506" s="423">
        <f t="shared" si="1821"/>
        <v>0</v>
      </c>
      <c r="N6506" s="422">
        <f t="shared" si="1822"/>
        <v>0</v>
      </c>
      <c r="O6506" s="422">
        <f t="shared" si="1823"/>
        <v>0</v>
      </c>
      <c r="P6506" s="420"/>
      <c r="Q6506" s="532"/>
      <c r="R6506" s="526" t="str">
        <f t="shared" si="1809"/>
        <v/>
      </c>
      <c r="S6506" s="526" t="str">
        <f t="shared" si="1817"/>
        <v/>
      </c>
      <c r="V6506" s="433">
        <f>VLOOKUP(A6506,[3]Cartilha!$A:$A,1,FALSE)</f>
        <v>87333</v>
      </c>
      <c r="W6506" s="367"/>
    </row>
    <row r="6507" spans="1:23" ht="33.75" hidden="1" x14ac:dyDescent="0.2">
      <c r="A6507" s="623">
        <v>87334</v>
      </c>
      <c r="B6507" s="616" t="s">
        <v>3171</v>
      </c>
      <c r="C6507" s="620" t="s">
        <v>4068</v>
      </c>
      <c r="D6507" s="612" t="s">
        <v>171</v>
      </c>
      <c r="E6507" s="621">
        <v>387.06</v>
      </c>
      <c r="F6507" s="614">
        <f t="shared" si="1816"/>
        <v>466.64</v>
      </c>
      <c r="G6507" s="510"/>
      <c r="H6507" s="426"/>
      <c r="I6507" s="422">
        <f t="shared" si="1818"/>
        <v>0</v>
      </c>
      <c r="J6507" s="422">
        <f t="shared" si="1819"/>
        <v>0</v>
      </c>
      <c r="K6507" s="419"/>
      <c r="L6507" s="423">
        <f t="shared" si="1820"/>
        <v>0</v>
      </c>
      <c r="M6507" s="423">
        <f t="shared" si="1821"/>
        <v>0</v>
      </c>
      <c r="N6507" s="422">
        <f t="shared" si="1822"/>
        <v>0</v>
      </c>
      <c r="O6507" s="422">
        <f t="shared" si="1823"/>
        <v>0</v>
      </c>
      <c r="P6507" s="420"/>
      <c r="Q6507" s="532"/>
      <c r="R6507" s="526" t="str">
        <f t="shared" si="1809"/>
        <v/>
      </c>
      <c r="S6507" s="526" t="str">
        <f t="shared" si="1817"/>
        <v/>
      </c>
      <c r="V6507" s="433">
        <f>VLOOKUP(A6507,[3]Cartilha!$A:$A,1,FALSE)</f>
        <v>87334</v>
      </c>
      <c r="W6507" s="367"/>
    </row>
    <row r="6508" spans="1:23" ht="22.5" hidden="1" x14ac:dyDescent="0.2">
      <c r="A6508" s="623">
        <v>87368</v>
      </c>
      <c r="B6508" s="616" t="s">
        <v>3171</v>
      </c>
      <c r="C6508" s="620" t="s">
        <v>4069</v>
      </c>
      <c r="D6508" s="612" t="s">
        <v>171</v>
      </c>
      <c r="E6508" s="621">
        <v>550.83000000000004</v>
      </c>
      <c r="F6508" s="614">
        <f t="shared" si="1816"/>
        <v>664.08</v>
      </c>
      <c r="G6508" s="510"/>
      <c r="H6508" s="426"/>
      <c r="I6508" s="422">
        <f t="shared" si="1818"/>
        <v>0</v>
      </c>
      <c r="J6508" s="422">
        <f t="shared" si="1819"/>
        <v>0</v>
      </c>
      <c r="K6508" s="419"/>
      <c r="L6508" s="423">
        <f t="shared" si="1820"/>
        <v>0</v>
      </c>
      <c r="M6508" s="423">
        <f t="shared" si="1821"/>
        <v>0</v>
      </c>
      <c r="N6508" s="422">
        <f t="shared" si="1822"/>
        <v>0</v>
      </c>
      <c r="O6508" s="422">
        <f t="shared" si="1823"/>
        <v>0</v>
      </c>
      <c r="P6508" s="420"/>
      <c r="Q6508" s="532"/>
      <c r="R6508" s="526" t="str">
        <f t="shared" ref="R6508:R6571" si="1824">IF(Q6508="X","x",IF(Q6508="xx","x",IF(O6508&gt;0,"x","")))</f>
        <v/>
      </c>
      <c r="S6508" s="526" t="str">
        <f t="shared" si="1817"/>
        <v/>
      </c>
      <c r="V6508" s="433">
        <f>VLOOKUP(A6508,[3]Cartilha!$A:$A,1,FALSE)</f>
        <v>87368</v>
      </c>
      <c r="W6508" s="367"/>
    </row>
    <row r="6509" spans="1:23" ht="22.5" hidden="1" x14ac:dyDescent="0.2">
      <c r="A6509" s="623">
        <v>88626</v>
      </c>
      <c r="B6509" s="616" t="s">
        <v>3171</v>
      </c>
      <c r="C6509" s="620" t="s">
        <v>4070</v>
      </c>
      <c r="D6509" s="612" t="s">
        <v>171</v>
      </c>
      <c r="E6509" s="621">
        <v>431.47</v>
      </c>
      <c r="F6509" s="614">
        <f t="shared" si="1816"/>
        <v>520.17999999999995</v>
      </c>
      <c r="G6509" s="510"/>
      <c r="H6509" s="426"/>
      <c r="I6509" s="422">
        <f t="shared" si="1818"/>
        <v>0</v>
      </c>
      <c r="J6509" s="422">
        <f t="shared" si="1819"/>
        <v>0</v>
      </c>
      <c r="K6509" s="419"/>
      <c r="L6509" s="423">
        <f t="shared" si="1820"/>
        <v>0</v>
      </c>
      <c r="M6509" s="423">
        <f t="shared" si="1821"/>
        <v>0</v>
      </c>
      <c r="N6509" s="422">
        <f t="shared" si="1822"/>
        <v>0</v>
      </c>
      <c r="O6509" s="422">
        <f t="shared" si="1823"/>
        <v>0</v>
      </c>
      <c r="P6509" s="420"/>
      <c r="Q6509" s="532"/>
      <c r="R6509" s="526" t="str">
        <f t="shared" si="1824"/>
        <v/>
      </c>
      <c r="S6509" s="526" t="str">
        <f t="shared" si="1817"/>
        <v/>
      </c>
      <c r="V6509" s="433">
        <f>VLOOKUP(A6509,[3]Cartilha!$A:$A,1,FALSE)</f>
        <v>88626</v>
      </c>
      <c r="W6509" s="367"/>
    </row>
    <row r="6510" spans="1:23" ht="22.5" hidden="1" x14ac:dyDescent="0.2">
      <c r="A6510" s="623">
        <v>88627</v>
      </c>
      <c r="B6510" s="616" t="s">
        <v>3171</v>
      </c>
      <c r="C6510" s="620" t="s">
        <v>4071</v>
      </c>
      <c r="D6510" s="612" t="s">
        <v>171</v>
      </c>
      <c r="E6510" s="621">
        <v>537.97</v>
      </c>
      <c r="F6510" s="614">
        <f t="shared" si="1816"/>
        <v>648.58000000000004</v>
      </c>
      <c r="G6510" s="510"/>
      <c r="H6510" s="426"/>
      <c r="I6510" s="422">
        <f t="shared" si="1818"/>
        <v>0</v>
      </c>
      <c r="J6510" s="422">
        <f t="shared" si="1819"/>
        <v>0</v>
      </c>
      <c r="K6510" s="419"/>
      <c r="L6510" s="423">
        <f t="shared" si="1820"/>
        <v>0</v>
      </c>
      <c r="M6510" s="423">
        <f t="shared" si="1821"/>
        <v>0</v>
      </c>
      <c r="N6510" s="422">
        <f t="shared" si="1822"/>
        <v>0</v>
      </c>
      <c r="O6510" s="422">
        <f t="shared" si="1823"/>
        <v>0</v>
      </c>
      <c r="P6510" s="420"/>
      <c r="Q6510" s="532"/>
      <c r="R6510" s="526" t="str">
        <f t="shared" si="1824"/>
        <v/>
      </c>
      <c r="S6510" s="526" t="str">
        <f t="shared" si="1817"/>
        <v/>
      </c>
      <c r="V6510" s="433">
        <f>VLOOKUP(A6510,[3]Cartilha!$A:$A,1,FALSE)</f>
        <v>88627</v>
      </c>
      <c r="W6510" s="367"/>
    </row>
    <row r="6511" spans="1:23" ht="22.5" hidden="1" x14ac:dyDescent="0.2">
      <c r="A6511" s="623">
        <v>100464</v>
      </c>
      <c r="B6511" s="616" t="s">
        <v>3171</v>
      </c>
      <c r="C6511" s="620" t="s">
        <v>3624</v>
      </c>
      <c r="D6511" s="612" t="s">
        <v>171</v>
      </c>
      <c r="E6511" s="621">
        <v>458.26</v>
      </c>
      <c r="F6511" s="614">
        <f t="shared" si="1816"/>
        <v>552.48</v>
      </c>
      <c r="G6511" s="510"/>
      <c r="H6511" s="426"/>
      <c r="I6511" s="422">
        <f t="shared" si="1818"/>
        <v>0</v>
      </c>
      <c r="J6511" s="422">
        <f t="shared" si="1819"/>
        <v>0</v>
      </c>
      <c r="K6511" s="419"/>
      <c r="L6511" s="423">
        <f t="shared" si="1820"/>
        <v>0</v>
      </c>
      <c r="M6511" s="423">
        <f t="shared" si="1821"/>
        <v>0</v>
      </c>
      <c r="N6511" s="422">
        <f t="shared" si="1822"/>
        <v>0</v>
      </c>
      <c r="O6511" s="422">
        <f t="shared" si="1823"/>
        <v>0</v>
      </c>
      <c r="P6511" s="420"/>
      <c r="Q6511" s="532"/>
      <c r="R6511" s="526" t="str">
        <f t="shared" si="1824"/>
        <v/>
      </c>
      <c r="S6511" s="526" t="str">
        <f t="shared" si="1817"/>
        <v/>
      </c>
      <c r="V6511" s="433">
        <f>VLOOKUP(A6511,[3]Cartilha!$A:$A,1,FALSE)</f>
        <v>100464</v>
      </c>
      <c r="W6511" s="367"/>
    </row>
    <row r="6512" spans="1:23" ht="22.5" hidden="1" x14ac:dyDescent="0.2">
      <c r="A6512" s="623">
        <v>100465</v>
      </c>
      <c r="B6512" s="616" t="s">
        <v>3171</v>
      </c>
      <c r="C6512" s="620" t="s">
        <v>3625</v>
      </c>
      <c r="D6512" s="612" t="s">
        <v>171</v>
      </c>
      <c r="E6512" s="621">
        <v>420.62</v>
      </c>
      <c r="F6512" s="614">
        <f t="shared" si="1816"/>
        <v>507.1</v>
      </c>
      <c r="G6512" s="510"/>
      <c r="H6512" s="426"/>
      <c r="I6512" s="422">
        <f t="shared" si="1818"/>
        <v>0</v>
      </c>
      <c r="J6512" s="422">
        <f t="shared" si="1819"/>
        <v>0</v>
      </c>
      <c r="K6512" s="419"/>
      <c r="L6512" s="423">
        <f t="shared" si="1820"/>
        <v>0</v>
      </c>
      <c r="M6512" s="423">
        <f t="shared" si="1821"/>
        <v>0</v>
      </c>
      <c r="N6512" s="422">
        <f t="shared" si="1822"/>
        <v>0</v>
      </c>
      <c r="O6512" s="422">
        <f t="shared" si="1823"/>
        <v>0</v>
      </c>
      <c r="P6512" s="420"/>
      <c r="Q6512" s="532"/>
      <c r="R6512" s="526" t="str">
        <f t="shared" si="1824"/>
        <v/>
      </c>
      <c r="S6512" s="526" t="str">
        <f t="shared" si="1817"/>
        <v/>
      </c>
      <c r="V6512" s="433">
        <f>VLOOKUP(A6512,[3]Cartilha!$A:$A,1,FALSE)</f>
        <v>100465</v>
      </c>
      <c r="W6512" s="367"/>
    </row>
    <row r="6513" spans="1:23" ht="22.5" hidden="1" x14ac:dyDescent="0.2">
      <c r="A6513" s="623">
        <v>100466</v>
      </c>
      <c r="B6513" s="616" t="s">
        <v>3171</v>
      </c>
      <c r="C6513" s="620" t="s">
        <v>3626</v>
      </c>
      <c r="D6513" s="612" t="s">
        <v>171</v>
      </c>
      <c r="E6513" s="621">
        <v>402.36</v>
      </c>
      <c r="F6513" s="614">
        <f t="shared" si="1816"/>
        <v>485.09</v>
      </c>
      <c r="G6513" s="510"/>
      <c r="H6513" s="426"/>
      <c r="I6513" s="422">
        <f t="shared" si="1818"/>
        <v>0</v>
      </c>
      <c r="J6513" s="422">
        <f t="shared" si="1819"/>
        <v>0</v>
      </c>
      <c r="K6513" s="419"/>
      <c r="L6513" s="423">
        <f t="shared" si="1820"/>
        <v>0</v>
      </c>
      <c r="M6513" s="423">
        <f t="shared" si="1821"/>
        <v>0</v>
      </c>
      <c r="N6513" s="422">
        <f t="shared" si="1822"/>
        <v>0</v>
      </c>
      <c r="O6513" s="422">
        <f t="shared" si="1823"/>
        <v>0</v>
      </c>
      <c r="P6513" s="420"/>
      <c r="Q6513" s="532"/>
      <c r="R6513" s="526" t="str">
        <f t="shared" si="1824"/>
        <v/>
      </c>
      <c r="S6513" s="526" t="str">
        <f t="shared" si="1817"/>
        <v/>
      </c>
      <c r="V6513" s="433">
        <f>VLOOKUP(A6513,[3]Cartilha!$A:$A,1,FALSE)</f>
        <v>100466</v>
      </c>
      <c r="W6513" s="367"/>
    </row>
    <row r="6514" spans="1:23" ht="22.5" hidden="1" x14ac:dyDescent="0.2">
      <c r="A6514" s="623">
        <v>87286</v>
      </c>
      <c r="B6514" s="616" t="s">
        <v>3171</v>
      </c>
      <c r="C6514" s="620" t="s">
        <v>4072</v>
      </c>
      <c r="D6514" s="612" t="s">
        <v>171</v>
      </c>
      <c r="E6514" s="621">
        <v>440.01</v>
      </c>
      <c r="F6514" s="614">
        <f t="shared" si="1816"/>
        <v>530.48</v>
      </c>
      <c r="G6514" s="510"/>
      <c r="H6514" s="426"/>
      <c r="I6514" s="422">
        <f t="shared" si="1818"/>
        <v>0</v>
      </c>
      <c r="J6514" s="422">
        <f t="shared" si="1819"/>
        <v>0</v>
      </c>
      <c r="K6514" s="419"/>
      <c r="L6514" s="423">
        <f t="shared" si="1820"/>
        <v>0</v>
      </c>
      <c r="M6514" s="423">
        <f t="shared" si="1821"/>
        <v>0</v>
      </c>
      <c r="N6514" s="422">
        <f t="shared" si="1822"/>
        <v>0</v>
      </c>
      <c r="O6514" s="422">
        <f t="shared" si="1823"/>
        <v>0</v>
      </c>
      <c r="P6514" s="420"/>
      <c r="Q6514" s="532"/>
      <c r="R6514" s="526" t="str">
        <f t="shared" si="1824"/>
        <v/>
      </c>
      <c r="S6514" s="526" t="str">
        <f t="shared" si="1817"/>
        <v/>
      </c>
      <c r="V6514" s="433">
        <f>VLOOKUP(A6514,[3]Cartilha!$A:$A,1,FALSE)</f>
        <v>87286</v>
      </c>
      <c r="W6514" s="367"/>
    </row>
    <row r="6515" spans="1:23" ht="22.5" hidden="1" x14ac:dyDescent="0.2">
      <c r="A6515" s="623">
        <v>87287</v>
      </c>
      <c r="B6515" s="616" t="s">
        <v>3171</v>
      </c>
      <c r="C6515" s="620" t="s">
        <v>4073</v>
      </c>
      <c r="D6515" s="612" t="s">
        <v>171</v>
      </c>
      <c r="E6515" s="621">
        <v>421.24</v>
      </c>
      <c r="F6515" s="614">
        <f t="shared" si="1816"/>
        <v>507.85</v>
      </c>
      <c r="G6515" s="510"/>
      <c r="H6515" s="426"/>
      <c r="I6515" s="422">
        <f t="shared" si="1818"/>
        <v>0</v>
      </c>
      <c r="J6515" s="422">
        <f t="shared" si="1819"/>
        <v>0</v>
      </c>
      <c r="K6515" s="419"/>
      <c r="L6515" s="423">
        <f t="shared" si="1820"/>
        <v>0</v>
      </c>
      <c r="M6515" s="423">
        <f t="shared" si="1821"/>
        <v>0</v>
      </c>
      <c r="N6515" s="422">
        <f t="shared" si="1822"/>
        <v>0</v>
      </c>
      <c r="O6515" s="422">
        <f t="shared" si="1823"/>
        <v>0</v>
      </c>
      <c r="P6515" s="420"/>
      <c r="Q6515" s="532"/>
      <c r="R6515" s="526" t="str">
        <f t="shared" si="1824"/>
        <v/>
      </c>
      <c r="S6515" s="526" t="str">
        <f t="shared" si="1817"/>
        <v/>
      </c>
      <c r="V6515" s="433">
        <f>VLOOKUP(A6515,[3]Cartilha!$A:$A,1,FALSE)</f>
        <v>87287</v>
      </c>
      <c r="W6515" s="367"/>
    </row>
    <row r="6516" spans="1:23" ht="33.75" hidden="1" x14ac:dyDescent="0.2">
      <c r="A6516" s="623">
        <v>87331</v>
      </c>
      <c r="B6516" s="616" t="s">
        <v>3171</v>
      </c>
      <c r="C6516" s="620" t="s">
        <v>4074</v>
      </c>
      <c r="D6516" s="612" t="s">
        <v>171</v>
      </c>
      <c r="E6516" s="621">
        <v>462.9</v>
      </c>
      <c r="F6516" s="614">
        <f t="shared" si="1816"/>
        <v>558.07000000000005</v>
      </c>
      <c r="G6516" s="510"/>
      <c r="H6516" s="426"/>
      <c r="I6516" s="422">
        <f t="shared" si="1818"/>
        <v>0</v>
      </c>
      <c r="J6516" s="422">
        <f t="shared" si="1819"/>
        <v>0</v>
      </c>
      <c r="K6516" s="419"/>
      <c r="L6516" s="423">
        <f t="shared" si="1820"/>
        <v>0</v>
      </c>
      <c r="M6516" s="423">
        <f t="shared" si="1821"/>
        <v>0</v>
      </c>
      <c r="N6516" s="422">
        <f t="shared" si="1822"/>
        <v>0</v>
      </c>
      <c r="O6516" s="422">
        <f t="shared" si="1823"/>
        <v>0</v>
      </c>
      <c r="P6516" s="420"/>
      <c r="Q6516" s="532"/>
      <c r="R6516" s="526" t="str">
        <f t="shared" si="1824"/>
        <v/>
      </c>
      <c r="S6516" s="526" t="str">
        <f t="shared" si="1817"/>
        <v/>
      </c>
      <c r="V6516" s="433">
        <f>VLOOKUP(A6516,[3]Cartilha!$A:$A,1,FALSE)</f>
        <v>87331</v>
      </c>
      <c r="W6516" s="367"/>
    </row>
    <row r="6517" spans="1:23" ht="33.75" hidden="1" x14ac:dyDescent="0.2">
      <c r="A6517" s="623">
        <v>87332</v>
      </c>
      <c r="B6517" s="616" t="s">
        <v>3171</v>
      </c>
      <c r="C6517" s="620" t="s">
        <v>4075</v>
      </c>
      <c r="D6517" s="612" t="s">
        <v>171</v>
      </c>
      <c r="E6517" s="621">
        <v>403.33</v>
      </c>
      <c r="F6517" s="614">
        <f t="shared" si="1816"/>
        <v>486.25</v>
      </c>
      <c r="G6517" s="510"/>
      <c r="H6517" s="426"/>
      <c r="I6517" s="422">
        <f t="shared" si="1818"/>
        <v>0</v>
      </c>
      <c r="J6517" s="422">
        <f t="shared" si="1819"/>
        <v>0</v>
      </c>
      <c r="K6517" s="419"/>
      <c r="L6517" s="423">
        <f t="shared" si="1820"/>
        <v>0</v>
      </c>
      <c r="M6517" s="423">
        <f t="shared" si="1821"/>
        <v>0</v>
      </c>
      <c r="N6517" s="422">
        <f t="shared" si="1822"/>
        <v>0</v>
      </c>
      <c r="O6517" s="422">
        <f t="shared" si="1823"/>
        <v>0</v>
      </c>
      <c r="P6517" s="420"/>
      <c r="Q6517" s="532"/>
      <c r="R6517" s="526" t="str">
        <f t="shared" si="1824"/>
        <v/>
      </c>
      <c r="S6517" s="526" t="str">
        <f t="shared" si="1817"/>
        <v/>
      </c>
      <c r="V6517" s="433">
        <f>VLOOKUP(A6517,[3]Cartilha!$A:$A,1,FALSE)</f>
        <v>87332</v>
      </c>
      <c r="W6517" s="367"/>
    </row>
    <row r="6518" spans="1:23" ht="22.5" hidden="1" x14ac:dyDescent="0.2">
      <c r="A6518" s="623">
        <v>87292</v>
      </c>
      <c r="B6518" s="616" t="s">
        <v>3171</v>
      </c>
      <c r="C6518" s="620" t="s">
        <v>4076</v>
      </c>
      <c r="D6518" s="612" t="s">
        <v>171</v>
      </c>
      <c r="E6518" s="621">
        <v>416.08</v>
      </c>
      <c r="F6518" s="614">
        <f t="shared" si="1816"/>
        <v>501.63</v>
      </c>
      <c r="G6518" s="510"/>
      <c r="H6518" s="426"/>
      <c r="I6518" s="422">
        <f t="shared" si="1818"/>
        <v>0</v>
      </c>
      <c r="J6518" s="422">
        <f t="shared" si="1819"/>
        <v>0</v>
      </c>
      <c r="K6518" s="419"/>
      <c r="L6518" s="423">
        <f t="shared" si="1820"/>
        <v>0</v>
      </c>
      <c r="M6518" s="423">
        <f t="shared" si="1821"/>
        <v>0</v>
      </c>
      <c r="N6518" s="422">
        <f t="shared" si="1822"/>
        <v>0</v>
      </c>
      <c r="O6518" s="422">
        <f t="shared" si="1823"/>
        <v>0</v>
      </c>
      <c r="P6518" s="420"/>
      <c r="Q6518" s="532"/>
      <c r="R6518" s="526" t="str">
        <f t="shared" si="1824"/>
        <v/>
      </c>
      <c r="S6518" s="526" t="str">
        <f t="shared" si="1817"/>
        <v/>
      </c>
      <c r="V6518" s="433">
        <f>VLOOKUP(A6518,[3]Cartilha!$A:$A,1,FALSE)</f>
        <v>87292</v>
      </c>
      <c r="W6518" s="367"/>
    </row>
    <row r="6519" spans="1:23" ht="33.75" hidden="1" x14ac:dyDescent="0.2">
      <c r="A6519" s="623">
        <v>87335</v>
      </c>
      <c r="B6519" s="616" t="s">
        <v>3171</v>
      </c>
      <c r="C6519" s="620" t="s">
        <v>4077</v>
      </c>
      <c r="D6519" s="612" t="s">
        <v>171</v>
      </c>
      <c r="E6519" s="621">
        <v>415.48</v>
      </c>
      <c r="F6519" s="614">
        <f t="shared" si="1816"/>
        <v>500.9</v>
      </c>
      <c r="G6519" s="510"/>
      <c r="H6519" s="426"/>
      <c r="I6519" s="422">
        <f t="shared" si="1818"/>
        <v>0</v>
      </c>
      <c r="J6519" s="422">
        <f t="shared" si="1819"/>
        <v>0</v>
      </c>
      <c r="K6519" s="419"/>
      <c r="L6519" s="423">
        <f t="shared" si="1820"/>
        <v>0</v>
      </c>
      <c r="M6519" s="423">
        <f t="shared" si="1821"/>
        <v>0</v>
      </c>
      <c r="N6519" s="422">
        <f t="shared" si="1822"/>
        <v>0</v>
      </c>
      <c r="O6519" s="422">
        <f t="shared" si="1823"/>
        <v>0</v>
      </c>
      <c r="P6519" s="420"/>
      <c r="Q6519" s="532"/>
      <c r="R6519" s="526" t="str">
        <f t="shared" si="1824"/>
        <v/>
      </c>
      <c r="S6519" s="526" t="str">
        <f t="shared" si="1817"/>
        <v/>
      </c>
      <c r="V6519" s="433">
        <f>VLOOKUP(A6519,[3]Cartilha!$A:$A,1,FALSE)</f>
        <v>87335</v>
      </c>
      <c r="W6519" s="367"/>
    </row>
    <row r="6520" spans="1:23" ht="33.75" hidden="1" x14ac:dyDescent="0.2">
      <c r="A6520" s="623">
        <v>87336</v>
      </c>
      <c r="B6520" s="616" t="s">
        <v>3171</v>
      </c>
      <c r="C6520" s="620" t="s">
        <v>4078</v>
      </c>
      <c r="D6520" s="612" t="s">
        <v>171</v>
      </c>
      <c r="E6520" s="621">
        <v>391.93</v>
      </c>
      <c r="F6520" s="614">
        <f t="shared" si="1816"/>
        <v>472.51</v>
      </c>
      <c r="G6520" s="510"/>
      <c r="H6520" s="426"/>
      <c r="I6520" s="422">
        <f t="shared" si="1818"/>
        <v>0</v>
      </c>
      <c r="J6520" s="422">
        <f t="shared" si="1819"/>
        <v>0</v>
      </c>
      <c r="K6520" s="419"/>
      <c r="L6520" s="423">
        <f t="shared" si="1820"/>
        <v>0</v>
      </c>
      <c r="M6520" s="423">
        <f t="shared" si="1821"/>
        <v>0</v>
      </c>
      <c r="N6520" s="422">
        <f t="shared" si="1822"/>
        <v>0</v>
      </c>
      <c r="O6520" s="422">
        <f t="shared" si="1823"/>
        <v>0</v>
      </c>
      <c r="P6520" s="420"/>
      <c r="Q6520" s="532"/>
      <c r="R6520" s="526" t="str">
        <f t="shared" si="1824"/>
        <v/>
      </c>
      <c r="S6520" s="526" t="str">
        <f t="shared" si="1817"/>
        <v/>
      </c>
      <c r="V6520" s="433">
        <f>VLOOKUP(A6520,[3]Cartilha!$A:$A,1,FALSE)</f>
        <v>87336</v>
      </c>
      <c r="W6520" s="367"/>
    </row>
    <row r="6521" spans="1:23" ht="22.5" hidden="1" x14ac:dyDescent="0.2">
      <c r="A6521" s="623">
        <v>87369</v>
      </c>
      <c r="B6521" s="616" t="s">
        <v>3171</v>
      </c>
      <c r="C6521" s="620" t="s">
        <v>4079</v>
      </c>
      <c r="D6521" s="612" t="s">
        <v>171</v>
      </c>
      <c r="E6521" s="621">
        <v>554.19000000000005</v>
      </c>
      <c r="F6521" s="614">
        <f t="shared" si="1816"/>
        <v>668.13</v>
      </c>
      <c r="G6521" s="510"/>
      <c r="H6521" s="426"/>
      <c r="I6521" s="422">
        <f t="shared" si="1818"/>
        <v>0</v>
      </c>
      <c r="J6521" s="422">
        <f t="shared" si="1819"/>
        <v>0</v>
      </c>
      <c r="K6521" s="419"/>
      <c r="L6521" s="423">
        <f t="shared" si="1820"/>
        <v>0</v>
      </c>
      <c r="M6521" s="423">
        <f t="shared" si="1821"/>
        <v>0</v>
      </c>
      <c r="N6521" s="422">
        <f t="shared" si="1822"/>
        <v>0</v>
      </c>
      <c r="O6521" s="422">
        <f t="shared" si="1823"/>
        <v>0</v>
      </c>
      <c r="P6521" s="420"/>
      <c r="Q6521" s="532"/>
      <c r="R6521" s="526" t="str">
        <f t="shared" si="1824"/>
        <v/>
      </c>
      <c r="S6521" s="526" t="str">
        <f t="shared" si="1817"/>
        <v/>
      </c>
      <c r="V6521" s="433">
        <f>VLOOKUP(A6521,[3]Cartilha!$A:$A,1,FALSE)</f>
        <v>87369</v>
      </c>
      <c r="W6521" s="367"/>
    </row>
    <row r="6522" spans="1:23" ht="33.75" hidden="1" x14ac:dyDescent="0.2">
      <c r="A6522" s="623">
        <v>87337</v>
      </c>
      <c r="B6522" s="616" t="s">
        <v>3171</v>
      </c>
      <c r="C6522" s="620" t="s">
        <v>4080</v>
      </c>
      <c r="D6522" s="612" t="s">
        <v>171</v>
      </c>
      <c r="E6522" s="621">
        <v>403.94</v>
      </c>
      <c r="F6522" s="614">
        <f t="shared" si="1816"/>
        <v>486.99</v>
      </c>
      <c r="G6522" s="510"/>
      <c r="H6522" s="426"/>
      <c r="I6522" s="422">
        <f t="shared" si="1818"/>
        <v>0</v>
      </c>
      <c r="J6522" s="422">
        <f t="shared" si="1819"/>
        <v>0</v>
      </c>
      <c r="K6522" s="419"/>
      <c r="L6522" s="423">
        <f t="shared" si="1820"/>
        <v>0</v>
      </c>
      <c r="M6522" s="423">
        <f t="shared" si="1821"/>
        <v>0</v>
      </c>
      <c r="N6522" s="422">
        <f t="shared" si="1822"/>
        <v>0</v>
      </c>
      <c r="O6522" s="422">
        <f t="shared" si="1823"/>
        <v>0</v>
      </c>
      <c r="P6522" s="420"/>
      <c r="Q6522" s="532"/>
      <c r="R6522" s="526" t="str">
        <f t="shared" si="1824"/>
        <v/>
      </c>
      <c r="S6522" s="526" t="str">
        <f t="shared" si="1817"/>
        <v/>
      </c>
      <c r="V6522" s="433">
        <f>VLOOKUP(A6522,[3]Cartilha!$A:$A,1,FALSE)</f>
        <v>87337</v>
      </c>
      <c r="W6522" s="367"/>
    </row>
    <row r="6523" spans="1:23" ht="22.5" hidden="1" x14ac:dyDescent="0.2">
      <c r="A6523" s="623">
        <v>87370</v>
      </c>
      <c r="B6523" s="616" t="s">
        <v>3171</v>
      </c>
      <c r="C6523" s="620" t="s">
        <v>4081</v>
      </c>
      <c r="D6523" s="612" t="s">
        <v>171</v>
      </c>
      <c r="E6523" s="621">
        <v>538.04</v>
      </c>
      <c r="F6523" s="614">
        <f t="shared" si="1816"/>
        <v>648.66</v>
      </c>
      <c r="G6523" s="510"/>
      <c r="H6523" s="426"/>
      <c r="I6523" s="422">
        <f t="shared" si="1818"/>
        <v>0</v>
      </c>
      <c r="J6523" s="422">
        <f t="shared" si="1819"/>
        <v>0</v>
      </c>
      <c r="K6523" s="419"/>
      <c r="L6523" s="423">
        <f t="shared" si="1820"/>
        <v>0</v>
      </c>
      <c r="M6523" s="423">
        <f t="shared" si="1821"/>
        <v>0</v>
      </c>
      <c r="N6523" s="422">
        <f t="shared" si="1822"/>
        <v>0</v>
      </c>
      <c r="O6523" s="422">
        <f t="shared" si="1823"/>
        <v>0</v>
      </c>
      <c r="P6523" s="420"/>
      <c r="Q6523" s="532"/>
      <c r="R6523" s="526" t="str">
        <f t="shared" si="1824"/>
        <v/>
      </c>
      <c r="S6523" s="526" t="str">
        <f t="shared" si="1817"/>
        <v/>
      </c>
      <c r="V6523" s="433">
        <f>VLOOKUP(A6523,[3]Cartilha!$A:$A,1,FALSE)</f>
        <v>87370</v>
      </c>
      <c r="W6523" s="367"/>
    </row>
    <row r="6524" spans="1:23" ht="22.5" hidden="1" x14ac:dyDescent="0.2">
      <c r="A6524" s="623">
        <v>88715</v>
      </c>
      <c r="B6524" s="616" t="s">
        <v>3171</v>
      </c>
      <c r="C6524" s="620" t="s">
        <v>4082</v>
      </c>
      <c r="D6524" s="612" t="s">
        <v>171</v>
      </c>
      <c r="E6524" s="621">
        <v>393.25</v>
      </c>
      <c r="F6524" s="614">
        <f t="shared" si="1816"/>
        <v>474.1</v>
      </c>
      <c r="G6524" s="510"/>
      <c r="H6524" s="426"/>
      <c r="I6524" s="422">
        <f t="shared" si="1818"/>
        <v>0</v>
      </c>
      <c r="J6524" s="422">
        <f t="shared" si="1819"/>
        <v>0</v>
      </c>
      <c r="K6524" s="419"/>
      <c r="L6524" s="423">
        <f t="shared" si="1820"/>
        <v>0</v>
      </c>
      <c r="M6524" s="423">
        <f t="shared" si="1821"/>
        <v>0</v>
      </c>
      <c r="N6524" s="422">
        <f t="shared" si="1822"/>
        <v>0</v>
      </c>
      <c r="O6524" s="422">
        <f t="shared" si="1823"/>
        <v>0</v>
      </c>
      <c r="P6524" s="420"/>
      <c r="Q6524" s="532"/>
      <c r="R6524" s="526" t="str">
        <f t="shared" si="1824"/>
        <v/>
      </c>
      <c r="S6524" s="526" t="str">
        <f t="shared" si="1817"/>
        <v/>
      </c>
      <c r="V6524" s="433">
        <f>VLOOKUP(A6524,[3]Cartilha!$A:$A,1,FALSE)</f>
        <v>88715</v>
      </c>
      <c r="W6524" s="367"/>
    </row>
    <row r="6525" spans="1:23" ht="22.5" hidden="1" x14ac:dyDescent="0.2">
      <c r="A6525" s="623">
        <v>87294</v>
      </c>
      <c r="B6525" s="616" t="s">
        <v>3171</v>
      </c>
      <c r="C6525" s="620" t="s">
        <v>4083</v>
      </c>
      <c r="D6525" s="612" t="s">
        <v>171</v>
      </c>
      <c r="E6525" s="621">
        <v>399.92</v>
      </c>
      <c r="F6525" s="614">
        <f t="shared" si="1816"/>
        <v>482.14</v>
      </c>
      <c r="G6525" s="510"/>
      <c r="H6525" s="426"/>
      <c r="I6525" s="422">
        <f t="shared" si="1818"/>
        <v>0</v>
      </c>
      <c r="J6525" s="422">
        <f t="shared" si="1819"/>
        <v>0</v>
      </c>
      <c r="K6525" s="419"/>
      <c r="L6525" s="423">
        <f t="shared" si="1820"/>
        <v>0</v>
      </c>
      <c r="M6525" s="423">
        <f t="shared" si="1821"/>
        <v>0</v>
      </c>
      <c r="N6525" s="422">
        <f t="shared" si="1822"/>
        <v>0</v>
      </c>
      <c r="O6525" s="422">
        <f t="shared" si="1823"/>
        <v>0</v>
      </c>
      <c r="P6525" s="420"/>
      <c r="Q6525" s="532"/>
      <c r="R6525" s="526" t="str">
        <f t="shared" si="1824"/>
        <v/>
      </c>
      <c r="S6525" s="526" t="str">
        <f t="shared" si="1817"/>
        <v/>
      </c>
      <c r="V6525" s="433">
        <f>VLOOKUP(A6525,[3]Cartilha!$A:$A,1,FALSE)</f>
        <v>87294</v>
      </c>
      <c r="W6525" s="367"/>
    </row>
    <row r="6526" spans="1:23" ht="22.5" hidden="1" x14ac:dyDescent="0.2">
      <c r="A6526" s="623">
        <v>87295</v>
      </c>
      <c r="B6526" s="616" t="s">
        <v>3171</v>
      </c>
      <c r="C6526" s="620" t="s">
        <v>4084</v>
      </c>
      <c r="D6526" s="612" t="s">
        <v>171</v>
      </c>
      <c r="E6526" s="621">
        <v>406.72</v>
      </c>
      <c r="F6526" s="614">
        <f t="shared" si="1816"/>
        <v>490.34</v>
      </c>
      <c r="G6526" s="510"/>
      <c r="H6526" s="426"/>
      <c r="I6526" s="422">
        <f t="shared" si="1818"/>
        <v>0</v>
      </c>
      <c r="J6526" s="422">
        <f t="shared" si="1819"/>
        <v>0</v>
      </c>
      <c r="K6526" s="419"/>
      <c r="L6526" s="423">
        <f t="shared" si="1820"/>
        <v>0</v>
      </c>
      <c r="M6526" s="423">
        <f t="shared" si="1821"/>
        <v>0</v>
      </c>
      <c r="N6526" s="422">
        <f t="shared" si="1822"/>
        <v>0</v>
      </c>
      <c r="O6526" s="422">
        <f t="shared" si="1823"/>
        <v>0</v>
      </c>
      <c r="P6526" s="420"/>
      <c r="Q6526" s="532"/>
      <c r="R6526" s="526" t="str">
        <f t="shared" si="1824"/>
        <v/>
      </c>
      <c r="S6526" s="526" t="str">
        <f t="shared" si="1817"/>
        <v/>
      </c>
      <c r="V6526" s="433">
        <f>VLOOKUP(A6526,[3]Cartilha!$A:$A,1,FALSE)</f>
        <v>87295</v>
      </c>
      <c r="W6526" s="367"/>
    </row>
    <row r="6527" spans="1:23" ht="22.5" hidden="1" x14ac:dyDescent="0.2">
      <c r="A6527" s="623">
        <v>87296</v>
      </c>
      <c r="B6527" s="616" t="s">
        <v>3171</v>
      </c>
      <c r="C6527" s="620" t="s">
        <v>4085</v>
      </c>
      <c r="D6527" s="612" t="s">
        <v>171</v>
      </c>
      <c r="E6527" s="621">
        <v>378.53</v>
      </c>
      <c r="F6527" s="614">
        <f t="shared" si="1816"/>
        <v>456.36</v>
      </c>
      <c r="G6527" s="510"/>
      <c r="H6527" s="426"/>
      <c r="I6527" s="422">
        <f t="shared" si="1818"/>
        <v>0</v>
      </c>
      <c r="J6527" s="422">
        <f t="shared" si="1819"/>
        <v>0</v>
      </c>
      <c r="K6527" s="419"/>
      <c r="L6527" s="423">
        <f t="shared" si="1820"/>
        <v>0</v>
      </c>
      <c r="M6527" s="423">
        <f t="shared" si="1821"/>
        <v>0</v>
      </c>
      <c r="N6527" s="422">
        <f t="shared" si="1822"/>
        <v>0</v>
      </c>
      <c r="O6527" s="422">
        <f t="shared" si="1823"/>
        <v>0</v>
      </c>
      <c r="P6527" s="420"/>
      <c r="Q6527" s="532"/>
      <c r="R6527" s="526" t="str">
        <f t="shared" si="1824"/>
        <v/>
      </c>
      <c r="S6527" s="526" t="str">
        <f t="shared" si="1817"/>
        <v/>
      </c>
      <c r="V6527" s="433">
        <f>VLOOKUP(A6527,[3]Cartilha!$A:$A,1,FALSE)</f>
        <v>87296</v>
      </c>
      <c r="W6527" s="367"/>
    </row>
    <row r="6528" spans="1:23" ht="33.75" hidden="1" x14ac:dyDescent="0.2">
      <c r="A6528" s="623">
        <v>87338</v>
      </c>
      <c r="B6528" s="616" t="s">
        <v>3171</v>
      </c>
      <c r="C6528" s="620" t="s">
        <v>4086</v>
      </c>
      <c r="D6528" s="612" t="s">
        <v>171</v>
      </c>
      <c r="E6528" s="621">
        <v>380.26</v>
      </c>
      <c r="F6528" s="614">
        <f t="shared" si="1816"/>
        <v>458.44</v>
      </c>
      <c r="G6528" s="510"/>
      <c r="H6528" s="426"/>
      <c r="I6528" s="422">
        <f t="shared" si="1818"/>
        <v>0</v>
      </c>
      <c r="J6528" s="422">
        <f t="shared" si="1819"/>
        <v>0</v>
      </c>
      <c r="K6528" s="419"/>
      <c r="L6528" s="423">
        <f t="shared" si="1820"/>
        <v>0</v>
      </c>
      <c r="M6528" s="423">
        <f t="shared" si="1821"/>
        <v>0</v>
      </c>
      <c r="N6528" s="422">
        <f t="shared" si="1822"/>
        <v>0</v>
      </c>
      <c r="O6528" s="422">
        <f t="shared" si="1823"/>
        <v>0</v>
      </c>
      <c r="P6528" s="420"/>
      <c r="Q6528" s="532"/>
      <c r="R6528" s="526" t="str">
        <f t="shared" si="1824"/>
        <v/>
      </c>
      <c r="S6528" s="526" t="str">
        <f t="shared" si="1817"/>
        <v/>
      </c>
      <c r="V6528" s="433">
        <f>VLOOKUP(A6528,[3]Cartilha!$A:$A,1,FALSE)</f>
        <v>87338</v>
      </c>
      <c r="W6528" s="367"/>
    </row>
    <row r="6529" spans="1:23" ht="22.5" hidden="1" x14ac:dyDescent="0.2">
      <c r="A6529" s="623">
        <v>87371</v>
      </c>
      <c r="B6529" s="616" t="s">
        <v>3171</v>
      </c>
      <c r="C6529" s="620" t="s">
        <v>4087</v>
      </c>
      <c r="D6529" s="612" t="s">
        <v>171</v>
      </c>
      <c r="E6529" s="621">
        <v>520.08000000000004</v>
      </c>
      <c r="F6529" s="614">
        <f t="shared" si="1816"/>
        <v>627.01</v>
      </c>
      <c r="G6529" s="510"/>
      <c r="H6529" s="426"/>
      <c r="I6529" s="422">
        <f t="shared" si="1818"/>
        <v>0</v>
      </c>
      <c r="J6529" s="422">
        <f t="shared" si="1819"/>
        <v>0</v>
      </c>
      <c r="K6529" s="419"/>
      <c r="L6529" s="423">
        <f t="shared" si="1820"/>
        <v>0</v>
      </c>
      <c r="M6529" s="423">
        <f t="shared" si="1821"/>
        <v>0</v>
      </c>
      <c r="N6529" s="422">
        <f t="shared" si="1822"/>
        <v>0</v>
      </c>
      <c r="O6529" s="422">
        <f t="shared" si="1823"/>
        <v>0</v>
      </c>
      <c r="P6529" s="420"/>
      <c r="Q6529" s="532"/>
      <c r="R6529" s="526" t="str">
        <f t="shared" si="1824"/>
        <v/>
      </c>
      <c r="S6529" s="526" t="str">
        <f t="shared" si="1817"/>
        <v/>
      </c>
      <c r="V6529" s="433">
        <f>VLOOKUP(A6529,[3]Cartilha!$A:$A,1,FALSE)</f>
        <v>87371</v>
      </c>
      <c r="W6529" s="367"/>
    </row>
    <row r="6530" spans="1:23" x14ac:dyDescent="0.2">
      <c r="A6530" s="623" t="s">
        <v>184</v>
      </c>
      <c r="B6530" s="616"/>
      <c r="C6530" s="631" t="s">
        <v>2120</v>
      </c>
      <c r="D6530" s="612">
        <v>0</v>
      </c>
      <c r="E6530" s="621"/>
      <c r="F6530" s="614">
        <f t="shared" si="1816"/>
        <v>0</v>
      </c>
      <c r="G6530" s="518"/>
      <c r="H6530" s="446"/>
      <c r="I6530" s="447"/>
      <c r="J6530" s="448"/>
      <c r="K6530" s="419"/>
      <c r="L6530" s="446"/>
      <c r="M6530" s="446"/>
      <c r="N6530" s="447"/>
      <c r="O6530" s="448"/>
      <c r="P6530" s="420"/>
      <c r="Q6530" s="525" t="str">
        <f>IF(OR(SUM(J6531:J6570)&gt;0,SUM(O6531:O6570)&gt;0),"xx","")</f>
        <v>xx</v>
      </c>
      <c r="R6530" s="526" t="str">
        <f t="shared" si="1824"/>
        <v>x</v>
      </c>
      <c r="S6530" s="526" t="str">
        <f t="shared" si="1817"/>
        <v>x</v>
      </c>
      <c r="V6530" s="433" t="str">
        <f>VLOOKUP(A6530,[3]Cartilha!$A:$A,1,FALSE)</f>
        <v>x</v>
      </c>
      <c r="W6530" s="367"/>
    </row>
    <row r="6531" spans="1:23" ht="12" thickBot="1" x14ac:dyDescent="0.25">
      <c r="A6531" s="688" t="s">
        <v>7358</v>
      </c>
      <c r="B6531" s="692" t="s">
        <v>5889</v>
      </c>
      <c r="C6531" s="434" t="str">
        <f>Composições!C173</f>
        <v>PISO EMBORRACHADO, PLACA 50X50CM, ESPESSURA: 40MM - FORNECIMENTO E INSTALAÇÃO</v>
      </c>
      <c r="D6531" s="435" t="str">
        <f>Composições!D173</f>
        <v>M2</v>
      </c>
      <c r="E6531" s="512">
        <f>Composições!G173</f>
        <v>236.41</v>
      </c>
      <c r="F6531" s="702">
        <f t="shared" si="1816"/>
        <v>285.02</v>
      </c>
      <c r="G6531" s="510">
        <v>100</v>
      </c>
      <c r="H6531" s="426">
        <f>F6531</f>
        <v>285.02</v>
      </c>
      <c r="I6531" s="422">
        <f t="shared" ref="I6531:I6570" si="1825">IF(ISBLANK(E6531),0,ROUND(F6531*G6531,2))</f>
        <v>28502</v>
      </c>
      <c r="J6531" s="422">
        <f t="shared" ref="J6531:J6570" si="1826">IF(ISBLANK(G6531),0,ROUND(G6531*H6531,2))</f>
        <v>28502</v>
      </c>
      <c r="K6531" s="419"/>
      <c r="L6531" s="423">
        <f t="shared" ref="L6531:L6570" si="1827">G6531</f>
        <v>100</v>
      </c>
      <c r="M6531" s="423">
        <f t="shared" ref="M6531:M6570" si="1828">H6531</f>
        <v>285.02</v>
      </c>
      <c r="N6531" s="422">
        <f t="shared" ref="N6531:N6570" si="1829">IF(ISBLANK(E6531),0,ROUND(F6531*L6531,2))</f>
        <v>28502</v>
      </c>
      <c r="O6531" s="422">
        <f t="shared" ref="O6531:O6570" si="1830">IF(ISBLANK(L6531),0,ROUND(L6531*M6531,2))</f>
        <v>28502</v>
      </c>
      <c r="P6531" s="420"/>
      <c r="Q6531" s="532"/>
      <c r="R6531" s="526" t="str">
        <f t="shared" si="1824"/>
        <v>x</v>
      </c>
      <c r="S6531" s="526" t="str">
        <f t="shared" si="1817"/>
        <v>x</v>
      </c>
      <c r="V6531" s="433" t="e">
        <f>VLOOKUP(A6531,[3]Cartilha!$A:$A,1,FALSE)</f>
        <v>#N/A</v>
      </c>
      <c r="W6531" s="367"/>
    </row>
    <row r="6532" spans="1:23" ht="12" hidden="1" thickBot="1" x14ac:dyDescent="0.25">
      <c r="A6532" s="688" t="s">
        <v>184</v>
      </c>
      <c r="B6532" s="692"/>
      <c r="C6532" s="434"/>
      <c r="D6532" s="435">
        <v>0</v>
      </c>
      <c r="E6532" s="512"/>
      <c r="F6532" s="703">
        <f t="shared" si="1816"/>
        <v>0</v>
      </c>
      <c r="G6532" s="510"/>
      <c r="H6532" s="426"/>
      <c r="I6532" s="422">
        <f t="shared" si="1825"/>
        <v>0</v>
      </c>
      <c r="J6532" s="422">
        <f t="shared" si="1826"/>
        <v>0</v>
      </c>
      <c r="K6532" s="419"/>
      <c r="L6532" s="423">
        <f t="shared" si="1827"/>
        <v>0</v>
      </c>
      <c r="M6532" s="423">
        <f t="shared" si="1828"/>
        <v>0</v>
      </c>
      <c r="N6532" s="422">
        <f t="shared" si="1829"/>
        <v>0</v>
      </c>
      <c r="O6532" s="422">
        <f t="shared" si="1830"/>
        <v>0</v>
      </c>
      <c r="P6532" s="420"/>
      <c r="Q6532" s="532"/>
      <c r="R6532" s="526" t="str">
        <f t="shared" si="1824"/>
        <v/>
      </c>
      <c r="S6532" s="526" t="str">
        <f t="shared" si="1817"/>
        <v/>
      </c>
      <c r="V6532" s="433" t="str">
        <f>VLOOKUP(A6532,[3]Cartilha!$A:$A,1,FALSE)</f>
        <v>x</v>
      </c>
      <c r="W6532" s="367"/>
    </row>
    <row r="6533" spans="1:23" ht="12" hidden="1" thickBot="1" x14ac:dyDescent="0.25">
      <c r="A6533" s="688" t="s">
        <v>184</v>
      </c>
      <c r="B6533" s="692"/>
      <c r="C6533" s="434"/>
      <c r="D6533" s="435">
        <v>0</v>
      </c>
      <c r="E6533" s="512"/>
      <c r="F6533" s="703">
        <f t="shared" si="1816"/>
        <v>0</v>
      </c>
      <c r="G6533" s="510"/>
      <c r="H6533" s="426"/>
      <c r="I6533" s="422">
        <f t="shared" si="1825"/>
        <v>0</v>
      </c>
      <c r="J6533" s="422">
        <f t="shared" si="1826"/>
        <v>0</v>
      </c>
      <c r="K6533" s="419"/>
      <c r="L6533" s="423">
        <f t="shared" si="1827"/>
        <v>0</v>
      </c>
      <c r="M6533" s="423">
        <f t="shared" si="1828"/>
        <v>0</v>
      </c>
      <c r="N6533" s="422">
        <f t="shared" si="1829"/>
        <v>0</v>
      </c>
      <c r="O6533" s="422">
        <f t="shared" si="1830"/>
        <v>0</v>
      </c>
      <c r="P6533" s="420"/>
      <c r="Q6533" s="532"/>
      <c r="R6533" s="526" t="str">
        <f t="shared" si="1824"/>
        <v/>
      </c>
      <c r="S6533" s="526" t="str">
        <f t="shared" si="1817"/>
        <v/>
      </c>
      <c r="V6533" s="433" t="str">
        <f>VLOOKUP(A6533,[3]Cartilha!$A:$A,1,FALSE)</f>
        <v>x</v>
      </c>
      <c r="W6533" s="367"/>
    </row>
    <row r="6534" spans="1:23" ht="12" hidden="1" thickBot="1" x14ac:dyDescent="0.25">
      <c r="A6534" s="688" t="s">
        <v>184</v>
      </c>
      <c r="B6534" s="692"/>
      <c r="C6534" s="434"/>
      <c r="D6534" s="435">
        <v>0</v>
      </c>
      <c r="E6534" s="512"/>
      <c r="F6534" s="703">
        <f t="shared" si="1816"/>
        <v>0</v>
      </c>
      <c r="G6534" s="510"/>
      <c r="H6534" s="426"/>
      <c r="I6534" s="422">
        <f t="shared" si="1825"/>
        <v>0</v>
      </c>
      <c r="J6534" s="422">
        <f t="shared" si="1826"/>
        <v>0</v>
      </c>
      <c r="K6534" s="419"/>
      <c r="L6534" s="423">
        <f t="shared" si="1827"/>
        <v>0</v>
      </c>
      <c r="M6534" s="423">
        <f t="shared" si="1828"/>
        <v>0</v>
      </c>
      <c r="N6534" s="422">
        <f t="shared" si="1829"/>
        <v>0</v>
      </c>
      <c r="O6534" s="422">
        <f t="shared" si="1830"/>
        <v>0</v>
      </c>
      <c r="P6534" s="420"/>
      <c r="Q6534" s="532"/>
      <c r="R6534" s="526" t="str">
        <f t="shared" si="1824"/>
        <v/>
      </c>
      <c r="S6534" s="526" t="str">
        <f t="shared" si="1817"/>
        <v/>
      </c>
      <c r="V6534" s="433" t="str">
        <f>VLOOKUP(A6534,[3]Cartilha!$A:$A,1,FALSE)</f>
        <v>x</v>
      </c>
      <c r="W6534" s="367"/>
    </row>
    <row r="6535" spans="1:23" ht="12" hidden="1" thickBot="1" x14ac:dyDescent="0.25">
      <c r="A6535" s="688" t="s">
        <v>184</v>
      </c>
      <c r="B6535" s="692"/>
      <c r="C6535" s="434"/>
      <c r="D6535" s="435">
        <v>0</v>
      </c>
      <c r="E6535" s="512"/>
      <c r="F6535" s="703">
        <f t="shared" si="1816"/>
        <v>0</v>
      </c>
      <c r="G6535" s="510"/>
      <c r="H6535" s="426"/>
      <c r="I6535" s="422">
        <f t="shared" si="1825"/>
        <v>0</v>
      </c>
      <c r="J6535" s="422">
        <f t="shared" si="1826"/>
        <v>0</v>
      </c>
      <c r="K6535" s="419"/>
      <c r="L6535" s="423">
        <f t="shared" si="1827"/>
        <v>0</v>
      </c>
      <c r="M6535" s="423">
        <f t="shared" si="1828"/>
        <v>0</v>
      </c>
      <c r="N6535" s="422">
        <f t="shared" si="1829"/>
        <v>0</v>
      </c>
      <c r="O6535" s="422">
        <f t="shared" si="1830"/>
        <v>0</v>
      </c>
      <c r="P6535" s="420"/>
      <c r="Q6535" s="532"/>
      <c r="R6535" s="526" t="str">
        <f t="shared" si="1824"/>
        <v/>
      </c>
      <c r="S6535" s="526" t="str">
        <f t="shared" si="1817"/>
        <v/>
      </c>
      <c r="V6535" s="433" t="str">
        <f>VLOOKUP(A6535,[3]Cartilha!$A:$A,1,FALSE)</f>
        <v>x</v>
      </c>
      <c r="W6535" s="367"/>
    </row>
    <row r="6536" spans="1:23" ht="12" hidden="1" thickBot="1" x14ac:dyDescent="0.25">
      <c r="A6536" s="688" t="s">
        <v>184</v>
      </c>
      <c r="B6536" s="692"/>
      <c r="C6536" s="434"/>
      <c r="D6536" s="435">
        <v>0</v>
      </c>
      <c r="E6536" s="512"/>
      <c r="F6536" s="703">
        <f t="shared" si="1816"/>
        <v>0</v>
      </c>
      <c r="G6536" s="510"/>
      <c r="H6536" s="426"/>
      <c r="I6536" s="422">
        <f t="shared" si="1825"/>
        <v>0</v>
      </c>
      <c r="J6536" s="422">
        <f t="shared" si="1826"/>
        <v>0</v>
      </c>
      <c r="K6536" s="419"/>
      <c r="L6536" s="423">
        <f t="shared" si="1827"/>
        <v>0</v>
      </c>
      <c r="M6536" s="423">
        <f t="shared" si="1828"/>
        <v>0</v>
      </c>
      <c r="N6536" s="422">
        <f t="shared" si="1829"/>
        <v>0</v>
      </c>
      <c r="O6536" s="422">
        <f t="shared" si="1830"/>
        <v>0</v>
      </c>
      <c r="P6536" s="420"/>
      <c r="Q6536" s="532"/>
      <c r="R6536" s="526" t="str">
        <f t="shared" si="1824"/>
        <v/>
      </c>
      <c r="S6536" s="526" t="str">
        <f t="shared" si="1817"/>
        <v/>
      </c>
      <c r="V6536" s="433" t="str">
        <f>VLOOKUP(A6536,[3]Cartilha!$A:$A,1,FALSE)</f>
        <v>x</v>
      </c>
      <c r="W6536" s="367"/>
    </row>
    <row r="6537" spans="1:23" ht="12" hidden="1" thickBot="1" x14ac:dyDescent="0.25">
      <c r="A6537" s="688" t="s">
        <v>184</v>
      </c>
      <c r="B6537" s="692"/>
      <c r="C6537" s="434"/>
      <c r="D6537" s="435">
        <v>0</v>
      </c>
      <c r="E6537" s="512"/>
      <c r="F6537" s="703">
        <f t="shared" si="1816"/>
        <v>0</v>
      </c>
      <c r="G6537" s="510"/>
      <c r="H6537" s="426"/>
      <c r="I6537" s="422">
        <f t="shared" si="1825"/>
        <v>0</v>
      </c>
      <c r="J6537" s="422">
        <f t="shared" si="1826"/>
        <v>0</v>
      </c>
      <c r="K6537" s="419"/>
      <c r="L6537" s="423">
        <f t="shared" si="1827"/>
        <v>0</v>
      </c>
      <c r="M6537" s="423">
        <f t="shared" si="1828"/>
        <v>0</v>
      </c>
      <c r="N6537" s="422">
        <f t="shared" si="1829"/>
        <v>0</v>
      </c>
      <c r="O6537" s="422">
        <f t="shared" si="1830"/>
        <v>0</v>
      </c>
      <c r="P6537" s="420"/>
      <c r="Q6537" s="532"/>
      <c r="R6537" s="526" t="str">
        <f t="shared" si="1824"/>
        <v/>
      </c>
      <c r="S6537" s="526" t="str">
        <f t="shared" si="1817"/>
        <v/>
      </c>
      <c r="V6537" s="433" t="str">
        <f>VLOOKUP(A6537,[3]Cartilha!$A:$A,1,FALSE)</f>
        <v>x</v>
      </c>
      <c r="W6537" s="367"/>
    </row>
    <row r="6538" spans="1:23" ht="12" hidden="1" thickBot="1" x14ac:dyDescent="0.25">
      <c r="A6538" s="688" t="s">
        <v>184</v>
      </c>
      <c r="B6538" s="692"/>
      <c r="C6538" s="434"/>
      <c r="D6538" s="435">
        <v>0</v>
      </c>
      <c r="E6538" s="512"/>
      <c r="F6538" s="703">
        <f t="shared" si="1816"/>
        <v>0</v>
      </c>
      <c r="G6538" s="510"/>
      <c r="H6538" s="426"/>
      <c r="I6538" s="422">
        <f t="shared" si="1825"/>
        <v>0</v>
      </c>
      <c r="J6538" s="422">
        <f t="shared" si="1826"/>
        <v>0</v>
      </c>
      <c r="K6538" s="419"/>
      <c r="L6538" s="423">
        <f t="shared" si="1827"/>
        <v>0</v>
      </c>
      <c r="M6538" s="423">
        <f t="shared" si="1828"/>
        <v>0</v>
      </c>
      <c r="N6538" s="422">
        <f t="shared" si="1829"/>
        <v>0</v>
      </c>
      <c r="O6538" s="422">
        <f t="shared" si="1830"/>
        <v>0</v>
      </c>
      <c r="P6538" s="420"/>
      <c r="Q6538" s="532"/>
      <c r="R6538" s="526" t="str">
        <f t="shared" si="1824"/>
        <v/>
      </c>
      <c r="S6538" s="526" t="str">
        <f t="shared" si="1817"/>
        <v/>
      </c>
      <c r="V6538" s="433" t="str">
        <f>VLOOKUP(A6538,[3]Cartilha!$A:$A,1,FALSE)</f>
        <v>x</v>
      </c>
      <c r="W6538" s="367"/>
    </row>
    <row r="6539" spans="1:23" ht="12" hidden="1" thickBot="1" x14ac:dyDescent="0.25">
      <c r="A6539" s="688" t="s">
        <v>184</v>
      </c>
      <c r="B6539" s="692"/>
      <c r="C6539" s="434"/>
      <c r="D6539" s="435">
        <v>0</v>
      </c>
      <c r="E6539" s="512"/>
      <c r="F6539" s="703">
        <f t="shared" si="1816"/>
        <v>0</v>
      </c>
      <c r="G6539" s="510"/>
      <c r="H6539" s="426"/>
      <c r="I6539" s="422">
        <f t="shared" si="1825"/>
        <v>0</v>
      </c>
      <c r="J6539" s="422">
        <f t="shared" si="1826"/>
        <v>0</v>
      </c>
      <c r="K6539" s="419"/>
      <c r="L6539" s="423">
        <f t="shared" si="1827"/>
        <v>0</v>
      </c>
      <c r="M6539" s="423">
        <f t="shared" si="1828"/>
        <v>0</v>
      </c>
      <c r="N6539" s="422">
        <f t="shared" si="1829"/>
        <v>0</v>
      </c>
      <c r="O6539" s="422">
        <f t="shared" si="1830"/>
        <v>0</v>
      </c>
      <c r="P6539" s="420"/>
      <c r="Q6539" s="532"/>
      <c r="R6539" s="526" t="str">
        <f t="shared" si="1824"/>
        <v/>
      </c>
      <c r="S6539" s="526" t="str">
        <f t="shared" si="1817"/>
        <v/>
      </c>
      <c r="V6539" s="433" t="str">
        <f>VLOOKUP(A6539,[3]Cartilha!$A:$A,1,FALSE)</f>
        <v>x</v>
      </c>
      <c r="W6539" s="367"/>
    </row>
    <row r="6540" spans="1:23" ht="12" hidden="1" thickBot="1" x14ac:dyDescent="0.25">
      <c r="A6540" s="688" t="s">
        <v>184</v>
      </c>
      <c r="B6540" s="692"/>
      <c r="C6540" s="434"/>
      <c r="D6540" s="435">
        <v>0</v>
      </c>
      <c r="E6540" s="512"/>
      <c r="F6540" s="703">
        <f t="shared" si="1816"/>
        <v>0</v>
      </c>
      <c r="G6540" s="510"/>
      <c r="H6540" s="426"/>
      <c r="I6540" s="422">
        <f t="shared" si="1825"/>
        <v>0</v>
      </c>
      <c r="J6540" s="422">
        <f t="shared" si="1826"/>
        <v>0</v>
      </c>
      <c r="K6540" s="419"/>
      <c r="L6540" s="423">
        <f t="shared" si="1827"/>
        <v>0</v>
      </c>
      <c r="M6540" s="423">
        <f t="shared" si="1828"/>
        <v>0</v>
      </c>
      <c r="N6540" s="422">
        <f t="shared" si="1829"/>
        <v>0</v>
      </c>
      <c r="O6540" s="422">
        <f t="shared" si="1830"/>
        <v>0</v>
      </c>
      <c r="P6540" s="420"/>
      <c r="Q6540" s="532"/>
      <c r="R6540" s="526" t="str">
        <f t="shared" si="1824"/>
        <v/>
      </c>
      <c r="S6540" s="526" t="str">
        <f t="shared" si="1817"/>
        <v/>
      </c>
      <c r="V6540" s="433" t="str">
        <f>VLOOKUP(A6540,[3]Cartilha!$A:$A,1,FALSE)</f>
        <v>x</v>
      </c>
      <c r="W6540" s="367"/>
    </row>
    <row r="6541" spans="1:23" ht="12" hidden="1" thickBot="1" x14ac:dyDescent="0.25">
      <c r="A6541" s="688" t="s">
        <v>184</v>
      </c>
      <c r="B6541" s="692"/>
      <c r="C6541" s="434"/>
      <c r="D6541" s="435">
        <v>0</v>
      </c>
      <c r="E6541" s="512"/>
      <c r="F6541" s="703">
        <f t="shared" si="1816"/>
        <v>0</v>
      </c>
      <c r="G6541" s="510"/>
      <c r="H6541" s="426"/>
      <c r="I6541" s="422">
        <f t="shared" si="1825"/>
        <v>0</v>
      </c>
      <c r="J6541" s="422">
        <f t="shared" si="1826"/>
        <v>0</v>
      </c>
      <c r="K6541" s="419"/>
      <c r="L6541" s="423">
        <f t="shared" si="1827"/>
        <v>0</v>
      </c>
      <c r="M6541" s="423">
        <f t="shared" si="1828"/>
        <v>0</v>
      </c>
      <c r="N6541" s="422">
        <f t="shared" si="1829"/>
        <v>0</v>
      </c>
      <c r="O6541" s="422">
        <f t="shared" si="1830"/>
        <v>0</v>
      </c>
      <c r="P6541" s="420"/>
      <c r="Q6541" s="532"/>
      <c r="R6541" s="526" t="str">
        <f t="shared" si="1824"/>
        <v/>
      </c>
      <c r="S6541" s="526" t="str">
        <f t="shared" si="1817"/>
        <v/>
      </c>
      <c r="V6541" s="433" t="str">
        <f>VLOOKUP(A6541,[3]Cartilha!$A:$A,1,FALSE)</f>
        <v>x</v>
      </c>
      <c r="W6541" s="367"/>
    </row>
    <row r="6542" spans="1:23" ht="12" hidden="1" thickBot="1" x14ac:dyDescent="0.25">
      <c r="A6542" s="688" t="s">
        <v>184</v>
      </c>
      <c r="B6542" s="692"/>
      <c r="C6542" s="434"/>
      <c r="D6542" s="435">
        <v>0</v>
      </c>
      <c r="E6542" s="512"/>
      <c r="F6542" s="703">
        <f t="shared" si="1816"/>
        <v>0</v>
      </c>
      <c r="G6542" s="510"/>
      <c r="H6542" s="426"/>
      <c r="I6542" s="422">
        <f t="shared" si="1825"/>
        <v>0</v>
      </c>
      <c r="J6542" s="422">
        <f t="shared" si="1826"/>
        <v>0</v>
      </c>
      <c r="K6542" s="419"/>
      <c r="L6542" s="423">
        <f t="shared" si="1827"/>
        <v>0</v>
      </c>
      <c r="M6542" s="423">
        <f t="shared" si="1828"/>
        <v>0</v>
      </c>
      <c r="N6542" s="422">
        <f t="shared" si="1829"/>
        <v>0</v>
      </c>
      <c r="O6542" s="422">
        <f t="shared" si="1830"/>
        <v>0</v>
      </c>
      <c r="P6542" s="420"/>
      <c r="Q6542" s="532"/>
      <c r="R6542" s="526" t="str">
        <f t="shared" si="1824"/>
        <v/>
      </c>
      <c r="S6542" s="526" t="str">
        <f t="shared" si="1817"/>
        <v/>
      </c>
      <c r="V6542" s="433" t="str">
        <f>VLOOKUP(A6542,[3]Cartilha!$A:$A,1,FALSE)</f>
        <v>x</v>
      </c>
      <c r="W6542" s="367"/>
    </row>
    <row r="6543" spans="1:23" ht="12" hidden="1" thickBot="1" x14ac:dyDescent="0.25">
      <c r="A6543" s="688" t="s">
        <v>184</v>
      </c>
      <c r="B6543" s="692"/>
      <c r="C6543" s="434"/>
      <c r="D6543" s="435">
        <v>0</v>
      </c>
      <c r="E6543" s="512"/>
      <c r="F6543" s="703">
        <f t="shared" si="1816"/>
        <v>0</v>
      </c>
      <c r="G6543" s="510"/>
      <c r="H6543" s="426"/>
      <c r="I6543" s="422">
        <f t="shared" si="1825"/>
        <v>0</v>
      </c>
      <c r="J6543" s="422">
        <f t="shared" si="1826"/>
        <v>0</v>
      </c>
      <c r="K6543" s="419"/>
      <c r="L6543" s="423">
        <f t="shared" si="1827"/>
        <v>0</v>
      </c>
      <c r="M6543" s="423">
        <f t="shared" si="1828"/>
        <v>0</v>
      </c>
      <c r="N6543" s="422">
        <f t="shared" si="1829"/>
        <v>0</v>
      </c>
      <c r="O6543" s="422">
        <f t="shared" si="1830"/>
        <v>0</v>
      </c>
      <c r="P6543" s="420"/>
      <c r="Q6543" s="532"/>
      <c r="R6543" s="526" t="str">
        <f t="shared" si="1824"/>
        <v/>
      </c>
      <c r="S6543" s="526" t="str">
        <f t="shared" si="1817"/>
        <v/>
      </c>
      <c r="V6543" s="433" t="str">
        <f>VLOOKUP(A6543,[3]Cartilha!$A:$A,1,FALSE)</f>
        <v>x</v>
      </c>
      <c r="W6543" s="367"/>
    </row>
    <row r="6544" spans="1:23" ht="12" hidden="1" thickBot="1" x14ac:dyDescent="0.25">
      <c r="A6544" s="688" t="s">
        <v>184</v>
      </c>
      <c r="B6544" s="692"/>
      <c r="C6544" s="434"/>
      <c r="D6544" s="435">
        <v>0</v>
      </c>
      <c r="E6544" s="512"/>
      <c r="F6544" s="703">
        <f t="shared" si="1816"/>
        <v>0</v>
      </c>
      <c r="G6544" s="510"/>
      <c r="H6544" s="426"/>
      <c r="I6544" s="422">
        <f t="shared" si="1825"/>
        <v>0</v>
      </c>
      <c r="J6544" s="422">
        <f t="shared" si="1826"/>
        <v>0</v>
      </c>
      <c r="K6544" s="419"/>
      <c r="L6544" s="423">
        <f t="shared" si="1827"/>
        <v>0</v>
      </c>
      <c r="M6544" s="423">
        <f t="shared" si="1828"/>
        <v>0</v>
      </c>
      <c r="N6544" s="422">
        <f t="shared" si="1829"/>
        <v>0</v>
      </c>
      <c r="O6544" s="422">
        <f t="shared" si="1830"/>
        <v>0</v>
      </c>
      <c r="P6544" s="420"/>
      <c r="Q6544" s="532"/>
      <c r="R6544" s="526" t="str">
        <f t="shared" si="1824"/>
        <v/>
      </c>
      <c r="S6544" s="526" t="str">
        <f t="shared" si="1817"/>
        <v/>
      </c>
      <c r="V6544" s="433" t="str">
        <f>VLOOKUP(A6544,[3]Cartilha!$A:$A,1,FALSE)</f>
        <v>x</v>
      </c>
      <c r="W6544" s="367"/>
    </row>
    <row r="6545" spans="1:23" ht="12" hidden="1" thickBot="1" x14ac:dyDescent="0.25">
      <c r="A6545" s="688" t="s">
        <v>184</v>
      </c>
      <c r="B6545" s="692"/>
      <c r="C6545" s="434"/>
      <c r="D6545" s="435">
        <v>0</v>
      </c>
      <c r="E6545" s="512"/>
      <c r="F6545" s="703">
        <f t="shared" si="1816"/>
        <v>0</v>
      </c>
      <c r="G6545" s="510"/>
      <c r="H6545" s="426"/>
      <c r="I6545" s="422">
        <f t="shared" si="1825"/>
        <v>0</v>
      </c>
      <c r="J6545" s="422">
        <f t="shared" si="1826"/>
        <v>0</v>
      </c>
      <c r="K6545" s="419"/>
      <c r="L6545" s="423">
        <f t="shared" si="1827"/>
        <v>0</v>
      </c>
      <c r="M6545" s="423">
        <f t="shared" si="1828"/>
        <v>0</v>
      </c>
      <c r="N6545" s="422">
        <f t="shared" si="1829"/>
        <v>0</v>
      </c>
      <c r="O6545" s="422">
        <f t="shared" si="1830"/>
        <v>0</v>
      </c>
      <c r="P6545" s="420"/>
      <c r="Q6545" s="532"/>
      <c r="R6545" s="526" t="str">
        <f t="shared" si="1824"/>
        <v/>
      </c>
      <c r="S6545" s="526" t="str">
        <f t="shared" si="1817"/>
        <v/>
      </c>
      <c r="V6545" s="433" t="str">
        <f>VLOOKUP(A6545,[3]Cartilha!$A:$A,1,FALSE)</f>
        <v>x</v>
      </c>
      <c r="W6545" s="367"/>
    </row>
    <row r="6546" spans="1:23" ht="12" hidden="1" thickBot="1" x14ac:dyDescent="0.25">
      <c r="A6546" s="688" t="s">
        <v>184</v>
      </c>
      <c r="B6546" s="692"/>
      <c r="C6546" s="434"/>
      <c r="D6546" s="435">
        <v>0</v>
      </c>
      <c r="E6546" s="512"/>
      <c r="F6546" s="703">
        <f t="shared" si="1816"/>
        <v>0</v>
      </c>
      <c r="G6546" s="510"/>
      <c r="H6546" s="426"/>
      <c r="I6546" s="422">
        <f t="shared" si="1825"/>
        <v>0</v>
      </c>
      <c r="J6546" s="422">
        <f t="shared" si="1826"/>
        <v>0</v>
      </c>
      <c r="K6546" s="419"/>
      <c r="L6546" s="423">
        <f t="shared" si="1827"/>
        <v>0</v>
      </c>
      <c r="M6546" s="423">
        <f t="shared" si="1828"/>
        <v>0</v>
      </c>
      <c r="N6546" s="422">
        <f t="shared" si="1829"/>
        <v>0</v>
      </c>
      <c r="O6546" s="422">
        <f t="shared" si="1830"/>
        <v>0</v>
      </c>
      <c r="P6546" s="420"/>
      <c r="Q6546" s="532"/>
      <c r="R6546" s="526" t="str">
        <f t="shared" si="1824"/>
        <v/>
      </c>
      <c r="S6546" s="526" t="str">
        <f t="shared" si="1817"/>
        <v/>
      </c>
      <c r="V6546" s="433" t="str">
        <f>VLOOKUP(A6546,[3]Cartilha!$A:$A,1,FALSE)</f>
        <v>x</v>
      </c>
      <c r="W6546" s="367"/>
    </row>
    <row r="6547" spans="1:23" ht="12" hidden="1" thickBot="1" x14ac:dyDescent="0.25">
      <c r="A6547" s="688" t="s">
        <v>184</v>
      </c>
      <c r="B6547" s="692"/>
      <c r="C6547" s="434"/>
      <c r="D6547" s="435">
        <v>0</v>
      </c>
      <c r="E6547" s="512"/>
      <c r="F6547" s="703">
        <f t="shared" si="1816"/>
        <v>0</v>
      </c>
      <c r="G6547" s="510"/>
      <c r="H6547" s="426"/>
      <c r="I6547" s="422">
        <f t="shared" si="1825"/>
        <v>0</v>
      </c>
      <c r="J6547" s="422">
        <f t="shared" si="1826"/>
        <v>0</v>
      </c>
      <c r="K6547" s="419"/>
      <c r="L6547" s="423">
        <f t="shared" si="1827"/>
        <v>0</v>
      </c>
      <c r="M6547" s="423">
        <f t="shared" si="1828"/>
        <v>0</v>
      </c>
      <c r="N6547" s="422">
        <f t="shared" si="1829"/>
        <v>0</v>
      </c>
      <c r="O6547" s="422">
        <f t="shared" si="1830"/>
        <v>0</v>
      </c>
      <c r="P6547" s="420"/>
      <c r="Q6547" s="532"/>
      <c r="R6547" s="526" t="str">
        <f t="shared" si="1824"/>
        <v/>
      </c>
      <c r="S6547" s="526" t="str">
        <f t="shared" si="1817"/>
        <v/>
      </c>
      <c r="V6547" s="433" t="str">
        <f>VLOOKUP(A6547,[3]Cartilha!$A:$A,1,FALSE)</f>
        <v>x</v>
      </c>
      <c r="W6547" s="367"/>
    </row>
    <row r="6548" spans="1:23" ht="12" hidden="1" thickBot="1" x14ac:dyDescent="0.25">
      <c r="A6548" s="688" t="s">
        <v>184</v>
      </c>
      <c r="B6548" s="692"/>
      <c r="C6548" s="434"/>
      <c r="D6548" s="435">
        <v>0</v>
      </c>
      <c r="E6548" s="512"/>
      <c r="F6548" s="703">
        <f t="shared" si="1816"/>
        <v>0</v>
      </c>
      <c r="G6548" s="510"/>
      <c r="H6548" s="426"/>
      <c r="I6548" s="422">
        <f t="shared" si="1825"/>
        <v>0</v>
      </c>
      <c r="J6548" s="422">
        <f t="shared" si="1826"/>
        <v>0</v>
      </c>
      <c r="K6548" s="419"/>
      <c r="L6548" s="423">
        <f t="shared" si="1827"/>
        <v>0</v>
      </c>
      <c r="M6548" s="423">
        <f t="shared" si="1828"/>
        <v>0</v>
      </c>
      <c r="N6548" s="422">
        <f t="shared" si="1829"/>
        <v>0</v>
      </c>
      <c r="O6548" s="422">
        <f t="shared" si="1830"/>
        <v>0</v>
      </c>
      <c r="P6548" s="420"/>
      <c r="Q6548" s="532"/>
      <c r="R6548" s="526" t="str">
        <f t="shared" si="1824"/>
        <v/>
      </c>
      <c r="S6548" s="526" t="str">
        <f t="shared" si="1817"/>
        <v/>
      </c>
      <c r="V6548" s="433" t="str">
        <f>VLOOKUP(A6548,[3]Cartilha!$A:$A,1,FALSE)</f>
        <v>x</v>
      </c>
      <c r="W6548" s="367"/>
    </row>
    <row r="6549" spans="1:23" ht="12" hidden="1" thickBot="1" x14ac:dyDescent="0.25">
      <c r="A6549" s="688" t="s">
        <v>184</v>
      </c>
      <c r="B6549" s="692"/>
      <c r="C6549" s="434"/>
      <c r="D6549" s="435">
        <v>0</v>
      </c>
      <c r="E6549" s="512"/>
      <c r="F6549" s="703">
        <f t="shared" si="1816"/>
        <v>0</v>
      </c>
      <c r="G6549" s="510"/>
      <c r="H6549" s="426"/>
      <c r="I6549" s="422">
        <f t="shared" si="1825"/>
        <v>0</v>
      </c>
      <c r="J6549" s="422">
        <f t="shared" si="1826"/>
        <v>0</v>
      </c>
      <c r="K6549" s="419"/>
      <c r="L6549" s="423">
        <f t="shared" si="1827"/>
        <v>0</v>
      </c>
      <c r="M6549" s="423">
        <f t="shared" si="1828"/>
        <v>0</v>
      </c>
      <c r="N6549" s="422">
        <f t="shared" si="1829"/>
        <v>0</v>
      </c>
      <c r="O6549" s="422">
        <f t="shared" si="1830"/>
        <v>0</v>
      </c>
      <c r="P6549" s="420"/>
      <c r="Q6549" s="532"/>
      <c r="R6549" s="526" t="str">
        <f t="shared" si="1824"/>
        <v/>
      </c>
      <c r="S6549" s="526" t="str">
        <f t="shared" si="1817"/>
        <v/>
      </c>
      <c r="V6549" s="433" t="str">
        <f>VLOOKUP(A6549,[3]Cartilha!$A:$A,1,FALSE)</f>
        <v>x</v>
      </c>
      <c r="W6549" s="367"/>
    </row>
    <row r="6550" spans="1:23" ht="12" hidden="1" thickBot="1" x14ac:dyDescent="0.25">
      <c r="A6550" s="688" t="s">
        <v>184</v>
      </c>
      <c r="B6550" s="692"/>
      <c r="C6550" s="434"/>
      <c r="D6550" s="435">
        <v>0</v>
      </c>
      <c r="E6550" s="512"/>
      <c r="F6550" s="703">
        <f t="shared" si="1816"/>
        <v>0</v>
      </c>
      <c r="G6550" s="510"/>
      <c r="H6550" s="426"/>
      <c r="I6550" s="422">
        <f t="shared" si="1825"/>
        <v>0</v>
      </c>
      <c r="J6550" s="422">
        <f t="shared" si="1826"/>
        <v>0</v>
      </c>
      <c r="K6550" s="419"/>
      <c r="L6550" s="423">
        <f t="shared" si="1827"/>
        <v>0</v>
      </c>
      <c r="M6550" s="423">
        <f t="shared" si="1828"/>
        <v>0</v>
      </c>
      <c r="N6550" s="422">
        <f t="shared" si="1829"/>
        <v>0</v>
      </c>
      <c r="O6550" s="422">
        <f t="shared" si="1830"/>
        <v>0</v>
      </c>
      <c r="P6550" s="420"/>
      <c r="Q6550" s="532"/>
      <c r="R6550" s="526" t="str">
        <f t="shared" si="1824"/>
        <v/>
      </c>
      <c r="S6550" s="526" t="str">
        <f t="shared" si="1817"/>
        <v/>
      </c>
      <c r="V6550" s="433" t="str">
        <f>VLOOKUP(A6550,[3]Cartilha!$A:$A,1,FALSE)</f>
        <v>x</v>
      </c>
      <c r="W6550" s="367"/>
    </row>
    <row r="6551" spans="1:23" ht="12" hidden="1" thickBot="1" x14ac:dyDescent="0.25">
      <c r="A6551" s="688" t="s">
        <v>184</v>
      </c>
      <c r="B6551" s="692"/>
      <c r="C6551" s="434"/>
      <c r="D6551" s="435">
        <v>0</v>
      </c>
      <c r="E6551" s="512"/>
      <c r="F6551" s="703">
        <f t="shared" ref="F6551:F6614" si="1831">IF(E6551=0,0,ROUND(E6551*(1+E$13)*(1-E$14),2))</f>
        <v>0</v>
      </c>
      <c r="G6551" s="510"/>
      <c r="H6551" s="426"/>
      <c r="I6551" s="422">
        <f t="shared" si="1825"/>
        <v>0</v>
      </c>
      <c r="J6551" s="422">
        <f t="shared" si="1826"/>
        <v>0</v>
      </c>
      <c r="K6551" s="419"/>
      <c r="L6551" s="423">
        <f t="shared" si="1827"/>
        <v>0</v>
      </c>
      <c r="M6551" s="423">
        <f t="shared" si="1828"/>
        <v>0</v>
      </c>
      <c r="N6551" s="422">
        <f t="shared" si="1829"/>
        <v>0</v>
      </c>
      <c r="O6551" s="422">
        <f t="shared" si="1830"/>
        <v>0</v>
      </c>
      <c r="P6551" s="420"/>
      <c r="Q6551" s="532"/>
      <c r="R6551" s="526" t="str">
        <f t="shared" si="1824"/>
        <v/>
      </c>
      <c r="S6551" s="526" t="str">
        <f t="shared" si="1817"/>
        <v/>
      </c>
      <c r="V6551" s="433" t="str">
        <f>VLOOKUP(A6551,[3]Cartilha!$A:$A,1,FALSE)</f>
        <v>x</v>
      </c>
      <c r="W6551" s="367"/>
    </row>
    <row r="6552" spans="1:23" ht="12" hidden="1" thickBot="1" x14ac:dyDescent="0.25">
      <c r="A6552" s="688" t="s">
        <v>184</v>
      </c>
      <c r="B6552" s="692"/>
      <c r="C6552" s="434"/>
      <c r="D6552" s="435">
        <v>0</v>
      </c>
      <c r="E6552" s="512"/>
      <c r="F6552" s="703">
        <f t="shared" si="1831"/>
        <v>0</v>
      </c>
      <c r="G6552" s="510"/>
      <c r="H6552" s="426"/>
      <c r="I6552" s="422">
        <f t="shared" si="1825"/>
        <v>0</v>
      </c>
      <c r="J6552" s="422">
        <f t="shared" si="1826"/>
        <v>0</v>
      </c>
      <c r="K6552" s="419"/>
      <c r="L6552" s="423">
        <f t="shared" si="1827"/>
        <v>0</v>
      </c>
      <c r="M6552" s="423">
        <f t="shared" si="1828"/>
        <v>0</v>
      </c>
      <c r="N6552" s="422">
        <f t="shared" si="1829"/>
        <v>0</v>
      </c>
      <c r="O6552" s="422">
        <f t="shared" si="1830"/>
        <v>0</v>
      </c>
      <c r="P6552" s="420"/>
      <c r="Q6552" s="532"/>
      <c r="R6552" s="526" t="str">
        <f t="shared" si="1824"/>
        <v/>
      </c>
      <c r="S6552" s="526" t="str">
        <f t="shared" si="1817"/>
        <v/>
      </c>
      <c r="V6552" s="433" t="str">
        <f>VLOOKUP(A6552,[3]Cartilha!$A:$A,1,FALSE)</f>
        <v>x</v>
      </c>
      <c r="W6552" s="367"/>
    </row>
    <row r="6553" spans="1:23" ht="12" hidden="1" thickBot="1" x14ac:dyDescent="0.25">
      <c r="A6553" s="688" t="s">
        <v>184</v>
      </c>
      <c r="B6553" s="692"/>
      <c r="C6553" s="434"/>
      <c r="D6553" s="435">
        <v>0</v>
      </c>
      <c r="E6553" s="512"/>
      <c r="F6553" s="703">
        <f t="shared" si="1831"/>
        <v>0</v>
      </c>
      <c r="G6553" s="510"/>
      <c r="H6553" s="426"/>
      <c r="I6553" s="422">
        <f t="shared" si="1825"/>
        <v>0</v>
      </c>
      <c r="J6553" s="422">
        <f t="shared" si="1826"/>
        <v>0</v>
      </c>
      <c r="K6553" s="419"/>
      <c r="L6553" s="423">
        <f t="shared" si="1827"/>
        <v>0</v>
      </c>
      <c r="M6553" s="423">
        <f t="shared" si="1828"/>
        <v>0</v>
      </c>
      <c r="N6553" s="422">
        <f t="shared" si="1829"/>
        <v>0</v>
      </c>
      <c r="O6553" s="422">
        <f t="shared" si="1830"/>
        <v>0</v>
      </c>
      <c r="P6553" s="420"/>
      <c r="Q6553" s="532"/>
      <c r="R6553" s="526" t="str">
        <f t="shared" si="1824"/>
        <v/>
      </c>
      <c r="S6553" s="526" t="str">
        <f t="shared" si="1817"/>
        <v/>
      </c>
      <c r="V6553" s="433" t="str">
        <f>VLOOKUP(A6553,[3]Cartilha!$A:$A,1,FALSE)</f>
        <v>x</v>
      </c>
      <c r="W6553" s="367"/>
    </row>
    <row r="6554" spans="1:23" ht="12" hidden="1" thickBot="1" x14ac:dyDescent="0.25">
      <c r="A6554" s="688" t="s">
        <v>184</v>
      </c>
      <c r="B6554" s="692"/>
      <c r="C6554" s="434"/>
      <c r="D6554" s="435">
        <v>0</v>
      </c>
      <c r="E6554" s="512"/>
      <c r="F6554" s="703">
        <f t="shared" si="1831"/>
        <v>0</v>
      </c>
      <c r="G6554" s="510"/>
      <c r="H6554" s="426"/>
      <c r="I6554" s="422">
        <f t="shared" si="1825"/>
        <v>0</v>
      </c>
      <c r="J6554" s="422">
        <f t="shared" si="1826"/>
        <v>0</v>
      </c>
      <c r="K6554" s="419"/>
      <c r="L6554" s="423">
        <f t="shared" si="1827"/>
        <v>0</v>
      </c>
      <c r="M6554" s="423">
        <f t="shared" si="1828"/>
        <v>0</v>
      </c>
      <c r="N6554" s="422">
        <f t="shared" si="1829"/>
        <v>0</v>
      </c>
      <c r="O6554" s="422">
        <f t="shared" si="1830"/>
        <v>0</v>
      </c>
      <c r="P6554" s="420"/>
      <c r="Q6554" s="532"/>
      <c r="R6554" s="526" t="str">
        <f t="shared" si="1824"/>
        <v/>
      </c>
      <c r="S6554" s="526" t="str">
        <f t="shared" si="1817"/>
        <v/>
      </c>
      <c r="V6554" s="433" t="str">
        <f>VLOOKUP(A6554,[3]Cartilha!$A:$A,1,FALSE)</f>
        <v>x</v>
      </c>
      <c r="W6554" s="367"/>
    </row>
    <row r="6555" spans="1:23" ht="12" hidden="1" thickBot="1" x14ac:dyDescent="0.25">
      <c r="A6555" s="688" t="s">
        <v>184</v>
      </c>
      <c r="B6555" s="692"/>
      <c r="C6555" s="434"/>
      <c r="D6555" s="435">
        <v>0</v>
      </c>
      <c r="E6555" s="512"/>
      <c r="F6555" s="703">
        <f t="shared" si="1831"/>
        <v>0</v>
      </c>
      <c r="G6555" s="510"/>
      <c r="H6555" s="426"/>
      <c r="I6555" s="422">
        <f t="shared" si="1825"/>
        <v>0</v>
      </c>
      <c r="J6555" s="422">
        <f t="shared" si="1826"/>
        <v>0</v>
      </c>
      <c r="K6555" s="419"/>
      <c r="L6555" s="423">
        <f t="shared" si="1827"/>
        <v>0</v>
      </c>
      <c r="M6555" s="423">
        <f t="shared" si="1828"/>
        <v>0</v>
      </c>
      <c r="N6555" s="422">
        <f t="shared" si="1829"/>
        <v>0</v>
      </c>
      <c r="O6555" s="422">
        <f t="shared" si="1830"/>
        <v>0</v>
      </c>
      <c r="P6555" s="420"/>
      <c r="Q6555" s="532"/>
      <c r="R6555" s="526" t="str">
        <f t="shared" si="1824"/>
        <v/>
      </c>
      <c r="S6555" s="526" t="str">
        <f t="shared" si="1817"/>
        <v/>
      </c>
      <c r="V6555" s="433" t="str">
        <f>VLOOKUP(A6555,[3]Cartilha!$A:$A,1,FALSE)</f>
        <v>x</v>
      </c>
      <c r="W6555" s="367"/>
    </row>
    <row r="6556" spans="1:23" ht="12" hidden="1" thickBot="1" x14ac:dyDescent="0.25">
      <c r="A6556" s="688" t="s">
        <v>184</v>
      </c>
      <c r="B6556" s="692"/>
      <c r="C6556" s="434"/>
      <c r="D6556" s="435">
        <v>0</v>
      </c>
      <c r="E6556" s="512"/>
      <c r="F6556" s="703">
        <f t="shared" si="1831"/>
        <v>0</v>
      </c>
      <c r="G6556" s="510"/>
      <c r="H6556" s="426"/>
      <c r="I6556" s="422">
        <f t="shared" si="1825"/>
        <v>0</v>
      </c>
      <c r="J6556" s="422">
        <f t="shared" si="1826"/>
        <v>0</v>
      </c>
      <c r="K6556" s="419"/>
      <c r="L6556" s="423">
        <f t="shared" si="1827"/>
        <v>0</v>
      </c>
      <c r="M6556" s="423">
        <f t="shared" si="1828"/>
        <v>0</v>
      </c>
      <c r="N6556" s="422">
        <f t="shared" si="1829"/>
        <v>0</v>
      </c>
      <c r="O6556" s="422">
        <f t="shared" si="1830"/>
        <v>0</v>
      </c>
      <c r="P6556" s="420"/>
      <c r="Q6556" s="532"/>
      <c r="R6556" s="526" t="str">
        <f t="shared" si="1824"/>
        <v/>
      </c>
      <c r="S6556" s="526" t="str">
        <f t="shared" si="1817"/>
        <v/>
      </c>
      <c r="V6556" s="433" t="str">
        <f>VLOOKUP(A6556,[3]Cartilha!$A:$A,1,FALSE)</f>
        <v>x</v>
      </c>
      <c r="W6556" s="367"/>
    </row>
    <row r="6557" spans="1:23" ht="12" hidden="1" thickBot="1" x14ac:dyDescent="0.25">
      <c r="A6557" s="688" t="s">
        <v>184</v>
      </c>
      <c r="B6557" s="692"/>
      <c r="C6557" s="434"/>
      <c r="D6557" s="435">
        <v>0</v>
      </c>
      <c r="E6557" s="512"/>
      <c r="F6557" s="703">
        <f t="shared" si="1831"/>
        <v>0</v>
      </c>
      <c r="G6557" s="510"/>
      <c r="H6557" s="426"/>
      <c r="I6557" s="422">
        <f t="shared" si="1825"/>
        <v>0</v>
      </c>
      <c r="J6557" s="422">
        <f t="shared" si="1826"/>
        <v>0</v>
      </c>
      <c r="K6557" s="419"/>
      <c r="L6557" s="423">
        <f t="shared" si="1827"/>
        <v>0</v>
      </c>
      <c r="M6557" s="423">
        <f t="shared" si="1828"/>
        <v>0</v>
      </c>
      <c r="N6557" s="422">
        <f t="shared" si="1829"/>
        <v>0</v>
      </c>
      <c r="O6557" s="422">
        <f t="shared" si="1830"/>
        <v>0</v>
      </c>
      <c r="P6557" s="420"/>
      <c r="Q6557" s="532"/>
      <c r="R6557" s="526" t="str">
        <f t="shared" si="1824"/>
        <v/>
      </c>
      <c r="S6557" s="526" t="str">
        <f t="shared" si="1817"/>
        <v/>
      </c>
      <c r="V6557" s="433" t="str">
        <f>VLOOKUP(A6557,[3]Cartilha!$A:$A,1,FALSE)</f>
        <v>x</v>
      </c>
      <c r="W6557" s="367"/>
    </row>
    <row r="6558" spans="1:23" ht="12" hidden="1" thickBot="1" x14ac:dyDescent="0.25">
      <c r="A6558" s="688" t="s">
        <v>184</v>
      </c>
      <c r="B6558" s="692"/>
      <c r="C6558" s="434"/>
      <c r="D6558" s="435">
        <v>0</v>
      </c>
      <c r="E6558" s="512"/>
      <c r="F6558" s="703">
        <f t="shared" si="1831"/>
        <v>0</v>
      </c>
      <c r="G6558" s="510"/>
      <c r="H6558" s="426"/>
      <c r="I6558" s="422">
        <f t="shared" si="1825"/>
        <v>0</v>
      </c>
      <c r="J6558" s="422">
        <f t="shared" si="1826"/>
        <v>0</v>
      </c>
      <c r="K6558" s="419"/>
      <c r="L6558" s="423">
        <f t="shared" si="1827"/>
        <v>0</v>
      </c>
      <c r="M6558" s="423">
        <f t="shared" si="1828"/>
        <v>0</v>
      </c>
      <c r="N6558" s="422">
        <f t="shared" si="1829"/>
        <v>0</v>
      </c>
      <c r="O6558" s="422">
        <f t="shared" si="1830"/>
        <v>0</v>
      </c>
      <c r="P6558" s="420"/>
      <c r="Q6558" s="532"/>
      <c r="R6558" s="526" t="str">
        <f t="shared" si="1824"/>
        <v/>
      </c>
      <c r="S6558" s="526" t="str">
        <f t="shared" si="1817"/>
        <v/>
      </c>
      <c r="V6558" s="433" t="str">
        <f>VLOOKUP(A6558,[3]Cartilha!$A:$A,1,FALSE)</f>
        <v>x</v>
      </c>
      <c r="W6558" s="367"/>
    </row>
    <row r="6559" spans="1:23" ht="12" hidden="1" thickBot="1" x14ac:dyDescent="0.25">
      <c r="A6559" s="688" t="s">
        <v>184</v>
      </c>
      <c r="B6559" s="692"/>
      <c r="C6559" s="434"/>
      <c r="D6559" s="435">
        <v>0</v>
      </c>
      <c r="E6559" s="512"/>
      <c r="F6559" s="703">
        <f t="shared" si="1831"/>
        <v>0</v>
      </c>
      <c r="G6559" s="510"/>
      <c r="H6559" s="426"/>
      <c r="I6559" s="422">
        <f t="shared" si="1825"/>
        <v>0</v>
      </c>
      <c r="J6559" s="422">
        <f t="shared" si="1826"/>
        <v>0</v>
      </c>
      <c r="K6559" s="419"/>
      <c r="L6559" s="423">
        <f t="shared" si="1827"/>
        <v>0</v>
      </c>
      <c r="M6559" s="423">
        <f t="shared" si="1828"/>
        <v>0</v>
      </c>
      <c r="N6559" s="422">
        <f t="shared" si="1829"/>
        <v>0</v>
      </c>
      <c r="O6559" s="422">
        <f t="shared" si="1830"/>
        <v>0</v>
      </c>
      <c r="P6559" s="420"/>
      <c r="Q6559" s="532"/>
      <c r="R6559" s="526" t="str">
        <f t="shared" si="1824"/>
        <v/>
      </c>
      <c r="S6559" s="526" t="str">
        <f t="shared" si="1817"/>
        <v/>
      </c>
      <c r="V6559" s="433" t="str">
        <f>VLOOKUP(A6559,[3]Cartilha!$A:$A,1,FALSE)</f>
        <v>x</v>
      </c>
      <c r="W6559" s="367"/>
    </row>
    <row r="6560" spans="1:23" ht="12" hidden="1" thickBot="1" x14ac:dyDescent="0.25">
      <c r="A6560" s="688" t="s">
        <v>184</v>
      </c>
      <c r="B6560" s="692"/>
      <c r="C6560" s="434"/>
      <c r="D6560" s="435">
        <v>0</v>
      </c>
      <c r="E6560" s="512"/>
      <c r="F6560" s="703">
        <f t="shared" si="1831"/>
        <v>0</v>
      </c>
      <c r="G6560" s="510"/>
      <c r="H6560" s="426"/>
      <c r="I6560" s="422">
        <f t="shared" si="1825"/>
        <v>0</v>
      </c>
      <c r="J6560" s="422">
        <f t="shared" si="1826"/>
        <v>0</v>
      </c>
      <c r="K6560" s="419"/>
      <c r="L6560" s="423">
        <f t="shared" si="1827"/>
        <v>0</v>
      </c>
      <c r="M6560" s="423">
        <f t="shared" si="1828"/>
        <v>0</v>
      </c>
      <c r="N6560" s="422">
        <f t="shared" si="1829"/>
        <v>0</v>
      </c>
      <c r="O6560" s="422">
        <f t="shared" si="1830"/>
        <v>0</v>
      </c>
      <c r="P6560" s="420"/>
      <c r="Q6560" s="532"/>
      <c r="R6560" s="526" t="str">
        <f t="shared" si="1824"/>
        <v/>
      </c>
      <c r="S6560" s="526" t="str">
        <f t="shared" si="1817"/>
        <v/>
      </c>
      <c r="V6560" s="433" t="str">
        <f>VLOOKUP(A6560,[3]Cartilha!$A:$A,1,FALSE)</f>
        <v>x</v>
      </c>
      <c r="W6560" s="367"/>
    </row>
    <row r="6561" spans="1:23" ht="12" hidden="1" thickBot="1" x14ac:dyDescent="0.25">
      <c r="A6561" s="688" t="s">
        <v>184</v>
      </c>
      <c r="B6561" s="692"/>
      <c r="C6561" s="434"/>
      <c r="D6561" s="435">
        <v>0</v>
      </c>
      <c r="E6561" s="512"/>
      <c r="F6561" s="703">
        <f t="shared" si="1831"/>
        <v>0</v>
      </c>
      <c r="G6561" s="510"/>
      <c r="H6561" s="426"/>
      <c r="I6561" s="422">
        <f t="shared" si="1825"/>
        <v>0</v>
      </c>
      <c r="J6561" s="422">
        <f t="shared" si="1826"/>
        <v>0</v>
      </c>
      <c r="K6561" s="419"/>
      <c r="L6561" s="423">
        <f t="shared" si="1827"/>
        <v>0</v>
      </c>
      <c r="M6561" s="423">
        <f t="shared" si="1828"/>
        <v>0</v>
      </c>
      <c r="N6561" s="422">
        <f t="shared" si="1829"/>
        <v>0</v>
      </c>
      <c r="O6561" s="422">
        <f t="shared" si="1830"/>
        <v>0</v>
      </c>
      <c r="P6561" s="420"/>
      <c r="Q6561" s="532"/>
      <c r="R6561" s="526" t="str">
        <f t="shared" si="1824"/>
        <v/>
      </c>
      <c r="S6561" s="526" t="str">
        <f t="shared" si="1817"/>
        <v/>
      </c>
      <c r="V6561" s="433" t="str">
        <f>VLOOKUP(A6561,[3]Cartilha!$A:$A,1,FALSE)</f>
        <v>x</v>
      </c>
      <c r="W6561" s="367"/>
    </row>
    <row r="6562" spans="1:23" ht="12" hidden="1" thickBot="1" x14ac:dyDescent="0.25">
      <c r="A6562" s="688" t="s">
        <v>184</v>
      </c>
      <c r="B6562" s="692"/>
      <c r="C6562" s="434"/>
      <c r="D6562" s="435">
        <v>0</v>
      </c>
      <c r="E6562" s="512"/>
      <c r="F6562" s="703">
        <f t="shared" si="1831"/>
        <v>0</v>
      </c>
      <c r="G6562" s="510"/>
      <c r="H6562" s="426"/>
      <c r="I6562" s="422">
        <f t="shared" si="1825"/>
        <v>0</v>
      </c>
      <c r="J6562" s="422">
        <f t="shared" si="1826"/>
        <v>0</v>
      </c>
      <c r="K6562" s="419"/>
      <c r="L6562" s="423">
        <f t="shared" si="1827"/>
        <v>0</v>
      </c>
      <c r="M6562" s="423">
        <f t="shared" si="1828"/>
        <v>0</v>
      </c>
      <c r="N6562" s="422">
        <f t="shared" si="1829"/>
        <v>0</v>
      </c>
      <c r="O6562" s="422">
        <f t="shared" si="1830"/>
        <v>0</v>
      </c>
      <c r="P6562" s="420"/>
      <c r="Q6562" s="532"/>
      <c r="R6562" s="526" t="str">
        <f t="shared" si="1824"/>
        <v/>
      </c>
      <c r="S6562" s="526" t="str">
        <f t="shared" ref="S6562:S6625" si="1832">IF(Q6562="X","x",IF(Q6562="xx","x",IF(OR(J6562&gt;0,O6562&gt;0),"x","")))</f>
        <v/>
      </c>
      <c r="V6562" s="433" t="str">
        <f>VLOOKUP(A6562,[3]Cartilha!$A:$A,1,FALSE)</f>
        <v>x</v>
      </c>
      <c r="W6562" s="367"/>
    </row>
    <row r="6563" spans="1:23" ht="12" hidden="1" thickBot="1" x14ac:dyDescent="0.25">
      <c r="A6563" s="688" t="s">
        <v>184</v>
      </c>
      <c r="B6563" s="692"/>
      <c r="C6563" s="434"/>
      <c r="D6563" s="435">
        <v>0</v>
      </c>
      <c r="E6563" s="512"/>
      <c r="F6563" s="703">
        <f t="shared" si="1831"/>
        <v>0</v>
      </c>
      <c r="G6563" s="510"/>
      <c r="H6563" s="426"/>
      <c r="I6563" s="422">
        <f t="shared" si="1825"/>
        <v>0</v>
      </c>
      <c r="J6563" s="422">
        <f t="shared" si="1826"/>
        <v>0</v>
      </c>
      <c r="K6563" s="419"/>
      <c r="L6563" s="423">
        <f t="shared" si="1827"/>
        <v>0</v>
      </c>
      <c r="M6563" s="423">
        <f t="shared" si="1828"/>
        <v>0</v>
      </c>
      <c r="N6563" s="422">
        <f t="shared" si="1829"/>
        <v>0</v>
      </c>
      <c r="O6563" s="422">
        <f t="shared" si="1830"/>
        <v>0</v>
      </c>
      <c r="P6563" s="420"/>
      <c r="Q6563" s="532"/>
      <c r="R6563" s="526" t="str">
        <f t="shared" si="1824"/>
        <v/>
      </c>
      <c r="S6563" s="526" t="str">
        <f t="shared" si="1832"/>
        <v/>
      </c>
      <c r="V6563" s="433" t="str">
        <f>VLOOKUP(A6563,[3]Cartilha!$A:$A,1,FALSE)</f>
        <v>x</v>
      </c>
      <c r="W6563" s="367"/>
    </row>
    <row r="6564" spans="1:23" ht="12" hidden="1" thickBot="1" x14ac:dyDescent="0.25">
      <c r="A6564" s="688" t="s">
        <v>184</v>
      </c>
      <c r="B6564" s="692"/>
      <c r="C6564" s="434"/>
      <c r="D6564" s="435">
        <v>0</v>
      </c>
      <c r="E6564" s="512"/>
      <c r="F6564" s="703">
        <f t="shared" si="1831"/>
        <v>0</v>
      </c>
      <c r="G6564" s="510"/>
      <c r="H6564" s="426"/>
      <c r="I6564" s="422">
        <f t="shared" si="1825"/>
        <v>0</v>
      </c>
      <c r="J6564" s="422">
        <f t="shared" si="1826"/>
        <v>0</v>
      </c>
      <c r="K6564" s="419"/>
      <c r="L6564" s="423">
        <f t="shared" si="1827"/>
        <v>0</v>
      </c>
      <c r="M6564" s="423">
        <f t="shared" si="1828"/>
        <v>0</v>
      </c>
      <c r="N6564" s="422">
        <f t="shared" si="1829"/>
        <v>0</v>
      </c>
      <c r="O6564" s="422">
        <f t="shared" si="1830"/>
        <v>0</v>
      </c>
      <c r="P6564" s="420"/>
      <c r="Q6564" s="532"/>
      <c r="R6564" s="526" t="str">
        <f t="shared" si="1824"/>
        <v/>
      </c>
      <c r="S6564" s="526" t="str">
        <f t="shared" si="1832"/>
        <v/>
      </c>
      <c r="V6564" s="433" t="str">
        <f>VLOOKUP(A6564,[3]Cartilha!$A:$A,1,FALSE)</f>
        <v>x</v>
      </c>
      <c r="W6564" s="367"/>
    </row>
    <row r="6565" spans="1:23" ht="12" hidden="1" thickBot="1" x14ac:dyDescent="0.25">
      <c r="A6565" s="688" t="s">
        <v>184</v>
      </c>
      <c r="B6565" s="692"/>
      <c r="C6565" s="434"/>
      <c r="D6565" s="435">
        <v>0</v>
      </c>
      <c r="E6565" s="512"/>
      <c r="F6565" s="703">
        <f t="shared" si="1831"/>
        <v>0</v>
      </c>
      <c r="G6565" s="510"/>
      <c r="H6565" s="426"/>
      <c r="I6565" s="422">
        <f t="shared" si="1825"/>
        <v>0</v>
      </c>
      <c r="J6565" s="422">
        <f t="shared" si="1826"/>
        <v>0</v>
      </c>
      <c r="K6565" s="419"/>
      <c r="L6565" s="423">
        <f t="shared" si="1827"/>
        <v>0</v>
      </c>
      <c r="M6565" s="423">
        <f t="shared" si="1828"/>
        <v>0</v>
      </c>
      <c r="N6565" s="422">
        <f t="shared" si="1829"/>
        <v>0</v>
      </c>
      <c r="O6565" s="422">
        <f t="shared" si="1830"/>
        <v>0</v>
      </c>
      <c r="P6565" s="420"/>
      <c r="Q6565" s="532"/>
      <c r="R6565" s="526" t="str">
        <f t="shared" si="1824"/>
        <v/>
      </c>
      <c r="S6565" s="526" t="str">
        <f t="shared" si="1832"/>
        <v/>
      </c>
      <c r="V6565" s="433" t="str">
        <f>VLOOKUP(A6565,[3]Cartilha!$A:$A,1,FALSE)</f>
        <v>x</v>
      </c>
      <c r="W6565" s="367"/>
    </row>
    <row r="6566" spans="1:23" ht="12" hidden="1" thickBot="1" x14ac:dyDescent="0.25">
      <c r="A6566" s="688" t="s">
        <v>184</v>
      </c>
      <c r="B6566" s="692"/>
      <c r="C6566" s="434"/>
      <c r="D6566" s="435">
        <v>0</v>
      </c>
      <c r="E6566" s="512"/>
      <c r="F6566" s="703">
        <f t="shared" si="1831"/>
        <v>0</v>
      </c>
      <c r="G6566" s="510"/>
      <c r="H6566" s="426"/>
      <c r="I6566" s="422">
        <f t="shared" si="1825"/>
        <v>0</v>
      </c>
      <c r="J6566" s="422">
        <f t="shared" si="1826"/>
        <v>0</v>
      </c>
      <c r="K6566" s="419"/>
      <c r="L6566" s="423">
        <f t="shared" si="1827"/>
        <v>0</v>
      </c>
      <c r="M6566" s="423">
        <f t="shared" si="1828"/>
        <v>0</v>
      </c>
      <c r="N6566" s="422">
        <f t="shared" si="1829"/>
        <v>0</v>
      </c>
      <c r="O6566" s="422">
        <f t="shared" si="1830"/>
        <v>0</v>
      </c>
      <c r="P6566" s="420"/>
      <c r="Q6566" s="532"/>
      <c r="R6566" s="526" t="str">
        <f t="shared" si="1824"/>
        <v/>
      </c>
      <c r="S6566" s="526" t="str">
        <f t="shared" si="1832"/>
        <v/>
      </c>
      <c r="V6566" s="433" t="str">
        <f>VLOOKUP(A6566,[3]Cartilha!$A:$A,1,FALSE)</f>
        <v>x</v>
      </c>
      <c r="W6566" s="367"/>
    </row>
    <row r="6567" spans="1:23" ht="12" hidden="1" thickBot="1" x14ac:dyDescent="0.25">
      <c r="A6567" s="688" t="s">
        <v>184</v>
      </c>
      <c r="B6567" s="692"/>
      <c r="C6567" s="434"/>
      <c r="D6567" s="435">
        <v>0</v>
      </c>
      <c r="E6567" s="512"/>
      <c r="F6567" s="703">
        <f t="shared" si="1831"/>
        <v>0</v>
      </c>
      <c r="G6567" s="510"/>
      <c r="H6567" s="426"/>
      <c r="I6567" s="422">
        <f t="shared" si="1825"/>
        <v>0</v>
      </c>
      <c r="J6567" s="422">
        <f t="shared" si="1826"/>
        <v>0</v>
      </c>
      <c r="K6567" s="419"/>
      <c r="L6567" s="423">
        <f t="shared" si="1827"/>
        <v>0</v>
      </c>
      <c r="M6567" s="423">
        <f t="shared" si="1828"/>
        <v>0</v>
      </c>
      <c r="N6567" s="422">
        <f t="shared" si="1829"/>
        <v>0</v>
      </c>
      <c r="O6567" s="422">
        <f t="shared" si="1830"/>
        <v>0</v>
      </c>
      <c r="P6567" s="420"/>
      <c r="Q6567" s="532"/>
      <c r="R6567" s="526" t="str">
        <f t="shared" si="1824"/>
        <v/>
      </c>
      <c r="S6567" s="526" t="str">
        <f t="shared" si="1832"/>
        <v/>
      </c>
      <c r="V6567" s="433" t="str">
        <f>VLOOKUP(A6567,[3]Cartilha!$A:$A,1,FALSE)</f>
        <v>x</v>
      </c>
      <c r="W6567" s="367"/>
    </row>
    <row r="6568" spans="1:23" ht="12" hidden="1" thickBot="1" x14ac:dyDescent="0.25">
      <c r="A6568" s="688" t="s">
        <v>184</v>
      </c>
      <c r="B6568" s="692"/>
      <c r="C6568" s="434"/>
      <c r="D6568" s="435">
        <v>0</v>
      </c>
      <c r="E6568" s="512"/>
      <c r="F6568" s="703">
        <f t="shared" si="1831"/>
        <v>0</v>
      </c>
      <c r="G6568" s="510"/>
      <c r="H6568" s="426"/>
      <c r="I6568" s="422">
        <f t="shared" si="1825"/>
        <v>0</v>
      </c>
      <c r="J6568" s="422">
        <f t="shared" si="1826"/>
        <v>0</v>
      </c>
      <c r="K6568" s="419"/>
      <c r="L6568" s="423">
        <f t="shared" si="1827"/>
        <v>0</v>
      </c>
      <c r="M6568" s="423">
        <f t="shared" si="1828"/>
        <v>0</v>
      </c>
      <c r="N6568" s="422">
        <f t="shared" si="1829"/>
        <v>0</v>
      </c>
      <c r="O6568" s="422">
        <f t="shared" si="1830"/>
        <v>0</v>
      </c>
      <c r="P6568" s="420"/>
      <c r="Q6568" s="532"/>
      <c r="R6568" s="526" t="str">
        <f t="shared" si="1824"/>
        <v/>
      </c>
      <c r="S6568" s="526" t="str">
        <f t="shared" si="1832"/>
        <v/>
      </c>
      <c r="V6568" s="433" t="str">
        <f>VLOOKUP(A6568,[3]Cartilha!$A:$A,1,FALSE)</f>
        <v>x</v>
      </c>
      <c r="W6568" s="367"/>
    </row>
    <row r="6569" spans="1:23" ht="12" hidden="1" thickBot="1" x14ac:dyDescent="0.25">
      <c r="A6569" s="688" t="s">
        <v>184</v>
      </c>
      <c r="B6569" s="692"/>
      <c r="C6569" s="434"/>
      <c r="D6569" s="435">
        <v>0</v>
      </c>
      <c r="E6569" s="512"/>
      <c r="F6569" s="703">
        <f t="shared" si="1831"/>
        <v>0</v>
      </c>
      <c r="G6569" s="510"/>
      <c r="H6569" s="426"/>
      <c r="I6569" s="422">
        <f t="shared" si="1825"/>
        <v>0</v>
      </c>
      <c r="J6569" s="422">
        <f t="shared" si="1826"/>
        <v>0</v>
      </c>
      <c r="K6569" s="419"/>
      <c r="L6569" s="423">
        <f t="shared" si="1827"/>
        <v>0</v>
      </c>
      <c r="M6569" s="423">
        <f t="shared" si="1828"/>
        <v>0</v>
      </c>
      <c r="N6569" s="422">
        <f t="shared" si="1829"/>
        <v>0</v>
      </c>
      <c r="O6569" s="422">
        <f t="shared" si="1830"/>
        <v>0</v>
      </c>
      <c r="P6569" s="420"/>
      <c r="Q6569" s="532"/>
      <c r="R6569" s="526" t="str">
        <f t="shared" si="1824"/>
        <v/>
      </c>
      <c r="S6569" s="526" t="str">
        <f t="shared" si="1832"/>
        <v/>
      </c>
      <c r="V6569" s="433" t="str">
        <f>VLOOKUP(A6569,[3]Cartilha!$A:$A,1,FALSE)</f>
        <v>x</v>
      </c>
      <c r="W6569" s="367"/>
    </row>
    <row r="6570" spans="1:23" ht="12" hidden="1" thickBot="1" x14ac:dyDescent="0.25">
      <c r="A6570" s="688" t="s">
        <v>184</v>
      </c>
      <c r="B6570" s="692"/>
      <c r="C6570" s="434"/>
      <c r="D6570" s="435">
        <v>0</v>
      </c>
      <c r="E6570" s="512"/>
      <c r="F6570" s="702">
        <f t="shared" si="1831"/>
        <v>0</v>
      </c>
      <c r="G6570" s="510"/>
      <c r="H6570" s="426"/>
      <c r="I6570" s="422">
        <f t="shared" si="1825"/>
        <v>0</v>
      </c>
      <c r="J6570" s="422">
        <f t="shared" si="1826"/>
        <v>0</v>
      </c>
      <c r="K6570" s="419"/>
      <c r="L6570" s="423">
        <f t="shared" si="1827"/>
        <v>0</v>
      </c>
      <c r="M6570" s="423">
        <f t="shared" si="1828"/>
        <v>0</v>
      </c>
      <c r="N6570" s="422">
        <f t="shared" si="1829"/>
        <v>0</v>
      </c>
      <c r="O6570" s="422">
        <f t="shared" si="1830"/>
        <v>0</v>
      </c>
      <c r="P6570" s="420"/>
      <c r="Q6570" s="532"/>
      <c r="R6570" s="526" t="str">
        <f t="shared" si="1824"/>
        <v/>
      </c>
      <c r="S6570" s="526" t="str">
        <f t="shared" si="1832"/>
        <v/>
      </c>
      <c r="V6570" s="433" t="str">
        <f>VLOOKUP(A6570,[3]Cartilha!$A:$A,1,FALSE)</f>
        <v>x</v>
      </c>
      <c r="W6570" s="367"/>
    </row>
    <row r="6571" spans="1:23" ht="12" thickBot="1" x14ac:dyDescent="0.25">
      <c r="A6571" s="607" t="s">
        <v>2122</v>
      </c>
      <c r="B6571" s="608"/>
      <c r="C6571" s="682" t="s">
        <v>2121</v>
      </c>
      <c r="D6571" s="683">
        <v>0</v>
      </c>
      <c r="E6571" s="690"/>
      <c r="F6571" s="685">
        <f t="shared" si="1831"/>
        <v>0</v>
      </c>
      <c r="G6571" s="505"/>
      <c r="H6571" s="505"/>
      <c r="I6571" s="413"/>
      <c r="J6571" s="413"/>
      <c r="K6571" s="414">
        <f>SUM(J6574:J6852)</f>
        <v>173451.39</v>
      </c>
      <c r="L6571" s="505"/>
      <c r="M6571" s="505"/>
      <c r="N6571" s="413"/>
      <c r="O6571" s="415"/>
      <c r="P6571" s="414">
        <f>SUM(O6574:O6852)</f>
        <v>173451.39</v>
      </c>
      <c r="Q6571" s="525" t="str">
        <f>IF(OR(K6571&gt;0,P6571&gt;0),"X","")</f>
        <v>X</v>
      </c>
      <c r="R6571" s="526" t="str">
        <f t="shared" si="1824"/>
        <v>x</v>
      </c>
      <c r="S6571" s="526" t="str">
        <f t="shared" si="1832"/>
        <v>x</v>
      </c>
      <c r="V6571" s="433" t="str">
        <f>VLOOKUP(A6571,[3]Cartilha!$A:$A,1,FALSE)</f>
        <v>11</v>
      </c>
      <c r="W6571" s="367"/>
    </row>
    <row r="6572" spans="1:23" x14ac:dyDescent="0.2">
      <c r="A6572" s="623" t="s">
        <v>2206</v>
      </c>
      <c r="B6572" s="616"/>
      <c r="C6572" s="620" t="s">
        <v>33</v>
      </c>
      <c r="D6572" s="612">
        <v>0</v>
      </c>
      <c r="E6572" s="621"/>
      <c r="F6572" s="614">
        <f t="shared" si="1831"/>
        <v>0</v>
      </c>
      <c r="G6572" s="518"/>
      <c r="H6572" s="446"/>
      <c r="I6572" s="447"/>
      <c r="J6572" s="448"/>
      <c r="K6572" s="419"/>
      <c r="L6572" s="446"/>
      <c r="M6572" s="446"/>
      <c r="N6572" s="447"/>
      <c r="O6572" s="448"/>
      <c r="P6572" s="420"/>
      <c r="Q6572" s="525" t="str">
        <f>IF(OR(SUM(J6573:J6763)&gt;0,SUM(O6573:O6763)&gt;0),"xx","")</f>
        <v>xx</v>
      </c>
      <c r="R6572" s="526" t="str">
        <f t="shared" ref="R6572:R6635" si="1833">IF(Q6572="X","x",IF(Q6572="xx","x",IF(O6572&gt;0,"x","")))</f>
        <v>x</v>
      </c>
      <c r="S6572" s="526" t="str">
        <f t="shared" si="1832"/>
        <v>x</v>
      </c>
      <c r="V6572" s="433" t="str">
        <f>VLOOKUP(A6572,[3]Cartilha!$A:$A,1,FALSE)</f>
        <v>11.1</v>
      </c>
      <c r="W6572" s="367"/>
    </row>
    <row r="6573" spans="1:23" hidden="1" x14ac:dyDescent="0.2">
      <c r="A6573" s="615" t="s">
        <v>2123</v>
      </c>
      <c r="B6573" s="616"/>
      <c r="C6573" s="660" t="s">
        <v>34</v>
      </c>
      <c r="D6573" s="612">
        <v>0</v>
      </c>
      <c r="E6573" s="621"/>
      <c r="F6573" s="614">
        <f t="shared" si="1831"/>
        <v>0</v>
      </c>
      <c r="G6573" s="518"/>
      <c r="H6573" s="446"/>
      <c r="I6573" s="447"/>
      <c r="J6573" s="448"/>
      <c r="K6573" s="419"/>
      <c r="L6573" s="446"/>
      <c r="M6573" s="446"/>
      <c r="N6573" s="447"/>
      <c r="O6573" s="448"/>
      <c r="P6573" s="420"/>
      <c r="Q6573" s="525" t="str">
        <f>IF(OR(SUM(J6574:J6582)&gt;0,SUM(O6574:O6582)&gt;0),"xx","")</f>
        <v/>
      </c>
      <c r="R6573" s="526" t="str">
        <f t="shared" si="1833"/>
        <v/>
      </c>
      <c r="S6573" s="526" t="str">
        <f t="shared" si="1832"/>
        <v/>
      </c>
      <c r="V6573" s="433" t="str">
        <f>VLOOKUP(A6573,[3]Cartilha!$A:$A,1,FALSE)</f>
        <v>11.1.1</v>
      </c>
      <c r="W6573" s="367"/>
    </row>
    <row r="6574" spans="1:23" hidden="1" x14ac:dyDescent="0.2">
      <c r="A6574" s="623">
        <v>101167</v>
      </c>
      <c r="B6574" s="616" t="s">
        <v>3171</v>
      </c>
      <c r="C6574" s="620" t="s">
        <v>4445</v>
      </c>
      <c r="D6574" s="612" t="s">
        <v>170</v>
      </c>
      <c r="E6574" s="621">
        <v>83.61</v>
      </c>
      <c r="F6574" s="614">
        <f t="shared" si="1831"/>
        <v>100.8</v>
      </c>
      <c r="G6574" s="510"/>
      <c r="H6574" s="423"/>
      <c r="I6574" s="422">
        <f t="shared" ref="I6574:I6582" si="1834">IF(ISBLANK(E6574),0,ROUND(F6574*G6574,2))</f>
        <v>0</v>
      </c>
      <c r="J6574" s="422">
        <f t="shared" ref="J6574:J6582" si="1835">IF(ISBLANK(G6574),0,ROUND(G6574*H6574,2))</f>
        <v>0</v>
      </c>
      <c r="K6574" s="419"/>
      <c r="L6574" s="423">
        <f t="shared" ref="L6574:L6582" si="1836">G6574</f>
        <v>0</v>
      </c>
      <c r="M6574" s="423">
        <f t="shared" ref="M6574:M6582" si="1837">H6574</f>
        <v>0</v>
      </c>
      <c r="N6574" s="424">
        <f t="shared" ref="N6574:N6582" si="1838">IF(ISBLANK(E6574),0,ROUND(F6574*L6574,2))</f>
        <v>0</v>
      </c>
      <c r="O6574" s="424">
        <f t="shared" ref="O6574:O6582" si="1839">IF(ISBLANK(L6574),0,ROUND(L6574*M6574,2))</f>
        <v>0</v>
      </c>
      <c r="P6574" s="420"/>
      <c r="Q6574" s="532"/>
      <c r="R6574" s="526" t="str">
        <f t="shared" si="1833"/>
        <v/>
      </c>
      <c r="S6574" s="526" t="str">
        <f t="shared" si="1832"/>
        <v/>
      </c>
      <c r="V6574" s="433">
        <f>VLOOKUP(A6574,[3]Cartilha!$A:$A,1,FALSE)</f>
        <v>101167</v>
      </c>
      <c r="W6574" s="367"/>
    </row>
    <row r="6575" spans="1:23" hidden="1" x14ac:dyDescent="0.2">
      <c r="A6575" s="623">
        <v>101168</v>
      </c>
      <c r="B6575" s="616" t="s">
        <v>3171</v>
      </c>
      <c r="C6575" s="620" t="s">
        <v>4446</v>
      </c>
      <c r="D6575" s="612" t="s">
        <v>170</v>
      </c>
      <c r="E6575" s="621">
        <v>131.86000000000001</v>
      </c>
      <c r="F6575" s="614">
        <f t="shared" si="1831"/>
        <v>158.97</v>
      </c>
      <c r="G6575" s="510"/>
      <c r="H6575" s="423"/>
      <c r="I6575" s="422">
        <f t="shared" si="1834"/>
        <v>0</v>
      </c>
      <c r="J6575" s="422">
        <f t="shared" si="1835"/>
        <v>0</v>
      </c>
      <c r="K6575" s="419"/>
      <c r="L6575" s="423">
        <f t="shared" si="1836"/>
        <v>0</v>
      </c>
      <c r="M6575" s="423">
        <f t="shared" si="1837"/>
        <v>0</v>
      </c>
      <c r="N6575" s="424">
        <f t="shared" si="1838"/>
        <v>0</v>
      </c>
      <c r="O6575" s="424">
        <f t="shared" si="1839"/>
        <v>0</v>
      </c>
      <c r="P6575" s="420"/>
      <c r="Q6575" s="532"/>
      <c r="R6575" s="526" t="str">
        <f t="shared" si="1833"/>
        <v/>
      </c>
      <c r="S6575" s="526" t="str">
        <f t="shared" si="1832"/>
        <v/>
      </c>
      <c r="V6575" s="433">
        <f>VLOOKUP(A6575,[3]Cartilha!$A:$A,1,FALSE)</f>
        <v>101168</v>
      </c>
      <c r="W6575" s="367"/>
    </row>
    <row r="6576" spans="1:23" ht="22.5" hidden="1" x14ac:dyDescent="0.2">
      <c r="A6576" s="623">
        <v>101169</v>
      </c>
      <c r="B6576" s="616" t="s">
        <v>3171</v>
      </c>
      <c r="C6576" s="620" t="s">
        <v>4447</v>
      </c>
      <c r="D6576" s="612" t="s">
        <v>170</v>
      </c>
      <c r="E6576" s="621">
        <v>96.74</v>
      </c>
      <c r="F6576" s="614">
        <f t="shared" si="1831"/>
        <v>116.63</v>
      </c>
      <c r="G6576" s="510"/>
      <c r="H6576" s="423"/>
      <c r="I6576" s="422">
        <f t="shared" si="1834"/>
        <v>0</v>
      </c>
      <c r="J6576" s="422">
        <f t="shared" si="1835"/>
        <v>0</v>
      </c>
      <c r="K6576" s="419"/>
      <c r="L6576" s="423">
        <f t="shared" si="1836"/>
        <v>0</v>
      </c>
      <c r="M6576" s="423">
        <f t="shared" si="1837"/>
        <v>0</v>
      </c>
      <c r="N6576" s="424">
        <f t="shared" si="1838"/>
        <v>0</v>
      </c>
      <c r="O6576" s="424">
        <f t="shared" si="1839"/>
        <v>0</v>
      </c>
      <c r="P6576" s="420"/>
      <c r="Q6576" s="532"/>
      <c r="R6576" s="526" t="str">
        <f t="shared" si="1833"/>
        <v/>
      </c>
      <c r="S6576" s="526" t="str">
        <f t="shared" si="1832"/>
        <v/>
      </c>
      <c r="V6576" s="433">
        <f>VLOOKUP(A6576,[3]Cartilha!$A:$A,1,FALSE)</f>
        <v>101169</v>
      </c>
      <c r="W6576" s="367"/>
    </row>
    <row r="6577" spans="1:23" hidden="1" x14ac:dyDescent="0.2">
      <c r="A6577" s="623">
        <v>101170</v>
      </c>
      <c r="B6577" s="616" t="s">
        <v>3171</v>
      </c>
      <c r="C6577" s="620" t="s">
        <v>4448</v>
      </c>
      <c r="D6577" s="612" t="s">
        <v>170</v>
      </c>
      <c r="E6577" s="621">
        <v>33.93</v>
      </c>
      <c r="F6577" s="614">
        <f t="shared" si="1831"/>
        <v>40.909999999999997</v>
      </c>
      <c r="G6577" s="510"/>
      <c r="H6577" s="423"/>
      <c r="I6577" s="422">
        <f t="shared" si="1834"/>
        <v>0</v>
      </c>
      <c r="J6577" s="422">
        <f t="shared" si="1835"/>
        <v>0</v>
      </c>
      <c r="K6577" s="419"/>
      <c r="L6577" s="423">
        <f t="shared" si="1836"/>
        <v>0</v>
      </c>
      <c r="M6577" s="423">
        <f t="shared" si="1837"/>
        <v>0</v>
      </c>
      <c r="N6577" s="424">
        <f t="shared" si="1838"/>
        <v>0</v>
      </c>
      <c r="O6577" s="424">
        <f t="shared" si="1839"/>
        <v>0</v>
      </c>
      <c r="P6577" s="420"/>
      <c r="Q6577" s="532"/>
      <c r="R6577" s="526" t="str">
        <f t="shared" si="1833"/>
        <v/>
      </c>
      <c r="S6577" s="526" t="str">
        <f t="shared" si="1832"/>
        <v/>
      </c>
      <c r="V6577" s="433">
        <f>VLOOKUP(A6577,[3]Cartilha!$A:$A,1,FALSE)</f>
        <v>101170</v>
      </c>
      <c r="W6577" s="367"/>
    </row>
    <row r="6578" spans="1:23" hidden="1" x14ac:dyDescent="0.2">
      <c r="A6578" s="623">
        <v>101171</v>
      </c>
      <c r="B6578" s="616" t="s">
        <v>3171</v>
      </c>
      <c r="C6578" s="620" t="s">
        <v>4958</v>
      </c>
      <c r="D6578" s="612" t="s">
        <v>170</v>
      </c>
      <c r="E6578" s="621">
        <v>94.4</v>
      </c>
      <c r="F6578" s="614">
        <f t="shared" si="1831"/>
        <v>113.81</v>
      </c>
      <c r="G6578" s="510"/>
      <c r="H6578" s="423"/>
      <c r="I6578" s="422">
        <f t="shared" si="1834"/>
        <v>0</v>
      </c>
      <c r="J6578" s="422">
        <f t="shared" si="1835"/>
        <v>0</v>
      </c>
      <c r="K6578" s="419"/>
      <c r="L6578" s="423">
        <f t="shared" si="1836"/>
        <v>0</v>
      </c>
      <c r="M6578" s="423">
        <f t="shared" si="1837"/>
        <v>0</v>
      </c>
      <c r="N6578" s="424">
        <f t="shared" si="1838"/>
        <v>0</v>
      </c>
      <c r="O6578" s="424">
        <f t="shared" si="1839"/>
        <v>0</v>
      </c>
      <c r="P6578" s="420"/>
      <c r="Q6578" s="532"/>
      <c r="R6578" s="526" t="str">
        <f t="shared" si="1833"/>
        <v/>
      </c>
      <c r="S6578" s="526" t="str">
        <f t="shared" si="1832"/>
        <v/>
      </c>
      <c r="V6578" s="433">
        <f>VLOOKUP(A6578,[3]Cartilha!$A:$A,1,FALSE)</f>
        <v>101171</v>
      </c>
      <c r="W6578" s="367"/>
    </row>
    <row r="6579" spans="1:23" ht="22.5" hidden="1" x14ac:dyDescent="0.2">
      <c r="A6579" s="623">
        <v>101172</v>
      </c>
      <c r="B6579" s="616" t="s">
        <v>3171</v>
      </c>
      <c r="C6579" s="620" t="s">
        <v>4449</v>
      </c>
      <c r="D6579" s="612" t="s">
        <v>170</v>
      </c>
      <c r="E6579" s="621">
        <v>56.7</v>
      </c>
      <c r="F6579" s="614">
        <f t="shared" si="1831"/>
        <v>68.36</v>
      </c>
      <c r="G6579" s="510"/>
      <c r="H6579" s="423"/>
      <c r="I6579" s="422">
        <f t="shared" si="1834"/>
        <v>0</v>
      </c>
      <c r="J6579" s="422">
        <f t="shared" si="1835"/>
        <v>0</v>
      </c>
      <c r="K6579" s="419"/>
      <c r="L6579" s="423">
        <f t="shared" si="1836"/>
        <v>0</v>
      </c>
      <c r="M6579" s="423">
        <f t="shared" si="1837"/>
        <v>0</v>
      </c>
      <c r="N6579" s="424">
        <f t="shared" si="1838"/>
        <v>0</v>
      </c>
      <c r="O6579" s="424">
        <f t="shared" si="1839"/>
        <v>0</v>
      </c>
      <c r="P6579" s="420"/>
      <c r="Q6579" s="532"/>
      <c r="R6579" s="526" t="str">
        <f t="shared" si="1833"/>
        <v/>
      </c>
      <c r="S6579" s="526" t="str">
        <f t="shared" si="1832"/>
        <v/>
      </c>
      <c r="V6579" s="433">
        <f>VLOOKUP(A6579,[3]Cartilha!$A:$A,1,FALSE)</f>
        <v>101172</v>
      </c>
      <c r="W6579" s="367"/>
    </row>
    <row r="6580" spans="1:23" hidden="1" x14ac:dyDescent="0.2">
      <c r="A6580" s="623">
        <v>97114</v>
      </c>
      <c r="B6580" s="616" t="s">
        <v>3171</v>
      </c>
      <c r="C6580" s="620" t="s">
        <v>3009</v>
      </c>
      <c r="D6580" s="612" t="s">
        <v>7029</v>
      </c>
      <c r="E6580" s="621">
        <v>0.45</v>
      </c>
      <c r="F6580" s="614">
        <f t="shared" si="1831"/>
        <v>0.54</v>
      </c>
      <c r="G6580" s="510"/>
      <c r="H6580" s="423"/>
      <c r="I6580" s="422">
        <f t="shared" si="1834"/>
        <v>0</v>
      </c>
      <c r="J6580" s="422">
        <f t="shared" si="1835"/>
        <v>0</v>
      </c>
      <c r="K6580" s="419"/>
      <c r="L6580" s="423">
        <f t="shared" si="1836"/>
        <v>0</v>
      </c>
      <c r="M6580" s="423">
        <f t="shared" si="1837"/>
        <v>0</v>
      </c>
      <c r="N6580" s="424">
        <f t="shared" si="1838"/>
        <v>0</v>
      </c>
      <c r="O6580" s="424">
        <f t="shared" si="1839"/>
        <v>0</v>
      </c>
      <c r="P6580" s="420"/>
      <c r="Q6580" s="532"/>
      <c r="R6580" s="526" t="str">
        <f t="shared" si="1833"/>
        <v/>
      </c>
      <c r="S6580" s="526" t="str">
        <f t="shared" si="1832"/>
        <v/>
      </c>
      <c r="V6580" s="433">
        <f>VLOOKUP(A6580,[3]Cartilha!$A:$A,1,FALSE)</f>
        <v>97114</v>
      </c>
      <c r="W6580" s="367"/>
    </row>
    <row r="6581" spans="1:23" hidden="1" x14ac:dyDescent="0.2">
      <c r="A6581" s="623">
        <v>97115</v>
      </c>
      <c r="B6581" s="616" t="s">
        <v>3171</v>
      </c>
      <c r="C6581" s="620" t="s">
        <v>3010</v>
      </c>
      <c r="D6581" s="612" t="s">
        <v>7037</v>
      </c>
      <c r="E6581" s="621">
        <v>46.63</v>
      </c>
      <c r="F6581" s="614">
        <f t="shared" si="1831"/>
        <v>56.22</v>
      </c>
      <c r="G6581" s="510"/>
      <c r="H6581" s="423"/>
      <c r="I6581" s="422">
        <f t="shared" si="1834"/>
        <v>0</v>
      </c>
      <c r="J6581" s="422">
        <f t="shared" si="1835"/>
        <v>0</v>
      </c>
      <c r="K6581" s="419"/>
      <c r="L6581" s="423">
        <f t="shared" si="1836"/>
        <v>0</v>
      </c>
      <c r="M6581" s="423">
        <f t="shared" si="1837"/>
        <v>0</v>
      </c>
      <c r="N6581" s="424">
        <f t="shared" si="1838"/>
        <v>0</v>
      </c>
      <c r="O6581" s="424">
        <f t="shared" si="1839"/>
        <v>0</v>
      </c>
      <c r="P6581" s="420"/>
      <c r="Q6581" s="532"/>
      <c r="R6581" s="526" t="str">
        <f t="shared" si="1833"/>
        <v/>
      </c>
      <c r="S6581" s="526" t="str">
        <f t="shared" si="1832"/>
        <v/>
      </c>
      <c r="V6581" s="433">
        <f>VLOOKUP(A6581,[3]Cartilha!$A:$A,1,FALSE)</f>
        <v>97115</v>
      </c>
      <c r="W6581" s="367"/>
    </row>
    <row r="6582" spans="1:23" ht="22.5" hidden="1" x14ac:dyDescent="0.2">
      <c r="A6582" s="623">
        <v>97120</v>
      </c>
      <c r="B6582" s="616" t="s">
        <v>3171</v>
      </c>
      <c r="C6582" s="620" t="s">
        <v>3011</v>
      </c>
      <c r="D6582" s="612" t="s">
        <v>7037</v>
      </c>
      <c r="E6582" s="621">
        <v>11.61</v>
      </c>
      <c r="F6582" s="614">
        <f t="shared" si="1831"/>
        <v>14</v>
      </c>
      <c r="G6582" s="510"/>
      <c r="H6582" s="423"/>
      <c r="I6582" s="422">
        <f t="shared" si="1834"/>
        <v>0</v>
      </c>
      <c r="J6582" s="422">
        <f t="shared" si="1835"/>
        <v>0</v>
      </c>
      <c r="K6582" s="419"/>
      <c r="L6582" s="423">
        <f t="shared" si="1836"/>
        <v>0</v>
      </c>
      <c r="M6582" s="423">
        <f t="shared" si="1837"/>
        <v>0</v>
      </c>
      <c r="N6582" s="424">
        <f t="shared" si="1838"/>
        <v>0</v>
      </c>
      <c r="O6582" s="424">
        <f t="shared" si="1839"/>
        <v>0</v>
      </c>
      <c r="P6582" s="420"/>
      <c r="Q6582" s="532"/>
      <c r="R6582" s="526" t="str">
        <f t="shared" si="1833"/>
        <v/>
      </c>
      <c r="S6582" s="526" t="str">
        <f t="shared" si="1832"/>
        <v/>
      </c>
      <c r="V6582" s="433">
        <f>VLOOKUP(A6582,[3]Cartilha!$A:$A,1,FALSE)</f>
        <v>97120</v>
      </c>
      <c r="W6582" s="367"/>
    </row>
    <row r="6583" spans="1:23" x14ac:dyDescent="0.2">
      <c r="A6583" s="623" t="s">
        <v>2124</v>
      </c>
      <c r="B6583" s="616"/>
      <c r="C6583" s="620" t="s">
        <v>35</v>
      </c>
      <c r="D6583" s="612">
        <v>0</v>
      </c>
      <c r="E6583" s="621"/>
      <c r="F6583" s="614">
        <f t="shared" si="1831"/>
        <v>0</v>
      </c>
      <c r="G6583" s="518"/>
      <c r="H6583" s="446"/>
      <c r="I6583" s="447"/>
      <c r="J6583" s="448"/>
      <c r="K6583" s="419"/>
      <c r="L6583" s="446"/>
      <c r="M6583" s="446"/>
      <c r="N6583" s="447"/>
      <c r="O6583" s="448"/>
      <c r="P6583" s="420"/>
      <c r="Q6583" s="525" t="str">
        <f>IF(OR(SUM(J6584:J6601)&gt;0,SUM(O6584:O6601)&gt;0),"xx","")</f>
        <v>xx</v>
      </c>
      <c r="R6583" s="526" t="str">
        <f t="shared" si="1833"/>
        <v>x</v>
      </c>
      <c r="S6583" s="526" t="str">
        <f t="shared" si="1832"/>
        <v>x</v>
      </c>
      <c r="V6583" s="433" t="str">
        <f>VLOOKUP(A6583,[3]Cartilha!$A:$A,1,FALSE)</f>
        <v>11.1.2</v>
      </c>
      <c r="W6583" s="367"/>
    </row>
    <row r="6584" spans="1:23" x14ac:dyDescent="0.2">
      <c r="A6584" s="623">
        <v>100576</v>
      </c>
      <c r="B6584" s="616" t="s">
        <v>3171</v>
      </c>
      <c r="C6584" s="620" t="s">
        <v>3610</v>
      </c>
      <c r="D6584" s="612" t="s">
        <v>170</v>
      </c>
      <c r="E6584" s="621">
        <v>2.29</v>
      </c>
      <c r="F6584" s="614">
        <f t="shared" si="1831"/>
        <v>2.76</v>
      </c>
      <c r="G6584" s="510">
        <v>641.16999999999996</v>
      </c>
      <c r="H6584" s="423">
        <f>F6584</f>
        <v>2.76</v>
      </c>
      <c r="I6584" s="422">
        <f t="shared" ref="I6584:I6601" si="1840">IF(ISBLANK(E6584),0,ROUND(F6584*G6584,2))</f>
        <v>1769.63</v>
      </c>
      <c r="J6584" s="422">
        <f t="shared" ref="J6584:J6601" si="1841">IF(ISBLANK(G6584),0,ROUND(G6584*H6584,2))</f>
        <v>1769.63</v>
      </c>
      <c r="K6584" s="419"/>
      <c r="L6584" s="423">
        <f t="shared" ref="L6584:L6601" si="1842">G6584</f>
        <v>641.16999999999996</v>
      </c>
      <c r="M6584" s="423">
        <f t="shared" ref="M6584:M6601" si="1843">H6584</f>
        <v>2.76</v>
      </c>
      <c r="N6584" s="424">
        <f t="shared" ref="N6584:N6601" si="1844">IF(ISBLANK(E6584),0,ROUND(F6584*L6584,2))</f>
        <v>1769.63</v>
      </c>
      <c r="O6584" s="424">
        <f t="shared" ref="O6584:O6601" si="1845">IF(ISBLANK(L6584),0,ROUND(L6584*M6584,2))</f>
        <v>1769.63</v>
      </c>
      <c r="P6584" s="420"/>
      <c r="Q6584" s="532"/>
      <c r="R6584" s="526" t="str">
        <f t="shared" si="1833"/>
        <v>x</v>
      </c>
      <c r="S6584" s="526" t="str">
        <f t="shared" si="1832"/>
        <v>x</v>
      </c>
      <c r="V6584" s="433">
        <f>VLOOKUP(A6584,[3]Cartilha!$A:$A,1,FALSE)</f>
        <v>100576</v>
      </c>
      <c r="W6584" s="367"/>
    </row>
    <row r="6585" spans="1:23" hidden="1" x14ac:dyDescent="0.2">
      <c r="A6585" s="623">
        <v>100577</v>
      </c>
      <c r="B6585" s="616" t="s">
        <v>3171</v>
      </c>
      <c r="C6585" s="620" t="s">
        <v>3611</v>
      </c>
      <c r="D6585" s="612" t="s">
        <v>170</v>
      </c>
      <c r="E6585" s="621">
        <v>1.06</v>
      </c>
      <c r="F6585" s="614">
        <f t="shared" si="1831"/>
        <v>1.28</v>
      </c>
      <c r="G6585" s="510"/>
      <c r="H6585" s="423"/>
      <c r="I6585" s="422">
        <f t="shared" si="1840"/>
        <v>0</v>
      </c>
      <c r="J6585" s="422">
        <f t="shared" si="1841"/>
        <v>0</v>
      </c>
      <c r="K6585" s="419"/>
      <c r="L6585" s="423">
        <f t="shared" si="1842"/>
        <v>0</v>
      </c>
      <c r="M6585" s="423">
        <f t="shared" si="1843"/>
        <v>0</v>
      </c>
      <c r="N6585" s="424">
        <f t="shared" si="1844"/>
        <v>0</v>
      </c>
      <c r="O6585" s="424">
        <f t="shared" si="1845"/>
        <v>0</v>
      </c>
      <c r="P6585" s="420"/>
      <c r="Q6585" s="532"/>
      <c r="R6585" s="526" t="str">
        <f t="shared" si="1833"/>
        <v/>
      </c>
      <c r="S6585" s="526" t="str">
        <f t="shared" si="1832"/>
        <v/>
      </c>
      <c r="V6585" s="433">
        <f>VLOOKUP(A6585,[3]Cartilha!$A:$A,1,FALSE)</f>
        <v>100577</v>
      </c>
      <c r="W6585" s="367"/>
    </row>
    <row r="6586" spans="1:23" ht="33.75" hidden="1" x14ac:dyDescent="0.2">
      <c r="A6586" s="623">
        <v>101767</v>
      </c>
      <c r="B6586" s="616" t="s">
        <v>3171</v>
      </c>
      <c r="C6586" s="620" t="s">
        <v>5232</v>
      </c>
      <c r="D6586" s="612" t="s">
        <v>171</v>
      </c>
      <c r="E6586" s="621">
        <v>26.32</v>
      </c>
      <c r="F6586" s="614">
        <f t="shared" si="1831"/>
        <v>31.73</v>
      </c>
      <c r="G6586" s="510"/>
      <c r="H6586" s="423"/>
      <c r="I6586" s="422">
        <f t="shared" si="1840"/>
        <v>0</v>
      </c>
      <c r="J6586" s="422">
        <f t="shared" si="1841"/>
        <v>0</v>
      </c>
      <c r="K6586" s="419"/>
      <c r="L6586" s="423">
        <f t="shared" si="1842"/>
        <v>0</v>
      </c>
      <c r="M6586" s="423">
        <f t="shared" si="1843"/>
        <v>0</v>
      </c>
      <c r="N6586" s="424">
        <f t="shared" si="1844"/>
        <v>0</v>
      </c>
      <c r="O6586" s="424">
        <f t="shared" si="1845"/>
        <v>0</v>
      </c>
      <c r="P6586" s="420"/>
      <c r="Q6586" s="532"/>
      <c r="R6586" s="526" t="str">
        <f t="shared" si="1833"/>
        <v/>
      </c>
      <c r="S6586" s="526" t="str">
        <f t="shared" si="1832"/>
        <v/>
      </c>
      <c r="V6586" s="433">
        <f>VLOOKUP(A6586,[3]Cartilha!$A:$A,1,FALSE)</f>
        <v>101767</v>
      </c>
      <c r="W6586" s="367"/>
    </row>
    <row r="6587" spans="1:23" ht="22.5" hidden="1" x14ac:dyDescent="0.2">
      <c r="A6587" s="623">
        <v>101768</v>
      </c>
      <c r="B6587" s="616" t="s">
        <v>3171</v>
      </c>
      <c r="C6587" s="620" t="s">
        <v>5233</v>
      </c>
      <c r="D6587" s="612" t="s">
        <v>171</v>
      </c>
      <c r="E6587" s="621">
        <v>39.49</v>
      </c>
      <c r="F6587" s="614">
        <f t="shared" si="1831"/>
        <v>47.61</v>
      </c>
      <c r="G6587" s="510"/>
      <c r="H6587" s="423"/>
      <c r="I6587" s="422">
        <f t="shared" si="1840"/>
        <v>0</v>
      </c>
      <c r="J6587" s="422">
        <f t="shared" si="1841"/>
        <v>0</v>
      </c>
      <c r="K6587" s="419"/>
      <c r="L6587" s="423">
        <f t="shared" si="1842"/>
        <v>0</v>
      </c>
      <c r="M6587" s="423">
        <f t="shared" si="1843"/>
        <v>0</v>
      </c>
      <c r="N6587" s="424">
        <f t="shared" si="1844"/>
        <v>0</v>
      </c>
      <c r="O6587" s="424">
        <f t="shared" si="1845"/>
        <v>0</v>
      </c>
      <c r="P6587" s="420"/>
      <c r="Q6587" s="532"/>
      <c r="R6587" s="526" t="str">
        <f t="shared" si="1833"/>
        <v/>
      </c>
      <c r="S6587" s="526" t="str">
        <f t="shared" si="1832"/>
        <v/>
      </c>
      <c r="V6587" s="433">
        <f>VLOOKUP(A6587,[3]Cartilha!$A:$A,1,FALSE)</f>
        <v>101768</v>
      </c>
      <c r="W6587" s="367"/>
    </row>
    <row r="6588" spans="1:23" ht="22.5" hidden="1" x14ac:dyDescent="0.2">
      <c r="A6588" s="623">
        <v>100564</v>
      </c>
      <c r="B6588" s="616" t="s">
        <v>3171</v>
      </c>
      <c r="C6588" s="620" t="s">
        <v>3612</v>
      </c>
      <c r="D6588" s="612" t="s">
        <v>171</v>
      </c>
      <c r="E6588" s="621">
        <v>67.97</v>
      </c>
      <c r="F6588" s="614">
        <f t="shared" si="1831"/>
        <v>81.94</v>
      </c>
      <c r="G6588" s="510"/>
      <c r="H6588" s="423"/>
      <c r="I6588" s="422">
        <f t="shared" si="1840"/>
        <v>0</v>
      </c>
      <c r="J6588" s="422">
        <f t="shared" si="1841"/>
        <v>0</v>
      </c>
      <c r="K6588" s="419"/>
      <c r="L6588" s="423">
        <f t="shared" si="1842"/>
        <v>0</v>
      </c>
      <c r="M6588" s="423">
        <f t="shared" si="1843"/>
        <v>0</v>
      </c>
      <c r="N6588" s="424">
        <f t="shared" si="1844"/>
        <v>0</v>
      </c>
      <c r="O6588" s="424">
        <f t="shared" si="1845"/>
        <v>0</v>
      </c>
      <c r="P6588" s="420"/>
      <c r="Q6588" s="532"/>
      <c r="R6588" s="526" t="str">
        <f t="shared" si="1833"/>
        <v/>
      </c>
      <c r="S6588" s="526" t="str">
        <f t="shared" si="1832"/>
        <v/>
      </c>
      <c r="V6588" s="433">
        <f>VLOOKUP(A6588,[3]Cartilha!$A:$A,1,FALSE)</f>
        <v>100564</v>
      </c>
      <c r="W6588" s="367"/>
    </row>
    <row r="6589" spans="1:23" ht="22.5" hidden="1" x14ac:dyDescent="0.2">
      <c r="A6589" s="623">
        <v>100565</v>
      </c>
      <c r="B6589" s="616" t="s">
        <v>3171</v>
      </c>
      <c r="C6589" s="620" t="s">
        <v>3613</v>
      </c>
      <c r="D6589" s="612" t="s">
        <v>171</v>
      </c>
      <c r="E6589" s="621">
        <v>60.2</v>
      </c>
      <c r="F6589" s="614">
        <f t="shared" si="1831"/>
        <v>72.58</v>
      </c>
      <c r="G6589" s="510"/>
      <c r="H6589" s="423"/>
      <c r="I6589" s="422">
        <f t="shared" si="1840"/>
        <v>0</v>
      </c>
      <c r="J6589" s="422">
        <f t="shared" si="1841"/>
        <v>0</v>
      </c>
      <c r="K6589" s="419"/>
      <c r="L6589" s="423">
        <f t="shared" si="1842"/>
        <v>0</v>
      </c>
      <c r="M6589" s="423">
        <f t="shared" si="1843"/>
        <v>0</v>
      </c>
      <c r="N6589" s="424">
        <f t="shared" si="1844"/>
        <v>0</v>
      </c>
      <c r="O6589" s="424">
        <f t="shared" si="1845"/>
        <v>0</v>
      </c>
      <c r="P6589" s="420"/>
      <c r="Q6589" s="532"/>
      <c r="R6589" s="526" t="str">
        <f t="shared" si="1833"/>
        <v/>
      </c>
      <c r="S6589" s="526" t="str">
        <f t="shared" si="1832"/>
        <v/>
      </c>
      <c r="V6589" s="433">
        <f>VLOOKUP(A6589,[3]Cartilha!$A:$A,1,FALSE)</f>
        <v>100565</v>
      </c>
      <c r="W6589" s="367"/>
    </row>
    <row r="6590" spans="1:23" ht="22.5" hidden="1" x14ac:dyDescent="0.2">
      <c r="A6590" s="623">
        <v>100566</v>
      </c>
      <c r="B6590" s="616" t="s">
        <v>3171</v>
      </c>
      <c r="C6590" s="620" t="s">
        <v>3614</v>
      </c>
      <c r="D6590" s="612" t="s">
        <v>171</v>
      </c>
      <c r="E6590" s="621">
        <v>124.7</v>
      </c>
      <c r="F6590" s="614">
        <f t="shared" si="1831"/>
        <v>150.34</v>
      </c>
      <c r="G6590" s="510"/>
      <c r="H6590" s="423"/>
      <c r="I6590" s="422">
        <f t="shared" si="1840"/>
        <v>0</v>
      </c>
      <c r="J6590" s="422">
        <f t="shared" si="1841"/>
        <v>0</v>
      </c>
      <c r="K6590" s="419"/>
      <c r="L6590" s="423">
        <f t="shared" si="1842"/>
        <v>0</v>
      </c>
      <c r="M6590" s="423">
        <f t="shared" si="1843"/>
        <v>0</v>
      </c>
      <c r="N6590" s="424">
        <f t="shared" si="1844"/>
        <v>0</v>
      </c>
      <c r="O6590" s="424">
        <f t="shared" si="1845"/>
        <v>0</v>
      </c>
      <c r="P6590" s="420"/>
      <c r="Q6590" s="532"/>
      <c r="R6590" s="526" t="str">
        <f t="shared" si="1833"/>
        <v/>
      </c>
      <c r="S6590" s="526" t="str">
        <f t="shared" si="1832"/>
        <v/>
      </c>
      <c r="V6590" s="433">
        <f>VLOOKUP(A6590,[3]Cartilha!$A:$A,1,FALSE)</f>
        <v>100566</v>
      </c>
      <c r="W6590" s="367"/>
    </row>
    <row r="6591" spans="1:23" ht="22.5" hidden="1" x14ac:dyDescent="0.2">
      <c r="A6591" s="623">
        <v>100567</v>
      </c>
      <c r="B6591" s="616" t="s">
        <v>3171</v>
      </c>
      <c r="C6591" s="620" t="s">
        <v>3615</v>
      </c>
      <c r="D6591" s="612" t="s">
        <v>171</v>
      </c>
      <c r="E6591" s="621">
        <v>151.28</v>
      </c>
      <c r="F6591" s="614">
        <f t="shared" si="1831"/>
        <v>182.38</v>
      </c>
      <c r="G6591" s="510"/>
      <c r="H6591" s="423"/>
      <c r="I6591" s="422">
        <f t="shared" si="1840"/>
        <v>0</v>
      </c>
      <c r="J6591" s="422">
        <f t="shared" si="1841"/>
        <v>0</v>
      </c>
      <c r="K6591" s="419"/>
      <c r="L6591" s="423">
        <f t="shared" si="1842"/>
        <v>0</v>
      </c>
      <c r="M6591" s="423">
        <f t="shared" si="1843"/>
        <v>0</v>
      </c>
      <c r="N6591" s="424">
        <f t="shared" si="1844"/>
        <v>0</v>
      </c>
      <c r="O6591" s="424">
        <f t="shared" si="1845"/>
        <v>0</v>
      </c>
      <c r="P6591" s="420"/>
      <c r="Q6591" s="532"/>
      <c r="R6591" s="526" t="str">
        <f t="shared" si="1833"/>
        <v/>
      </c>
      <c r="S6591" s="526" t="str">
        <f t="shared" si="1832"/>
        <v/>
      </c>
      <c r="V6591" s="433">
        <f>VLOOKUP(A6591,[3]Cartilha!$A:$A,1,FALSE)</f>
        <v>100567</v>
      </c>
      <c r="W6591" s="367"/>
    </row>
    <row r="6592" spans="1:23" ht="22.5" hidden="1" x14ac:dyDescent="0.2">
      <c r="A6592" s="623">
        <v>100568</v>
      </c>
      <c r="B6592" s="616" t="s">
        <v>3171</v>
      </c>
      <c r="C6592" s="620" t="s">
        <v>3616</v>
      </c>
      <c r="D6592" s="612" t="s">
        <v>171</v>
      </c>
      <c r="E6592" s="621">
        <v>177.45</v>
      </c>
      <c r="F6592" s="614">
        <f t="shared" si="1831"/>
        <v>213.93</v>
      </c>
      <c r="G6592" s="510"/>
      <c r="H6592" s="423"/>
      <c r="I6592" s="422">
        <f t="shared" si="1840"/>
        <v>0</v>
      </c>
      <c r="J6592" s="422">
        <f t="shared" si="1841"/>
        <v>0</v>
      </c>
      <c r="K6592" s="419"/>
      <c r="L6592" s="423">
        <f t="shared" si="1842"/>
        <v>0</v>
      </c>
      <c r="M6592" s="423">
        <f t="shared" si="1843"/>
        <v>0</v>
      </c>
      <c r="N6592" s="424">
        <f t="shared" si="1844"/>
        <v>0</v>
      </c>
      <c r="O6592" s="424">
        <f t="shared" si="1845"/>
        <v>0</v>
      </c>
      <c r="P6592" s="420"/>
      <c r="Q6592" s="532"/>
      <c r="R6592" s="526" t="str">
        <f t="shared" si="1833"/>
        <v/>
      </c>
      <c r="S6592" s="526" t="str">
        <f t="shared" si="1832"/>
        <v/>
      </c>
      <c r="V6592" s="433">
        <f>VLOOKUP(A6592,[3]Cartilha!$A:$A,1,FALSE)</f>
        <v>100568</v>
      </c>
      <c r="W6592" s="367"/>
    </row>
    <row r="6593" spans="1:23" ht="22.5" hidden="1" x14ac:dyDescent="0.2">
      <c r="A6593" s="623">
        <v>100569</v>
      </c>
      <c r="B6593" s="616" t="s">
        <v>3171</v>
      </c>
      <c r="C6593" s="620" t="s">
        <v>3617</v>
      </c>
      <c r="D6593" s="612" t="s">
        <v>171</v>
      </c>
      <c r="E6593" s="621">
        <v>117.22</v>
      </c>
      <c r="F6593" s="614">
        <f t="shared" si="1831"/>
        <v>141.32</v>
      </c>
      <c r="G6593" s="510"/>
      <c r="H6593" s="423"/>
      <c r="I6593" s="422">
        <f t="shared" si="1840"/>
        <v>0</v>
      </c>
      <c r="J6593" s="422">
        <f t="shared" si="1841"/>
        <v>0</v>
      </c>
      <c r="K6593" s="419"/>
      <c r="L6593" s="423">
        <f t="shared" si="1842"/>
        <v>0</v>
      </c>
      <c r="M6593" s="423">
        <f t="shared" si="1843"/>
        <v>0</v>
      </c>
      <c r="N6593" s="424">
        <f t="shared" si="1844"/>
        <v>0</v>
      </c>
      <c r="O6593" s="424">
        <f t="shared" si="1845"/>
        <v>0</v>
      </c>
      <c r="P6593" s="420"/>
      <c r="Q6593" s="532"/>
      <c r="R6593" s="526" t="str">
        <f t="shared" si="1833"/>
        <v/>
      </c>
      <c r="S6593" s="526" t="str">
        <f t="shared" si="1832"/>
        <v/>
      </c>
      <c r="V6593" s="433">
        <f>VLOOKUP(A6593,[3]Cartilha!$A:$A,1,FALSE)</f>
        <v>100569</v>
      </c>
      <c r="W6593" s="367"/>
    </row>
    <row r="6594" spans="1:23" ht="22.5" hidden="1" x14ac:dyDescent="0.2">
      <c r="A6594" s="623">
        <v>100570</v>
      </c>
      <c r="B6594" s="616" t="s">
        <v>3171</v>
      </c>
      <c r="C6594" s="620" t="s">
        <v>3618</v>
      </c>
      <c r="D6594" s="612" t="s">
        <v>171</v>
      </c>
      <c r="E6594" s="621">
        <v>146.13</v>
      </c>
      <c r="F6594" s="614">
        <f t="shared" si="1831"/>
        <v>176.17</v>
      </c>
      <c r="G6594" s="510"/>
      <c r="H6594" s="423"/>
      <c r="I6594" s="422">
        <f t="shared" si="1840"/>
        <v>0</v>
      </c>
      <c r="J6594" s="422">
        <f t="shared" si="1841"/>
        <v>0</v>
      </c>
      <c r="K6594" s="419"/>
      <c r="L6594" s="423">
        <f t="shared" si="1842"/>
        <v>0</v>
      </c>
      <c r="M6594" s="423">
        <f t="shared" si="1843"/>
        <v>0</v>
      </c>
      <c r="N6594" s="424">
        <f t="shared" si="1844"/>
        <v>0</v>
      </c>
      <c r="O6594" s="424">
        <f t="shared" si="1845"/>
        <v>0</v>
      </c>
      <c r="P6594" s="420"/>
      <c r="Q6594" s="532"/>
      <c r="R6594" s="526" t="str">
        <f t="shared" si="1833"/>
        <v/>
      </c>
      <c r="S6594" s="526" t="str">
        <f t="shared" si="1832"/>
        <v/>
      </c>
      <c r="V6594" s="433">
        <f>VLOOKUP(A6594,[3]Cartilha!$A:$A,1,FALSE)</f>
        <v>100570</v>
      </c>
      <c r="W6594" s="367"/>
    </row>
    <row r="6595" spans="1:23" ht="22.5" hidden="1" x14ac:dyDescent="0.2">
      <c r="A6595" s="623">
        <v>100571</v>
      </c>
      <c r="B6595" s="616" t="s">
        <v>3171</v>
      </c>
      <c r="C6595" s="620" t="s">
        <v>3619</v>
      </c>
      <c r="D6595" s="612" t="s">
        <v>171</v>
      </c>
      <c r="E6595" s="621">
        <v>170.31</v>
      </c>
      <c r="F6595" s="614">
        <f t="shared" si="1831"/>
        <v>205.33</v>
      </c>
      <c r="G6595" s="510"/>
      <c r="H6595" s="423"/>
      <c r="I6595" s="422">
        <f t="shared" si="1840"/>
        <v>0</v>
      </c>
      <c r="J6595" s="422">
        <f t="shared" si="1841"/>
        <v>0</v>
      </c>
      <c r="K6595" s="419"/>
      <c r="L6595" s="423">
        <f t="shared" si="1842"/>
        <v>0</v>
      </c>
      <c r="M6595" s="423">
        <f t="shared" si="1843"/>
        <v>0</v>
      </c>
      <c r="N6595" s="424">
        <f t="shared" si="1844"/>
        <v>0</v>
      </c>
      <c r="O6595" s="424">
        <f t="shared" si="1845"/>
        <v>0</v>
      </c>
      <c r="P6595" s="420"/>
      <c r="Q6595" s="532"/>
      <c r="R6595" s="526" t="str">
        <f t="shared" si="1833"/>
        <v/>
      </c>
      <c r="S6595" s="526" t="str">
        <f t="shared" si="1832"/>
        <v/>
      </c>
      <c r="V6595" s="433">
        <f>VLOOKUP(A6595,[3]Cartilha!$A:$A,1,FALSE)</f>
        <v>100571</v>
      </c>
      <c r="W6595" s="367"/>
    </row>
    <row r="6596" spans="1:23" ht="22.5" hidden="1" x14ac:dyDescent="0.2">
      <c r="A6596" s="623">
        <v>100572</v>
      </c>
      <c r="B6596" s="616" t="s">
        <v>3171</v>
      </c>
      <c r="C6596" s="620" t="s">
        <v>3620</v>
      </c>
      <c r="D6596" s="612" t="s">
        <v>171</v>
      </c>
      <c r="E6596" s="621">
        <v>73.16</v>
      </c>
      <c r="F6596" s="614">
        <f t="shared" si="1831"/>
        <v>88.2</v>
      </c>
      <c r="G6596" s="510"/>
      <c r="H6596" s="423"/>
      <c r="I6596" s="422">
        <f t="shared" si="1840"/>
        <v>0</v>
      </c>
      <c r="J6596" s="422">
        <f t="shared" si="1841"/>
        <v>0</v>
      </c>
      <c r="K6596" s="419"/>
      <c r="L6596" s="423">
        <f t="shared" si="1842"/>
        <v>0</v>
      </c>
      <c r="M6596" s="423">
        <f t="shared" si="1843"/>
        <v>0</v>
      </c>
      <c r="N6596" s="424">
        <f t="shared" si="1844"/>
        <v>0</v>
      </c>
      <c r="O6596" s="424">
        <f t="shared" si="1845"/>
        <v>0</v>
      </c>
      <c r="P6596" s="420"/>
      <c r="Q6596" s="532"/>
      <c r="R6596" s="526" t="str">
        <f t="shared" si="1833"/>
        <v/>
      </c>
      <c r="S6596" s="526" t="str">
        <f t="shared" si="1832"/>
        <v/>
      </c>
      <c r="V6596" s="433">
        <f>VLOOKUP(A6596,[3]Cartilha!$A:$A,1,FALSE)</f>
        <v>100572</v>
      </c>
      <c r="W6596" s="367"/>
    </row>
    <row r="6597" spans="1:23" ht="22.5" hidden="1" x14ac:dyDescent="0.2">
      <c r="A6597" s="623">
        <v>100573</v>
      </c>
      <c r="B6597" s="616" t="s">
        <v>3171</v>
      </c>
      <c r="C6597" s="620" t="s">
        <v>3621</v>
      </c>
      <c r="D6597" s="612" t="s">
        <v>171</v>
      </c>
      <c r="E6597" s="621">
        <v>65.39</v>
      </c>
      <c r="F6597" s="614">
        <f t="shared" si="1831"/>
        <v>78.83</v>
      </c>
      <c r="G6597" s="510"/>
      <c r="H6597" s="423"/>
      <c r="I6597" s="422">
        <f t="shared" si="1840"/>
        <v>0</v>
      </c>
      <c r="J6597" s="422">
        <f t="shared" si="1841"/>
        <v>0</v>
      </c>
      <c r="K6597" s="419"/>
      <c r="L6597" s="423">
        <f t="shared" si="1842"/>
        <v>0</v>
      </c>
      <c r="M6597" s="423">
        <f t="shared" si="1843"/>
        <v>0</v>
      </c>
      <c r="N6597" s="424">
        <f t="shared" si="1844"/>
        <v>0</v>
      </c>
      <c r="O6597" s="424">
        <f t="shared" si="1845"/>
        <v>0</v>
      </c>
      <c r="P6597" s="420"/>
      <c r="Q6597" s="532"/>
      <c r="R6597" s="526" t="str">
        <f t="shared" si="1833"/>
        <v/>
      </c>
      <c r="S6597" s="526" t="str">
        <f t="shared" si="1832"/>
        <v/>
      </c>
      <c r="V6597" s="433">
        <f>VLOOKUP(A6597,[3]Cartilha!$A:$A,1,FALSE)</f>
        <v>100573</v>
      </c>
      <c r="W6597" s="367"/>
    </row>
    <row r="6598" spans="1:23" hidden="1" x14ac:dyDescent="0.2">
      <c r="A6598" s="623">
        <v>100574</v>
      </c>
      <c r="B6598" s="616" t="s">
        <v>3171</v>
      </c>
      <c r="C6598" s="620" t="s">
        <v>3622</v>
      </c>
      <c r="D6598" s="612" t="s">
        <v>171</v>
      </c>
      <c r="E6598" s="621">
        <v>1.32</v>
      </c>
      <c r="F6598" s="614">
        <f t="shared" si="1831"/>
        <v>1.59</v>
      </c>
      <c r="G6598" s="510"/>
      <c r="H6598" s="423"/>
      <c r="I6598" s="422">
        <f t="shared" si="1840"/>
        <v>0</v>
      </c>
      <c r="J6598" s="422">
        <f t="shared" si="1841"/>
        <v>0</v>
      </c>
      <c r="K6598" s="419"/>
      <c r="L6598" s="423">
        <f t="shared" si="1842"/>
        <v>0</v>
      </c>
      <c r="M6598" s="423">
        <f t="shared" si="1843"/>
        <v>0</v>
      </c>
      <c r="N6598" s="424">
        <f t="shared" si="1844"/>
        <v>0</v>
      </c>
      <c r="O6598" s="424">
        <f t="shared" si="1845"/>
        <v>0</v>
      </c>
      <c r="P6598" s="420"/>
      <c r="Q6598" s="532"/>
      <c r="R6598" s="526" t="str">
        <f t="shared" si="1833"/>
        <v/>
      </c>
      <c r="S6598" s="526" t="str">
        <f t="shared" si="1832"/>
        <v/>
      </c>
      <c r="V6598" s="433">
        <f>VLOOKUP(A6598,[3]Cartilha!$A:$A,1,FALSE)</f>
        <v>100574</v>
      </c>
      <c r="W6598" s="367"/>
    </row>
    <row r="6599" spans="1:23" hidden="1" x14ac:dyDescent="0.2">
      <c r="A6599" s="623">
        <v>100575</v>
      </c>
      <c r="B6599" s="616" t="s">
        <v>3171</v>
      </c>
      <c r="C6599" s="620" t="s">
        <v>3623</v>
      </c>
      <c r="D6599" s="612" t="s">
        <v>170</v>
      </c>
      <c r="E6599" s="621">
        <v>0.12</v>
      </c>
      <c r="F6599" s="614">
        <f t="shared" si="1831"/>
        <v>0.14000000000000001</v>
      </c>
      <c r="G6599" s="510"/>
      <c r="H6599" s="423"/>
      <c r="I6599" s="422">
        <f t="shared" si="1840"/>
        <v>0</v>
      </c>
      <c r="J6599" s="422">
        <f t="shared" si="1841"/>
        <v>0</v>
      </c>
      <c r="K6599" s="419"/>
      <c r="L6599" s="423">
        <f t="shared" si="1842"/>
        <v>0</v>
      </c>
      <c r="M6599" s="423">
        <f t="shared" si="1843"/>
        <v>0</v>
      </c>
      <c r="N6599" s="424">
        <f t="shared" si="1844"/>
        <v>0</v>
      </c>
      <c r="O6599" s="424">
        <f t="shared" si="1845"/>
        <v>0</v>
      </c>
      <c r="P6599" s="420"/>
      <c r="Q6599" s="532"/>
      <c r="R6599" s="526" t="str">
        <f t="shared" si="1833"/>
        <v/>
      </c>
      <c r="S6599" s="526" t="str">
        <f t="shared" si="1832"/>
        <v/>
      </c>
      <c r="V6599" s="433">
        <f>VLOOKUP(A6599,[3]Cartilha!$A:$A,1,FALSE)</f>
        <v>100575</v>
      </c>
      <c r="W6599" s="367"/>
    </row>
    <row r="6600" spans="1:23" hidden="1" x14ac:dyDescent="0.2">
      <c r="A6600" s="623">
        <v>100576</v>
      </c>
      <c r="B6600" s="616" t="s">
        <v>3171</v>
      </c>
      <c r="C6600" s="620" t="s">
        <v>3610</v>
      </c>
      <c r="D6600" s="612" t="s">
        <v>170</v>
      </c>
      <c r="E6600" s="621">
        <v>2.29</v>
      </c>
      <c r="F6600" s="614">
        <f t="shared" si="1831"/>
        <v>2.76</v>
      </c>
      <c r="G6600" s="510"/>
      <c r="H6600" s="423"/>
      <c r="I6600" s="422">
        <f t="shared" si="1840"/>
        <v>0</v>
      </c>
      <c r="J6600" s="422">
        <f t="shared" si="1841"/>
        <v>0</v>
      </c>
      <c r="K6600" s="419"/>
      <c r="L6600" s="423">
        <f t="shared" si="1842"/>
        <v>0</v>
      </c>
      <c r="M6600" s="423">
        <f t="shared" si="1843"/>
        <v>0</v>
      </c>
      <c r="N6600" s="424">
        <f t="shared" si="1844"/>
        <v>0</v>
      </c>
      <c r="O6600" s="424">
        <f t="shared" si="1845"/>
        <v>0</v>
      </c>
      <c r="P6600" s="420"/>
      <c r="Q6600" s="532"/>
      <c r="R6600" s="526" t="str">
        <f t="shared" si="1833"/>
        <v/>
      </c>
      <c r="S6600" s="526" t="str">
        <f t="shared" si="1832"/>
        <v/>
      </c>
      <c r="V6600" s="433">
        <f>VLOOKUP(A6600,[3]Cartilha!$A:$A,1,FALSE)</f>
        <v>100576</v>
      </c>
      <c r="W6600" s="367"/>
    </row>
    <row r="6601" spans="1:23" hidden="1" x14ac:dyDescent="0.2">
      <c r="A6601" s="623">
        <v>100577</v>
      </c>
      <c r="B6601" s="616" t="s">
        <v>3171</v>
      </c>
      <c r="C6601" s="620" t="s">
        <v>3611</v>
      </c>
      <c r="D6601" s="612" t="s">
        <v>170</v>
      </c>
      <c r="E6601" s="621">
        <v>1.06</v>
      </c>
      <c r="F6601" s="614">
        <f t="shared" si="1831"/>
        <v>1.28</v>
      </c>
      <c r="G6601" s="510"/>
      <c r="H6601" s="423"/>
      <c r="I6601" s="422">
        <f t="shared" si="1840"/>
        <v>0</v>
      </c>
      <c r="J6601" s="422">
        <f t="shared" si="1841"/>
        <v>0</v>
      </c>
      <c r="K6601" s="419"/>
      <c r="L6601" s="423">
        <f t="shared" si="1842"/>
        <v>0</v>
      </c>
      <c r="M6601" s="423">
        <f t="shared" si="1843"/>
        <v>0</v>
      </c>
      <c r="N6601" s="424">
        <f t="shared" si="1844"/>
        <v>0</v>
      </c>
      <c r="O6601" s="424">
        <f t="shared" si="1845"/>
        <v>0</v>
      </c>
      <c r="P6601" s="420"/>
      <c r="Q6601" s="532"/>
      <c r="R6601" s="526" t="str">
        <f t="shared" si="1833"/>
        <v/>
      </c>
      <c r="S6601" s="526" t="str">
        <f t="shared" si="1832"/>
        <v/>
      </c>
      <c r="V6601" s="433">
        <f>VLOOKUP(A6601,[3]Cartilha!$A:$A,1,FALSE)</f>
        <v>100577</v>
      </c>
      <c r="W6601" s="367"/>
    </row>
    <row r="6602" spans="1:23" x14ac:dyDescent="0.2">
      <c r="A6602" s="623" t="s">
        <v>2125</v>
      </c>
      <c r="B6602" s="616"/>
      <c r="C6602" s="620" t="s">
        <v>36</v>
      </c>
      <c r="D6602" s="612">
        <v>0</v>
      </c>
      <c r="E6602" s="621"/>
      <c r="F6602" s="614">
        <f t="shared" si="1831"/>
        <v>0</v>
      </c>
      <c r="G6602" s="518"/>
      <c r="H6602" s="446"/>
      <c r="I6602" s="447"/>
      <c r="J6602" s="448"/>
      <c r="K6602" s="419"/>
      <c r="L6602" s="446"/>
      <c r="M6602" s="446"/>
      <c r="N6602" s="447"/>
      <c r="O6602" s="448"/>
      <c r="P6602" s="420"/>
      <c r="Q6602" s="525" t="str">
        <f>IF(OR(SUM(J6603:J6610)&gt;0,SUM(O6603:O6610)&gt;0),"xx","")</f>
        <v>xx</v>
      </c>
      <c r="R6602" s="526" t="str">
        <f t="shared" si="1833"/>
        <v>x</v>
      </c>
      <c r="S6602" s="526" t="str">
        <f t="shared" si="1832"/>
        <v>x</v>
      </c>
      <c r="V6602" s="433" t="str">
        <f>VLOOKUP(A6602,[3]Cartilha!$A:$A,1,FALSE)</f>
        <v>11.1.4</v>
      </c>
      <c r="W6602" s="367"/>
    </row>
    <row r="6603" spans="1:23" x14ac:dyDescent="0.2">
      <c r="A6603" s="623">
        <v>531000</v>
      </c>
      <c r="B6603" s="622" t="s">
        <v>5879</v>
      </c>
      <c r="C6603" s="620" t="s">
        <v>1773</v>
      </c>
      <c r="D6603" s="612" t="s">
        <v>5868</v>
      </c>
      <c r="E6603" s="621">
        <v>142.964</v>
      </c>
      <c r="F6603" s="614">
        <f t="shared" si="1831"/>
        <v>172.36</v>
      </c>
      <c r="G6603" s="510">
        <v>76.94</v>
      </c>
      <c r="H6603" s="423">
        <f>F6603</f>
        <v>172.36</v>
      </c>
      <c r="I6603" s="422">
        <f t="shared" ref="I6603:I6610" si="1846">IF(ISBLANK(E6603),0,ROUND(F6603*G6603,2))</f>
        <v>13261.38</v>
      </c>
      <c r="J6603" s="422">
        <f t="shared" ref="J6603:J6610" si="1847">IF(ISBLANK(G6603),0,ROUND(G6603*H6603,2))</f>
        <v>13261.38</v>
      </c>
      <c r="K6603" s="419"/>
      <c r="L6603" s="423">
        <f t="shared" ref="L6603:M6610" si="1848">G6603</f>
        <v>76.94</v>
      </c>
      <c r="M6603" s="423">
        <f t="shared" si="1848"/>
        <v>172.36</v>
      </c>
      <c r="N6603" s="424">
        <f t="shared" ref="N6603:N6610" si="1849">IF(ISBLANK(E6603),0,ROUND(F6603*L6603,2))</f>
        <v>13261.38</v>
      </c>
      <c r="O6603" s="424">
        <f t="shared" ref="O6603:O6610" si="1850">IF(ISBLANK(L6603),0,ROUND(L6603*M6603,2))</f>
        <v>13261.38</v>
      </c>
      <c r="P6603" s="420"/>
      <c r="Q6603" s="532"/>
      <c r="R6603" s="526" t="str">
        <f t="shared" si="1833"/>
        <v>x</v>
      </c>
      <c r="S6603" s="526" t="str">
        <f t="shared" si="1832"/>
        <v>x</v>
      </c>
      <c r="V6603" s="433">
        <f>VLOOKUP(A6603,[3]Cartilha!$A:$A,1,FALSE)</f>
        <v>531000</v>
      </c>
      <c r="W6603" s="367"/>
    </row>
    <row r="6604" spans="1:23" hidden="1" x14ac:dyDescent="0.2">
      <c r="A6604" s="623">
        <v>530200</v>
      </c>
      <c r="B6604" s="622" t="s">
        <v>5879</v>
      </c>
      <c r="C6604" s="620" t="s">
        <v>1774</v>
      </c>
      <c r="D6604" s="612" t="s">
        <v>5868</v>
      </c>
      <c r="E6604" s="621">
        <v>110.61000000000001</v>
      </c>
      <c r="F6604" s="614">
        <f t="shared" si="1831"/>
        <v>133.35</v>
      </c>
      <c r="G6604" s="510"/>
      <c r="H6604" s="423"/>
      <c r="I6604" s="422">
        <f t="shared" si="1846"/>
        <v>0</v>
      </c>
      <c r="J6604" s="422">
        <f t="shared" si="1847"/>
        <v>0</v>
      </c>
      <c r="K6604" s="419"/>
      <c r="L6604" s="423">
        <f t="shared" si="1848"/>
        <v>0</v>
      </c>
      <c r="M6604" s="423">
        <f t="shared" si="1848"/>
        <v>0</v>
      </c>
      <c r="N6604" s="424">
        <f t="shared" si="1849"/>
        <v>0</v>
      </c>
      <c r="O6604" s="424">
        <f t="shared" si="1850"/>
        <v>0</v>
      </c>
      <c r="P6604" s="420"/>
      <c r="Q6604" s="532"/>
      <c r="R6604" s="526" t="str">
        <f t="shared" si="1833"/>
        <v/>
      </c>
      <c r="S6604" s="526" t="str">
        <f t="shared" si="1832"/>
        <v/>
      </c>
      <c r="V6604" s="433">
        <f>VLOOKUP(A6604,[3]Cartilha!$A:$A,1,FALSE)</f>
        <v>530200</v>
      </c>
      <c r="W6604" s="367"/>
    </row>
    <row r="6605" spans="1:23" hidden="1" x14ac:dyDescent="0.2">
      <c r="A6605" s="623">
        <v>541000</v>
      </c>
      <c r="B6605" s="622" t="s">
        <v>5879</v>
      </c>
      <c r="C6605" s="620" t="s">
        <v>6467</v>
      </c>
      <c r="D6605" s="612" t="s">
        <v>5868</v>
      </c>
      <c r="E6605" s="621">
        <v>43.701999999999998</v>
      </c>
      <c r="F6605" s="614">
        <f t="shared" si="1831"/>
        <v>52.69</v>
      </c>
      <c r="G6605" s="510"/>
      <c r="H6605" s="423"/>
      <c r="I6605" s="422">
        <f t="shared" si="1846"/>
        <v>0</v>
      </c>
      <c r="J6605" s="422">
        <f t="shared" si="1847"/>
        <v>0</v>
      </c>
      <c r="K6605" s="419"/>
      <c r="L6605" s="423">
        <f t="shared" si="1848"/>
        <v>0</v>
      </c>
      <c r="M6605" s="423">
        <f t="shared" si="1848"/>
        <v>0</v>
      </c>
      <c r="N6605" s="424">
        <f t="shared" si="1849"/>
        <v>0</v>
      </c>
      <c r="O6605" s="424">
        <f t="shared" si="1850"/>
        <v>0</v>
      </c>
      <c r="P6605" s="420"/>
      <c r="Q6605" s="532"/>
      <c r="R6605" s="526" t="str">
        <f t="shared" si="1833"/>
        <v/>
      </c>
      <c r="S6605" s="526" t="str">
        <f t="shared" si="1832"/>
        <v/>
      </c>
      <c r="V6605" s="433">
        <f>VLOOKUP(A6605,[3]Cartilha!$A:$A,1,FALSE)</f>
        <v>541000</v>
      </c>
      <c r="W6605" s="367"/>
    </row>
    <row r="6606" spans="1:23" ht="22.5" hidden="1" x14ac:dyDescent="0.2">
      <c r="A6606" s="623">
        <v>533500</v>
      </c>
      <c r="B6606" s="622" t="s">
        <v>5879</v>
      </c>
      <c r="C6606" s="620" t="s">
        <v>1775</v>
      </c>
      <c r="D6606" s="612" t="s">
        <v>5868</v>
      </c>
      <c r="E6606" s="621">
        <v>40.692499999999995</v>
      </c>
      <c r="F6606" s="614">
        <f t="shared" si="1831"/>
        <v>49.06</v>
      </c>
      <c r="G6606" s="510"/>
      <c r="H6606" s="423"/>
      <c r="I6606" s="422">
        <f t="shared" si="1846"/>
        <v>0</v>
      </c>
      <c r="J6606" s="422">
        <f t="shared" si="1847"/>
        <v>0</v>
      </c>
      <c r="K6606" s="419"/>
      <c r="L6606" s="423">
        <f t="shared" si="1848"/>
        <v>0</v>
      </c>
      <c r="M6606" s="423">
        <f t="shared" si="1848"/>
        <v>0</v>
      </c>
      <c r="N6606" s="424">
        <f t="shared" si="1849"/>
        <v>0</v>
      </c>
      <c r="O6606" s="424">
        <f t="shared" si="1850"/>
        <v>0</v>
      </c>
      <c r="P6606" s="420"/>
      <c r="Q6606" s="532"/>
      <c r="R6606" s="526" t="str">
        <f t="shared" si="1833"/>
        <v/>
      </c>
      <c r="S6606" s="526" t="str">
        <f t="shared" si="1832"/>
        <v/>
      </c>
      <c r="V6606" s="433">
        <f>VLOOKUP(A6606,[3]Cartilha!$A:$A,1,FALSE)</f>
        <v>533500</v>
      </c>
      <c r="W6606" s="367"/>
    </row>
    <row r="6607" spans="1:23" ht="22.5" hidden="1" x14ac:dyDescent="0.2">
      <c r="A6607" s="623">
        <v>542000</v>
      </c>
      <c r="B6607" s="622" t="s">
        <v>5879</v>
      </c>
      <c r="C6607" s="620" t="s">
        <v>1776</v>
      </c>
      <c r="D6607" s="612" t="s">
        <v>5868</v>
      </c>
      <c r="E6607" s="621">
        <v>73.941109999999995</v>
      </c>
      <c r="F6607" s="614">
        <f t="shared" si="1831"/>
        <v>89.14</v>
      </c>
      <c r="G6607" s="510"/>
      <c r="H6607" s="423"/>
      <c r="I6607" s="422">
        <f t="shared" si="1846"/>
        <v>0</v>
      </c>
      <c r="J6607" s="422">
        <f t="shared" si="1847"/>
        <v>0</v>
      </c>
      <c r="K6607" s="419"/>
      <c r="L6607" s="423">
        <f t="shared" si="1848"/>
        <v>0</v>
      </c>
      <c r="M6607" s="423">
        <f t="shared" si="1848"/>
        <v>0</v>
      </c>
      <c r="N6607" s="424">
        <f t="shared" si="1849"/>
        <v>0</v>
      </c>
      <c r="O6607" s="424">
        <f t="shared" si="1850"/>
        <v>0</v>
      </c>
      <c r="P6607" s="420"/>
      <c r="Q6607" s="532"/>
      <c r="R6607" s="526" t="str">
        <f t="shared" si="1833"/>
        <v/>
      </c>
      <c r="S6607" s="526" t="str">
        <f t="shared" si="1832"/>
        <v/>
      </c>
      <c r="V6607" s="433">
        <f>VLOOKUP(A6607,[3]Cartilha!$A:$A,1,FALSE)</f>
        <v>542000</v>
      </c>
      <c r="W6607" s="367"/>
    </row>
    <row r="6608" spans="1:23" hidden="1" x14ac:dyDescent="0.2">
      <c r="A6608" s="623">
        <v>544000</v>
      </c>
      <c r="B6608" s="622" t="s">
        <v>5879</v>
      </c>
      <c r="C6608" s="620" t="s">
        <v>1777</v>
      </c>
      <c r="D6608" s="612" t="s">
        <v>5868</v>
      </c>
      <c r="E6608" s="621">
        <v>95.084630000000004</v>
      </c>
      <c r="F6608" s="614">
        <f t="shared" si="1831"/>
        <v>114.63</v>
      </c>
      <c r="G6608" s="510"/>
      <c r="H6608" s="423"/>
      <c r="I6608" s="422">
        <f t="shared" si="1846"/>
        <v>0</v>
      </c>
      <c r="J6608" s="422">
        <f t="shared" si="1847"/>
        <v>0</v>
      </c>
      <c r="K6608" s="419"/>
      <c r="L6608" s="423">
        <f t="shared" si="1848"/>
        <v>0</v>
      </c>
      <c r="M6608" s="423">
        <f t="shared" si="1848"/>
        <v>0</v>
      </c>
      <c r="N6608" s="424">
        <f t="shared" si="1849"/>
        <v>0</v>
      </c>
      <c r="O6608" s="424">
        <f t="shared" si="1850"/>
        <v>0</v>
      </c>
      <c r="P6608" s="420"/>
      <c r="Q6608" s="532"/>
      <c r="R6608" s="526" t="str">
        <f t="shared" si="1833"/>
        <v/>
      </c>
      <c r="S6608" s="526" t="str">
        <f t="shared" si="1832"/>
        <v/>
      </c>
      <c r="V6608" s="433">
        <f>VLOOKUP(A6608,[3]Cartilha!$A:$A,1,FALSE)</f>
        <v>544000</v>
      </c>
      <c r="W6608" s="367"/>
    </row>
    <row r="6609" spans="1:23" ht="22.5" hidden="1" x14ac:dyDescent="0.2">
      <c r="A6609" s="623">
        <v>546000</v>
      </c>
      <c r="B6609" s="622" t="s">
        <v>5879</v>
      </c>
      <c r="C6609" s="620" t="s">
        <v>1778</v>
      </c>
      <c r="D6609" s="612" t="s">
        <v>5868</v>
      </c>
      <c r="E6609" s="621">
        <v>121.58565</v>
      </c>
      <c r="F6609" s="614">
        <f t="shared" si="1831"/>
        <v>146.58000000000001</v>
      </c>
      <c r="G6609" s="510"/>
      <c r="H6609" s="423"/>
      <c r="I6609" s="422">
        <f t="shared" si="1846"/>
        <v>0</v>
      </c>
      <c r="J6609" s="422">
        <f t="shared" si="1847"/>
        <v>0</v>
      </c>
      <c r="K6609" s="419"/>
      <c r="L6609" s="423">
        <f t="shared" si="1848"/>
        <v>0</v>
      </c>
      <c r="M6609" s="423">
        <f t="shared" si="1848"/>
        <v>0</v>
      </c>
      <c r="N6609" s="424">
        <f t="shared" si="1849"/>
        <v>0</v>
      </c>
      <c r="O6609" s="424">
        <f t="shared" si="1850"/>
        <v>0</v>
      </c>
      <c r="P6609" s="420"/>
      <c r="Q6609" s="532"/>
      <c r="R6609" s="526" t="str">
        <f t="shared" si="1833"/>
        <v/>
      </c>
      <c r="S6609" s="526" t="str">
        <f t="shared" si="1832"/>
        <v/>
      </c>
      <c r="V6609" s="433">
        <f>VLOOKUP(A6609,[3]Cartilha!$A:$A,1,FALSE)</f>
        <v>546000</v>
      </c>
      <c r="W6609" s="367"/>
    </row>
    <row r="6610" spans="1:23" hidden="1" x14ac:dyDescent="0.2">
      <c r="A6610" s="623">
        <v>532000</v>
      </c>
      <c r="B6610" s="622" t="s">
        <v>5879</v>
      </c>
      <c r="C6610" s="620" t="s">
        <v>1779</v>
      </c>
      <c r="D6610" s="612" t="s">
        <v>5868</v>
      </c>
      <c r="E6610" s="621">
        <v>128.4</v>
      </c>
      <c r="F6610" s="614">
        <f t="shared" si="1831"/>
        <v>154.80000000000001</v>
      </c>
      <c r="G6610" s="510"/>
      <c r="H6610" s="423"/>
      <c r="I6610" s="422">
        <f t="shared" si="1846"/>
        <v>0</v>
      </c>
      <c r="J6610" s="422">
        <f t="shared" si="1847"/>
        <v>0</v>
      </c>
      <c r="K6610" s="419"/>
      <c r="L6610" s="423">
        <f t="shared" si="1848"/>
        <v>0</v>
      </c>
      <c r="M6610" s="423">
        <f t="shared" si="1848"/>
        <v>0</v>
      </c>
      <c r="N6610" s="424">
        <f t="shared" si="1849"/>
        <v>0</v>
      </c>
      <c r="O6610" s="424">
        <f t="shared" si="1850"/>
        <v>0</v>
      </c>
      <c r="P6610" s="420"/>
      <c r="Q6610" s="532"/>
      <c r="R6610" s="526" t="str">
        <f t="shared" si="1833"/>
        <v/>
      </c>
      <c r="S6610" s="526" t="str">
        <f t="shared" si="1832"/>
        <v/>
      </c>
      <c r="V6610" s="433">
        <f>VLOOKUP(A6610,[3]Cartilha!$A:$A,1,FALSE)</f>
        <v>532000</v>
      </c>
      <c r="W6610" s="367"/>
    </row>
    <row r="6611" spans="1:23" hidden="1" x14ac:dyDescent="0.2">
      <c r="A6611" s="623" t="s">
        <v>6468</v>
      </c>
      <c r="B6611" s="616"/>
      <c r="C6611" s="620" t="s">
        <v>6469</v>
      </c>
      <c r="D6611" s="612">
        <v>0</v>
      </c>
      <c r="E6611" s="621"/>
      <c r="F6611" s="614">
        <f t="shared" si="1831"/>
        <v>0</v>
      </c>
      <c r="G6611" s="518"/>
      <c r="H6611" s="446"/>
      <c r="I6611" s="447"/>
      <c r="J6611" s="448"/>
      <c r="K6611" s="419"/>
      <c r="L6611" s="446"/>
      <c r="M6611" s="446"/>
      <c r="N6611" s="447"/>
      <c r="O6611" s="448"/>
      <c r="P6611" s="420"/>
      <c r="Q6611" s="525" t="str">
        <f>IF(OR(SUM(J6611)&gt;0,SUM(O6611)&gt;0),"xx","")</f>
        <v/>
      </c>
      <c r="R6611" s="526" t="str">
        <f t="shared" si="1833"/>
        <v/>
      </c>
      <c r="S6611" s="526" t="str">
        <f t="shared" si="1832"/>
        <v/>
      </c>
      <c r="V6611" s="433" t="str">
        <f>VLOOKUP(A6611,[3]Cartilha!$A:$A,1,FALSE)</f>
        <v>11.1.5</v>
      </c>
      <c r="W6611" s="367"/>
    </row>
    <row r="6612" spans="1:23" hidden="1" x14ac:dyDescent="0.2">
      <c r="A6612" s="623" t="s">
        <v>6470</v>
      </c>
      <c r="B6612" s="616"/>
      <c r="C6612" s="620" t="s">
        <v>6471</v>
      </c>
      <c r="D6612" s="612">
        <v>0</v>
      </c>
      <c r="E6612" s="621"/>
      <c r="F6612" s="614">
        <f t="shared" si="1831"/>
        <v>0</v>
      </c>
      <c r="G6612" s="518"/>
      <c r="H6612" s="446"/>
      <c r="I6612" s="447"/>
      <c r="J6612" s="448"/>
      <c r="K6612" s="419"/>
      <c r="L6612" s="446"/>
      <c r="M6612" s="446"/>
      <c r="N6612" s="447"/>
      <c r="O6612" s="448"/>
      <c r="P6612" s="420"/>
      <c r="Q6612" s="525" t="str">
        <f>IF(OR(SUM(J6612)&gt;0,SUM(O6612)&gt;0),"xx","")</f>
        <v/>
      </c>
      <c r="R6612" s="526" t="str">
        <f t="shared" si="1833"/>
        <v/>
      </c>
      <c r="S6612" s="526" t="str">
        <f t="shared" si="1832"/>
        <v/>
      </c>
      <c r="V6612" s="433" t="str">
        <f>VLOOKUP(A6612,[3]Cartilha!$A:$A,1,FALSE)</f>
        <v>11.1.6</v>
      </c>
      <c r="W6612" s="367"/>
    </row>
    <row r="6613" spans="1:23" hidden="1" x14ac:dyDescent="0.2">
      <c r="A6613" s="623" t="s">
        <v>2126</v>
      </c>
      <c r="B6613" s="616"/>
      <c r="C6613" s="620" t="s">
        <v>2</v>
      </c>
      <c r="D6613" s="612">
        <v>0</v>
      </c>
      <c r="E6613" s="621"/>
      <c r="F6613" s="614">
        <f t="shared" si="1831"/>
        <v>0</v>
      </c>
      <c r="G6613" s="518"/>
      <c r="H6613" s="446"/>
      <c r="I6613" s="447"/>
      <c r="J6613" s="448"/>
      <c r="K6613" s="419"/>
      <c r="L6613" s="446"/>
      <c r="M6613" s="446"/>
      <c r="N6613" s="447"/>
      <c r="O6613" s="448"/>
      <c r="P6613" s="420"/>
      <c r="Q6613" s="525" t="str">
        <f>IF(OR(SUM(J6614:J6615)&gt;0,SUM(O6614:O6615)&gt;0),"xx","")</f>
        <v/>
      </c>
      <c r="R6613" s="526" t="str">
        <f t="shared" si="1833"/>
        <v/>
      </c>
      <c r="S6613" s="526" t="str">
        <f t="shared" si="1832"/>
        <v/>
      </c>
      <c r="V6613" s="433" t="str">
        <f>VLOOKUP(A6613,[3]Cartilha!$A:$A,1,FALSE)</f>
        <v>11.1.7</v>
      </c>
      <c r="W6613" s="367"/>
    </row>
    <row r="6614" spans="1:23" hidden="1" x14ac:dyDescent="0.2">
      <c r="A6614" s="623">
        <v>96402</v>
      </c>
      <c r="B6614" s="616" t="s">
        <v>3171</v>
      </c>
      <c r="C6614" s="620" t="s">
        <v>4088</v>
      </c>
      <c r="D6614" s="612" t="s">
        <v>170</v>
      </c>
      <c r="E6614" s="621">
        <v>2.58</v>
      </c>
      <c r="F6614" s="614">
        <f t="shared" si="1831"/>
        <v>3.11</v>
      </c>
      <c r="G6614" s="510"/>
      <c r="H6614" s="423"/>
      <c r="I6614" s="422">
        <f>IF(ISBLANK(E6614),0,ROUND(F6614*G6614,2))</f>
        <v>0</v>
      </c>
      <c r="J6614" s="422">
        <f>IF(ISBLANK(G6614),0,ROUND(G6614*H6614,2))</f>
        <v>0</v>
      </c>
      <c r="K6614" s="419"/>
      <c r="L6614" s="423">
        <f>G6614</f>
        <v>0</v>
      </c>
      <c r="M6614" s="423">
        <f>H6614</f>
        <v>0</v>
      </c>
      <c r="N6614" s="424">
        <f>IF(ISBLANK(E6614),0,ROUND(F6614*L6614,2))</f>
        <v>0</v>
      </c>
      <c r="O6614" s="424">
        <f>IF(ISBLANK(L6614),0,ROUND(L6614*M6614,2))</f>
        <v>0</v>
      </c>
      <c r="P6614" s="420"/>
      <c r="Q6614" s="532"/>
      <c r="R6614" s="526" t="str">
        <f t="shared" si="1833"/>
        <v/>
      </c>
      <c r="S6614" s="526" t="str">
        <f t="shared" si="1832"/>
        <v/>
      </c>
      <c r="V6614" s="433">
        <f>VLOOKUP(A6614,[3]Cartilha!$A:$A,1,FALSE)</f>
        <v>96402</v>
      </c>
      <c r="W6614" s="367"/>
    </row>
    <row r="6615" spans="1:23" hidden="1" x14ac:dyDescent="0.2">
      <c r="A6615" s="623">
        <v>102101</v>
      </c>
      <c r="B6615" s="616" t="s">
        <v>3171</v>
      </c>
      <c r="C6615" s="620" t="s">
        <v>6472</v>
      </c>
      <c r="D6615" s="612" t="s">
        <v>170</v>
      </c>
      <c r="E6615" s="621">
        <v>3.85</v>
      </c>
      <c r="F6615" s="614">
        <f t="shared" ref="F6615:F6678" si="1851">IF(E6615=0,0,ROUND(E6615*(1+E$13)*(1-E$14),2))</f>
        <v>4.6399999999999997</v>
      </c>
      <c r="G6615" s="510"/>
      <c r="H6615" s="423"/>
      <c r="I6615" s="422">
        <f>IF(ISBLANK(E6615),0,ROUND(F6615*G6615,2))</f>
        <v>0</v>
      </c>
      <c r="J6615" s="422">
        <f>IF(ISBLANK(G6615),0,ROUND(G6615*H6615,2))</f>
        <v>0</v>
      </c>
      <c r="K6615" s="419"/>
      <c r="L6615" s="423">
        <f>G6615</f>
        <v>0</v>
      </c>
      <c r="M6615" s="423">
        <f>H6615</f>
        <v>0</v>
      </c>
      <c r="N6615" s="424">
        <f>IF(ISBLANK(E6615),0,ROUND(F6615*L6615,2))</f>
        <v>0</v>
      </c>
      <c r="O6615" s="424">
        <f>IF(ISBLANK(L6615),0,ROUND(L6615*M6615,2))</f>
        <v>0</v>
      </c>
      <c r="P6615" s="420"/>
      <c r="Q6615" s="532"/>
      <c r="R6615" s="526" t="str">
        <f t="shared" si="1833"/>
        <v/>
      </c>
      <c r="S6615" s="526" t="str">
        <f t="shared" si="1832"/>
        <v/>
      </c>
      <c r="V6615" s="433">
        <f>VLOOKUP(A6615,[3]Cartilha!$A:$A,1,FALSE)</f>
        <v>102101</v>
      </c>
      <c r="W6615" s="367"/>
    </row>
    <row r="6616" spans="1:23" hidden="1" x14ac:dyDescent="0.2">
      <c r="A6616" s="623" t="s">
        <v>2127</v>
      </c>
      <c r="B6616" s="616"/>
      <c r="C6616" s="620" t="s">
        <v>6473</v>
      </c>
      <c r="D6616" s="612">
        <v>0</v>
      </c>
      <c r="E6616" s="621"/>
      <c r="F6616" s="614">
        <f t="shared" si="1851"/>
        <v>0</v>
      </c>
      <c r="G6616" s="518"/>
      <c r="H6616" s="446"/>
      <c r="I6616" s="447"/>
      <c r="J6616" s="448"/>
      <c r="K6616" s="419"/>
      <c r="L6616" s="446"/>
      <c r="M6616" s="446"/>
      <c r="N6616" s="447"/>
      <c r="O6616" s="448"/>
      <c r="P6616" s="420"/>
      <c r="Q6616" s="525" t="str">
        <f>IF(OR(SUM(J6617:J6717)&gt;0,SUM(O6617:O6717)&gt;0),"xx","")</f>
        <v/>
      </c>
      <c r="R6616" s="526" t="str">
        <f t="shared" si="1833"/>
        <v/>
      </c>
      <c r="S6616" s="526" t="str">
        <f t="shared" si="1832"/>
        <v/>
      </c>
      <c r="V6616" s="433" t="str">
        <f>VLOOKUP(A6616,[3]Cartilha!$A:$A,1,FALSE)</f>
        <v>11.1.8</v>
      </c>
      <c r="W6616" s="367"/>
    </row>
    <row r="6617" spans="1:23" hidden="1" x14ac:dyDescent="0.2">
      <c r="A6617" s="623">
        <v>97104</v>
      </c>
      <c r="B6617" s="616" t="s">
        <v>3171</v>
      </c>
      <c r="C6617" s="620" t="s">
        <v>6474</v>
      </c>
      <c r="D6617" s="612" t="s">
        <v>170</v>
      </c>
      <c r="E6617" s="621">
        <v>102.42</v>
      </c>
      <c r="F6617" s="614">
        <f t="shared" si="1851"/>
        <v>123.48</v>
      </c>
      <c r="G6617" s="510"/>
      <c r="H6617" s="423"/>
      <c r="I6617" s="422">
        <f t="shared" ref="I6617:I6648" si="1852">IF(ISBLANK(E6617),0,ROUND(F6617*G6617,2))</f>
        <v>0</v>
      </c>
      <c r="J6617" s="422">
        <f t="shared" ref="J6617:J6648" si="1853">IF(ISBLANK(G6617),0,ROUND(G6617*H6617,2))</f>
        <v>0</v>
      </c>
      <c r="K6617" s="419"/>
      <c r="L6617" s="423">
        <f t="shared" ref="L6617:L6648" si="1854">G6617</f>
        <v>0</v>
      </c>
      <c r="M6617" s="423">
        <f t="shared" ref="M6617:M6648" si="1855">H6617</f>
        <v>0</v>
      </c>
      <c r="N6617" s="424">
        <f t="shared" ref="N6617:N6648" si="1856">IF(ISBLANK(E6617),0,ROUND(F6617*L6617,2))</f>
        <v>0</v>
      </c>
      <c r="O6617" s="424">
        <f t="shared" ref="O6617:O6648" si="1857">IF(ISBLANK(L6617),0,ROUND(L6617*M6617,2))</f>
        <v>0</v>
      </c>
      <c r="P6617" s="420"/>
      <c r="Q6617" s="532"/>
      <c r="R6617" s="526" t="str">
        <f t="shared" si="1833"/>
        <v/>
      </c>
      <c r="S6617" s="526" t="str">
        <f t="shared" si="1832"/>
        <v/>
      </c>
      <c r="V6617" s="433">
        <f>VLOOKUP(A6617,[3]Cartilha!$A:$A,1,FALSE)</f>
        <v>97104</v>
      </c>
      <c r="W6617" s="367"/>
    </row>
    <row r="6618" spans="1:23" hidden="1" x14ac:dyDescent="0.2">
      <c r="A6618" s="623">
        <v>97105</v>
      </c>
      <c r="B6618" s="616" t="s">
        <v>3171</v>
      </c>
      <c r="C6618" s="620" t="s">
        <v>6475</v>
      </c>
      <c r="D6618" s="612" t="s">
        <v>170</v>
      </c>
      <c r="E6618" s="621">
        <v>119.64</v>
      </c>
      <c r="F6618" s="614">
        <f t="shared" si="1851"/>
        <v>144.24</v>
      </c>
      <c r="G6618" s="510"/>
      <c r="H6618" s="423"/>
      <c r="I6618" s="422">
        <f t="shared" si="1852"/>
        <v>0</v>
      </c>
      <c r="J6618" s="422">
        <f t="shared" si="1853"/>
        <v>0</v>
      </c>
      <c r="K6618" s="419"/>
      <c r="L6618" s="423">
        <f t="shared" si="1854"/>
        <v>0</v>
      </c>
      <c r="M6618" s="423">
        <f t="shared" si="1855"/>
        <v>0</v>
      </c>
      <c r="N6618" s="424">
        <f t="shared" si="1856"/>
        <v>0</v>
      </c>
      <c r="O6618" s="424">
        <f t="shared" si="1857"/>
        <v>0</v>
      </c>
      <c r="P6618" s="420"/>
      <c r="Q6618" s="532"/>
      <c r="R6618" s="526" t="str">
        <f t="shared" si="1833"/>
        <v/>
      </c>
      <c r="S6618" s="526" t="str">
        <f t="shared" si="1832"/>
        <v/>
      </c>
      <c r="V6618" s="433">
        <f>VLOOKUP(A6618,[3]Cartilha!$A:$A,1,FALSE)</f>
        <v>97105</v>
      </c>
      <c r="W6618" s="367"/>
    </row>
    <row r="6619" spans="1:23" hidden="1" x14ac:dyDescent="0.2">
      <c r="A6619" s="623">
        <v>97106</v>
      </c>
      <c r="B6619" s="616" t="s">
        <v>3171</v>
      </c>
      <c r="C6619" s="620" t="s">
        <v>6476</v>
      </c>
      <c r="D6619" s="612" t="s">
        <v>170</v>
      </c>
      <c r="E6619" s="621">
        <v>130.54</v>
      </c>
      <c r="F6619" s="614">
        <f t="shared" si="1851"/>
        <v>157.38</v>
      </c>
      <c r="G6619" s="510"/>
      <c r="H6619" s="423"/>
      <c r="I6619" s="422">
        <f t="shared" si="1852"/>
        <v>0</v>
      </c>
      <c r="J6619" s="422">
        <f t="shared" si="1853"/>
        <v>0</v>
      </c>
      <c r="K6619" s="419"/>
      <c r="L6619" s="423">
        <f t="shared" si="1854"/>
        <v>0</v>
      </c>
      <c r="M6619" s="423">
        <f t="shared" si="1855"/>
        <v>0</v>
      </c>
      <c r="N6619" s="424">
        <f t="shared" si="1856"/>
        <v>0</v>
      </c>
      <c r="O6619" s="424">
        <f t="shared" si="1857"/>
        <v>0</v>
      </c>
      <c r="P6619" s="420"/>
      <c r="Q6619" s="532"/>
      <c r="R6619" s="526" t="str">
        <f t="shared" si="1833"/>
        <v/>
      </c>
      <c r="S6619" s="526" t="str">
        <f t="shared" si="1832"/>
        <v/>
      </c>
      <c r="V6619" s="433">
        <f>VLOOKUP(A6619,[3]Cartilha!$A:$A,1,FALSE)</f>
        <v>97106</v>
      </c>
      <c r="W6619" s="367"/>
    </row>
    <row r="6620" spans="1:23" hidden="1" x14ac:dyDescent="0.2">
      <c r="A6620" s="623">
        <v>97107</v>
      </c>
      <c r="B6620" s="616" t="s">
        <v>3171</v>
      </c>
      <c r="C6620" s="620" t="s">
        <v>6477</v>
      </c>
      <c r="D6620" s="612" t="s">
        <v>170</v>
      </c>
      <c r="E6620" s="621">
        <v>141.38999999999999</v>
      </c>
      <c r="F6620" s="614">
        <f t="shared" si="1851"/>
        <v>170.46</v>
      </c>
      <c r="G6620" s="510"/>
      <c r="H6620" s="423"/>
      <c r="I6620" s="422">
        <f t="shared" si="1852"/>
        <v>0</v>
      </c>
      <c r="J6620" s="422">
        <f t="shared" si="1853"/>
        <v>0</v>
      </c>
      <c r="K6620" s="419"/>
      <c r="L6620" s="423">
        <f t="shared" si="1854"/>
        <v>0</v>
      </c>
      <c r="M6620" s="423">
        <f t="shared" si="1855"/>
        <v>0</v>
      </c>
      <c r="N6620" s="424">
        <f t="shared" si="1856"/>
        <v>0</v>
      </c>
      <c r="O6620" s="424">
        <f t="shared" si="1857"/>
        <v>0</v>
      </c>
      <c r="P6620" s="420"/>
      <c r="Q6620" s="532"/>
      <c r="R6620" s="526" t="str">
        <f t="shared" si="1833"/>
        <v/>
      </c>
      <c r="S6620" s="526" t="str">
        <f t="shared" si="1832"/>
        <v/>
      </c>
      <c r="V6620" s="433">
        <f>VLOOKUP(A6620,[3]Cartilha!$A:$A,1,FALSE)</f>
        <v>97107</v>
      </c>
      <c r="W6620" s="367"/>
    </row>
    <row r="6621" spans="1:23" hidden="1" x14ac:dyDescent="0.2">
      <c r="A6621" s="623">
        <v>97108</v>
      </c>
      <c r="B6621" s="616" t="s">
        <v>3171</v>
      </c>
      <c r="C6621" s="620" t="s">
        <v>6478</v>
      </c>
      <c r="D6621" s="612" t="s">
        <v>170</v>
      </c>
      <c r="E6621" s="621">
        <v>164.73</v>
      </c>
      <c r="F6621" s="614">
        <f t="shared" si="1851"/>
        <v>198.6</v>
      </c>
      <c r="G6621" s="510"/>
      <c r="H6621" s="423"/>
      <c r="I6621" s="422">
        <f t="shared" si="1852"/>
        <v>0</v>
      </c>
      <c r="J6621" s="422">
        <f t="shared" si="1853"/>
        <v>0</v>
      </c>
      <c r="K6621" s="419"/>
      <c r="L6621" s="423">
        <f t="shared" si="1854"/>
        <v>0</v>
      </c>
      <c r="M6621" s="423">
        <f t="shared" si="1855"/>
        <v>0</v>
      </c>
      <c r="N6621" s="424">
        <f t="shared" si="1856"/>
        <v>0</v>
      </c>
      <c r="O6621" s="424">
        <f t="shared" si="1857"/>
        <v>0</v>
      </c>
      <c r="P6621" s="420"/>
      <c r="Q6621" s="532"/>
      <c r="R6621" s="526" t="str">
        <f t="shared" si="1833"/>
        <v/>
      </c>
      <c r="S6621" s="526" t="str">
        <f t="shared" si="1832"/>
        <v/>
      </c>
      <c r="V6621" s="433">
        <f>VLOOKUP(A6621,[3]Cartilha!$A:$A,1,FALSE)</f>
        <v>97108</v>
      </c>
      <c r="W6621" s="367"/>
    </row>
    <row r="6622" spans="1:23" hidden="1" x14ac:dyDescent="0.2">
      <c r="A6622" s="623">
        <v>97109</v>
      </c>
      <c r="B6622" s="616" t="s">
        <v>3171</v>
      </c>
      <c r="C6622" s="620" t="s">
        <v>6479</v>
      </c>
      <c r="D6622" s="612" t="s">
        <v>170</v>
      </c>
      <c r="E6622" s="621">
        <v>175.52</v>
      </c>
      <c r="F6622" s="614">
        <f t="shared" si="1851"/>
        <v>211.61</v>
      </c>
      <c r="G6622" s="510"/>
      <c r="H6622" s="423"/>
      <c r="I6622" s="422">
        <f t="shared" si="1852"/>
        <v>0</v>
      </c>
      <c r="J6622" s="422">
        <f t="shared" si="1853"/>
        <v>0</v>
      </c>
      <c r="K6622" s="419"/>
      <c r="L6622" s="423">
        <f t="shared" si="1854"/>
        <v>0</v>
      </c>
      <c r="M6622" s="423">
        <f t="shared" si="1855"/>
        <v>0</v>
      </c>
      <c r="N6622" s="424">
        <f t="shared" si="1856"/>
        <v>0</v>
      </c>
      <c r="O6622" s="424">
        <f t="shared" si="1857"/>
        <v>0</v>
      </c>
      <c r="P6622" s="420"/>
      <c r="Q6622" s="532"/>
      <c r="R6622" s="526" t="str">
        <f t="shared" si="1833"/>
        <v/>
      </c>
      <c r="S6622" s="526" t="str">
        <f t="shared" si="1832"/>
        <v/>
      </c>
      <c r="V6622" s="433">
        <f>VLOOKUP(A6622,[3]Cartilha!$A:$A,1,FALSE)</f>
        <v>97109</v>
      </c>
      <c r="W6622" s="367"/>
    </row>
    <row r="6623" spans="1:23" hidden="1" x14ac:dyDescent="0.2">
      <c r="A6623" s="623">
        <v>97110</v>
      </c>
      <c r="B6623" s="616" t="s">
        <v>3171</v>
      </c>
      <c r="C6623" s="620" t="s">
        <v>6480</v>
      </c>
      <c r="D6623" s="612" t="s">
        <v>170</v>
      </c>
      <c r="E6623" s="621">
        <v>172.88</v>
      </c>
      <c r="F6623" s="614">
        <f t="shared" si="1851"/>
        <v>208.42</v>
      </c>
      <c r="G6623" s="510"/>
      <c r="H6623" s="423"/>
      <c r="I6623" s="422">
        <f t="shared" si="1852"/>
        <v>0</v>
      </c>
      <c r="J6623" s="422">
        <f t="shared" si="1853"/>
        <v>0</v>
      </c>
      <c r="K6623" s="419"/>
      <c r="L6623" s="423">
        <f t="shared" si="1854"/>
        <v>0</v>
      </c>
      <c r="M6623" s="423">
        <f t="shared" si="1855"/>
        <v>0</v>
      </c>
      <c r="N6623" s="424">
        <f t="shared" si="1856"/>
        <v>0</v>
      </c>
      <c r="O6623" s="424">
        <f t="shared" si="1857"/>
        <v>0</v>
      </c>
      <c r="P6623" s="420"/>
      <c r="Q6623" s="532"/>
      <c r="R6623" s="526" t="str">
        <f t="shared" si="1833"/>
        <v/>
      </c>
      <c r="S6623" s="526" t="str">
        <f t="shared" si="1832"/>
        <v/>
      </c>
      <c r="V6623" s="433">
        <f>VLOOKUP(A6623,[3]Cartilha!$A:$A,1,FALSE)</f>
        <v>97110</v>
      </c>
      <c r="W6623" s="367"/>
    </row>
    <row r="6624" spans="1:23" hidden="1" x14ac:dyDescent="0.2">
      <c r="A6624" s="623">
        <v>97111</v>
      </c>
      <c r="B6624" s="616" t="s">
        <v>3171</v>
      </c>
      <c r="C6624" s="620" t="s">
        <v>6481</v>
      </c>
      <c r="D6624" s="612" t="s">
        <v>170</v>
      </c>
      <c r="E6624" s="621">
        <v>197</v>
      </c>
      <c r="F6624" s="614">
        <f t="shared" si="1851"/>
        <v>237.5</v>
      </c>
      <c r="G6624" s="510"/>
      <c r="H6624" s="423"/>
      <c r="I6624" s="422">
        <f t="shared" si="1852"/>
        <v>0</v>
      </c>
      <c r="J6624" s="422">
        <f t="shared" si="1853"/>
        <v>0</v>
      </c>
      <c r="K6624" s="419"/>
      <c r="L6624" s="423">
        <f t="shared" si="1854"/>
        <v>0</v>
      </c>
      <c r="M6624" s="423">
        <f t="shared" si="1855"/>
        <v>0</v>
      </c>
      <c r="N6624" s="424">
        <f t="shared" si="1856"/>
        <v>0</v>
      </c>
      <c r="O6624" s="424">
        <f t="shared" si="1857"/>
        <v>0</v>
      </c>
      <c r="P6624" s="420"/>
      <c r="Q6624" s="532"/>
      <c r="R6624" s="526" t="str">
        <f t="shared" si="1833"/>
        <v/>
      </c>
      <c r="S6624" s="526" t="str">
        <f t="shared" si="1832"/>
        <v/>
      </c>
      <c r="V6624" s="433">
        <f>VLOOKUP(A6624,[3]Cartilha!$A:$A,1,FALSE)</f>
        <v>97111</v>
      </c>
      <c r="W6624" s="367"/>
    </row>
    <row r="6625" spans="1:23" hidden="1" x14ac:dyDescent="0.2">
      <c r="A6625" s="623">
        <v>97112</v>
      </c>
      <c r="B6625" s="616" t="s">
        <v>3171</v>
      </c>
      <c r="C6625" s="620" t="s">
        <v>6482</v>
      </c>
      <c r="D6625" s="612" t="s">
        <v>170</v>
      </c>
      <c r="E6625" s="621">
        <v>210.81</v>
      </c>
      <c r="F6625" s="614">
        <f t="shared" si="1851"/>
        <v>254.15</v>
      </c>
      <c r="G6625" s="510"/>
      <c r="H6625" s="423"/>
      <c r="I6625" s="422">
        <f t="shared" si="1852"/>
        <v>0</v>
      </c>
      <c r="J6625" s="422">
        <f t="shared" si="1853"/>
        <v>0</v>
      </c>
      <c r="K6625" s="419"/>
      <c r="L6625" s="423">
        <f t="shared" si="1854"/>
        <v>0</v>
      </c>
      <c r="M6625" s="423">
        <f t="shared" si="1855"/>
        <v>0</v>
      </c>
      <c r="N6625" s="424">
        <f t="shared" si="1856"/>
        <v>0</v>
      </c>
      <c r="O6625" s="424">
        <f t="shared" si="1857"/>
        <v>0</v>
      </c>
      <c r="P6625" s="420"/>
      <c r="Q6625" s="532"/>
      <c r="R6625" s="526" t="str">
        <f t="shared" si="1833"/>
        <v/>
      </c>
      <c r="S6625" s="526" t="str">
        <f t="shared" si="1832"/>
        <v/>
      </c>
      <c r="V6625" s="433">
        <f>VLOOKUP(A6625,[3]Cartilha!$A:$A,1,FALSE)</f>
        <v>97112</v>
      </c>
      <c r="W6625" s="367"/>
    </row>
    <row r="6626" spans="1:23" hidden="1" x14ac:dyDescent="0.2">
      <c r="A6626" s="623">
        <v>97113</v>
      </c>
      <c r="B6626" s="616" t="s">
        <v>3171</v>
      </c>
      <c r="C6626" s="620" t="s">
        <v>6483</v>
      </c>
      <c r="D6626" s="612" t="s">
        <v>170</v>
      </c>
      <c r="E6626" s="621">
        <v>2.29</v>
      </c>
      <c r="F6626" s="614">
        <f t="shared" si="1851"/>
        <v>2.76</v>
      </c>
      <c r="G6626" s="510"/>
      <c r="H6626" s="423"/>
      <c r="I6626" s="422">
        <f t="shared" si="1852"/>
        <v>0</v>
      </c>
      <c r="J6626" s="422">
        <f t="shared" si="1853"/>
        <v>0</v>
      </c>
      <c r="K6626" s="419"/>
      <c r="L6626" s="423">
        <f t="shared" si="1854"/>
        <v>0</v>
      </c>
      <c r="M6626" s="423">
        <f t="shared" si="1855"/>
        <v>0</v>
      </c>
      <c r="N6626" s="424">
        <f t="shared" si="1856"/>
        <v>0</v>
      </c>
      <c r="O6626" s="424">
        <f t="shared" si="1857"/>
        <v>0</v>
      </c>
      <c r="P6626" s="420"/>
      <c r="Q6626" s="532"/>
      <c r="R6626" s="526" t="str">
        <f t="shared" si="1833"/>
        <v/>
      </c>
      <c r="S6626" s="526" t="str">
        <f t="shared" ref="S6626:S6689" si="1858">IF(Q6626="X","x",IF(Q6626="xx","x",IF(OR(J6626&gt;0,O6626&gt;0),"x","")))</f>
        <v/>
      </c>
      <c r="V6626" s="433">
        <f>VLOOKUP(A6626,[3]Cartilha!$A:$A,1,FALSE)</f>
        <v>97113</v>
      </c>
      <c r="W6626" s="367"/>
    </row>
    <row r="6627" spans="1:23" ht="22.5" hidden="1" x14ac:dyDescent="0.2">
      <c r="A6627" s="623">
        <v>97116</v>
      </c>
      <c r="B6627" s="616" t="s">
        <v>3171</v>
      </c>
      <c r="C6627" s="620" t="s">
        <v>6484</v>
      </c>
      <c r="D6627" s="612" t="s">
        <v>7037</v>
      </c>
      <c r="E6627" s="621">
        <v>20.55</v>
      </c>
      <c r="F6627" s="614">
        <f t="shared" si="1851"/>
        <v>24.78</v>
      </c>
      <c r="G6627" s="510"/>
      <c r="H6627" s="423"/>
      <c r="I6627" s="422">
        <f t="shared" si="1852"/>
        <v>0</v>
      </c>
      <c r="J6627" s="422">
        <f t="shared" si="1853"/>
        <v>0</v>
      </c>
      <c r="K6627" s="419"/>
      <c r="L6627" s="423">
        <f t="shared" si="1854"/>
        <v>0</v>
      </c>
      <c r="M6627" s="423">
        <f t="shared" si="1855"/>
        <v>0</v>
      </c>
      <c r="N6627" s="424">
        <f t="shared" si="1856"/>
        <v>0</v>
      </c>
      <c r="O6627" s="424">
        <f t="shared" si="1857"/>
        <v>0</v>
      </c>
      <c r="P6627" s="420"/>
      <c r="Q6627" s="532"/>
      <c r="R6627" s="526" t="str">
        <f t="shared" si="1833"/>
        <v/>
      </c>
      <c r="S6627" s="526" t="str">
        <f t="shared" si="1858"/>
        <v/>
      </c>
      <c r="V6627" s="433">
        <f>VLOOKUP(A6627,[3]Cartilha!$A:$A,1,FALSE)</f>
        <v>97116</v>
      </c>
      <c r="W6627" s="367"/>
    </row>
    <row r="6628" spans="1:23" ht="22.5" hidden="1" x14ac:dyDescent="0.2">
      <c r="A6628" s="623">
        <v>97117</v>
      </c>
      <c r="B6628" s="616" t="s">
        <v>3171</v>
      </c>
      <c r="C6628" s="620" t="s">
        <v>6485</v>
      </c>
      <c r="D6628" s="612" t="s">
        <v>7037</v>
      </c>
      <c r="E6628" s="621">
        <v>19.27</v>
      </c>
      <c r="F6628" s="614">
        <f t="shared" si="1851"/>
        <v>23.23</v>
      </c>
      <c r="G6628" s="510"/>
      <c r="H6628" s="423"/>
      <c r="I6628" s="422">
        <f t="shared" si="1852"/>
        <v>0</v>
      </c>
      <c r="J6628" s="422">
        <f t="shared" si="1853"/>
        <v>0</v>
      </c>
      <c r="K6628" s="419"/>
      <c r="L6628" s="423">
        <f t="shared" si="1854"/>
        <v>0</v>
      </c>
      <c r="M6628" s="423">
        <f t="shared" si="1855"/>
        <v>0</v>
      </c>
      <c r="N6628" s="424">
        <f t="shared" si="1856"/>
        <v>0</v>
      </c>
      <c r="O6628" s="424">
        <f t="shared" si="1857"/>
        <v>0</v>
      </c>
      <c r="P6628" s="420"/>
      <c r="Q6628" s="532"/>
      <c r="R6628" s="526" t="str">
        <f t="shared" si="1833"/>
        <v/>
      </c>
      <c r="S6628" s="526" t="str">
        <f t="shared" si="1858"/>
        <v/>
      </c>
      <c r="V6628" s="433">
        <f>VLOOKUP(A6628,[3]Cartilha!$A:$A,1,FALSE)</f>
        <v>97117</v>
      </c>
      <c r="W6628" s="367"/>
    </row>
    <row r="6629" spans="1:23" ht="22.5" hidden="1" x14ac:dyDescent="0.2">
      <c r="A6629" s="623">
        <v>97118</v>
      </c>
      <c r="B6629" s="616" t="s">
        <v>3171</v>
      </c>
      <c r="C6629" s="620" t="s">
        <v>6486</v>
      </c>
      <c r="D6629" s="612" t="s">
        <v>7037</v>
      </c>
      <c r="E6629" s="621">
        <v>16.670000000000002</v>
      </c>
      <c r="F6629" s="614">
        <f t="shared" si="1851"/>
        <v>20.100000000000001</v>
      </c>
      <c r="G6629" s="510"/>
      <c r="H6629" s="423"/>
      <c r="I6629" s="422">
        <f t="shared" si="1852"/>
        <v>0</v>
      </c>
      <c r="J6629" s="422">
        <f t="shared" si="1853"/>
        <v>0</v>
      </c>
      <c r="K6629" s="419"/>
      <c r="L6629" s="423">
        <f t="shared" si="1854"/>
        <v>0</v>
      </c>
      <c r="M6629" s="423">
        <f t="shared" si="1855"/>
        <v>0</v>
      </c>
      <c r="N6629" s="424">
        <f t="shared" si="1856"/>
        <v>0</v>
      </c>
      <c r="O6629" s="424">
        <f t="shared" si="1857"/>
        <v>0</v>
      </c>
      <c r="P6629" s="420"/>
      <c r="Q6629" s="532"/>
      <c r="R6629" s="526" t="str">
        <f t="shared" si="1833"/>
        <v/>
      </c>
      <c r="S6629" s="526" t="str">
        <f t="shared" si="1858"/>
        <v/>
      </c>
      <c r="V6629" s="433">
        <f>VLOOKUP(A6629,[3]Cartilha!$A:$A,1,FALSE)</f>
        <v>97118</v>
      </c>
      <c r="W6629" s="367"/>
    </row>
    <row r="6630" spans="1:23" ht="22.5" hidden="1" x14ac:dyDescent="0.2">
      <c r="A6630" s="623">
        <v>97119</v>
      </c>
      <c r="B6630" s="616" t="s">
        <v>3171</v>
      </c>
      <c r="C6630" s="620" t="s">
        <v>6487</v>
      </c>
      <c r="D6630" s="612" t="s">
        <v>7037</v>
      </c>
      <c r="E6630" s="621">
        <v>15.67</v>
      </c>
      <c r="F6630" s="614">
        <f t="shared" si="1851"/>
        <v>18.89</v>
      </c>
      <c r="G6630" s="510"/>
      <c r="H6630" s="423"/>
      <c r="I6630" s="422">
        <f t="shared" si="1852"/>
        <v>0</v>
      </c>
      <c r="J6630" s="422">
        <f t="shared" si="1853"/>
        <v>0</v>
      </c>
      <c r="K6630" s="419"/>
      <c r="L6630" s="423">
        <f t="shared" si="1854"/>
        <v>0</v>
      </c>
      <c r="M6630" s="423">
        <f t="shared" si="1855"/>
        <v>0</v>
      </c>
      <c r="N6630" s="424">
        <f t="shared" si="1856"/>
        <v>0</v>
      </c>
      <c r="O6630" s="424">
        <f t="shared" si="1857"/>
        <v>0</v>
      </c>
      <c r="P6630" s="420"/>
      <c r="Q6630" s="532"/>
      <c r="R6630" s="526" t="str">
        <f t="shared" si="1833"/>
        <v/>
      </c>
      <c r="S6630" s="526" t="str">
        <f t="shared" si="1858"/>
        <v/>
      </c>
      <c r="V6630" s="433">
        <f>VLOOKUP(A6630,[3]Cartilha!$A:$A,1,FALSE)</f>
        <v>97119</v>
      </c>
      <c r="W6630" s="367"/>
    </row>
    <row r="6631" spans="1:23" hidden="1" x14ac:dyDescent="0.2">
      <c r="A6631" s="623">
        <v>97802</v>
      </c>
      <c r="B6631" s="616" t="s">
        <v>3171</v>
      </c>
      <c r="C6631" s="620" t="s">
        <v>4259</v>
      </c>
      <c r="D6631" s="612" t="s">
        <v>170</v>
      </c>
      <c r="E6631" s="621">
        <v>6.65</v>
      </c>
      <c r="F6631" s="614">
        <f t="shared" si="1851"/>
        <v>8.02</v>
      </c>
      <c r="G6631" s="510"/>
      <c r="H6631" s="423"/>
      <c r="I6631" s="422">
        <f t="shared" si="1852"/>
        <v>0</v>
      </c>
      <c r="J6631" s="422">
        <f t="shared" si="1853"/>
        <v>0</v>
      </c>
      <c r="K6631" s="419"/>
      <c r="L6631" s="423">
        <f t="shared" si="1854"/>
        <v>0</v>
      </c>
      <c r="M6631" s="423">
        <f t="shared" si="1855"/>
        <v>0</v>
      </c>
      <c r="N6631" s="424">
        <f t="shared" si="1856"/>
        <v>0</v>
      </c>
      <c r="O6631" s="424">
        <f t="shared" si="1857"/>
        <v>0</v>
      </c>
      <c r="P6631" s="420"/>
      <c r="Q6631" s="532"/>
      <c r="R6631" s="526" t="str">
        <f t="shared" si="1833"/>
        <v/>
      </c>
      <c r="S6631" s="526" t="str">
        <f t="shared" si="1858"/>
        <v/>
      </c>
      <c r="V6631" s="433">
        <f>VLOOKUP(A6631,[3]Cartilha!$A:$A,1,FALSE)</f>
        <v>97802</v>
      </c>
      <c r="W6631" s="367"/>
    </row>
    <row r="6632" spans="1:23" hidden="1" x14ac:dyDescent="0.2">
      <c r="A6632" s="623">
        <v>97803</v>
      </c>
      <c r="B6632" s="616" t="s">
        <v>3171</v>
      </c>
      <c r="C6632" s="620" t="s">
        <v>4260</v>
      </c>
      <c r="D6632" s="612" t="s">
        <v>170</v>
      </c>
      <c r="E6632" s="621">
        <v>10.220000000000001</v>
      </c>
      <c r="F6632" s="614">
        <f t="shared" si="1851"/>
        <v>12.32</v>
      </c>
      <c r="G6632" s="510"/>
      <c r="H6632" s="423"/>
      <c r="I6632" s="422">
        <f t="shared" si="1852"/>
        <v>0</v>
      </c>
      <c r="J6632" s="422">
        <f t="shared" si="1853"/>
        <v>0</v>
      </c>
      <c r="K6632" s="419"/>
      <c r="L6632" s="423">
        <f t="shared" si="1854"/>
        <v>0</v>
      </c>
      <c r="M6632" s="423">
        <f t="shared" si="1855"/>
        <v>0</v>
      </c>
      <c r="N6632" s="424">
        <f t="shared" si="1856"/>
        <v>0</v>
      </c>
      <c r="O6632" s="424">
        <f t="shared" si="1857"/>
        <v>0</v>
      </c>
      <c r="P6632" s="420"/>
      <c r="Q6632" s="532"/>
      <c r="R6632" s="526" t="str">
        <f t="shared" si="1833"/>
        <v/>
      </c>
      <c r="S6632" s="526" t="str">
        <f t="shared" si="1858"/>
        <v/>
      </c>
      <c r="V6632" s="433">
        <f>VLOOKUP(A6632,[3]Cartilha!$A:$A,1,FALSE)</f>
        <v>97803</v>
      </c>
      <c r="W6632" s="367"/>
    </row>
    <row r="6633" spans="1:23" hidden="1" x14ac:dyDescent="0.2">
      <c r="A6633" s="623">
        <v>97805</v>
      </c>
      <c r="B6633" s="616" t="s">
        <v>3171</v>
      </c>
      <c r="C6633" s="620" t="s">
        <v>4261</v>
      </c>
      <c r="D6633" s="612" t="s">
        <v>170</v>
      </c>
      <c r="E6633" s="621">
        <v>16.59</v>
      </c>
      <c r="F6633" s="614">
        <f t="shared" si="1851"/>
        <v>20</v>
      </c>
      <c r="G6633" s="510"/>
      <c r="H6633" s="423"/>
      <c r="I6633" s="422">
        <f t="shared" si="1852"/>
        <v>0</v>
      </c>
      <c r="J6633" s="422">
        <f t="shared" si="1853"/>
        <v>0</v>
      </c>
      <c r="K6633" s="419"/>
      <c r="L6633" s="423">
        <f t="shared" si="1854"/>
        <v>0</v>
      </c>
      <c r="M6633" s="423">
        <f t="shared" si="1855"/>
        <v>0</v>
      </c>
      <c r="N6633" s="424">
        <f t="shared" si="1856"/>
        <v>0</v>
      </c>
      <c r="O6633" s="424">
        <f t="shared" si="1857"/>
        <v>0</v>
      </c>
      <c r="P6633" s="420"/>
      <c r="Q6633" s="532"/>
      <c r="R6633" s="526" t="str">
        <f t="shared" si="1833"/>
        <v/>
      </c>
      <c r="S6633" s="526" t="str">
        <f t="shared" si="1858"/>
        <v/>
      </c>
      <c r="V6633" s="433">
        <f>VLOOKUP(A6633,[3]Cartilha!$A:$A,1,FALSE)</f>
        <v>97805</v>
      </c>
      <c r="W6633" s="367"/>
    </row>
    <row r="6634" spans="1:23" hidden="1" x14ac:dyDescent="0.2">
      <c r="A6634" s="623">
        <v>97806</v>
      </c>
      <c r="B6634" s="616" t="s">
        <v>3171</v>
      </c>
      <c r="C6634" s="620" t="s">
        <v>4262</v>
      </c>
      <c r="D6634" s="612" t="s">
        <v>170</v>
      </c>
      <c r="E6634" s="621">
        <v>20.12</v>
      </c>
      <c r="F6634" s="614">
        <f t="shared" si="1851"/>
        <v>24.26</v>
      </c>
      <c r="G6634" s="510"/>
      <c r="H6634" s="423"/>
      <c r="I6634" s="422">
        <f t="shared" si="1852"/>
        <v>0</v>
      </c>
      <c r="J6634" s="422">
        <f t="shared" si="1853"/>
        <v>0</v>
      </c>
      <c r="K6634" s="419"/>
      <c r="L6634" s="423">
        <f t="shared" si="1854"/>
        <v>0</v>
      </c>
      <c r="M6634" s="423">
        <f t="shared" si="1855"/>
        <v>0</v>
      </c>
      <c r="N6634" s="424">
        <f t="shared" si="1856"/>
        <v>0</v>
      </c>
      <c r="O6634" s="424">
        <f t="shared" si="1857"/>
        <v>0</v>
      </c>
      <c r="P6634" s="420"/>
      <c r="Q6634" s="532"/>
      <c r="R6634" s="526" t="str">
        <f t="shared" si="1833"/>
        <v/>
      </c>
      <c r="S6634" s="526" t="str">
        <f t="shared" si="1858"/>
        <v/>
      </c>
      <c r="V6634" s="433">
        <f>VLOOKUP(A6634,[3]Cartilha!$A:$A,1,FALSE)</f>
        <v>97806</v>
      </c>
      <c r="W6634" s="367"/>
    </row>
    <row r="6635" spans="1:23" hidden="1" x14ac:dyDescent="0.2">
      <c r="A6635" s="623">
        <v>97807</v>
      </c>
      <c r="B6635" s="616" t="s">
        <v>3171</v>
      </c>
      <c r="C6635" s="620" t="s">
        <v>4263</v>
      </c>
      <c r="D6635" s="612" t="s">
        <v>170</v>
      </c>
      <c r="E6635" s="621">
        <v>22.93</v>
      </c>
      <c r="F6635" s="614">
        <f t="shared" si="1851"/>
        <v>27.64</v>
      </c>
      <c r="G6635" s="510"/>
      <c r="H6635" s="423"/>
      <c r="I6635" s="422">
        <f t="shared" si="1852"/>
        <v>0</v>
      </c>
      <c r="J6635" s="422">
        <f t="shared" si="1853"/>
        <v>0</v>
      </c>
      <c r="K6635" s="419"/>
      <c r="L6635" s="423">
        <f t="shared" si="1854"/>
        <v>0</v>
      </c>
      <c r="M6635" s="423">
        <f t="shared" si="1855"/>
        <v>0</v>
      </c>
      <c r="N6635" s="424">
        <f t="shared" si="1856"/>
        <v>0</v>
      </c>
      <c r="O6635" s="424">
        <f t="shared" si="1857"/>
        <v>0</v>
      </c>
      <c r="P6635" s="420"/>
      <c r="Q6635" s="532"/>
      <c r="R6635" s="526" t="str">
        <f t="shared" si="1833"/>
        <v/>
      </c>
      <c r="S6635" s="526" t="str">
        <f t="shared" si="1858"/>
        <v/>
      </c>
      <c r="V6635" s="433">
        <f>VLOOKUP(A6635,[3]Cartilha!$A:$A,1,FALSE)</f>
        <v>97807</v>
      </c>
      <c r="W6635" s="367"/>
    </row>
    <row r="6636" spans="1:23" hidden="1" x14ac:dyDescent="0.2">
      <c r="A6636" s="623">
        <v>97809</v>
      </c>
      <c r="B6636" s="616" t="s">
        <v>3171</v>
      </c>
      <c r="C6636" s="620" t="s">
        <v>4264</v>
      </c>
      <c r="D6636" s="612" t="s">
        <v>170</v>
      </c>
      <c r="E6636" s="621">
        <v>18.55</v>
      </c>
      <c r="F6636" s="614">
        <f t="shared" si="1851"/>
        <v>22.36</v>
      </c>
      <c r="G6636" s="510"/>
      <c r="H6636" s="423"/>
      <c r="I6636" s="422">
        <f t="shared" si="1852"/>
        <v>0</v>
      </c>
      <c r="J6636" s="422">
        <f t="shared" si="1853"/>
        <v>0</v>
      </c>
      <c r="K6636" s="419"/>
      <c r="L6636" s="423">
        <f t="shared" si="1854"/>
        <v>0</v>
      </c>
      <c r="M6636" s="423">
        <f t="shared" si="1855"/>
        <v>0</v>
      </c>
      <c r="N6636" s="424">
        <f t="shared" si="1856"/>
        <v>0</v>
      </c>
      <c r="O6636" s="424">
        <f t="shared" si="1857"/>
        <v>0</v>
      </c>
      <c r="P6636" s="420"/>
      <c r="Q6636" s="532"/>
      <c r="R6636" s="526" t="str">
        <f t="shared" ref="R6636:R6699" si="1859">IF(Q6636="X","x",IF(Q6636="xx","x",IF(O6636&gt;0,"x","")))</f>
        <v/>
      </c>
      <c r="S6636" s="526" t="str">
        <f t="shared" si="1858"/>
        <v/>
      </c>
      <c r="V6636" s="433">
        <f>VLOOKUP(A6636,[3]Cartilha!$A:$A,1,FALSE)</f>
        <v>97809</v>
      </c>
      <c r="W6636" s="367"/>
    </row>
    <row r="6637" spans="1:23" hidden="1" x14ac:dyDescent="0.2">
      <c r="A6637" s="623">
        <v>97810</v>
      </c>
      <c r="B6637" s="616" t="s">
        <v>3171</v>
      </c>
      <c r="C6637" s="620" t="s">
        <v>4265</v>
      </c>
      <c r="D6637" s="612" t="s">
        <v>170</v>
      </c>
      <c r="E6637" s="621">
        <v>20.18</v>
      </c>
      <c r="F6637" s="614">
        <f t="shared" si="1851"/>
        <v>24.33</v>
      </c>
      <c r="G6637" s="510"/>
      <c r="H6637" s="423"/>
      <c r="I6637" s="422">
        <f t="shared" si="1852"/>
        <v>0</v>
      </c>
      <c r="J6637" s="422">
        <f t="shared" si="1853"/>
        <v>0</v>
      </c>
      <c r="K6637" s="419"/>
      <c r="L6637" s="423">
        <f t="shared" si="1854"/>
        <v>0</v>
      </c>
      <c r="M6637" s="423">
        <f t="shared" si="1855"/>
        <v>0</v>
      </c>
      <c r="N6637" s="424">
        <f t="shared" si="1856"/>
        <v>0</v>
      </c>
      <c r="O6637" s="424">
        <f t="shared" si="1857"/>
        <v>0</v>
      </c>
      <c r="P6637" s="420"/>
      <c r="Q6637" s="532"/>
      <c r="R6637" s="526" t="str">
        <f t="shared" si="1859"/>
        <v/>
      </c>
      <c r="S6637" s="526" t="str">
        <f t="shared" si="1858"/>
        <v/>
      </c>
      <c r="V6637" s="433">
        <f>VLOOKUP(A6637,[3]Cartilha!$A:$A,1,FALSE)</f>
        <v>97810</v>
      </c>
      <c r="W6637" s="367"/>
    </row>
    <row r="6638" spans="1:23" hidden="1" x14ac:dyDescent="0.2">
      <c r="A6638" s="623">
        <v>97811</v>
      </c>
      <c r="B6638" s="616" t="s">
        <v>3171</v>
      </c>
      <c r="C6638" s="620" t="s">
        <v>4266</v>
      </c>
      <c r="D6638" s="612" t="s">
        <v>170</v>
      </c>
      <c r="E6638" s="621">
        <v>23.08</v>
      </c>
      <c r="F6638" s="614">
        <f t="shared" si="1851"/>
        <v>27.83</v>
      </c>
      <c r="G6638" s="510"/>
      <c r="H6638" s="423"/>
      <c r="I6638" s="422">
        <f t="shared" si="1852"/>
        <v>0</v>
      </c>
      <c r="J6638" s="422">
        <f t="shared" si="1853"/>
        <v>0</v>
      </c>
      <c r="K6638" s="419"/>
      <c r="L6638" s="423">
        <f t="shared" si="1854"/>
        <v>0</v>
      </c>
      <c r="M6638" s="423">
        <f t="shared" si="1855"/>
        <v>0</v>
      </c>
      <c r="N6638" s="424">
        <f t="shared" si="1856"/>
        <v>0</v>
      </c>
      <c r="O6638" s="424">
        <f t="shared" si="1857"/>
        <v>0</v>
      </c>
      <c r="P6638" s="420"/>
      <c r="Q6638" s="532"/>
      <c r="R6638" s="526" t="str">
        <f t="shared" si="1859"/>
        <v/>
      </c>
      <c r="S6638" s="526" t="str">
        <f t="shared" si="1858"/>
        <v/>
      </c>
      <c r="V6638" s="433">
        <f>VLOOKUP(A6638,[3]Cartilha!$A:$A,1,FALSE)</f>
        <v>97811</v>
      </c>
      <c r="W6638" s="367"/>
    </row>
    <row r="6639" spans="1:23" ht="22.5" hidden="1" x14ac:dyDescent="0.2">
      <c r="A6639" s="623">
        <v>101810</v>
      </c>
      <c r="B6639" s="616" t="s">
        <v>3171</v>
      </c>
      <c r="C6639" s="620" t="s">
        <v>6488</v>
      </c>
      <c r="D6639" s="612" t="s">
        <v>171</v>
      </c>
      <c r="E6639" s="621">
        <v>1420.67</v>
      </c>
      <c r="F6639" s="614">
        <f t="shared" si="1851"/>
        <v>1712.76</v>
      </c>
      <c r="G6639" s="518"/>
      <c r="H6639" s="423"/>
      <c r="I6639" s="424">
        <f t="shared" si="1852"/>
        <v>0</v>
      </c>
      <c r="J6639" s="447">
        <f t="shared" si="1853"/>
        <v>0</v>
      </c>
      <c r="K6639" s="419"/>
      <c r="L6639" s="461">
        <f t="shared" si="1854"/>
        <v>0</v>
      </c>
      <c r="M6639" s="423">
        <f t="shared" si="1855"/>
        <v>0</v>
      </c>
      <c r="N6639" s="424">
        <f t="shared" si="1856"/>
        <v>0</v>
      </c>
      <c r="O6639" s="448">
        <f t="shared" si="1857"/>
        <v>0</v>
      </c>
      <c r="P6639" s="420"/>
      <c r="Q6639" s="532"/>
      <c r="R6639" s="526" t="str">
        <f t="shared" si="1859"/>
        <v/>
      </c>
      <c r="S6639" s="526" t="str">
        <f t="shared" si="1858"/>
        <v/>
      </c>
      <c r="V6639" s="433">
        <f>VLOOKUP(A6639,[3]Cartilha!$A:$A,1,FALSE)</f>
        <v>101810</v>
      </c>
      <c r="W6639" s="367"/>
    </row>
    <row r="6640" spans="1:23" ht="22.5" hidden="1" x14ac:dyDescent="0.2">
      <c r="A6640" s="623">
        <v>101811</v>
      </c>
      <c r="B6640" s="616" t="s">
        <v>3171</v>
      </c>
      <c r="C6640" s="620" t="s">
        <v>6489</v>
      </c>
      <c r="D6640" s="612" t="s">
        <v>171</v>
      </c>
      <c r="E6640" s="621">
        <v>1242.31</v>
      </c>
      <c r="F6640" s="614">
        <f t="shared" si="1851"/>
        <v>1497.73</v>
      </c>
      <c r="G6640" s="518"/>
      <c r="H6640" s="423"/>
      <c r="I6640" s="424">
        <f t="shared" si="1852"/>
        <v>0</v>
      </c>
      <c r="J6640" s="447">
        <f t="shared" si="1853"/>
        <v>0</v>
      </c>
      <c r="K6640" s="419"/>
      <c r="L6640" s="461">
        <f t="shared" si="1854"/>
        <v>0</v>
      </c>
      <c r="M6640" s="423">
        <f t="shared" si="1855"/>
        <v>0</v>
      </c>
      <c r="N6640" s="424">
        <f t="shared" si="1856"/>
        <v>0</v>
      </c>
      <c r="O6640" s="448">
        <f t="shared" si="1857"/>
        <v>0</v>
      </c>
      <c r="P6640" s="420"/>
      <c r="Q6640" s="532"/>
      <c r="R6640" s="526" t="str">
        <f t="shared" si="1859"/>
        <v/>
      </c>
      <c r="S6640" s="526" t="str">
        <f t="shared" si="1858"/>
        <v/>
      </c>
      <c r="V6640" s="433">
        <f>VLOOKUP(A6640,[3]Cartilha!$A:$A,1,FALSE)</f>
        <v>101811</v>
      </c>
      <c r="W6640" s="367"/>
    </row>
    <row r="6641" spans="1:23" ht="22.5" hidden="1" x14ac:dyDescent="0.2">
      <c r="A6641" s="623">
        <v>102096</v>
      </c>
      <c r="B6641" s="616" t="s">
        <v>3171</v>
      </c>
      <c r="C6641" s="620" t="s">
        <v>6490</v>
      </c>
      <c r="D6641" s="612" t="s">
        <v>171</v>
      </c>
      <c r="E6641" s="621">
        <v>1604.77</v>
      </c>
      <c r="F6641" s="614">
        <f t="shared" si="1851"/>
        <v>1934.71</v>
      </c>
      <c r="G6641" s="518"/>
      <c r="H6641" s="423"/>
      <c r="I6641" s="424">
        <f t="shared" si="1852"/>
        <v>0</v>
      </c>
      <c r="J6641" s="447">
        <f t="shared" si="1853"/>
        <v>0</v>
      </c>
      <c r="K6641" s="419"/>
      <c r="L6641" s="461">
        <f t="shared" si="1854"/>
        <v>0</v>
      </c>
      <c r="M6641" s="423">
        <f t="shared" si="1855"/>
        <v>0</v>
      </c>
      <c r="N6641" s="424">
        <f t="shared" si="1856"/>
        <v>0</v>
      </c>
      <c r="O6641" s="448">
        <f t="shared" si="1857"/>
        <v>0</v>
      </c>
      <c r="P6641" s="420"/>
      <c r="Q6641" s="532"/>
      <c r="R6641" s="526" t="str">
        <f t="shared" si="1859"/>
        <v/>
      </c>
      <c r="S6641" s="526" t="str">
        <f t="shared" si="1858"/>
        <v/>
      </c>
      <c r="V6641" s="433">
        <f>VLOOKUP(A6641,[3]Cartilha!$A:$A,1,FALSE)</f>
        <v>102096</v>
      </c>
      <c r="W6641" s="367"/>
    </row>
    <row r="6642" spans="1:23" ht="22.5" hidden="1" x14ac:dyDescent="0.2">
      <c r="A6642" s="623">
        <v>102988</v>
      </c>
      <c r="B6642" s="616" t="s">
        <v>3171</v>
      </c>
      <c r="C6642" s="620" t="s">
        <v>6971</v>
      </c>
      <c r="D6642" s="612" t="s">
        <v>170</v>
      </c>
      <c r="E6642" s="621">
        <v>53.66</v>
      </c>
      <c r="F6642" s="614">
        <f t="shared" si="1851"/>
        <v>64.69</v>
      </c>
      <c r="G6642" s="518"/>
      <c r="H6642" s="423"/>
      <c r="I6642" s="424">
        <f t="shared" si="1852"/>
        <v>0</v>
      </c>
      <c r="J6642" s="447">
        <f t="shared" si="1853"/>
        <v>0</v>
      </c>
      <c r="K6642" s="419"/>
      <c r="L6642" s="461">
        <f t="shared" si="1854"/>
        <v>0</v>
      </c>
      <c r="M6642" s="423">
        <f t="shared" si="1855"/>
        <v>0</v>
      </c>
      <c r="N6642" s="424">
        <f t="shared" si="1856"/>
        <v>0</v>
      </c>
      <c r="O6642" s="448">
        <f t="shared" si="1857"/>
        <v>0</v>
      </c>
      <c r="P6642" s="420"/>
      <c r="Q6642" s="532"/>
      <c r="R6642" s="526" t="str">
        <f t="shared" si="1859"/>
        <v/>
      </c>
      <c r="S6642" s="526" t="str">
        <f t="shared" si="1858"/>
        <v/>
      </c>
      <c r="V6642" s="433">
        <f>VLOOKUP(A6642,[3]Cartilha!$A:$A,1,FALSE)</f>
        <v>102988</v>
      </c>
      <c r="W6642" s="367"/>
    </row>
    <row r="6643" spans="1:23" ht="22.5" hidden="1" x14ac:dyDescent="0.2">
      <c r="A6643" s="623">
        <v>101812</v>
      </c>
      <c r="B6643" s="616" t="s">
        <v>3171</v>
      </c>
      <c r="C6643" s="620" t="s">
        <v>6491</v>
      </c>
      <c r="D6643" s="612" t="s">
        <v>171</v>
      </c>
      <c r="E6643" s="621">
        <v>1561.32</v>
      </c>
      <c r="F6643" s="614">
        <f t="shared" si="1851"/>
        <v>1882.33</v>
      </c>
      <c r="G6643" s="518"/>
      <c r="H6643" s="423"/>
      <c r="I6643" s="424">
        <f t="shared" si="1852"/>
        <v>0</v>
      </c>
      <c r="J6643" s="447">
        <f t="shared" si="1853"/>
        <v>0</v>
      </c>
      <c r="K6643" s="419"/>
      <c r="L6643" s="461">
        <f t="shared" si="1854"/>
        <v>0</v>
      </c>
      <c r="M6643" s="423">
        <f t="shared" si="1855"/>
        <v>0</v>
      </c>
      <c r="N6643" s="424">
        <f t="shared" si="1856"/>
        <v>0</v>
      </c>
      <c r="O6643" s="448">
        <f t="shared" si="1857"/>
        <v>0</v>
      </c>
      <c r="P6643" s="420"/>
      <c r="Q6643" s="532"/>
      <c r="R6643" s="526" t="str">
        <f t="shared" si="1859"/>
        <v/>
      </c>
      <c r="S6643" s="526" t="str">
        <f t="shared" si="1858"/>
        <v/>
      </c>
      <c r="V6643" s="433">
        <f>VLOOKUP(A6643,[3]Cartilha!$A:$A,1,FALSE)</f>
        <v>101812</v>
      </c>
      <c r="W6643" s="367"/>
    </row>
    <row r="6644" spans="1:23" ht="22.5" hidden="1" x14ac:dyDescent="0.2">
      <c r="A6644" s="623">
        <v>101813</v>
      </c>
      <c r="B6644" s="616" t="s">
        <v>3171</v>
      </c>
      <c r="C6644" s="620" t="s">
        <v>6492</v>
      </c>
      <c r="D6644" s="612" t="s">
        <v>171</v>
      </c>
      <c r="E6644" s="621">
        <v>1382.96</v>
      </c>
      <c r="F6644" s="614">
        <f t="shared" si="1851"/>
        <v>1667.3</v>
      </c>
      <c r="G6644" s="518"/>
      <c r="H6644" s="423"/>
      <c r="I6644" s="424">
        <f t="shared" si="1852"/>
        <v>0</v>
      </c>
      <c r="J6644" s="447">
        <f t="shared" si="1853"/>
        <v>0</v>
      </c>
      <c r="K6644" s="419"/>
      <c r="L6644" s="461">
        <f t="shared" si="1854"/>
        <v>0</v>
      </c>
      <c r="M6644" s="423">
        <f t="shared" si="1855"/>
        <v>0</v>
      </c>
      <c r="N6644" s="424">
        <f t="shared" si="1856"/>
        <v>0</v>
      </c>
      <c r="O6644" s="448">
        <f t="shared" si="1857"/>
        <v>0</v>
      </c>
      <c r="P6644" s="420"/>
      <c r="Q6644" s="532"/>
      <c r="R6644" s="526" t="str">
        <f t="shared" si="1859"/>
        <v/>
      </c>
      <c r="S6644" s="526" t="str">
        <f t="shared" si="1858"/>
        <v/>
      </c>
      <c r="V6644" s="433">
        <f>VLOOKUP(A6644,[3]Cartilha!$A:$A,1,FALSE)</f>
        <v>101813</v>
      </c>
      <c r="W6644" s="367"/>
    </row>
    <row r="6645" spans="1:23" ht="22.5" hidden="1" x14ac:dyDescent="0.2">
      <c r="A6645" s="623">
        <v>101814</v>
      </c>
      <c r="B6645" s="616" t="s">
        <v>3171</v>
      </c>
      <c r="C6645" s="620" t="s">
        <v>6493</v>
      </c>
      <c r="D6645" s="612" t="s">
        <v>170</v>
      </c>
      <c r="E6645" s="621">
        <v>42.01</v>
      </c>
      <c r="F6645" s="614">
        <f t="shared" si="1851"/>
        <v>50.65</v>
      </c>
      <c r="G6645" s="518"/>
      <c r="H6645" s="423"/>
      <c r="I6645" s="424">
        <f t="shared" si="1852"/>
        <v>0</v>
      </c>
      <c r="J6645" s="447">
        <f t="shared" si="1853"/>
        <v>0</v>
      </c>
      <c r="K6645" s="419"/>
      <c r="L6645" s="461">
        <f t="shared" si="1854"/>
        <v>0</v>
      </c>
      <c r="M6645" s="423">
        <f t="shared" si="1855"/>
        <v>0</v>
      </c>
      <c r="N6645" s="424">
        <f t="shared" si="1856"/>
        <v>0</v>
      </c>
      <c r="O6645" s="448">
        <f t="shared" si="1857"/>
        <v>0</v>
      </c>
      <c r="P6645" s="420"/>
      <c r="Q6645" s="532"/>
      <c r="R6645" s="526" t="str">
        <f t="shared" si="1859"/>
        <v/>
      </c>
      <c r="S6645" s="526" t="str">
        <f t="shared" si="1858"/>
        <v/>
      </c>
      <c r="V6645" s="433">
        <f>VLOOKUP(A6645,[3]Cartilha!$A:$A,1,FALSE)</f>
        <v>101814</v>
      </c>
      <c r="W6645" s="367"/>
    </row>
    <row r="6646" spans="1:23" ht="33.75" hidden="1" x14ac:dyDescent="0.2">
      <c r="A6646" s="623">
        <v>101815</v>
      </c>
      <c r="B6646" s="616" t="s">
        <v>3171</v>
      </c>
      <c r="C6646" s="620" t="s">
        <v>6494</v>
      </c>
      <c r="D6646" s="612" t="s">
        <v>170</v>
      </c>
      <c r="E6646" s="621">
        <v>77.989999999999995</v>
      </c>
      <c r="F6646" s="614">
        <f t="shared" si="1851"/>
        <v>94.02</v>
      </c>
      <c r="G6646" s="518"/>
      <c r="H6646" s="423"/>
      <c r="I6646" s="424">
        <f t="shared" si="1852"/>
        <v>0</v>
      </c>
      <c r="J6646" s="447">
        <f t="shared" si="1853"/>
        <v>0</v>
      </c>
      <c r="K6646" s="419"/>
      <c r="L6646" s="461">
        <f t="shared" si="1854"/>
        <v>0</v>
      </c>
      <c r="M6646" s="423">
        <f t="shared" si="1855"/>
        <v>0</v>
      </c>
      <c r="N6646" s="424">
        <f t="shared" si="1856"/>
        <v>0</v>
      </c>
      <c r="O6646" s="448">
        <f t="shared" si="1857"/>
        <v>0</v>
      </c>
      <c r="P6646" s="420"/>
      <c r="Q6646" s="532"/>
      <c r="R6646" s="526" t="str">
        <f t="shared" si="1859"/>
        <v/>
      </c>
      <c r="S6646" s="526" t="str">
        <f t="shared" si="1858"/>
        <v/>
      </c>
      <c r="V6646" s="433">
        <f>VLOOKUP(A6646,[3]Cartilha!$A:$A,1,FALSE)</f>
        <v>101815</v>
      </c>
      <c r="W6646" s="367"/>
    </row>
    <row r="6647" spans="1:23" ht="22.5" hidden="1" x14ac:dyDescent="0.2">
      <c r="A6647" s="623">
        <v>101816</v>
      </c>
      <c r="B6647" s="616" t="s">
        <v>3171</v>
      </c>
      <c r="C6647" s="620" t="s">
        <v>6495</v>
      </c>
      <c r="D6647" s="612" t="s">
        <v>170</v>
      </c>
      <c r="E6647" s="621">
        <v>64.47</v>
      </c>
      <c r="F6647" s="614">
        <f t="shared" si="1851"/>
        <v>77.73</v>
      </c>
      <c r="G6647" s="518"/>
      <c r="H6647" s="423"/>
      <c r="I6647" s="424">
        <f t="shared" si="1852"/>
        <v>0</v>
      </c>
      <c r="J6647" s="447">
        <f t="shared" si="1853"/>
        <v>0</v>
      </c>
      <c r="K6647" s="419"/>
      <c r="L6647" s="461">
        <f t="shared" si="1854"/>
        <v>0</v>
      </c>
      <c r="M6647" s="423">
        <f t="shared" si="1855"/>
        <v>0</v>
      </c>
      <c r="N6647" s="424">
        <f t="shared" si="1856"/>
        <v>0</v>
      </c>
      <c r="O6647" s="448">
        <f t="shared" si="1857"/>
        <v>0</v>
      </c>
      <c r="P6647" s="420"/>
      <c r="Q6647" s="532"/>
      <c r="R6647" s="526" t="str">
        <f t="shared" si="1859"/>
        <v/>
      </c>
      <c r="S6647" s="526" t="str">
        <f t="shared" si="1858"/>
        <v/>
      </c>
      <c r="V6647" s="433">
        <f>VLOOKUP(A6647,[3]Cartilha!$A:$A,1,FALSE)</f>
        <v>101816</v>
      </c>
      <c r="W6647" s="367"/>
    </row>
    <row r="6648" spans="1:23" ht="22.5" hidden="1" x14ac:dyDescent="0.2">
      <c r="A6648" s="623">
        <v>101817</v>
      </c>
      <c r="B6648" s="616" t="s">
        <v>3171</v>
      </c>
      <c r="C6648" s="620" t="s">
        <v>6496</v>
      </c>
      <c r="D6648" s="612" t="s">
        <v>170</v>
      </c>
      <c r="E6648" s="621">
        <v>47.42</v>
      </c>
      <c r="F6648" s="614">
        <f t="shared" si="1851"/>
        <v>57.17</v>
      </c>
      <c r="G6648" s="518"/>
      <c r="H6648" s="423"/>
      <c r="I6648" s="424">
        <f t="shared" si="1852"/>
        <v>0</v>
      </c>
      <c r="J6648" s="447">
        <f t="shared" si="1853"/>
        <v>0</v>
      </c>
      <c r="K6648" s="419"/>
      <c r="L6648" s="461">
        <f t="shared" si="1854"/>
        <v>0</v>
      </c>
      <c r="M6648" s="423">
        <f t="shared" si="1855"/>
        <v>0</v>
      </c>
      <c r="N6648" s="424">
        <f t="shared" si="1856"/>
        <v>0</v>
      </c>
      <c r="O6648" s="448">
        <f t="shared" si="1857"/>
        <v>0</v>
      </c>
      <c r="P6648" s="420"/>
      <c r="Q6648" s="532"/>
      <c r="R6648" s="526" t="str">
        <f t="shared" si="1859"/>
        <v/>
      </c>
      <c r="S6648" s="526" t="str">
        <f t="shared" si="1858"/>
        <v/>
      </c>
      <c r="V6648" s="433">
        <f>VLOOKUP(A6648,[3]Cartilha!$A:$A,1,FALSE)</f>
        <v>101817</v>
      </c>
      <c r="W6648" s="367"/>
    </row>
    <row r="6649" spans="1:23" ht="33.75" hidden="1" x14ac:dyDescent="0.2">
      <c r="A6649" s="623">
        <v>101818</v>
      </c>
      <c r="B6649" s="616" t="s">
        <v>3171</v>
      </c>
      <c r="C6649" s="620" t="s">
        <v>6497</v>
      </c>
      <c r="D6649" s="612" t="s">
        <v>170</v>
      </c>
      <c r="E6649" s="621">
        <v>65.58</v>
      </c>
      <c r="F6649" s="614">
        <f t="shared" si="1851"/>
        <v>79.06</v>
      </c>
      <c r="G6649" s="518"/>
      <c r="H6649" s="423"/>
      <c r="I6649" s="424">
        <f t="shared" ref="I6649:I6680" si="1860">IF(ISBLANK(E6649),0,ROUND(F6649*G6649,2))</f>
        <v>0</v>
      </c>
      <c r="J6649" s="447">
        <f t="shared" ref="J6649:J6680" si="1861">IF(ISBLANK(G6649),0,ROUND(G6649*H6649,2))</f>
        <v>0</v>
      </c>
      <c r="K6649" s="419"/>
      <c r="L6649" s="461">
        <f t="shared" ref="L6649:L6680" si="1862">G6649</f>
        <v>0</v>
      </c>
      <c r="M6649" s="423">
        <f t="shared" ref="M6649:M6680" si="1863">H6649</f>
        <v>0</v>
      </c>
      <c r="N6649" s="424">
        <f t="shared" ref="N6649:N6680" si="1864">IF(ISBLANK(E6649),0,ROUND(F6649*L6649,2))</f>
        <v>0</v>
      </c>
      <c r="O6649" s="448">
        <f t="shared" ref="O6649:O6680" si="1865">IF(ISBLANK(L6649),0,ROUND(L6649*M6649,2))</f>
        <v>0</v>
      </c>
      <c r="P6649" s="420"/>
      <c r="Q6649" s="532"/>
      <c r="R6649" s="526" t="str">
        <f t="shared" si="1859"/>
        <v/>
      </c>
      <c r="S6649" s="526" t="str">
        <f t="shared" si="1858"/>
        <v/>
      </c>
      <c r="V6649" s="433">
        <f>VLOOKUP(A6649,[3]Cartilha!$A:$A,1,FALSE)</f>
        <v>101818</v>
      </c>
      <c r="W6649" s="367"/>
    </row>
    <row r="6650" spans="1:23" ht="22.5" hidden="1" x14ac:dyDescent="0.2">
      <c r="A6650" s="623">
        <v>101819</v>
      </c>
      <c r="B6650" s="616" t="s">
        <v>3171</v>
      </c>
      <c r="C6650" s="620" t="s">
        <v>6498</v>
      </c>
      <c r="D6650" s="612" t="s">
        <v>170</v>
      </c>
      <c r="E6650" s="621">
        <v>60.22</v>
      </c>
      <c r="F6650" s="614">
        <f t="shared" si="1851"/>
        <v>72.599999999999994</v>
      </c>
      <c r="G6650" s="518"/>
      <c r="H6650" s="423"/>
      <c r="I6650" s="424">
        <f t="shared" si="1860"/>
        <v>0</v>
      </c>
      <c r="J6650" s="447">
        <f t="shared" si="1861"/>
        <v>0</v>
      </c>
      <c r="K6650" s="419"/>
      <c r="L6650" s="461">
        <f t="shared" si="1862"/>
        <v>0</v>
      </c>
      <c r="M6650" s="423">
        <f t="shared" si="1863"/>
        <v>0</v>
      </c>
      <c r="N6650" s="424">
        <f t="shared" si="1864"/>
        <v>0</v>
      </c>
      <c r="O6650" s="448">
        <f t="shared" si="1865"/>
        <v>0</v>
      </c>
      <c r="P6650" s="420"/>
      <c r="Q6650" s="532"/>
      <c r="R6650" s="526" t="str">
        <f t="shared" si="1859"/>
        <v/>
      </c>
      <c r="S6650" s="526" t="str">
        <f t="shared" si="1858"/>
        <v/>
      </c>
      <c r="V6650" s="433">
        <f>VLOOKUP(A6650,[3]Cartilha!$A:$A,1,FALSE)</f>
        <v>101819</v>
      </c>
      <c r="W6650" s="367"/>
    </row>
    <row r="6651" spans="1:23" ht="22.5" hidden="1" x14ac:dyDescent="0.2">
      <c r="A6651" s="623">
        <v>101820</v>
      </c>
      <c r="B6651" s="616" t="s">
        <v>3171</v>
      </c>
      <c r="C6651" s="620" t="s">
        <v>6499</v>
      </c>
      <c r="D6651" s="612" t="s">
        <v>170</v>
      </c>
      <c r="E6651" s="621">
        <v>39.6</v>
      </c>
      <c r="F6651" s="614">
        <f t="shared" si="1851"/>
        <v>47.74</v>
      </c>
      <c r="G6651" s="518"/>
      <c r="H6651" s="423"/>
      <c r="I6651" s="424">
        <f t="shared" si="1860"/>
        <v>0</v>
      </c>
      <c r="J6651" s="447">
        <f t="shared" si="1861"/>
        <v>0</v>
      </c>
      <c r="K6651" s="419"/>
      <c r="L6651" s="461">
        <f t="shared" si="1862"/>
        <v>0</v>
      </c>
      <c r="M6651" s="423">
        <f t="shared" si="1863"/>
        <v>0</v>
      </c>
      <c r="N6651" s="424">
        <f t="shared" si="1864"/>
        <v>0</v>
      </c>
      <c r="O6651" s="448">
        <f t="shared" si="1865"/>
        <v>0</v>
      </c>
      <c r="P6651" s="420"/>
      <c r="Q6651" s="532"/>
      <c r="R6651" s="526" t="str">
        <f t="shared" si="1859"/>
        <v/>
      </c>
      <c r="S6651" s="526" t="str">
        <f t="shared" si="1858"/>
        <v/>
      </c>
      <c r="V6651" s="433">
        <f>VLOOKUP(A6651,[3]Cartilha!$A:$A,1,FALSE)</f>
        <v>101820</v>
      </c>
      <c r="W6651" s="367"/>
    </row>
    <row r="6652" spans="1:23" ht="22.5" hidden="1" x14ac:dyDescent="0.2">
      <c r="A6652" s="623">
        <v>101822</v>
      </c>
      <c r="B6652" s="616" t="s">
        <v>3171</v>
      </c>
      <c r="C6652" s="620" t="s">
        <v>6500</v>
      </c>
      <c r="D6652" s="612" t="s">
        <v>171</v>
      </c>
      <c r="E6652" s="621">
        <v>123.04</v>
      </c>
      <c r="F6652" s="614">
        <f t="shared" si="1851"/>
        <v>148.34</v>
      </c>
      <c r="G6652" s="518"/>
      <c r="H6652" s="423"/>
      <c r="I6652" s="424">
        <f t="shared" si="1860"/>
        <v>0</v>
      </c>
      <c r="J6652" s="447">
        <f t="shared" si="1861"/>
        <v>0</v>
      </c>
      <c r="K6652" s="419"/>
      <c r="L6652" s="461">
        <f t="shared" si="1862"/>
        <v>0</v>
      </c>
      <c r="M6652" s="423">
        <f t="shared" si="1863"/>
        <v>0</v>
      </c>
      <c r="N6652" s="424">
        <f t="shared" si="1864"/>
        <v>0</v>
      </c>
      <c r="O6652" s="448">
        <f t="shared" si="1865"/>
        <v>0</v>
      </c>
      <c r="P6652" s="420"/>
      <c r="Q6652" s="532"/>
      <c r="R6652" s="526" t="str">
        <f t="shared" si="1859"/>
        <v/>
      </c>
      <c r="S6652" s="526" t="str">
        <f t="shared" si="1858"/>
        <v/>
      </c>
      <c r="V6652" s="433">
        <f>VLOOKUP(A6652,[3]Cartilha!$A:$A,1,FALSE)</f>
        <v>101822</v>
      </c>
      <c r="W6652" s="367"/>
    </row>
    <row r="6653" spans="1:23" ht="22.5" hidden="1" x14ac:dyDescent="0.2">
      <c r="A6653" s="623">
        <v>101823</v>
      </c>
      <c r="B6653" s="616" t="s">
        <v>3171</v>
      </c>
      <c r="C6653" s="620" t="s">
        <v>6501</v>
      </c>
      <c r="D6653" s="612" t="s">
        <v>171</v>
      </c>
      <c r="E6653" s="621">
        <v>153.38</v>
      </c>
      <c r="F6653" s="614">
        <f t="shared" si="1851"/>
        <v>184.91</v>
      </c>
      <c r="G6653" s="518"/>
      <c r="H6653" s="423"/>
      <c r="I6653" s="424">
        <f t="shared" si="1860"/>
        <v>0</v>
      </c>
      <c r="J6653" s="447">
        <f t="shared" si="1861"/>
        <v>0</v>
      </c>
      <c r="K6653" s="419"/>
      <c r="L6653" s="461">
        <f t="shared" si="1862"/>
        <v>0</v>
      </c>
      <c r="M6653" s="423">
        <f t="shared" si="1863"/>
        <v>0</v>
      </c>
      <c r="N6653" s="424">
        <f t="shared" si="1864"/>
        <v>0</v>
      </c>
      <c r="O6653" s="448">
        <f t="shared" si="1865"/>
        <v>0</v>
      </c>
      <c r="P6653" s="420"/>
      <c r="Q6653" s="532"/>
      <c r="R6653" s="526" t="str">
        <f t="shared" si="1859"/>
        <v/>
      </c>
      <c r="S6653" s="526" t="str">
        <f t="shared" si="1858"/>
        <v/>
      </c>
      <c r="V6653" s="433">
        <f>VLOOKUP(A6653,[3]Cartilha!$A:$A,1,FALSE)</f>
        <v>101823</v>
      </c>
      <c r="W6653" s="367"/>
    </row>
    <row r="6654" spans="1:23" ht="22.5" hidden="1" x14ac:dyDescent="0.2">
      <c r="A6654" s="623">
        <v>101824</v>
      </c>
      <c r="B6654" s="616" t="s">
        <v>3171</v>
      </c>
      <c r="C6654" s="620" t="s">
        <v>6502</v>
      </c>
      <c r="D6654" s="612" t="s">
        <v>171</v>
      </c>
      <c r="E6654" s="621">
        <v>181.64</v>
      </c>
      <c r="F6654" s="614">
        <f t="shared" si="1851"/>
        <v>218.99</v>
      </c>
      <c r="G6654" s="518"/>
      <c r="H6654" s="423"/>
      <c r="I6654" s="424">
        <f t="shared" si="1860"/>
        <v>0</v>
      </c>
      <c r="J6654" s="447">
        <f t="shared" si="1861"/>
        <v>0</v>
      </c>
      <c r="K6654" s="419"/>
      <c r="L6654" s="461">
        <f t="shared" si="1862"/>
        <v>0</v>
      </c>
      <c r="M6654" s="423">
        <f t="shared" si="1863"/>
        <v>0</v>
      </c>
      <c r="N6654" s="424">
        <f t="shared" si="1864"/>
        <v>0</v>
      </c>
      <c r="O6654" s="448">
        <f t="shared" si="1865"/>
        <v>0</v>
      </c>
      <c r="P6654" s="420"/>
      <c r="Q6654" s="532"/>
      <c r="R6654" s="526" t="str">
        <f t="shared" si="1859"/>
        <v/>
      </c>
      <c r="S6654" s="526" t="str">
        <f t="shared" si="1858"/>
        <v/>
      </c>
      <c r="V6654" s="433">
        <f>VLOOKUP(A6654,[3]Cartilha!$A:$A,1,FALSE)</f>
        <v>101824</v>
      </c>
      <c r="W6654" s="367"/>
    </row>
    <row r="6655" spans="1:23" ht="22.5" hidden="1" x14ac:dyDescent="0.2">
      <c r="A6655" s="623">
        <v>101825</v>
      </c>
      <c r="B6655" s="616" t="s">
        <v>3171</v>
      </c>
      <c r="C6655" s="620" t="s">
        <v>6503</v>
      </c>
      <c r="D6655" s="612" t="s">
        <v>171</v>
      </c>
      <c r="E6655" s="621">
        <v>209.13</v>
      </c>
      <c r="F6655" s="614">
        <f t="shared" si="1851"/>
        <v>252.13</v>
      </c>
      <c r="G6655" s="518"/>
      <c r="H6655" s="423"/>
      <c r="I6655" s="424">
        <f t="shared" si="1860"/>
        <v>0</v>
      </c>
      <c r="J6655" s="447">
        <f t="shared" si="1861"/>
        <v>0</v>
      </c>
      <c r="K6655" s="419"/>
      <c r="L6655" s="461">
        <f t="shared" si="1862"/>
        <v>0</v>
      </c>
      <c r="M6655" s="423">
        <f t="shared" si="1863"/>
        <v>0</v>
      </c>
      <c r="N6655" s="424">
        <f t="shared" si="1864"/>
        <v>0</v>
      </c>
      <c r="O6655" s="448">
        <f t="shared" si="1865"/>
        <v>0</v>
      </c>
      <c r="P6655" s="420"/>
      <c r="Q6655" s="532"/>
      <c r="R6655" s="526" t="str">
        <f t="shared" si="1859"/>
        <v/>
      </c>
      <c r="S6655" s="526" t="str">
        <f t="shared" si="1858"/>
        <v/>
      </c>
      <c r="V6655" s="433">
        <f>VLOOKUP(A6655,[3]Cartilha!$A:$A,1,FALSE)</f>
        <v>101825</v>
      </c>
      <c r="W6655" s="367"/>
    </row>
    <row r="6656" spans="1:23" ht="22.5" hidden="1" x14ac:dyDescent="0.2">
      <c r="A6656" s="623">
        <v>101826</v>
      </c>
      <c r="B6656" s="616" t="s">
        <v>3171</v>
      </c>
      <c r="C6656" s="620" t="s">
        <v>6504</v>
      </c>
      <c r="D6656" s="612" t="s">
        <v>171</v>
      </c>
      <c r="E6656" s="621">
        <v>236.26</v>
      </c>
      <c r="F6656" s="614">
        <f t="shared" si="1851"/>
        <v>284.83999999999997</v>
      </c>
      <c r="G6656" s="518"/>
      <c r="H6656" s="423"/>
      <c r="I6656" s="424">
        <f t="shared" si="1860"/>
        <v>0</v>
      </c>
      <c r="J6656" s="447">
        <f t="shared" si="1861"/>
        <v>0</v>
      </c>
      <c r="K6656" s="419"/>
      <c r="L6656" s="461">
        <f t="shared" si="1862"/>
        <v>0</v>
      </c>
      <c r="M6656" s="423">
        <f t="shared" si="1863"/>
        <v>0</v>
      </c>
      <c r="N6656" s="424">
        <f t="shared" si="1864"/>
        <v>0</v>
      </c>
      <c r="O6656" s="448">
        <f t="shared" si="1865"/>
        <v>0</v>
      </c>
      <c r="P6656" s="420"/>
      <c r="Q6656" s="532"/>
      <c r="R6656" s="526" t="str">
        <f t="shared" si="1859"/>
        <v/>
      </c>
      <c r="S6656" s="526" t="str">
        <f t="shared" si="1858"/>
        <v/>
      </c>
      <c r="V6656" s="433">
        <f>VLOOKUP(A6656,[3]Cartilha!$A:$A,1,FALSE)</f>
        <v>101826</v>
      </c>
      <c r="W6656" s="367"/>
    </row>
    <row r="6657" spans="1:23" ht="22.5" hidden="1" x14ac:dyDescent="0.2">
      <c r="A6657" s="623">
        <v>101827</v>
      </c>
      <c r="B6657" s="616" t="s">
        <v>3171</v>
      </c>
      <c r="C6657" s="620" t="s">
        <v>6505</v>
      </c>
      <c r="D6657" s="612" t="s">
        <v>171</v>
      </c>
      <c r="E6657" s="621">
        <v>169.82</v>
      </c>
      <c r="F6657" s="614">
        <f t="shared" si="1851"/>
        <v>204.73</v>
      </c>
      <c r="G6657" s="518"/>
      <c r="H6657" s="423"/>
      <c r="I6657" s="424">
        <f t="shared" si="1860"/>
        <v>0</v>
      </c>
      <c r="J6657" s="447">
        <f t="shared" si="1861"/>
        <v>0</v>
      </c>
      <c r="K6657" s="419"/>
      <c r="L6657" s="461">
        <f t="shared" si="1862"/>
        <v>0</v>
      </c>
      <c r="M6657" s="423">
        <f t="shared" si="1863"/>
        <v>0</v>
      </c>
      <c r="N6657" s="424">
        <f t="shared" si="1864"/>
        <v>0</v>
      </c>
      <c r="O6657" s="448">
        <f t="shared" si="1865"/>
        <v>0</v>
      </c>
      <c r="P6657" s="420"/>
      <c r="Q6657" s="532"/>
      <c r="R6657" s="526" t="str">
        <f t="shared" si="1859"/>
        <v/>
      </c>
      <c r="S6657" s="526" t="str">
        <f t="shared" si="1858"/>
        <v/>
      </c>
      <c r="V6657" s="433">
        <f>VLOOKUP(A6657,[3]Cartilha!$A:$A,1,FALSE)</f>
        <v>101827</v>
      </c>
      <c r="W6657" s="367"/>
    </row>
    <row r="6658" spans="1:23" ht="22.5" hidden="1" x14ac:dyDescent="0.2">
      <c r="A6658" s="623">
        <v>101828</v>
      </c>
      <c r="B6658" s="616" t="s">
        <v>3171</v>
      </c>
      <c r="C6658" s="620" t="s">
        <v>6506</v>
      </c>
      <c r="D6658" s="612" t="s">
        <v>171</v>
      </c>
      <c r="E6658" s="621">
        <v>162.03</v>
      </c>
      <c r="F6658" s="614">
        <f t="shared" si="1851"/>
        <v>195.34</v>
      </c>
      <c r="G6658" s="518"/>
      <c r="H6658" s="423"/>
      <c r="I6658" s="424">
        <f t="shared" si="1860"/>
        <v>0</v>
      </c>
      <c r="J6658" s="447">
        <f t="shared" si="1861"/>
        <v>0</v>
      </c>
      <c r="K6658" s="419"/>
      <c r="L6658" s="461">
        <f t="shared" si="1862"/>
        <v>0</v>
      </c>
      <c r="M6658" s="423">
        <f t="shared" si="1863"/>
        <v>0</v>
      </c>
      <c r="N6658" s="424">
        <f t="shared" si="1864"/>
        <v>0</v>
      </c>
      <c r="O6658" s="448">
        <f t="shared" si="1865"/>
        <v>0</v>
      </c>
      <c r="P6658" s="420"/>
      <c r="Q6658" s="532"/>
      <c r="R6658" s="526" t="str">
        <f t="shared" si="1859"/>
        <v/>
      </c>
      <c r="S6658" s="526" t="str">
        <f t="shared" si="1858"/>
        <v/>
      </c>
      <c r="V6658" s="433">
        <f>VLOOKUP(A6658,[3]Cartilha!$A:$A,1,FALSE)</f>
        <v>101828</v>
      </c>
      <c r="W6658" s="367"/>
    </row>
    <row r="6659" spans="1:23" ht="22.5" hidden="1" x14ac:dyDescent="0.2">
      <c r="A6659" s="623">
        <v>101829</v>
      </c>
      <c r="B6659" s="616" t="s">
        <v>3171</v>
      </c>
      <c r="C6659" s="620" t="s">
        <v>6507</v>
      </c>
      <c r="D6659" s="612" t="s">
        <v>171</v>
      </c>
      <c r="E6659" s="621">
        <v>226.55</v>
      </c>
      <c r="F6659" s="614">
        <f t="shared" si="1851"/>
        <v>273.13</v>
      </c>
      <c r="G6659" s="518"/>
      <c r="H6659" s="423"/>
      <c r="I6659" s="424">
        <f t="shared" si="1860"/>
        <v>0</v>
      </c>
      <c r="J6659" s="447">
        <f t="shared" si="1861"/>
        <v>0</v>
      </c>
      <c r="K6659" s="419"/>
      <c r="L6659" s="461">
        <f t="shared" si="1862"/>
        <v>0</v>
      </c>
      <c r="M6659" s="423">
        <f t="shared" si="1863"/>
        <v>0</v>
      </c>
      <c r="N6659" s="424">
        <f t="shared" si="1864"/>
        <v>0</v>
      </c>
      <c r="O6659" s="448">
        <f t="shared" si="1865"/>
        <v>0</v>
      </c>
      <c r="P6659" s="420"/>
      <c r="Q6659" s="532"/>
      <c r="R6659" s="526" t="str">
        <f t="shared" si="1859"/>
        <v/>
      </c>
      <c r="S6659" s="526" t="str">
        <f t="shared" si="1858"/>
        <v/>
      </c>
      <c r="V6659" s="433">
        <f>VLOOKUP(A6659,[3]Cartilha!$A:$A,1,FALSE)</f>
        <v>101829</v>
      </c>
      <c r="W6659" s="367"/>
    </row>
    <row r="6660" spans="1:23" ht="22.5" hidden="1" x14ac:dyDescent="0.2">
      <c r="A6660" s="623">
        <v>101830</v>
      </c>
      <c r="B6660" s="616" t="s">
        <v>3171</v>
      </c>
      <c r="C6660" s="620" t="s">
        <v>6508</v>
      </c>
      <c r="D6660" s="612" t="s">
        <v>171</v>
      </c>
      <c r="E6660" s="621">
        <v>253.11</v>
      </c>
      <c r="F6660" s="614">
        <f t="shared" si="1851"/>
        <v>305.14999999999998</v>
      </c>
      <c r="G6660" s="518"/>
      <c r="H6660" s="423"/>
      <c r="I6660" s="424">
        <f t="shared" si="1860"/>
        <v>0</v>
      </c>
      <c r="J6660" s="447">
        <f t="shared" si="1861"/>
        <v>0</v>
      </c>
      <c r="K6660" s="419"/>
      <c r="L6660" s="461">
        <f t="shared" si="1862"/>
        <v>0</v>
      </c>
      <c r="M6660" s="423">
        <f t="shared" si="1863"/>
        <v>0</v>
      </c>
      <c r="N6660" s="424">
        <f t="shared" si="1864"/>
        <v>0</v>
      </c>
      <c r="O6660" s="448">
        <f t="shared" si="1865"/>
        <v>0</v>
      </c>
      <c r="P6660" s="420"/>
      <c r="Q6660" s="532"/>
      <c r="R6660" s="526" t="str">
        <f t="shared" si="1859"/>
        <v/>
      </c>
      <c r="S6660" s="526" t="str">
        <f t="shared" si="1858"/>
        <v/>
      </c>
      <c r="V6660" s="433">
        <f>VLOOKUP(A6660,[3]Cartilha!$A:$A,1,FALSE)</f>
        <v>101830</v>
      </c>
      <c r="W6660" s="367"/>
    </row>
    <row r="6661" spans="1:23" ht="22.5" hidden="1" x14ac:dyDescent="0.2">
      <c r="A6661" s="623">
        <v>101831</v>
      </c>
      <c r="B6661" s="616" t="s">
        <v>3171</v>
      </c>
      <c r="C6661" s="620" t="s">
        <v>6509</v>
      </c>
      <c r="D6661" s="612" t="s">
        <v>171</v>
      </c>
      <c r="E6661" s="621">
        <v>279.3</v>
      </c>
      <c r="F6661" s="614">
        <f t="shared" si="1851"/>
        <v>336.72</v>
      </c>
      <c r="G6661" s="518"/>
      <c r="H6661" s="423"/>
      <c r="I6661" s="424">
        <f t="shared" si="1860"/>
        <v>0</v>
      </c>
      <c r="J6661" s="447">
        <f t="shared" si="1861"/>
        <v>0</v>
      </c>
      <c r="K6661" s="419"/>
      <c r="L6661" s="461">
        <f t="shared" si="1862"/>
        <v>0</v>
      </c>
      <c r="M6661" s="423">
        <f t="shared" si="1863"/>
        <v>0</v>
      </c>
      <c r="N6661" s="424">
        <f t="shared" si="1864"/>
        <v>0</v>
      </c>
      <c r="O6661" s="448">
        <f t="shared" si="1865"/>
        <v>0</v>
      </c>
      <c r="P6661" s="420"/>
      <c r="Q6661" s="532"/>
      <c r="R6661" s="526" t="str">
        <f t="shared" si="1859"/>
        <v/>
      </c>
      <c r="S6661" s="526" t="str">
        <f t="shared" si="1858"/>
        <v/>
      </c>
      <c r="V6661" s="433">
        <f>VLOOKUP(A6661,[3]Cartilha!$A:$A,1,FALSE)</f>
        <v>101831</v>
      </c>
      <c r="W6661" s="367"/>
    </row>
    <row r="6662" spans="1:23" ht="22.5" hidden="1" x14ac:dyDescent="0.2">
      <c r="A6662" s="623">
        <v>101832</v>
      </c>
      <c r="B6662" s="616" t="s">
        <v>3171</v>
      </c>
      <c r="C6662" s="620" t="s">
        <v>6510</v>
      </c>
      <c r="D6662" s="612" t="s">
        <v>171</v>
      </c>
      <c r="E6662" s="621">
        <v>219.07</v>
      </c>
      <c r="F6662" s="614">
        <f t="shared" si="1851"/>
        <v>264.11</v>
      </c>
      <c r="G6662" s="518"/>
      <c r="H6662" s="423"/>
      <c r="I6662" s="424">
        <f t="shared" si="1860"/>
        <v>0</v>
      </c>
      <c r="J6662" s="447">
        <f t="shared" si="1861"/>
        <v>0</v>
      </c>
      <c r="K6662" s="419"/>
      <c r="L6662" s="461">
        <f t="shared" si="1862"/>
        <v>0</v>
      </c>
      <c r="M6662" s="423">
        <f t="shared" si="1863"/>
        <v>0</v>
      </c>
      <c r="N6662" s="424">
        <f t="shared" si="1864"/>
        <v>0</v>
      </c>
      <c r="O6662" s="448">
        <f t="shared" si="1865"/>
        <v>0</v>
      </c>
      <c r="P6662" s="420"/>
      <c r="Q6662" s="532"/>
      <c r="R6662" s="526" t="str">
        <f t="shared" si="1859"/>
        <v/>
      </c>
      <c r="S6662" s="526" t="str">
        <f t="shared" si="1858"/>
        <v/>
      </c>
      <c r="V6662" s="433">
        <f>VLOOKUP(A6662,[3]Cartilha!$A:$A,1,FALSE)</f>
        <v>101832</v>
      </c>
      <c r="W6662" s="367"/>
    </row>
    <row r="6663" spans="1:23" ht="22.5" hidden="1" x14ac:dyDescent="0.2">
      <c r="A6663" s="623">
        <v>101833</v>
      </c>
      <c r="B6663" s="616" t="s">
        <v>3171</v>
      </c>
      <c r="C6663" s="620" t="s">
        <v>6511</v>
      </c>
      <c r="D6663" s="612" t="s">
        <v>171</v>
      </c>
      <c r="E6663" s="621">
        <v>245.78</v>
      </c>
      <c r="F6663" s="614">
        <f t="shared" si="1851"/>
        <v>296.31</v>
      </c>
      <c r="G6663" s="518"/>
      <c r="H6663" s="423"/>
      <c r="I6663" s="424">
        <f t="shared" si="1860"/>
        <v>0</v>
      </c>
      <c r="J6663" s="447">
        <f t="shared" si="1861"/>
        <v>0</v>
      </c>
      <c r="K6663" s="419"/>
      <c r="L6663" s="461">
        <f t="shared" si="1862"/>
        <v>0</v>
      </c>
      <c r="M6663" s="423">
        <f t="shared" si="1863"/>
        <v>0</v>
      </c>
      <c r="N6663" s="424">
        <f t="shared" si="1864"/>
        <v>0</v>
      </c>
      <c r="O6663" s="448">
        <f t="shared" si="1865"/>
        <v>0</v>
      </c>
      <c r="P6663" s="420"/>
      <c r="Q6663" s="532"/>
      <c r="R6663" s="526" t="str">
        <f t="shared" si="1859"/>
        <v/>
      </c>
      <c r="S6663" s="526" t="str">
        <f t="shared" si="1858"/>
        <v/>
      </c>
      <c r="V6663" s="433">
        <f>VLOOKUP(A6663,[3]Cartilha!$A:$A,1,FALSE)</f>
        <v>101833</v>
      </c>
      <c r="W6663" s="367"/>
    </row>
    <row r="6664" spans="1:23" ht="22.5" hidden="1" x14ac:dyDescent="0.2">
      <c r="A6664" s="623">
        <v>101834</v>
      </c>
      <c r="B6664" s="616" t="s">
        <v>3171</v>
      </c>
      <c r="C6664" s="620" t="s">
        <v>6512</v>
      </c>
      <c r="D6664" s="612" t="s">
        <v>171</v>
      </c>
      <c r="E6664" s="621">
        <v>272.13</v>
      </c>
      <c r="F6664" s="614">
        <f t="shared" si="1851"/>
        <v>328.08</v>
      </c>
      <c r="G6664" s="518"/>
      <c r="H6664" s="423"/>
      <c r="I6664" s="424">
        <f t="shared" si="1860"/>
        <v>0</v>
      </c>
      <c r="J6664" s="447">
        <f t="shared" si="1861"/>
        <v>0</v>
      </c>
      <c r="K6664" s="419"/>
      <c r="L6664" s="461">
        <f t="shared" si="1862"/>
        <v>0</v>
      </c>
      <c r="M6664" s="423">
        <f t="shared" si="1863"/>
        <v>0</v>
      </c>
      <c r="N6664" s="424">
        <f t="shared" si="1864"/>
        <v>0</v>
      </c>
      <c r="O6664" s="448">
        <f t="shared" si="1865"/>
        <v>0</v>
      </c>
      <c r="P6664" s="420"/>
      <c r="Q6664" s="532"/>
      <c r="R6664" s="526" t="str">
        <f t="shared" si="1859"/>
        <v/>
      </c>
      <c r="S6664" s="526" t="str">
        <f t="shared" si="1858"/>
        <v/>
      </c>
      <c r="V6664" s="433">
        <f>VLOOKUP(A6664,[3]Cartilha!$A:$A,1,FALSE)</f>
        <v>101834</v>
      </c>
      <c r="W6664" s="367"/>
    </row>
    <row r="6665" spans="1:23" ht="22.5" hidden="1" x14ac:dyDescent="0.2">
      <c r="A6665" s="623">
        <v>101835</v>
      </c>
      <c r="B6665" s="616" t="s">
        <v>3171</v>
      </c>
      <c r="C6665" s="620" t="s">
        <v>6513</v>
      </c>
      <c r="D6665" s="612" t="s">
        <v>171</v>
      </c>
      <c r="E6665" s="621">
        <v>215.32</v>
      </c>
      <c r="F6665" s="614">
        <f t="shared" si="1851"/>
        <v>259.58999999999997</v>
      </c>
      <c r="G6665" s="518"/>
      <c r="H6665" s="423"/>
      <c r="I6665" s="424">
        <f t="shared" si="1860"/>
        <v>0</v>
      </c>
      <c r="J6665" s="447">
        <f t="shared" si="1861"/>
        <v>0</v>
      </c>
      <c r="K6665" s="419"/>
      <c r="L6665" s="461">
        <f t="shared" si="1862"/>
        <v>0</v>
      </c>
      <c r="M6665" s="423">
        <f t="shared" si="1863"/>
        <v>0</v>
      </c>
      <c r="N6665" s="424">
        <f t="shared" si="1864"/>
        <v>0</v>
      </c>
      <c r="O6665" s="448">
        <f t="shared" si="1865"/>
        <v>0</v>
      </c>
      <c r="P6665" s="420"/>
      <c r="Q6665" s="532"/>
      <c r="R6665" s="526" t="str">
        <f t="shared" si="1859"/>
        <v/>
      </c>
      <c r="S6665" s="526" t="str">
        <f t="shared" si="1858"/>
        <v/>
      </c>
      <c r="V6665" s="433">
        <f>VLOOKUP(A6665,[3]Cartilha!$A:$A,1,FALSE)</f>
        <v>101835</v>
      </c>
      <c r="W6665" s="367"/>
    </row>
    <row r="6666" spans="1:23" ht="22.5" hidden="1" x14ac:dyDescent="0.2">
      <c r="A6666" s="623">
        <v>101836</v>
      </c>
      <c r="B6666" s="616" t="s">
        <v>3171</v>
      </c>
      <c r="C6666" s="620" t="s">
        <v>6514</v>
      </c>
      <c r="D6666" s="612" t="s">
        <v>171</v>
      </c>
      <c r="E6666" s="621">
        <v>24.4</v>
      </c>
      <c r="F6666" s="614">
        <f t="shared" si="1851"/>
        <v>29.42</v>
      </c>
      <c r="G6666" s="518"/>
      <c r="H6666" s="423"/>
      <c r="I6666" s="424">
        <f t="shared" si="1860"/>
        <v>0</v>
      </c>
      <c r="J6666" s="447">
        <f t="shared" si="1861"/>
        <v>0</v>
      </c>
      <c r="K6666" s="419"/>
      <c r="L6666" s="461">
        <f t="shared" si="1862"/>
        <v>0</v>
      </c>
      <c r="M6666" s="423">
        <f t="shared" si="1863"/>
        <v>0</v>
      </c>
      <c r="N6666" s="424">
        <f t="shared" si="1864"/>
        <v>0</v>
      </c>
      <c r="O6666" s="448">
        <f t="shared" si="1865"/>
        <v>0</v>
      </c>
      <c r="P6666" s="420"/>
      <c r="Q6666" s="532"/>
      <c r="R6666" s="526" t="str">
        <f t="shared" si="1859"/>
        <v/>
      </c>
      <c r="S6666" s="526" t="str">
        <f t="shared" si="1858"/>
        <v/>
      </c>
      <c r="V6666" s="433">
        <f>VLOOKUP(A6666,[3]Cartilha!$A:$A,1,FALSE)</f>
        <v>101836</v>
      </c>
      <c r="W6666" s="367"/>
    </row>
    <row r="6667" spans="1:23" ht="22.5" hidden="1" x14ac:dyDescent="0.2">
      <c r="A6667" s="623">
        <v>101837</v>
      </c>
      <c r="B6667" s="616" t="s">
        <v>3171</v>
      </c>
      <c r="C6667" s="620" t="s">
        <v>6515</v>
      </c>
      <c r="D6667" s="612" t="s">
        <v>171</v>
      </c>
      <c r="E6667" s="621">
        <v>54.74</v>
      </c>
      <c r="F6667" s="614">
        <f t="shared" si="1851"/>
        <v>65.989999999999995</v>
      </c>
      <c r="G6667" s="518"/>
      <c r="H6667" s="423"/>
      <c r="I6667" s="424">
        <f t="shared" si="1860"/>
        <v>0</v>
      </c>
      <c r="J6667" s="447">
        <f t="shared" si="1861"/>
        <v>0</v>
      </c>
      <c r="K6667" s="419"/>
      <c r="L6667" s="461">
        <f t="shared" si="1862"/>
        <v>0</v>
      </c>
      <c r="M6667" s="423">
        <f t="shared" si="1863"/>
        <v>0</v>
      </c>
      <c r="N6667" s="424">
        <f t="shared" si="1864"/>
        <v>0</v>
      </c>
      <c r="O6667" s="448">
        <f t="shared" si="1865"/>
        <v>0</v>
      </c>
      <c r="P6667" s="420"/>
      <c r="Q6667" s="532"/>
      <c r="R6667" s="526" t="str">
        <f t="shared" si="1859"/>
        <v/>
      </c>
      <c r="S6667" s="526" t="str">
        <f t="shared" si="1858"/>
        <v/>
      </c>
      <c r="V6667" s="433">
        <f>VLOOKUP(A6667,[3]Cartilha!$A:$A,1,FALSE)</f>
        <v>101837</v>
      </c>
      <c r="W6667" s="367"/>
    </row>
    <row r="6668" spans="1:23" ht="22.5" hidden="1" x14ac:dyDescent="0.2">
      <c r="A6668" s="623">
        <v>101838</v>
      </c>
      <c r="B6668" s="616" t="s">
        <v>3171</v>
      </c>
      <c r="C6668" s="620" t="s">
        <v>6516</v>
      </c>
      <c r="D6668" s="612" t="s">
        <v>171</v>
      </c>
      <c r="E6668" s="621">
        <v>83</v>
      </c>
      <c r="F6668" s="614">
        <f t="shared" si="1851"/>
        <v>100.06</v>
      </c>
      <c r="G6668" s="518"/>
      <c r="H6668" s="423"/>
      <c r="I6668" s="424">
        <f t="shared" si="1860"/>
        <v>0</v>
      </c>
      <c r="J6668" s="447">
        <f t="shared" si="1861"/>
        <v>0</v>
      </c>
      <c r="K6668" s="419"/>
      <c r="L6668" s="461">
        <f t="shared" si="1862"/>
        <v>0</v>
      </c>
      <c r="M6668" s="423">
        <f t="shared" si="1863"/>
        <v>0</v>
      </c>
      <c r="N6668" s="424">
        <f t="shared" si="1864"/>
        <v>0</v>
      </c>
      <c r="O6668" s="448">
        <f t="shared" si="1865"/>
        <v>0</v>
      </c>
      <c r="P6668" s="420"/>
      <c r="Q6668" s="532"/>
      <c r="R6668" s="526" t="str">
        <f t="shared" si="1859"/>
        <v/>
      </c>
      <c r="S6668" s="526" t="str">
        <f t="shared" si="1858"/>
        <v/>
      </c>
      <c r="V6668" s="433">
        <f>VLOOKUP(A6668,[3]Cartilha!$A:$A,1,FALSE)</f>
        <v>101838</v>
      </c>
      <c r="W6668" s="367"/>
    </row>
    <row r="6669" spans="1:23" ht="22.5" hidden="1" x14ac:dyDescent="0.2">
      <c r="A6669" s="623">
        <v>101839</v>
      </c>
      <c r="B6669" s="616" t="s">
        <v>3171</v>
      </c>
      <c r="C6669" s="620" t="s">
        <v>6517</v>
      </c>
      <c r="D6669" s="612" t="s">
        <v>171</v>
      </c>
      <c r="E6669" s="621">
        <v>110.48</v>
      </c>
      <c r="F6669" s="614">
        <f t="shared" si="1851"/>
        <v>133.19</v>
      </c>
      <c r="G6669" s="518"/>
      <c r="H6669" s="423"/>
      <c r="I6669" s="424">
        <f t="shared" si="1860"/>
        <v>0</v>
      </c>
      <c r="J6669" s="447">
        <f t="shared" si="1861"/>
        <v>0</v>
      </c>
      <c r="K6669" s="419"/>
      <c r="L6669" s="461">
        <f t="shared" si="1862"/>
        <v>0</v>
      </c>
      <c r="M6669" s="423">
        <f t="shared" si="1863"/>
        <v>0</v>
      </c>
      <c r="N6669" s="424">
        <f t="shared" si="1864"/>
        <v>0</v>
      </c>
      <c r="O6669" s="448">
        <f t="shared" si="1865"/>
        <v>0</v>
      </c>
      <c r="P6669" s="420"/>
      <c r="Q6669" s="532"/>
      <c r="R6669" s="526" t="str">
        <f t="shared" si="1859"/>
        <v/>
      </c>
      <c r="S6669" s="526" t="str">
        <f t="shared" si="1858"/>
        <v/>
      </c>
      <c r="V6669" s="433">
        <f>VLOOKUP(A6669,[3]Cartilha!$A:$A,1,FALSE)</f>
        <v>101839</v>
      </c>
      <c r="W6669" s="367"/>
    </row>
    <row r="6670" spans="1:23" ht="22.5" hidden="1" x14ac:dyDescent="0.2">
      <c r="A6670" s="623">
        <v>101840</v>
      </c>
      <c r="B6670" s="616" t="s">
        <v>3171</v>
      </c>
      <c r="C6670" s="620" t="s">
        <v>6518</v>
      </c>
      <c r="D6670" s="612" t="s">
        <v>171</v>
      </c>
      <c r="E6670" s="621">
        <v>180.19</v>
      </c>
      <c r="F6670" s="614">
        <f t="shared" si="1851"/>
        <v>217.24</v>
      </c>
      <c r="G6670" s="518"/>
      <c r="H6670" s="423"/>
      <c r="I6670" s="424">
        <f t="shared" si="1860"/>
        <v>0</v>
      </c>
      <c r="J6670" s="447">
        <f t="shared" si="1861"/>
        <v>0</v>
      </c>
      <c r="K6670" s="419"/>
      <c r="L6670" s="461">
        <f t="shared" si="1862"/>
        <v>0</v>
      </c>
      <c r="M6670" s="423">
        <f t="shared" si="1863"/>
        <v>0</v>
      </c>
      <c r="N6670" s="424">
        <f t="shared" si="1864"/>
        <v>0</v>
      </c>
      <c r="O6670" s="448">
        <f t="shared" si="1865"/>
        <v>0</v>
      </c>
      <c r="P6670" s="420"/>
      <c r="Q6670" s="532"/>
      <c r="R6670" s="526" t="str">
        <f t="shared" si="1859"/>
        <v/>
      </c>
      <c r="S6670" s="526" t="str">
        <f t="shared" si="1858"/>
        <v/>
      </c>
      <c r="V6670" s="433">
        <f>VLOOKUP(A6670,[3]Cartilha!$A:$A,1,FALSE)</f>
        <v>101840</v>
      </c>
      <c r="W6670" s="367"/>
    </row>
    <row r="6671" spans="1:23" ht="22.5" hidden="1" x14ac:dyDescent="0.2">
      <c r="A6671" s="623">
        <v>101841</v>
      </c>
      <c r="B6671" s="616" t="s">
        <v>3171</v>
      </c>
      <c r="C6671" s="620" t="s">
        <v>6519</v>
      </c>
      <c r="D6671" s="612" t="s">
        <v>171</v>
      </c>
      <c r="E6671" s="621">
        <v>71.180000000000007</v>
      </c>
      <c r="F6671" s="614">
        <f t="shared" si="1851"/>
        <v>85.81</v>
      </c>
      <c r="G6671" s="518"/>
      <c r="H6671" s="423"/>
      <c r="I6671" s="424">
        <f t="shared" si="1860"/>
        <v>0</v>
      </c>
      <c r="J6671" s="447">
        <f t="shared" si="1861"/>
        <v>0</v>
      </c>
      <c r="K6671" s="419"/>
      <c r="L6671" s="461">
        <f t="shared" si="1862"/>
        <v>0</v>
      </c>
      <c r="M6671" s="423">
        <f t="shared" si="1863"/>
        <v>0</v>
      </c>
      <c r="N6671" s="424">
        <f t="shared" si="1864"/>
        <v>0</v>
      </c>
      <c r="O6671" s="448">
        <f t="shared" si="1865"/>
        <v>0</v>
      </c>
      <c r="P6671" s="420"/>
      <c r="Q6671" s="532"/>
      <c r="R6671" s="526" t="str">
        <f t="shared" si="1859"/>
        <v/>
      </c>
      <c r="S6671" s="526" t="str">
        <f t="shared" si="1858"/>
        <v/>
      </c>
      <c r="V6671" s="433">
        <f>VLOOKUP(A6671,[3]Cartilha!$A:$A,1,FALSE)</f>
        <v>101841</v>
      </c>
      <c r="W6671" s="367"/>
    </row>
    <row r="6672" spans="1:23" ht="22.5" hidden="1" x14ac:dyDescent="0.2">
      <c r="A6672" s="623">
        <v>101842</v>
      </c>
      <c r="B6672" s="616" t="s">
        <v>3171</v>
      </c>
      <c r="C6672" s="620" t="s">
        <v>6520</v>
      </c>
      <c r="D6672" s="612" t="s">
        <v>171</v>
      </c>
      <c r="E6672" s="621">
        <v>63.39</v>
      </c>
      <c r="F6672" s="614">
        <f t="shared" si="1851"/>
        <v>76.42</v>
      </c>
      <c r="G6672" s="518"/>
      <c r="H6672" s="423"/>
      <c r="I6672" s="424">
        <f t="shared" si="1860"/>
        <v>0</v>
      </c>
      <c r="J6672" s="447">
        <f t="shared" si="1861"/>
        <v>0</v>
      </c>
      <c r="K6672" s="419"/>
      <c r="L6672" s="461">
        <f t="shared" si="1862"/>
        <v>0</v>
      </c>
      <c r="M6672" s="423">
        <f t="shared" si="1863"/>
        <v>0</v>
      </c>
      <c r="N6672" s="424">
        <f t="shared" si="1864"/>
        <v>0</v>
      </c>
      <c r="O6672" s="448">
        <f t="shared" si="1865"/>
        <v>0</v>
      </c>
      <c r="P6672" s="420"/>
      <c r="Q6672" s="532"/>
      <c r="R6672" s="526" t="str">
        <f t="shared" si="1859"/>
        <v/>
      </c>
      <c r="S6672" s="526" t="str">
        <f t="shared" si="1858"/>
        <v/>
      </c>
      <c r="V6672" s="433">
        <f>VLOOKUP(A6672,[3]Cartilha!$A:$A,1,FALSE)</f>
        <v>101842</v>
      </c>
      <c r="W6672" s="367"/>
    </row>
    <row r="6673" spans="1:23" ht="22.5" hidden="1" x14ac:dyDescent="0.2">
      <c r="A6673" s="623">
        <v>101843</v>
      </c>
      <c r="B6673" s="616" t="s">
        <v>3171</v>
      </c>
      <c r="C6673" s="620" t="s">
        <v>6521</v>
      </c>
      <c r="D6673" s="612" t="s">
        <v>171</v>
      </c>
      <c r="E6673" s="621">
        <v>127.91</v>
      </c>
      <c r="F6673" s="614">
        <f t="shared" si="1851"/>
        <v>154.21</v>
      </c>
      <c r="G6673" s="518"/>
      <c r="H6673" s="423"/>
      <c r="I6673" s="424">
        <f t="shared" si="1860"/>
        <v>0</v>
      </c>
      <c r="J6673" s="447">
        <f t="shared" si="1861"/>
        <v>0</v>
      </c>
      <c r="K6673" s="419"/>
      <c r="L6673" s="461">
        <f t="shared" si="1862"/>
        <v>0</v>
      </c>
      <c r="M6673" s="423">
        <f t="shared" si="1863"/>
        <v>0</v>
      </c>
      <c r="N6673" s="424">
        <f t="shared" si="1864"/>
        <v>0</v>
      </c>
      <c r="O6673" s="448">
        <f t="shared" si="1865"/>
        <v>0</v>
      </c>
      <c r="P6673" s="420"/>
      <c r="Q6673" s="532"/>
      <c r="R6673" s="526" t="str">
        <f t="shared" si="1859"/>
        <v/>
      </c>
      <c r="S6673" s="526" t="str">
        <f t="shared" si="1858"/>
        <v/>
      </c>
      <c r="V6673" s="433">
        <f>VLOOKUP(A6673,[3]Cartilha!$A:$A,1,FALSE)</f>
        <v>101843</v>
      </c>
      <c r="W6673" s="367"/>
    </row>
    <row r="6674" spans="1:23" ht="22.5" hidden="1" x14ac:dyDescent="0.2">
      <c r="A6674" s="623">
        <v>101844</v>
      </c>
      <c r="B6674" s="616" t="s">
        <v>3171</v>
      </c>
      <c r="C6674" s="620" t="s">
        <v>6522</v>
      </c>
      <c r="D6674" s="612" t="s">
        <v>171</v>
      </c>
      <c r="E6674" s="621">
        <v>154.47</v>
      </c>
      <c r="F6674" s="614">
        <f t="shared" si="1851"/>
        <v>186.23</v>
      </c>
      <c r="G6674" s="518"/>
      <c r="H6674" s="423"/>
      <c r="I6674" s="424">
        <f t="shared" si="1860"/>
        <v>0</v>
      </c>
      <c r="J6674" s="447">
        <f t="shared" si="1861"/>
        <v>0</v>
      </c>
      <c r="K6674" s="419"/>
      <c r="L6674" s="461">
        <f t="shared" si="1862"/>
        <v>0</v>
      </c>
      <c r="M6674" s="423">
        <f t="shared" si="1863"/>
        <v>0</v>
      </c>
      <c r="N6674" s="424">
        <f t="shared" si="1864"/>
        <v>0</v>
      </c>
      <c r="O6674" s="448">
        <f t="shared" si="1865"/>
        <v>0</v>
      </c>
      <c r="P6674" s="420"/>
      <c r="Q6674" s="532"/>
      <c r="R6674" s="526" t="str">
        <f t="shared" si="1859"/>
        <v/>
      </c>
      <c r="S6674" s="526" t="str">
        <f t="shared" si="1858"/>
        <v/>
      </c>
      <c r="V6674" s="433">
        <f>VLOOKUP(A6674,[3]Cartilha!$A:$A,1,FALSE)</f>
        <v>101844</v>
      </c>
      <c r="W6674" s="367"/>
    </row>
    <row r="6675" spans="1:23" ht="22.5" hidden="1" x14ac:dyDescent="0.2">
      <c r="A6675" s="623">
        <v>101845</v>
      </c>
      <c r="B6675" s="616" t="s">
        <v>3171</v>
      </c>
      <c r="C6675" s="620" t="s">
        <v>6523</v>
      </c>
      <c r="D6675" s="612" t="s">
        <v>171</v>
      </c>
      <c r="E6675" s="621">
        <v>180.66</v>
      </c>
      <c r="F6675" s="614">
        <f t="shared" si="1851"/>
        <v>217.8</v>
      </c>
      <c r="G6675" s="518"/>
      <c r="H6675" s="423"/>
      <c r="I6675" s="424">
        <f t="shared" si="1860"/>
        <v>0</v>
      </c>
      <c r="J6675" s="447">
        <f t="shared" si="1861"/>
        <v>0</v>
      </c>
      <c r="K6675" s="419"/>
      <c r="L6675" s="461">
        <f t="shared" si="1862"/>
        <v>0</v>
      </c>
      <c r="M6675" s="423">
        <f t="shared" si="1863"/>
        <v>0</v>
      </c>
      <c r="N6675" s="424">
        <f t="shared" si="1864"/>
        <v>0</v>
      </c>
      <c r="O6675" s="448">
        <f t="shared" si="1865"/>
        <v>0</v>
      </c>
      <c r="P6675" s="420"/>
      <c r="Q6675" s="532"/>
      <c r="R6675" s="526" t="str">
        <f t="shared" si="1859"/>
        <v/>
      </c>
      <c r="S6675" s="526" t="str">
        <f t="shared" si="1858"/>
        <v/>
      </c>
      <c r="V6675" s="433">
        <f>VLOOKUP(A6675,[3]Cartilha!$A:$A,1,FALSE)</f>
        <v>101845</v>
      </c>
      <c r="W6675" s="367"/>
    </row>
    <row r="6676" spans="1:23" ht="22.5" hidden="1" x14ac:dyDescent="0.2">
      <c r="A6676" s="623">
        <v>101846</v>
      </c>
      <c r="B6676" s="616" t="s">
        <v>3171</v>
      </c>
      <c r="C6676" s="620" t="s">
        <v>6524</v>
      </c>
      <c r="D6676" s="612" t="s">
        <v>171</v>
      </c>
      <c r="E6676" s="621">
        <v>120.43</v>
      </c>
      <c r="F6676" s="614">
        <f t="shared" si="1851"/>
        <v>145.19</v>
      </c>
      <c r="G6676" s="518"/>
      <c r="H6676" s="423"/>
      <c r="I6676" s="424">
        <f t="shared" si="1860"/>
        <v>0</v>
      </c>
      <c r="J6676" s="447">
        <f t="shared" si="1861"/>
        <v>0</v>
      </c>
      <c r="K6676" s="419"/>
      <c r="L6676" s="461">
        <f t="shared" si="1862"/>
        <v>0</v>
      </c>
      <c r="M6676" s="423">
        <f t="shared" si="1863"/>
        <v>0</v>
      </c>
      <c r="N6676" s="424">
        <f t="shared" si="1864"/>
        <v>0</v>
      </c>
      <c r="O6676" s="448">
        <f t="shared" si="1865"/>
        <v>0</v>
      </c>
      <c r="P6676" s="420"/>
      <c r="Q6676" s="532"/>
      <c r="R6676" s="526" t="str">
        <f t="shared" si="1859"/>
        <v/>
      </c>
      <c r="S6676" s="526" t="str">
        <f t="shared" si="1858"/>
        <v/>
      </c>
      <c r="V6676" s="433">
        <f>VLOOKUP(A6676,[3]Cartilha!$A:$A,1,FALSE)</f>
        <v>101846</v>
      </c>
      <c r="W6676" s="367"/>
    </row>
    <row r="6677" spans="1:23" ht="22.5" hidden="1" x14ac:dyDescent="0.2">
      <c r="A6677" s="623">
        <v>101847</v>
      </c>
      <c r="B6677" s="616" t="s">
        <v>3171</v>
      </c>
      <c r="C6677" s="620" t="s">
        <v>6525</v>
      </c>
      <c r="D6677" s="612" t="s">
        <v>171</v>
      </c>
      <c r="E6677" s="621">
        <v>147.13999999999999</v>
      </c>
      <c r="F6677" s="614">
        <f t="shared" si="1851"/>
        <v>177.39</v>
      </c>
      <c r="G6677" s="518"/>
      <c r="H6677" s="423"/>
      <c r="I6677" s="424">
        <f t="shared" si="1860"/>
        <v>0</v>
      </c>
      <c r="J6677" s="447">
        <f t="shared" si="1861"/>
        <v>0</v>
      </c>
      <c r="K6677" s="419"/>
      <c r="L6677" s="461">
        <f t="shared" si="1862"/>
        <v>0</v>
      </c>
      <c r="M6677" s="423">
        <f t="shared" si="1863"/>
        <v>0</v>
      </c>
      <c r="N6677" s="424">
        <f t="shared" si="1864"/>
        <v>0</v>
      </c>
      <c r="O6677" s="448">
        <f t="shared" si="1865"/>
        <v>0</v>
      </c>
      <c r="P6677" s="420"/>
      <c r="Q6677" s="532"/>
      <c r="R6677" s="526" t="str">
        <f t="shared" si="1859"/>
        <v/>
      </c>
      <c r="S6677" s="526" t="str">
        <f t="shared" si="1858"/>
        <v/>
      </c>
      <c r="V6677" s="433">
        <f>VLOOKUP(A6677,[3]Cartilha!$A:$A,1,FALSE)</f>
        <v>101847</v>
      </c>
      <c r="W6677" s="367"/>
    </row>
    <row r="6678" spans="1:23" ht="22.5" hidden="1" x14ac:dyDescent="0.2">
      <c r="A6678" s="623">
        <v>101848</v>
      </c>
      <c r="B6678" s="616" t="s">
        <v>3171</v>
      </c>
      <c r="C6678" s="620" t="s">
        <v>6526</v>
      </c>
      <c r="D6678" s="612" t="s">
        <v>171</v>
      </c>
      <c r="E6678" s="621">
        <v>173.49</v>
      </c>
      <c r="F6678" s="614">
        <f t="shared" si="1851"/>
        <v>209.16</v>
      </c>
      <c r="G6678" s="518"/>
      <c r="H6678" s="423"/>
      <c r="I6678" s="424">
        <f t="shared" si="1860"/>
        <v>0</v>
      </c>
      <c r="J6678" s="447">
        <f t="shared" si="1861"/>
        <v>0</v>
      </c>
      <c r="K6678" s="419"/>
      <c r="L6678" s="461">
        <f t="shared" si="1862"/>
        <v>0</v>
      </c>
      <c r="M6678" s="423">
        <f t="shared" si="1863"/>
        <v>0</v>
      </c>
      <c r="N6678" s="424">
        <f t="shared" si="1864"/>
        <v>0</v>
      </c>
      <c r="O6678" s="448">
        <f t="shared" si="1865"/>
        <v>0</v>
      </c>
      <c r="P6678" s="420"/>
      <c r="Q6678" s="532"/>
      <c r="R6678" s="526" t="str">
        <f t="shared" si="1859"/>
        <v/>
      </c>
      <c r="S6678" s="526" t="str">
        <f t="shared" si="1858"/>
        <v/>
      </c>
      <c r="V6678" s="433">
        <f>VLOOKUP(A6678,[3]Cartilha!$A:$A,1,FALSE)</f>
        <v>101848</v>
      </c>
      <c r="W6678" s="367"/>
    </row>
    <row r="6679" spans="1:23" ht="22.5" hidden="1" x14ac:dyDescent="0.2">
      <c r="A6679" s="623">
        <v>101849</v>
      </c>
      <c r="B6679" s="616" t="s">
        <v>3171</v>
      </c>
      <c r="C6679" s="620" t="s">
        <v>6527</v>
      </c>
      <c r="D6679" s="612" t="s">
        <v>171</v>
      </c>
      <c r="E6679" s="621">
        <v>116.68</v>
      </c>
      <c r="F6679" s="614">
        <f t="shared" ref="F6679:F6742" si="1866">IF(E6679=0,0,ROUND(E6679*(1+E$13)*(1-E$14),2))</f>
        <v>140.66999999999999</v>
      </c>
      <c r="G6679" s="518"/>
      <c r="H6679" s="423"/>
      <c r="I6679" s="424">
        <f t="shared" si="1860"/>
        <v>0</v>
      </c>
      <c r="J6679" s="447">
        <f t="shared" si="1861"/>
        <v>0</v>
      </c>
      <c r="K6679" s="419"/>
      <c r="L6679" s="461">
        <f t="shared" si="1862"/>
        <v>0</v>
      </c>
      <c r="M6679" s="423">
        <f t="shared" si="1863"/>
        <v>0</v>
      </c>
      <c r="N6679" s="424">
        <f t="shared" si="1864"/>
        <v>0</v>
      </c>
      <c r="O6679" s="448">
        <f t="shared" si="1865"/>
        <v>0</v>
      </c>
      <c r="P6679" s="420"/>
      <c r="Q6679" s="532"/>
      <c r="R6679" s="526" t="str">
        <f t="shared" si="1859"/>
        <v/>
      </c>
      <c r="S6679" s="526" t="str">
        <f t="shared" si="1858"/>
        <v/>
      </c>
      <c r="V6679" s="433">
        <f>VLOOKUP(A6679,[3]Cartilha!$A:$A,1,FALSE)</f>
        <v>101849</v>
      </c>
      <c r="W6679" s="367"/>
    </row>
    <row r="6680" spans="1:23" ht="22.5" hidden="1" x14ac:dyDescent="0.2">
      <c r="A6680" s="623">
        <v>101850</v>
      </c>
      <c r="B6680" s="616" t="s">
        <v>3171</v>
      </c>
      <c r="C6680" s="620" t="s">
        <v>6528</v>
      </c>
      <c r="D6680" s="612" t="s">
        <v>170</v>
      </c>
      <c r="E6680" s="621">
        <v>55.34</v>
      </c>
      <c r="F6680" s="614">
        <f t="shared" si="1866"/>
        <v>66.72</v>
      </c>
      <c r="G6680" s="518"/>
      <c r="H6680" s="423"/>
      <c r="I6680" s="424">
        <f t="shared" si="1860"/>
        <v>0</v>
      </c>
      <c r="J6680" s="447">
        <f t="shared" si="1861"/>
        <v>0</v>
      </c>
      <c r="K6680" s="419"/>
      <c r="L6680" s="461">
        <f t="shared" si="1862"/>
        <v>0</v>
      </c>
      <c r="M6680" s="423">
        <f t="shared" si="1863"/>
        <v>0</v>
      </c>
      <c r="N6680" s="424">
        <f t="shared" si="1864"/>
        <v>0</v>
      </c>
      <c r="O6680" s="448">
        <f t="shared" si="1865"/>
        <v>0</v>
      </c>
      <c r="P6680" s="420"/>
      <c r="Q6680" s="532"/>
      <c r="R6680" s="526" t="str">
        <f t="shared" si="1859"/>
        <v/>
      </c>
      <c r="S6680" s="526" t="str">
        <f t="shared" si="1858"/>
        <v/>
      </c>
      <c r="V6680" s="433">
        <f>VLOOKUP(A6680,[3]Cartilha!$A:$A,1,FALSE)</f>
        <v>101850</v>
      </c>
      <c r="W6680" s="367"/>
    </row>
    <row r="6681" spans="1:23" ht="22.5" hidden="1" x14ac:dyDescent="0.2">
      <c r="A6681" s="623">
        <v>101851</v>
      </c>
      <c r="B6681" s="616" t="s">
        <v>3171</v>
      </c>
      <c r="C6681" s="620" t="s">
        <v>6529</v>
      </c>
      <c r="D6681" s="612" t="s">
        <v>170</v>
      </c>
      <c r="E6681" s="621">
        <v>131.1</v>
      </c>
      <c r="F6681" s="614">
        <f t="shared" si="1866"/>
        <v>158.05000000000001</v>
      </c>
      <c r="G6681" s="518"/>
      <c r="H6681" s="423"/>
      <c r="I6681" s="424">
        <f t="shared" ref="I6681:I6717" si="1867">IF(ISBLANK(E6681),0,ROUND(F6681*G6681,2))</f>
        <v>0</v>
      </c>
      <c r="J6681" s="447">
        <f t="shared" ref="J6681:J6717" si="1868">IF(ISBLANK(G6681),0,ROUND(G6681*H6681,2))</f>
        <v>0</v>
      </c>
      <c r="K6681" s="419"/>
      <c r="L6681" s="461">
        <f t="shared" ref="L6681:L6717" si="1869">G6681</f>
        <v>0</v>
      </c>
      <c r="M6681" s="423">
        <f t="shared" ref="M6681:M6717" si="1870">H6681</f>
        <v>0</v>
      </c>
      <c r="N6681" s="424">
        <f t="shared" ref="N6681:N6717" si="1871">IF(ISBLANK(E6681),0,ROUND(F6681*L6681,2))</f>
        <v>0</v>
      </c>
      <c r="O6681" s="448">
        <f t="shared" ref="O6681:O6717" si="1872">IF(ISBLANK(L6681),0,ROUND(L6681*M6681,2))</f>
        <v>0</v>
      </c>
      <c r="P6681" s="420"/>
      <c r="Q6681" s="532"/>
      <c r="R6681" s="526" t="str">
        <f t="shared" si="1859"/>
        <v/>
      </c>
      <c r="S6681" s="526" t="str">
        <f t="shared" si="1858"/>
        <v/>
      </c>
      <c r="V6681" s="433">
        <f>VLOOKUP(A6681,[3]Cartilha!$A:$A,1,FALSE)</f>
        <v>101851</v>
      </c>
      <c r="W6681" s="367"/>
    </row>
    <row r="6682" spans="1:23" ht="22.5" hidden="1" x14ac:dyDescent="0.2">
      <c r="A6682" s="623">
        <v>101852</v>
      </c>
      <c r="B6682" s="616" t="s">
        <v>3171</v>
      </c>
      <c r="C6682" s="620" t="s">
        <v>6530</v>
      </c>
      <c r="D6682" s="612" t="s">
        <v>170</v>
      </c>
      <c r="E6682" s="621">
        <v>68.44</v>
      </c>
      <c r="F6682" s="614">
        <f t="shared" si="1866"/>
        <v>82.51</v>
      </c>
      <c r="G6682" s="518"/>
      <c r="H6682" s="423"/>
      <c r="I6682" s="424">
        <f t="shared" si="1867"/>
        <v>0</v>
      </c>
      <c r="J6682" s="447">
        <f t="shared" si="1868"/>
        <v>0</v>
      </c>
      <c r="K6682" s="419"/>
      <c r="L6682" s="461">
        <f t="shared" si="1869"/>
        <v>0</v>
      </c>
      <c r="M6682" s="423">
        <f t="shared" si="1870"/>
        <v>0</v>
      </c>
      <c r="N6682" s="424">
        <f t="shared" si="1871"/>
        <v>0</v>
      </c>
      <c r="O6682" s="448">
        <f t="shared" si="1872"/>
        <v>0</v>
      </c>
      <c r="P6682" s="420"/>
      <c r="Q6682" s="532"/>
      <c r="R6682" s="526" t="str">
        <f t="shared" si="1859"/>
        <v/>
      </c>
      <c r="S6682" s="526" t="str">
        <f t="shared" si="1858"/>
        <v/>
      </c>
      <c r="V6682" s="433">
        <f>VLOOKUP(A6682,[3]Cartilha!$A:$A,1,FALSE)</f>
        <v>101852</v>
      </c>
      <c r="W6682" s="367"/>
    </row>
    <row r="6683" spans="1:23" ht="22.5" hidden="1" x14ac:dyDescent="0.2">
      <c r="A6683" s="623">
        <v>101853</v>
      </c>
      <c r="B6683" s="616" t="s">
        <v>3171</v>
      </c>
      <c r="C6683" s="620" t="s">
        <v>6531</v>
      </c>
      <c r="D6683" s="612" t="s">
        <v>170</v>
      </c>
      <c r="E6683" s="621">
        <v>48.3</v>
      </c>
      <c r="F6683" s="614">
        <f t="shared" si="1866"/>
        <v>58.23</v>
      </c>
      <c r="G6683" s="518"/>
      <c r="H6683" s="423"/>
      <c r="I6683" s="424">
        <f t="shared" si="1867"/>
        <v>0</v>
      </c>
      <c r="J6683" s="447">
        <f t="shared" si="1868"/>
        <v>0</v>
      </c>
      <c r="K6683" s="419"/>
      <c r="L6683" s="461">
        <f t="shared" si="1869"/>
        <v>0</v>
      </c>
      <c r="M6683" s="423">
        <f t="shared" si="1870"/>
        <v>0</v>
      </c>
      <c r="N6683" s="424">
        <f t="shared" si="1871"/>
        <v>0</v>
      </c>
      <c r="O6683" s="448">
        <f t="shared" si="1872"/>
        <v>0</v>
      </c>
      <c r="P6683" s="420"/>
      <c r="Q6683" s="532"/>
      <c r="R6683" s="526" t="str">
        <f t="shared" si="1859"/>
        <v/>
      </c>
      <c r="S6683" s="526" t="str">
        <f t="shared" si="1858"/>
        <v/>
      </c>
      <c r="V6683" s="433">
        <f>VLOOKUP(A6683,[3]Cartilha!$A:$A,1,FALSE)</f>
        <v>101853</v>
      </c>
      <c r="W6683" s="367"/>
    </row>
    <row r="6684" spans="1:23" ht="22.5" hidden="1" x14ac:dyDescent="0.2">
      <c r="A6684" s="623">
        <v>101854</v>
      </c>
      <c r="B6684" s="616" t="s">
        <v>3171</v>
      </c>
      <c r="C6684" s="620" t="s">
        <v>6532</v>
      </c>
      <c r="D6684" s="612" t="s">
        <v>170</v>
      </c>
      <c r="E6684" s="621">
        <v>131.91999999999999</v>
      </c>
      <c r="F6684" s="614">
        <f t="shared" si="1866"/>
        <v>159.04</v>
      </c>
      <c r="G6684" s="518"/>
      <c r="H6684" s="423"/>
      <c r="I6684" s="424">
        <f t="shared" si="1867"/>
        <v>0</v>
      </c>
      <c r="J6684" s="447">
        <f t="shared" si="1868"/>
        <v>0</v>
      </c>
      <c r="K6684" s="419"/>
      <c r="L6684" s="461">
        <f t="shared" si="1869"/>
        <v>0</v>
      </c>
      <c r="M6684" s="423">
        <f t="shared" si="1870"/>
        <v>0</v>
      </c>
      <c r="N6684" s="424">
        <f t="shared" si="1871"/>
        <v>0</v>
      </c>
      <c r="O6684" s="448">
        <f t="shared" si="1872"/>
        <v>0</v>
      </c>
      <c r="P6684" s="420"/>
      <c r="Q6684" s="532"/>
      <c r="R6684" s="526" t="str">
        <f t="shared" si="1859"/>
        <v/>
      </c>
      <c r="S6684" s="526" t="str">
        <f t="shared" si="1858"/>
        <v/>
      </c>
      <c r="V6684" s="433">
        <f>VLOOKUP(A6684,[3]Cartilha!$A:$A,1,FALSE)</f>
        <v>101854</v>
      </c>
      <c r="W6684" s="367"/>
    </row>
    <row r="6685" spans="1:23" ht="22.5" hidden="1" x14ac:dyDescent="0.2">
      <c r="A6685" s="623">
        <v>101855</v>
      </c>
      <c r="B6685" s="616" t="s">
        <v>3171</v>
      </c>
      <c r="C6685" s="620" t="s">
        <v>6533</v>
      </c>
      <c r="D6685" s="612" t="s">
        <v>170</v>
      </c>
      <c r="E6685" s="621">
        <v>70.930000000000007</v>
      </c>
      <c r="F6685" s="614">
        <f t="shared" si="1866"/>
        <v>85.51</v>
      </c>
      <c r="G6685" s="518"/>
      <c r="H6685" s="423"/>
      <c r="I6685" s="424">
        <f t="shared" si="1867"/>
        <v>0</v>
      </c>
      <c r="J6685" s="447">
        <f t="shared" si="1868"/>
        <v>0</v>
      </c>
      <c r="K6685" s="419"/>
      <c r="L6685" s="461">
        <f t="shared" si="1869"/>
        <v>0</v>
      </c>
      <c r="M6685" s="423">
        <f t="shared" si="1870"/>
        <v>0</v>
      </c>
      <c r="N6685" s="424">
        <f t="shared" si="1871"/>
        <v>0</v>
      </c>
      <c r="O6685" s="448">
        <f t="shared" si="1872"/>
        <v>0</v>
      </c>
      <c r="P6685" s="420"/>
      <c r="Q6685" s="532"/>
      <c r="R6685" s="526" t="str">
        <f t="shared" si="1859"/>
        <v/>
      </c>
      <c r="S6685" s="526" t="str">
        <f t="shared" si="1858"/>
        <v/>
      </c>
      <c r="V6685" s="433">
        <f>VLOOKUP(A6685,[3]Cartilha!$A:$A,1,FALSE)</f>
        <v>101855</v>
      </c>
      <c r="W6685" s="367"/>
    </row>
    <row r="6686" spans="1:23" ht="22.5" hidden="1" x14ac:dyDescent="0.2">
      <c r="A6686" s="623">
        <v>101856</v>
      </c>
      <c r="B6686" s="616" t="s">
        <v>3171</v>
      </c>
      <c r="C6686" s="620" t="s">
        <v>6534</v>
      </c>
      <c r="D6686" s="612" t="s">
        <v>170</v>
      </c>
      <c r="E6686" s="621">
        <v>23.87</v>
      </c>
      <c r="F6686" s="614">
        <f t="shared" si="1866"/>
        <v>28.78</v>
      </c>
      <c r="G6686" s="518"/>
      <c r="H6686" s="423"/>
      <c r="I6686" s="424">
        <f t="shared" si="1867"/>
        <v>0</v>
      </c>
      <c r="J6686" s="447">
        <f t="shared" si="1868"/>
        <v>0</v>
      </c>
      <c r="K6686" s="419"/>
      <c r="L6686" s="461">
        <f t="shared" si="1869"/>
        <v>0</v>
      </c>
      <c r="M6686" s="423">
        <f t="shared" si="1870"/>
        <v>0</v>
      </c>
      <c r="N6686" s="424">
        <f t="shared" si="1871"/>
        <v>0</v>
      </c>
      <c r="O6686" s="448">
        <f t="shared" si="1872"/>
        <v>0</v>
      </c>
      <c r="P6686" s="420"/>
      <c r="Q6686" s="532"/>
      <c r="R6686" s="526" t="str">
        <f t="shared" si="1859"/>
        <v/>
      </c>
      <c r="S6686" s="526" t="str">
        <f t="shared" si="1858"/>
        <v/>
      </c>
      <c r="V6686" s="433">
        <f>VLOOKUP(A6686,[3]Cartilha!$A:$A,1,FALSE)</f>
        <v>101856</v>
      </c>
      <c r="W6686" s="367"/>
    </row>
    <row r="6687" spans="1:23" ht="22.5" hidden="1" x14ac:dyDescent="0.2">
      <c r="A6687" s="623">
        <v>101857</v>
      </c>
      <c r="B6687" s="616" t="s">
        <v>3171</v>
      </c>
      <c r="C6687" s="620" t="s">
        <v>6535</v>
      </c>
      <c r="D6687" s="612" t="s">
        <v>170</v>
      </c>
      <c r="E6687" s="621">
        <v>30.42</v>
      </c>
      <c r="F6687" s="614">
        <f t="shared" si="1866"/>
        <v>36.67</v>
      </c>
      <c r="G6687" s="518"/>
      <c r="H6687" s="423"/>
      <c r="I6687" s="424">
        <f t="shared" si="1867"/>
        <v>0</v>
      </c>
      <c r="J6687" s="447">
        <f t="shared" si="1868"/>
        <v>0</v>
      </c>
      <c r="K6687" s="419"/>
      <c r="L6687" s="461">
        <f t="shared" si="1869"/>
        <v>0</v>
      </c>
      <c r="M6687" s="423">
        <f t="shared" si="1870"/>
        <v>0</v>
      </c>
      <c r="N6687" s="424">
        <f t="shared" si="1871"/>
        <v>0</v>
      </c>
      <c r="O6687" s="448">
        <f t="shared" si="1872"/>
        <v>0</v>
      </c>
      <c r="P6687" s="420"/>
      <c r="Q6687" s="532"/>
      <c r="R6687" s="526" t="str">
        <f t="shared" si="1859"/>
        <v/>
      </c>
      <c r="S6687" s="526" t="str">
        <f t="shared" si="1858"/>
        <v/>
      </c>
      <c r="V6687" s="433">
        <f>VLOOKUP(A6687,[3]Cartilha!$A:$A,1,FALSE)</f>
        <v>101857</v>
      </c>
      <c r="W6687" s="367"/>
    </row>
    <row r="6688" spans="1:23" ht="22.5" hidden="1" x14ac:dyDescent="0.2">
      <c r="A6688" s="623">
        <v>101858</v>
      </c>
      <c r="B6688" s="616" t="s">
        <v>3171</v>
      </c>
      <c r="C6688" s="620" t="s">
        <v>6536</v>
      </c>
      <c r="D6688" s="612" t="s">
        <v>170</v>
      </c>
      <c r="E6688" s="621">
        <v>24.43</v>
      </c>
      <c r="F6688" s="614">
        <f t="shared" si="1866"/>
        <v>29.45</v>
      </c>
      <c r="G6688" s="518"/>
      <c r="H6688" s="423"/>
      <c r="I6688" s="424">
        <f t="shared" si="1867"/>
        <v>0</v>
      </c>
      <c r="J6688" s="447">
        <f t="shared" si="1868"/>
        <v>0</v>
      </c>
      <c r="K6688" s="419"/>
      <c r="L6688" s="461">
        <f t="shared" si="1869"/>
        <v>0</v>
      </c>
      <c r="M6688" s="423">
        <f t="shared" si="1870"/>
        <v>0</v>
      </c>
      <c r="N6688" s="424">
        <f t="shared" si="1871"/>
        <v>0</v>
      </c>
      <c r="O6688" s="448">
        <f t="shared" si="1872"/>
        <v>0</v>
      </c>
      <c r="P6688" s="420"/>
      <c r="Q6688" s="532"/>
      <c r="R6688" s="526" t="str">
        <f t="shared" si="1859"/>
        <v/>
      </c>
      <c r="S6688" s="526" t="str">
        <f t="shared" si="1858"/>
        <v/>
      </c>
      <c r="V6688" s="433">
        <f>VLOOKUP(A6688,[3]Cartilha!$A:$A,1,FALSE)</f>
        <v>101858</v>
      </c>
      <c r="W6688" s="367"/>
    </row>
    <row r="6689" spans="1:23" ht="22.5" hidden="1" x14ac:dyDescent="0.2">
      <c r="A6689" s="623">
        <v>101859</v>
      </c>
      <c r="B6689" s="616" t="s">
        <v>3171</v>
      </c>
      <c r="C6689" s="620" t="s">
        <v>6537</v>
      </c>
      <c r="D6689" s="612" t="s">
        <v>170</v>
      </c>
      <c r="E6689" s="621">
        <v>27.24</v>
      </c>
      <c r="F6689" s="614">
        <f t="shared" si="1866"/>
        <v>32.840000000000003</v>
      </c>
      <c r="G6689" s="518"/>
      <c r="H6689" s="423"/>
      <c r="I6689" s="424">
        <f t="shared" si="1867"/>
        <v>0</v>
      </c>
      <c r="J6689" s="447">
        <f t="shared" si="1868"/>
        <v>0</v>
      </c>
      <c r="K6689" s="419"/>
      <c r="L6689" s="461">
        <f t="shared" si="1869"/>
        <v>0</v>
      </c>
      <c r="M6689" s="423">
        <f t="shared" si="1870"/>
        <v>0</v>
      </c>
      <c r="N6689" s="424">
        <f t="shared" si="1871"/>
        <v>0</v>
      </c>
      <c r="O6689" s="448">
        <f t="shared" si="1872"/>
        <v>0</v>
      </c>
      <c r="P6689" s="420"/>
      <c r="Q6689" s="532"/>
      <c r="R6689" s="526" t="str">
        <f t="shared" si="1859"/>
        <v/>
      </c>
      <c r="S6689" s="526" t="str">
        <f t="shared" si="1858"/>
        <v/>
      </c>
      <c r="V6689" s="433">
        <f>VLOOKUP(A6689,[3]Cartilha!$A:$A,1,FALSE)</f>
        <v>101859</v>
      </c>
      <c r="W6689" s="367"/>
    </row>
    <row r="6690" spans="1:23" ht="22.5" hidden="1" x14ac:dyDescent="0.2">
      <c r="A6690" s="623">
        <v>101860</v>
      </c>
      <c r="B6690" s="616" t="s">
        <v>3171</v>
      </c>
      <c r="C6690" s="620" t="s">
        <v>6538</v>
      </c>
      <c r="D6690" s="612" t="s">
        <v>170</v>
      </c>
      <c r="E6690" s="621">
        <v>31.66</v>
      </c>
      <c r="F6690" s="614">
        <f t="shared" si="1866"/>
        <v>38.17</v>
      </c>
      <c r="G6690" s="518"/>
      <c r="H6690" s="423"/>
      <c r="I6690" s="424">
        <f t="shared" si="1867"/>
        <v>0</v>
      </c>
      <c r="J6690" s="447">
        <f t="shared" si="1868"/>
        <v>0</v>
      </c>
      <c r="K6690" s="419"/>
      <c r="L6690" s="461">
        <f t="shared" si="1869"/>
        <v>0</v>
      </c>
      <c r="M6690" s="423">
        <f t="shared" si="1870"/>
        <v>0</v>
      </c>
      <c r="N6690" s="424">
        <f t="shared" si="1871"/>
        <v>0</v>
      </c>
      <c r="O6690" s="448">
        <f t="shared" si="1872"/>
        <v>0</v>
      </c>
      <c r="P6690" s="420"/>
      <c r="Q6690" s="532"/>
      <c r="R6690" s="526" t="str">
        <f t="shared" si="1859"/>
        <v/>
      </c>
      <c r="S6690" s="526" t="str">
        <f t="shared" ref="S6690:S6753" si="1873">IF(Q6690="X","x",IF(Q6690="xx","x",IF(OR(J6690&gt;0,O6690&gt;0),"x","")))</f>
        <v/>
      </c>
      <c r="V6690" s="433">
        <f>VLOOKUP(A6690,[3]Cartilha!$A:$A,1,FALSE)</f>
        <v>101860</v>
      </c>
      <c r="W6690" s="367"/>
    </row>
    <row r="6691" spans="1:23" ht="22.5" hidden="1" x14ac:dyDescent="0.2">
      <c r="A6691" s="623">
        <v>101861</v>
      </c>
      <c r="B6691" s="616" t="s">
        <v>3171</v>
      </c>
      <c r="C6691" s="620" t="s">
        <v>6539</v>
      </c>
      <c r="D6691" s="612" t="s">
        <v>170</v>
      </c>
      <c r="E6691" s="621">
        <v>29.45</v>
      </c>
      <c r="F6691" s="614">
        <f t="shared" si="1866"/>
        <v>35.5</v>
      </c>
      <c r="G6691" s="518"/>
      <c r="H6691" s="423"/>
      <c r="I6691" s="424">
        <f t="shared" si="1867"/>
        <v>0</v>
      </c>
      <c r="J6691" s="447">
        <f t="shared" si="1868"/>
        <v>0</v>
      </c>
      <c r="K6691" s="419"/>
      <c r="L6691" s="461">
        <f t="shared" si="1869"/>
        <v>0</v>
      </c>
      <c r="M6691" s="423">
        <f t="shared" si="1870"/>
        <v>0</v>
      </c>
      <c r="N6691" s="424">
        <f t="shared" si="1871"/>
        <v>0</v>
      </c>
      <c r="O6691" s="448">
        <f t="shared" si="1872"/>
        <v>0</v>
      </c>
      <c r="P6691" s="420"/>
      <c r="Q6691" s="532"/>
      <c r="R6691" s="526" t="str">
        <f t="shared" si="1859"/>
        <v/>
      </c>
      <c r="S6691" s="526" t="str">
        <f t="shared" si="1873"/>
        <v/>
      </c>
      <c r="V6691" s="433">
        <f>VLOOKUP(A6691,[3]Cartilha!$A:$A,1,FALSE)</f>
        <v>101861</v>
      </c>
      <c r="W6691" s="367"/>
    </row>
    <row r="6692" spans="1:23" ht="22.5" hidden="1" x14ac:dyDescent="0.2">
      <c r="A6692" s="623">
        <v>101862</v>
      </c>
      <c r="B6692" s="616" t="s">
        <v>3171</v>
      </c>
      <c r="C6692" s="620" t="s">
        <v>6540</v>
      </c>
      <c r="D6692" s="612" t="s">
        <v>170</v>
      </c>
      <c r="E6692" s="621">
        <v>32.33</v>
      </c>
      <c r="F6692" s="614">
        <f t="shared" si="1866"/>
        <v>38.979999999999997</v>
      </c>
      <c r="G6692" s="518"/>
      <c r="H6692" s="423"/>
      <c r="I6692" s="424">
        <f t="shared" si="1867"/>
        <v>0</v>
      </c>
      <c r="J6692" s="447">
        <f t="shared" si="1868"/>
        <v>0</v>
      </c>
      <c r="K6692" s="419"/>
      <c r="L6692" s="461">
        <f t="shared" si="1869"/>
        <v>0</v>
      </c>
      <c r="M6692" s="423">
        <f t="shared" si="1870"/>
        <v>0</v>
      </c>
      <c r="N6692" s="424">
        <f t="shared" si="1871"/>
        <v>0</v>
      </c>
      <c r="O6692" s="448">
        <f t="shared" si="1872"/>
        <v>0</v>
      </c>
      <c r="P6692" s="420"/>
      <c r="Q6692" s="532"/>
      <c r="R6692" s="526" t="str">
        <f t="shared" si="1859"/>
        <v/>
      </c>
      <c r="S6692" s="526" t="str">
        <f t="shared" si="1873"/>
        <v/>
      </c>
      <c r="V6692" s="433">
        <f>VLOOKUP(A6692,[3]Cartilha!$A:$A,1,FALSE)</f>
        <v>101862</v>
      </c>
      <c r="W6692" s="367"/>
    </row>
    <row r="6693" spans="1:23" ht="22.5" hidden="1" x14ac:dyDescent="0.2">
      <c r="A6693" s="623">
        <v>101863</v>
      </c>
      <c r="B6693" s="616" t="s">
        <v>3171</v>
      </c>
      <c r="C6693" s="620" t="s">
        <v>6541</v>
      </c>
      <c r="D6693" s="612" t="s">
        <v>170</v>
      </c>
      <c r="E6693" s="621">
        <v>24.81</v>
      </c>
      <c r="F6693" s="614">
        <f t="shared" si="1866"/>
        <v>29.91</v>
      </c>
      <c r="G6693" s="518"/>
      <c r="H6693" s="423"/>
      <c r="I6693" s="424">
        <f t="shared" si="1867"/>
        <v>0</v>
      </c>
      <c r="J6693" s="447">
        <f t="shared" si="1868"/>
        <v>0</v>
      </c>
      <c r="K6693" s="419"/>
      <c r="L6693" s="461">
        <f t="shared" si="1869"/>
        <v>0</v>
      </c>
      <c r="M6693" s="423">
        <f t="shared" si="1870"/>
        <v>0</v>
      </c>
      <c r="N6693" s="424">
        <f t="shared" si="1871"/>
        <v>0</v>
      </c>
      <c r="O6693" s="448">
        <f t="shared" si="1872"/>
        <v>0</v>
      </c>
      <c r="P6693" s="420"/>
      <c r="Q6693" s="532"/>
      <c r="R6693" s="526" t="str">
        <f t="shared" si="1859"/>
        <v/>
      </c>
      <c r="S6693" s="526" t="str">
        <f t="shared" si="1873"/>
        <v/>
      </c>
      <c r="V6693" s="433">
        <f>VLOOKUP(A6693,[3]Cartilha!$A:$A,1,FALSE)</f>
        <v>101863</v>
      </c>
      <c r="W6693" s="367"/>
    </row>
    <row r="6694" spans="1:23" ht="22.5" hidden="1" x14ac:dyDescent="0.2">
      <c r="A6694" s="623">
        <v>101864</v>
      </c>
      <c r="B6694" s="616" t="s">
        <v>3171</v>
      </c>
      <c r="C6694" s="620" t="s">
        <v>6542</v>
      </c>
      <c r="D6694" s="612" t="s">
        <v>170</v>
      </c>
      <c r="E6694" s="621">
        <v>29.24</v>
      </c>
      <c r="F6694" s="614">
        <f t="shared" si="1866"/>
        <v>35.25</v>
      </c>
      <c r="G6694" s="518"/>
      <c r="H6694" s="423"/>
      <c r="I6694" s="424">
        <f t="shared" si="1867"/>
        <v>0</v>
      </c>
      <c r="J6694" s="447">
        <f t="shared" si="1868"/>
        <v>0</v>
      </c>
      <c r="K6694" s="419"/>
      <c r="L6694" s="461">
        <f t="shared" si="1869"/>
        <v>0</v>
      </c>
      <c r="M6694" s="423">
        <f t="shared" si="1870"/>
        <v>0</v>
      </c>
      <c r="N6694" s="424">
        <f t="shared" si="1871"/>
        <v>0</v>
      </c>
      <c r="O6694" s="448">
        <f t="shared" si="1872"/>
        <v>0</v>
      </c>
      <c r="P6694" s="420"/>
      <c r="Q6694" s="532"/>
      <c r="R6694" s="526" t="str">
        <f t="shared" si="1859"/>
        <v/>
      </c>
      <c r="S6694" s="526" t="str">
        <f t="shared" si="1873"/>
        <v/>
      </c>
      <c r="V6694" s="433">
        <f>VLOOKUP(A6694,[3]Cartilha!$A:$A,1,FALSE)</f>
        <v>101864</v>
      </c>
      <c r="W6694" s="367"/>
    </row>
    <row r="6695" spans="1:23" ht="22.5" hidden="1" x14ac:dyDescent="0.2">
      <c r="A6695" s="623">
        <v>101865</v>
      </c>
      <c r="B6695" s="616" t="s">
        <v>3171</v>
      </c>
      <c r="C6695" s="620" t="s">
        <v>6543</v>
      </c>
      <c r="D6695" s="612" t="s">
        <v>170</v>
      </c>
      <c r="E6695" s="621">
        <v>33.65</v>
      </c>
      <c r="F6695" s="614">
        <f t="shared" si="1866"/>
        <v>40.57</v>
      </c>
      <c r="G6695" s="518"/>
      <c r="H6695" s="423"/>
      <c r="I6695" s="424">
        <f t="shared" si="1867"/>
        <v>0</v>
      </c>
      <c r="J6695" s="447">
        <f t="shared" si="1868"/>
        <v>0</v>
      </c>
      <c r="K6695" s="419"/>
      <c r="L6695" s="461">
        <f t="shared" si="1869"/>
        <v>0</v>
      </c>
      <c r="M6695" s="423">
        <f t="shared" si="1870"/>
        <v>0</v>
      </c>
      <c r="N6695" s="424">
        <f t="shared" si="1871"/>
        <v>0</v>
      </c>
      <c r="O6695" s="448">
        <f t="shared" si="1872"/>
        <v>0</v>
      </c>
      <c r="P6695" s="420"/>
      <c r="Q6695" s="532"/>
      <c r="R6695" s="526" t="str">
        <f t="shared" si="1859"/>
        <v/>
      </c>
      <c r="S6695" s="526" t="str">
        <f t="shared" si="1873"/>
        <v/>
      </c>
      <c r="V6695" s="433">
        <f>VLOOKUP(A6695,[3]Cartilha!$A:$A,1,FALSE)</f>
        <v>101865</v>
      </c>
      <c r="W6695" s="367"/>
    </row>
    <row r="6696" spans="1:23" ht="22.5" hidden="1" x14ac:dyDescent="0.2">
      <c r="A6696" s="623">
        <v>101866</v>
      </c>
      <c r="B6696" s="616" t="s">
        <v>3171</v>
      </c>
      <c r="C6696" s="620" t="s">
        <v>6544</v>
      </c>
      <c r="D6696" s="612" t="s">
        <v>170</v>
      </c>
      <c r="E6696" s="621">
        <v>29.68</v>
      </c>
      <c r="F6696" s="614">
        <f t="shared" si="1866"/>
        <v>35.78</v>
      </c>
      <c r="G6696" s="518"/>
      <c r="H6696" s="423"/>
      <c r="I6696" s="424">
        <f t="shared" si="1867"/>
        <v>0</v>
      </c>
      <c r="J6696" s="447">
        <f t="shared" si="1868"/>
        <v>0</v>
      </c>
      <c r="K6696" s="419"/>
      <c r="L6696" s="461">
        <f t="shared" si="1869"/>
        <v>0</v>
      </c>
      <c r="M6696" s="423">
        <f t="shared" si="1870"/>
        <v>0</v>
      </c>
      <c r="N6696" s="424">
        <f t="shared" si="1871"/>
        <v>0</v>
      </c>
      <c r="O6696" s="448">
        <f t="shared" si="1872"/>
        <v>0</v>
      </c>
      <c r="P6696" s="420"/>
      <c r="Q6696" s="532"/>
      <c r="R6696" s="526" t="str">
        <f t="shared" si="1859"/>
        <v/>
      </c>
      <c r="S6696" s="526" t="str">
        <f t="shared" si="1873"/>
        <v/>
      </c>
      <c r="V6696" s="433">
        <f>VLOOKUP(A6696,[3]Cartilha!$A:$A,1,FALSE)</f>
        <v>101866</v>
      </c>
      <c r="W6696" s="367"/>
    </row>
    <row r="6697" spans="1:23" ht="22.5" hidden="1" x14ac:dyDescent="0.2">
      <c r="A6697" s="623">
        <v>101867</v>
      </c>
      <c r="B6697" s="616" t="s">
        <v>3171</v>
      </c>
      <c r="C6697" s="620" t="s">
        <v>6545</v>
      </c>
      <c r="D6697" s="612" t="s">
        <v>170</v>
      </c>
      <c r="E6697" s="621">
        <v>34.1</v>
      </c>
      <c r="F6697" s="614">
        <f t="shared" si="1866"/>
        <v>41.11</v>
      </c>
      <c r="G6697" s="518"/>
      <c r="H6697" s="423"/>
      <c r="I6697" s="424">
        <f t="shared" si="1867"/>
        <v>0</v>
      </c>
      <c r="J6697" s="447">
        <f t="shared" si="1868"/>
        <v>0</v>
      </c>
      <c r="K6697" s="419"/>
      <c r="L6697" s="461">
        <f t="shared" si="1869"/>
        <v>0</v>
      </c>
      <c r="M6697" s="423">
        <f t="shared" si="1870"/>
        <v>0</v>
      </c>
      <c r="N6697" s="424">
        <f t="shared" si="1871"/>
        <v>0</v>
      </c>
      <c r="O6697" s="448">
        <f t="shared" si="1872"/>
        <v>0</v>
      </c>
      <c r="P6697" s="420"/>
      <c r="Q6697" s="532"/>
      <c r="R6697" s="526" t="str">
        <f t="shared" si="1859"/>
        <v/>
      </c>
      <c r="S6697" s="526" t="str">
        <f t="shared" si="1873"/>
        <v/>
      </c>
      <c r="V6697" s="433">
        <f>VLOOKUP(A6697,[3]Cartilha!$A:$A,1,FALSE)</f>
        <v>101867</v>
      </c>
      <c r="W6697" s="367"/>
    </row>
    <row r="6698" spans="1:23" ht="22.5" hidden="1" x14ac:dyDescent="0.2">
      <c r="A6698" s="623">
        <v>101868</v>
      </c>
      <c r="B6698" s="616" t="s">
        <v>3171</v>
      </c>
      <c r="C6698" s="620" t="s">
        <v>6546</v>
      </c>
      <c r="D6698" s="612" t="s">
        <v>170</v>
      </c>
      <c r="E6698" s="621">
        <v>26.59</v>
      </c>
      <c r="F6698" s="614">
        <f t="shared" si="1866"/>
        <v>32.06</v>
      </c>
      <c r="G6698" s="518"/>
      <c r="H6698" s="423"/>
      <c r="I6698" s="424">
        <f t="shared" si="1867"/>
        <v>0</v>
      </c>
      <c r="J6698" s="447">
        <f t="shared" si="1868"/>
        <v>0</v>
      </c>
      <c r="K6698" s="419"/>
      <c r="L6698" s="461">
        <f t="shared" si="1869"/>
        <v>0</v>
      </c>
      <c r="M6698" s="423">
        <f t="shared" si="1870"/>
        <v>0</v>
      </c>
      <c r="N6698" s="424">
        <f t="shared" si="1871"/>
        <v>0</v>
      </c>
      <c r="O6698" s="448">
        <f t="shared" si="1872"/>
        <v>0</v>
      </c>
      <c r="P6698" s="420"/>
      <c r="Q6698" s="532"/>
      <c r="R6698" s="526" t="str">
        <f t="shared" si="1859"/>
        <v/>
      </c>
      <c r="S6698" s="526" t="str">
        <f t="shared" si="1873"/>
        <v/>
      </c>
      <c r="V6698" s="433">
        <f>VLOOKUP(A6698,[3]Cartilha!$A:$A,1,FALSE)</f>
        <v>101868</v>
      </c>
      <c r="W6698" s="367"/>
    </row>
    <row r="6699" spans="1:23" ht="22.5" hidden="1" x14ac:dyDescent="0.2">
      <c r="A6699" s="623">
        <v>101869</v>
      </c>
      <c r="B6699" s="616" t="s">
        <v>3171</v>
      </c>
      <c r="C6699" s="620" t="s">
        <v>6547</v>
      </c>
      <c r="D6699" s="612" t="s">
        <v>170</v>
      </c>
      <c r="E6699" s="621">
        <v>31.01</v>
      </c>
      <c r="F6699" s="614">
        <f t="shared" si="1866"/>
        <v>37.39</v>
      </c>
      <c r="G6699" s="518"/>
      <c r="H6699" s="423"/>
      <c r="I6699" s="424">
        <f t="shared" si="1867"/>
        <v>0</v>
      </c>
      <c r="J6699" s="447">
        <f t="shared" si="1868"/>
        <v>0</v>
      </c>
      <c r="K6699" s="419"/>
      <c r="L6699" s="461">
        <f t="shared" si="1869"/>
        <v>0</v>
      </c>
      <c r="M6699" s="423">
        <f t="shared" si="1870"/>
        <v>0</v>
      </c>
      <c r="N6699" s="424">
        <f t="shared" si="1871"/>
        <v>0</v>
      </c>
      <c r="O6699" s="448">
        <f t="shared" si="1872"/>
        <v>0</v>
      </c>
      <c r="P6699" s="420"/>
      <c r="Q6699" s="532"/>
      <c r="R6699" s="526" t="str">
        <f t="shared" si="1859"/>
        <v/>
      </c>
      <c r="S6699" s="526" t="str">
        <f t="shared" si="1873"/>
        <v/>
      </c>
      <c r="V6699" s="433">
        <f>VLOOKUP(A6699,[3]Cartilha!$A:$A,1,FALSE)</f>
        <v>101869</v>
      </c>
      <c r="W6699" s="367"/>
    </row>
    <row r="6700" spans="1:23" ht="22.5" hidden="1" x14ac:dyDescent="0.2">
      <c r="A6700" s="623">
        <v>101870</v>
      </c>
      <c r="B6700" s="616" t="s">
        <v>3171</v>
      </c>
      <c r="C6700" s="620" t="s">
        <v>6548</v>
      </c>
      <c r="D6700" s="612" t="s">
        <v>170</v>
      </c>
      <c r="E6700" s="621">
        <v>35.44</v>
      </c>
      <c r="F6700" s="614">
        <f t="shared" si="1866"/>
        <v>42.73</v>
      </c>
      <c r="G6700" s="518"/>
      <c r="H6700" s="423"/>
      <c r="I6700" s="424">
        <f t="shared" si="1867"/>
        <v>0</v>
      </c>
      <c r="J6700" s="447">
        <f t="shared" si="1868"/>
        <v>0</v>
      </c>
      <c r="K6700" s="419"/>
      <c r="L6700" s="461">
        <f t="shared" si="1869"/>
        <v>0</v>
      </c>
      <c r="M6700" s="423">
        <f t="shared" si="1870"/>
        <v>0</v>
      </c>
      <c r="N6700" s="424">
        <f t="shared" si="1871"/>
        <v>0</v>
      </c>
      <c r="O6700" s="448">
        <f t="shared" si="1872"/>
        <v>0</v>
      </c>
      <c r="P6700" s="420"/>
      <c r="Q6700" s="532"/>
      <c r="R6700" s="526" t="str">
        <f t="shared" ref="R6700:R6763" si="1874">IF(Q6700="X","x",IF(Q6700="xx","x",IF(O6700&gt;0,"x","")))</f>
        <v/>
      </c>
      <c r="S6700" s="526" t="str">
        <f t="shared" si="1873"/>
        <v/>
      </c>
      <c r="V6700" s="433">
        <f>VLOOKUP(A6700,[3]Cartilha!$A:$A,1,FALSE)</f>
        <v>101870</v>
      </c>
      <c r="W6700" s="367"/>
    </row>
    <row r="6701" spans="1:23" ht="22.5" hidden="1" x14ac:dyDescent="0.2">
      <c r="A6701" s="623">
        <v>102098</v>
      </c>
      <c r="B6701" s="616" t="s">
        <v>3171</v>
      </c>
      <c r="C6701" s="620" t="s">
        <v>6549</v>
      </c>
      <c r="D6701" s="612" t="s">
        <v>171</v>
      </c>
      <c r="E6701" s="621">
        <v>1745.42</v>
      </c>
      <c r="F6701" s="614">
        <f t="shared" si="1866"/>
        <v>2104.2800000000002</v>
      </c>
      <c r="G6701" s="518"/>
      <c r="H6701" s="423"/>
      <c r="I6701" s="424">
        <f t="shared" si="1867"/>
        <v>0</v>
      </c>
      <c r="J6701" s="447">
        <f t="shared" si="1868"/>
        <v>0</v>
      </c>
      <c r="K6701" s="419"/>
      <c r="L6701" s="461">
        <f t="shared" si="1869"/>
        <v>0</v>
      </c>
      <c r="M6701" s="423">
        <f t="shared" si="1870"/>
        <v>0</v>
      </c>
      <c r="N6701" s="424">
        <f t="shared" si="1871"/>
        <v>0</v>
      </c>
      <c r="O6701" s="448">
        <f t="shared" si="1872"/>
        <v>0</v>
      </c>
      <c r="P6701" s="420"/>
      <c r="Q6701" s="532"/>
      <c r="R6701" s="526" t="str">
        <f t="shared" si="1874"/>
        <v/>
      </c>
      <c r="S6701" s="526" t="str">
        <f t="shared" si="1873"/>
        <v/>
      </c>
      <c r="V6701" s="433">
        <f>VLOOKUP(A6701,[3]Cartilha!$A:$A,1,FALSE)</f>
        <v>102098</v>
      </c>
      <c r="W6701" s="367"/>
    </row>
    <row r="6702" spans="1:23" ht="22.5" hidden="1" x14ac:dyDescent="0.2">
      <c r="A6702" s="623">
        <v>95995</v>
      </c>
      <c r="B6702" s="616" t="s">
        <v>3171</v>
      </c>
      <c r="C6702" s="620" t="s">
        <v>4089</v>
      </c>
      <c r="D6702" s="612" t="s">
        <v>171</v>
      </c>
      <c r="E6702" s="621">
        <v>1347.76</v>
      </c>
      <c r="F6702" s="614">
        <f t="shared" si="1866"/>
        <v>1624.86</v>
      </c>
      <c r="G6702" s="518"/>
      <c r="H6702" s="423"/>
      <c r="I6702" s="424">
        <f t="shared" si="1867"/>
        <v>0</v>
      </c>
      <c r="J6702" s="447">
        <f t="shared" si="1868"/>
        <v>0</v>
      </c>
      <c r="K6702" s="419"/>
      <c r="L6702" s="461">
        <f t="shared" si="1869"/>
        <v>0</v>
      </c>
      <c r="M6702" s="423">
        <f t="shared" si="1870"/>
        <v>0</v>
      </c>
      <c r="N6702" s="424">
        <f t="shared" si="1871"/>
        <v>0</v>
      </c>
      <c r="O6702" s="448">
        <f t="shared" si="1872"/>
        <v>0</v>
      </c>
      <c r="P6702" s="420"/>
      <c r="Q6702" s="532"/>
      <c r="R6702" s="526" t="str">
        <f t="shared" si="1874"/>
        <v/>
      </c>
      <c r="S6702" s="526" t="str">
        <f t="shared" si="1873"/>
        <v/>
      </c>
      <c r="V6702" s="433">
        <f>VLOOKUP(A6702,[3]Cartilha!$A:$A,1,FALSE)</f>
        <v>95995</v>
      </c>
      <c r="W6702" s="367"/>
    </row>
    <row r="6703" spans="1:23" ht="22.5" hidden="1" x14ac:dyDescent="0.2">
      <c r="A6703" s="623">
        <v>95996</v>
      </c>
      <c r="B6703" s="616" t="s">
        <v>3171</v>
      </c>
      <c r="C6703" s="620" t="s">
        <v>4090</v>
      </c>
      <c r="D6703" s="612" t="s">
        <v>171</v>
      </c>
      <c r="E6703" s="621">
        <v>1164.8599999999999</v>
      </c>
      <c r="F6703" s="614">
        <f t="shared" si="1866"/>
        <v>1404.36</v>
      </c>
      <c r="G6703" s="518"/>
      <c r="H6703" s="423"/>
      <c r="I6703" s="424">
        <f t="shared" si="1867"/>
        <v>0</v>
      </c>
      <c r="J6703" s="447">
        <f t="shared" si="1868"/>
        <v>0</v>
      </c>
      <c r="K6703" s="419"/>
      <c r="L6703" s="461">
        <f t="shared" si="1869"/>
        <v>0</v>
      </c>
      <c r="M6703" s="423">
        <f t="shared" si="1870"/>
        <v>0</v>
      </c>
      <c r="N6703" s="424">
        <f t="shared" si="1871"/>
        <v>0</v>
      </c>
      <c r="O6703" s="448">
        <f t="shared" si="1872"/>
        <v>0</v>
      </c>
      <c r="P6703" s="420"/>
      <c r="Q6703" s="532"/>
      <c r="R6703" s="526" t="str">
        <f t="shared" si="1874"/>
        <v/>
      </c>
      <c r="S6703" s="526" t="str">
        <f t="shared" si="1873"/>
        <v/>
      </c>
      <c r="V6703" s="433">
        <f>VLOOKUP(A6703,[3]Cartilha!$A:$A,1,FALSE)</f>
        <v>95996</v>
      </c>
      <c r="W6703" s="367"/>
    </row>
    <row r="6704" spans="1:23" hidden="1" x14ac:dyDescent="0.2">
      <c r="A6704" s="623">
        <v>96001</v>
      </c>
      <c r="B6704" s="616" t="s">
        <v>3171</v>
      </c>
      <c r="C6704" s="620" t="s">
        <v>4091</v>
      </c>
      <c r="D6704" s="612" t="s">
        <v>170</v>
      </c>
      <c r="E6704" s="621">
        <v>6.99</v>
      </c>
      <c r="F6704" s="614">
        <f t="shared" si="1866"/>
        <v>8.43</v>
      </c>
      <c r="G6704" s="518"/>
      <c r="H6704" s="423"/>
      <c r="I6704" s="424">
        <f t="shared" si="1867"/>
        <v>0</v>
      </c>
      <c r="J6704" s="447">
        <f t="shared" si="1868"/>
        <v>0</v>
      </c>
      <c r="K6704" s="419"/>
      <c r="L6704" s="461">
        <f t="shared" si="1869"/>
        <v>0</v>
      </c>
      <c r="M6704" s="423">
        <f t="shared" si="1870"/>
        <v>0</v>
      </c>
      <c r="N6704" s="424">
        <f t="shared" si="1871"/>
        <v>0</v>
      </c>
      <c r="O6704" s="448">
        <f t="shared" si="1872"/>
        <v>0</v>
      </c>
      <c r="P6704" s="420"/>
      <c r="Q6704" s="532"/>
      <c r="R6704" s="526" t="str">
        <f t="shared" si="1874"/>
        <v/>
      </c>
      <c r="S6704" s="526" t="str">
        <f t="shared" si="1873"/>
        <v/>
      </c>
      <c r="V6704" s="433">
        <f>VLOOKUP(A6704,[3]Cartilha!$A:$A,1,FALSE)</f>
        <v>96001</v>
      </c>
      <c r="W6704" s="367"/>
    </row>
    <row r="6705" spans="1:23" ht="22.5" hidden="1" x14ac:dyDescent="0.2">
      <c r="A6705" s="623">
        <v>101020</v>
      </c>
      <c r="B6705" s="616" t="s">
        <v>3171</v>
      </c>
      <c r="C6705" s="620" t="s">
        <v>4450</v>
      </c>
      <c r="D6705" s="612" t="s">
        <v>254</v>
      </c>
      <c r="E6705" s="621">
        <v>430.55</v>
      </c>
      <c r="F6705" s="614">
        <f t="shared" si="1866"/>
        <v>519.07000000000005</v>
      </c>
      <c r="G6705" s="518"/>
      <c r="H6705" s="423"/>
      <c r="I6705" s="424">
        <f t="shared" si="1867"/>
        <v>0</v>
      </c>
      <c r="J6705" s="447">
        <f t="shared" si="1868"/>
        <v>0</v>
      </c>
      <c r="K6705" s="419"/>
      <c r="L6705" s="461">
        <f t="shared" si="1869"/>
        <v>0</v>
      </c>
      <c r="M6705" s="423">
        <f t="shared" si="1870"/>
        <v>0</v>
      </c>
      <c r="N6705" s="424">
        <f t="shared" si="1871"/>
        <v>0</v>
      </c>
      <c r="O6705" s="448">
        <f t="shared" si="1872"/>
        <v>0</v>
      </c>
      <c r="P6705" s="420"/>
      <c r="Q6705" s="532"/>
      <c r="R6705" s="526" t="str">
        <f t="shared" si="1874"/>
        <v/>
      </c>
      <c r="S6705" s="526" t="str">
        <f t="shared" si="1873"/>
        <v/>
      </c>
      <c r="V6705" s="433">
        <f>VLOOKUP(A6705,[3]Cartilha!$A:$A,1,FALSE)</f>
        <v>101020</v>
      </c>
      <c r="W6705" s="367"/>
    </row>
    <row r="6706" spans="1:23" ht="22.5" hidden="1" x14ac:dyDescent="0.2">
      <c r="A6706" s="623">
        <v>101021</v>
      </c>
      <c r="B6706" s="616" t="s">
        <v>3171</v>
      </c>
      <c r="C6706" s="620" t="s">
        <v>4451</v>
      </c>
      <c r="D6706" s="612" t="s">
        <v>254</v>
      </c>
      <c r="E6706" s="621">
        <v>468.15</v>
      </c>
      <c r="F6706" s="614">
        <f t="shared" si="1866"/>
        <v>564.4</v>
      </c>
      <c r="G6706" s="518"/>
      <c r="H6706" s="423"/>
      <c r="I6706" s="424">
        <f t="shared" si="1867"/>
        <v>0</v>
      </c>
      <c r="J6706" s="447">
        <f t="shared" si="1868"/>
        <v>0</v>
      </c>
      <c r="K6706" s="419"/>
      <c r="L6706" s="461">
        <f t="shared" si="1869"/>
        <v>0</v>
      </c>
      <c r="M6706" s="423">
        <f t="shared" si="1870"/>
        <v>0</v>
      </c>
      <c r="N6706" s="424">
        <f t="shared" si="1871"/>
        <v>0</v>
      </c>
      <c r="O6706" s="448">
        <f t="shared" si="1872"/>
        <v>0</v>
      </c>
      <c r="P6706" s="420"/>
      <c r="Q6706" s="532"/>
      <c r="R6706" s="526" t="str">
        <f t="shared" si="1874"/>
        <v/>
      </c>
      <c r="S6706" s="526" t="str">
        <f t="shared" si="1873"/>
        <v/>
      </c>
      <c r="V6706" s="433">
        <f>VLOOKUP(A6706,[3]Cartilha!$A:$A,1,FALSE)</f>
        <v>101021</v>
      </c>
      <c r="W6706" s="367"/>
    </row>
    <row r="6707" spans="1:23" ht="22.5" hidden="1" x14ac:dyDescent="0.2">
      <c r="A6707" s="623">
        <v>100624</v>
      </c>
      <c r="B6707" s="616" t="s">
        <v>3171</v>
      </c>
      <c r="C6707" s="620" t="s">
        <v>5234</v>
      </c>
      <c r="D6707" s="612" t="s">
        <v>171</v>
      </c>
      <c r="E6707" s="621">
        <v>943.24</v>
      </c>
      <c r="F6707" s="614">
        <f t="shared" si="1866"/>
        <v>1137.17</v>
      </c>
      <c r="G6707" s="510"/>
      <c r="H6707" s="423"/>
      <c r="I6707" s="422">
        <f t="shared" si="1867"/>
        <v>0</v>
      </c>
      <c r="J6707" s="422">
        <f t="shared" si="1868"/>
        <v>0</v>
      </c>
      <c r="K6707" s="419"/>
      <c r="L6707" s="423">
        <f t="shared" si="1869"/>
        <v>0</v>
      </c>
      <c r="M6707" s="423">
        <f t="shared" si="1870"/>
        <v>0</v>
      </c>
      <c r="N6707" s="424">
        <f t="shared" si="1871"/>
        <v>0</v>
      </c>
      <c r="O6707" s="424">
        <f t="shared" si="1872"/>
        <v>0</v>
      </c>
      <c r="P6707" s="420"/>
      <c r="Q6707" s="532"/>
      <c r="R6707" s="526" t="str">
        <f t="shared" si="1874"/>
        <v/>
      </c>
      <c r="S6707" s="526" t="str">
        <f t="shared" si="1873"/>
        <v/>
      </c>
      <c r="V6707" s="433">
        <f>VLOOKUP(A6707,[3]Cartilha!$A:$A,1,FALSE)</f>
        <v>100624</v>
      </c>
      <c r="W6707" s="367"/>
    </row>
    <row r="6708" spans="1:23" ht="22.5" hidden="1" x14ac:dyDescent="0.2">
      <c r="A6708" s="623">
        <v>100625</v>
      </c>
      <c r="B6708" s="616" t="s">
        <v>3171</v>
      </c>
      <c r="C6708" s="620" t="s">
        <v>5235</v>
      </c>
      <c r="D6708" s="612" t="s">
        <v>171</v>
      </c>
      <c r="E6708" s="621">
        <v>908.18</v>
      </c>
      <c r="F6708" s="614">
        <f t="shared" si="1866"/>
        <v>1094.9000000000001</v>
      </c>
      <c r="G6708" s="510"/>
      <c r="H6708" s="423"/>
      <c r="I6708" s="422">
        <f t="shared" si="1867"/>
        <v>0</v>
      </c>
      <c r="J6708" s="422">
        <f t="shared" si="1868"/>
        <v>0</v>
      </c>
      <c r="K6708" s="419"/>
      <c r="L6708" s="423">
        <f t="shared" si="1869"/>
        <v>0</v>
      </c>
      <c r="M6708" s="423">
        <f t="shared" si="1870"/>
        <v>0</v>
      </c>
      <c r="N6708" s="424">
        <f t="shared" si="1871"/>
        <v>0</v>
      </c>
      <c r="O6708" s="424">
        <f t="shared" si="1872"/>
        <v>0</v>
      </c>
      <c r="P6708" s="420"/>
      <c r="Q6708" s="532"/>
      <c r="R6708" s="526" t="str">
        <f t="shared" si="1874"/>
        <v/>
      </c>
      <c r="S6708" s="526" t="str">
        <f t="shared" si="1873"/>
        <v/>
      </c>
      <c r="V6708" s="433">
        <f>VLOOKUP(A6708,[3]Cartilha!$A:$A,1,FALSE)</f>
        <v>100625</v>
      </c>
      <c r="W6708" s="367"/>
    </row>
    <row r="6709" spans="1:23" ht="22.5" hidden="1" x14ac:dyDescent="0.2">
      <c r="A6709" s="623">
        <v>101022</v>
      </c>
      <c r="B6709" s="616" t="s">
        <v>3171</v>
      </c>
      <c r="C6709" s="620" t="s">
        <v>4452</v>
      </c>
      <c r="D6709" s="612" t="s">
        <v>254</v>
      </c>
      <c r="E6709" s="621">
        <v>375.33</v>
      </c>
      <c r="F6709" s="614">
        <f t="shared" si="1866"/>
        <v>452.5</v>
      </c>
      <c r="G6709" s="518"/>
      <c r="H6709" s="423"/>
      <c r="I6709" s="424">
        <f t="shared" si="1867"/>
        <v>0</v>
      </c>
      <c r="J6709" s="447">
        <f t="shared" si="1868"/>
        <v>0</v>
      </c>
      <c r="K6709" s="419"/>
      <c r="L6709" s="461">
        <f t="shared" si="1869"/>
        <v>0</v>
      </c>
      <c r="M6709" s="423">
        <f t="shared" si="1870"/>
        <v>0</v>
      </c>
      <c r="N6709" s="424">
        <f t="shared" si="1871"/>
        <v>0</v>
      </c>
      <c r="O6709" s="448">
        <f t="shared" si="1872"/>
        <v>0</v>
      </c>
      <c r="P6709" s="420"/>
      <c r="Q6709" s="532"/>
      <c r="R6709" s="526" t="str">
        <f t="shared" si="1874"/>
        <v/>
      </c>
      <c r="S6709" s="526" t="str">
        <f t="shared" si="1873"/>
        <v/>
      </c>
      <c r="V6709" s="433">
        <f>VLOOKUP(A6709,[3]Cartilha!$A:$A,1,FALSE)</f>
        <v>101022</v>
      </c>
      <c r="W6709" s="367"/>
    </row>
    <row r="6710" spans="1:23" ht="22.5" hidden="1" x14ac:dyDescent="0.2">
      <c r="A6710" s="623">
        <v>101023</v>
      </c>
      <c r="B6710" s="616" t="s">
        <v>3171</v>
      </c>
      <c r="C6710" s="620" t="s">
        <v>4453</v>
      </c>
      <c r="D6710" s="612" t="s">
        <v>254</v>
      </c>
      <c r="E6710" s="621">
        <v>412.94</v>
      </c>
      <c r="F6710" s="614">
        <f t="shared" si="1866"/>
        <v>497.84</v>
      </c>
      <c r="G6710" s="518"/>
      <c r="H6710" s="423"/>
      <c r="I6710" s="424">
        <f t="shared" si="1867"/>
        <v>0</v>
      </c>
      <c r="J6710" s="447">
        <f t="shared" si="1868"/>
        <v>0</v>
      </c>
      <c r="K6710" s="419"/>
      <c r="L6710" s="461">
        <f t="shared" si="1869"/>
        <v>0</v>
      </c>
      <c r="M6710" s="423">
        <f t="shared" si="1870"/>
        <v>0</v>
      </c>
      <c r="N6710" s="424">
        <f t="shared" si="1871"/>
        <v>0</v>
      </c>
      <c r="O6710" s="448">
        <f t="shared" si="1872"/>
        <v>0</v>
      </c>
      <c r="P6710" s="420"/>
      <c r="Q6710" s="532"/>
      <c r="R6710" s="526" t="str">
        <f t="shared" si="1874"/>
        <v/>
      </c>
      <c r="S6710" s="526" t="str">
        <f t="shared" si="1873"/>
        <v/>
      </c>
      <c r="V6710" s="433">
        <f>VLOOKUP(A6710,[3]Cartilha!$A:$A,1,FALSE)</f>
        <v>101023</v>
      </c>
      <c r="W6710" s="367"/>
    </row>
    <row r="6711" spans="1:23" ht="22.5" hidden="1" x14ac:dyDescent="0.2">
      <c r="A6711" s="623">
        <v>101024</v>
      </c>
      <c r="B6711" s="616" t="s">
        <v>3171</v>
      </c>
      <c r="C6711" s="620" t="s">
        <v>4454</v>
      </c>
      <c r="D6711" s="612" t="s">
        <v>254</v>
      </c>
      <c r="E6711" s="621">
        <v>381.32</v>
      </c>
      <c r="F6711" s="614">
        <f t="shared" si="1866"/>
        <v>459.72</v>
      </c>
      <c r="G6711" s="518"/>
      <c r="H6711" s="423"/>
      <c r="I6711" s="424">
        <f t="shared" si="1867"/>
        <v>0</v>
      </c>
      <c r="J6711" s="447">
        <f t="shared" si="1868"/>
        <v>0</v>
      </c>
      <c r="K6711" s="419"/>
      <c r="L6711" s="461">
        <f t="shared" si="1869"/>
        <v>0</v>
      </c>
      <c r="M6711" s="423">
        <f t="shared" si="1870"/>
        <v>0</v>
      </c>
      <c r="N6711" s="424">
        <f t="shared" si="1871"/>
        <v>0</v>
      </c>
      <c r="O6711" s="448">
        <f t="shared" si="1872"/>
        <v>0</v>
      </c>
      <c r="P6711" s="420"/>
      <c r="Q6711" s="532"/>
      <c r="R6711" s="526" t="str">
        <f t="shared" si="1874"/>
        <v/>
      </c>
      <c r="S6711" s="526" t="str">
        <f t="shared" si="1873"/>
        <v/>
      </c>
      <c r="V6711" s="433">
        <f>VLOOKUP(A6711,[3]Cartilha!$A:$A,1,FALSE)</f>
        <v>101024</v>
      </c>
      <c r="W6711" s="367"/>
    </row>
    <row r="6712" spans="1:23" ht="22.5" hidden="1" x14ac:dyDescent="0.2">
      <c r="A6712" s="623">
        <v>101025</v>
      </c>
      <c r="B6712" s="616" t="s">
        <v>3171</v>
      </c>
      <c r="C6712" s="620" t="s">
        <v>4455</v>
      </c>
      <c r="D6712" s="612" t="s">
        <v>254</v>
      </c>
      <c r="E6712" s="621">
        <v>418.92</v>
      </c>
      <c r="F6712" s="614">
        <f t="shared" si="1866"/>
        <v>505.05</v>
      </c>
      <c r="G6712" s="518"/>
      <c r="H6712" s="423"/>
      <c r="I6712" s="424">
        <f t="shared" si="1867"/>
        <v>0</v>
      </c>
      <c r="J6712" s="447">
        <f t="shared" si="1868"/>
        <v>0</v>
      </c>
      <c r="K6712" s="419"/>
      <c r="L6712" s="461">
        <f t="shared" si="1869"/>
        <v>0</v>
      </c>
      <c r="M6712" s="423">
        <f t="shared" si="1870"/>
        <v>0</v>
      </c>
      <c r="N6712" s="424">
        <f t="shared" si="1871"/>
        <v>0</v>
      </c>
      <c r="O6712" s="448">
        <f t="shared" si="1872"/>
        <v>0</v>
      </c>
      <c r="P6712" s="420"/>
      <c r="Q6712" s="532"/>
      <c r="R6712" s="526" t="str">
        <f t="shared" si="1874"/>
        <v/>
      </c>
      <c r="S6712" s="526" t="str">
        <f t="shared" si="1873"/>
        <v/>
      </c>
      <c r="V6712" s="433">
        <f>VLOOKUP(A6712,[3]Cartilha!$A:$A,1,FALSE)</f>
        <v>101025</v>
      </c>
      <c r="W6712" s="367"/>
    </row>
    <row r="6713" spans="1:23" hidden="1" x14ac:dyDescent="0.2">
      <c r="A6713" s="623">
        <v>101026</v>
      </c>
      <c r="B6713" s="616" t="s">
        <v>3171</v>
      </c>
      <c r="C6713" s="620" t="s">
        <v>4456</v>
      </c>
      <c r="D6713" s="612" t="s">
        <v>254</v>
      </c>
      <c r="E6713" s="621">
        <v>351.26</v>
      </c>
      <c r="F6713" s="614">
        <f t="shared" si="1866"/>
        <v>423.48</v>
      </c>
      <c r="G6713" s="518"/>
      <c r="H6713" s="423"/>
      <c r="I6713" s="424">
        <f t="shared" si="1867"/>
        <v>0</v>
      </c>
      <c r="J6713" s="447">
        <f t="shared" si="1868"/>
        <v>0</v>
      </c>
      <c r="K6713" s="419"/>
      <c r="L6713" s="461">
        <f t="shared" si="1869"/>
        <v>0</v>
      </c>
      <c r="M6713" s="423">
        <f t="shared" si="1870"/>
        <v>0</v>
      </c>
      <c r="N6713" s="424">
        <f t="shared" si="1871"/>
        <v>0</v>
      </c>
      <c r="O6713" s="448">
        <f t="shared" si="1872"/>
        <v>0</v>
      </c>
      <c r="P6713" s="420"/>
      <c r="Q6713" s="532"/>
      <c r="R6713" s="526" t="str">
        <f t="shared" si="1874"/>
        <v/>
      </c>
      <c r="S6713" s="526" t="str">
        <f t="shared" si="1873"/>
        <v/>
      </c>
      <c r="V6713" s="433">
        <f>VLOOKUP(A6713,[3]Cartilha!$A:$A,1,FALSE)</f>
        <v>101026</v>
      </c>
      <c r="W6713" s="367"/>
    </row>
    <row r="6714" spans="1:23" hidden="1" x14ac:dyDescent="0.2">
      <c r="A6714" s="623">
        <v>101027</v>
      </c>
      <c r="B6714" s="616" t="s">
        <v>3171</v>
      </c>
      <c r="C6714" s="620" t="s">
        <v>4457</v>
      </c>
      <c r="D6714" s="612" t="s">
        <v>254</v>
      </c>
      <c r="E6714" s="621">
        <v>358.05</v>
      </c>
      <c r="F6714" s="614">
        <f t="shared" si="1866"/>
        <v>431.67</v>
      </c>
      <c r="G6714" s="518"/>
      <c r="H6714" s="423"/>
      <c r="I6714" s="424">
        <f t="shared" si="1867"/>
        <v>0</v>
      </c>
      <c r="J6714" s="447">
        <f t="shared" si="1868"/>
        <v>0</v>
      </c>
      <c r="K6714" s="419"/>
      <c r="L6714" s="461">
        <f t="shared" si="1869"/>
        <v>0</v>
      </c>
      <c r="M6714" s="423">
        <f t="shared" si="1870"/>
        <v>0</v>
      </c>
      <c r="N6714" s="424">
        <f t="shared" si="1871"/>
        <v>0</v>
      </c>
      <c r="O6714" s="448">
        <f t="shared" si="1872"/>
        <v>0</v>
      </c>
      <c r="P6714" s="420"/>
      <c r="Q6714" s="532"/>
      <c r="R6714" s="526" t="str">
        <f t="shared" si="1874"/>
        <v/>
      </c>
      <c r="S6714" s="526" t="str">
        <f t="shared" si="1873"/>
        <v/>
      </c>
      <c r="V6714" s="433">
        <f>VLOOKUP(A6714,[3]Cartilha!$A:$A,1,FALSE)</f>
        <v>101027</v>
      </c>
      <c r="W6714" s="367"/>
    </row>
    <row r="6715" spans="1:23" hidden="1" x14ac:dyDescent="0.2">
      <c r="A6715" s="623">
        <v>96393</v>
      </c>
      <c r="B6715" s="616" t="s">
        <v>3171</v>
      </c>
      <c r="C6715" s="620" t="s">
        <v>4267</v>
      </c>
      <c r="D6715" s="612" t="s">
        <v>171</v>
      </c>
      <c r="E6715" s="621">
        <v>92.28</v>
      </c>
      <c r="F6715" s="614">
        <f t="shared" si="1866"/>
        <v>111.25</v>
      </c>
      <c r="G6715" s="518"/>
      <c r="H6715" s="423"/>
      <c r="I6715" s="424">
        <f t="shared" si="1867"/>
        <v>0</v>
      </c>
      <c r="J6715" s="447">
        <f t="shared" si="1868"/>
        <v>0</v>
      </c>
      <c r="K6715" s="419"/>
      <c r="L6715" s="461">
        <f t="shared" si="1869"/>
        <v>0</v>
      </c>
      <c r="M6715" s="423">
        <f t="shared" si="1870"/>
        <v>0</v>
      </c>
      <c r="N6715" s="424">
        <f t="shared" si="1871"/>
        <v>0</v>
      </c>
      <c r="O6715" s="448">
        <f t="shared" si="1872"/>
        <v>0</v>
      </c>
      <c r="P6715" s="420"/>
      <c r="Q6715" s="532"/>
      <c r="R6715" s="526" t="str">
        <f t="shared" si="1874"/>
        <v/>
      </c>
      <c r="S6715" s="526" t="str">
        <f t="shared" si="1873"/>
        <v/>
      </c>
      <c r="V6715" s="433">
        <f>VLOOKUP(A6715,[3]Cartilha!$A:$A,1,FALSE)</f>
        <v>96393</v>
      </c>
      <c r="W6715" s="367"/>
    </row>
    <row r="6716" spans="1:23" hidden="1" x14ac:dyDescent="0.2">
      <c r="A6716" s="623">
        <v>96394</v>
      </c>
      <c r="B6716" s="616" t="s">
        <v>3171</v>
      </c>
      <c r="C6716" s="620" t="s">
        <v>4268</v>
      </c>
      <c r="D6716" s="612" t="s">
        <v>171</v>
      </c>
      <c r="E6716" s="621">
        <v>145.86000000000001</v>
      </c>
      <c r="F6716" s="614">
        <f t="shared" si="1866"/>
        <v>175.85</v>
      </c>
      <c r="G6716" s="518"/>
      <c r="H6716" s="423"/>
      <c r="I6716" s="424">
        <f t="shared" si="1867"/>
        <v>0</v>
      </c>
      <c r="J6716" s="447">
        <f t="shared" si="1868"/>
        <v>0</v>
      </c>
      <c r="K6716" s="419"/>
      <c r="L6716" s="461">
        <f t="shared" si="1869"/>
        <v>0</v>
      </c>
      <c r="M6716" s="423">
        <f t="shared" si="1870"/>
        <v>0</v>
      </c>
      <c r="N6716" s="424">
        <f t="shared" si="1871"/>
        <v>0</v>
      </c>
      <c r="O6716" s="448">
        <f t="shared" si="1872"/>
        <v>0</v>
      </c>
      <c r="P6716" s="420"/>
      <c r="Q6716" s="532"/>
      <c r="R6716" s="526" t="str">
        <f t="shared" si="1874"/>
        <v/>
      </c>
      <c r="S6716" s="526" t="str">
        <f t="shared" si="1873"/>
        <v/>
      </c>
      <c r="V6716" s="433">
        <f>VLOOKUP(A6716,[3]Cartilha!$A:$A,1,FALSE)</f>
        <v>96394</v>
      </c>
      <c r="W6716" s="367"/>
    </row>
    <row r="6717" spans="1:23" hidden="1" x14ac:dyDescent="0.2">
      <c r="A6717" s="623">
        <v>96395</v>
      </c>
      <c r="B6717" s="616" t="s">
        <v>3171</v>
      </c>
      <c r="C6717" s="620" t="s">
        <v>4269</v>
      </c>
      <c r="D6717" s="612" t="s">
        <v>171</v>
      </c>
      <c r="E6717" s="621">
        <v>219.41</v>
      </c>
      <c r="F6717" s="614">
        <f t="shared" si="1866"/>
        <v>264.52</v>
      </c>
      <c r="G6717" s="518"/>
      <c r="H6717" s="423"/>
      <c r="I6717" s="424">
        <f t="shared" si="1867"/>
        <v>0</v>
      </c>
      <c r="J6717" s="447">
        <f t="shared" si="1868"/>
        <v>0</v>
      </c>
      <c r="K6717" s="419"/>
      <c r="L6717" s="461">
        <f t="shared" si="1869"/>
        <v>0</v>
      </c>
      <c r="M6717" s="423">
        <f t="shared" si="1870"/>
        <v>0</v>
      </c>
      <c r="N6717" s="424">
        <f t="shared" si="1871"/>
        <v>0</v>
      </c>
      <c r="O6717" s="448">
        <f t="shared" si="1872"/>
        <v>0</v>
      </c>
      <c r="P6717" s="420"/>
      <c r="Q6717" s="532"/>
      <c r="R6717" s="526" t="str">
        <f t="shared" si="1874"/>
        <v/>
      </c>
      <c r="S6717" s="526" t="str">
        <f t="shared" si="1873"/>
        <v/>
      </c>
      <c r="V6717" s="433">
        <f>VLOOKUP(A6717,[3]Cartilha!$A:$A,1,FALSE)</f>
        <v>96395</v>
      </c>
      <c r="W6717" s="367"/>
    </row>
    <row r="6718" spans="1:23" hidden="1" x14ac:dyDescent="0.2">
      <c r="A6718" s="623" t="s">
        <v>2128</v>
      </c>
      <c r="B6718" s="616"/>
      <c r="C6718" s="620" t="s">
        <v>3</v>
      </c>
      <c r="D6718" s="612">
        <v>0</v>
      </c>
      <c r="E6718" s="621"/>
      <c r="F6718" s="614">
        <f t="shared" si="1866"/>
        <v>0</v>
      </c>
      <c r="G6718" s="518"/>
      <c r="H6718" s="446"/>
      <c r="I6718" s="447"/>
      <c r="J6718" s="448"/>
      <c r="K6718" s="419"/>
      <c r="L6718" s="446"/>
      <c r="M6718" s="446"/>
      <c r="N6718" s="447"/>
      <c r="O6718" s="448"/>
      <c r="P6718" s="420"/>
      <c r="Q6718" s="525" t="str">
        <f>IF(OR(SUM(J6719:J6750)&gt;0,SUM(O6719:O6750)&gt;0),"xx","")</f>
        <v/>
      </c>
      <c r="R6718" s="526" t="str">
        <f t="shared" si="1874"/>
        <v/>
      </c>
      <c r="S6718" s="526" t="str">
        <f t="shared" si="1873"/>
        <v/>
      </c>
      <c r="V6718" s="433" t="str">
        <f>VLOOKUP(A6718,[3]Cartilha!$A:$A,1,FALSE)</f>
        <v>11.1.9</v>
      </c>
      <c r="W6718" s="367"/>
    </row>
    <row r="6719" spans="1:23" ht="33.75" hidden="1" x14ac:dyDescent="0.2">
      <c r="A6719" s="623">
        <v>94277</v>
      </c>
      <c r="B6719" s="616" t="s">
        <v>3171</v>
      </c>
      <c r="C6719" s="620" t="s">
        <v>6550</v>
      </c>
      <c r="D6719" s="612" t="s">
        <v>7029</v>
      </c>
      <c r="E6719" s="621">
        <v>33.24</v>
      </c>
      <c r="F6719" s="614">
        <f t="shared" si="1866"/>
        <v>40.07</v>
      </c>
      <c r="G6719" s="518"/>
      <c r="H6719" s="423"/>
      <c r="I6719" s="424">
        <f t="shared" ref="I6719:I6750" si="1875">IF(ISBLANK(E6719),0,ROUND(F6719*G6719,2))</f>
        <v>0</v>
      </c>
      <c r="J6719" s="447">
        <f t="shared" ref="J6719:J6750" si="1876">IF(ISBLANK(G6719),0,ROUND(G6719*H6719,2))</f>
        <v>0</v>
      </c>
      <c r="K6719" s="419"/>
      <c r="L6719" s="461">
        <f t="shared" ref="L6719:L6750" si="1877">G6719</f>
        <v>0</v>
      </c>
      <c r="M6719" s="423">
        <f t="shared" ref="M6719:M6750" si="1878">H6719</f>
        <v>0</v>
      </c>
      <c r="N6719" s="424">
        <f t="shared" ref="N6719:N6750" si="1879">IF(ISBLANK(E6719),0,ROUND(F6719*L6719,2))</f>
        <v>0</v>
      </c>
      <c r="O6719" s="448">
        <f t="shared" ref="O6719:O6750" si="1880">IF(ISBLANK(L6719),0,ROUND(L6719*M6719,2))</f>
        <v>0</v>
      </c>
      <c r="P6719" s="420"/>
      <c r="Q6719" s="532"/>
      <c r="R6719" s="526" t="str">
        <f t="shared" si="1874"/>
        <v/>
      </c>
      <c r="S6719" s="526" t="str">
        <f t="shared" si="1873"/>
        <v/>
      </c>
      <c r="V6719" s="433">
        <f>VLOOKUP(A6719,[3]Cartilha!$A:$A,1,FALSE)</f>
        <v>94277</v>
      </c>
      <c r="W6719" s="367"/>
    </row>
    <row r="6720" spans="1:23" ht="33.75" hidden="1" x14ac:dyDescent="0.2">
      <c r="A6720" s="623">
        <v>94278</v>
      </c>
      <c r="B6720" s="616" t="s">
        <v>3171</v>
      </c>
      <c r="C6720" s="620" t="s">
        <v>6551</v>
      </c>
      <c r="D6720" s="612" t="s">
        <v>7029</v>
      </c>
      <c r="E6720" s="621">
        <v>37.700000000000003</v>
      </c>
      <c r="F6720" s="614">
        <f t="shared" si="1866"/>
        <v>45.45</v>
      </c>
      <c r="G6720" s="518"/>
      <c r="H6720" s="423"/>
      <c r="I6720" s="424">
        <f t="shared" si="1875"/>
        <v>0</v>
      </c>
      <c r="J6720" s="447">
        <f t="shared" si="1876"/>
        <v>0</v>
      </c>
      <c r="K6720" s="419"/>
      <c r="L6720" s="461">
        <f t="shared" si="1877"/>
        <v>0</v>
      </c>
      <c r="M6720" s="423">
        <f t="shared" si="1878"/>
        <v>0</v>
      </c>
      <c r="N6720" s="424">
        <f t="shared" si="1879"/>
        <v>0</v>
      </c>
      <c r="O6720" s="448">
        <f t="shared" si="1880"/>
        <v>0</v>
      </c>
      <c r="P6720" s="420"/>
      <c r="Q6720" s="532"/>
      <c r="R6720" s="526" t="str">
        <f t="shared" si="1874"/>
        <v/>
      </c>
      <c r="S6720" s="526" t="str">
        <f t="shared" si="1873"/>
        <v/>
      </c>
      <c r="V6720" s="433">
        <f>VLOOKUP(A6720,[3]Cartilha!$A:$A,1,FALSE)</f>
        <v>94278</v>
      </c>
      <c r="W6720" s="367"/>
    </row>
    <row r="6721" spans="1:23" ht="33.75" hidden="1" x14ac:dyDescent="0.2">
      <c r="A6721" s="623">
        <v>94279</v>
      </c>
      <c r="B6721" s="616" t="s">
        <v>3171</v>
      </c>
      <c r="C6721" s="620" t="s">
        <v>6552</v>
      </c>
      <c r="D6721" s="612" t="s">
        <v>7029</v>
      </c>
      <c r="E6721" s="621">
        <v>36.700000000000003</v>
      </c>
      <c r="F6721" s="614">
        <f t="shared" si="1866"/>
        <v>44.25</v>
      </c>
      <c r="G6721" s="518"/>
      <c r="H6721" s="423"/>
      <c r="I6721" s="424">
        <f t="shared" si="1875"/>
        <v>0</v>
      </c>
      <c r="J6721" s="447">
        <f t="shared" si="1876"/>
        <v>0</v>
      </c>
      <c r="K6721" s="419"/>
      <c r="L6721" s="461">
        <f t="shared" si="1877"/>
        <v>0</v>
      </c>
      <c r="M6721" s="423">
        <f t="shared" si="1878"/>
        <v>0</v>
      </c>
      <c r="N6721" s="424">
        <f t="shared" si="1879"/>
        <v>0</v>
      </c>
      <c r="O6721" s="448">
        <f t="shared" si="1880"/>
        <v>0</v>
      </c>
      <c r="P6721" s="420"/>
      <c r="Q6721" s="532"/>
      <c r="R6721" s="526" t="str">
        <f t="shared" si="1874"/>
        <v/>
      </c>
      <c r="S6721" s="526" t="str">
        <f t="shared" si="1873"/>
        <v/>
      </c>
      <c r="V6721" s="433">
        <f>VLOOKUP(A6721,[3]Cartilha!$A:$A,1,FALSE)</f>
        <v>94279</v>
      </c>
      <c r="W6721" s="367"/>
    </row>
    <row r="6722" spans="1:23" ht="33.75" hidden="1" x14ac:dyDescent="0.2">
      <c r="A6722" s="623">
        <v>94280</v>
      </c>
      <c r="B6722" s="616" t="s">
        <v>3171</v>
      </c>
      <c r="C6722" s="620" t="s">
        <v>6553</v>
      </c>
      <c r="D6722" s="612" t="s">
        <v>7029</v>
      </c>
      <c r="E6722" s="621">
        <v>41.17</v>
      </c>
      <c r="F6722" s="614">
        <f t="shared" si="1866"/>
        <v>49.63</v>
      </c>
      <c r="G6722" s="518"/>
      <c r="H6722" s="423"/>
      <c r="I6722" s="424">
        <f t="shared" si="1875"/>
        <v>0</v>
      </c>
      <c r="J6722" s="447">
        <f t="shared" si="1876"/>
        <v>0</v>
      </c>
      <c r="K6722" s="419"/>
      <c r="L6722" s="461">
        <f t="shared" si="1877"/>
        <v>0</v>
      </c>
      <c r="M6722" s="423">
        <f t="shared" si="1878"/>
        <v>0</v>
      </c>
      <c r="N6722" s="424">
        <f t="shared" si="1879"/>
        <v>0</v>
      </c>
      <c r="O6722" s="448">
        <f t="shared" si="1880"/>
        <v>0</v>
      </c>
      <c r="P6722" s="420"/>
      <c r="Q6722" s="532"/>
      <c r="R6722" s="526" t="str">
        <f t="shared" si="1874"/>
        <v/>
      </c>
      <c r="S6722" s="526" t="str">
        <f t="shared" si="1873"/>
        <v/>
      </c>
      <c r="V6722" s="433">
        <f>VLOOKUP(A6722,[3]Cartilha!$A:$A,1,FALSE)</f>
        <v>94280</v>
      </c>
      <c r="W6722" s="367"/>
    </row>
    <row r="6723" spans="1:23" ht="33.75" hidden="1" x14ac:dyDescent="0.2">
      <c r="A6723" s="623">
        <v>94273</v>
      </c>
      <c r="B6723" s="616" t="s">
        <v>3171</v>
      </c>
      <c r="C6723" s="620" t="s">
        <v>1780</v>
      </c>
      <c r="D6723" s="612" t="s">
        <v>7029</v>
      </c>
      <c r="E6723" s="621">
        <v>41.42</v>
      </c>
      <c r="F6723" s="614">
        <f t="shared" si="1866"/>
        <v>49.94</v>
      </c>
      <c r="G6723" s="518"/>
      <c r="H6723" s="423"/>
      <c r="I6723" s="424">
        <f t="shared" si="1875"/>
        <v>0</v>
      </c>
      <c r="J6723" s="447">
        <f t="shared" si="1876"/>
        <v>0</v>
      </c>
      <c r="K6723" s="419"/>
      <c r="L6723" s="461">
        <f t="shared" si="1877"/>
        <v>0</v>
      </c>
      <c r="M6723" s="423">
        <f t="shared" si="1878"/>
        <v>0</v>
      </c>
      <c r="N6723" s="424">
        <f t="shared" si="1879"/>
        <v>0</v>
      </c>
      <c r="O6723" s="448">
        <f t="shared" si="1880"/>
        <v>0</v>
      </c>
      <c r="P6723" s="420"/>
      <c r="Q6723" s="532"/>
      <c r="R6723" s="526" t="str">
        <f t="shared" si="1874"/>
        <v/>
      </c>
      <c r="S6723" s="526" t="str">
        <f t="shared" si="1873"/>
        <v/>
      </c>
      <c r="V6723" s="433">
        <f>VLOOKUP(A6723,[3]Cartilha!$A:$A,1,FALSE)</f>
        <v>94273</v>
      </c>
      <c r="W6723" s="367"/>
    </row>
    <row r="6724" spans="1:23" ht="33.75" hidden="1" x14ac:dyDescent="0.2">
      <c r="A6724" s="623">
        <v>94274</v>
      </c>
      <c r="B6724" s="616" t="s">
        <v>3171</v>
      </c>
      <c r="C6724" s="620" t="s">
        <v>1781</v>
      </c>
      <c r="D6724" s="612" t="s">
        <v>7029</v>
      </c>
      <c r="E6724" s="621">
        <v>45.89</v>
      </c>
      <c r="F6724" s="614">
        <f t="shared" si="1866"/>
        <v>55.32</v>
      </c>
      <c r="G6724" s="518"/>
      <c r="H6724" s="423"/>
      <c r="I6724" s="424">
        <f t="shared" si="1875"/>
        <v>0</v>
      </c>
      <c r="J6724" s="447">
        <f t="shared" si="1876"/>
        <v>0</v>
      </c>
      <c r="K6724" s="419"/>
      <c r="L6724" s="461">
        <f t="shared" si="1877"/>
        <v>0</v>
      </c>
      <c r="M6724" s="423">
        <f t="shared" si="1878"/>
        <v>0</v>
      </c>
      <c r="N6724" s="424">
        <f t="shared" si="1879"/>
        <v>0</v>
      </c>
      <c r="O6724" s="448">
        <f t="shared" si="1880"/>
        <v>0</v>
      </c>
      <c r="P6724" s="420"/>
      <c r="Q6724" s="525"/>
      <c r="R6724" s="526" t="str">
        <f t="shared" si="1874"/>
        <v/>
      </c>
      <c r="S6724" s="526" t="str">
        <f t="shared" si="1873"/>
        <v/>
      </c>
      <c r="V6724" s="433">
        <f>VLOOKUP(A6724,[3]Cartilha!$A:$A,1,FALSE)</f>
        <v>94274</v>
      </c>
      <c r="W6724" s="367"/>
    </row>
    <row r="6725" spans="1:23" ht="33.75" hidden="1" x14ac:dyDescent="0.2">
      <c r="A6725" s="623">
        <v>94275</v>
      </c>
      <c r="B6725" s="616" t="s">
        <v>3171</v>
      </c>
      <c r="C6725" s="620" t="s">
        <v>1782</v>
      </c>
      <c r="D6725" s="612" t="s">
        <v>7029</v>
      </c>
      <c r="E6725" s="621">
        <v>39.14</v>
      </c>
      <c r="F6725" s="614">
        <f t="shared" si="1866"/>
        <v>47.19</v>
      </c>
      <c r="G6725" s="518"/>
      <c r="H6725" s="423"/>
      <c r="I6725" s="424">
        <f t="shared" si="1875"/>
        <v>0</v>
      </c>
      <c r="J6725" s="447">
        <f t="shared" si="1876"/>
        <v>0</v>
      </c>
      <c r="K6725" s="419"/>
      <c r="L6725" s="461">
        <f t="shared" si="1877"/>
        <v>0</v>
      </c>
      <c r="M6725" s="423">
        <f t="shared" si="1878"/>
        <v>0</v>
      </c>
      <c r="N6725" s="424">
        <f t="shared" si="1879"/>
        <v>0</v>
      </c>
      <c r="O6725" s="448">
        <f t="shared" si="1880"/>
        <v>0</v>
      </c>
      <c r="P6725" s="420"/>
      <c r="Q6725" s="532"/>
      <c r="R6725" s="526" t="str">
        <f t="shared" si="1874"/>
        <v/>
      </c>
      <c r="S6725" s="526" t="str">
        <f t="shared" si="1873"/>
        <v/>
      </c>
      <c r="V6725" s="433">
        <f>VLOOKUP(A6725,[3]Cartilha!$A:$A,1,FALSE)</f>
        <v>94275</v>
      </c>
      <c r="W6725" s="367"/>
    </row>
    <row r="6726" spans="1:23" ht="33.75" hidden="1" x14ac:dyDescent="0.2">
      <c r="A6726" s="623">
        <v>94276</v>
      </c>
      <c r="B6726" s="616" t="s">
        <v>3171</v>
      </c>
      <c r="C6726" s="620" t="s">
        <v>1783</v>
      </c>
      <c r="D6726" s="612" t="s">
        <v>7029</v>
      </c>
      <c r="E6726" s="621">
        <v>43.61</v>
      </c>
      <c r="F6726" s="614">
        <f t="shared" si="1866"/>
        <v>52.58</v>
      </c>
      <c r="G6726" s="518"/>
      <c r="H6726" s="423"/>
      <c r="I6726" s="424">
        <f t="shared" si="1875"/>
        <v>0</v>
      </c>
      <c r="J6726" s="447">
        <f t="shared" si="1876"/>
        <v>0</v>
      </c>
      <c r="K6726" s="419"/>
      <c r="L6726" s="461">
        <f t="shared" si="1877"/>
        <v>0</v>
      </c>
      <c r="M6726" s="423">
        <f t="shared" si="1878"/>
        <v>0</v>
      </c>
      <c r="N6726" s="424">
        <f t="shared" si="1879"/>
        <v>0</v>
      </c>
      <c r="O6726" s="448">
        <f t="shared" si="1880"/>
        <v>0</v>
      </c>
      <c r="P6726" s="420"/>
      <c r="Q6726" s="525"/>
      <c r="R6726" s="526" t="str">
        <f t="shared" si="1874"/>
        <v/>
      </c>
      <c r="S6726" s="526" t="str">
        <f t="shared" si="1873"/>
        <v/>
      </c>
      <c r="V6726" s="433">
        <f>VLOOKUP(A6726,[3]Cartilha!$A:$A,1,FALSE)</f>
        <v>94276</v>
      </c>
      <c r="W6726" s="367"/>
    </row>
    <row r="6727" spans="1:23" ht="22.5" hidden="1" x14ac:dyDescent="0.2">
      <c r="A6727" s="623">
        <v>94263</v>
      </c>
      <c r="B6727" s="616" t="s">
        <v>3171</v>
      </c>
      <c r="C6727" s="620" t="s">
        <v>3177</v>
      </c>
      <c r="D6727" s="612" t="s">
        <v>7029</v>
      </c>
      <c r="E6727" s="621">
        <v>30.36</v>
      </c>
      <c r="F6727" s="614">
        <f t="shared" si="1866"/>
        <v>36.6</v>
      </c>
      <c r="G6727" s="518"/>
      <c r="H6727" s="423"/>
      <c r="I6727" s="424">
        <f t="shared" si="1875"/>
        <v>0</v>
      </c>
      <c r="J6727" s="447">
        <f t="shared" si="1876"/>
        <v>0</v>
      </c>
      <c r="K6727" s="419"/>
      <c r="L6727" s="461">
        <f t="shared" si="1877"/>
        <v>0</v>
      </c>
      <c r="M6727" s="423">
        <f t="shared" si="1878"/>
        <v>0</v>
      </c>
      <c r="N6727" s="424">
        <f t="shared" si="1879"/>
        <v>0</v>
      </c>
      <c r="O6727" s="448">
        <f t="shared" si="1880"/>
        <v>0</v>
      </c>
      <c r="P6727" s="420"/>
      <c r="Q6727" s="532"/>
      <c r="R6727" s="526" t="str">
        <f t="shared" si="1874"/>
        <v/>
      </c>
      <c r="S6727" s="526" t="str">
        <f t="shared" si="1873"/>
        <v/>
      </c>
      <c r="V6727" s="433">
        <f>VLOOKUP(A6727,[3]Cartilha!$A:$A,1,FALSE)</f>
        <v>94263</v>
      </c>
      <c r="W6727" s="367"/>
    </row>
    <row r="6728" spans="1:23" ht="22.5" hidden="1" x14ac:dyDescent="0.2">
      <c r="A6728" s="623">
        <v>94264</v>
      </c>
      <c r="B6728" s="616" t="s">
        <v>3171</v>
      </c>
      <c r="C6728" s="620" t="s">
        <v>3178</v>
      </c>
      <c r="D6728" s="612" t="s">
        <v>7029</v>
      </c>
      <c r="E6728" s="621">
        <v>34.159999999999997</v>
      </c>
      <c r="F6728" s="614">
        <f t="shared" si="1866"/>
        <v>41.18</v>
      </c>
      <c r="G6728" s="518"/>
      <c r="H6728" s="423"/>
      <c r="I6728" s="424">
        <f t="shared" si="1875"/>
        <v>0</v>
      </c>
      <c r="J6728" s="447">
        <f t="shared" si="1876"/>
        <v>0</v>
      </c>
      <c r="K6728" s="419"/>
      <c r="L6728" s="461">
        <f t="shared" si="1877"/>
        <v>0</v>
      </c>
      <c r="M6728" s="423">
        <f t="shared" si="1878"/>
        <v>0</v>
      </c>
      <c r="N6728" s="424">
        <f t="shared" si="1879"/>
        <v>0</v>
      </c>
      <c r="O6728" s="448">
        <f t="shared" si="1880"/>
        <v>0</v>
      </c>
      <c r="P6728" s="420"/>
      <c r="Q6728" s="532"/>
      <c r="R6728" s="526" t="str">
        <f t="shared" si="1874"/>
        <v/>
      </c>
      <c r="S6728" s="526" t="str">
        <f t="shared" si="1873"/>
        <v/>
      </c>
      <c r="V6728" s="433">
        <f>VLOOKUP(A6728,[3]Cartilha!$A:$A,1,FALSE)</f>
        <v>94264</v>
      </c>
      <c r="W6728" s="367"/>
    </row>
    <row r="6729" spans="1:23" ht="22.5" hidden="1" x14ac:dyDescent="0.2">
      <c r="A6729" s="623">
        <v>94265</v>
      </c>
      <c r="B6729" s="616" t="s">
        <v>3171</v>
      </c>
      <c r="C6729" s="620" t="s">
        <v>3179</v>
      </c>
      <c r="D6729" s="612" t="s">
        <v>7029</v>
      </c>
      <c r="E6729" s="621">
        <v>38.51</v>
      </c>
      <c r="F6729" s="614">
        <f t="shared" si="1866"/>
        <v>46.43</v>
      </c>
      <c r="G6729" s="518"/>
      <c r="H6729" s="423"/>
      <c r="I6729" s="424">
        <f t="shared" si="1875"/>
        <v>0</v>
      </c>
      <c r="J6729" s="447">
        <f t="shared" si="1876"/>
        <v>0</v>
      </c>
      <c r="K6729" s="419"/>
      <c r="L6729" s="461">
        <f t="shared" si="1877"/>
        <v>0</v>
      </c>
      <c r="M6729" s="423">
        <f t="shared" si="1878"/>
        <v>0</v>
      </c>
      <c r="N6729" s="424">
        <f t="shared" si="1879"/>
        <v>0</v>
      </c>
      <c r="O6729" s="448">
        <f t="shared" si="1880"/>
        <v>0</v>
      </c>
      <c r="P6729" s="420"/>
      <c r="Q6729" s="532"/>
      <c r="R6729" s="526" t="str">
        <f t="shared" si="1874"/>
        <v/>
      </c>
      <c r="S6729" s="526" t="str">
        <f t="shared" si="1873"/>
        <v/>
      </c>
      <c r="V6729" s="433">
        <f>VLOOKUP(A6729,[3]Cartilha!$A:$A,1,FALSE)</f>
        <v>94265</v>
      </c>
      <c r="W6729" s="367"/>
    </row>
    <row r="6730" spans="1:23" ht="22.5" hidden="1" x14ac:dyDescent="0.2">
      <c r="A6730" s="623">
        <v>94266</v>
      </c>
      <c r="B6730" s="616" t="s">
        <v>3171</v>
      </c>
      <c r="C6730" s="620" t="s">
        <v>3180</v>
      </c>
      <c r="D6730" s="612" t="s">
        <v>7029</v>
      </c>
      <c r="E6730" s="621">
        <v>42.86</v>
      </c>
      <c r="F6730" s="614">
        <f t="shared" si="1866"/>
        <v>51.67</v>
      </c>
      <c r="G6730" s="518"/>
      <c r="H6730" s="423"/>
      <c r="I6730" s="424">
        <f t="shared" si="1875"/>
        <v>0</v>
      </c>
      <c r="J6730" s="447">
        <f t="shared" si="1876"/>
        <v>0</v>
      </c>
      <c r="K6730" s="419"/>
      <c r="L6730" s="461">
        <f t="shared" si="1877"/>
        <v>0</v>
      </c>
      <c r="M6730" s="423">
        <f t="shared" si="1878"/>
        <v>0</v>
      </c>
      <c r="N6730" s="424">
        <f t="shared" si="1879"/>
        <v>0</v>
      </c>
      <c r="O6730" s="448">
        <f t="shared" si="1880"/>
        <v>0</v>
      </c>
      <c r="P6730" s="420"/>
      <c r="Q6730" s="532"/>
      <c r="R6730" s="526" t="str">
        <f t="shared" si="1874"/>
        <v/>
      </c>
      <c r="S6730" s="526" t="str">
        <f t="shared" si="1873"/>
        <v/>
      </c>
      <c r="V6730" s="433">
        <f>VLOOKUP(A6730,[3]Cartilha!$A:$A,1,FALSE)</f>
        <v>94266</v>
      </c>
      <c r="W6730" s="367"/>
    </row>
    <row r="6731" spans="1:23" ht="22.5" hidden="1" x14ac:dyDescent="0.2">
      <c r="A6731" s="623">
        <v>94281</v>
      </c>
      <c r="B6731" s="616" t="s">
        <v>3171</v>
      </c>
      <c r="C6731" s="620" t="s">
        <v>1784</v>
      </c>
      <c r="D6731" s="612" t="s">
        <v>7029</v>
      </c>
      <c r="E6731" s="621">
        <v>50.05</v>
      </c>
      <c r="F6731" s="614">
        <f t="shared" si="1866"/>
        <v>60.34</v>
      </c>
      <c r="G6731" s="518"/>
      <c r="H6731" s="423"/>
      <c r="I6731" s="424">
        <f t="shared" si="1875"/>
        <v>0</v>
      </c>
      <c r="J6731" s="447">
        <f t="shared" si="1876"/>
        <v>0</v>
      </c>
      <c r="K6731" s="419"/>
      <c r="L6731" s="461">
        <f t="shared" si="1877"/>
        <v>0</v>
      </c>
      <c r="M6731" s="423">
        <f t="shared" si="1878"/>
        <v>0</v>
      </c>
      <c r="N6731" s="424">
        <f t="shared" si="1879"/>
        <v>0</v>
      </c>
      <c r="O6731" s="448">
        <f t="shared" si="1880"/>
        <v>0</v>
      </c>
      <c r="P6731" s="420"/>
      <c r="Q6731" s="532"/>
      <c r="R6731" s="526" t="str">
        <f t="shared" si="1874"/>
        <v/>
      </c>
      <c r="S6731" s="526" t="str">
        <f t="shared" si="1873"/>
        <v/>
      </c>
      <c r="V6731" s="433">
        <f>VLOOKUP(A6731,[3]Cartilha!$A:$A,1,FALSE)</f>
        <v>94281</v>
      </c>
      <c r="W6731" s="367"/>
    </row>
    <row r="6732" spans="1:23" ht="22.5" hidden="1" x14ac:dyDescent="0.2">
      <c r="A6732" s="623">
        <v>94282</v>
      </c>
      <c r="B6732" s="616" t="s">
        <v>3171</v>
      </c>
      <c r="C6732" s="620" t="s">
        <v>1785</v>
      </c>
      <c r="D6732" s="612" t="s">
        <v>7029</v>
      </c>
      <c r="E6732" s="621">
        <v>63.66</v>
      </c>
      <c r="F6732" s="614">
        <f t="shared" si="1866"/>
        <v>76.75</v>
      </c>
      <c r="G6732" s="518"/>
      <c r="H6732" s="423"/>
      <c r="I6732" s="424">
        <f t="shared" si="1875"/>
        <v>0</v>
      </c>
      <c r="J6732" s="447">
        <f t="shared" si="1876"/>
        <v>0</v>
      </c>
      <c r="K6732" s="419"/>
      <c r="L6732" s="461">
        <f t="shared" si="1877"/>
        <v>0</v>
      </c>
      <c r="M6732" s="423">
        <f t="shared" si="1878"/>
        <v>0</v>
      </c>
      <c r="N6732" s="424">
        <f t="shared" si="1879"/>
        <v>0</v>
      </c>
      <c r="O6732" s="448">
        <f t="shared" si="1880"/>
        <v>0</v>
      </c>
      <c r="P6732" s="420"/>
      <c r="Q6732" s="532"/>
      <c r="R6732" s="526" t="str">
        <f t="shared" si="1874"/>
        <v/>
      </c>
      <c r="S6732" s="526" t="str">
        <f t="shared" si="1873"/>
        <v/>
      </c>
      <c r="V6732" s="433">
        <f>VLOOKUP(A6732,[3]Cartilha!$A:$A,1,FALSE)</f>
        <v>94282</v>
      </c>
      <c r="W6732" s="367"/>
    </row>
    <row r="6733" spans="1:23" ht="22.5" hidden="1" x14ac:dyDescent="0.2">
      <c r="A6733" s="623">
        <v>94283</v>
      </c>
      <c r="B6733" s="616" t="s">
        <v>3171</v>
      </c>
      <c r="C6733" s="620" t="s">
        <v>1786</v>
      </c>
      <c r="D6733" s="612" t="s">
        <v>7029</v>
      </c>
      <c r="E6733" s="621">
        <v>62.29</v>
      </c>
      <c r="F6733" s="614">
        <f t="shared" si="1866"/>
        <v>75.099999999999994</v>
      </c>
      <c r="G6733" s="518"/>
      <c r="H6733" s="423"/>
      <c r="I6733" s="424">
        <f t="shared" si="1875"/>
        <v>0</v>
      </c>
      <c r="J6733" s="447">
        <f t="shared" si="1876"/>
        <v>0</v>
      </c>
      <c r="K6733" s="419"/>
      <c r="L6733" s="461">
        <f t="shared" si="1877"/>
        <v>0</v>
      </c>
      <c r="M6733" s="423">
        <f t="shared" si="1878"/>
        <v>0</v>
      </c>
      <c r="N6733" s="424">
        <f t="shared" si="1879"/>
        <v>0</v>
      </c>
      <c r="O6733" s="448">
        <f t="shared" si="1880"/>
        <v>0</v>
      </c>
      <c r="P6733" s="420"/>
      <c r="Q6733" s="532"/>
      <c r="R6733" s="526" t="str">
        <f t="shared" si="1874"/>
        <v/>
      </c>
      <c r="S6733" s="526" t="str">
        <f t="shared" si="1873"/>
        <v/>
      </c>
      <c r="V6733" s="433">
        <f>VLOOKUP(A6733,[3]Cartilha!$A:$A,1,FALSE)</f>
        <v>94283</v>
      </c>
      <c r="W6733" s="367"/>
    </row>
    <row r="6734" spans="1:23" ht="22.5" hidden="1" x14ac:dyDescent="0.2">
      <c r="A6734" s="623">
        <v>94284</v>
      </c>
      <c r="B6734" s="616" t="s">
        <v>3171</v>
      </c>
      <c r="C6734" s="620" t="s">
        <v>1787</v>
      </c>
      <c r="D6734" s="612" t="s">
        <v>7029</v>
      </c>
      <c r="E6734" s="621">
        <v>75.91</v>
      </c>
      <c r="F6734" s="614">
        <f t="shared" si="1866"/>
        <v>91.52</v>
      </c>
      <c r="G6734" s="518"/>
      <c r="H6734" s="423"/>
      <c r="I6734" s="424">
        <f t="shared" si="1875"/>
        <v>0</v>
      </c>
      <c r="J6734" s="447">
        <f t="shared" si="1876"/>
        <v>0</v>
      </c>
      <c r="K6734" s="419"/>
      <c r="L6734" s="461">
        <f t="shared" si="1877"/>
        <v>0</v>
      </c>
      <c r="M6734" s="423">
        <f t="shared" si="1878"/>
        <v>0</v>
      </c>
      <c r="N6734" s="424">
        <f t="shared" si="1879"/>
        <v>0</v>
      </c>
      <c r="O6734" s="448">
        <f t="shared" si="1880"/>
        <v>0</v>
      </c>
      <c r="P6734" s="420"/>
      <c r="Q6734" s="532"/>
      <c r="R6734" s="526" t="str">
        <f t="shared" si="1874"/>
        <v/>
      </c>
      <c r="S6734" s="526" t="str">
        <f t="shared" si="1873"/>
        <v/>
      </c>
      <c r="V6734" s="433">
        <f>VLOOKUP(A6734,[3]Cartilha!$A:$A,1,FALSE)</f>
        <v>94284</v>
      </c>
      <c r="W6734" s="367"/>
    </row>
    <row r="6735" spans="1:23" ht="22.5" hidden="1" x14ac:dyDescent="0.2">
      <c r="A6735" s="623">
        <v>94285</v>
      </c>
      <c r="B6735" s="616" t="s">
        <v>3171</v>
      </c>
      <c r="C6735" s="620" t="s">
        <v>1788</v>
      </c>
      <c r="D6735" s="612" t="s">
        <v>7029</v>
      </c>
      <c r="E6735" s="621">
        <v>73.86</v>
      </c>
      <c r="F6735" s="614">
        <f t="shared" si="1866"/>
        <v>89.05</v>
      </c>
      <c r="G6735" s="518"/>
      <c r="H6735" s="423"/>
      <c r="I6735" s="424">
        <f t="shared" si="1875"/>
        <v>0</v>
      </c>
      <c r="J6735" s="447">
        <f t="shared" si="1876"/>
        <v>0</v>
      </c>
      <c r="K6735" s="419"/>
      <c r="L6735" s="461">
        <f t="shared" si="1877"/>
        <v>0</v>
      </c>
      <c r="M6735" s="423">
        <f t="shared" si="1878"/>
        <v>0</v>
      </c>
      <c r="N6735" s="424">
        <f t="shared" si="1879"/>
        <v>0</v>
      </c>
      <c r="O6735" s="448">
        <f t="shared" si="1880"/>
        <v>0</v>
      </c>
      <c r="P6735" s="420"/>
      <c r="Q6735" s="532"/>
      <c r="R6735" s="526" t="str">
        <f t="shared" si="1874"/>
        <v/>
      </c>
      <c r="S6735" s="526" t="str">
        <f t="shared" si="1873"/>
        <v/>
      </c>
      <c r="V6735" s="433">
        <f>VLOOKUP(A6735,[3]Cartilha!$A:$A,1,FALSE)</f>
        <v>94285</v>
      </c>
      <c r="W6735" s="367"/>
    </row>
    <row r="6736" spans="1:23" ht="22.5" hidden="1" x14ac:dyDescent="0.2">
      <c r="A6736" s="623">
        <v>94286</v>
      </c>
      <c r="B6736" s="616" t="s">
        <v>3171</v>
      </c>
      <c r="C6736" s="620" t="s">
        <v>1789</v>
      </c>
      <c r="D6736" s="612" t="s">
        <v>7029</v>
      </c>
      <c r="E6736" s="621">
        <v>87.48</v>
      </c>
      <c r="F6736" s="614">
        <f t="shared" si="1866"/>
        <v>105.47</v>
      </c>
      <c r="G6736" s="518"/>
      <c r="H6736" s="423"/>
      <c r="I6736" s="424">
        <f t="shared" si="1875"/>
        <v>0</v>
      </c>
      <c r="J6736" s="447">
        <f t="shared" si="1876"/>
        <v>0</v>
      </c>
      <c r="K6736" s="419"/>
      <c r="L6736" s="461">
        <f t="shared" si="1877"/>
        <v>0</v>
      </c>
      <c r="M6736" s="423">
        <f t="shared" si="1878"/>
        <v>0</v>
      </c>
      <c r="N6736" s="424">
        <f t="shared" si="1879"/>
        <v>0</v>
      </c>
      <c r="O6736" s="448">
        <f t="shared" si="1880"/>
        <v>0</v>
      </c>
      <c r="P6736" s="420"/>
      <c r="Q6736" s="532"/>
      <c r="R6736" s="526" t="str">
        <f t="shared" si="1874"/>
        <v/>
      </c>
      <c r="S6736" s="526" t="str">
        <f t="shared" si="1873"/>
        <v/>
      </c>
      <c r="V6736" s="433">
        <f>VLOOKUP(A6736,[3]Cartilha!$A:$A,1,FALSE)</f>
        <v>94286</v>
      </c>
      <c r="W6736" s="367"/>
    </row>
    <row r="6737" spans="1:23" ht="22.5" hidden="1" x14ac:dyDescent="0.2">
      <c r="A6737" s="623">
        <v>94287</v>
      </c>
      <c r="B6737" s="616" t="s">
        <v>3171</v>
      </c>
      <c r="C6737" s="620" t="s">
        <v>1790</v>
      </c>
      <c r="D6737" s="612" t="s">
        <v>7029</v>
      </c>
      <c r="E6737" s="621">
        <v>39.74</v>
      </c>
      <c r="F6737" s="614">
        <f t="shared" si="1866"/>
        <v>47.91</v>
      </c>
      <c r="G6737" s="518"/>
      <c r="H6737" s="423"/>
      <c r="I6737" s="424">
        <f t="shared" si="1875"/>
        <v>0</v>
      </c>
      <c r="J6737" s="447">
        <f t="shared" si="1876"/>
        <v>0</v>
      </c>
      <c r="K6737" s="419"/>
      <c r="L6737" s="461">
        <f t="shared" si="1877"/>
        <v>0</v>
      </c>
      <c r="M6737" s="423">
        <f t="shared" si="1878"/>
        <v>0</v>
      </c>
      <c r="N6737" s="424">
        <f t="shared" si="1879"/>
        <v>0</v>
      </c>
      <c r="O6737" s="448">
        <f t="shared" si="1880"/>
        <v>0</v>
      </c>
      <c r="P6737" s="420"/>
      <c r="Q6737" s="532"/>
      <c r="R6737" s="526" t="str">
        <f t="shared" si="1874"/>
        <v/>
      </c>
      <c r="S6737" s="526" t="str">
        <f t="shared" si="1873"/>
        <v/>
      </c>
      <c r="V6737" s="433">
        <f>VLOOKUP(A6737,[3]Cartilha!$A:$A,1,FALSE)</f>
        <v>94287</v>
      </c>
      <c r="W6737" s="367"/>
    </row>
    <row r="6738" spans="1:23" ht="22.5" hidden="1" x14ac:dyDescent="0.2">
      <c r="A6738" s="623">
        <v>94288</v>
      </c>
      <c r="B6738" s="616" t="s">
        <v>3171</v>
      </c>
      <c r="C6738" s="620" t="s">
        <v>1791</v>
      </c>
      <c r="D6738" s="612" t="s">
        <v>7029</v>
      </c>
      <c r="E6738" s="621">
        <v>51.66</v>
      </c>
      <c r="F6738" s="614">
        <f t="shared" si="1866"/>
        <v>62.28</v>
      </c>
      <c r="G6738" s="518"/>
      <c r="H6738" s="423"/>
      <c r="I6738" s="424">
        <f t="shared" si="1875"/>
        <v>0</v>
      </c>
      <c r="J6738" s="447">
        <f t="shared" si="1876"/>
        <v>0</v>
      </c>
      <c r="K6738" s="419"/>
      <c r="L6738" s="461">
        <f t="shared" si="1877"/>
        <v>0</v>
      </c>
      <c r="M6738" s="423">
        <f t="shared" si="1878"/>
        <v>0</v>
      </c>
      <c r="N6738" s="424">
        <f t="shared" si="1879"/>
        <v>0</v>
      </c>
      <c r="O6738" s="448">
        <f t="shared" si="1880"/>
        <v>0</v>
      </c>
      <c r="P6738" s="420"/>
      <c r="Q6738" s="532"/>
      <c r="R6738" s="526" t="str">
        <f t="shared" si="1874"/>
        <v/>
      </c>
      <c r="S6738" s="526" t="str">
        <f t="shared" si="1873"/>
        <v/>
      </c>
      <c r="V6738" s="433">
        <f>VLOOKUP(A6738,[3]Cartilha!$A:$A,1,FALSE)</f>
        <v>94288</v>
      </c>
      <c r="W6738" s="367"/>
    </row>
    <row r="6739" spans="1:23" ht="22.5" hidden="1" x14ac:dyDescent="0.2">
      <c r="A6739" s="623">
        <v>94289</v>
      </c>
      <c r="B6739" s="616" t="s">
        <v>3171</v>
      </c>
      <c r="C6739" s="620" t="s">
        <v>1792</v>
      </c>
      <c r="D6739" s="612" t="s">
        <v>7029</v>
      </c>
      <c r="E6739" s="621">
        <v>48.65</v>
      </c>
      <c r="F6739" s="614">
        <f t="shared" si="1866"/>
        <v>58.65</v>
      </c>
      <c r="G6739" s="518"/>
      <c r="H6739" s="423"/>
      <c r="I6739" s="424">
        <f t="shared" si="1875"/>
        <v>0</v>
      </c>
      <c r="J6739" s="447">
        <f t="shared" si="1876"/>
        <v>0</v>
      </c>
      <c r="K6739" s="419"/>
      <c r="L6739" s="461">
        <f t="shared" si="1877"/>
        <v>0</v>
      </c>
      <c r="M6739" s="423">
        <f t="shared" si="1878"/>
        <v>0</v>
      </c>
      <c r="N6739" s="424">
        <f t="shared" si="1879"/>
        <v>0</v>
      </c>
      <c r="O6739" s="448">
        <f t="shared" si="1880"/>
        <v>0</v>
      </c>
      <c r="P6739" s="420"/>
      <c r="Q6739" s="532"/>
      <c r="R6739" s="526" t="str">
        <f t="shared" si="1874"/>
        <v/>
      </c>
      <c r="S6739" s="526" t="str">
        <f t="shared" si="1873"/>
        <v/>
      </c>
      <c r="V6739" s="433">
        <f>VLOOKUP(A6739,[3]Cartilha!$A:$A,1,FALSE)</f>
        <v>94289</v>
      </c>
      <c r="W6739" s="367"/>
    </row>
    <row r="6740" spans="1:23" ht="22.5" hidden="1" x14ac:dyDescent="0.2">
      <c r="A6740" s="623">
        <v>94290</v>
      </c>
      <c r="B6740" s="616" t="s">
        <v>3171</v>
      </c>
      <c r="C6740" s="620" t="s">
        <v>1793</v>
      </c>
      <c r="D6740" s="612" t="s">
        <v>7029</v>
      </c>
      <c r="E6740" s="621">
        <v>60.56</v>
      </c>
      <c r="F6740" s="614">
        <f t="shared" si="1866"/>
        <v>73.010000000000005</v>
      </c>
      <c r="G6740" s="518"/>
      <c r="H6740" s="423"/>
      <c r="I6740" s="424">
        <f t="shared" si="1875"/>
        <v>0</v>
      </c>
      <c r="J6740" s="447">
        <f t="shared" si="1876"/>
        <v>0</v>
      </c>
      <c r="K6740" s="419"/>
      <c r="L6740" s="461">
        <f t="shared" si="1877"/>
        <v>0</v>
      </c>
      <c r="M6740" s="423">
        <f t="shared" si="1878"/>
        <v>0</v>
      </c>
      <c r="N6740" s="424">
        <f t="shared" si="1879"/>
        <v>0</v>
      </c>
      <c r="O6740" s="448">
        <f t="shared" si="1880"/>
        <v>0</v>
      </c>
      <c r="P6740" s="420"/>
      <c r="Q6740" s="532"/>
      <c r="R6740" s="526" t="str">
        <f t="shared" si="1874"/>
        <v/>
      </c>
      <c r="S6740" s="526" t="str">
        <f t="shared" si="1873"/>
        <v/>
      </c>
      <c r="V6740" s="433">
        <f>VLOOKUP(A6740,[3]Cartilha!$A:$A,1,FALSE)</f>
        <v>94290</v>
      </c>
      <c r="W6740" s="367"/>
    </row>
    <row r="6741" spans="1:23" ht="22.5" hidden="1" x14ac:dyDescent="0.2">
      <c r="A6741" s="623">
        <v>94291</v>
      </c>
      <c r="B6741" s="616" t="s">
        <v>3171</v>
      </c>
      <c r="C6741" s="620" t="s">
        <v>1794</v>
      </c>
      <c r="D6741" s="612" t="s">
        <v>7029</v>
      </c>
      <c r="E6741" s="621">
        <v>56.94</v>
      </c>
      <c r="F6741" s="614">
        <f t="shared" si="1866"/>
        <v>68.650000000000006</v>
      </c>
      <c r="G6741" s="518"/>
      <c r="H6741" s="423"/>
      <c r="I6741" s="424">
        <f t="shared" si="1875"/>
        <v>0</v>
      </c>
      <c r="J6741" s="447">
        <f t="shared" si="1876"/>
        <v>0</v>
      </c>
      <c r="K6741" s="419"/>
      <c r="L6741" s="461">
        <f t="shared" si="1877"/>
        <v>0</v>
      </c>
      <c r="M6741" s="423">
        <f t="shared" si="1878"/>
        <v>0</v>
      </c>
      <c r="N6741" s="424">
        <f t="shared" si="1879"/>
        <v>0</v>
      </c>
      <c r="O6741" s="448">
        <f t="shared" si="1880"/>
        <v>0</v>
      </c>
      <c r="P6741" s="420"/>
      <c r="Q6741" s="532"/>
      <c r="R6741" s="526" t="str">
        <f t="shared" si="1874"/>
        <v/>
      </c>
      <c r="S6741" s="526" t="str">
        <f t="shared" si="1873"/>
        <v/>
      </c>
      <c r="V6741" s="433">
        <f>VLOOKUP(A6741,[3]Cartilha!$A:$A,1,FALSE)</f>
        <v>94291</v>
      </c>
      <c r="W6741" s="367"/>
    </row>
    <row r="6742" spans="1:23" ht="22.5" hidden="1" x14ac:dyDescent="0.2">
      <c r="A6742" s="623">
        <v>94292</v>
      </c>
      <c r="B6742" s="616" t="s">
        <v>3171</v>
      </c>
      <c r="C6742" s="620" t="s">
        <v>1795</v>
      </c>
      <c r="D6742" s="612" t="s">
        <v>7029</v>
      </c>
      <c r="E6742" s="621">
        <v>68.849999999999994</v>
      </c>
      <c r="F6742" s="614">
        <f t="shared" si="1866"/>
        <v>83.01</v>
      </c>
      <c r="G6742" s="518"/>
      <c r="H6742" s="423"/>
      <c r="I6742" s="424">
        <f t="shared" si="1875"/>
        <v>0</v>
      </c>
      <c r="J6742" s="447">
        <f t="shared" si="1876"/>
        <v>0</v>
      </c>
      <c r="K6742" s="419"/>
      <c r="L6742" s="461">
        <f t="shared" si="1877"/>
        <v>0</v>
      </c>
      <c r="M6742" s="423">
        <f t="shared" si="1878"/>
        <v>0</v>
      </c>
      <c r="N6742" s="424">
        <f t="shared" si="1879"/>
        <v>0</v>
      </c>
      <c r="O6742" s="448">
        <f t="shared" si="1880"/>
        <v>0</v>
      </c>
      <c r="P6742" s="420"/>
      <c r="Q6742" s="532"/>
      <c r="R6742" s="526" t="str">
        <f t="shared" si="1874"/>
        <v/>
      </c>
      <c r="S6742" s="526" t="str">
        <f t="shared" si="1873"/>
        <v/>
      </c>
      <c r="V6742" s="433">
        <f>VLOOKUP(A6742,[3]Cartilha!$A:$A,1,FALSE)</f>
        <v>94292</v>
      </c>
      <c r="W6742" s="367"/>
    </row>
    <row r="6743" spans="1:23" ht="22.5" hidden="1" x14ac:dyDescent="0.2">
      <c r="A6743" s="623">
        <v>94293</v>
      </c>
      <c r="B6743" s="616" t="s">
        <v>3171</v>
      </c>
      <c r="C6743" s="620" t="s">
        <v>1796</v>
      </c>
      <c r="D6743" s="612" t="s">
        <v>7029</v>
      </c>
      <c r="E6743" s="621">
        <v>144.13999999999999</v>
      </c>
      <c r="F6743" s="614">
        <f t="shared" ref="F6743:F6806" si="1881">IF(E6743=0,0,ROUND(E6743*(1+E$13)*(1-E$14),2))</f>
        <v>173.78</v>
      </c>
      <c r="G6743" s="518"/>
      <c r="H6743" s="423"/>
      <c r="I6743" s="424">
        <f t="shared" si="1875"/>
        <v>0</v>
      </c>
      <c r="J6743" s="447">
        <f t="shared" si="1876"/>
        <v>0</v>
      </c>
      <c r="K6743" s="419"/>
      <c r="L6743" s="461">
        <f t="shared" si="1877"/>
        <v>0</v>
      </c>
      <c r="M6743" s="423">
        <f t="shared" si="1878"/>
        <v>0</v>
      </c>
      <c r="N6743" s="424">
        <f t="shared" si="1879"/>
        <v>0</v>
      </c>
      <c r="O6743" s="448">
        <f t="shared" si="1880"/>
        <v>0</v>
      </c>
      <c r="P6743" s="420"/>
      <c r="Q6743" s="532"/>
      <c r="R6743" s="526" t="str">
        <f t="shared" si="1874"/>
        <v/>
      </c>
      <c r="S6743" s="526" t="str">
        <f t="shared" si="1873"/>
        <v/>
      </c>
      <c r="V6743" s="433">
        <f>VLOOKUP(A6743,[3]Cartilha!$A:$A,1,FALSE)</f>
        <v>94293</v>
      </c>
      <c r="W6743" s="367"/>
    </row>
    <row r="6744" spans="1:23" ht="22.5" hidden="1" x14ac:dyDescent="0.2">
      <c r="A6744" s="623">
        <v>94267</v>
      </c>
      <c r="B6744" s="616" t="s">
        <v>3171</v>
      </c>
      <c r="C6744" s="620" t="s">
        <v>3181</v>
      </c>
      <c r="D6744" s="612" t="s">
        <v>7029</v>
      </c>
      <c r="E6744" s="621">
        <v>45.11</v>
      </c>
      <c r="F6744" s="614">
        <f t="shared" si="1881"/>
        <v>54.38</v>
      </c>
      <c r="G6744" s="518"/>
      <c r="H6744" s="423"/>
      <c r="I6744" s="424">
        <f t="shared" si="1875"/>
        <v>0</v>
      </c>
      <c r="J6744" s="447">
        <f t="shared" si="1876"/>
        <v>0</v>
      </c>
      <c r="K6744" s="419"/>
      <c r="L6744" s="461">
        <f t="shared" si="1877"/>
        <v>0</v>
      </c>
      <c r="M6744" s="423">
        <f t="shared" si="1878"/>
        <v>0</v>
      </c>
      <c r="N6744" s="424">
        <f t="shared" si="1879"/>
        <v>0</v>
      </c>
      <c r="O6744" s="448">
        <f t="shared" si="1880"/>
        <v>0</v>
      </c>
      <c r="P6744" s="420"/>
      <c r="Q6744" s="532"/>
      <c r="R6744" s="526" t="str">
        <f t="shared" si="1874"/>
        <v/>
      </c>
      <c r="S6744" s="526" t="str">
        <f t="shared" si="1873"/>
        <v/>
      </c>
      <c r="V6744" s="433">
        <f>VLOOKUP(A6744,[3]Cartilha!$A:$A,1,FALSE)</f>
        <v>94267</v>
      </c>
      <c r="W6744" s="367"/>
    </row>
    <row r="6745" spans="1:23" ht="22.5" hidden="1" x14ac:dyDescent="0.2">
      <c r="A6745" s="623">
        <v>94268</v>
      </c>
      <c r="B6745" s="616" t="s">
        <v>3171</v>
      </c>
      <c r="C6745" s="620" t="s">
        <v>3182</v>
      </c>
      <c r="D6745" s="612" t="s">
        <v>7029</v>
      </c>
      <c r="E6745" s="621">
        <v>49.9</v>
      </c>
      <c r="F6745" s="614">
        <f t="shared" si="1881"/>
        <v>60.16</v>
      </c>
      <c r="G6745" s="518"/>
      <c r="H6745" s="423"/>
      <c r="I6745" s="424">
        <f t="shared" si="1875"/>
        <v>0</v>
      </c>
      <c r="J6745" s="447">
        <f t="shared" si="1876"/>
        <v>0</v>
      </c>
      <c r="K6745" s="419"/>
      <c r="L6745" s="461">
        <f t="shared" si="1877"/>
        <v>0</v>
      </c>
      <c r="M6745" s="423">
        <f t="shared" si="1878"/>
        <v>0</v>
      </c>
      <c r="N6745" s="424">
        <f t="shared" si="1879"/>
        <v>0</v>
      </c>
      <c r="O6745" s="448">
        <f t="shared" si="1880"/>
        <v>0</v>
      </c>
      <c r="P6745" s="420"/>
      <c r="Q6745" s="532"/>
      <c r="R6745" s="526" t="str">
        <f t="shared" si="1874"/>
        <v/>
      </c>
      <c r="S6745" s="526" t="str">
        <f t="shared" si="1873"/>
        <v/>
      </c>
      <c r="V6745" s="433">
        <f>VLOOKUP(A6745,[3]Cartilha!$A:$A,1,FALSE)</f>
        <v>94268</v>
      </c>
      <c r="W6745" s="367"/>
    </row>
    <row r="6746" spans="1:23" ht="22.5" hidden="1" x14ac:dyDescent="0.2">
      <c r="A6746" s="623">
        <v>94269</v>
      </c>
      <c r="B6746" s="616" t="s">
        <v>3171</v>
      </c>
      <c r="C6746" s="620" t="s">
        <v>3183</v>
      </c>
      <c r="D6746" s="612" t="s">
        <v>7029</v>
      </c>
      <c r="E6746" s="621">
        <v>63.06</v>
      </c>
      <c r="F6746" s="614">
        <f t="shared" si="1881"/>
        <v>76.03</v>
      </c>
      <c r="G6746" s="518"/>
      <c r="H6746" s="423"/>
      <c r="I6746" s="424">
        <f t="shared" si="1875"/>
        <v>0</v>
      </c>
      <c r="J6746" s="447">
        <f t="shared" si="1876"/>
        <v>0</v>
      </c>
      <c r="K6746" s="419"/>
      <c r="L6746" s="461">
        <f t="shared" si="1877"/>
        <v>0</v>
      </c>
      <c r="M6746" s="423">
        <f t="shared" si="1878"/>
        <v>0</v>
      </c>
      <c r="N6746" s="424">
        <f t="shared" si="1879"/>
        <v>0</v>
      </c>
      <c r="O6746" s="448">
        <f t="shared" si="1880"/>
        <v>0</v>
      </c>
      <c r="P6746" s="420"/>
      <c r="Q6746" s="532"/>
      <c r="R6746" s="526" t="str">
        <f t="shared" si="1874"/>
        <v/>
      </c>
      <c r="S6746" s="526" t="str">
        <f t="shared" si="1873"/>
        <v/>
      </c>
      <c r="V6746" s="433">
        <f>VLOOKUP(A6746,[3]Cartilha!$A:$A,1,FALSE)</f>
        <v>94269</v>
      </c>
      <c r="W6746" s="367"/>
    </row>
    <row r="6747" spans="1:23" ht="22.5" hidden="1" x14ac:dyDescent="0.2">
      <c r="A6747" s="623">
        <v>94270</v>
      </c>
      <c r="B6747" s="616" t="s">
        <v>3171</v>
      </c>
      <c r="C6747" s="620" t="s">
        <v>3184</v>
      </c>
      <c r="D6747" s="612" t="s">
        <v>7029</v>
      </c>
      <c r="E6747" s="621">
        <v>69.73</v>
      </c>
      <c r="F6747" s="614">
        <f t="shared" si="1881"/>
        <v>84.07</v>
      </c>
      <c r="G6747" s="518"/>
      <c r="H6747" s="423"/>
      <c r="I6747" s="424">
        <f t="shared" si="1875"/>
        <v>0</v>
      </c>
      <c r="J6747" s="447">
        <f t="shared" si="1876"/>
        <v>0</v>
      </c>
      <c r="K6747" s="419"/>
      <c r="L6747" s="461">
        <f t="shared" si="1877"/>
        <v>0</v>
      </c>
      <c r="M6747" s="423">
        <f t="shared" si="1878"/>
        <v>0</v>
      </c>
      <c r="N6747" s="424">
        <f t="shared" si="1879"/>
        <v>0</v>
      </c>
      <c r="O6747" s="448">
        <f t="shared" si="1880"/>
        <v>0</v>
      </c>
      <c r="P6747" s="420"/>
      <c r="Q6747" s="525"/>
      <c r="R6747" s="526" t="str">
        <f t="shared" si="1874"/>
        <v/>
      </c>
      <c r="S6747" s="526" t="str">
        <f t="shared" si="1873"/>
        <v/>
      </c>
      <c r="V6747" s="433">
        <f>VLOOKUP(A6747,[3]Cartilha!$A:$A,1,FALSE)</f>
        <v>94270</v>
      </c>
      <c r="W6747" s="367"/>
    </row>
    <row r="6748" spans="1:23" ht="22.5" hidden="1" x14ac:dyDescent="0.2">
      <c r="A6748" s="623">
        <v>94271</v>
      </c>
      <c r="B6748" s="616" t="s">
        <v>3171</v>
      </c>
      <c r="C6748" s="620" t="s">
        <v>3185</v>
      </c>
      <c r="D6748" s="612" t="s">
        <v>7029</v>
      </c>
      <c r="E6748" s="621">
        <v>76.760000000000005</v>
      </c>
      <c r="F6748" s="614">
        <f t="shared" si="1881"/>
        <v>92.54</v>
      </c>
      <c r="G6748" s="518"/>
      <c r="H6748" s="423"/>
      <c r="I6748" s="424">
        <f t="shared" si="1875"/>
        <v>0</v>
      </c>
      <c r="J6748" s="447">
        <f t="shared" si="1876"/>
        <v>0</v>
      </c>
      <c r="K6748" s="419"/>
      <c r="L6748" s="461">
        <f t="shared" si="1877"/>
        <v>0</v>
      </c>
      <c r="M6748" s="423">
        <f t="shared" si="1878"/>
        <v>0</v>
      </c>
      <c r="N6748" s="424">
        <f t="shared" si="1879"/>
        <v>0</v>
      </c>
      <c r="O6748" s="448">
        <f t="shared" si="1880"/>
        <v>0</v>
      </c>
      <c r="P6748" s="420"/>
      <c r="Q6748" s="532"/>
      <c r="R6748" s="526" t="str">
        <f t="shared" si="1874"/>
        <v/>
      </c>
      <c r="S6748" s="526" t="str">
        <f t="shared" si="1873"/>
        <v/>
      </c>
      <c r="V6748" s="433">
        <f>VLOOKUP(A6748,[3]Cartilha!$A:$A,1,FALSE)</f>
        <v>94271</v>
      </c>
      <c r="W6748" s="367"/>
    </row>
    <row r="6749" spans="1:23" ht="22.5" hidden="1" x14ac:dyDescent="0.2">
      <c r="A6749" s="623">
        <v>94272</v>
      </c>
      <c r="B6749" s="616" t="s">
        <v>3171</v>
      </c>
      <c r="C6749" s="620" t="s">
        <v>3186</v>
      </c>
      <c r="D6749" s="612" t="s">
        <v>7029</v>
      </c>
      <c r="E6749" s="621">
        <v>85.64</v>
      </c>
      <c r="F6749" s="614">
        <f t="shared" si="1881"/>
        <v>103.25</v>
      </c>
      <c r="G6749" s="518"/>
      <c r="H6749" s="423"/>
      <c r="I6749" s="424">
        <f t="shared" si="1875"/>
        <v>0</v>
      </c>
      <c r="J6749" s="447">
        <f t="shared" si="1876"/>
        <v>0</v>
      </c>
      <c r="K6749" s="419"/>
      <c r="L6749" s="461">
        <f t="shared" si="1877"/>
        <v>0</v>
      </c>
      <c r="M6749" s="423">
        <f t="shared" si="1878"/>
        <v>0</v>
      </c>
      <c r="N6749" s="424">
        <f t="shared" si="1879"/>
        <v>0</v>
      </c>
      <c r="O6749" s="448">
        <f t="shared" si="1880"/>
        <v>0</v>
      </c>
      <c r="P6749" s="420"/>
      <c r="Q6749" s="532"/>
      <c r="R6749" s="526" t="str">
        <f t="shared" si="1874"/>
        <v/>
      </c>
      <c r="S6749" s="526" t="str">
        <f t="shared" si="1873"/>
        <v/>
      </c>
      <c r="V6749" s="433">
        <f>VLOOKUP(A6749,[3]Cartilha!$A:$A,1,FALSE)</f>
        <v>94272</v>
      </c>
      <c r="W6749" s="367"/>
    </row>
    <row r="6750" spans="1:23" hidden="1" x14ac:dyDescent="0.2">
      <c r="A6750" s="623">
        <v>92960</v>
      </c>
      <c r="B6750" s="616" t="s">
        <v>3171</v>
      </c>
      <c r="C6750" s="620" t="s">
        <v>6554</v>
      </c>
      <c r="D6750" s="612" t="s">
        <v>7039</v>
      </c>
      <c r="E6750" s="621">
        <v>18.27</v>
      </c>
      <c r="F6750" s="614">
        <f t="shared" si="1881"/>
        <v>22.03</v>
      </c>
      <c r="G6750" s="518"/>
      <c r="H6750" s="423"/>
      <c r="I6750" s="424">
        <f t="shared" si="1875"/>
        <v>0</v>
      </c>
      <c r="J6750" s="447">
        <f t="shared" si="1876"/>
        <v>0</v>
      </c>
      <c r="K6750" s="419"/>
      <c r="L6750" s="461">
        <f t="shared" si="1877"/>
        <v>0</v>
      </c>
      <c r="M6750" s="423">
        <f t="shared" si="1878"/>
        <v>0</v>
      </c>
      <c r="N6750" s="424">
        <f t="shared" si="1879"/>
        <v>0</v>
      </c>
      <c r="O6750" s="448">
        <f t="shared" si="1880"/>
        <v>0</v>
      </c>
      <c r="P6750" s="420"/>
      <c r="Q6750" s="525"/>
      <c r="R6750" s="526" t="str">
        <f t="shared" si="1874"/>
        <v/>
      </c>
      <c r="S6750" s="526" t="str">
        <f t="shared" si="1873"/>
        <v/>
      </c>
      <c r="V6750" s="433">
        <f>VLOOKUP(A6750,[3]Cartilha!$A:$A,1,FALSE)</f>
        <v>92960</v>
      </c>
      <c r="W6750" s="367"/>
    </row>
    <row r="6751" spans="1:23" hidden="1" x14ac:dyDescent="0.2">
      <c r="A6751" s="623" t="s">
        <v>2129</v>
      </c>
      <c r="B6751" s="616"/>
      <c r="C6751" s="620" t="s">
        <v>260</v>
      </c>
      <c r="D6751" s="612">
        <v>0</v>
      </c>
      <c r="E6751" s="621"/>
      <c r="F6751" s="614">
        <f t="shared" si="1881"/>
        <v>0</v>
      </c>
      <c r="G6751" s="518"/>
      <c r="H6751" s="446"/>
      <c r="I6751" s="447"/>
      <c r="J6751" s="448"/>
      <c r="K6751" s="419"/>
      <c r="L6751" s="446"/>
      <c r="M6751" s="446"/>
      <c r="N6751" s="447"/>
      <c r="O6751" s="448"/>
      <c r="P6751" s="420"/>
      <c r="Q6751" s="525" t="str">
        <f>IF(OR(SUM(J6752:J6762)&gt;0,SUM(O6752:O6762)&gt;0),"xx","")</f>
        <v/>
      </c>
      <c r="R6751" s="526" t="str">
        <f t="shared" si="1874"/>
        <v/>
      </c>
      <c r="S6751" s="526" t="str">
        <f t="shared" si="1873"/>
        <v/>
      </c>
      <c r="V6751" s="433" t="str">
        <f>VLOOKUP(A6751,[3]Cartilha!$A:$A,1,FALSE)</f>
        <v>11.1.10</v>
      </c>
      <c r="W6751" s="367"/>
    </row>
    <row r="6752" spans="1:23" hidden="1" x14ac:dyDescent="0.2">
      <c r="A6752" s="623">
        <v>102500</v>
      </c>
      <c r="B6752" s="616" t="s">
        <v>3171</v>
      </c>
      <c r="C6752" s="620" t="s">
        <v>6555</v>
      </c>
      <c r="D6752" s="612" t="s">
        <v>7029</v>
      </c>
      <c r="E6752" s="621">
        <v>4.1500000000000004</v>
      </c>
      <c r="F6752" s="614">
        <f t="shared" si="1881"/>
        <v>5</v>
      </c>
      <c r="G6752" s="518"/>
      <c r="H6752" s="423"/>
      <c r="I6752" s="424">
        <f t="shared" ref="I6752:I6762" si="1882">IF(ISBLANK(E6752),0,ROUND(F6752*G6752,2))</f>
        <v>0</v>
      </c>
      <c r="J6752" s="447">
        <f t="shared" ref="J6752:J6762" si="1883">IF(ISBLANK(G6752),0,ROUND(G6752*H6752,2))</f>
        <v>0</v>
      </c>
      <c r="K6752" s="419"/>
      <c r="L6752" s="461">
        <f t="shared" ref="L6752:L6762" si="1884">G6752</f>
        <v>0</v>
      </c>
      <c r="M6752" s="423">
        <f t="shared" ref="M6752:M6762" si="1885">H6752</f>
        <v>0</v>
      </c>
      <c r="N6752" s="424">
        <f t="shared" ref="N6752:N6762" si="1886">IF(ISBLANK(E6752),0,ROUND(F6752*L6752,2))</f>
        <v>0</v>
      </c>
      <c r="O6752" s="448">
        <f t="shared" ref="O6752:O6762" si="1887">IF(ISBLANK(L6752),0,ROUND(L6752*M6752,2))</f>
        <v>0</v>
      </c>
      <c r="P6752" s="420"/>
      <c r="Q6752" s="532"/>
      <c r="R6752" s="526" t="str">
        <f t="shared" si="1874"/>
        <v/>
      </c>
      <c r="S6752" s="526" t="str">
        <f t="shared" si="1873"/>
        <v/>
      </c>
      <c r="V6752" s="433">
        <f>VLOOKUP(A6752,[3]Cartilha!$A:$A,1,FALSE)</f>
        <v>102500</v>
      </c>
      <c r="W6752" s="367"/>
    </row>
    <row r="6753" spans="1:23" hidden="1" x14ac:dyDescent="0.2">
      <c r="A6753" s="623">
        <v>102501</v>
      </c>
      <c r="B6753" s="616" t="s">
        <v>3171</v>
      </c>
      <c r="C6753" s="620" t="s">
        <v>6556</v>
      </c>
      <c r="D6753" s="612" t="s">
        <v>170</v>
      </c>
      <c r="E6753" s="621">
        <v>23.12</v>
      </c>
      <c r="F6753" s="614">
        <f t="shared" si="1881"/>
        <v>27.87</v>
      </c>
      <c r="G6753" s="518"/>
      <c r="H6753" s="423"/>
      <c r="I6753" s="424">
        <f t="shared" si="1882"/>
        <v>0</v>
      </c>
      <c r="J6753" s="447">
        <f t="shared" si="1883"/>
        <v>0</v>
      </c>
      <c r="K6753" s="419"/>
      <c r="L6753" s="461">
        <f t="shared" si="1884"/>
        <v>0</v>
      </c>
      <c r="M6753" s="423">
        <f t="shared" si="1885"/>
        <v>0</v>
      </c>
      <c r="N6753" s="424">
        <f t="shared" si="1886"/>
        <v>0</v>
      </c>
      <c r="O6753" s="448">
        <f t="shared" si="1887"/>
        <v>0</v>
      </c>
      <c r="P6753" s="420"/>
      <c r="Q6753" s="532"/>
      <c r="R6753" s="526" t="str">
        <f t="shared" si="1874"/>
        <v/>
      </c>
      <c r="S6753" s="526" t="str">
        <f t="shared" si="1873"/>
        <v/>
      </c>
      <c r="V6753" s="433">
        <f>VLOOKUP(A6753,[3]Cartilha!$A:$A,1,FALSE)</f>
        <v>102501</v>
      </c>
      <c r="W6753" s="367"/>
    </row>
    <row r="6754" spans="1:23" hidden="1" x14ac:dyDescent="0.2">
      <c r="A6754" s="623">
        <v>102504</v>
      </c>
      <c r="B6754" s="616" t="s">
        <v>3171</v>
      </c>
      <c r="C6754" s="620" t="s">
        <v>6557</v>
      </c>
      <c r="D6754" s="612" t="s">
        <v>7029</v>
      </c>
      <c r="E6754" s="621">
        <v>9.83</v>
      </c>
      <c r="F6754" s="614">
        <f t="shared" si="1881"/>
        <v>11.85</v>
      </c>
      <c r="G6754" s="518"/>
      <c r="H6754" s="423"/>
      <c r="I6754" s="424">
        <f t="shared" si="1882"/>
        <v>0</v>
      </c>
      <c r="J6754" s="447">
        <f t="shared" si="1883"/>
        <v>0</v>
      </c>
      <c r="K6754" s="419"/>
      <c r="L6754" s="461">
        <f t="shared" si="1884"/>
        <v>0</v>
      </c>
      <c r="M6754" s="423">
        <f t="shared" si="1885"/>
        <v>0</v>
      </c>
      <c r="N6754" s="424">
        <f t="shared" si="1886"/>
        <v>0</v>
      </c>
      <c r="O6754" s="448">
        <f t="shared" si="1887"/>
        <v>0</v>
      </c>
      <c r="P6754" s="420"/>
      <c r="Q6754" s="532"/>
      <c r="R6754" s="526" t="str">
        <f t="shared" si="1874"/>
        <v/>
      </c>
      <c r="S6754" s="526" t="str">
        <f t="shared" ref="S6754:S6817" si="1888">IF(Q6754="X","x",IF(Q6754="xx","x",IF(OR(J6754&gt;0,O6754&gt;0),"x","")))</f>
        <v/>
      </c>
      <c r="V6754" s="433">
        <f>VLOOKUP(A6754,[3]Cartilha!$A:$A,1,FALSE)</f>
        <v>102504</v>
      </c>
      <c r="W6754" s="367"/>
    </row>
    <row r="6755" spans="1:23" ht="22.5" hidden="1" x14ac:dyDescent="0.2">
      <c r="A6755" s="623">
        <v>102505</v>
      </c>
      <c r="B6755" s="616" t="s">
        <v>3171</v>
      </c>
      <c r="C6755" s="620" t="s">
        <v>6558</v>
      </c>
      <c r="D6755" s="612" t="s">
        <v>7029</v>
      </c>
      <c r="E6755" s="621">
        <v>10.28</v>
      </c>
      <c r="F6755" s="614">
        <f t="shared" si="1881"/>
        <v>12.39</v>
      </c>
      <c r="G6755" s="518"/>
      <c r="H6755" s="423"/>
      <c r="I6755" s="424">
        <f t="shared" si="1882"/>
        <v>0</v>
      </c>
      <c r="J6755" s="447">
        <f t="shared" si="1883"/>
        <v>0</v>
      </c>
      <c r="K6755" s="419"/>
      <c r="L6755" s="461">
        <f t="shared" si="1884"/>
        <v>0</v>
      </c>
      <c r="M6755" s="423">
        <f t="shared" si="1885"/>
        <v>0</v>
      </c>
      <c r="N6755" s="424">
        <f t="shared" si="1886"/>
        <v>0</v>
      </c>
      <c r="O6755" s="448">
        <f t="shared" si="1887"/>
        <v>0</v>
      </c>
      <c r="P6755" s="420"/>
      <c r="Q6755" s="532"/>
      <c r="R6755" s="526" t="str">
        <f t="shared" si="1874"/>
        <v/>
      </c>
      <c r="S6755" s="526" t="str">
        <f t="shared" si="1888"/>
        <v/>
      </c>
      <c r="V6755" s="433">
        <f>VLOOKUP(A6755,[3]Cartilha!$A:$A,1,FALSE)</f>
        <v>102505</v>
      </c>
      <c r="W6755" s="367"/>
    </row>
    <row r="6756" spans="1:23" hidden="1" x14ac:dyDescent="0.2">
      <c r="A6756" s="623">
        <v>102506</v>
      </c>
      <c r="B6756" s="616" t="s">
        <v>3171</v>
      </c>
      <c r="C6756" s="620" t="s">
        <v>6559</v>
      </c>
      <c r="D6756" s="612" t="s">
        <v>7029</v>
      </c>
      <c r="E6756" s="621">
        <v>10.64</v>
      </c>
      <c r="F6756" s="614">
        <f t="shared" si="1881"/>
        <v>12.83</v>
      </c>
      <c r="G6756" s="518"/>
      <c r="H6756" s="423"/>
      <c r="I6756" s="424">
        <f t="shared" si="1882"/>
        <v>0</v>
      </c>
      <c r="J6756" s="447">
        <f t="shared" si="1883"/>
        <v>0</v>
      </c>
      <c r="K6756" s="419"/>
      <c r="L6756" s="461">
        <f t="shared" si="1884"/>
        <v>0</v>
      </c>
      <c r="M6756" s="423">
        <f t="shared" si="1885"/>
        <v>0</v>
      </c>
      <c r="N6756" s="424">
        <f t="shared" si="1886"/>
        <v>0</v>
      </c>
      <c r="O6756" s="448">
        <f t="shared" si="1887"/>
        <v>0</v>
      </c>
      <c r="P6756" s="420"/>
      <c r="Q6756" s="532"/>
      <c r="R6756" s="526" t="str">
        <f t="shared" si="1874"/>
        <v/>
      </c>
      <c r="S6756" s="526" t="str">
        <f t="shared" si="1888"/>
        <v/>
      </c>
      <c r="V6756" s="433">
        <f>VLOOKUP(A6756,[3]Cartilha!$A:$A,1,FALSE)</f>
        <v>102506</v>
      </c>
      <c r="W6756" s="367"/>
    </row>
    <row r="6757" spans="1:23" hidden="1" x14ac:dyDescent="0.2">
      <c r="A6757" s="623">
        <v>102507</v>
      </c>
      <c r="B6757" s="616" t="s">
        <v>3171</v>
      </c>
      <c r="C6757" s="620" t="s">
        <v>6560</v>
      </c>
      <c r="D6757" s="612" t="s">
        <v>7029</v>
      </c>
      <c r="E6757" s="621">
        <v>5.76</v>
      </c>
      <c r="F6757" s="614">
        <f t="shared" si="1881"/>
        <v>6.94</v>
      </c>
      <c r="G6757" s="518"/>
      <c r="H6757" s="423"/>
      <c r="I6757" s="424">
        <f t="shared" si="1882"/>
        <v>0</v>
      </c>
      <c r="J6757" s="447">
        <f t="shared" si="1883"/>
        <v>0</v>
      </c>
      <c r="K6757" s="419"/>
      <c r="L6757" s="461">
        <f t="shared" si="1884"/>
        <v>0</v>
      </c>
      <c r="M6757" s="423">
        <f t="shared" si="1885"/>
        <v>0</v>
      </c>
      <c r="N6757" s="424">
        <f t="shared" si="1886"/>
        <v>0</v>
      </c>
      <c r="O6757" s="448">
        <f t="shared" si="1887"/>
        <v>0</v>
      </c>
      <c r="P6757" s="420"/>
      <c r="Q6757" s="532"/>
      <c r="R6757" s="526" t="str">
        <f t="shared" si="1874"/>
        <v/>
      </c>
      <c r="S6757" s="526" t="str">
        <f t="shared" si="1888"/>
        <v/>
      </c>
      <c r="V6757" s="433">
        <f>VLOOKUP(A6757,[3]Cartilha!$A:$A,1,FALSE)</f>
        <v>102507</v>
      </c>
      <c r="W6757" s="367"/>
    </row>
    <row r="6758" spans="1:23" hidden="1" x14ac:dyDescent="0.2">
      <c r="A6758" s="623">
        <v>102508</v>
      </c>
      <c r="B6758" s="616" t="s">
        <v>3171</v>
      </c>
      <c r="C6758" s="620" t="s">
        <v>6561</v>
      </c>
      <c r="D6758" s="612" t="s">
        <v>170</v>
      </c>
      <c r="E6758" s="621">
        <v>39.58</v>
      </c>
      <c r="F6758" s="614">
        <f t="shared" si="1881"/>
        <v>47.72</v>
      </c>
      <c r="G6758" s="518"/>
      <c r="H6758" s="423"/>
      <c r="I6758" s="424">
        <f t="shared" si="1882"/>
        <v>0</v>
      </c>
      <c r="J6758" s="447">
        <f t="shared" si="1883"/>
        <v>0</v>
      </c>
      <c r="K6758" s="419"/>
      <c r="L6758" s="461">
        <f t="shared" si="1884"/>
        <v>0</v>
      </c>
      <c r="M6758" s="423">
        <f t="shared" si="1885"/>
        <v>0</v>
      </c>
      <c r="N6758" s="424">
        <f t="shared" si="1886"/>
        <v>0</v>
      </c>
      <c r="O6758" s="448">
        <f t="shared" si="1887"/>
        <v>0</v>
      </c>
      <c r="P6758" s="420"/>
      <c r="Q6758" s="532"/>
      <c r="R6758" s="526" t="str">
        <f t="shared" si="1874"/>
        <v/>
      </c>
      <c r="S6758" s="526" t="str">
        <f t="shared" si="1888"/>
        <v/>
      </c>
      <c r="V6758" s="433">
        <f>VLOOKUP(A6758,[3]Cartilha!$A:$A,1,FALSE)</f>
        <v>102508</v>
      </c>
      <c r="W6758" s="367"/>
    </row>
    <row r="6759" spans="1:23" ht="22.5" hidden="1" x14ac:dyDescent="0.2">
      <c r="A6759" s="623">
        <v>102509</v>
      </c>
      <c r="B6759" s="616" t="s">
        <v>3171</v>
      </c>
      <c r="C6759" s="620" t="s">
        <v>6562</v>
      </c>
      <c r="D6759" s="612" t="s">
        <v>170</v>
      </c>
      <c r="E6759" s="621">
        <v>26.12</v>
      </c>
      <c r="F6759" s="614">
        <f t="shared" si="1881"/>
        <v>31.49</v>
      </c>
      <c r="G6759" s="518"/>
      <c r="H6759" s="423"/>
      <c r="I6759" s="424">
        <f t="shared" si="1882"/>
        <v>0</v>
      </c>
      <c r="J6759" s="447">
        <f t="shared" si="1883"/>
        <v>0</v>
      </c>
      <c r="K6759" s="419"/>
      <c r="L6759" s="461">
        <f t="shared" si="1884"/>
        <v>0</v>
      </c>
      <c r="M6759" s="423">
        <f t="shared" si="1885"/>
        <v>0</v>
      </c>
      <c r="N6759" s="424">
        <f t="shared" si="1886"/>
        <v>0</v>
      </c>
      <c r="O6759" s="448">
        <f t="shared" si="1887"/>
        <v>0</v>
      </c>
      <c r="P6759" s="420"/>
      <c r="Q6759" s="532"/>
      <c r="R6759" s="526" t="str">
        <f t="shared" si="1874"/>
        <v/>
      </c>
      <c r="S6759" s="526" t="str">
        <f t="shared" si="1888"/>
        <v/>
      </c>
      <c r="V6759" s="433">
        <f>VLOOKUP(A6759,[3]Cartilha!$A:$A,1,FALSE)</f>
        <v>102509</v>
      </c>
      <c r="W6759" s="367"/>
    </row>
    <row r="6760" spans="1:23" ht="22.5" hidden="1" x14ac:dyDescent="0.2">
      <c r="A6760" s="623">
        <v>102512</v>
      </c>
      <c r="B6760" s="616" t="s">
        <v>3171</v>
      </c>
      <c r="C6760" s="620" t="s">
        <v>6563</v>
      </c>
      <c r="D6760" s="612" t="s">
        <v>7029</v>
      </c>
      <c r="E6760" s="621">
        <v>4.37</v>
      </c>
      <c r="F6760" s="614">
        <f t="shared" si="1881"/>
        <v>5.27</v>
      </c>
      <c r="G6760" s="518"/>
      <c r="H6760" s="423"/>
      <c r="I6760" s="424">
        <f t="shared" si="1882"/>
        <v>0</v>
      </c>
      <c r="J6760" s="447">
        <f t="shared" si="1883"/>
        <v>0</v>
      </c>
      <c r="K6760" s="419"/>
      <c r="L6760" s="461">
        <f t="shared" si="1884"/>
        <v>0</v>
      </c>
      <c r="M6760" s="423">
        <f t="shared" si="1885"/>
        <v>0</v>
      </c>
      <c r="N6760" s="424">
        <f t="shared" si="1886"/>
        <v>0</v>
      </c>
      <c r="O6760" s="448">
        <f t="shared" si="1887"/>
        <v>0</v>
      </c>
      <c r="P6760" s="420"/>
      <c r="Q6760" s="532"/>
      <c r="R6760" s="526" t="str">
        <f t="shared" si="1874"/>
        <v/>
      </c>
      <c r="S6760" s="526" t="str">
        <f t="shared" si="1888"/>
        <v/>
      </c>
      <c r="V6760" s="433">
        <f>VLOOKUP(A6760,[3]Cartilha!$A:$A,1,FALSE)</f>
        <v>102512</v>
      </c>
      <c r="W6760" s="367"/>
    </row>
    <row r="6761" spans="1:23" ht="22.5" hidden="1" x14ac:dyDescent="0.2">
      <c r="A6761" s="623">
        <v>102513</v>
      </c>
      <c r="B6761" s="616" t="s">
        <v>3171</v>
      </c>
      <c r="C6761" s="620" t="s">
        <v>6564</v>
      </c>
      <c r="D6761" s="612" t="s">
        <v>170</v>
      </c>
      <c r="E6761" s="621">
        <v>45.19</v>
      </c>
      <c r="F6761" s="614">
        <f t="shared" si="1881"/>
        <v>54.48</v>
      </c>
      <c r="G6761" s="518"/>
      <c r="H6761" s="423"/>
      <c r="I6761" s="424">
        <f t="shared" si="1882"/>
        <v>0</v>
      </c>
      <c r="J6761" s="447">
        <f t="shared" si="1883"/>
        <v>0</v>
      </c>
      <c r="K6761" s="419"/>
      <c r="L6761" s="461">
        <f t="shared" si="1884"/>
        <v>0</v>
      </c>
      <c r="M6761" s="423">
        <f t="shared" si="1885"/>
        <v>0</v>
      </c>
      <c r="N6761" s="424">
        <f t="shared" si="1886"/>
        <v>0</v>
      </c>
      <c r="O6761" s="448">
        <f t="shared" si="1887"/>
        <v>0</v>
      </c>
      <c r="P6761" s="420"/>
      <c r="Q6761" s="532"/>
      <c r="R6761" s="526" t="str">
        <f t="shared" si="1874"/>
        <v/>
      </c>
      <c r="S6761" s="526" t="str">
        <f t="shared" si="1888"/>
        <v/>
      </c>
      <c r="V6761" s="433">
        <f>VLOOKUP(A6761,[3]Cartilha!$A:$A,1,FALSE)</f>
        <v>102513</v>
      </c>
      <c r="W6761" s="367"/>
    </row>
    <row r="6762" spans="1:23" ht="22.5" hidden="1" x14ac:dyDescent="0.2">
      <c r="A6762" s="623">
        <v>102520</v>
      </c>
      <c r="B6762" s="616" t="s">
        <v>3171</v>
      </c>
      <c r="C6762" s="620" t="s">
        <v>6565</v>
      </c>
      <c r="D6762" s="612" t="s">
        <v>170</v>
      </c>
      <c r="E6762" s="621">
        <v>78.94</v>
      </c>
      <c r="F6762" s="614">
        <f t="shared" si="1881"/>
        <v>95.17</v>
      </c>
      <c r="G6762" s="518"/>
      <c r="H6762" s="423"/>
      <c r="I6762" s="424">
        <f t="shared" si="1882"/>
        <v>0</v>
      </c>
      <c r="J6762" s="447">
        <f t="shared" si="1883"/>
        <v>0</v>
      </c>
      <c r="K6762" s="419"/>
      <c r="L6762" s="461">
        <f t="shared" si="1884"/>
        <v>0</v>
      </c>
      <c r="M6762" s="423">
        <f t="shared" si="1885"/>
        <v>0</v>
      </c>
      <c r="N6762" s="424">
        <f t="shared" si="1886"/>
        <v>0</v>
      </c>
      <c r="O6762" s="448">
        <f t="shared" si="1887"/>
        <v>0</v>
      </c>
      <c r="P6762" s="420"/>
      <c r="Q6762" s="532"/>
      <c r="R6762" s="526" t="str">
        <f t="shared" si="1874"/>
        <v/>
      </c>
      <c r="S6762" s="526" t="str">
        <f t="shared" si="1888"/>
        <v/>
      </c>
      <c r="V6762" s="433">
        <f>VLOOKUP(A6762,[3]Cartilha!$A:$A,1,FALSE)</f>
        <v>102520</v>
      </c>
      <c r="W6762" s="367"/>
    </row>
    <row r="6763" spans="1:23" hidden="1" x14ac:dyDescent="0.2">
      <c r="A6763" s="623" t="s">
        <v>2130</v>
      </c>
      <c r="B6763" s="616"/>
      <c r="C6763" s="620" t="s">
        <v>4</v>
      </c>
      <c r="D6763" s="612">
        <v>0</v>
      </c>
      <c r="E6763" s="621"/>
      <c r="F6763" s="614">
        <f t="shared" si="1881"/>
        <v>0</v>
      </c>
      <c r="G6763" s="518"/>
      <c r="H6763" s="446"/>
      <c r="I6763" s="447"/>
      <c r="J6763" s="448"/>
      <c r="K6763" s="419"/>
      <c r="L6763" s="446"/>
      <c r="M6763" s="446"/>
      <c r="N6763" s="447"/>
      <c r="O6763" s="448"/>
      <c r="P6763" s="420"/>
      <c r="Q6763" s="525" t="str">
        <f>IF(OR(SUM(J6763)&gt;0,SUM(O6763)&gt;0),"xx","")</f>
        <v/>
      </c>
      <c r="R6763" s="526" t="str">
        <f t="shared" si="1874"/>
        <v/>
      </c>
      <c r="S6763" s="526" t="str">
        <f t="shared" si="1888"/>
        <v/>
      </c>
      <c r="V6763" s="433" t="str">
        <f>VLOOKUP(A6763,[3]Cartilha!$A:$A,1,FALSE)</f>
        <v>11.1.11</v>
      </c>
      <c r="W6763" s="367"/>
    </row>
    <row r="6764" spans="1:23" x14ac:dyDescent="0.2">
      <c r="A6764" s="623" t="s">
        <v>2131</v>
      </c>
      <c r="B6764" s="616"/>
      <c r="C6764" s="620" t="s">
        <v>7</v>
      </c>
      <c r="D6764" s="633">
        <v>0</v>
      </c>
      <c r="E6764" s="621"/>
      <c r="F6764" s="618">
        <f t="shared" si="1881"/>
        <v>0</v>
      </c>
      <c r="G6764" s="518"/>
      <c r="H6764" s="446"/>
      <c r="I6764" s="447"/>
      <c r="J6764" s="448"/>
      <c r="K6764" s="419"/>
      <c r="L6764" s="446"/>
      <c r="M6764" s="446"/>
      <c r="N6764" s="447"/>
      <c r="O6764" s="448"/>
      <c r="P6764" s="420"/>
      <c r="Q6764" s="525" t="str">
        <f>IF(OR(SUM(J6766:J6788)&gt;0,SUM(O6766:O6788)&gt;0),"xx","")</f>
        <v>xx</v>
      </c>
      <c r="R6764" s="526" t="str">
        <f t="shared" ref="R6764:R6827" si="1889">IF(Q6764="X","x",IF(Q6764="xx","x",IF(O6764&gt;0,"x","")))</f>
        <v>x</v>
      </c>
      <c r="S6764" s="526" t="str">
        <f t="shared" si="1888"/>
        <v>x</v>
      </c>
      <c r="V6764" s="433" t="str">
        <f>VLOOKUP(A6764,[3]Cartilha!$A:$A,1,FALSE)</f>
        <v>11.2</v>
      </c>
      <c r="W6764" s="367"/>
    </row>
    <row r="6765" spans="1:23" hidden="1" x14ac:dyDescent="0.2">
      <c r="A6765" s="623" t="s">
        <v>2132</v>
      </c>
      <c r="B6765" s="616"/>
      <c r="C6765" s="620" t="s">
        <v>8</v>
      </c>
      <c r="D6765" s="633">
        <v>0</v>
      </c>
      <c r="E6765" s="621"/>
      <c r="F6765" s="618">
        <f t="shared" si="1881"/>
        <v>0</v>
      </c>
      <c r="G6765" s="518"/>
      <c r="H6765" s="446"/>
      <c r="I6765" s="447"/>
      <c r="J6765" s="448"/>
      <c r="K6765" s="419"/>
      <c r="L6765" s="446"/>
      <c r="M6765" s="446"/>
      <c r="N6765" s="447"/>
      <c r="O6765" s="448"/>
      <c r="P6765" s="420"/>
      <c r="Q6765" s="525" t="str">
        <f>IF(OR(SUM(J6766:J6769)&gt;0,SUM(O6766:O6769)&gt;0),"xx","")</f>
        <v/>
      </c>
      <c r="R6765" s="526" t="str">
        <f t="shared" si="1889"/>
        <v/>
      </c>
      <c r="S6765" s="526" t="str">
        <f t="shared" si="1888"/>
        <v/>
      </c>
      <c r="V6765" s="433" t="str">
        <f>VLOOKUP(A6765,[3]Cartilha!$A:$A,1,FALSE)</f>
        <v>11.2.1</v>
      </c>
      <c r="W6765" s="367"/>
    </row>
    <row r="6766" spans="1:23" hidden="1" x14ac:dyDescent="0.2">
      <c r="A6766" s="623">
        <v>98519</v>
      </c>
      <c r="B6766" s="616" t="s">
        <v>3171</v>
      </c>
      <c r="C6766" s="620" t="s">
        <v>3017</v>
      </c>
      <c r="D6766" s="612" t="s">
        <v>170</v>
      </c>
      <c r="E6766" s="621">
        <v>2.08</v>
      </c>
      <c r="F6766" s="614">
        <f t="shared" si="1881"/>
        <v>2.5099999999999998</v>
      </c>
      <c r="G6766" s="518"/>
      <c r="H6766" s="426"/>
      <c r="I6766" s="424">
        <f>IF(ISBLANK(E6766),0,ROUND(F6766*G6766,2))</f>
        <v>0</v>
      </c>
      <c r="J6766" s="447">
        <f>IF(ISBLANK(G6766),0,ROUND(G6766*H6766,2))</f>
        <v>0</v>
      </c>
      <c r="K6766" s="419"/>
      <c r="L6766" s="461">
        <f t="shared" ref="L6766:M6769" si="1890">G6766</f>
        <v>0</v>
      </c>
      <c r="M6766" s="423">
        <f t="shared" si="1890"/>
        <v>0</v>
      </c>
      <c r="N6766" s="424">
        <f>IF(ISBLANK(E6766),0,ROUND(F6766*L6766,2))</f>
        <v>0</v>
      </c>
      <c r="O6766" s="448">
        <f>IF(ISBLANK(L6766),0,ROUND(L6766*M6766,2))</f>
        <v>0</v>
      </c>
      <c r="P6766" s="420"/>
      <c r="Q6766" s="532"/>
      <c r="R6766" s="526" t="str">
        <f t="shared" si="1889"/>
        <v/>
      </c>
      <c r="S6766" s="526" t="str">
        <f t="shared" si="1888"/>
        <v/>
      </c>
      <c r="V6766" s="433">
        <f>VLOOKUP(A6766,[3]Cartilha!$A:$A,1,FALSE)</f>
        <v>98519</v>
      </c>
      <c r="W6766" s="367"/>
    </row>
    <row r="6767" spans="1:23" hidden="1" x14ac:dyDescent="0.2">
      <c r="A6767" s="623">
        <v>98520</v>
      </c>
      <c r="B6767" s="616" t="s">
        <v>3171</v>
      </c>
      <c r="C6767" s="620" t="s">
        <v>3018</v>
      </c>
      <c r="D6767" s="612" t="s">
        <v>170</v>
      </c>
      <c r="E6767" s="621">
        <v>5.62</v>
      </c>
      <c r="F6767" s="614">
        <f t="shared" si="1881"/>
        <v>6.78</v>
      </c>
      <c r="G6767" s="518"/>
      <c r="H6767" s="426"/>
      <c r="I6767" s="424">
        <f>IF(ISBLANK(E6767),0,ROUND(F6767*G6767,2))</f>
        <v>0</v>
      </c>
      <c r="J6767" s="447">
        <f>IF(ISBLANK(G6767),0,ROUND(G6767*H6767,2))</f>
        <v>0</v>
      </c>
      <c r="K6767" s="419"/>
      <c r="L6767" s="461">
        <f t="shared" si="1890"/>
        <v>0</v>
      </c>
      <c r="M6767" s="423">
        <f t="shared" si="1890"/>
        <v>0</v>
      </c>
      <c r="N6767" s="424">
        <f>IF(ISBLANK(E6767),0,ROUND(F6767*L6767,2))</f>
        <v>0</v>
      </c>
      <c r="O6767" s="448">
        <f>IF(ISBLANK(L6767),0,ROUND(L6767*M6767,2))</f>
        <v>0</v>
      </c>
      <c r="P6767" s="420"/>
      <c r="Q6767" s="532"/>
      <c r="R6767" s="526" t="str">
        <f t="shared" si="1889"/>
        <v/>
      </c>
      <c r="S6767" s="526" t="str">
        <f t="shared" si="1888"/>
        <v/>
      </c>
      <c r="V6767" s="433">
        <f>VLOOKUP(A6767,[3]Cartilha!$A:$A,1,FALSE)</f>
        <v>98520</v>
      </c>
      <c r="W6767" s="367"/>
    </row>
    <row r="6768" spans="1:23" hidden="1" x14ac:dyDescent="0.2">
      <c r="A6768" s="623">
        <v>98521</v>
      </c>
      <c r="B6768" s="616" t="s">
        <v>3171</v>
      </c>
      <c r="C6768" s="620" t="s">
        <v>3019</v>
      </c>
      <c r="D6768" s="612" t="s">
        <v>170</v>
      </c>
      <c r="E6768" s="621">
        <v>0.37</v>
      </c>
      <c r="F6768" s="614">
        <f t="shared" si="1881"/>
        <v>0.45</v>
      </c>
      <c r="G6768" s="518"/>
      <c r="H6768" s="426"/>
      <c r="I6768" s="424">
        <f>IF(ISBLANK(E6768),0,ROUND(F6768*G6768,2))</f>
        <v>0</v>
      </c>
      <c r="J6768" s="447">
        <f>IF(ISBLANK(G6768),0,ROUND(G6768*H6768,2))</f>
        <v>0</v>
      </c>
      <c r="K6768" s="419"/>
      <c r="L6768" s="461">
        <f t="shared" si="1890"/>
        <v>0</v>
      </c>
      <c r="M6768" s="423">
        <f t="shared" si="1890"/>
        <v>0</v>
      </c>
      <c r="N6768" s="424">
        <f>IF(ISBLANK(E6768),0,ROUND(F6768*L6768,2))</f>
        <v>0</v>
      </c>
      <c r="O6768" s="448">
        <f>IF(ISBLANK(L6768),0,ROUND(L6768*M6768,2))</f>
        <v>0</v>
      </c>
      <c r="P6768" s="420"/>
      <c r="Q6768" s="532"/>
      <c r="R6768" s="526" t="str">
        <f t="shared" si="1889"/>
        <v/>
      </c>
      <c r="S6768" s="526" t="str">
        <f t="shared" si="1888"/>
        <v/>
      </c>
      <c r="V6768" s="433">
        <f>VLOOKUP(A6768,[3]Cartilha!$A:$A,1,FALSE)</f>
        <v>98521</v>
      </c>
      <c r="W6768" s="367"/>
    </row>
    <row r="6769" spans="1:23" hidden="1" x14ac:dyDescent="0.2">
      <c r="A6769" s="623">
        <v>98524</v>
      </c>
      <c r="B6769" s="616" t="s">
        <v>3171</v>
      </c>
      <c r="C6769" s="620" t="s">
        <v>3020</v>
      </c>
      <c r="D6769" s="612" t="s">
        <v>170</v>
      </c>
      <c r="E6769" s="621">
        <v>3.2</v>
      </c>
      <c r="F6769" s="614">
        <f t="shared" si="1881"/>
        <v>3.86</v>
      </c>
      <c r="G6769" s="518"/>
      <c r="H6769" s="426"/>
      <c r="I6769" s="424">
        <f>IF(ISBLANK(E6769),0,ROUND(F6769*G6769,2))</f>
        <v>0</v>
      </c>
      <c r="J6769" s="447">
        <f>IF(ISBLANK(G6769),0,ROUND(G6769*H6769,2))</f>
        <v>0</v>
      </c>
      <c r="K6769" s="419"/>
      <c r="L6769" s="461">
        <f t="shared" si="1890"/>
        <v>0</v>
      </c>
      <c r="M6769" s="423">
        <f t="shared" si="1890"/>
        <v>0</v>
      </c>
      <c r="N6769" s="424">
        <f>IF(ISBLANK(E6769),0,ROUND(F6769*L6769,2))</f>
        <v>0</v>
      </c>
      <c r="O6769" s="448">
        <f>IF(ISBLANK(L6769),0,ROUND(L6769*M6769,2))</f>
        <v>0</v>
      </c>
      <c r="P6769" s="420"/>
      <c r="Q6769" s="532"/>
      <c r="R6769" s="526" t="str">
        <f t="shared" si="1889"/>
        <v/>
      </c>
      <c r="S6769" s="526" t="str">
        <f t="shared" si="1888"/>
        <v/>
      </c>
      <c r="V6769" s="433">
        <f>VLOOKUP(A6769,[3]Cartilha!$A:$A,1,FALSE)</f>
        <v>98524</v>
      </c>
      <c r="W6769" s="367"/>
    </row>
    <row r="6770" spans="1:23" x14ac:dyDescent="0.2">
      <c r="A6770" s="623" t="s">
        <v>2133</v>
      </c>
      <c r="B6770" s="616"/>
      <c r="C6770" s="620" t="s">
        <v>9</v>
      </c>
      <c r="D6770" s="633">
        <v>0</v>
      </c>
      <c r="E6770" s="621"/>
      <c r="F6770" s="618">
        <f t="shared" si="1881"/>
        <v>0</v>
      </c>
      <c r="G6770" s="518"/>
      <c r="H6770" s="446"/>
      <c r="I6770" s="447"/>
      <c r="J6770" s="448"/>
      <c r="K6770" s="419"/>
      <c r="L6770" s="446"/>
      <c r="M6770" s="446"/>
      <c r="N6770" s="447"/>
      <c r="O6770" s="448"/>
      <c r="P6770" s="420"/>
      <c r="Q6770" s="525" t="str">
        <f>IF(OR(SUM(J6771:J6788)&gt;0,SUM(O6771:O6788)&gt;0),"xx","")</f>
        <v>xx</v>
      </c>
      <c r="R6770" s="526" t="str">
        <f t="shared" si="1889"/>
        <v>x</v>
      </c>
      <c r="S6770" s="526" t="str">
        <f t="shared" si="1888"/>
        <v>x</v>
      </c>
      <c r="V6770" s="433" t="str">
        <f>VLOOKUP(A6770,[3]Cartilha!$A:$A,1,FALSE)</f>
        <v>11.2.2</v>
      </c>
      <c r="W6770" s="367"/>
    </row>
    <row r="6771" spans="1:23" hidden="1" x14ac:dyDescent="0.2">
      <c r="A6771" s="623">
        <v>98509</v>
      </c>
      <c r="B6771" s="616" t="s">
        <v>3171</v>
      </c>
      <c r="C6771" s="620" t="s">
        <v>3012</v>
      </c>
      <c r="D6771" s="612" t="s">
        <v>169</v>
      </c>
      <c r="E6771" s="621">
        <v>26.49</v>
      </c>
      <c r="F6771" s="614">
        <f t="shared" si="1881"/>
        <v>31.94</v>
      </c>
      <c r="G6771" s="518"/>
      <c r="H6771" s="426"/>
      <c r="I6771" s="424">
        <f t="shared" ref="I6771:I6788" si="1891">IF(ISBLANK(E6771),0,ROUND(F6771*G6771,2))</f>
        <v>0</v>
      </c>
      <c r="J6771" s="447">
        <f t="shared" ref="J6771:J6788" si="1892">IF(ISBLANK(G6771),0,ROUND(G6771*H6771,2))</f>
        <v>0</v>
      </c>
      <c r="K6771" s="419"/>
      <c r="L6771" s="461">
        <f t="shared" ref="L6771:L6788" si="1893">G6771</f>
        <v>0</v>
      </c>
      <c r="M6771" s="423">
        <f t="shared" ref="M6771:M6788" si="1894">H6771</f>
        <v>0</v>
      </c>
      <c r="N6771" s="424">
        <f t="shared" ref="N6771:N6788" si="1895">IF(ISBLANK(E6771),0,ROUND(F6771*L6771,2))</f>
        <v>0</v>
      </c>
      <c r="O6771" s="448">
        <f t="shared" ref="O6771:O6788" si="1896">IF(ISBLANK(L6771),0,ROUND(L6771*M6771,2))</f>
        <v>0</v>
      </c>
      <c r="P6771" s="420"/>
      <c r="Q6771" s="532"/>
      <c r="R6771" s="526" t="str">
        <f t="shared" si="1889"/>
        <v/>
      </c>
      <c r="S6771" s="526" t="str">
        <f t="shared" si="1888"/>
        <v/>
      </c>
      <c r="V6771" s="433">
        <f>VLOOKUP(A6771,[3]Cartilha!$A:$A,1,FALSE)</f>
        <v>98509</v>
      </c>
      <c r="W6771" s="367"/>
    </row>
    <row r="6772" spans="1:23" hidden="1" x14ac:dyDescent="0.2">
      <c r="A6772" s="623">
        <v>98510</v>
      </c>
      <c r="B6772" s="616" t="s">
        <v>3171</v>
      </c>
      <c r="C6772" s="620" t="s">
        <v>3013</v>
      </c>
      <c r="D6772" s="612" t="s">
        <v>169</v>
      </c>
      <c r="E6772" s="621">
        <v>48.32</v>
      </c>
      <c r="F6772" s="614">
        <f t="shared" si="1881"/>
        <v>58.25</v>
      </c>
      <c r="G6772" s="518"/>
      <c r="H6772" s="426"/>
      <c r="I6772" s="424">
        <f t="shared" si="1891"/>
        <v>0</v>
      </c>
      <c r="J6772" s="447">
        <f t="shared" si="1892"/>
        <v>0</v>
      </c>
      <c r="K6772" s="419"/>
      <c r="L6772" s="461">
        <f t="shared" si="1893"/>
        <v>0</v>
      </c>
      <c r="M6772" s="423">
        <f t="shared" si="1894"/>
        <v>0</v>
      </c>
      <c r="N6772" s="424">
        <f t="shared" si="1895"/>
        <v>0</v>
      </c>
      <c r="O6772" s="448">
        <f t="shared" si="1896"/>
        <v>0</v>
      </c>
      <c r="P6772" s="420"/>
      <c r="Q6772" s="532"/>
      <c r="R6772" s="526" t="str">
        <f t="shared" si="1889"/>
        <v/>
      </c>
      <c r="S6772" s="526" t="str">
        <f t="shared" si="1888"/>
        <v/>
      </c>
      <c r="V6772" s="433">
        <f>VLOOKUP(A6772,[3]Cartilha!$A:$A,1,FALSE)</f>
        <v>98510</v>
      </c>
      <c r="W6772" s="367"/>
    </row>
    <row r="6773" spans="1:23" hidden="1" x14ac:dyDescent="0.2">
      <c r="A6773" s="623">
        <v>98511</v>
      </c>
      <c r="B6773" s="616" t="s">
        <v>3171</v>
      </c>
      <c r="C6773" s="620" t="s">
        <v>3014</v>
      </c>
      <c r="D6773" s="612" t="s">
        <v>169</v>
      </c>
      <c r="E6773" s="621">
        <v>86.76</v>
      </c>
      <c r="F6773" s="614">
        <f t="shared" si="1881"/>
        <v>104.6</v>
      </c>
      <c r="G6773" s="518"/>
      <c r="H6773" s="426"/>
      <c r="I6773" s="424">
        <f t="shared" si="1891"/>
        <v>0</v>
      </c>
      <c r="J6773" s="447">
        <f t="shared" si="1892"/>
        <v>0</v>
      </c>
      <c r="K6773" s="419"/>
      <c r="L6773" s="461">
        <f t="shared" si="1893"/>
        <v>0</v>
      </c>
      <c r="M6773" s="423">
        <f t="shared" si="1894"/>
        <v>0</v>
      </c>
      <c r="N6773" s="424">
        <f t="shared" si="1895"/>
        <v>0</v>
      </c>
      <c r="O6773" s="448">
        <f t="shared" si="1896"/>
        <v>0</v>
      </c>
      <c r="P6773" s="420"/>
      <c r="Q6773" s="532"/>
      <c r="R6773" s="526" t="str">
        <f t="shared" si="1889"/>
        <v/>
      </c>
      <c r="S6773" s="526" t="str">
        <f t="shared" si="1888"/>
        <v/>
      </c>
      <c r="V6773" s="433">
        <f>VLOOKUP(A6773,[3]Cartilha!$A:$A,1,FALSE)</f>
        <v>98511</v>
      </c>
      <c r="W6773" s="367"/>
    </row>
    <row r="6774" spans="1:23" hidden="1" x14ac:dyDescent="0.2">
      <c r="A6774" s="623">
        <v>98516</v>
      </c>
      <c r="B6774" s="616" t="s">
        <v>3171</v>
      </c>
      <c r="C6774" s="620" t="s">
        <v>3015</v>
      </c>
      <c r="D6774" s="612" t="s">
        <v>169</v>
      </c>
      <c r="E6774" s="621">
        <v>297.60000000000002</v>
      </c>
      <c r="F6774" s="614">
        <f t="shared" si="1881"/>
        <v>358.79</v>
      </c>
      <c r="G6774" s="518"/>
      <c r="H6774" s="426"/>
      <c r="I6774" s="424">
        <f t="shared" si="1891"/>
        <v>0</v>
      </c>
      <c r="J6774" s="447">
        <f t="shared" si="1892"/>
        <v>0</v>
      </c>
      <c r="K6774" s="419"/>
      <c r="L6774" s="461">
        <f t="shared" si="1893"/>
        <v>0</v>
      </c>
      <c r="M6774" s="423">
        <f t="shared" si="1894"/>
        <v>0</v>
      </c>
      <c r="N6774" s="424">
        <f t="shared" si="1895"/>
        <v>0</v>
      </c>
      <c r="O6774" s="448">
        <f t="shared" si="1896"/>
        <v>0</v>
      </c>
      <c r="P6774" s="420"/>
      <c r="Q6774" s="532"/>
      <c r="R6774" s="526" t="str">
        <f t="shared" si="1889"/>
        <v/>
      </c>
      <c r="S6774" s="526" t="str">
        <f t="shared" si="1888"/>
        <v/>
      </c>
      <c r="V6774" s="433">
        <f>VLOOKUP(A6774,[3]Cartilha!$A:$A,1,FALSE)</f>
        <v>98516</v>
      </c>
      <c r="W6774" s="367"/>
    </row>
    <row r="6775" spans="1:23" hidden="1" x14ac:dyDescent="0.2">
      <c r="A6775" s="623">
        <v>98503</v>
      </c>
      <c r="B6775" s="616" t="s">
        <v>3171</v>
      </c>
      <c r="C6775" s="620" t="s">
        <v>3021</v>
      </c>
      <c r="D6775" s="612" t="s">
        <v>170</v>
      </c>
      <c r="E6775" s="621">
        <v>19.11</v>
      </c>
      <c r="F6775" s="614">
        <f t="shared" si="1881"/>
        <v>23.04</v>
      </c>
      <c r="G6775" s="518"/>
      <c r="H6775" s="426"/>
      <c r="I6775" s="424">
        <f t="shared" si="1891"/>
        <v>0</v>
      </c>
      <c r="J6775" s="447">
        <f t="shared" si="1892"/>
        <v>0</v>
      </c>
      <c r="K6775" s="419"/>
      <c r="L6775" s="461">
        <f t="shared" si="1893"/>
        <v>0</v>
      </c>
      <c r="M6775" s="423">
        <f t="shared" si="1894"/>
        <v>0</v>
      </c>
      <c r="N6775" s="424">
        <f t="shared" si="1895"/>
        <v>0</v>
      </c>
      <c r="O6775" s="448">
        <f t="shared" si="1896"/>
        <v>0</v>
      </c>
      <c r="P6775" s="420"/>
      <c r="Q6775" s="532"/>
      <c r="R6775" s="526" t="str">
        <f t="shared" si="1889"/>
        <v/>
      </c>
      <c r="S6775" s="526" t="str">
        <f t="shared" si="1888"/>
        <v/>
      </c>
      <c r="V6775" s="433">
        <f>VLOOKUP(A6775,[3]Cartilha!$A:$A,1,FALSE)</f>
        <v>98503</v>
      </c>
      <c r="W6775" s="367"/>
    </row>
    <row r="6776" spans="1:23" x14ac:dyDescent="0.2">
      <c r="A6776" s="623">
        <v>98504</v>
      </c>
      <c r="B6776" s="616" t="s">
        <v>3171</v>
      </c>
      <c r="C6776" s="620" t="s">
        <v>3022</v>
      </c>
      <c r="D6776" s="612" t="s">
        <v>170</v>
      </c>
      <c r="E6776" s="621">
        <v>10.91</v>
      </c>
      <c r="F6776" s="614">
        <f t="shared" si="1881"/>
        <v>13.15</v>
      </c>
      <c r="G6776" s="518">
        <v>290.07</v>
      </c>
      <c r="H6776" s="426">
        <f>F6776</f>
        <v>13.15</v>
      </c>
      <c r="I6776" s="424">
        <f t="shared" si="1891"/>
        <v>3814.42</v>
      </c>
      <c r="J6776" s="447">
        <f t="shared" si="1892"/>
        <v>3814.42</v>
      </c>
      <c r="K6776" s="419"/>
      <c r="L6776" s="461">
        <f t="shared" si="1893"/>
        <v>290.07</v>
      </c>
      <c r="M6776" s="423">
        <f t="shared" si="1894"/>
        <v>13.15</v>
      </c>
      <c r="N6776" s="424">
        <f t="shared" si="1895"/>
        <v>3814.42</v>
      </c>
      <c r="O6776" s="448">
        <f t="shared" si="1896"/>
        <v>3814.42</v>
      </c>
      <c r="P6776" s="420"/>
      <c r="Q6776" s="532"/>
      <c r="R6776" s="526" t="str">
        <f t="shared" si="1889"/>
        <v>x</v>
      </c>
      <c r="S6776" s="526" t="str">
        <f t="shared" si="1888"/>
        <v>x</v>
      </c>
      <c r="V6776" s="433">
        <f>VLOOKUP(A6776,[3]Cartilha!$A:$A,1,FALSE)</f>
        <v>98504</v>
      </c>
      <c r="W6776" s="367"/>
    </row>
    <row r="6777" spans="1:23" hidden="1" x14ac:dyDescent="0.2">
      <c r="A6777" s="623">
        <v>98505</v>
      </c>
      <c r="B6777" s="616" t="s">
        <v>3171</v>
      </c>
      <c r="C6777" s="620" t="s">
        <v>3023</v>
      </c>
      <c r="D6777" s="612" t="s">
        <v>170</v>
      </c>
      <c r="E6777" s="621">
        <v>39.06</v>
      </c>
      <c r="F6777" s="614">
        <f t="shared" si="1881"/>
        <v>47.09</v>
      </c>
      <c r="G6777" s="518"/>
      <c r="H6777" s="426"/>
      <c r="I6777" s="424">
        <f t="shared" si="1891"/>
        <v>0</v>
      </c>
      <c r="J6777" s="447">
        <f t="shared" si="1892"/>
        <v>0</v>
      </c>
      <c r="K6777" s="419"/>
      <c r="L6777" s="461">
        <f t="shared" si="1893"/>
        <v>0</v>
      </c>
      <c r="M6777" s="423">
        <f t="shared" si="1894"/>
        <v>0</v>
      </c>
      <c r="N6777" s="424">
        <f t="shared" si="1895"/>
        <v>0</v>
      </c>
      <c r="O6777" s="448">
        <f t="shared" si="1896"/>
        <v>0</v>
      </c>
      <c r="P6777" s="420"/>
      <c r="Q6777" s="532"/>
      <c r="R6777" s="526" t="str">
        <f t="shared" si="1889"/>
        <v/>
      </c>
      <c r="S6777" s="526" t="str">
        <f t="shared" si="1888"/>
        <v/>
      </c>
      <c r="V6777" s="433">
        <f>VLOOKUP(A6777,[3]Cartilha!$A:$A,1,FALSE)</f>
        <v>98505</v>
      </c>
      <c r="W6777" s="367"/>
    </row>
    <row r="6778" spans="1:23" ht="22.5" x14ac:dyDescent="0.2">
      <c r="A6778" s="623">
        <v>98525</v>
      </c>
      <c r="B6778" s="616" t="s">
        <v>3171</v>
      </c>
      <c r="C6778" s="620" t="s">
        <v>3024</v>
      </c>
      <c r="D6778" s="612" t="s">
        <v>170</v>
      </c>
      <c r="E6778" s="621">
        <v>0.37</v>
      </c>
      <c r="F6778" s="614">
        <f t="shared" si="1881"/>
        <v>0.45</v>
      </c>
      <c r="G6778" s="518">
        <v>1524.6</v>
      </c>
      <c r="H6778" s="426">
        <f>F6778</f>
        <v>0.45</v>
      </c>
      <c r="I6778" s="424">
        <f t="shared" si="1891"/>
        <v>686.07</v>
      </c>
      <c r="J6778" s="447">
        <f t="shared" si="1892"/>
        <v>686.07</v>
      </c>
      <c r="K6778" s="419"/>
      <c r="L6778" s="461">
        <f t="shared" si="1893"/>
        <v>1524.6</v>
      </c>
      <c r="M6778" s="423">
        <f t="shared" si="1894"/>
        <v>0.45</v>
      </c>
      <c r="N6778" s="424">
        <f t="shared" si="1895"/>
        <v>686.07</v>
      </c>
      <c r="O6778" s="448">
        <f t="shared" si="1896"/>
        <v>686.07</v>
      </c>
      <c r="P6778" s="420"/>
      <c r="Q6778" s="532"/>
      <c r="R6778" s="526" t="str">
        <f t="shared" si="1889"/>
        <v>x</v>
      </c>
      <c r="S6778" s="526" t="str">
        <f t="shared" si="1888"/>
        <v>x</v>
      </c>
      <c r="V6778" s="433">
        <f>VLOOKUP(A6778,[3]Cartilha!$A:$A,1,FALSE)</f>
        <v>98525</v>
      </c>
      <c r="W6778" s="367"/>
    </row>
    <row r="6779" spans="1:23" ht="22.5" hidden="1" x14ac:dyDescent="0.2">
      <c r="A6779" s="623">
        <v>98526</v>
      </c>
      <c r="B6779" s="616" t="s">
        <v>3171</v>
      </c>
      <c r="C6779" s="620" t="s">
        <v>3025</v>
      </c>
      <c r="D6779" s="612" t="s">
        <v>169</v>
      </c>
      <c r="E6779" s="621">
        <v>78.010000000000005</v>
      </c>
      <c r="F6779" s="614">
        <f t="shared" si="1881"/>
        <v>94.05</v>
      </c>
      <c r="G6779" s="518"/>
      <c r="H6779" s="426">
        <v>95.86</v>
      </c>
      <c r="I6779" s="424">
        <f t="shared" si="1891"/>
        <v>0</v>
      </c>
      <c r="J6779" s="447">
        <f t="shared" si="1892"/>
        <v>0</v>
      </c>
      <c r="K6779" s="419"/>
      <c r="L6779" s="461">
        <f t="shared" si="1893"/>
        <v>0</v>
      </c>
      <c r="M6779" s="423">
        <f t="shared" si="1894"/>
        <v>95.86</v>
      </c>
      <c r="N6779" s="424">
        <f t="shared" si="1895"/>
        <v>0</v>
      </c>
      <c r="O6779" s="448">
        <f t="shared" si="1896"/>
        <v>0</v>
      </c>
      <c r="P6779" s="420"/>
      <c r="Q6779" s="532"/>
      <c r="R6779" s="526" t="str">
        <f t="shared" si="1889"/>
        <v/>
      </c>
      <c r="S6779" s="526" t="str">
        <f t="shared" si="1888"/>
        <v/>
      </c>
      <c r="V6779" s="433">
        <f>VLOOKUP(A6779,[3]Cartilha!$A:$A,1,FALSE)</f>
        <v>98526</v>
      </c>
      <c r="W6779" s="367"/>
    </row>
    <row r="6780" spans="1:23" ht="22.5" hidden="1" x14ac:dyDescent="0.2">
      <c r="A6780" s="623">
        <v>98527</v>
      </c>
      <c r="B6780" s="616" t="s">
        <v>3171</v>
      </c>
      <c r="C6780" s="620" t="s">
        <v>3026</v>
      </c>
      <c r="D6780" s="612" t="s">
        <v>169</v>
      </c>
      <c r="E6780" s="621">
        <v>167.95</v>
      </c>
      <c r="F6780" s="614">
        <f t="shared" si="1881"/>
        <v>202.48</v>
      </c>
      <c r="G6780" s="518"/>
      <c r="H6780" s="426"/>
      <c r="I6780" s="424">
        <f t="shared" si="1891"/>
        <v>0</v>
      </c>
      <c r="J6780" s="447">
        <f t="shared" si="1892"/>
        <v>0</v>
      </c>
      <c r="K6780" s="419"/>
      <c r="L6780" s="461">
        <f t="shared" si="1893"/>
        <v>0</v>
      </c>
      <c r="M6780" s="423">
        <f t="shared" si="1894"/>
        <v>0</v>
      </c>
      <c r="N6780" s="424">
        <f t="shared" si="1895"/>
        <v>0</v>
      </c>
      <c r="O6780" s="448">
        <f t="shared" si="1896"/>
        <v>0</v>
      </c>
      <c r="P6780" s="420"/>
      <c r="Q6780" s="532"/>
      <c r="R6780" s="526" t="str">
        <f t="shared" si="1889"/>
        <v/>
      </c>
      <c r="S6780" s="526" t="str">
        <f t="shared" si="1888"/>
        <v/>
      </c>
      <c r="V6780" s="433">
        <f>VLOOKUP(A6780,[3]Cartilha!$A:$A,1,FALSE)</f>
        <v>98527</v>
      </c>
      <c r="W6780" s="367"/>
    </row>
    <row r="6781" spans="1:23" hidden="1" x14ac:dyDescent="0.2">
      <c r="A6781" s="623">
        <v>98528</v>
      </c>
      <c r="B6781" s="616" t="s">
        <v>3171</v>
      </c>
      <c r="C6781" s="620" t="s">
        <v>3027</v>
      </c>
      <c r="D6781" s="612" t="s">
        <v>169</v>
      </c>
      <c r="E6781" s="621">
        <v>245.6</v>
      </c>
      <c r="F6781" s="614">
        <f t="shared" si="1881"/>
        <v>296.10000000000002</v>
      </c>
      <c r="G6781" s="518"/>
      <c r="H6781" s="426"/>
      <c r="I6781" s="424">
        <f t="shared" si="1891"/>
        <v>0</v>
      </c>
      <c r="J6781" s="447">
        <f t="shared" si="1892"/>
        <v>0</v>
      </c>
      <c r="K6781" s="419"/>
      <c r="L6781" s="461">
        <f t="shared" si="1893"/>
        <v>0</v>
      </c>
      <c r="M6781" s="423">
        <f t="shared" si="1894"/>
        <v>0</v>
      </c>
      <c r="N6781" s="424">
        <f t="shared" si="1895"/>
        <v>0</v>
      </c>
      <c r="O6781" s="448">
        <f t="shared" si="1896"/>
        <v>0</v>
      </c>
      <c r="P6781" s="420"/>
      <c r="Q6781" s="532"/>
      <c r="R6781" s="526" t="str">
        <f t="shared" si="1889"/>
        <v/>
      </c>
      <c r="S6781" s="526" t="str">
        <f t="shared" si="1888"/>
        <v/>
      </c>
      <c r="V6781" s="433">
        <f>VLOOKUP(A6781,[3]Cartilha!$A:$A,1,FALSE)</f>
        <v>98528</v>
      </c>
      <c r="W6781" s="367"/>
    </row>
    <row r="6782" spans="1:23" hidden="1" x14ac:dyDescent="0.2">
      <c r="A6782" s="623">
        <v>98529</v>
      </c>
      <c r="B6782" s="616" t="s">
        <v>3171</v>
      </c>
      <c r="C6782" s="620" t="s">
        <v>3028</v>
      </c>
      <c r="D6782" s="612" t="s">
        <v>169</v>
      </c>
      <c r="E6782" s="621">
        <v>68.989999999999995</v>
      </c>
      <c r="F6782" s="614">
        <f t="shared" si="1881"/>
        <v>83.17</v>
      </c>
      <c r="G6782" s="518"/>
      <c r="H6782" s="426"/>
      <c r="I6782" s="424">
        <f t="shared" si="1891"/>
        <v>0</v>
      </c>
      <c r="J6782" s="447">
        <f t="shared" si="1892"/>
        <v>0</v>
      </c>
      <c r="K6782" s="419"/>
      <c r="L6782" s="461">
        <f t="shared" si="1893"/>
        <v>0</v>
      </c>
      <c r="M6782" s="423">
        <f t="shared" si="1894"/>
        <v>0</v>
      </c>
      <c r="N6782" s="424">
        <f t="shared" si="1895"/>
        <v>0</v>
      </c>
      <c r="O6782" s="448">
        <f t="shared" si="1896"/>
        <v>0</v>
      </c>
      <c r="P6782" s="420"/>
      <c r="Q6782" s="532"/>
      <c r="R6782" s="526" t="str">
        <f t="shared" si="1889"/>
        <v/>
      </c>
      <c r="S6782" s="526" t="str">
        <f t="shared" si="1888"/>
        <v/>
      </c>
      <c r="V6782" s="433">
        <f>VLOOKUP(A6782,[3]Cartilha!$A:$A,1,FALSE)</f>
        <v>98529</v>
      </c>
      <c r="W6782" s="367"/>
    </row>
    <row r="6783" spans="1:23" hidden="1" x14ac:dyDescent="0.2">
      <c r="A6783" s="623">
        <v>98530</v>
      </c>
      <c r="B6783" s="616" t="s">
        <v>3171</v>
      </c>
      <c r="C6783" s="620" t="s">
        <v>3029</v>
      </c>
      <c r="D6783" s="612" t="s">
        <v>169</v>
      </c>
      <c r="E6783" s="621">
        <v>122.91</v>
      </c>
      <c r="F6783" s="614">
        <f t="shared" si="1881"/>
        <v>148.18</v>
      </c>
      <c r="G6783" s="518"/>
      <c r="H6783" s="426"/>
      <c r="I6783" s="424">
        <f t="shared" si="1891"/>
        <v>0</v>
      </c>
      <c r="J6783" s="447">
        <f t="shared" si="1892"/>
        <v>0</v>
      </c>
      <c r="K6783" s="419"/>
      <c r="L6783" s="461">
        <f t="shared" si="1893"/>
        <v>0</v>
      </c>
      <c r="M6783" s="423">
        <f t="shared" si="1894"/>
        <v>0</v>
      </c>
      <c r="N6783" s="424">
        <f t="shared" si="1895"/>
        <v>0</v>
      </c>
      <c r="O6783" s="448">
        <f t="shared" si="1896"/>
        <v>0</v>
      </c>
      <c r="P6783" s="420"/>
      <c r="Q6783" s="532"/>
      <c r="R6783" s="526" t="str">
        <f t="shared" si="1889"/>
        <v/>
      </c>
      <c r="S6783" s="526" t="str">
        <f t="shared" si="1888"/>
        <v/>
      </c>
      <c r="V6783" s="433">
        <f>VLOOKUP(A6783,[3]Cartilha!$A:$A,1,FALSE)</f>
        <v>98530</v>
      </c>
      <c r="W6783" s="367"/>
    </row>
    <row r="6784" spans="1:23" hidden="1" x14ac:dyDescent="0.2">
      <c r="A6784" s="623">
        <v>98531</v>
      </c>
      <c r="B6784" s="616" t="s">
        <v>3171</v>
      </c>
      <c r="C6784" s="620" t="s">
        <v>3030</v>
      </c>
      <c r="D6784" s="612" t="s">
        <v>169</v>
      </c>
      <c r="E6784" s="621">
        <v>297.52</v>
      </c>
      <c r="F6784" s="614">
        <f t="shared" si="1881"/>
        <v>358.69</v>
      </c>
      <c r="G6784" s="518"/>
      <c r="H6784" s="426"/>
      <c r="I6784" s="424">
        <f t="shared" si="1891"/>
        <v>0</v>
      </c>
      <c r="J6784" s="447">
        <f t="shared" si="1892"/>
        <v>0</v>
      </c>
      <c r="K6784" s="419"/>
      <c r="L6784" s="461">
        <f t="shared" si="1893"/>
        <v>0</v>
      </c>
      <c r="M6784" s="423">
        <f t="shared" si="1894"/>
        <v>0</v>
      </c>
      <c r="N6784" s="424">
        <f t="shared" si="1895"/>
        <v>0</v>
      </c>
      <c r="O6784" s="448">
        <f t="shared" si="1896"/>
        <v>0</v>
      </c>
      <c r="P6784" s="420"/>
      <c r="Q6784" s="532"/>
      <c r="R6784" s="526" t="str">
        <f t="shared" si="1889"/>
        <v/>
      </c>
      <c r="S6784" s="526" t="str">
        <f t="shared" si="1888"/>
        <v/>
      </c>
      <c r="V6784" s="433">
        <f>VLOOKUP(A6784,[3]Cartilha!$A:$A,1,FALSE)</f>
        <v>98531</v>
      </c>
      <c r="W6784" s="367"/>
    </row>
    <row r="6785" spans="1:23" hidden="1" x14ac:dyDescent="0.2">
      <c r="A6785" s="623">
        <v>98532</v>
      </c>
      <c r="B6785" s="616" t="s">
        <v>3171</v>
      </c>
      <c r="C6785" s="620" t="s">
        <v>3031</v>
      </c>
      <c r="D6785" s="612" t="s">
        <v>169</v>
      </c>
      <c r="E6785" s="621">
        <v>102.28</v>
      </c>
      <c r="F6785" s="614">
        <f t="shared" si="1881"/>
        <v>123.31</v>
      </c>
      <c r="G6785" s="518"/>
      <c r="H6785" s="426"/>
      <c r="I6785" s="424">
        <f t="shared" si="1891"/>
        <v>0</v>
      </c>
      <c r="J6785" s="447">
        <f t="shared" si="1892"/>
        <v>0</v>
      </c>
      <c r="K6785" s="419"/>
      <c r="L6785" s="461">
        <f t="shared" si="1893"/>
        <v>0</v>
      </c>
      <c r="M6785" s="423">
        <f t="shared" si="1894"/>
        <v>0</v>
      </c>
      <c r="N6785" s="424">
        <f t="shared" si="1895"/>
        <v>0</v>
      </c>
      <c r="O6785" s="448">
        <f t="shared" si="1896"/>
        <v>0</v>
      </c>
      <c r="P6785" s="420"/>
      <c r="Q6785" s="532"/>
      <c r="R6785" s="526" t="str">
        <f t="shared" si="1889"/>
        <v/>
      </c>
      <c r="S6785" s="526" t="str">
        <f t="shared" si="1888"/>
        <v/>
      </c>
      <c r="V6785" s="433">
        <f>VLOOKUP(A6785,[3]Cartilha!$A:$A,1,FALSE)</f>
        <v>98532</v>
      </c>
      <c r="W6785" s="367"/>
    </row>
    <row r="6786" spans="1:23" hidden="1" x14ac:dyDescent="0.2">
      <c r="A6786" s="623">
        <v>98533</v>
      </c>
      <c r="B6786" s="616" t="s">
        <v>3171</v>
      </c>
      <c r="C6786" s="620" t="s">
        <v>3032</v>
      </c>
      <c r="D6786" s="612" t="s">
        <v>169</v>
      </c>
      <c r="E6786" s="621">
        <v>279.55</v>
      </c>
      <c r="F6786" s="614">
        <f t="shared" si="1881"/>
        <v>337.03</v>
      </c>
      <c r="G6786" s="518"/>
      <c r="H6786" s="426"/>
      <c r="I6786" s="424">
        <f t="shared" si="1891"/>
        <v>0</v>
      </c>
      <c r="J6786" s="447">
        <f t="shared" si="1892"/>
        <v>0</v>
      </c>
      <c r="K6786" s="419"/>
      <c r="L6786" s="461">
        <f t="shared" si="1893"/>
        <v>0</v>
      </c>
      <c r="M6786" s="423">
        <f t="shared" si="1894"/>
        <v>0</v>
      </c>
      <c r="N6786" s="424">
        <f t="shared" si="1895"/>
        <v>0</v>
      </c>
      <c r="O6786" s="448">
        <f t="shared" si="1896"/>
        <v>0</v>
      </c>
      <c r="P6786" s="420"/>
      <c r="Q6786" s="532"/>
      <c r="R6786" s="526" t="str">
        <f t="shared" si="1889"/>
        <v/>
      </c>
      <c r="S6786" s="526" t="str">
        <f t="shared" si="1888"/>
        <v/>
      </c>
      <c r="V6786" s="433">
        <f>VLOOKUP(A6786,[3]Cartilha!$A:$A,1,FALSE)</f>
        <v>98533</v>
      </c>
      <c r="W6786" s="367"/>
    </row>
    <row r="6787" spans="1:23" hidden="1" x14ac:dyDescent="0.2">
      <c r="A6787" s="623">
        <v>98534</v>
      </c>
      <c r="B6787" s="616" t="s">
        <v>3171</v>
      </c>
      <c r="C6787" s="620" t="s">
        <v>3033</v>
      </c>
      <c r="D6787" s="612" t="s">
        <v>169</v>
      </c>
      <c r="E6787" s="621">
        <v>716.87</v>
      </c>
      <c r="F6787" s="614">
        <f t="shared" si="1881"/>
        <v>864.26</v>
      </c>
      <c r="G6787" s="518"/>
      <c r="H6787" s="426"/>
      <c r="I6787" s="424">
        <f t="shared" si="1891"/>
        <v>0</v>
      </c>
      <c r="J6787" s="447">
        <f t="shared" si="1892"/>
        <v>0</v>
      </c>
      <c r="K6787" s="419"/>
      <c r="L6787" s="461">
        <f t="shared" si="1893"/>
        <v>0</v>
      </c>
      <c r="M6787" s="423">
        <f t="shared" si="1894"/>
        <v>0</v>
      </c>
      <c r="N6787" s="424">
        <f t="shared" si="1895"/>
        <v>0</v>
      </c>
      <c r="O6787" s="448">
        <f t="shared" si="1896"/>
        <v>0</v>
      </c>
      <c r="P6787" s="420"/>
      <c r="Q6787" s="532"/>
      <c r="R6787" s="526" t="str">
        <f t="shared" si="1889"/>
        <v/>
      </c>
      <c r="S6787" s="526" t="str">
        <f t="shared" si="1888"/>
        <v/>
      </c>
      <c r="V6787" s="433">
        <f>VLOOKUP(A6787,[3]Cartilha!$A:$A,1,FALSE)</f>
        <v>98534</v>
      </c>
      <c r="W6787" s="367"/>
    </row>
    <row r="6788" spans="1:23" hidden="1" x14ac:dyDescent="0.2">
      <c r="A6788" s="623">
        <v>98535</v>
      </c>
      <c r="B6788" s="616" t="s">
        <v>3171</v>
      </c>
      <c r="C6788" s="620" t="s">
        <v>3034</v>
      </c>
      <c r="D6788" s="612" t="s">
        <v>169</v>
      </c>
      <c r="E6788" s="621">
        <v>1133.45</v>
      </c>
      <c r="F6788" s="614">
        <f t="shared" si="1881"/>
        <v>1366.49</v>
      </c>
      <c r="G6788" s="518"/>
      <c r="H6788" s="426"/>
      <c r="I6788" s="424">
        <f t="shared" si="1891"/>
        <v>0</v>
      </c>
      <c r="J6788" s="447">
        <f t="shared" si="1892"/>
        <v>0</v>
      </c>
      <c r="K6788" s="419"/>
      <c r="L6788" s="461">
        <f t="shared" si="1893"/>
        <v>0</v>
      </c>
      <c r="M6788" s="423">
        <f t="shared" si="1894"/>
        <v>0</v>
      </c>
      <c r="N6788" s="424">
        <f t="shared" si="1895"/>
        <v>0</v>
      </c>
      <c r="O6788" s="448">
        <f t="shared" si="1896"/>
        <v>0</v>
      </c>
      <c r="P6788" s="420"/>
      <c r="Q6788" s="532"/>
      <c r="R6788" s="526" t="str">
        <f t="shared" si="1889"/>
        <v/>
      </c>
      <c r="S6788" s="526" t="str">
        <f t="shared" si="1888"/>
        <v/>
      </c>
      <c r="V6788" s="433">
        <f>VLOOKUP(A6788,[3]Cartilha!$A:$A,1,FALSE)</f>
        <v>98535</v>
      </c>
      <c r="W6788" s="367"/>
    </row>
    <row r="6789" spans="1:23" hidden="1" x14ac:dyDescent="0.2">
      <c r="A6789" s="623" t="s">
        <v>6972</v>
      </c>
      <c r="B6789" s="616"/>
      <c r="C6789" s="620" t="s">
        <v>6973</v>
      </c>
      <c r="D6789" s="633">
        <v>0</v>
      </c>
      <c r="E6789" s="621"/>
      <c r="F6789" s="618">
        <f t="shared" si="1881"/>
        <v>0</v>
      </c>
      <c r="G6789" s="518"/>
      <c r="H6789" s="446"/>
      <c r="I6789" s="447"/>
      <c r="J6789" s="448"/>
      <c r="K6789" s="419"/>
      <c r="L6789" s="446"/>
      <c r="M6789" s="446"/>
      <c r="N6789" s="447"/>
      <c r="O6789" s="448"/>
      <c r="P6789" s="420"/>
      <c r="Q6789" s="525" t="str">
        <f>IF(OR(SUM(J6790:J6811)&gt;0,SUM(O6790:O6811)&gt;0),"xx","")</f>
        <v/>
      </c>
      <c r="R6789" s="526" t="str">
        <f t="shared" si="1889"/>
        <v/>
      </c>
      <c r="S6789" s="526" t="str">
        <f t="shared" si="1888"/>
        <v/>
      </c>
      <c r="V6789" s="433" t="str">
        <f>VLOOKUP(A6789,[3]Cartilha!$A:$A,1,FALSE)</f>
        <v>11.2.3</v>
      </c>
      <c r="W6789" s="367"/>
    </row>
    <row r="6790" spans="1:23" ht="22.5" hidden="1" x14ac:dyDescent="0.2">
      <c r="A6790" s="623">
        <v>103185</v>
      </c>
      <c r="B6790" s="616" t="s">
        <v>3171</v>
      </c>
      <c r="C6790" s="620" t="s">
        <v>6974</v>
      </c>
      <c r="D6790" s="612" t="s">
        <v>169</v>
      </c>
      <c r="E6790" s="621">
        <v>6048.13</v>
      </c>
      <c r="F6790" s="614">
        <f t="shared" si="1881"/>
        <v>7291.63</v>
      </c>
      <c r="G6790" s="518"/>
      <c r="H6790" s="426"/>
      <c r="I6790" s="424">
        <f t="shared" ref="I6790:I6811" si="1897">IF(ISBLANK(E6790),0,ROUND(F6790*G6790,2))</f>
        <v>0</v>
      </c>
      <c r="J6790" s="447">
        <f t="shared" ref="J6790:J6811" si="1898">IF(ISBLANK(G6790),0,ROUND(G6790*H6790,2))</f>
        <v>0</v>
      </c>
      <c r="K6790" s="419"/>
      <c r="L6790" s="461">
        <f t="shared" ref="L6790:L6811" si="1899">G6790</f>
        <v>0</v>
      </c>
      <c r="M6790" s="423">
        <f t="shared" ref="M6790:M6811" si="1900">H6790</f>
        <v>0</v>
      </c>
      <c r="N6790" s="424">
        <f t="shared" ref="N6790:N6811" si="1901">IF(ISBLANK(E6790),0,ROUND(F6790*L6790,2))</f>
        <v>0</v>
      </c>
      <c r="O6790" s="448">
        <f t="shared" ref="O6790:O6811" si="1902">IF(ISBLANK(L6790),0,ROUND(L6790*M6790,2))</f>
        <v>0</v>
      </c>
      <c r="P6790" s="420"/>
      <c r="Q6790" s="532"/>
      <c r="R6790" s="526" t="str">
        <f t="shared" si="1889"/>
        <v/>
      </c>
      <c r="S6790" s="526" t="str">
        <f t="shared" si="1888"/>
        <v/>
      </c>
      <c r="V6790" s="433">
        <f>VLOOKUP(A6790,[3]Cartilha!$A:$A,1,FALSE)</f>
        <v>103185</v>
      </c>
      <c r="W6790" s="367"/>
    </row>
    <row r="6791" spans="1:23" ht="22.5" hidden="1" x14ac:dyDescent="0.2">
      <c r="A6791" s="623">
        <v>103186</v>
      </c>
      <c r="B6791" s="616" t="s">
        <v>3171</v>
      </c>
      <c r="C6791" s="620" t="s">
        <v>6975</v>
      </c>
      <c r="D6791" s="612" t="s">
        <v>169</v>
      </c>
      <c r="E6791" s="621">
        <v>6372.06</v>
      </c>
      <c r="F6791" s="614">
        <f t="shared" si="1881"/>
        <v>7682.16</v>
      </c>
      <c r="G6791" s="518"/>
      <c r="H6791" s="426"/>
      <c r="I6791" s="424">
        <f t="shared" si="1897"/>
        <v>0</v>
      </c>
      <c r="J6791" s="447">
        <f t="shared" si="1898"/>
        <v>0</v>
      </c>
      <c r="K6791" s="419"/>
      <c r="L6791" s="461">
        <f t="shared" si="1899"/>
        <v>0</v>
      </c>
      <c r="M6791" s="423">
        <f t="shared" si="1900"/>
        <v>0</v>
      </c>
      <c r="N6791" s="424">
        <f t="shared" si="1901"/>
        <v>0</v>
      </c>
      <c r="O6791" s="448">
        <f t="shared" si="1902"/>
        <v>0</v>
      </c>
      <c r="P6791" s="420"/>
      <c r="Q6791" s="532"/>
      <c r="R6791" s="526" t="str">
        <f t="shared" si="1889"/>
        <v/>
      </c>
      <c r="S6791" s="526" t="str">
        <f t="shared" si="1888"/>
        <v/>
      </c>
      <c r="V6791" s="433">
        <f>VLOOKUP(A6791,[3]Cartilha!$A:$A,1,FALSE)</f>
        <v>103186</v>
      </c>
      <c r="W6791" s="367"/>
    </row>
    <row r="6792" spans="1:23" ht="22.5" hidden="1" x14ac:dyDescent="0.2">
      <c r="A6792" s="623">
        <v>103187</v>
      </c>
      <c r="B6792" s="616" t="s">
        <v>3171</v>
      </c>
      <c r="C6792" s="620" t="s">
        <v>6976</v>
      </c>
      <c r="D6792" s="612" t="s">
        <v>169</v>
      </c>
      <c r="E6792" s="621">
        <v>4792.87</v>
      </c>
      <c r="F6792" s="614">
        <f t="shared" si="1881"/>
        <v>5778.28</v>
      </c>
      <c r="G6792" s="518"/>
      <c r="H6792" s="426"/>
      <c r="I6792" s="424">
        <f t="shared" si="1897"/>
        <v>0</v>
      </c>
      <c r="J6792" s="447">
        <f t="shared" si="1898"/>
        <v>0</v>
      </c>
      <c r="K6792" s="419"/>
      <c r="L6792" s="461">
        <f t="shared" si="1899"/>
        <v>0</v>
      </c>
      <c r="M6792" s="423">
        <f t="shared" si="1900"/>
        <v>0</v>
      </c>
      <c r="N6792" s="424">
        <f t="shared" si="1901"/>
        <v>0</v>
      </c>
      <c r="O6792" s="448">
        <f t="shared" si="1902"/>
        <v>0</v>
      </c>
      <c r="P6792" s="420"/>
      <c r="Q6792" s="532"/>
      <c r="R6792" s="526" t="str">
        <f t="shared" si="1889"/>
        <v/>
      </c>
      <c r="S6792" s="526" t="str">
        <f t="shared" si="1888"/>
        <v/>
      </c>
      <c r="V6792" s="433">
        <f>VLOOKUP(A6792,[3]Cartilha!$A:$A,1,FALSE)</f>
        <v>103187</v>
      </c>
      <c r="W6792" s="367"/>
    </row>
    <row r="6793" spans="1:23" ht="22.5" hidden="1" x14ac:dyDescent="0.2">
      <c r="A6793" s="623">
        <v>103188</v>
      </c>
      <c r="B6793" s="616" t="s">
        <v>3171</v>
      </c>
      <c r="C6793" s="620" t="s">
        <v>6977</v>
      </c>
      <c r="D6793" s="612" t="s">
        <v>169</v>
      </c>
      <c r="E6793" s="621">
        <v>5151.3</v>
      </c>
      <c r="F6793" s="614">
        <f t="shared" si="1881"/>
        <v>6210.41</v>
      </c>
      <c r="G6793" s="518"/>
      <c r="H6793" s="426"/>
      <c r="I6793" s="424">
        <f t="shared" si="1897"/>
        <v>0</v>
      </c>
      <c r="J6793" s="447">
        <f t="shared" si="1898"/>
        <v>0</v>
      </c>
      <c r="K6793" s="419"/>
      <c r="L6793" s="461">
        <f t="shared" si="1899"/>
        <v>0</v>
      </c>
      <c r="M6793" s="423">
        <f t="shared" si="1900"/>
        <v>0</v>
      </c>
      <c r="N6793" s="424">
        <f t="shared" si="1901"/>
        <v>0</v>
      </c>
      <c r="O6793" s="448">
        <f t="shared" si="1902"/>
        <v>0</v>
      </c>
      <c r="P6793" s="420"/>
      <c r="Q6793" s="532"/>
      <c r="R6793" s="526" t="str">
        <f t="shared" si="1889"/>
        <v/>
      </c>
      <c r="S6793" s="526" t="str">
        <f t="shared" si="1888"/>
        <v/>
      </c>
      <c r="V6793" s="433">
        <f>VLOOKUP(A6793,[3]Cartilha!$A:$A,1,FALSE)</f>
        <v>103188</v>
      </c>
      <c r="W6793" s="367"/>
    </row>
    <row r="6794" spans="1:23" ht="22.5" hidden="1" x14ac:dyDescent="0.2">
      <c r="A6794" s="623">
        <v>103189</v>
      </c>
      <c r="B6794" s="616" t="s">
        <v>3171</v>
      </c>
      <c r="C6794" s="620" t="s">
        <v>6978</v>
      </c>
      <c r="D6794" s="612" t="s">
        <v>169</v>
      </c>
      <c r="E6794" s="621">
        <v>2582.6999999999998</v>
      </c>
      <c r="F6794" s="614">
        <f t="shared" si="1881"/>
        <v>3113.7</v>
      </c>
      <c r="G6794" s="518"/>
      <c r="H6794" s="426"/>
      <c r="I6794" s="424">
        <f t="shared" si="1897"/>
        <v>0</v>
      </c>
      <c r="J6794" s="447">
        <f t="shared" si="1898"/>
        <v>0</v>
      </c>
      <c r="K6794" s="419"/>
      <c r="L6794" s="461">
        <f t="shared" si="1899"/>
        <v>0</v>
      </c>
      <c r="M6794" s="423">
        <f t="shared" si="1900"/>
        <v>0</v>
      </c>
      <c r="N6794" s="424">
        <f t="shared" si="1901"/>
        <v>0</v>
      </c>
      <c r="O6794" s="448">
        <f t="shared" si="1902"/>
        <v>0</v>
      </c>
      <c r="P6794" s="420"/>
      <c r="Q6794" s="532"/>
      <c r="R6794" s="526" t="str">
        <f t="shared" si="1889"/>
        <v/>
      </c>
      <c r="S6794" s="526" t="str">
        <f t="shared" si="1888"/>
        <v/>
      </c>
      <c r="V6794" s="433">
        <f>VLOOKUP(A6794,[3]Cartilha!$A:$A,1,FALSE)</f>
        <v>103189</v>
      </c>
      <c r="W6794" s="367"/>
    </row>
    <row r="6795" spans="1:23" ht="22.5" hidden="1" x14ac:dyDescent="0.2">
      <c r="A6795" s="623">
        <v>103190</v>
      </c>
      <c r="B6795" s="616" t="s">
        <v>3171</v>
      </c>
      <c r="C6795" s="620" t="s">
        <v>6979</v>
      </c>
      <c r="D6795" s="612" t="s">
        <v>169</v>
      </c>
      <c r="E6795" s="621">
        <v>4004.05</v>
      </c>
      <c r="F6795" s="614">
        <f t="shared" si="1881"/>
        <v>4827.28</v>
      </c>
      <c r="G6795" s="518"/>
      <c r="H6795" s="426"/>
      <c r="I6795" s="424">
        <f t="shared" si="1897"/>
        <v>0</v>
      </c>
      <c r="J6795" s="447">
        <f t="shared" si="1898"/>
        <v>0</v>
      </c>
      <c r="K6795" s="419"/>
      <c r="L6795" s="461">
        <f t="shared" si="1899"/>
        <v>0</v>
      </c>
      <c r="M6795" s="423">
        <f t="shared" si="1900"/>
        <v>0</v>
      </c>
      <c r="N6795" s="424">
        <f t="shared" si="1901"/>
        <v>0</v>
      </c>
      <c r="O6795" s="448">
        <f t="shared" si="1902"/>
        <v>0</v>
      </c>
      <c r="P6795" s="420"/>
      <c r="Q6795" s="532"/>
      <c r="R6795" s="526" t="str">
        <f t="shared" si="1889"/>
        <v/>
      </c>
      <c r="S6795" s="526" t="str">
        <f t="shared" si="1888"/>
        <v/>
      </c>
      <c r="V6795" s="433">
        <f>VLOOKUP(A6795,[3]Cartilha!$A:$A,1,FALSE)</f>
        <v>103190</v>
      </c>
      <c r="W6795" s="367"/>
    </row>
    <row r="6796" spans="1:23" ht="22.5" hidden="1" x14ac:dyDescent="0.2">
      <c r="A6796" s="623">
        <v>103191</v>
      </c>
      <c r="B6796" s="616" t="s">
        <v>3171</v>
      </c>
      <c r="C6796" s="620" t="s">
        <v>6980</v>
      </c>
      <c r="D6796" s="612" t="s">
        <v>169</v>
      </c>
      <c r="E6796" s="621">
        <v>2331.1999999999998</v>
      </c>
      <c r="F6796" s="614">
        <f t="shared" si="1881"/>
        <v>2810.49</v>
      </c>
      <c r="G6796" s="518"/>
      <c r="H6796" s="426"/>
      <c r="I6796" s="424">
        <f t="shared" si="1897"/>
        <v>0</v>
      </c>
      <c r="J6796" s="447">
        <f t="shared" si="1898"/>
        <v>0</v>
      </c>
      <c r="K6796" s="419"/>
      <c r="L6796" s="461">
        <f t="shared" si="1899"/>
        <v>0</v>
      </c>
      <c r="M6796" s="423">
        <f t="shared" si="1900"/>
        <v>0</v>
      </c>
      <c r="N6796" s="424">
        <f t="shared" si="1901"/>
        <v>0</v>
      </c>
      <c r="O6796" s="448">
        <f t="shared" si="1902"/>
        <v>0</v>
      </c>
      <c r="P6796" s="420"/>
      <c r="Q6796" s="532"/>
      <c r="R6796" s="526" t="str">
        <f t="shared" si="1889"/>
        <v/>
      </c>
      <c r="S6796" s="526" t="str">
        <f t="shared" si="1888"/>
        <v/>
      </c>
      <c r="V6796" s="433">
        <f>VLOOKUP(A6796,[3]Cartilha!$A:$A,1,FALSE)</f>
        <v>103191</v>
      </c>
      <c r="W6796" s="367"/>
    </row>
    <row r="6797" spans="1:23" ht="22.5" hidden="1" x14ac:dyDescent="0.2">
      <c r="A6797" s="623">
        <v>103192</v>
      </c>
      <c r="B6797" s="616" t="s">
        <v>3171</v>
      </c>
      <c r="C6797" s="620" t="s">
        <v>6981</v>
      </c>
      <c r="D6797" s="612" t="s">
        <v>169</v>
      </c>
      <c r="E6797" s="621">
        <v>2482.06</v>
      </c>
      <c r="F6797" s="614">
        <f t="shared" si="1881"/>
        <v>2992.37</v>
      </c>
      <c r="G6797" s="518"/>
      <c r="H6797" s="426"/>
      <c r="I6797" s="424">
        <f t="shared" si="1897"/>
        <v>0</v>
      </c>
      <c r="J6797" s="447">
        <f t="shared" si="1898"/>
        <v>0</v>
      </c>
      <c r="K6797" s="419"/>
      <c r="L6797" s="461">
        <f t="shared" si="1899"/>
        <v>0</v>
      </c>
      <c r="M6797" s="423">
        <f t="shared" si="1900"/>
        <v>0</v>
      </c>
      <c r="N6797" s="424">
        <f t="shared" si="1901"/>
        <v>0</v>
      </c>
      <c r="O6797" s="448">
        <f t="shared" si="1902"/>
        <v>0</v>
      </c>
      <c r="P6797" s="420"/>
      <c r="Q6797" s="532"/>
      <c r="R6797" s="526" t="str">
        <f t="shared" si="1889"/>
        <v/>
      </c>
      <c r="S6797" s="526" t="str">
        <f t="shared" si="1888"/>
        <v/>
      </c>
      <c r="V6797" s="433">
        <f>VLOOKUP(A6797,[3]Cartilha!$A:$A,1,FALSE)</f>
        <v>103192</v>
      </c>
      <c r="W6797" s="367"/>
    </row>
    <row r="6798" spans="1:23" ht="22.5" hidden="1" x14ac:dyDescent="0.2">
      <c r="A6798" s="623">
        <v>103193</v>
      </c>
      <c r="B6798" s="616" t="s">
        <v>3171</v>
      </c>
      <c r="C6798" s="620" t="s">
        <v>6982</v>
      </c>
      <c r="D6798" s="612" t="s">
        <v>169</v>
      </c>
      <c r="E6798" s="621">
        <v>1911.29</v>
      </c>
      <c r="F6798" s="614">
        <f t="shared" si="1881"/>
        <v>2304.25</v>
      </c>
      <c r="G6798" s="518"/>
      <c r="H6798" s="426"/>
      <c r="I6798" s="424">
        <f t="shared" si="1897"/>
        <v>0</v>
      </c>
      <c r="J6798" s="447">
        <f t="shared" si="1898"/>
        <v>0</v>
      </c>
      <c r="K6798" s="419"/>
      <c r="L6798" s="461">
        <f t="shared" si="1899"/>
        <v>0</v>
      </c>
      <c r="M6798" s="423">
        <f t="shared" si="1900"/>
        <v>0</v>
      </c>
      <c r="N6798" s="424">
        <f t="shared" si="1901"/>
        <v>0</v>
      </c>
      <c r="O6798" s="448">
        <f t="shared" si="1902"/>
        <v>0</v>
      </c>
      <c r="P6798" s="420"/>
      <c r="Q6798" s="532"/>
      <c r="R6798" s="526" t="str">
        <f t="shared" si="1889"/>
        <v/>
      </c>
      <c r="S6798" s="526" t="str">
        <f t="shared" si="1888"/>
        <v/>
      </c>
      <c r="V6798" s="433">
        <f>VLOOKUP(A6798,[3]Cartilha!$A:$A,1,FALSE)</f>
        <v>103193</v>
      </c>
      <c r="W6798" s="367"/>
    </row>
    <row r="6799" spans="1:23" ht="22.5" hidden="1" x14ac:dyDescent="0.2">
      <c r="A6799" s="623">
        <v>103194</v>
      </c>
      <c r="B6799" s="616" t="s">
        <v>3171</v>
      </c>
      <c r="C6799" s="620" t="s">
        <v>6983</v>
      </c>
      <c r="D6799" s="612" t="s">
        <v>169</v>
      </c>
      <c r="E6799" s="621">
        <v>2753.77</v>
      </c>
      <c r="F6799" s="614">
        <f t="shared" si="1881"/>
        <v>3319.95</v>
      </c>
      <c r="G6799" s="518"/>
      <c r="H6799" s="426"/>
      <c r="I6799" s="424">
        <f t="shared" si="1897"/>
        <v>0</v>
      </c>
      <c r="J6799" s="447">
        <f t="shared" si="1898"/>
        <v>0</v>
      </c>
      <c r="K6799" s="419"/>
      <c r="L6799" s="461">
        <f t="shared" si="1899"/>
        <v>0</v>
      </c>
      <c r="M6799" s="423">
        <f t="shared" si="1900"/>
        <v>0</v>
      </c>
      <c r="N6799" s="424">
        <f t="shared" si="1901"/>
        <v>0</v>
      </c>
      <c r="O6799" s="448">
        <f t="shared" si="1902"/>
        <v>0</v>
      </c>
      <c r="P6799" s="420"/>
      <c r="Q6799" s="532"/>
      <c r="R6799" s="526" t="str">
        <f t="shared" si="1889"/>
        <v/>
      </c>
      <c r="S6799" s="526" t="str">
        <f t="shared" si="1888"/>
        <v/>
      </c>
      <c r="V6799" s="433">
        <f>VLOOKUP(A6799,[3]Cartilha!$A:$A,1,FALSE)</f>
        <v>103194</v>
      </c>
      <c r="W6799" s="367"/>
    </row>
    <row r="6800" spans="1:23" ht="22.5" hidden="1" x14ac:dyDescent="0.2">
      <c r="A6800" s="623">
        <v>103195</v>
      </c>
      <c r="B6800" s="616" t="s">
        <v>3171</v>
      </c>
      <c r="C6800" s="620" t="s">
        <v>6984</v>
      </c>
      <c r="D6800" s="612" t="s">
        <v>169</v>
      </c>
      <c r="E6800" s="621">
        <v>2150.6799999999998</v>
      </c>
      <c r="F6800" s="614">
        <f t="shared" si="1881"/>
        <v>2592.86</v>
      </c>
      <c r="G6800" s="518"/>
      <c r="H6800" s="426"/>
      <c r="I6800" s="424">
        <f t="shared" si="1897"/>
        <v>0</v>
      </c>
      <c r="J6800" s="447">
        <f t="shared" si="1898"/>
        <v>0</v>
      </c>
      <c r="K6800" s="419"/>
      <c r="L6800" s="461">
        <f t="shared" si="1899"/>
        <v>0</v>
      </c>
      <c r="M6800" s="423">
        <f t="shared" si="1900"/>
        <v>0</v>
      </c>
      <c r="N6800" s="424">
        <f t="shared" si="1901"/>
        <v>0</v>
      </c>
      <c r="O6800" s="448">
        <f t="shared" si="1902"/>
        <v>0</v>
      </c>
      <c r="P6800" s="420"/>
      <c r="Q6800" s="532"/>
      <c r="R6800" s="526" t="str">
        <f t="shared" si="1889"/>
        <v/>
      </c>
      <c r="S6800" s="526" t="str">
        <f t="shared" si="1888"/>
        <v/>
      </c>
      <c r="V6800" s="433">
        <f>VLOOKUP(A6800,[3]Cartilha!$A:$A,1,FALSE)</f>
        <v>103195</v>
      </c>
      <c r="W6800" s="367"/>
    </row>
    <row r="6801" spans="1:23" ht="22.5" hidden="1" x14ac:dyDescent="0.2">
      <c r="A6801" s="623">
        <v>103205</v>
      </c>
      <c r="B6801" s="616" t="s">
        <v>3171</v>
      </c>
      <c r="C6801" s="620" t="s">
        <v>6985</v>
      </c>
      <c r="D6801" s="612" t="s">
        <v>169</v>
      </c>
      <c r="E6801" s="621">
        <v>4020.58</v>
      </c>
      <c r="F6801" s="614">
        <f t="shared" si="1881"/>
        <v>4847.21</v>
      </c>
      <c r="G6801" s="518"/>
      <c r="H6801" s="426"/>
      <c r="I6801" s="424">
        <f t="shared" si="1897"/>
        <v>0</v>
      </c>
      <c r="J6801" s="447">
        <f t="shared" si="1898"/>
        <v>0</v>
      </c>
      <c r="K6801" s="419"/>
      <c r="L6801" s="461">
        <f t="shared" si="1899"/>
        <v>0</v>
      </c>
      <c r="M6801" s="423">
        <f t="shared" si="1900"/>
        <v>0</v>
      </c>
      <c r="N6801" s="424">
        <f t="shared" si="1901"/>
        <v>0</v>
      </c>
      <c r="O6801" s="448">
        <f t="shared" si="1902"/>
        <v>0</v>
      </c>
      <c r="P6801" s="420"/>
      <c r="Q6801" s="532"/>
      <c r="R6801" s="526" t="str">
        <f t="shared" si="1889"/>
        <v/>
      </c>
      <c r="S6801" s="526" t="str">
        <f t="shared" si="1888"/>
        <v/>
      </c>
      <c r="V6801" s="433">
        <f>VLOOKUP(A6801,[3]Cartilha!$A:$A,1,FALSE)</f>
        <v>103205</v>
      </c>
      <c r="W6801" s="367"/>
    </row>
    <row r="6802" spans="1:23" ht="22.5" hidden="1" x14ac:dyDescent="0.2">
      <c r="A6802" s="623">
        <v>103206</v>
      </c>
      <c r="B6802" s="616" t="s">
        <v>3171</v>
      </c>
      <c r="C6802" s="620" t="s">
        <v>6986</v>
      </c>
      <c r="D6802" s="612" t="s">
        <v>169</v>
      </c>
      <c r="E6802" s="621">
        <v>2347.7399999999998</v>
      </c>
      <c r="F6802" s="614">
        <f t="shared" si="1881"/>
        <v>2830.44</v>
      </c>
      <c r="G6802" s="518"/>
      <c r="H6802" s="426"/>
      <c r="I6802" s="424">
        <f t="shared" si="1897"/>
        <v>0</v>
      </c>
      <c r="J6802" s="447">
        <f t="shared" si="1898"/>
        <v>0</v>
      </c>
      <c r="K6802" s="419"/>
      <c r="L6802" s="461">
        <f t="shared" si="1899"/>
        <v>0</v>
      </c>
      <c r="M6802" s="423">
        <f t="shared" si="1900"/>
        <v>0</v>
      </c>
      <c r="N6802" s="424">
        <f t="shared" si="1901"/>
        <v>0</v>
      </c>
      <c r="O6802" s="448">
        <f t="shared" si="1902"/>
        <v>0</v>
      </c>
      <c r="P6802" s="420"/>
      <c r="Q6802" s="532"/>
      <c r="R6802" s="526" t="str">
        <f t="shared" si="1889"/>
        <v/>
      </c>
      <c r="S6802" s="526" t="str">
        <f t="shared" si="1888"/>
        <v/>
      </c>
      <c r="V6802" s="433">
        <f>VLOOKUP(A6802,[3]Cartilha!$A:$A,1,FALSE)</f>
        <v>103206</v>
      </c>
      <c r="W6802" s="367"/>
    </row>
    <row r="6803" spans="1:23" ht="33.75" hidden="1" x14ac:dyDescent="0.2">
      <c r="A6803" s="623">
        <v>103207</v>
      </c>
      <c r="B6803" s="616" t="s">
        <v>3171</v>
      </c>
      <c r="C6803" s="620" t="s">
        <v>6987</v>
      </c>
      <c r="D6803" s="612" t="s">
        <v>169</v>
      </c>
      <c r="E6803" s="621">
        <v>2498.6</v>
      </c>
      <c r="F6803" s="614">
        <f t="shared" si="1881"/>
        <v>3012.31</v>
      </c>
      <c r="G6803" s="518"/>
      <c r="H6803" s="426"/>
      <c r="I6803" s="424">
        <f t="shared" si="1897"/>
        <v>0</v>
      </c>
      <c r="J6803" s="447">
        <f t="shared" si="1898"/>
        <v>0</v>
      </c>
      <c r="K6803" s="419"/>
      <c r="L6803" s="461">
        <f t="shared" si="1899"/>
        <v>0</v>
      </c>
      <c r="M6803" s="423">
        <f t="shared" si="1900"/>
        <v>0</v>
      </c>
      <c r="N6803" s="424">
        <f t="shared" si="1901"/>
        <v>0</v>
      </c>
      <c r="O6803" s="448">
        <f t="shared" si="1902"/>
        <v>0</v>
      </c>
      <c r="P6803" s="420"/>
      <c r="Q6803" s="532"/>
      <c r="R6803" s="526" t="str">
        <f t="shared" si="1889"/>
        <v/>
      </c>
      <c r="S6803" s="526" t="str">
        <f t="shared" si="1888"/>
        <v/>
      </c>
      <c r="V6803" s="433">
        <f>VLOOKUP(A6803,[3]Cartilha!$A:$A,1,FALSE)</f>
        <v>103207</v>
      </c>
      <c r="W6803" s="367"/>
    </row>
    <row r="6804" spans="1:23" ht="22.5" hidden="1" x14ac:dyDescent="0.2">
      <c r="A6804" s="623">
        <v>103208</v>
      </c>
      <c r="B6804" s="616" t="s">
        <v>3171</v>
      </c>
      <c r="C6804" s="620" t="s">
        <v>6988</v>
      </c>
      <c r="D6804" s="612" t="s">
        <v>169</v>
      </c>
      <c r="E6804" s="621">
        <v>1927.83</v>
      </c>
      <c r="F6804" s="614">
        <f t="shared" si="1881"/>
        <v>2324.19</v>
      </c>
      <c r="G6804" s="518"/>
      <c r="H6804" s="426"/>
      <c r="I6804" s="424">
        <f t="shared" si="1897"/>
        <v>0</v>
      </c>
      <c r="J6804" s="447">
        <f t="shared" si="1898"/>
        <v>0</v>
      </c>
      <c r="K6804" s="419"/>
      <c r="L6804" s="461">
        <f t="shared" si="1899"/>
        <v>0</v>
      </c>
      <c r="M6804" s="423">
        <f t="shared" si="1900"/>
        <v>0</v>
      </c>
      <c r="N6804" s="424">
        <f t="shared" si="1901"/>
        <v>0</v>
      </c>
      <c r="O6804" s="448">
        <f t="shared" si="1902"/>
        <v>0</v>
      </c>
      <c r="P6804" s="420"/>
      <c r="Q6804" s="532"/>
      <c r="R6804" s="526" t="str">
        <f t="shared" si="1889"/>
        <v/>
      </c>
      <c r="S6804" s="526" t="str">
        <f t="shared" si="1888"/>
        <v/>
      </c>
      <c r="V6804" s="433">
        <f>VLOOKUP(A6804,[3]Cartilha!$A:$A,1,FALSE)</f>
        <v>103208</v>
      </c>
      <c r="W6804" s="367"/>
    </row>
    <row r="6805" spans="1:23" ht="22.5" hidden="1" x14ac:dyDescent="0.2">
      <c r="A6805" s="623">
        <v>103209</v>
      </c>
      <c r="B6805" s="616" t="s">
        <v>3171</v>
      </c>
      <c r="C6805" s="620" t="s">
        <v>6989</v>
      </c>
      <c r="D6805" s="612" t="s">
        <v>169</v>
      </c>
      <c r="E6805" s="621">
        <v>2770.31</v>
      </c>
      <c r="F6805" s="614">
        <f t="shared" si="1881"/>
        <v>3339.89</v>
      </c>
      <c r="G6805" s="518"/>
      <c r="H6805" s="426"/>
      <c r="I6805" s="424">
        <f t="shared" si="1897"/>
        <v>0</v>
      </c>
      <c r="J6805" s="447">
        <f t="shared" si="1898"/>
        <v>0</v>
      </c>
      <c r="K6805" s="419"/>
      <c r="L6805" s="461">
        <f t="shared" si="1899"/>
        <v>0</v>
      </c>
      <c r="M6805" s="423">
        <f t="shared" si="1900"/>
        <v>0</v>
      </c>
      <c r="N6805" s="424">
        <f t="shared" si="1901"/>
        <v>0</v>
      </c>
      <c r="O6805" s="448">
        <f t="shared" si="1902"/>
        <v>0</v>
      </c>
      <c r="P6805" s="420"/>
      <c r="Q6805" s="532"/>
      <c r="R6805" s="526" t="str">
        <f t="shared" si="1889"/>
        <v/>
      </c>
      <c r="S6805" s="526" t="str">
        <f t="shared" si="1888"/>
        <v/>
      </c>
      <c r="V6805" s="433">
        <f>VLOOKUP(A6805,[3]Cartilha!$A:$A,1,FALSE)</f>
        <v>103209</v>
      </c>
      <c r="W6805" s="367"/>
    </row>
    <row r="6806" spans="1:23" ht="22.5" hidden="1" x14ac:dyDescent="0.2">
      <c r="A6806" s="623">
        <v>103210</v>
      </c>
      <c r="B6806" s="616" t="s">
        <v>3171</v>
      </c>
      <c r="C6806" s="620" t="s">
        <v>6990</v>
      </c>
      <c r="D6806" s="612" t="s">
        <v>169</v>
      </c>
      <c r="E6806" s="621">
        <v>2255.04</v>
      </c>
      <c r="F6806" s="614">
        <f t="shared" si="1881"/>
        <v>2718.68</v>
      </c>
      <c r="G6806" s="518"/>
      <c r="H6806" s="426"/>
      <c r="I6806" s="424">
        <f t="shared" si="1897"/>
        <v>0</v>
      </c>
      <c r="J6806" s="447">
        <f t="shared" si="1898"/>
        <v>0</v>
      </c>
      <c r="K6806" s="419"/>
      <c r="L6806" s="461">
        <f t="shared" si="1899"/>
        <v>0</v>
      </c>
      <c r="M6806" s="423">
        <f t="shared" si="1900"/>
        <v>0</v>
      </c>
      <c r="N6806" s="424">
        <f t="shared" si="1901"/>
        <v>0</v>
      </c>
      <c r="O6806" s="448">
        <f t="shared" si="1902"/>
        <v>0</v>
      </c>
      <c r="P6806" s="420"/>
      <c r="Q6806" s="532"/>
      <c r="R6806" s="526" t="str">
        <f t="shared" si="1889"/>
        <v/>
      </c>
      <c r="S6806" s="526" t="str">
        <f t="shared" si="1888"/>
        <v/>
      </c>
      <c r="V6806" s="433">
        <f>VLOOKUP(A6806,[3]Cartilha!$A:$A,1,FALSE)</f>
        <v>103210</v>
      </c>
      <c r="W6806" s="367"/>
    </row>
    <row r="6807" spans="1:23" ht="22.5" hidden="1" x14ac:dyDescent="0.2">
      <c r="A6807" s="623">
        <v>103304</v>
      </c>
      <c r="B6807" s="616" t="s">
        <v>3171</v>
      </c>
      <c r="C6807" s="620" t="s">
        <v>6991</v>
      </c>
      <c r="D6807" s="612" t="s">
        <v>169</v>
      </c>
      <c r="E6807" s="621">
        <v>1227.69</v>
      </c>
      <c r="F6807" s="614">
        <f t="shared" ref="F6807:F6870" si="1903">IF(E6807=0,0,ROUND(E6807*(1+E$13)*(1-E$14),2))</f>
        <v>1480.1</v>
      </c>
      <c r="G6807" s="518"/>
      <c r="H6807" s="426"/>
      <c r="I6807" s="424">
        <f t="shared" si="1897"/>
        <v>0</v>
      </c>
      <c r="J6807" s="447">
        <f t="shared" si="1898"/>
        <v>0</v>
      </c>
      <c r="K6807" s="419"/>
      <c r="L6807" s="461">
        <f t="shared" si="1899"/>
        <v>0</v>
      </c>
      <c r="M6807" s="423">
        <f t="shared" si="1900"/>
        <v>0</v>
      </c>
      <c r="N6807" s="424">
        <f t="shared" si="1901"/>
        <v>0</v>
      </c>
      <c r="O6807" s="448">
        <f t="shared" si="1902"/>
        <v>0</v>
      </c>
      <c r="P6807" s="420"/>
      <c r="Q6807" s="532"/>
      <c r="R6807" s="526" t="str">
        <f t="shared" si="1889"/>
        <v/>
      </c>
      <c r="S6807" s="526" t="str">
        <f t="shared" si="1888"/>
        <v/>
      </c>
      <c r="V6807" s="433">
        <f>VLOOKUP(A6807,[3]Cartilha!$A:$A,1,FALSE)</f>
        <v>103304</v>
      </c>
      <c r="W6807" s="367"/>
    </row>
    <row r="6808" spans="1:23" ht="22.5" hidden="1" x14ac:dyDescent="0.2">
      <c r="A6808" s="623">
        <v>103307</v>
      </c>
      <c r="B6808" s="616" t="s">
        <v>3171</v>
      </c>
      <c r="C6808" s="620" t="s">
        <v>6992</v>
      </c>
      <c r="D6808" s="612" t="s">
        <v>169</v>
      </c>
      <c r="E6808" s="621">
        <v>1313.18</v>
      </c>
      <c r="F6808" s="614">
        <f t="shared" si="1903"/>
        <v>1583.17</v>
      </c>
      <c r="G6808" s="518"/>
      <c r="H6808" s="426"/>
      <c r="I6808" s="424">
        <f t="shared" si="1897"/>
        <v>0</v>
      </c>
      <c r="J6808" s="447">
        <f t="shared" si="1898"/>
        <v>0</v>
      </c>
      <c r="K6808" s="419"/>
      <c r="L6808" s="461">
        <f t="shared" si="1899"/>
        <v>0</v>
      </c>
      <c r="M6808" s="423">
        <f t="shared" si="1900"/>
        <v>0</v>
      </c>
      <c r="N6808" s="424">
        <f t="shared" si="1901"/>
        <v>0</v>
      </c>
      <c r="O6808" s="448">
        <f t="shared" si="1902"/>
        <v>0</v>
      </c>
      <c r="P6808" s="420"/>
      <c r="Q6808" s="532"/>
      <c r="R6808" s="526" t="str">
        <f t="shared" si="1889"/>
        <v/>
      </c>
      <c r="S6808" s="526" t="str">
        <f t="shared" si="1888"/>
        <v/>
      </c>
      <c r="V6808" s="433">
        <f>VLOOKUP(A6808,[3]Cartilha!$A:$A,1,FALSE)</f>
        <v>103307</v>
      </c>
      <c r="W6808" s="367"/>
    </row>
    <row r="6809" spans="1:23" ht="22.5" hidden="1" x14ac:dyDescent="0.2">
      <c r="A6809" s="623">
        <v>103310</v>
      </c>
      <c r="B6809" s="616" t="s">
        <v>3171</v>
      </c>
      <c r="C6809" s="620" t="s">
        <v>6993</v>
      </c>
      <c r="D6809" s="612" t="s">
        <v>169</v>
      </c>
      <c r="E6809" s="621">
        <v>1261.81</v>
      </c>
      <c r="F6809" s="614">
        <f t="shared" si="1903"/>
        <v>1521.24</v>
      </c>
      <c r="G6809" s="518"/>
      <c r="H6809" s="426"/>
      <c r="I6809" s="424">
        <f t="shared" si="1897"/>
        <v>0</v>
      </c>
      <c r="J6809" s="447">
        <f t="shared" si="1898"/>
        <v>0</v>
      </c>
      <c r="K6809" s="419"/>
      <c r="L6809" s="461">
        <f t="shared" si="1899"/>
        <v>0</v>
      </c>
      <c r="M6809" s="423">
        <f t="shared" si="1900"/>
        <v>0</v>
      </c>
      <c r="N6809" s="424">
        <f t="shared" si="1901"/>
        <v>0</v>
      </c>
      <c r="O6809" s="448">
        <f t="shared" si="1902"/>
        <v>0</v>
      </c>
      <c r="P6809" s="420"/>
      <c r="Q6809" s="532"/>
      <c r="R6809" s="526" t="str">
        <f t="shared" si="1889"/>
        <v/>
      </c>
      <c r="S6809" s="526" t="str">
        <f t="shared" si="1888"/>
        <v/>
      </c>
      <c r="V6809" s="433">
        <f>VLOOKUP(A6809,[3]Cartilha!$A:$A,1,FALSE)</f>
        <v>103310</v>
      </c>
      <c r="W6809" s="367"/>
    </row>
    <row r="6810" spans="1:23" ht="22.5" hidden="1" x14ac:dyDescent="0.2">
      <c r="A6810" s="623">
        <v>103314</v>
      </c>
      <c r="B6810" s="616" t="s">
        <v>3171</v>
      </c>
      <c r="C6810" s="620" t="s">
        <v>6994</v>
      </c>
      <c r="D6810" s="612" t="s">
        <v>170</v>
      </c>
      <c r="E6810" s="621">
        <v>341.61</v>
      </c>
      <c r="F6810" s="614">
        <f t="shared" si="1903"/>
        <v>411.85</v>
      </c>
      <c r="G6810" s="518"/>
      <c r="H6810" s="426"/>
      <c r="I6810" s="424">
        <f t="shared" si="1897"/>
        <v>0</v>
      </c>
      <c r="J6810" s="447">
        <f t="shared" si="1898"/>
        <v>0</v>
      </c>
      <c r="K6810" s="419"/>
      <c r="L6810" s="461">
        <f t="shared" si="1899"/>
        <v>0</v>
      </c>
      <c r="M6810" s="423">
        <f t="shared" si="1900"/>
        <v>0</v>
      </c>
      <c r="N6810" s="424">
        <f t="shared" si="1901"/>
        <v>0</v>
      </c>
      <c r="O6810" s="448">
        <f t="shared" si="1902"/>
        <v>0</v>
      </c>
      <c r="P6810" s="420"/>
      <c r="Q6810" s="532"/>
      <c r="R6810" s="526" t="str">
        <f t="shared" si="1889"/>
        <v/>
      </c>
      <c r="S6810" s="526" t="str">
        <f t="shared" si="1888"/>
        <v/>
      </c>
      <c r="V6810" s="433">
        <f>VLOOKUP(A6810,[3]Cartilha!$A:$A,1,FALSE)</f>
        <v>103314</v>
      </c>
      <c r="W6810" s="367"/>
    </row>
    <row r="6811" spans="1:23" ht="22.5" hidden="1" x14ac:dyDescent="0.2">
      <c r="A6811" s="623">
        <v>103315</v>
      </c>
      <c r="B6811" s="616" t="s">
        <v>3171</v>
      </c>
      <c r="C6811" s="620" t="s">
        <v>6995</v>
      </c>
      <c r="D6811" s="612" t="s">
        <v>170</v>
      </c>
      <c r="E6811" s="621">
        <v>333.21</v>
      </c>
      <c r="F6811" s="614">
        <f t="shared" si="1903"/>
        <v>401.72</v>
      </c>
      <c r="G6811" s="518"/>
      <c r="H6811" s="426"/>
      <c r="I6811" s="424">
        <f t="shared" si="1897"/>
        <v>0</v>
      </c>
      <c r="J6811" s="447">
        <f t="shared" si="1898"/>
        <v>0</v>
      </c>
      <c r="K6811" s="419"/>
      <c r="L6811" s="461">
        <f t="shared" si="1899"/>
        <v>0</v>
      </c>
      <c r="M6811" s="423">
        <f t="shared" si="1900"/>
        <v>0</v>
      </c>
      <c r="N6811" s="424">
        <f t="shared" si="1901"/>
        <v>0</v>
      </c>
      <c r="O6811" s="448">
        <f t="shared" si="1902"/>
        <v>0</v>
      </c>
      <c r="P6811" s="420"/>
      <c r="Q6811" s="532"/>
      <c r="R6811" s="526" t="str">
        <f t="shared" si="1889"/>
        <v/>
      </c>
      <c r="S6811" s="526" t="str">
        <f t="shared" si="1888"/>
        <v/>
      </c>
      <c r="V6811" s="433">
        <f>VLOOKUP(A6811,[3]Cartilha!$A:$A,1,FALSE)</f>
        <v>103315</v>
      </c>
      <c r="W6811" s="367"/>
    </row>
    <row r="6812" spans="1:23" x14ac:dyDescent="0.2">
      <c r="A6812" s="623" t="s">
        <v>184</v>
      </c>
      <c r="B6812" s="616"/>
      <c r="C6812" s="631" t="s">
        <v>2208</v>
      </c>
      <c r="D6812" s="612">
        <v>0</v>
      </c>
      <c r="E6812" s="654"/>
      <c r="F6812" s="614">
        <f t="shared" si="1903"/>
        <v>0</v>
      </c>
      <c r="G6812" s="518"/>
      <c r="H6812" s="446"/>
      <c r="I6812" s="447"/>
      <c r="J6812" s="448"/>
      <c r="K6812" s="419"/>
      <c r="L6812" s="446"/>
      <c r="M6812" s="446"/>
      <c r="N6812" s="447"/>
      <c r="O6812" s="448"/>
      <c r="P6812" s="420"/>
      <c r="Q6812" s="525" t="str">
        <f>IF(OR(SUM(J6813:J6852)&gt;0,SUM(O6813:O6852)&gt;0),"xx","")</f>
        <v>xx</v>
      </c>
      <c r="R6812" s="526" t="str">
        <f t="shared" si="1889"/>
        <v>x</v>
      </c>
      <c r="S6812" s="526" t="str">
        <f t="shared" si="1888"/>
        <v>x</v>
      </c>
      <c r="V6812" s="433" t="str">
        <f>VLOOKUP(A6812,[3]Cartilha!$A:$A,1,FALSE)</f>
        <v>x</v>
      </c>
      <c r="W6812" s="367"/>
    </row>
    <row r="6813" spans="1:23" x14ac:dyDescent="0.2">
      <c r="A6813" s="688" t="s">
        <v>7226</v>
      </c>
      <c r="B6813" s="692" t="s">
        <v>5889</v>
      </c>
      <c r="C6813" s="434" t="str">
        <f>Composições!C30</f>
        <v>GUIA DE CONCRETO 10X25CM EXECUTADO IN LOCO PARA TRAVAMENTO DE PISO INTERTRAVADO</v>
      </c>
      <c r="D6813" s="435" t="str">
        <f>Composições!D30</f>
        <v>M</v>
      </c>
      <c r="E6813" s="512">
        <f>Composições!G30</f>
        <v>15.25</v>
      </c>
      <c r="F6813" s="702">
        <f t="shared" si="1903"/>
        <v>18.39</v>
      </c>
      <c r="G6813" s="510">
        <v>352.32</v>
      </c>
      <c r="H6813" s="426">
        <f t="shared" ref="H6813:H6820" si="1904">F6813</f>
        <v>18.39</v>
      </c>
      <c r="I6813" s="422">
        <f t="shared" ref="I6813:I6852" si="1905">IF(ISBLANK(E6813),0,ROUND(F6813*G6813,2))</f>
        <v>6479.16</v>
      </c>
      <c r="J6813" s="422">
        <f t="shared" ref="J6813:J6852" si="1906">IF(ISBLANK(G6813),0,ROUND(G6813*H6813,2))</f>
        <v>6479.16</v>
      </c>
      <c r="K6813" s="419"/>
      <c r="L6813" s="423">
        <f t="shared" ref="L6813:L6852" si="1907">G6813</f>
        <v>352.32</v>
      </c>
      <c r="M6813" s="423">
        <f t="shared" ref="M6813:M6852" si="1908">H6813</f>
        <v>18.39</v>
      </c>
      <c r="N6813" s="422">
        <f t="shared" ref="N6813:N6852" si="1909">IF(ISBLANK(E6813),0,ROUND(F6813*L6813,2))</f>
        <v>6479.16</v>
      </c>
      <c r="O6813" s="422">
        <f t="shared" ref="O6813:O6852" si="1910">IF(ISBLANK(L6813),0,ROUND(L6813*M6813,2))</f>
        <v>6479.16</v>
      </c>
      <c r="P6813" s="420"/>
      <c r="Q6813" s="532"/>
      <c r="R6813" s="526" t="str">
        <f t="shared" si="1889"/>
        <v>x</v>
      </c>
      <c r="S6813" s="526" t="str">
        <f t="shared" si="1888"/>
        <v>x</v>
      </c>
      <c r="V6813" s="433" t="e">
        <f>VLOOKUP(A6813,[3]Cartilha!$A:$A,1,FALSE)</f>
        <v>#N/A</v>
      </c>
      <c r="W6813" s="367"/>
    </row>
    <row r="6814" spans="1:23" ht="22.5" x14ac:dyDescent="0.2">
      <c r="A6814" s="688" t="s">
        <v>7230</v>
      </c>
      <c r="B6814" s="692" t="s">
        <v>5889</v>
      </c>
      <c r="C6814" s="755" t="str">
        <f>Composições!C35</f>
        <v>FORNECIMENTO E INSTALAÇÃO DE GRAMA SINTÉTICA, ALTURA DO FIO 60MM EM POLIETILENO EM MONOFILAMENTO, COM TRATAMENTO ANTI UV E ANTI ESTÁTICO, INCLUSO AMORTECIMENTO COM AREIA FINA E BORRACHA GRANULADA</v>
      </c>
      <c r="D6814" s="435" t="str">
        <f>Composições!D35</f>
        <v>M2</v>
      </c>
      <c r="E6814" s="512">
        <f>Composições!G35</f>
        <v>129.22999999999999</v>
      </c>
      <c r="F6814" s="703">
        <f>E6814</f>
        <v>129.22999999999999</v>
      </c>
      <c r="G6814" s="510">
        <v>641.16999999999996</v>
      </c>
      <c r="H6814" s="426">
        <f t="shared" si="1904"/>
        <v>129.22999999999999</v>
      </c>
      <c r="I6814" s="422">
        <f t="shared" si="1905"/>
        <v>82858.399999999994</v>
      </c>
      <c r="J6814" s="422">
        <f t="shared" si="1906"/>
        <v>82858.399999999994</v>
      </c>
      <c r="K6814" s="419"/>
      <c r="L6814" s="423">
        <f t="shared" si="1907"/>
        <v>641.16999999999996</v>
      </c>
      <c r="M6814" s="423">
        <f t="shared" si="1908"/>
        <v>129.22999999999999</v>
      </c>
      <c r="N6814" s="422">
        <f t="shared" si="1909"/>
        <v>82858.399999999994</v>
      </c>
      <c r="O6814" s="422">
        <f t="shared" si="1910"/>
        <v>82858.399999999994</v>
      </c>
      <c r="P6814" s="420"/>
      <c r="Q6814" s="532"/>
      <c r="R6814" s="526" t="str">
        <f t="shared" si="1889"/>
        <v>x</v>
      </c>
      <c r="S6814" s="526" t="str">
        <f t="shared" si="1888"/>
        <v>x</v>
      </c>
      <c r="V6814" s="433" t="e">
        <f>VLOOKUP(A6814,[3]Cartilha!$A:$A,1,FALSE)</f>
        <v>#N/A</v>
      </c>
      <c r="W6814" s="367"/>
    </row>
    <row r="6815" spans="1:23" x14ac:dyDescent="0.2">
      <c r="A6815" s="688" t="s">
        <v>7188</v>
      </c>
      <c r="B6815" s="692" t="s">
        <v>5889</v>
      </c>
      <c r="C6815" s="434" t="str">
        <f>Composições!C2</f>
        <v>CAMADA DRENANTE COM MATERIAL GRANULAR - PO DE PEDRA</v>
      </c>
      <c r="D6815" s="435" t="str">
        <f>Composições!D2</f>
        <v>M3</v>
      </c>
      <c r="E6815" s="512">
        <f>Composições!G2</f>
        <v>90.02000000000001</v>
      </c>
      <c r="F6815" s="703">
        <f t="shared" si="1903"/>
        <v>108.53</v>
      </c>
      <c r="G6815" s="510">
        <v>32.049999999999997</v>
      </c>
      <c r="H6815" s="426">
        <f t="shared" si="1904"/>
        <v>108.53</v>
      </c>
      <c r="I6815" s="422">
        <f t="shared" si="1905"/>
        <v>3478.39</v>
      </c>
      <c r="J6815" s="422">
        <f t="shared" si="1906"/>
        <v>3478.39</v>
      </c>
      <c r="K6815" s="419"/>
      <c r="L6815" s="423">
        <f t="shared" si="1907"/>
        <v>32.049999999999997</v>
      </c>
      <c r="M6815" s="423">
        <f t="shared" si="1908"/>
        <v>108.53</v>
      </c>
      <c r="N6815" s="422">
        <f t="shared" si="1909"/>
        <v>3478.39</v>
      </c>
      <c r="O6815" s="422">
        <f t="shared" si="1910"/>
        <v>3478.39</v>
      </c>
      <c r="P6815" s="420"/>
      <c r="Q6815" s="532"/>
      <c r="R6815" s="526" t="str">
        <f t="shared" si="1889"/>
        <v>x</v>
      </c>
      <c r="S6815" s="526" t="str">
        <f t="shared" si="1888"/>
        <v>x</v>
      </c>
      <c r="V6815" s="433" t="e">
        <f>VLOOKUP(A6815,[3]Cartilha!$A:$A,1,FALSE)</f>
        <v>#N/A</v>
      </c>
      <c r="W6815" s="367"/>
    </row>
    <row r="6816" spans="1:23" ht="22.5" x14ac:dyDescent="0.2">
      <c r="A6816" s="688" t="s">
        <v>7294</v>
      </c>
      <c r="B6816" s="692" t="s">
        <v>5889</v>
      </c>
      <c r="C6816" s="434" t="str">
        <f>Composições!C89</f>
        <v>CONJUNTO DE TRAVES (2 UNIDADES) EM TUBO DE AÇO GALVANIZADO DE 4" COM RECUOS EM TUBOS DE 2", INCLUI REDE DE NYLON FIO 8,0MM COM PROTEÇÃO UV</v>
      </c>
      <c r="D6816" s="435" t="str">
        <f>Composições!D89</f>
        <v>PAR</v>
      </c>
      <c r="E6816" s="512">
        <f>Composições!G89</f>
        <v>9110.4500000000007</v>
      </c>
      <c r="F6816" s="703">
        <f t="shared" si="1903"/>
        <v>10983.56</v>
      </c>
      <c r="G6816" s="510">
        <v>1</v>
      </c>
      <c r="H6816" s="426">
        <f t="shared" si="1904"/>
        <v>10983.56</v>
      </c>
      <c r="I6816" s="422">
        <f t="shared" si="1905"/>
        <v>10983.56</v>
      </c>
      <c r="J6816" s="422">
        <f t="shared" si="1906"/>
        <v>10983.56</v>
      </c>
      <c r="K6816" s="419"/>
      <c r="L6816" s="423">
        <f t="shared" si="1907"/>
        <v>1</v>
      </c>
      <c r="M6816" s="423">
        <f t="shared" si="1908"/>
        <v>10983.56</v>
      </c>
      <c r="N6816" s="422">
        <f t="shared" si="1909"/>
        <v>10983.56</v>
      </c>
      <c r="O6816" s="422">
        <f t="shared" si="1910"/>
        <v>10983.56</v>
      </c>
      <c r="P6816" s="420"/>
      <c r="Q6816" s="532"/>
      <c r="R6816" s="526" t="str">
        <f t="shared" si="1889"/>
        <v>x</v>
      </c>
      <c r="S6816" s="526" t="str">
        <f t="shared" si="1888"/>
        <v>x</v>
      </c>
      <c r="V6816" s="433" t="e">
        <f>VLOOKUP(A6816,[3]Cartilha!$A:$A,1,FALSE)</f>
        <v>#N/A</v>
      </c>
      <c r="W6816" s="367"/>
    </row>
    <row r="6817" spans="1:23" x14ac:dyDescent="0.2">
      <c r="A6817" s="688" t="s">
        <v>7340</v>
      </c>
      <c r="B6817" s="692" t="s">
        <v>5889</v>
      </c>
      <c r="C6817" s="434" t="str">
        <f>Composições!C132</f>
        <v>MOLDURA DE CONCRETO PARA CANTEIRO, INCLUI PLANTIO DE ÁRVORE ORNAMENTAL</v>
      </c>
      <c r="D6817" s="435" t="str">
        <f>Composições!D132</f>
        <v>UNIDADE</v>
      </c>
      <c r="E6817" s="512">
        <f>Composições!G132</f>
        <v>460.47</v>
      </c>
      <c r="F6817" s="703">
        <f t="shared" si="1903"/>
        <v>555.14</v>
      </c>
      <c r="G6817" s="510">
        <v>11</v>
      </c>
      <c r="H6817" s="426">
        <f t="shared" si="1904"/>
        <v>555.14</v>
      </c>
      <c r="I6817" s="422">
        <f t="shared" si="1905"/>
        <v>6106.54</v>
      </c>
      <c r="J6817" s="422">
        <f t="shared" si="1906"/>
        <v>6106.54</v>
      </c>
      <c r="K6817" s="419"/>
      <c r="L6817" s="423">
        <f t="shared" si="1907"/>
        <v>11</v>
      </c>
      <c r="M6817" s="423">
        <f t="shared" si="1908"/>
        <v>555.14</v>
      </c>
      <c r="N6817" s="422">
        <f t="shared" si="1909"/>
        <v>6106.54</v>
      </c>
      <c r="O6817" s="422">
        <f t="shared" si="1910"/>
        <v>6106.54</v>
      </c>
      <c r="P6817" s="420"/>
      <c r="Q6817" s="532"/>
      <c r="R6817" s="526" t="str">
        <f t="shared" si="1889"/>
        <v>x</v>
      </c>
      <c r="S6817" s="526" t="str">
        <f t="shared" si="1888"/>
        <v>x</v>
      </c>
      <c r="V6817" s="433" t="e">
        <f>VLOOKUP(A6817,[3]Cartilha!$A:$A,1,FALSE)</f>
        <v>#N/A</v>
      </c>
      <c r="W6817" s="367"/>
    </row>
    <row r="6818" spans="1:23" x14ac:dyDescent="0.2">
      <c r="A6818" s="688" t="s">
        <v>7343</v>
      </c>
      <c r="B6818" s="692" t="s">
        <v>5889</v>
      </c>
      <c r="C6818" s="434" t="str">
        <f>Composições!C142</f>
        <v>MESA EM CONCRETO COM QUATRO BANCOS PARA JOGOS - CONFORME PROJETO</v>
      </c>
      <c r="D6818" s="435" t="str">
        <f>Composições!D142</f>
        <v>UNIDADE</v>
      </c>
      <c r="E6818" s="512">
        <f>Composições!G142</f>
        <v>2165.1600000000003</v>
      </c>
      <c r="F6818" s="703">
        <f t="shared" si="1903"/>
        <v>2610.3200000000002</v>
      </c>
      <c r="G6818" s="510">
        <v>6</v>
      </c>
      <c r="H6818" s="426">
        <f t="shared" si="1904"/>
        <v>2610.3200000000002</v>
      </c>
      <c r="I6818" s="422">
        <f t="shared" si="1905"/>
        <v>15661.92</v>
      </c>
      <c r="J6818" s="422">
        <f t="shared" si="1906"/>
        <v>15661.92</v>
      </c>
      <c r="K6818" s="419"/>
      <c r="L6818" s="423">
        <f t="shared" si="1907"/>
        <v>6</v>
      </c>
      <c r="M6818" s="423">
        <f t="shared" si="1908"/>
        <v>2610.3200000000002</v>
      </c>
      <c r="N6818" s="422">
        <f t="shared" si="1909"/>
        <v>15661.92</v>
      </c>
      <c r="O6818" s="422">
        <f t="shared" si="1910"/>
        <v>15661.92</v>
      </c>
      <c r="P6818" s="420"/>
      <c r="Q6818" s="532"/>
      <c r="R6818" s="526" t="str">
        <f t="shared" si="1889"/>
        <v>x</v>
      </c>
      <c r="S6818" s="526" t="str">
        <f t="shared" ref="S6818:S6881" si="1911">IF(Q6818="X","x",IF(Q6818="xx","x",IF(OR(J6818&gt;0,O6818&gt;0),"x","")))</f>
        <v>x</v>
      </c>
      <c r="V6818" s="433" t="e">
        <f>VLOOKUP(A6818,[3]Cartilha!$A:$A,1,FALSE)</f>
        <v>#N/A</v>
      </c>
      <c r="W6818" s="367"/>
    </row>
    <row r="6819" spans="1:23" ht="22.5" x14ac:dyDescent="0.2">
      <c r="A6819" s="688" t="s">
        <v>7349</v>
      </c>
      <c r="B6819" s="692" t="s">
        <v>5889</v>
      </c>
      <c r="C6819" s="434" t="str">
        <f>Composições!C152</f>
        <v>BANCO VAZADO EM CONCRETO, COMPRIMENTO DE 2,0M, ALTURA DE 0,55M, LARGURA DE 0,50M, ESPESSURA DE 10CM, REVESTIDO EM MADEIRA ITAÚBA NO ASSENTO - CONFORME PROJETO-  INCLUSO PINTURA</v>
      </c>
      <c r="D6819" s="435" t="str">
        <f>Composições!D152</f>
        <v>UNIDADE</v>
      </c>
      <c r="E6819" s="512">
        <f>Composições!G152</f>
        <v>1627.81</v>
      </c>
      <c r="F6819" s="703">
        <f t="shared" si="1903"/>
        <v>1962.49</v>
      </c>
      <c r="G6819" s="510">
        <v>12</v>
      </c>
      <c r="H6819" s="426">
        <f t="shared" si="1904"/>
        <v>1962.49</v>
      </c>
      <c r="I6819" s="422">
        <f t="shared" si="1905"/>
        <v>23549.88</v>
      </c>
      <c r="J6819" s="422">
        <f t="shared" si="1906"/>
        <v>23549.88</v>
      </c>
      <c r="K6819" s="419"/>
      <c r="L6819" s="423">
        <f t="shared" si="1907"/>
        <v>12</v>
      </c>
      <c r="M6819" s="423">
        <f t="shared" si="1908"/>
        <v>1962.49</v>
      </c>
      <c r="N6819" s="422">
        <f t="shared" si="1909"/>
        <v>23549.88</v>
      </c>
      <c r="O6819" s="422">
        <f t="shared" si="1910"/>
        <v>23549.88</v>
      </c>
      <c r="P6819" s="420"/>
      <c r="Q6819" s="532"/>
      <c r="R6819" s="526" t="str">
        <f t="shared" si="1889"/>
        <v>x</v>
      </c>
      <c r="S6819" s="526" t="str">
        <f t="shared" si="1911"/>
        <v>x</v>
      </c>
      <c r="V6819" s="433" t="e">
        <f>VLOOKUP(A6819,[3]Cartilha!$A:$A,1,FALSE)</f>
        <v>#N/A</v>
      </c>
      <c r="W6819" s="367"/>
    </row>
    <row r="6820" spans="1:23" ht="12" thickBot="1" x14ac:dyDescent="0.25">
      <c r="A6820" s="688" t="s">
        <v>7356</v>
      </c>
      <c r="B6820" s="692" t="s">
        <v>5889</v>
      </c>
      <c r="C6820" s="434" t="str">
        <f>Composições!C164</f>
        <v>MESA DE TÊNIS DE MESA EM CONCRETO, 2,70X1,50M, ALTURA DE 0,70M - CONFORME PROJETO</v>
      </c>
      <c r="D6820" s="435" t="str">
        <f>Composições!D164</f>
        <v>UNIDADE</v>
      </c>
      <c r="E6820" s="512">
        <f>Composições!G164</f>
        <v>3983.11</v>
      </c>
      <c r="F6820" s="703">
        <f t="shared" si="1903"/>
        <v>4802.04</v>
      </c>
      <c r="G6820" s="510">
        <v>1</v>
      </c>
      <c r="H6820" s="426">
        <f t="shared" si="1904"/>
        <v>4802.04</v>
      </c>
      <c r="I6820" s="422">
        <f t="shared" si="1905"/>
        <v>4802.04</v>
      </c>
      <c r="J6820" s="422">
        <f t="shared" si="1906"/>
        <v>4802.04</v>
      </c>
      <c r="K6820" s="419"/>
      <c r="L6820" s="423">
        <f t="shared" si="1907"/>
        <v>1</v>
      </c>
      <c r="M6820" s="423">
        <f t="shared" si="1908"/>
        <v>4802.04</v>
      </c>
      <c r="N6820" s="422">
        <f t="shared" si="1909"/>
        <v>4802.04</v>
      </c>
      <c r="O6820" s="422">
        <f t="shared" si="1910"/>
        <v>4802.04</v>
      </c>
      <c r="P6820" s="420"/>
      <c r="Q6820" s="532"/>
      <c r="R6820" s="526" t="str">
        <f t="shared" si="1889"/>
        <v>x</v>
      </c>
      <c r="S6820" s="526" t="str">
        <f t="shared" si="1911"/>
        <v>x</v>
      </c>
      <c r="V6820" s="433" t="e">
        <f>VLOOKUP(A6820,[3]Cartilha!$A:$A,1,FALSE)</f>
        <v>#N/A</v>
      </c>
      <c r="W6820" s="367"/>
    </row>
    <row r="6821" spans="1:23" ht="12" hidden="1" thickBot="1" x14ac:dyDescent="0.25">
      <c r="A6821" s="688"/>
      <c r="B6821" s="692"/>
      <c r="C6821" s="434"/>
      <c r="D6821" s="754"/>
      <c r="E6821" s="512"/>
      <c r="F6821" s="703">
        <f t="shared" si="1903"/>
        <v>0</v>
      </c>
      <c r="G6821" s="510"/>
      <c r="H6821" s="426"/>
      <c r="I6821" s="422">
        <f t="shared" si="1905"/>
        <v>0</v>
      </c>
      <c r="J6821" s="422">
        <f t="shared" si="1906"/>
        <v>0</v>
      </c>
      <c r="K6821" s="419"/>
      <c r="L6821" s="423">
        <f t="shared" si="1907"/>
        <v>0</v>
      </c>
      <c r="M6821" s="423">
        <f t="shared" si="1908"/>
        <v>0</v>
      </c>
      <c r="N6821" s="422">
        <f t="shared" si="1909"/>
        <v>0</v>
      </c>
      <c r="O6821" s="422">
        <f t="shared" si="1910"/>
        <v>0</v>
      </c>
      <c r="P6821" s="420"/>
      <c r="Q6821" s="532"/>
      <c r="R6821" s="526" t="str">
        <f t="shared" si="1889"/>
        <v/>
      </c>
      <c r="S6821" s="526" t="str">
        <f t="shared" si="1911"/>
        <v/>
      </c>
      <c r="V6821" s="433" t="e">
        <f>VLOOKUP(A6821,[3]Cartilha!$A:$A,1,FALSE)</f>
        <v>#N/A</v>
      </c>
      <c r="W6821" s="367"/>
    </row>
    <row r="6822" spans="1:23" ht="12" hidden="1" thickBot="1" x14ac:dyDescent="0.25">
      <c r="A6822" s="688" t="s">
        <v>184</v>
      </c>
      <c r="B6822" s="692"/>
      <c r="C6822" s="434"/>
      <c r="D6822" s="435">
        <v>0</v>
      </c>
      <c r="E6822" s="512"/>
      <c r="F6822" s="703">
        <f t="shared" si="1903"/>
        <v>0</v>
      </c>
      <c r="G6822" s="510"/>
      <c r="H6822" s="426"/>
      <c r="I6822" s="422">
        <f t="shared" si="1905"/>
        <v>0</v>
      </c>
      <c r="J6822" s="422">
        <f t="shared" si="1906"/>
        <v>0</v>
      </c>
      <c r="K6822" s="419"/>
      <c r="L6822" s="423">
        <f t="shared" si="1907"/>
        <v>0</v>
      </c>
      <c r="M6822" s="423">
        <f t="shared" si="1908"/>
        <v>0</v>
      </c>
      <c r="N6822" s="422">
        <f t="shared" si="1909"/>
        <v>0</v>
      </c>
      <c r="O6822" s="422">
        <f t="shared" si="1910"/>
        <v>0</v>
      </c>
      <c r="P6822" s="420"/>
      <c r="Q6822" s="532"/>
      <c r="R6822" s="526" t="str">
        <f t="shared" si="1889"/>
        <v/>
      </c>
      <c r="S6822" s="526" t="str">
        <f t="shared" si="1911"/>
        <v/>
      </c>
      <c r="V6822" s="433" t="str">
        <f>VLOOKUP(A6822,[3]Cartilha!$A:$A,1,FALSE)</f>
        <v>x</v>
      </c>
      <c r="W6822" s="367"/>
    </row>
    <row r="6823" spans="1:23" ht="12" hidden="1" thickBot="1" x14ac:dyDescent="0.25">
      <c r="A6823" s="688" t="s">
        <v>184</v>
      </c>
      <c r="B6823" s="692"/>
      <c r="C6823" s="434"/>
      <c r="D6823" s="435">
        <v>0</v>
      </c>
      <c r="E6823" s="512"/>
      <c r="F6823" s="703">
        <f t="shared" si="1903"/>
        <v>0</v>
      </c>
      <c r="G6823" s="510"/>
      <c r="H6823" s="426"/>
      <c r="I6823" s="422">
        <f t="shared" si="1905"/>
        <v>0</v>
      </c>
      <c r="J6823" s="422">
        <f t="shared" si="1906"/>
        <v>0</v>
      </c>
      <c r="K6823" s="419"/>
      <c r="L6823" s="423">
        <f t="shared" si="1907"/>
        <v>0</v>
      </c>
      <c r="M6823" s="423">
        <f t="shared" si="1908"/>
        <v>0</v>
      </c>
      <c r="N6823" s="422">
        <f t="shared" si="1909"/>
        <v>0</v>
      </c>
      <c r="O6823" s="422">
        <f t="shared" si="1910"/>
        <v>0</v>
      </c>
      <c r="P6823" s="420"/>
      <c r="Q6823" s="532"/>
      <c r="R6823" s="526" t="str">
        <f t="shared" si="1889"/>
        <v/>
      </c>
      <c r="S6823" s="526" t="str">
        <f t="shared" si="1911"/>
        <v/>
      </c>
      <c r="V6823" s="433" t="str">
        <f>VLOOKUP(A6823,[3]Cartilha!$A:$A,1,FALSE)</f>
        <v>x</v>
      </c>
      <c r="W6823" s="367"/>
    </row>
    <row r="6824" spans="1:23" ht="12" hidden="1" thickBot="1" x14ac:dyDescent="0.25">
      <c r="A6824" s="688" t="s">
        <v>184</v>
      </c>
      <c r="B6824" s="692"/>
      <c r="C6824" s="434"/>
      <c r="D6824" s="435">
        <v>0</v>
      </c>
      <c r="E6824" s="512"/>
      <c r="F6824" s="703">
        <f t="shared" si="1903"/>
        <v>0</v>
      </c>
      <c r="G6824" s="510"/>
      <c r="H6824" s="426"/>
      <c r="I6824" s="422">
        <f t="shared" si="1905"/>
        <v>0</v>
      </c>
      <c r="J6824" s="422">
        <f t="shared" si="1906"/>
        <v>0</v>
      </c>
      <c r="K6824" s="419"/>
      <c r="L6824" s="423">
        <f t="shared" si="1907"/>
        <v>0</v>
      </c>
      <c r="M6824" s="423">
        <f t="shared" si="1908"/>
        <v>0</v>
      </c>
      <c r="N6824" s="422">
        <f t="shared" si="1909"/>
        <v>0</v>
      </c>
      <c r="O6824" s="422">
        <f t="shared" si="1910"/>
        <v>0</v>
      </c>
      <c r="P6824" s="420"/>
      <c r="Q6824" s="532"/>
      <c r="R6824" s="526" t="str">
        <f t="shared" si="1889"/>
        <v/>
      </c>
      <c r="S6824" s="526" t="str">
        <f t="shared" si="1911"/>
        <v/>
      </c>
      <c r="V6824" s="433" t="str">
        <f>VLOOKUP(A6824,[3]Cartilha!$A:$A,1,FALSE)</f>
        <v>x</v>
      </c>
      <c r="W6824" s="367"/>
    </row>
    <row r="6825" spans="1:23" ht="12" hidden="1" thickBot="1" x14ac:dyDescent="0.25">
      <c r="A6825" s="688" t="s">
        <v>184</v>
      </c>
      <c r="B6825" s="692"/>
      <c r="C6825" s="434"/>
      <c r="D6825" s="435">
        <v>0</v>
      </c>
      <c r="E6825" s="512"/>
      <c r="F6825" s="703">
        <f t="shared" si="1903"/>
        <v>0</v>
      </c>
      <c r="G6825" s="510"/>
      <c r="H6825" s="426"/>
      <c r="I6825" s="422">
        <f t="shared" si="1905"/>
        <v>0</v>
      </c>
      <c r="J6825" s="422">
        <f t="shared" si="1906"/>
        <v>0</v>
      </c>
      <c r="K6825" s="419"/>
      <c r="L6825" s="423">
        <f t="shared" si="1907"/>
        <v>0</v>
      </c>
      <c r="M6825" s="423">
        <f t="shared" si="1908"/>
        <v>0</v>
      </c>
      <c r="N6825" s="422">
        <f t="shared" si="1909"/>
        <v>0</v>
      </c>
      <c r="O6825" s="422">
        <f t="shared" si="1910"/>
        <v>0</v>
      </c>
      <c r="P6825" s="420"/>
      <c r="Q6825" s="532"/>
      <c r="R6825" s="526" t="str">
        <f t="shared" si="1889"/>
        <v/>
      </c>
      <c r="S6825" s="526" t="str">
        <f t="shared" si="1911"/>
        <v/>
      </c>
      <c r="V6825" s="433" t="str">
        <f>VLOOKUP(A6825,[3]Cartilha!$A:$A,1,FALSE)</f>
        <v>x</v>
      </c>
      <c r="W6825" s="367"/>
    </row>
    <row r="6826" spans="1:23" ht="12" hidden="1" thickBot="1" x14ac:dyDescent="0.25">
      <c r="A6826" s="688" t="s">
        <v>184</v>
      </c>
      <c r="B6826" s="692"/>
      <c r="C6826" s="434"/>
      <c r="D6826" s="435">
        <v>0</v>
      </c>
      <c r="E6826" s="512"/>
      <c r="F6826" s="703">
        <f t="shared" si="1903"/>
        <v>0</v>
      </c>
      <c r="G6826" s="510"/>
      <c r="H6826" s="426"/>
      <c r="I6826" s="422">
        <f t="shared" si="1905"/>
        <v>0</v>
      </c>
      <c r="J6826" s="422">
        <f t="shared" si="1906"/>
        <v>0</v>
      </c>
      <c r="K6826" s="419"/>
      <c r="L6826" s="423">
        <f t="shared" si="1907"/>
        <v>0</v>
      </c>
      <c r="M6826" s="423">
        <f t="shared" si="1908"/>
        <v>0</v>
      </c>
      <c r="N6826" s="422">
        <f t="shared" si="1909"/>
        <v>0</v>
      </c>
      <c r="O6826" s="422">
        <f t="shared" si="1910"/>
        <v>0</v>
      </c>
      <c r="P6826" s="420"/>
      <c r="Q6826" s="532"/>
      <c r="R6826" s="526" t="str">
        <f t="shared" si="1889"/>
        <v/>
      </c>
      <c r="S6826" s="526" t="str">
        <f t="shared" si="1911"/>
        <v/>
      </c>
      <c r="V6826" s="433" t="str">
        <f>VLOOKUP(A6826,[3]Cartilha!$A:$A,1,FALSE)</f>
        <v>x</v>
      </c>
      <c r="W6826" s="367"/>
    </row>
    <row r="6827" spans="1:23" ht="12" hidden="1" thickBot="1" x14ac:dyDescent="0.25">
      <c r="A6827" s="688" t="s">
        <v>184</v>
      </c>
      <c r="B6827" s="692"/>
      <c r="C6827" s="434"/>
      <c r="D6827" s="435">
        <v>0</v>
      </c>
      <c r="E6827" s="512"/>
      <c r="F6827" s="703">
        <f t="shared" si="1903"/>
        <v>0</v>
      </c>
      <c r="G6827" s="510"/>
      <c r="H6827" s="426"/>
      <c r="I6827" s="422">
        <f t="shared" si="1905"/>
        <v>0</v>
      </c>
      <c r="J6827" s="422">
        <f t="shared" si="1906"/>
        <v>0</v>
      </c>
      <c r="K6827" s="419"/>
      <c r="L6827" s="423">
        <f t="shared" si="1907"/>
        <v>0</v>
      </c>
      <c r="M6827" s="423">
        <f t="shared" si="1908"/>
        <v>0</v>
      </c>
      <c r="N6827" s="422">
        <f t="shared" si="1909"/>
        <v>0</v>
      </c>
      <c r="O6827" s="422">
        <f t="shared" si="1910"/>
        <v>0</v>
      </c>
      <c r="P6827" s="420"/>
      <c r="Q6827" s="532"/>
      <c r="R6827" s="526" t="str">
        <f t="shared" si="1889"/>
        <v/>
      </c>
      <c r="S6827" s="526" t="str">
        <f t="shared" si="1911"/>
        <v/>
      </c>
      <c r="V6827" s="433" t="str">
        <f>VLOOKUP(A6827,[3]Cartilha!$A:$A,1,FALSE)</f>
        <v>x</v>
      </c>
      <c r="W6827" s="367"/>
    </row>
    <row r="6828" spans="1:23" ht="12" hidden="1" thickBot="1" x14ac:dyDescent="0.25">
      <c r="A6828" s="688" t="s">
        <v>184</v>
      </c>
      <c r="B6828" s="692"/>
      <c r="C6828" s="434"/>
      <c r="D6828" s="435">
        <v>0</v>
      </c>
      <c r="E6828" s="512"/>
      <c r="F6828" s="703">
        <f t="shared" si="1903"/>
        <v>0</v>
      </c>
      <c r="G6828" s="510"/>
      <c r="H6828" s="426"/>
      <c r="I6828" s="422">
        <f t="shared" si="1905"/>
        <v>0</v>
      </c>
      <c r="J6828" s="422">
        <f t="shared" si="1906"/>
        <v>0</v>
      </c>
      <c r="K6828" s="419"/>
      <c r="L6828" s="423">
        <f t="shared" si="1907"/>
        <v>0</v>
      </c>
      <c r="M6828" s="423">
        <f t="shared" si="1908"/>
        <v>0</v>
      </c>
      <c r="N6828" s="422">
        <f t="shared" si="1909"/>
        <v>0</v>
      </c>
      <c r="O6828" s="422">
        <f t="shared" si="1910"/>
        <v>0</v>
      </c>
      <c r="P6828" s="420"/>
      <c r="Q6828" s="532"/>
      <c r="R6828" s="526" t="str">
        <f t="shared" ref="R6828:R6853" si="1912">IF(Q6828="X","x",IF(Q6828="xx","x",IF(O6828&gt;0,"x","")))</f>
        <v/>
      </c>
      <c r="S6828" s="526" t="str">
        <f t="shared" si="1911"/>
        <v/>
      </c>
      <c r="V6828" s="433" t="str">
        <f>VLOOKUP(A6828,[3]Cartilha!$A:$A,1,FALSE)</f>
        <v>x</v>
      </c>
      <c r="W6828" s="367"/>
    </row>
    <row r="6829" spans="1:23" ht="12" hidden="1" thickBot="1" x14ac:dyDescent="0.25">
      <c r="A6829" s="688" t="s">
        <v>184</v>
      </c>
      <c r="B6829" s="692"/>
      <c r="C6829" s="434"/>
      <c r="D6829" s="435">
        <v>0</v>
      </c>
      <c r="E6829" s="512"/>
      <c r="F6829" s="703">
        <f t="shared" si="1903"/>
        <v>0</v>
      </c>
      <c r="G6829" s="510"/>
      <c r="H6829" s="426"/>
      <c r="I6829" s="422">
        <f t="shared" si="1905"/>
        <v>0</v>
      </c>
      <c r="J6829" s="422">
        <f t="shared" si="1906"/>
        <v>0</v>
      </c>
      <c r="K6829" s="419"/>
      <c r="L6829" s="423">
        <f t="shared" si="1907"/>
        <v>0</v>
      </c>
      <c r="M6829" s="423">
        <f t="shared" si="1908"/>
        <v>0</v>
      </c>
      <c r="N6829" s="422">
        <f t="shared" si="1909"/>
        <v>0</v>
      </c>
      <c r="O6829" s="422">
        <f t="shared" si="1910"/>
        <v>0</v>
      </c>
      <c r="P6829" s="420"/>
      <c r="Q6829" s="532"/>
      <c r="R6829" s="526" t="str">
        <f t="shared" si="1912"/>
        <v/>
      </c>
      <c r="S6829" s="526" t="str">
        <f t="shared" si="1911"/>
        <v/>
      </c>
      <c r="V6829" s="433" t="str">
        <f>VLOOKUP(A6829,[3]Cartilha!$A:$A,1,FALSE)</f>
        <v>x</v>
      </c>
      <c r="W6829" s="367"/>
    </row>
    <row r="6830" spans="1:23" ht="12" hidden="1" thickBot="1" x14ac:dyDescent="0.25">
      <c r="A6830" s="688" t="s">
        <v>184</v>
      </c>
      <c r="B6830" s="692"/>
      <c r="C6830" s="434"/>
      <c r="D6830" s="435">
        <v>0</v>
      </c>
      <c r="E6830" s="512"/>
      <c r="F6830" s="703">
        <f t="shared" si="1903"/>
        <v>0</v>
      </c>
      <c r="G6830" s="510"/>
      <c r="H6830" s="426"/>
      <c r="I6830" s="422">
        <f t="shared" si="1905"/>
        <v>0</v>
      </c>
      <c r="J6830" s="422">
        <f t="shared" si="1906"/>
        <v>0</v>
      </c>
      <c r="K6830" s="419"/>
      <c r="L6830" s="423">
        <f t="shared" si="1907"/>
        <v>0</v>
      </c>
      <c r="M6830" s="423">
        <f t="shared" si="1908"/>
        <v>0</v>
      </c>
      <c r="N6830" s="422">
        <f t="shared" si="1909"/>
        <v>0</v>
      </c>
      <c r="O6830" s="422">
        <f t="shared" si="1910"/>
        <v>0</v>
      </c>
      <c r="P6830" s="420"/>
      <c r="Q6830" s="532"/>
      <c r="R6830" s="526" t="str">
        <f t="shared" si="1912"/>
        <v/>
      </c>
      <c r="S6830" s="526" t="str">
        <f t="shared" si="1911"/>
        <v/>
      </c>
      <c r="V6830" s="433" t="str">
        <f>VLOOKUP(A6830,[3]Cartilha!$A:$A,1,FALSE)</f>
        <v>x</v>
      </c>
      <c r="W6830" s="367"/>
    </row>
    <row r="6831" spans="1:23" ht="12" hidden="1" thickBot="1" x14ac:dyDescent="0.25">
      <c r="A6831" s="688" t="s">
        <v>184</v>
      </c>
      <c r="B6831" s="692"/>
      <c r="C6831" s="434"/>
      <c r="D6831" s="435">
        <v>0</v>
      </c>
      <c r="E6831" s="512"/>
      <c r="F6831" s="703">
        <f t="shared" si="1903"/>
        <v>0</v>
      </c>
      <c r="G6831" s="510"/>
      <c r="H6831" s="426"/>
      <c r="I6831" s="422">
        <f t="shared" si="1905"/>
        <v>0</v>
      </c>
      <c r="J6831" s="422">
        <f t="shared" si="1906"/>
        <v>0</v>
      </c>
      <c r="K6831" s="419"/>
      <c r="L6831" s="423">
        <f t="shared" si="1907"/>
        <v>0</v>
      </c>
      <c r="M6831" s="423">
        <f t="shared" si="1908"/>
        <v>0</v>
      </c>
      <c r="N6831" s="422">
        <f t="shared" si="1909"/>
        <v>0</v>
      </c>
      <c r="O6831" s="422">
        <f t="shared" si="1910"/>
        <v>0</v>
      </c>
      <c r="P6831" s="420"/>
      <c r="Q6831" s="532"/>
      <c r="R6831" s="526" t="str">
        <f t="shared" si="1912"/>
        <v/>
      </c>
      <c r="S6831" s="526" t="str">
        <f t="shared" si="1911"/>
        <v/>
      </c>
      <c r="V6831" s="433" t="str">
        <f>VLOOKUP(A6831,[3]Cartilha!$A:$A,1,FALSE)</f>
        <v>x</v>
      </c>
      <c r="W6831" s="367"/>
    </row>
    <row r="6832" spans="1:23" ht="12" hidden="1" thickBot="1" x14ac:dyDescent="0.25">
      <c r="A6832" s="688" t="s">
        <v>184</v>
      </c>
      <c r="B6832" s="692"/>
      <c r="C6832" s="434"/>
      <c r="D6832" s="435">
        <v>0</v>
      </c>
      <c r="E6832" s="512"/>
      <c r="F6832" s="703">
        <f t="shared" si="1903"/>
        <v>0</v>
      </c>
      <c r="G6832" s="510"/>
      <c r="H6832" s="426"/>
      <c r="I6832" s="422">
        <f t="shared" si="1905"/>
        <v>0</v>
      </c>
      <c r="J6832" s="422">
        <f t="shared" si="1906"/>
        <v>0</v>
      </c>
      <c r="K6832" s="419"/>
      <c r="L6832" s="423">
        <f t="shared" si="1907"/>
        <v>0</v>
      </c>
      <c r="M6832" s="423">
        <f t="shared" si="1908"/>
        <v>0</v>
      </c>
      <c r="N6832" s="422">
        <f t="shared" si="1909"/>
        <v>0</v>
      </c>
      <c r="O6832" s="422">
        <f t="shared" si="1910"/>
        <v>0</v>
      </c>
      <c r="P6832" s="420"/>
      <c r="Q6832" s="532"/>
      <c r="R6832" s="526" t="str">
        <f t="shared" si="1912"/>
        <v/>
      </c>
      <c r="S6832" s="526" t="str">
        <f t="shared" si="1911"/>
        <v/>
      </c>
      <c r="V6832" s="433" t="str">
        <f>VLOOKUP(A6832,[3]Cartilha!$A:$A,1,FALSE)</f>
        <v>x</v>
      </c>
      <c r="W6832" s="367"/>
    </row>
    <row r="6833" spans="1:23" ht="12" hidden="1" thickBot="1" x14ac:dyDescent="0.25">
      <c r="A6833" s="688" t="s">
        <v>184</v>
      </c>
      <c r="B6833" s="692"/>
      <c r="C6833" s="434"/>
      <c r="D6833" s="435">
        <v>0</v>
      </c>
      <c r="E6833" s="512"/>
      <c r="F6833" s="703">
        <f t="shared" si="1903"/>
        <v>0</v>
      </c>
      <c r="G6833" s="510"/>
      <c r="H6833" s="426"/>
      <c r="I6833" s="422">
        <f t="shared" si="1905"/>
        <v>0</v>
      </c>
      <c r="J6833" s="422">
        <f t="shared" si="1906"/>
        <v>0</v>
      </c>
      <c r="K6833" s="419"/>
      <c r="L6833" s="423">
        <f t="shared" si="1907"/>
        <v>0</v>
      </c>
      <c r="M6833" s="423">
        <f t="shared" si="1908"/>
        <v>0</v>
      </c>
      <c r="N6833" s="422">
        <f t="shared" si="1909"/>
        <v>0</v>
      </c>
      <c r="O6833" s="422">
        <f t="shared" si="1910"/>
        <v>0</v>
      </c>
      <c r="P6833" s="420"/>
      <c r="Q6833" s="532"/>
      <c r="R6833" s="526" t="str">
        <f t="shared" si="1912"/>
        <v/>
      </c>
      <c r="S6833" s="526" t="str">
        <f t="shared" si="1911"/>
        <v/>
      </c>
      <c r="V6833" s="433" t="str">
        <f>VLOOKUP(A6833,[3]Cartilha!$A:$A,1,FALSE)</f>
        <v>x</v>
      </c>
      <c r="W6833" s="367"/>
    </row>
    <row r="6834" spans="1:23" ht="12" hidden="1" thickBot="1" x14ac:dyDescent="0.25">
      <c r="A6834" s="688" t="s">
        <v>184</v>
      </c>
      <c r="B6834" s="692"/>
      <c r="C6834" s="434"/>
      <c r="D6834" s="435">
        <v>0</v>
      </c>
      <c r="E6834" s="512"/>
      <c r="F6834" s="703">
        <f t="shared" si="1903"/>
        <v>0</v>
      </c>
      <c r="G6834" s="510"/>
      <c r="H6834" s="426"/>
      <c r="I6834" s="422">
        <f t="shared" si="1905"/>
        <v>0</v>
      </c>
      <c r="J6834" s="422">
        <f t="shared" si="1906"/>
        <v>0</v>
      </c>
      <c r="K6834" s="419"/>
      <c r="L6834" s="423">
        <f t="shared" si="1907"/>
        <v>0</v>
      </c>
      <c r="M6834" s="423">
        <f t="shared" si="1908"/>
        <v>0</v>
      </c>
      <c r="N6834" s="422">
        <f t="shared" si="1909"/>
        <v>0</v>
      </c>
      <c r="O6834" s="422">
        <f t="shared" si="1910"/>
        <v>0</v>
      </c>
      <c r="P6834" s="420"/>
      <c r="Q6834" s="532"/>
      <c r="R6834" s="526" t="str">
        <f t="shared" si="1912"/>
        <v/>
      </c>
      <c r="S6834" s="526" t="str">
        <f t="shared" si="1911"/>
        <v/>
      </c>
      <c r="V6834" s="433" t="str">
        <f>VLOOKUP(A6834,[3]Cartilha!$A:$A,1,FALSE)</f>
        <v>x</v>
      </c>
      <c r="W6834" s="367"/>
    </row>
    <row r="6835" spans="1:23" ht="12" hidden="1" thickBot="1" x14ac:dyDescent="0.25">
      <c r="A6835" s="688" t="s">
        <v>184</v>
      </c>
      <c r="B6835" s="692"/>
      <c r="C6835" s="434"/>
      <c r="D6835" s="435">
        <v>0</v>
      </c>
      <c r="E6835" s="512"/>
      <c r="F6835" s="703">
        <f t="shared" si="1903"/>
        <v>0</v>
      </c>
      <c r="G6835" s="510"/>
      <c r="H6835" s="426"/>
      <c r="I6835" s="422">
        <f t="shared" si="1905"/>
        <v>0</v>
      </c>
      <c r="J6835" s="422">
        <f t="shared" si="1906"/>
        <v>0</v>
      </c>
      <c r="K6835" s="419"/>
      <c r="L6835" s="423">
        <f t="shared" si="1907"/>
        <v>0</v>
      </c>
      <c r="M6835" s="423">
        <f t="shared" si="1908"/>
        <v>0</v>
      </c>
      <c r="N6835" s="422">
        <f t="shared" si="1909"/>
        <v>0</v>
      </c>
      <c r="O6835" s="422">
        <f t="shared" si="1910"/>
        <v>0</v>
      </c>
      <c r="P6835" s="420"/>
      <c r="Q6835" s="532"/>
      <c r="R6835" s="526" t="str">
        <f t="shared" si="1912"/>
        <v/>
      </c>
      <c r="S6835" s="526" t="str">
        <f t="shared" si="1911"/>
        <v/>
      </c>
      <c r="V6835" s="433" t="str">
        <f>VLOOKUP(A6835,[3]Cartilha!$A:$A,1,FALSE)</f>
        <v>x</v>
      </c>
      <c r="W6835" s="367"/>
    </row>
    <row r="6836" spans="1:23" ht="12" hidden="1" thickBot="1" x14ac:dyDescent="0.25">
      <c r="A6836" s="688" t="s">
        <v>184</v>
      </c>
      <c r="B6836" s="692"/>
      <c r="C6836" s="434"/>
      <c r="D6836" s="435">
        <v>0</v>
      </c>
      <c r="E6836" s="512"/>
      <c r="F6836" s="703">
        <f t="shared" si="1903"/>
        <v>0</v>
      </c>
      <c r="G6836" s="510"/>
      <c r="H6836" s="426"/>
      <c r="I6836" s="422">
        <f t="shared" si="1905"/>
        <v>0</v>
      </c>
      <c r="J6836" s="422">
        <f t="shared" si="1906"/>
        <v>0</v>
      </c>
      <c r="K6836" s="419"/>
      <c r="L6836" s="423">
        <f t="shared" si="1907"/>
        <v>0</v>
      </c>
      <c r="M6836" s="423">
        <f t="shared" si="1908"/>
        <v>0</v>
      </c>
      <c r="N6836" s="422">
        <f t="shared" si="1909"/>
        <v>0</v>
      </c>
      <c r="O6836" s="422">
        <f t="shared" si="1910"/>
        <v>0</v>
      </c>
      <c r="P6836" s="420"/>
      <c r="Q6836" s="532"/>
      <c r="R6836" s="526" t="str">
        <f t="shared" si="1912"/>
        <v/>
      </c>
      <c r="S6836" s="526" t="str">
        <f t="shared" si="1911"/>
        <v/>
      </c>
      <c r="V6836" s="433" t="str">
        <f>VLOOKUP(A6836,[3]Cartilha!$A:$A,1,FALSE)</f>
        <v>x</v>
      </c>
      <c r="W6836" s="367"/>
    </row>
    <row r="6837" spans="1:23" ht="12" hidden="1" thickBot="1" x14ac:dyDescent="0.25">
      <c r="A6837" s="688" t="s">
        <v>184</v>
      </c>
      <c r="B6837" s="692"/>
      <c r="C6837" s="434"/>
      <c r="D6837" s="435">
        <v>0</v>
      </c>
      <c r="E6837" s="512"/>
      <c r="F6837" s="703">
        <f t="shared" si="1903"/>
        <v>0</v>
      </c>
      <c r="G6837" s="510"/>
      <c r="H6837" s="426"/>
      <c r="I6837" s="422">
        <f t="shared" si="1905"/>
        <v>0</v>
      </c>
      <c r="J6837" s="422">
        <f t="shared" si="1906"/>
        <v>0</v>
      </c>
      <c r="K6837" s="419"/>
      <c r="L6837" s="423">
        <f t="shared" si="1907"/>
        <v>0</v>
      </c>
      <c r="M6837" s="423">
        <f t="shared" si="1908"/>
        <v>0</v>
      </c>
      <c r="N6837" s="422">
        <f t="shared" si="1909"/>
        <v>0</v>
      </c>
      <c r="O6837" s="422">
        <f t="shared" si="1910"/>
        <v>0</v>
      </c>
      <c r="P6837" s="420"/>
      <c r="Q6837" s="532"/>
      <c r="R6837" s="526" t="str">
        <f t="shared" si="1912"/>
        <v/>
      </c>
      <c r="S6837" s="526" t="str">
        <f t="shared" si="1911"/>
        <v/>
      </c>
      <c r="V6837" s="433" t="str">
        <f>VLOOKUP(A6837,[3]Cartilha!$A:$A,1,FALSE)</f>
        <v>x</v>
      </c>
      <c r="W6837" s="367"/>
    </row>
    <row r="6838" spans="1:23" ht="12" hidden="1" thickBot="1" x14ac:dyDescent="0.25">
      <c r="A6838" s="688" t="s">
        <v>184</v>
      </c>
      <c r="B6838" s="692"/>
      <c r="C6838" s="434"/>
      <c r="D6838" s="435">
        <v>0</v>
      </c>
      <c r="E6838" s="512"/>
      <c r="F6838" s="703">
        <f t="shared" si="1903"/>
        <v>0</v>
      </c>
      <c r="G6838" s="510"/>
      <c r="H6838" s="426"/>
      <c r="I6838" s="422">
        <f t="shared" si="1905"/>
        <v>0</v>
      </c>
      <c r="J6838" s="422">
        <f t="shared" si="1906"/>
        <v>0</v>
      </c>
      <c r="K6838" s="419"/>
      <c r="L6838" s="423">
        <f t="shared" si="1907"/>
        <v>0</v>
      </c>
      <c r="M6838" s="423">
        <f t="shared" si="1908"/>
        <v>0</v>
      </c>
      <c r="N6838" s="422">
        <f t="shared" si="1909"/>
        <v>0</v>
      </c>
      <c r="O6838" s="422">
        <f t="shared" si="1910"/>
        <v>0</v>
      </c>
      <c r="P6838" s="420"/>
      <c r="Q6838" s="532"/>
      <c r="R6838" s="526" t="str">
        <f t="shared" si="1912"/>
        <v/>
      </c>
      <c r="S6838" s="526" t="str">
        <f t="shared" si="1911"/>
        <v/>
      </c>
      <c r="V6838" s="433" t="str">
        <f>VLOOKUP(A6838,[3]Cartilha!$A:$A,1,FALSE)</f>
        <v>x</v>
      </c>
      <c r="W6838" s="367"/>
    </row>
    <row r="6839" spans="1:23" ht="12" hidden="1" thickBot="1" x14ac:dyDescent="0.25">
      <c r="A6839" s="688" t="s">
        <v>184</v>
      </c>
      <c r="B6839" s="692"/>
      <c r="C6839" s="434"/>
      <c r="D6839" s="435">
        <v>0</v>
      </c>
      <c r="E6839" s="512"/>
      <c r="F6839" s="703">
        <f t="shared" si="1903"/>
        <v>0</v>
      </c>
      <c r="G6839" s="510"/>
      <c r="H6839" s="426"/>
      <c r="I6839" s="422">
        <f t="shared" si="1905"/>
        <v>0</v>
      </c>
      <c r="J6839" s="422">
        <f t="shared" si="1906"/>
        <v>0</v>
      </c>
      <c r="K6839" s="419"/>
      <c r="L6839" s="423">
        <f t="shared" si="1907"/>
        <v>0</v>
      </c>
      <c r="M6839" s="423">
        <f t="shared" si="1908"/>
        <v>0</v>
      </c>
      <c r="N6839" s="422">
        <f t="shared" si="1909"/>
        <v>0</v>
      </c>
      <c r="O6839" s="422">
        <f t="shared" si="1910"/>
        <v>0</v>
      </c>
      <c r="P6839" s="420"/>
      <c r="Q6839" s="532"/>
      <c r="R6839" s="526" t="str">
        <f t="shared" si="1912"/>
        <v/>
      </c>
      <c r="S6839" s="526" t="str">
        <f t="shared" si="1911"/>
        <v/>
      </c>
      <c r="V6839" s="433" t="str">
        <f>VLOOKUP(A6839,[3]Cartilha!$A:$A,1,FALSE)</f>
        <v>x</v>
      </c>
      <c r="W6839" s="367"/>
    </row>
    <row r="6840" spans="1:23" ht="12" hidden="1" thickBot="1" x14ac:dyDescent="0.25">
      <c r="A6840" s="688" t="s">
        <v>184</v>
      </c>
      <c r="B6840" s="692"/>
      <c r="C6840" s="434"/>
      <c r="D6840" s="435">
        <v>0</v>
      </c>
      <c r="E6840" s="512"/>
      <c r="F6840" s="703">
        <f t="shared" si="1903"/>
        <v>0</v>
      </c>
      <c r="G6840" s="510"/>
      <c r="H6840" s="426"/>
      <c r="I6840" s="422">
        <f t="shared" si="1905"/>
        <v>0</v>
      </c>
      <c r="J6840" s="422">
        <f t="shared" si="1906"/>
        <v>0</v>
      </c>
      <c r="K6840" s="419"/>
      <c r="L6840" s="423">
        <f t="shared" si="1907"/>
        <v>0</v>
      </c>
      <c r="M6840" s="423">
        <f t="shared" si="1908"/>
        <v>0</v>
      </c>
      <c r="N6840" s="422">
        <f t="shared" si="1909"/>
        <v>0</v>
      </c>
      <c r="O6840" s="422">
        <f t="shared" si="1910"/>
        <v>0</v>
      </c>
      <c r="P6840" s="420"/>
      <c r="Q6840" s="532"/>
      <c r="R6840" s="526" t="str">
        <f t="shared" si="1912"/>
        <v/>
      </c>
      <c r="S6840" s="526" t="str">
        <f t="shared" si="1911"/>
        <v/>
      </c>
      <c r="V6840" s="433" t="str">
        <f>VLOOKUP(A6840,[3]Cartilha!$A:$A,1,FALSE)</f>
        <v>x</v>
      </c>
      <c r="W6840" s="367"/>
    </row>
    <row r="6841" spans="1:23" ht="12" hidden="1" thickBot="1" x14ac:dyDescent="0.25">
      <c r="A6841" s="688" t="s">
        <v>184</v>
      </c>
      <c r="B6841" s="692"/>
      <c r="C6841" s="434"/>
      <c r="D6841" s="435">
        <v>0</v>
      </c>
      <c r="E6841" s="512"/>
      <c r="F6841" s="703">
        <f t="shared" si="1903"/>
        <v>0</v>
      </c>
      <c r="G6841" s="510"/>
      <c r="H6841" s="426"/>
      <c r="I6841" s="422">
        <f t="shared" si="1905"/>
        <v>0</v>
      </c>
      <c r="J6841" s="422">
        <f t="shared" si="1906"/>
        <v>0</v>
      </c>
      <c r="K6841" s="419"/>
      <c r="L6841" s="423">
        <f t="shared" si="1907"/>
        <v>0</v>
      </c>
      <c r="M6841" s="423">
        <f t="shared" si="1908"/>
        <v>0</v>
      </c>
      <c r="N6841" s="422">
        <f t="shared" si="1909"/>
        <v>0</v>
      </c>
      <c r="O6841" s="422">
        <f t="shared" si="1910"/>
        <v>0</v>
      </c>
      <c r="P6841" s="420"/>
      <c r="Q6841" s="532"/>
      <c r="R6841" s="526" t="str">
        <f t="shared" si="1912"/>
        <v/>
      </c>
      <c r="S6841" s="526" t="str">
        <f t="shared" si="1911"/>
        <v/>
      </c>
      <c r="V6841" s="433" t="str">
        <f>VLOOKUP(A6841,[3]Cartilha!$A:$A,1,FALSE)</f>
        <v>x</v>
      </c>
      <c r="W6841" s="367"/>
    </row>
    <row r="6842" spans="1:23" ht="12" hidden="1" thickBot="1" x14ac:dyDescent="0.25">
      <c r="A6842" s="688" t="s">
        <v>184</v>
      </c>
      <c r="B6842" s="692"/>
      <c r="C6842" s="434"/>
      <c r="D6842" s="435">
        <v>0</v>
      </c>
      <c r="E6842" s="512"/>
      <c r="F6842" s="703">
        <f t="shared" si="1903"/>
        <v>0</v>
      </c>
      <c r="G6842" s="510"/>
      <c r="H6842" s="426"/>
      <c r="I6842" s="422">
        <f t="shared" si="1905"/>
        <v>0</v>
      </c>
      <c r="J6842" s="422">
        <f t="shared" si="1906"/>
        <v>0</v>
      </c>
      <c r="K6842" s="419"/>
      <c r="L6842" s="423">
        <f t="shared" si="1907"/>
        <v>0</v>
      </c>
      <c r="M6842" s="423">
        <f t="shared" si="1908"/>
        <v>0</v>
      </c>
      <c r="N6842" s="422">
        <f t="shared" si="1909"/>
        <v>0</v>
      </c>
      <c r="O6842" s="422">
        <f t="shared" si="1910"/>
        <v>0</v>
      </c>
      <c r="P6842" s="420"/>
      <c r="Q6842" s="532"/>
      <c r="R6842" s="526" t="str">
        <f t="shared" si="1912"/>
        <v/>
      </c>
      <c r="S6842" s="526" t="str">
        <f t="shared" si="1911"/>
        <v/>
      </c>
      <c r="V6842" s="433" t="str">
        <f>VLOOKUP(A6842,[3]Cartilha!$A:$A,1,FALSE)</f>
        <v>x</v>
      </c>
      <c r="W6842" s="367"/>
    </row>
    <row r="6843" spans="1:23" ht="12" hidden="1" thickBot="1" x14ac:dyDescent="0.25">
      <c r="A6843" s="688" t="s">
        <v>184</v>
      </c>
      <c r="B6843" s="692"/>
      <c r="C6843" s="434"/>
      <c r="D6843" s="435">
        <v>0</v>
      </c>
      <c r="E6843" s="512"/>
      <c r="F6843" s="703">
        <f t="shared" si="1903"/>
        <v>0</v>
      </c>
      <c r="G6843" s="510"/>
      <c r="H6843" s="426"/>
      <c r="I6843" s="422">
        <f t="shared" si="1905"/>
        <v>0</v>
      </c>
      <c r="J6843" s="422">
        <f t="shared" si="1906"/>
        <v>0</v>
      </c>
      <c r="K6843" s="419"/>
      <c r="L6843" s="423">
        <f t="shared" si="1907"/>
        <v>0</v>
      </c>
      <c r="M6843" s="423">
        <f t="shared" si="1908"/>
        <v>0</v>
      </c>
      <c r="N6843" s="422">
        <f t="shared" si="1909"/>
        <v>0</v>
      </c>
      <c r="O6843" s="422">
        <f t="shared" si="1910"/>
        <v>0</v>
      </c>
      <c r="P6843" s="420"/>
      <c r="Q6843" s="532"/>
      <c r="R6843" s="526" t="str">
        <f t="shared" si="1912"/>
        <v/>
      </c>
      <c r="S6843" s="526" t="str">
        <f t="shared" si="1911"/>
        <v/>
      </c>
      <c r="V6843" s="433" t="str">
        <f>VLOOKUP(A6843,[3]Cartilha!$A:$A,1,FALSE)</f>
        <v>x</v>
      </c>
      <c r="W6843" s="367"/>
    </row>
    <row r="6844" spans="1:23" ht="12" hidden="1" thickBot="1" x14ac:dyDescent="0.25">
      <c r="A6844" s="688" t="s">
        <v>184</v>
      </c>
      <c r="B6844" s="692"/>
      <c r="C6844" s="434"/>
      <c r="D6844" s="435">
        <v>0</v>
      </c>
      <c r="E6844" s="512"/>
      <c r="F6844" s="703">
        <f t="shared" si="1903"/>
        <v>0</v>
      </c>
      <c r="G6844" s="510"/>
      <c r="H6844" s="426"/>
      <c r="I6844" s="422">
        <f t="shared" si="1905"/>
        <v>0</v>
      </c>
      <c r="J6844" s="422">
        <f t="shared" si="1906"/>
        <v>0</v>
      </c>
      <c r="K6844" s="419"/>
      <c r="L6844" s="423">
        <f t="shared" si="1907"/>
        <v>0</v>
      </c>
      <c r="M6844" s="423">
        <f t="shared" si="1908"/>
        <v>0</v>
      </c>
      <c r="N6844" s="422">
        <f t="shared" si="1909"/>
        <v>0</v>
      </c>
      <c r="O6844" s="422">
        <f t="shared" si="1910"/>
        <v>0</v>
      </c>
      <c r="P6844" s="420"/>
      <c r="Q6844" s="532"/>
      <c r="R6844" s="526" t="str">
        <f t="shared" si="1912"/>
        <v/>
      </c>
      <c r="S6844" s="526" t="str">
        <f t="shared" si="1911"/>
        <v/>
      </c>
      <c r="V6844" s="433" t="str">
        <f>VLOOKUP(A6844,[3]Cartilha!$A:$A,1,FALSE)</f>
        <v>x</v>
      </c>
      <c r="W6844" s="367"/>
    </row>
    <row r="6845" spans="1:23" ht="12" hidden="1" thickBot="1" x14ac:dyDescent="0.25">
      <c r="A6845" s="688" t="s">
        <v>184</v>
      </c>
      <c r="B6845" s="692"/>
      <c r="C6845" s="434"/>
      <c r="D6845" s="435">
        <v>0</v>
      </c>
      <c r="E6845" s="512"/>
      <c r="F6845" s="703">
        <f t="shared" si="1903"/>
        <v>0</v>
      </c>
      <c r="G6845" s="510"/>
      <c r="H6845" s="426"/>
      <c r="I6845" s="422">
        <f t="shared" si="1905"/>
        <v>0</v>
      </c>
      <c r="J6845" s="422">
        <f t="shared" si="1906"/>
        <v>0</v>
      </c>
      <c r="K6845" s="419"/>
      <c r="L6845" s="423">
        <f t="shared" si="1907"/>
        <v>0</v>
      </c>
      <c r="M6845" s="423">
        <f t="shared" si="1908"/>
        <v>0</v>
      </c>
      <c r="N6845" s="422">
        <f t="shared" si="1909"/>
        <v>0</v>
      </c>
      <c r="O6845" s="422">
        <f t="shared" si="1910"/>
        <v>0</v>
      </c>
      <c r="P6845" s="420"/>
      <c r="Q6845" s="532"/>
      <c r="R6845" s="526" t="str">
        <f t="shared" si="1912"/>
        <v/>
      </c>
      <c r="S6845" s="526" t="str">
        <f t="shared" si="1911"/>
        <v/>
      </c>
      <c r="V6845" s="433" t="str">
        <f>VLOOKUP(A6845,[3]Cartilha!$A:$A,1,FALSE)</f>
        <v>x</v>
      </c>
      <c r="W6845" s="367"/>
    </row>
    <row r="6846" spans="1:23" ht="12" hidden="1" thickBot="1" x14ac:dyDescent="0.25">
      <c r="A6846" s="688" t="s">
        <v>184</v>
      </c>
      <c r="B6846" s="692"/>
      <c r="C6846" s="434"/>
      <c r="D6846" s="435">
        <v>0</v>
      </c>
      <c r="E6846" s="512"/>
      <c r="F6846" s="703">
        <f t="shared" si="1903"/>
        <v>0</v>
      </c>
      <c r="G6846" s="510"/>
      <c r="H6846" s="426"/>
      <c r="I6846" s="422">
        <f t="shared" si="1905"/>
        <v>0</v>
      </c>
      <c r="J6846" s="422">
        <f t="shared" si="1906"/>
        <v>0</v>
      </c>
      <c r="K6846" s="419"/>
      <c r="L6846" s="423">
        <f t="shared" si="1907"/>
        <v>0</v>
      </c>
      <c r="M6846" s="423">
        <f t="shared" si="1908"/>
        <v>0</v>
      </c>
      <c r="N6846" s="422">
        <f t="shared" si="1909"/>
        <v>0</v>
      </c>
      <c r="O6846" s="422">
        <f t="shared" si="1910"/>
        <v>0</v>
      </c>
      <c r="P6846" s="420"/>
      <c r="Q6846" s="532"/>
      <c r="R6846" s="526" t="str">
        <f t="shared" si="1912"/>
        <v/>
      </c>
      <c r="S6846" s="526" t="str">
        <f t="shared" si="1911"/>
        <v/>
      </c>
      <c r="V6846" s="433" t="str">
        <f>VLOOKUP(A6846,[3]Cartilha!$A:$A,1,FALSE)</f>
        <v>x</v>
      </c>
      <c r="W6846" s="367"/>
    </row>
    <row r="6847" spans="1:23" ht="12" hidden="1" thickBot="1" x14ac:dyDescent="0.25">
      <c r="A6847" s="688" t="s">
        <v>184</v>
      </c>
      <c r="B6847" s="692"/>
      <c r="C6847" s="434"/>
      <c r="D6847" s="435">
        <v>0</v>
      </c>
      <c r="E6847" s="512"/>
      <c r="F6847" s="703">
        <f t="shared" si="1903"/>
        <v>0</v>
      </c>
      <c r="G6847" s="510"/>
      <c r="H6847" s="426"/>
      <c r="I6847" s="422">
        <f t="shared" si="1905"/>
        <v>0</v>
      </c>
      <c r="J6847" s="422">
        <f t="shared" si="1906"/>
        <v>0</v>
      </c>
      <c r="K6847" s="419"/>
      <c r="L6847" s="423">
        <f t="shared" si="1907"/>
        <v>0</v>
      </c>
      <c r="M6847" s="423">
        <f t="shared" si="1908"/>
        <v>0</v>
      </c>
      <c r="N6847" s="422">
        <f t="shared" si="1909"/>
        <v>0</v>
      </c>
      <c r="O6847" s="422">
        <f t="shared" si="1910"/>
        <v>0</v>
      </c>
      <c r="P6847" s="420"/>
      <c r="Q6847" s="532"/>
      <c r="R6847" s="526" t="str">
        <f t="shared" si="1912"/>
        <v/>
      </c>
      <c r="S6847" s="526" t="str">
        <f t="shared" si="1911"/>
        <v/>
      </c>
      <c r="V6847" s="433" t="str">
        <f>VLOOKUP(A6847,[3]Cartilha!$A:$A,1,FALSE)</f>
        <v>x</v>
      </c>
      <c r="W6847" s="367"/>
    </row>
    <row r="6848" spans="1:23" ht="12" hidden="1" thickBot="1" x14ac:dyDescent="0.25">
      <c r="A6848" s="688" t="s">
        <v>184</v>
      </c>
      <c r="B6848" s="692"/>
      <c r="C6848" s="434"/>
      <c r="D6848" s="435">
        <v>0</v>
      </c>
      <c r="E6848" s="512"/>
      <c r="F6848" s="703">
        <f t="shared" si="1903"/>
        <v>0</v>
      </c>
      <c r="G6848" s="510"/>
      <c r="H6848" s="426"/>
      <c r="I6848" s="422">
        <f t="shared" si="1905"/>
        <v>0</v>
      </c>
      <c r="J6848" s="422">
        <f t="shared" si="1906"/>
        <v>0</v>
      </c>
      <c r="K6848" s="419"/>
      <c r="L6848" s="423">
        <f t="shared" si="1907"/>
        <v>0</v>
      </c>
      <c r="M6848" s="423">
        <f t="shared" si="1908"/>
        <v>0</v>
      </c>
      <c r="N6848" s="422">
        <f t="shared" si="1909"/>
        <v>0</v>
      </c>
      <c r="O6848" s="422">
        <f t="shared" si="1910"/>
        <v>0</v>
      </c>
      <c r="P6848" s="420"/>
      <c r="Q6848" s="532"/>
      <c r="R6848" s="526" t="str">
        <f t="shared" si="1912"/>
        <v/>
      </c>
      <c r="S6848" s="526" t="str">
        <f t="shared" si="1911"/>
        <v/>
      </c>
      <c r="V6848" s="433" t="str">
        <f>VLOOKUP(A6848,[3]Cartilha!$A:$A,1,FALSE)</f>
        <v>x</v>
      </c>
      <c r="W6848" s="367"/>
    </row>
    <row r="6849" spans="1:23" ht="12" hidden="1" thickBot="1" x14ac:dyDescent="0.25">
      <c r="A6849" s="688" t="s">
        <v>184</v>
      </c>
      <c r="B6849" s="692"/>
      <c r="C6849" s="434"/>
      <c r="D6849" s="435">
        <v>0</v>
      </c>
      <c r="E6849" s="512"/>
      <c r="F6849" s="703">
        <f t="shared" si="1903"/>
        <v>0</v>
      </c>
      <c r="G6849" s="510"/>
      <c r="H6849" s="426"/>
      <c r="I6849" s="422">
        <f t="shared" si="1905"/>
        <v>0</v>
      </c>
      <c r="J6849" s="422">
        <f t="shared" si="1906"/>
        <v>0</v>
      </c>
      <c r="K6849" s="419"/>
      <c r="L6849" s="423">
        <f t="shared" si="1907"/>
        <v>0</v>
      </c>
      <c r="M6849" s="423">
        <f t="shared" si="1908"/>
        <v>0</v>
      </c>
      <c r="N6849" s="422">
        <f t="shared" si="1909"/>
        <v>0</v>
      </c>
      <c r="O6849" s="422">
        <f t="shared" si="1910"/>
        <v>0</v>
      </c>
      <c r="P6849" s="420"/>
      <c r="Q6849" s="532"/>
      <c r="R6849" s="526" t="str">
        <f t="shared" si="1912"/>
        <v/>
      </c>
      <c r="S6849" s="526" t="str">
        <f t="shared" si="1911"/>
        <v/>
      </c>
      <c r="V6849" s="433" t="str">
        <f>VLOOKUP(A6849,[3]Cartilha!$A:$A,1,FALSE)</f>
        <v>x</v>
      </c>
      <c r="W6849" s="367"/>
    </row>
    <row r="6850" spans="1:23" ht="12" hidden="1" thickBot="1" x14ac:dyDescent="0.25">
      <c r="A6850" s="688" t="s">
        <v>184</v>
      </c>
      <c r="B6850" s="692"/>
      <c r="C6850" s="434"/>
      <c r="D6850" s="435">
        <v>0</v>
      </c>
      <c r="E6850" s="512"/>
      <c r="F6850" s="703">
        <f t="shared" si="1903"/>
        <v>0</v>
      </c>
      <c r="G6850" s="510"/>
      <c r="H6850" s="426"/>
      <c r="I6850" s="422">
        <f t="shared" si="1905"/>
        <v>0</v>
      </c>
      <c r="J6850" s="422">
        <f t="shared" si="1906"/>
        <v>0</v>
      </c>
      <c r="K6850" s="419"/>
      <c r="L6850" s="423">
        <f t="shared" si="1907"/>
        <v>0</v>
      </c>
      <c r="M6850" s="423">
        <f t="shared" si="1908"/>
        <v>0</v>
      </c>
      <c r="N6850" s="422">
        <f t="shared" si="1909"/>
        <v>0</v>
      </c>
      <c r="O6850" s="422">
        <f t="shared" si="1910"/>
        <v>0</v>
      </c>
      <c r="P6850" s="420"/>
      <c r="Q6850" s="532"/>
      <c r="R6850" s="526" t="str">
        <f t="shared" si="1912"/>
        <v/>
      </c>
      <c r="S6850" s="526" t="str">
        <f t="shared" si="1911"/>
        <v/>
      </c>
      <c r="V6850" s="433" t="str">
        <f>VLOOKUP(A6850,[3]Cartilha!$A:$A,1,FALSE)</f>
        <v>x</v>
      </c>
      <c r="W6850" s="367"/>
    </row>
    <row r="6851" spans="1:23" ht="12" hidden="1" thickBot="1" x14ac:dyDescent="0.25">
      <c r="A6851" s="688" t="s">
        <v>184</v>
      </c>
      <c r="B6851" s="692"/>
      <c r="C6851" s="434"/>
      <c r="D6851" s="435">
        <v>0</v>
      </c>
      <c r="E6851" s="512"/>
      <c r="F6851" s="703">
        <f t="shared" si="1903"/>
        <v>0</v>
      </c>
      <c r="G6851" s="510"/>
      <c r="H6851" s="426"/>
      <c r="I6851" s="422">
        <f t="shared" si="1905"/>
        <v>0</v>
      </c>
      <c r="J6851" s="422">
        <f t="shared" si="1906"/>
        <v>0</v>
      </c>
      <c r="K6851" s="419"/>
      <c r="L6851" s="423">
        <f t="shared" si="1907"/>
        <v>0</v>
      </c>
      <c r="M6851" s="423">
        <f t="shared" si="1908"/>
        <v>0</v>
      </c>
      <c r="N6851" s="422">
        <f t="shared" si="1909"/>
        <v>0</v>
      </c>
      <c r="O6851" s="422">
        <f t="shared" si="1910"/>
        <v>0</v>
      </c>
      <c r="P6851" s="420"/>
      <c r="Q6851" s="532"/>
      <c r="R6851" s="526" t="str">
        <f t="shared" si="1912"/>
        <v/>
      </c>
      <c r="S6851" s="526" t="str">
        <f t="shared" si="1911"/>
        <v/>
      </c>
      <c r="V6851" s="433" t="str">
        <f>VLOOKUP(A6851,[3]Cartilha!$A:$A,1,FALSE)</f>
        <v>x</v>
      </c>
      <c r="W6851" s="367"/>
    </row>
    <row r="6852" spans="1:23" ht="12" hidden="1" thickBot="1" x14ac:dyDescent="0.25">
      <c r="A6852" s="688" t="s">
        <v>184</v>
      </c>
      <c r="B6852" s="692"/>
      <c r="C6852" s="434"/>
      <c r="D6852" s="435">
        <v>0</v>
      </c>
      <c r="E6852" s="512"/>
      <c r="F6852" s="702">
        <f t="shared" si="1903"/>
        <v>0</v>
      </c>
      <c r="G6852" s="510"/>
      <c r="H6852" s="426"/>
      <c r="I6852" s="422">
        <f t="shared" si="1905"/>
        <v>0</v>
      </c>
      <c r="J6852" s="422">
        <f t="shared" si="1906"/>
        <v>0</v>
      </c>
      <c r="K6852" s="419"/>
      <c r="L6852" s="423">
        <f t="shared" si="1907"/>
        <v>0</v>
      </c>
      <c r="M6852" s="423">
        <f t="shared" si="1908"/>
        <v>0</v>
      </c>
      <c r="N6852" s="422">
        <f t="shared" si="1909"/>
        <v>0</v>
      </c>
      <c r="O6852" s="422">
        <f t="shared" si="1910"/>
        <v>0</v>
      </c>
      <c r="P6852" s="420"/>
      <c r="Q6852" s="532"/>
      <c r="R6852" s="526" t="str">
        <f t="shared" si="1912"/>
        <v/>
      </c>
      <c r="S6852" s="526" t="str">
        <f t="shared" si="1911"/>
        <v/>
      </c>
      <c r="V6852" s="433" t="str">
        <f>VLOOKUP(A6852,[3]Cartilha!$A:$A,1,FALSE)</f>
        <v>x</v>
      </c>
      <c r="W6852" s="367"/>
    </row>
    <row r="6853" spans="1:23" ht="12" thickBot="1" x14ac:dyDescent="0.25">
      <c r="A6853" s="607" t="s">
        <v>2134</v>
      </c>
      <c r="B6853" s="608"/>
      <c r="C6853" s="682" t="s">
        <v>2138</v>
      </c>
      <c r="D6853" s="683">
        <v>0</v>
      </c>
      <c r="E6853" s="690"/>
      <c r="F6853" s="685">
        <f t="shared" si="1903"/>
        <v>0</v>
      </c>
      <c r="G6853" s="505"/>
      <c r="H6853" s="505"/>
      <c r="I6853" s="413"/>
      <c r="J6853" s="413"/>
      <c r="K6853" s="414">
        <f>SUM(J6855:J7031)</f>
        <v>629.36</v>
      </c>
      <c r="L6853" s="505"/>
      <c r="M6853" s="505"/>
      <c r="N6853" s="413"/>
      <c r="O6853" s="415"/>
      <c r="P6853" s="414">
        <f>SUM(O6855:O7031)</f>
        <v>629.36</v>
      </c>
      <c r="Q6853" s="525" t="str">
        <f>IF(OR(K6853&gt;0,P6853&gt;0),"X","")</f>
        <v>X</v>
      </c>
      <c r="R6853" s="526" t="str">
        <f t="shared" si="1912"/>
        <v>x</v>
      </c>
      <c r="S6853" s="526" t="str">
        <f t="shared" si="1911"/>
        <v>x</v>
      </c>
      <c r="V6853" s="433" t="str">
        <f>VLOOKUP(A6853,[3]Cartilha!$A:$A,1,FALSE)</f>
        <v>12</v>
      </c>
      <c r="W6853" s="367"/>
    </row>
    <row r="6854" spans="1:23" hidden="1" x14ac:dyDescent="0.2">
      <c r="A6854" s="643" t="s">
        <v>159</v>
      </c>
      <c r="B6854" s="616"/>
      <c r="C6854" s="644" t="s">
        <v>10</v>
      </c>
      <c r="D6854" s="633">
        <v>0</v>
      </c>
      <c r="E6854" s="621"/>
      <c r="F6854" s="618">
        <f t="shared" si="1903"/>
        <v>0</v>
      </c>
      <c r="G6854" s="518"/>
      <c r="H6854" s="446"/>
      <c r="I6854" s="447"/>
      <c r="J6854" s="448"/>
      <c r="K6854" s="419"/>
      <c r="L6854" s="446"/>
      <c r="M6854" s="446"/>
      <c r="N6854" s="447"/>
      <c r="O6854" s="448"/>
      <c r="P6854" s="420"/>
      <c r="Q6854" s="525" t="str">
        <f>IF(OR(SUM(J6855:J6894)&gt;0,SUM(O6855:O6894)&gt;0),"xx","")</f>
        <v/>
      </c>
      <c r="R6854" s="526"/>
      <c r="S6854" s="526" t="str">
        <f t="shared" si="1911"/>
        <v/>
      </c>
      <c r="V6854" s="433" t="str">
        <f>VLOOKUP(A6854,[3]Cartilha!$A:$A,1,FALSE)</f>
        <v>12.1</v>
      </c>
      <c r="W6854" s="367"/>
    </row>
    <row r="6855" spans="1:23" hidden="1" x14ac:dyDescent="0.2">
      <c r="A6855" s="623" t="s">
        <v>2135</v>
      </c>
      <c r="B6855" s="616"/>
      <c r="C6855" s="620" t="s">
        <v>11</v>
      </c>
      <c r="D6855" s="612">
        <v>0</v>
      </c>
      <c r="E6855" s="621"/>
      <c r="F6855" s="614">
        <f t="shared" si="1903"/>
        <v>0</v>
      </c>
      <c r="G6855" s="518"/>
      <c r="H6855" s="446"/>
      <c r="I6855" s="447"/>
      <c r="J6855" s="448"/>
      <c r="K6855" s="419"/>
      <c r="L6855" s="461"/>
      <c r="M6855" s="446"/>
      <c r="N6855" s="447"/>
      <c r="O6855" s="448"/>
      <c r="P6855" s="420"/>
      <c r="Q6855" s="525" t="str">
        <f>IF(OR(SUM(J6856:J6893)&gt;0,SUM(O6856:O6893)&gt;0),"xx","")</f>
        <v/>
      </c>
      <c r="R6855" s="526"/>
      <c r="S6855" s="526" t="str">
        <f t="shared" si="1911"/>
        <v/>
      </c>
      <c r="V6855" s="433" t="str">
        <f>VLOOKUP(A6855,[3]Cartilha!$A:$A,1,FALSE)</f>
        <v>12.1.2</v>
      </c>
      <c r="W6855" s="367"/>
    </row>
    <row r="6856" spans="1:23" hidden="1" x14ac:dyDescent="0.2">
      <c r="A6856" s="623">
        <v>99802</v>
      </c>
      <c r="B6856" s="616" t="s">
        <v>3171</v>
      </c>
      <c r="C6856" s="620" t="s">
        <v>3160</v>
      </c>
      <c r="D6856" s="612" t="s">
        <v>170</v>
      </c>
      <c r="E6856" s="621">
        <v>0.54</v>
      </c>
      <c r="F6856" s="614">
        <f t="shared" si="1903"/>
        <v>0.65</v>
      </c>
      <c r="G6856" s="518"/>
      <c r="H6856" s="423"/>
      <c r="I6856" s="424">
        <f t="shared" ref="I6856:I6887" si="1913">IF(ISBLANK(E6856),0,ROUND(F6856*G6856,2))</f>
        <v>0</v>
      </c>
      <c r="J6856" s="448">
        <f t="shared" ref="J6856:J6887" si="1914">IF(ISBLANK(G6856),0,ROUND(G6856*H6856,2))</f>
        <v>0</v>
      </c>
      <c r="K6856" s="419"/>
      <c r="L6856" s="461">
        <f t="shared" ref="L6856:L6893" si="1915">G6856</f>
        <v>0</v>
      </c>
      <c r="M6856" s="423">
        <f t="shared" ref="M6856:M6893" si="1916">H6856</f>
        <v>0</v>
      </c>
      <c r="N6856" s="424">
        <f t="shared" ref="N6856:N6893" si="1917">IF(ISBLANK(E6856),0,ROUND(F6856*L6856,2))</f>
        <v>0</v>
      </c>
      <c r="O6856" s="448">
        <f t="shared" ref="O6856:O6893" si="1918">IF(ISBLANK(L6856),0,ROUND(L6856*M6856,2))</f>
        <v>0</v>
      </c>
      <c r="P6856" s="420"/>
      <c r="Q6856" s="532"/>
      <c r="R6856" s="526" t="str">
        <f t="shared" ref="R6856:R6887" si="1919">IF(Q6856="X","x",IF(Q6856="xx","x",IF(O6856&gt;0,"x","")))</f>
        <v/>
      </c>
      <c r="S6856" s="526" t="str">
        <f t="shared" si="1911"/>
        <v/>
      </c>
      <c r="V6856" s="433">
        <f>VLOOKUP(A6856,[3]Cartilha!$A:$A,1,FALSE)</f>
        <v>99802</v>
      </c>
      <c r="W6856" s="367"/>
    </row>
    <row r="6857" spans="1:23" hidden="1" x14ac:dyDescent="0.2">
      <c r="A6857" s="623">
        <v>99803</v>
      </c>
      <c r="B6857" s="616" t="s">
        <v>3171</v>
      </c>
      <c r="C6857" s="620" t="s">
        <v>3161</v>
      </c>
      <c r="D6857" s="612" t="s">
        <v>170</v>
      </c>
      <c r="E6857" s="621">
        <v>2.12</v>
      </c>
      <c r="F6857" s="614">
        <f t="shared" si="1903"/>
        <v>2.56</v>
      </c>
      <c r="G6857" s="518"/>
      <c r="H6857" s="423"/>
      <c r="I6857" s="424">
        <f t="shared" si="1913"/>
        <v>0</v>
      </c>
      <c r="J6857" s="448">
        <f t="shared" si="1914"/>
        <v>0</v>
      </c>
      <c r="K6857" s="419"/>
      <c r="L6857" s="461">
        <f t="shared" si="1915"/>
        <v>0</v>
      </c>
      <c r="M6857" s="423">
        <f t="shared" si="1916"/>
        <v>0</v>
      </c>
      <c r="N6857" s="424">
        <f t="shared" si="1917"/>
        <v>0</v>
      </c>
      <c r="O6857" s="448">
        <f t="shared" si="1918"/>
        <v>0</v>
      </c>
      <c r="P6857" s="420"/>
      <c r="Q6857" s="532"/>
      <c r="R6857" s="526" t="str">
        <f t="shared" si="1919"/>
        <v/>
      </c>
      <c r="S6857" s="526" t="str">
        <f t="shared" si="1911"/>
        <v/>
      </c>
      <c r="V6857" s="433">
        <f>VLOOKUP(A6857,[3]Cartilha!$A:$A,1,FALSE)</f>
        <v>99803</v>
      </c>
      <c r="W6857" s="367"/>
    </row>
    <row r="6858" spans="1:23" hidden="1" x14ac:dyDescent="0.2">
      <c r="A6858" s="623">
        <v>99804</v>
      </c>
      <c r="B6858" s="616" t="s">
        <v>3171</v>
      </c>
      <c r="C6858" s="620" t="s">
        <v>6996</v>
      </c>
      <c r="D6858" s="612" t="s">
        <v>170</v>
      </c>
      <c r="E6858" s="621">
        <v>5.48</v>
      </c>
      <c r="F6858" s="614">
        <f t="shared" si="1903"/>
        <v>6.61</v>
      </c>
      <c r="G6858" s="518"/>
      <c r="H6858" s="423"/>
      <c r="I6858" s="424">
        <f t="shared" si="1913"/>
        <v>0</v>
      </c>
      <c r="J6858" s="448">
        <f t="shared" si="1914"/>
        <v>0</v>
      </c>
      <c r="K6858" s="419"/>
      <c r="L6858" s="461">
        <f t="shared" si="1915"/>
        <v>0</v>
      </c>
      <c r="M6858" s="423">
        <f t="shared" si="1916"/>
        <v>0</v>
      </c>
      <c r="N6858" s="424">
        <f t="shared" si="1917"/>
        <v>0</v>
      </c>
      <c r="O6858" s="448">
        <f t="shared" si="1918"/>
        <v>0</v>
      </c>
      <c r="P6858" s="420"/>
      <c r="Q6858" s="532"/>
      <c r="R6858" s="526" t="str">
        <f t="shared" si="1919"/>
        <v/>
      </c>
      <c r="S6858" s="526" t="str">
        <f t="shared" si="1911"/>
        <v/>
      </c>
      <c r="V6858" s="433">
        <f>VLOOKUP(A6858,[3]Cartilha!$A:$A,1,FALSE)</f>
        <v>99804</v>
      </c>
      <c r="W6858" s="367"/>
    </row>
    <row r="6859" spans="1:23" hidden="1" x14ac:dyDescent="0.2">
      <c r="A6859" s="623">
        <v>99805</v>
      </c>
      <c r="B6859" s="616" t="s">
        <v>3171</v>
      </c>
      <c r="C6859" s="620" t="s">
        <v>3162</v>
      </c>
      <c r="D6859" s="612" t="s">
        <v>170</v>
      </c>
      <c r="E6859" s="621">
        <v>11.36</v>
      </c>
      <c r="F6859" s="614">
        <f t="shared" si="1903"/>
        <v>13.7</v>
      </c>
      <c r="G6859" s="518"/>
      <c r="H6859" s="423"/>
      <c r="I6859" s="424">
        <f t="shared" si="1913"/>
        <v>0</v>
      </c>
      <c r="J6859" s="448">
        <f t="shared" si="1914"/>
        <v>0</v>
      </c>
      <c r="K6859" s="419"/>
      <c r="L6859" s="461">
        <f t="shared" si="1915"/>
        <v>0</v>
      </c>
      <c r="M6859" s="423">
        <f t="shared" si="1916"/>
        <v>0</v>
      </c>
      <c r="N6859" s="424">
        <f t="shared" si="1917"/>
        <v>0</v>
      </c>
      <c r="O6859" s="448">
        <f t="shared" si="1918"/>
        <v>0</v>
      </c>
      <c r="P6859" s="420"/>
      <c r="Q6859" s="532"/>
      <c r="R6859" s="526" t="str">
        <f t="shared" si="1919"/>
        <v/>
      </c>
      <c r="S6859" s="526" t="str">
        <f t="shared" si="1911"/>
        <v/>
      </c>
      <c r="V6859" s="433">
        <f>VLOOKUP(A6859,[3]Cartilha!$A:$A,1,FALSE)</f>
        <v>99805</v>
      </c>
      <c r="W6859" s="367"/>
    </row>
    <row r="6860" spans="1:23" hidden="1" x14ac:dyDescent="0.2">
      <c r="A6860" s="623">
        <v>99806</v>
      </c>
      <c r="B6860" s="616" t="s">
        <v>3171</v>
      </c>
      <c r="C6860" s="620" t="s">
        <v>3164</v>
      </c>
      <c r="D6860" s="612" t="s">
        <v>170</v>
      </c>
      <c r="E6860" s="621">
        <v>0.87</v>
      </c>
      <c r="F6860" s="614">
        <f t="shared" si="1903"/>
        <v>1.05</v>
      </c>
      <c r="G6860" s="518"/>
      <c r="H6860" s="423"/>
      <c r="I6860" s="424">
        <f t="shared" si="1913"/>
        <v>0</v>
      </c>
      <c r="J6860" s="448">
        <f t="shared" si="1914"/>
        <v>0</v>
      </c>
      <c r="K6860" s="419"/>
      <c r="L6860" s="461">
        <f t="shared" si="1915"/>
        <v>0</v>
      </c>
      <c r="M6860" s="423">
        <f t="shared" si="1916"/>
        <v>0</v>
      </c>
      <c r="N6860" s="424">
        <f t="shared" si="1917"/>
        <v>0</v>
      </c>
      <c r="O6860" s="448">
        <f t="shared" si="1918"/>
        <v>0</v>
      </c>
      <c r="P6860" s="420"/>
      <c r="Q6860" s="532"/>
      <c r="R6860" s="526" t="str">
        <f t="shared" si="1919"/>
        <v/>
      </c>
      <c r="S6860" s="526" t="str">
        <f t="shared" si="1911"/>
        <v/>
      </c>
      <c r="V6860" s="433">
        <f>VLOOKUP(A6860,[3]Cartilha!$A:$A,1,FALSE)</f>
        <v>99806</v>
      </c>
      <c r="W6860" s="367"/>
    </row>
    <row r="6861" spans="1:23" hidden="1" x14ac:dyDescent="0.2">
      <c r="A6861" s="623">
        <v>99807</v>
      </c>
      <c r="B6861" s="616" t="s">
        <v>3171</v>
      </c>
      <c r="C6861" s="620" t="s">
        <v>6997</v>
      </c>
      <c r="D6861" s="612" t="s">
        <v>170</v>
      </c>
      <c r="E6861" s="621">
        <v>1.65</v>
      </c>
      <c r="F6861" s="614">
        <f t="shared" si="1903"/>
        <v>1.99</v>
      </c>
      <c r="G6861" s="518"/>
      <c r="H6861" s="423"/>
      <c r="I6861" s="424">
        <f t="shared" si="1913"/>
        <v>0</v>
      </c>
      <c r="J6861" s="448">
        <f t="shared" si="1914"/>
        <v>0</v>
      </c>
      <c r="K6861" s="419"/>
      <c r="L6861" s="461">
        <f t="shared" si="1915"/>
        <v>0</v>
      </c>
      <c r="M6861" s="423">
        <f t="shared" si="1916"/>
        <v>0</v>
      </c>
      <c r="N6861" s="424">
        <f t="shared" si="1917"/>
        <v>0</v>
      </c>
      <c r="O6861" s="448">
        <f t="shared" si="1918"/>
        <v>0</v>
      </c>
      <c r="P6861" s="420"/>
      <c r="Q6861" s="532"/>
      <c r="R6861" s="526" t="str">
        <f t="shared" si="1919"/>
        <v/>
      </c>
      <c r="S6861" s="526" t="str">
        <f t="shared" si="1911"/>
        <v/>
      </c>
      <c r="V6861" s="433">
        <f>VLOOKUP(A6861,[3]Cartilha!$A:$A,1,FALSE)</f>
        <v>99807</v>
      </c>
      <c r="W6861" s="367"/>
    </row>
    <row r="6862" spans="1:23" hidden="1" x14ac:dyDescent="0.2">
      <c r="A6862" s="623">
        <v>99808</v>
      </c>
      <c r="B6862" s="616" t="s">
        <v>3171</v>
      </c>
      <c r="C6862" s="620" t="s">
        <v>3165</v>
      </c>
      <c r="D6862" s="612" t="s">
        <v>170</v>
      </c>
      <c r="E6862" s="621">
        <v>3.92</v>
      </c>
      <c r="F6862" s="614">
        <f t="shared" si="1903"/>
        <v>4.7300000000000004</v>
      </c>
      <c r="G6862" s="518"/>
      <c r="H6862" s="423"/>
      <c r="I6862" s="424">
        <f t="shared" si="1913"/>
        <v>0</v>
      </c>
      <c r="J6862" s="448">
        <f t="shared" si="1914"/>
        <v>0</v>
      </c>
      <c r="K6862" s="419"/>
      <c r="L6862" s="461">
        <f t="shared" si="1915"/>
        <v>0</v>
      </c>
      <c r="M6862" s="423">
        <f t="shared" si="1916"/>
        <v>0</v>
      </c>
      <c r="N6862" s="424">
        <f t="shared" si="1917"/>
        <v>0</v>
      </c>
      <c r="O6862" s="448">
        <f t="shared" si="1918"/>
        <v>0</v>
      </c>
      <c r="P6862" s="420"/>
      <c r="Q6862" s="532"/>
      <c r="R6862" s="526" t="str">
        <f t="shared" si="1919"/>
        <v/>
      </c>
      <c r="S6862" s="526" t="str">
        <f t="shared" si="1911"/>
        <v/>
      </c>
      <c r="V6862" s="433">
        <f>VLOOKUP(A6862,[3]Cartilha!$A:$A,1,FALSE)</f>
        <v>99808</v>
      </c>
      <c r="W6862" s="367"/>
    </row>
    <row r="6863" spans="1:23" hidden="1" x14ac:dyDescent="0.2">
      <c r="A6863" s="623">
        <v>99809</v>
      </c>
      <c r="B6863" s="616" t="s">
        <v>3171</v>
      </c>
      <c r="C6863" s="620" t="s">
        <v>3163</v>
      </c>
      <c r="D6863" s="612" t="s">
        <v>170</v>
      </c>
      <c r="E6863" s="621">
        <v>6.03</v>
      </c>
      <c r="F6863" s="614">
        <f t="shared" si="1903"/>
        <v>7.27</v>
      </c>
      <c r="G6863" s="518"/>
      <c r="H6863" s="423"/>
      <c r="I6863" s="424">
        <f t="shared" si="1913"/>
        <v>0</v>
      </c>
      <c r="J6863" s="448">
        <f t="shared" si="1914"/>
        <v>0</v>
      </c>
      <c r="K6863" s="419"/>
      <c r="L6863" s="461">
        <f t="shared" si="1915"/>
        <v>0</v>
      </c>
      <c r="M6863" s="423">
        <f t="shared" si="1916"/>
        <v>0</v>
      </c>
      <c r="N6863" s="424">
        <f t="shared" si="1917"/>
        <v>0</v>
      </c>
      <c r="O6863" s="448">
        <f t="shared" si="1918"/>
        <v>0</v>
      </c>
      <c r="P6863" s="420"/>
      <c r="Q6863" s="532"/>
      <c r="R6863" s="526" t="str">
        <f t="shared" si="1919"/>
        <v/>
      </c>
      <c r="S6863" s="526" t="str">
        <f t="shared" si="1911"/>
        <v/>
      </c>
      <c r="V6863" s="433">
        <f>VLOOKUP(A6863,[3]Cartilha!$A:$A,1,FALSE)</f>
        <v>99809</v>
      </c>
      <c r="W6863" s="367"/>
    </row>
    <row r="6864" spans="1:23" hidden="1" x14ac:dyDescent="0.2">
      <c r="A6864" s="623">
        <v>99810</v>
      </c>
      <c r="B6864" s="616" t="s">
        <v>3171</v>
      </c>
      <c r="C6864" s="620" t="s">
        <v>6998</v>
      </c>
      <c r="D6864" s="612" t="s">
        <v>170</v>
      </c>
      <c r="E6864" s="621">
        <v>7.49</v>
      </c>
      <c r="F6864" s="614">
        <f t="shared" si="1903"/>
        <v>9.0299999999999994</v>
      </c>
      <c r="G6864" s="518"/>
      <c r="H6864" s="423"/>
      <c r="I6864" s="424">
        <f t="shared" si="1913"/>
        <v>0</v>
      </c>
      <c r="J6864" s="448">
        <f t="shared" si="1914"/>
        <v>0</v>
      </c>
      <c r="K6864" s="419"/>
      <c r="L6864" s="461">
        <f t="shared" si="1915"/>
        <v>0</v>
      </c>
      <c r="M6864" s="423">
        <f t="shared" si="1916"/>
        <v>0</v>
      </c>
      <c r="N6864" s="424">
        <f t="shared" si="1917"/>
        <v>0</v>
      </c>
      <c r="O6864" s="448">
        <f t="shared" si="1918"/>
        <v>0</v>
      </c>
      <c r="P6864" s="420"/>
      <c r="Q6864" s="532"/>
      <c r="R6864" s="526" t="str">
        <f t="shared" si="1919"/>
        <v/>
      </c>
      <c r="S6864" s="526" t="str">
        <f t="shared" si="1911"/>
        <v/>
      </c>
      <c r="V6864" s="433">
        <f>VLOOKUP(A6864,[3]Cartilha!$A:$A,1,FALSE)</f>
        <v>99810</v>
      </c>
      <c r="W6864" s="367"/>
    </row>
    <row r="6865" spans="1:23" hidden="1" x14ac:dyDescent="0.2">
      <c r="A6865" s="623">
        <v>99811</v>
      </c>
      <c r="B6865" s="616" t="s">
        <v>3171</v>
      </c>
      <c r="C6865" s="620" t="s">
        <v>3166</v>
      </c>
      <c r="D6865" s="612" t="s">
        <v>170</v>
      </c>
      <c r="E6865" s="621">
        <v>3.6</v>
      </c>
      <c r="F6865" s="614">
        <f t="shared" si="1903"/>
        <v>4.34</v>
      </c>
      <c r="G6865" s="518"/>
      <c r="H6865" s="423"/>
      <c r="I6865" s="424">
        <f t="shared" si="1913"/>
        <v>0</v>
      </c>
      <c r="J6865" s="448">
        <f t="shared" si="1914"/>
        <v>0</v>
      </c>
      <c r="K6865" s="419"/>
      <c r="L6865" s="461">
        <f t="shared" si="1915"/>
        <v>0</v>
      </c>
      <c r="M6865" s="423">
        <f t="shared" si="1916"/>
        <v>0</v>
      </c>
      <c r="N6865" s="424">
        <f t="shared" si="1917"/>
        <v>0</v>
      </c>
      <c r="O6865" s="448">
        <f t="shared" si="1918"/>
        <v>0</v>
      </c>
      <c r="P6865" s="420"/>
      <c r="Q6865" s="532"/>
      <c r="R6865" s="526" t="str">
        <f t="shared" si="1919"/>
        <v/>
      </c>
      <c r="S6865" s="526" t="str">
        <f t="shared" si="1911"/>
        <v/>
      </c>
      <c r="V6865" s="433">
        <f>VLOOKUP(A6865,[3]Cartilha!$A:$A,1,FALSE)</f>
        <v>99811</v>
      </c>
      <c r="W6865" s="367"/>
    </row>
    <row r="6866" spans="1:23" hidden="1" x14ac:dyDescent="0.2">
      <c r="A6866" s="623">
        <v>99812</v>
      </c>
      <c r="B6866" s="616" t="s">
        <v>3171</v>
      </c>
      <c r="C6866" s="620" t="s">
        <v>3167</v>
      </c>
      <c r="D6866" s="612" t="s">
        <v>170</v>
      </c>
      <c r="E6866" s="621">
        <v>1.1499999999999999</v>
      </c>
      <c r="F6866" s="614">
        <f t="shared" si="1903"/>
        <v>1.39</v>
      </c>
      <c r="G6866" s="518"/>
      <c r="H6866" s="423"/>
      <c r="I6866" s="424">
        <f t="shared" si="1913"/>
        <v>0</v>
      </c>
      <c r="J6866" s="448">
        <f t="shared" si="1914"/>
        <v>0</v>
      </c>
      <c r="K6866" s="419"/>
      <c r="L6866" s="461">
        <f t="shared" si="1915"/>
        <v>0</v>
      </c>
      <c r="M6866" s="423">
        <f t="shared" si="1916"/>
        <v>0</v>
      </c>
      <c r="N6866" s="424">
        <f t="shared" si="1917"/>
        <v>0</v>
      </c>
      <c r="O6866" s="448">
        <f t="shared" si="1918"/>
        <v>0</v>
      </c>
      <c r="P6866" s="420"/>
      <c r="Q6866" s="532"/>
      <c r="R6866" s="526" t="str">
        <f t="shared" si="1919"/>
        <v/>
      </c>
      <c r="S6866" s="526" t="str">
        <f t="shared" si="1911"/>
        <v/>
      </c>
      <c r="V6866" s="433">
        <f>VLOOKUP(A6866,[3]Cartilha!$A:$A,1,FALSE)</f>
        <v>99812</v>
      </c>
      <c r="W6866" s="367"/>
    </row>
    <row r="6867" spans="1:23" hidden="1" x14ac:dyDescent="0.2">
      <c r="A6867" s="623">
        <v>99813</v>
      </c>
      <c r="B6867" s="616" t="s">
        <v>3171</v>
      </c>
      <c r="C6867" s="620" t="s">
        <v>6999</v>
      </c>
      <c r="D6867" s="612" t="s">
        <v>170</v>
      </c>
      <c r="E6867" s="621">
        <v>0.97</v>
      </c>
      <c r="F6867" s="614">
        <f t="shared" si="1903"/>
        <v>1.17</v>
      </c>
      <c r="G6867" s="518"/>
      <c r="H6867" s="423"/>
      <c r="I6867" s="424">
        <f t="shared" si="1913"/>
        <v>0</v>
      </c>
      <c r="J6867" s="448">
        <f t="shared" si="1914"/>
        <v>0</v>
      </c>
      <c r="K6867" s="419"/>
      <c r="L6867" s="461">
        <f t="shared" si="1915"/>
        <v>0</v>
      </c>
      <c r="M6867" s="423">
        <f t="shared" si="1916"/>
        <v>0</v>
      </c>
      <c r="N6867" s="424">
        <f t="shared" si="1917"/>
        <v>0</v>
      </c>
      <c r="O6867" s="448">
        <f t="shared" si="1918"/>
        <v>0</v>
      </c>
      <c r="P6867" s="420"/>
      <c r="Q6867" s="532"/>
      <c r="R6867" s="526" t="str">
        <f t="shared" si="1919"/>
        <v/>
      </c>
      <c r="S6867" s="526" t="str">
        <f t="shared" si="1911"/>
        <v/>
      </c>
      <c r="V6867" s="433">
        <f>VLOOKUP(A6867,[3]Cartilha!$A:$A,1,FALSE)</f>
        <v>99813</v>
      </c>
      <c r="W6867" s="367"/>
    </row>
    <row r="6868" spans="1:23" hidden="1" x14ac:dyDescent="0.2">
      <c r="A6868" s="623">
        <v>99814</v>
      </c>
      <c r="B6868" s="616" t="s">
        <v>3171</v>
      </c>
      <c r="C6868" s="620" t="s">
        <v>3168</v>
      </c>
      <c r="D6868" s="612" t="s">
        <v>170</v>
      </c>
      <c r="E6868" s="621">
        <v>2</v>
      </c>
      <c r="F6868" s="614">
        <f t="shared" si="1903"/>
        <v>2.41</v>
      </c>
      <c r="G6868" s="518"/>
      <c r="H6868" s="423"/>
      <c r="I6868" s="424">
        <f t="shared" si="1913"/>
        <v>0</v>
      </c>
      <c r="J6868" s="448">
        <f t="shared" si="1914"/>
        <v>0</v>
      </c>
      <c r="K6868" s="419"/>
      <c r="L6868" s="461">
        <f t="shared" si="1915"/>
        <v>0</v>
      </c>
      <c r="M6868" s="423">
        <f t="shared" si="1916"/>
        <v>0</v>
      </c>
      <c r="N6868" s="424">
        <f t="shared" si="1917"/>
        <v>0</v>
      </c>
      <c r="O6868" s="448">
        <f t="shared" si="1918"/>
        <v>0</v>
      </c>
      <c r="P6868" s="420"/>
      <c r="Q6868" s="532"/>
      <c r="R6868" s="526" t="str">
        <f t="shared" si="1919"/>
        <v/>
      </c>
      <c r="S6868" s="526" t="str">
        <f t="shared" si="1911"/>
        <v/>
      </c>
      <c r="V6868" s="433">
        <f>VLOOKUP(A6868,[3]Cartilha!$A:$A,1,FALSE)</f>
        <v>99814</v>
      </c>
      <c r="W6868" s="367"/>
    </row>
    <row r="6869" spans="1:23" hidden="1" x14ac:dyDescent="0.2">
      <c r="A6869" s="623">
        <v>99815</v>
      </c>
      <c r="B6869" s="616" t="s">
        <v>3171</v>
      </c>
      <c r="C6869" s="620" t="s">
        <v>7000</v>
      </c>
      <c r="D6869" s="612" t="s">
        <v>169</v>
      </c>
      <c r="E6869" s="621">
        <v>8.43</v>
      </c>
      <c r="F6869" s="614">
        <f t="shared" si="1903"/>
        <v>10.16</v>
      </c>
      <c r="G6869" s="518"/>
      <c r="H6869" s="423"/>
      <c r="I6869" s="424">
        <f t="shared" si="1913"/>
        <v>0</v>
      </c>
      <c r="J6869" s="448">
        <f t="shared" si="1914"/>
        <v>0</v>
      </c>
      <c r="K6869" s="419"/>
      <c r="L6869" s="461">
        <f t="shared" si="1915"/>
        <v>0</v>
      </c>
      <c r="M6869" s="423">
        <f t="shared" si="1916"/>
        <v>0</v>
      </c>
      <c r="N6869" s="424">
        <f t="shared" si="1917"/>
        <v>0</v>
      </c>
      <c r="O6869" s="448">
        <f t="shared" si="1918"/>
        <v>0</v>
      </c>
      <c r="P6869" s="420"/>
      <c r="Q6869" s="532"/>
      <c r="R6869" s="526" t="str">
        <f t="shared" si="1919"/>
        <v/>
      </c>
      <c r="S6869" s="526" t="str">
        <f t="shared" si="1911"/>
        <v/>
      </c>
      <c r="V6869" s="433">
        <f>VLOOKUP(A6869,[3]Cartilha!$A:$A,1,FALSE)</f>
        <v>99815</v>
      </c>
      <c r="W6869" s="367"/>
    </row>
    <row r="6870" spans="1:23" hidden="1" x14ac:dyDescent="0.2">
      <c r="A6870" s="623">
        <v>99816</v>
      </c>
      <c r="B6870" s="616" t="s">
        <v>3171</v>
      </c>
      <c r="C6870" s="620" t="s">
        <v>7001</v>
      </c>
      <c r="D6870" s="612" t="s">
        <v>169</v>
      </c>
      <c r="E6870" s="621">
        <v>8.9700000000000006</v>
      </c>
      <c r="F6870" s="614">
        <f t="shared" si="1903"/>
        <v>10.81</v>
      </c>
      <c r="G6870" s="518"/>
      <c r="H6870" s="423"/>
      <c r="I6870" s="424">
        <f t="shared" si="1913"/>
        <v>0</v>
      </c>
      <c r="J6870" s="448">
        <f t="shared" si="1914"/>
        <v>0</v>
      </c>
      <c r="K6870" s="419"/>
      <c r="L6870" s="461">
        <f t="shared" si="1915"/>
        <v>0</v>
      </c>
      <c r="M6870" s="423">
        <f t="shared" si="1916"/>
        <v>0</v>
      </c>
      <c r="N6870" s="424">
        <f t="shared" si="1917"/>
        <v>0</v>
      </c>
      <c r="O6870" s="448">
        <f t="shared" si="1918"/>
        <v>0</v>
      </c>
      <c r="P6870" s="420"/>
      <c r="Q6870" s="532"/>
      <c r="R6870" s="526" t="str">
        <f t="shared" si="1919"/>
        <v/>
      </c>
      <c r="S6870" s="526" t="str">
        <f t="shared" si="1911"/>
        <v/>
      </c>
      <c r="V6870" s="433">
        <f>VLOOKUP(A6870,[3]Cartilha!$A:$A,1,FALSE)</f>
        <v>99816</v>
      </c>
      <c r="W6870" s="367"/>
    </row>
    <row r="6871" spans="1:23" hidden="1" x14ac:dyDescent="0.2">
      <c r="A6871" s="623">
        <v>99817</v>
      </c>
      <c r="B6871" s="616" t="s">
        <v>3171</v>
      </c>
      <c r="C6871" s="620" t="s">
        <v>7002</v>
      </c>
      <c r="D6871" s="612" t="s">
        <v>169</v>
      </c>
      <c r="E6871" s="621">
        <v>5.17</v>
      </c>
      <c r="F6871" s="614">
        <f t="shared" ref="F6871:F6934" si="1920">IF(E6871=0,0,ROUND(E6871*(1+E$13)*(1-E$14),2))</f>
        <v>6.23</v>
      </c>
      <c r="G6871" s="518"/>
      <c r="H6871" s="423"/>
      <c r="I6871" s="424">
        <f t="shared" si="1913"/>
        <v>0</v>
      </c>
      <c r="J6871" s="448">
        <f t="shared" si="1914"/>
        <v>0</v>
      </c>
      <c r="K6871" s="419"/>
      <c r="L6871" s="461">
        <f t="shared" si="1915"/>
        <v>0</v>
      </c>
      <c r="M6871" s="423">
        <f t="shared" si="1916"/>
        <v>0</v>
      </c>
      <c r="N6871" s="424">
        <f t="shared" si="1917"/>
        <v>0</v>
      </c>
      <c r="O6871" s="448">
        <f t="shared" si="1918"/>
        <v>0</v>
      </c>
      <c r="P6871" s="420"/>
      <c r="Q6871" s="532"/>
      <c r="R6871" s="526" t="str">
        <f t="shared" si="1919"/>
        <v/>
      </c>
      <c r="S6871" s="526" t="str">
        <f t="shared" si="1911"/>
        <v/>
      </c>
      <c r="V6871" s="433">
        <f>VLOOKUP(A6871,[3]Cartilha!$A:$A,1,FALSE)</f>
        <v>99817</v>
      </c>
      <c r="W6871" s="367"/>
    </row>
    <row r="6872" spans="1:23" hidden="1" x14ac:dyDescent="0.2">
      <c r="A6872" s="623">
        <v>99818</v>
      </c>
      <c r="B6872" s="616" t="s">
        <v>3171</v>
      </c>
      <c r="C6872" s="620" t="s">
        <v>7003</v>
      </c>
      <c r="D6872" s="612" t="s">
        <v>169</v>
      </c>
      <c r="E6872" s="621">
        <v>5.17</v>
      </c>
      <c r="F6872" s="614">
        <f t="shared" si="1920"/>
        <v>6.23</v>
      </c>
      <c r="G6872" s="518"/>
      <c r="H6872" s="423"/>
      <c r="I6872" s="424">
        <f t="shared" si="1913"/>
        <v>0</v>
      </c>
      <c r="J6872" s="448">
        <f t="shared" si="1914"/>
        <v>0</v>
      </c>
      <c r="K6872" s="419"/>
      <c r="L6872" s="461">
        <f t="shared" si="1915"/>
        <v>0</v>
      </c>
      <c r="M6872" s="423">
        <f t="shared" si="1916"/>
        <v>0</v>
      </c>
      <c r="N6872" s="424">
        <f t="shared" si="1917"/>
        <v>0</v>
      </c>
      <c r="O6872" s="448">
        <f t="shared" si="1918"/>
        <v>0</v>
      </c>
      <c r="P6872" s="420"/>
      <c r="Q6872" s="532"/>
      <c r="R6872" s="526" t="str">
        <f t="shared" si="1919"/>
        <v/>
      </c>
      <c r="S6872" s="526" t="str">
        <f t="shared" si="1911"/>
        <v/>
      </c>
      <c r="V6872" s="433">
        <f>VLOOKUP(A6872,[3]Cartilha!$A:$A,1,FALSE)</f>
        <v>99818</v>
      </c>
      <c r="W6872" s="367"/>
    </row>
    <row r="6873" spans="1:23" hidden="1" x14ac:dyDescent="0.2">
      <c r="A6873" s="623">
        <v>99819</v>
      </c>
      <c r="B6873" s="616" t="s">
        <v>3171</v>
      </c>
      <c r="C6873" s="620" t="s">
        <v>7004</v>
      </c>
      <c r="D6873" s="612" t="s">
        <v>170</v>
      </c>
      <c r="E6873" s="621">
        <v>17.149999999999999</v>
      </c>
      <c r="F6873" s="614">
        <f t="shared" si="1920"/>
        <v>20.68</v>
      </c>
      <c r="G6873" s="518"/>
      <c r="H6873" s="423"/>
      <c r="I6873" s="424">
        <f t="shared" si="1913"/>
        <v>0</v>
      </c>
      <c r="J6873" s="448">
        <f t="shared" si="1914"/>
        <v>0</v>
      </c>
      <c r="K6873" s="419"/>
      <c r="L6873" s="461">
        <f t="shared" si="1915"/>
        <v>0</v>
      </c>
      <c r="M6873" s="423">
        <f t="shared" si="1916"/>
        <v>0</v>
      </c>
      <c r="N6873" s="424">
        <f t="shared" si="1917"/>
        <v>0</v>
      </c>
      <c r="O6873" s="448">
        <f t="shared" si="1918"/>
        <v>0</v>
      </c>
      <c r="P6873" s="420"/>
      <c r="Q6873" s="532"/>
      <c r="R6873" s="526" t="str">
        <f t="shared" si="1919"/>
        <v/>
      </c>
      <c r="S6873" s="526" t="str">
        <f t="shared" si="1911"/>
        <v/>
      </c>
      <c r="V6873" s="433">
        <f>VLOOKUP(A6873,[3]Cartilha!$A:$A,1,FALSE)</f>
        <v>99819</v>
      </c>
      <c r="W6873" s="367"/>
    </row>
    <row r="6874" spans="1:23" hidden="1" x14ac:dyDescent="0.2">
      <c r="A6874" s="623">
        <v>99820</v>
      </c>
      <c r="B6874" s="616" t="s">
        <v>3171</v>
      </c>
      <c r="C6874" s="620" t="s">
        <v>7005</v>
      </c>
      <c r="D6874" s="612" t="s">
        <v>170</v>
      </c>
      <c r="E6874" s="621">
        <v>1.9</v>
      </c>
      <c r="F6874" s="614">
        <f t="shared" si="1920"/>
        <v>2.29</v>
      </c>
      <c r="G6874" s="518"/>
      <c r="H6874" s="423"/>
      <c r="I6874" s="424">
        <f t="shared" si="1913"/>
        <v>0</v>
      </c>
      <c r="J6874" s="448">
        <f t="shared" si="1914"/>
        <v>0</v>
      </c>
      <c r="K6874" s="419"/>
      <c r="L6874" s="461">
        <f t="shared" si="1915"/>
        <v>0</v>
      </c>
      <c r="M6874" s="423">
        <f t="shared" si="1916"/>
        <v>0</v>
      </c>
      <c r="N6874" s="424">
        <f t="shared" si="1917"/>
        <v>0</v>
      </c>
      <c r="O6874" s="448">
        <f t="shared" si="1918"/>
        <v>0</v>
      </c>
      <c r="P6874" s="420"/>
      <c r="Q6874" s="532"/>
      <c r="R6874" s="526" t="str">
        <f t="shared" si="1919"/>
        <v/>
      </c>
      <c r="S6874" s="526" t="str">
        <f t="shared" si="1911"/>
        <v/>
      </c>
      <c r="V6874" s="433">
        <f>VLOOKUP(A6874,[3]Cartilha!$A:$A,1,FALSE)</f>
        <v>99820</v>
      </c>
      <c r="W6874" s="367"/>
    </row>
    <row r="6875" spans="1:23" hidden="1" x14ac:dyDescent="0.2">
      <c r="A6875" s="623">
        <v>99821</v>
      </c>
      <c r="B6875" s="616" t="s">
        <v>3171</v>
      </c>
      <c r="C6875" s="620" t="s">
        <v>7006</v>
      </c>
      <c r="D6875" s="612" t="s">
        <v>170</v>
      </c>
      <c r="E6875" s="621">
        <v>2.94</v>
      </c>
      <c r="F6875" s="614">
        <f t="shared" si="1920"/>
        <v>3.54</v>
      </c>
      <c r="G6875" s="518"/>
      <c r="H6875" s="423"/>
      <c r="I6875" s="424">
        <f t="shared" si="1913"/>
        <v>0</v>
      </c>
      <c r="J6875" s="448">
        <f t="shared" si="1914"/>
        <v>0</v>
      </c>
      <c r="K6875" s="419"/>
      <c r="L6875" s="461">
        <f t="shared" si="1915"/>
        <v>0</v>
      </c>
      <c r="M6875" s="423">
        <f t="shared" si="1916"/>
        <v>0</v>
      </c>
      <c r="N6875" s="424">
        <f t="shared" si="1917"/>
        <v>0</v>
      </c>
      <c r="O6875" s="448">
        <f t="shared" si="1918"/>
        <v>0</v>
      </c>
      <c r="P6875" s="420"/>
      <c r="Q6875" s="532"/>
      <c r="R6875" s="526" t="str">
        <f t="shared" si="1919"/>
        <v/>
      </c>
      <c r="S6875" s="526" t="str">
        <f t="shared" si="1911"/>
        <v/>
      </c>
      <c r="V6875" s="433">
        <f>VLOOKUP(A6875,[3]Cartilha!$A:$A,1,FALSE)</f>
        <v>99821</v>
      </c>
      <c r="W6875" s="367"/>
    </row>
    <row r="6876" spans="1:23" hidden="1" x14ac:dyDescent="0.2">
      <c r="A6876" s="623">
        <v>99822</v>
      </c>
      <c r="B6876" s="616" t="s">
        <v>3171</v>
      </c>
      <c r="C6876" s="620" t="s">
        <v>3169</v>
      </c>
      <c r="D6876" s="612" t="s">
        <v>170</v>
      </c>
      <c r="E6876" s="621">
        <v>1.02</v>
      </c>
      <c r="F6876" s="614">
        <f t="shared" si="1920"/>
        <v>1.23</v>
      </c>
      <c r="G6876" s="518"/>
      <c r="H6876" s="423"/>
      <c r="I6876" s="424">
        <f t="shared" si="1913"/>
        <v>0</v>
      </c>
      <c r="J6876" s="448">
        <f t="shared" si="1914"/>
        <v>0</v>
      </c>
      <c r="K6876" s="419"/>
      <c r="L6876" s="461">
        <f t="shared" si="1915"/>
        <v>0</v>
      </c>
      <c r="M6876" s="423">
        <f t="shared" si="1916"/>
        <v>0</v>
      </c>
      <c r="N6876" s="424">
        <f t="shared" si="1917"/>
        <v>0</v>
      </c>
      <c r="O6876" s="448">
        <f t="shared" si="1918"/>
        <v>0</v>
      </c>
      <c r="P6876" s="420"/>
      <c r="Q6876" s="532"/>
      <c r="R6876" s="526" t="str">
        <f t="shared" si="1919"/>
        <v/>
      </c>
      <c r="S6876" s="526" t="str">
        <f t="shared" si="1911"/>
        <v/>
      </c>
      <c r="V6876" s="433">
        <f>VLOOKUP(A6876,[3]Cartilha!$A:$A,1,FALSE)</f>
        <v>99822</v>
      </c>
      <c r="W6876" s="367"/>
    </row>
    <row r="6877" spans="1:23" hidden="1" x14ac:dyDescent="0.2">
      <c r="A6877" s="623">
        <v>99823</v>
      </c>
      <c r="B6877" s="616" t="s">
        <v>3171</v>
      </c>
      <c r="C6877" s="620" t="s">
        <v>7007</v>
      </c>
      <c r="D6877" s="612" t="s">
        <v>170</v>
      </c>
      <c r="E6877" s="621">
        <v>2.25</v>
      </c>
      <c r="F6877" s="614">
        <f t="shared" si="1920"/>
        <v>2.71</v>
      </c>
      <c r="G6877" s="518"/>
      <c r="H6877" s="423"/>
      <c r="I6877" s="424">
        <f t="shared" si="1913"/>
        <v>0</v>
      </c>
      <c r="J6877" s="448">
        <f t="shared" si="1914"/>
        <v>0</v>
      </c>
      <c r="K6877" s="419"/>
      <c r="L6877" s="461">
        <f t="shared" si="1915"/>
        <v>0</v>
      </c>
      <c r="M6877" s="423">
        <f t="shared" si="1916"/>
        <v>0</v>
      </c>
      <c r="N6877" s="424">
        <f t="shared" si="1917"/>
        <v>0</v>
      </c>
      <c r="O6877" s="448">
        <f t="shared" si="1918"/>
        <v>0</v>
      </c>
      <c r="P6877" s="420"/>
      <c r="Q6877" s="532"/>
      <c r="R6877" s="526" t="str">
        <f t="shared" si="1919"/>
        <v/>
      </c>
      <c r="S6877" s="526" t="str">
        <f t="shared" si="1911"/>
        <v/>
      </c>
      <c r="V6877" s="433">
        <f>VLOOKUP(A6877,[3]Cartilha!$A:$A,1,FALSE)</f>
        <v>99823</v>
      </c>
      <c r="W6877" s="367"/>
    </row>
    <row r="6878" spans="1:23" hidden="1" x14ac:dyDescent="0.2">
      <c r="A6878" s="623">
        <v>99824</v>
      </c>
      <c r="B6878" s="616" t="s">
        <v>3171</v>
      </c>
      <c r="C6878" s="620" t="s">
        <v>7008</v>
      </c>
      <c r="D6878" s="612" t="s">
        <v>170</v>
      </c>
      <c r="E6878" s="621">
        <v>2.4900000000000002</v>
      </c>
      <c r="F6878" s="614">
        <f t="shared" si="1920"/>
        <v>3</v>
      </c>
      <c r="G6878" s="518"/>
      <c r="H6878" s="423"/>
      <c r="I6878" s="424">
        <f t="shared" si="1913"/>
        <v>0</v>
      </c>
      <c r="J6878" s="448">
        <f t="shared" si="1914"/>
        <v>0</v>
      </c>
      <c r="K6878" s="419"/>
      <c r="L6878" s="461">
        <f t="shared" si="1915"/>
        <v>0</v>
      </c>
      <c r="M6878" s="423">
        <f t="shared" si="1916"/>
        <v>0</v>
      </c>
      <c r="N6878" s="424">
        <f t="shared" si="1917"/>
        <v>0</v>
      </c>
      <c r="O6878" s="448">
        <f t="shared" si="1918"/>
        <v>0</v>
      </c>
      <c r="P6878" s="420"/>
      <c r="Q6878" s="532"/>
      <c r="R6878" s="526" t="str">
        <f t="shared" si="1919"/>
        <v/>
      </c>
      <c r="S6878" s="526" t="str">
        <f t="shared" si="1911"/>
        <v/>
      </c>
      <c r="V6878" s="433">
        <f>VLOOKUP(A6878,[3]Cartilha!$A:$A,1,FALSE)</f>
        <v>99824</v>
      </c>
      <c r="W6878" s="367"/>
    </row>
    <row r="6879" spans="1:23" hidden="1" x14ac:dyDescent="0.2">
      <c r="A6879" s="623">
        <v>99825</v>
      </c>
      <c r="B6879" s="616" t="s">
        <v>3171</v>
      </c>
      <c r="C6879" s="620" t="s">
        <v>7009</v>
      </c>
      <c r="D6879" s="612" t="s">
        <v>170</v>
      </c>
      <c r="E6879" s="621">
        <v>3.46</v>
      </c>
      <c r="F6879" s="614">
        <f t="shared" si="1920"/>
        <v>4.17</v>
      </c>
      <c r="G6879" s="518"/>
      <c r="H6879" s="423"/>
      <c r="I6879" s="424">
        <f t="shared" si="1913"/>
        <v>0</v>
      </c>
      <c r="J6879" s="448">
        <f t="shared" si="1914"/>
        <v>0</v>
      </c>
      <c r="K6879" s="419"/>
      <c r="L6879" s="461">
        <f t="shared" si="1915"/>
        <v>0</v>
      </c>
      <c r="M6879" s="423">
        <f t="shared" si="1916"/>
        <v>0</v>
      </c>
      <c r="N6879" s="424">
        <f t="shared" si="1917"/>
        <v>0</v>
      </c>
      <c r="O6879" s="448">
        <f t="shared" si="1918"/>
        <v>0</v>
      </c>
      <c r="P6879" s="420"/>
      <c r="Q6879" s="532"/>
      <c r="R6879" s="526" t="str">
        <f t="shared" si="1919"/>
        <v/>
      </c>
      <c r="S6879" s="526" t="str">
        <f t="shared" si="1911"/>
        <v/>
      </c>
      <c r="V6879" s="433">
        <f>VLOOKUP(A6879,[3]Cartilha!$A:$A,1,FALSE)</f>
        <v>99825</v>
      </c>
      <c r="W6879" s="367"/>
    </row>
    <row r="6880" spans="1:23" hidden="1" x14ac:dyDescent="0.2">
      <c r="A6880" s="623">
        <v>99826</v>
      </c>
      <c r="B6880" s="616" t="s">
        <v>3171</v>
      </c>
      <c r="C6880" s="620" t="s">
        <v>3170</v>
      </c>
      <c r="D6880" s="612" t="s">
        <v>170</v>
      </c>
      <c r="E6880" s="621">
        <v>1.57</v>
      </c>
      <c r="F6880" s="614">
        <f t="shared" si="1920"/>
        <v>1.89</v>
      </c>
      <c r="G6880" s="518"/>
      <c r="H6880" s="423"/>
      <c r="I6880" s="424">
        <f t="shared" si="1913"/>
        <v>0</v>
      </c>
      <c r="J6880" s="448">
        <f t="shared" si="1914"/>
        <v>0</v>
      </c>
      <c r="K6880" s="419"/>
      <c r="L6880" s="461">
        <f t="shared" si="1915"/>
        <v>0</v>
      </c>
      <c r="M6880" s="423">
        <f t="shared" si="1916"/>
        <v>0</v>
      </c>
      <c r="N6880" s="424">
        <f t="shared" si="1917"/>
        <v>0</v>
      </c>
      <c r="O6880" s="448">
        <f t="shared" si="1918"/>
        <v>0</v>
      </c>
      <c r="P6880" s="420"/>
      <c r="Q6880" s="532"/>
      <c r="R6880" s="526" t="str">
        <f t="shared" si="1919"/>
        <v/>
      </c>
      <c r="S6880" s="526" t="str">
        <f t="shared" si="1911"/>
        <v/>
      </c>
      <c r="V6880" s="433">
        <f>VLOOKUP(A6880,[3]Cartilha!$A:$A,1,FALSE)</f>
        <v>99826</v>
      </c>
      <c r="W6880" s="367"/>
    </row>
    <row r="6881" spans="1:23" hidden="1" x14ac:dyDescent="0.2">
      <c r="A6881" s="623">
        <v>99802</v>
      </c>
      <c r="B6881" s="616" t="s">
        <v>3171</v>
      </c>
      <c r="C6881" s="620" t="s">
        <v>3160</v>
      </c>
      <c r="D6881" s="612" t="s">
        <v>170</v>
      </c>
      <c r="E6881" s="621">
        <v>0.54</v>
      </c>
      <c r="F6881" s="614">
        <f t="shared" si="1920"/>
        <v>0.65</v>
      </c>
      <c r="G6881" s="518"/>
      <c r="H6881" s="423"/>
      <c r="I6881" s="424">
        <f t="shared" si="1913"/>
        <v>0</v>
      </c>
      <c r="J6881" s="448">
        <f t="shared" si="1914"/>
        <v>0</v>
      </c>
      <c r="K6881" s="419"/>
      <c r="L6881" s="461">
        <f t="shared" si="1915"/>
        <v>0</v>
      </c>
      <c r="M6881" s="423">
        <f t="shared" si="1916"/>
        <v>0</v>
      </c>
      <c r="N6881" s="424">
        <f t="shared" si="1917"/>
        <v>0</v>
      </c>
      <c r="O6881" s="448">
        <f t="shared" si="1918"/>
        <v>0</v>
      </c>
      <c r="P6881" s="420"/>
      <c r="Q6881" s="532"/>
      <c r="R6881" s="526" t="str">
        <f t="shared" si="1919"/>
        <v/>
      </c>
      <c r="S6881" s="526" t="str">
        <f t="shared" si="1911"/>
        <v/>
      </c>
      <c r="V6881" s="433">
        <f>VLOOKUP(A6881,[3]Cartilha!$A:$A,1,FALSE)</f>
        <v>99802</v>
      </c>
      <c r="W6881" s="367"/>
    </row>
    <row r="6882" spans="1:23" hidden="1" x14ac:dyDescent="0.2">
      <c r="A6882" s="623">
        <v>99802</v>
      </c>
      <c r="B6882" s="616" t="s">
        <v>3171</v>
      </c>
      <c r="C6882" s="620" t="s">
        <v>3160</v>
      </c>
      <c r="D6882" s="612" t="s">
        <v>170</v>
      </c>
      <c r="E6882" s="621">
        <v>0.54</v>
      </c>
      <c r="F6882" s="614">
        <f t="shared" si="1920"/>
        <v>0.65</v>
      </c>
      <c r="G6882" s="518"/>
      <c r="H6882" s="423"/>
      <c r="I6882" s="424">
        <f t="shared" si="1913"/>
        <v>0</v>
      </c>
      <c r="J6882" s="448">
        <f t="shared" si="1914"/>
        <v>0</v>
      </c>
      <c r="K6882" s="419"/>
      <c r="L6882" s="461">
        <f t="shared" si="1915"/>
        <v>0</v>
      </c>
      <c r="M6882" s="423">
        <f t="shared" si="1916"/>
        <v>0</v>
      </c>
      <c r="N6882" s="424">
        <f t="shared" si="1917"/>
        <v>0</v>
      </c>
      <c r="O6882" s="448">
        <f t="shared" si="1918"/>
        <v>0</v>
      </c>
      <c r="P6882" s="420"/>
      <c r="Q6882" s="532"/>
      <c r="R6882" s="526" t="str">
        <f t="shared" si="1919"/>
        <v/>
      </c>
      <c r="S6882" s="526" t="str">
        <f t="shared" ref="S6882:S6945" si="1921">IF(Q6882="X","x",IF(Q6882="xx","x",IF(OR(J6882&gt;0,O6882&gt;0),"x","")))</f>
        <v/>
      </c>
      <c r="V6882" s="433">
        <f>VLOOKUP(A6882,[3]Cartilha!$A:$A,1,FALSE)</f>
        <v>99802</v>
      </c>
      <c r="W6882" s="367"/>
    </row>
    <row r="6883" spans="1:23" hidden="1" x14ac:dyDescent="0.2">
      <c r="A6883" s="623">
        <v>99802</v>
      </c>
      <c r="B6883" s="616" t="s">
        <v>3171</v>
      </c>
      <c r="C6883" s="620" t="s">
        <v>3160</v>
      </c>
      <c r="D6883" s="612" t="s">
        <v>170</v>
      </c>
      <c r="E6883" s="621">
        <v>0.54</v>
      </c>
      <c r="F6883" s="614">
        <f t="shared" si="1920"/>
        <v>0.65</v>
      </c>
      <c r="G6883" s="518"/>
      <c r="H6883" s="423"/>
      <c r="I6883" s="424">
        <f t="shared" si="1913"/>
        <v>0</v>
      </c>
      <c r="J6883" s="448">
        <f t="shared" si="1914"/>
        <v>0</v>
      </c>
      <c r="K6883" s="419"/>
      <c r="L6883" s="461">
        <f t="shared" si="1915"/>
        <v>0</v>
      </c>
      <c r="M6883" s="423">
        <f t="shared" si="1916"/>
        <v>0</v>
      </c>
      <c r="N6883" s="424">
        <f t="shared" si="1917"/>
        <v>0</v>
      </c>
      <c r="O6883" s="448">
        <f t="shared" si="1918"/>
        <v>0</v>
      </c>
      <c r="P6883" s="420"/>
      <c r="Q6883" s="532"/>
      <c r="R6883" s="526" t="str">
        <f t="shared" si="1919"/>
        <v/>
      </c>
      <c r="S6883" s="526" t="str">
        <f t="shared" si="1921"/>
        <v/>
      </c>
      <c r="V6883" s="433">
        <f>VLOOKUP(A6883,[3]Cartilha!$A:$A,1,FALSE)</f>
        <v>99802</v>
      </c>
      <c r="W6883" s="367"/>
    </row>
    <row r="6884" spans="1:23" hidden="1" x14ac:dyDescent="0.2">
      <c r="A6884" s="623">
        <v>99802</v>
      </c>
      <c r="B6884" s="616" t="s">
        <v>3171</v>
      </c>
      <c r="C6884" s="620" t="s">
        <v>3160</v>
      </c>
      <c r="D6884" s="612" t="s">
        <v>170</v>
      </c>
      <c r="E6884" s="621">
        <v>0.54</v>
      </c>
      <c r="F6884" s="614">
        <f t="shared" si="1920"/>
        <v>0.65</v>
      </c>
      <c r="G6884" s="518"/>
      <c r="H6884" s="423"/>
      <c r="I6884" s="424">
        <f t="shared" si="1913"/>
        <v>0</v>
      </c>
      <c r="J6884" s="448">
        <f t="shared" si="1914"/>
        <v>0</v>
      </c>
      <c r="K6884" s="419"/>
      <c r="L6884" s="461">
        <f t="shared" si="1915"/>
        <v>0</v>
      </c>
      <c r="M6884" s="423">
        <f t="shared" si="1916"/>
        <v>0</v>
      </c>
      <c r="N6884" s="424">
        <f t="shared" si="1917"/>
        <v>0</v>
      </c>
      <c r="O6884" s="448">
        <f t="shared" si="1918"/>
        <v>0</v>
      </c>
      <c r="P6884" s="420"/>
      <c r="Q6884" s="532"/>
      <c r="R6884" s="526" t="str">
        <f t="shared" si="1919"/>
        <v/>
      </c>
      <c r="S6884" s="526" t="str">
        <f t="shared" si="1921"/>
        <v/>
      </c>
      <c r="V6884" s="433">
        <f>VLOOKUP(A6884,[3]Cartilha!$A:$A,1,FALSE)</f>
        <v>99802</v>
      </c>
      <c r="W6884" s="367"/>
    </row>
    <row r="6885" spans="1:23" hidden="1" x14ac:dyDescent="0.2">
      <c r="A6885" s="623">
        <v>99802</v>
      </c>
      <c r="B6885" s="616" t="s">
        <v>3171</v>
      </c>
      <c r="C6885" s="620" t="s">
        <v>3160</v>
      </c>
      <c r="D6885" s="612" t="s">
        <v>170</v>
      </c>
      <c r="E6885" s="621">
        <v>0.54</v>
      </c>
      <c r="F6885" s="614">
        <f t="shared" si="1920"/>
        <v>0.65</v>
      </c>
      <c r="G6885" s="518"/>
      <c r="H6885" s="423"/>
      <c r="I6885" s="424">
        <f t="shared" si="1913"/>
        <v>0</v>
      </c>
      <c r="J6885" s="448">
        <f t="shared" si="1914"/>
        <v>0</v>
      </c>
      <c r="K6885" s="419"/>
      <c r="L6885" s="461">
        <f t="shared" si="1915"/>
        <v>0</v>
      </c>
      <c r="M6885" s="423">
        <f t="shared" si="1916"/>
        <v>0</v>
      </c>
      <c r="N6885" s="424">
        <f t="shared" si="1917"/>
        <v>0</v>
      </c>
      <c r="O6885" s="448">
        <f t="shared" si="1918"/>
        <v>0</v>
      </c>
      <c r="P6885" s="420"/>
      <c r="Q6885" s="532"/>
      <c r="R6885" s="526" t="str">
        <f t="shared" si="1919"/>
        <v/>
      </c>
      <c r="S6885" s="526" t="str">
        <f t="shared" si="1921"/>
        <v/>
      </c>
      <c r="V6885" s="433">
        <f>VLOOKUP(A6885,[3]Cartilha!$A:$A,1,FALSE)</f>
        <v>99802</v>
      </c>
      <c r="W6885" s="367"/>
    </row>
    <row r="6886" spans="1:23" hidden="1" x14ac:dyDescent="0.2">
      <c r="A6886" s="623">
        <v>99802</v>
      </c>
      <c r="B6886" s="616" t="s">
        <v>3171</v>
      </c>
      <c r="C6886" s="620" t="s">
        <v>3160</v>
      </c>
      <c r="D6886" s="612" t="s">
        <v>170</v>
      </c>
      <c r="E6886" s="621">
        <v>0.54</v>
      </c>
      <c r="F6886" s="614">
        <f t="shared" si="1920"/>
        <v>0.65</v>
      </c>
      <c r="G6886" s="518"/>
      <c r="H6886" s="423"/>
      <c r="I6886" s="424">
        <f t="shared" si="1913"/>
        <v>0</v>
      </c>
      <c r="J6886" s="448">
        <f t="shared" si="1914"/>
        <v>0</v>
      </c>
      <c r="K6886" s="419"/>
      <c r="L6886" s="461">
        <f t="shared" si="1915"/>
        <v>0</v>
      </c>
      <c r="M6886" s="423">
        <f t="shared" si="1916"/>
        <v>0</v>
      </c>
      <c r="N6886" s="424">
        <f t="shared" si="1917"/>
        <v>0</v>
      </c>
      <c r="O6886" s="448">
        <f t="shared" si="1918"/>
        <v>0</v>
      </c>
      <c r="P6886" s="420"/>
      <c r="Q6886" s="532"/>
      <c r="R6886" s="526" t="str">
        <f t="shared" si="1919"/>
        <v/>
      </c>
      <c r="S6886" s="526" t="str">
        <f t="shared" si="1921"/>
        <v/>
      </c>
      <c r="V6886" s="433">
        <f>VLOOKUP(A6886,[3]Cartilha!$A:$A,1,FALSE)</f>
        <v>99802</v>
      </c>
      <c r="W6886" s="367"/>
    </row>
    <row r="6887" spans="1:23" hidden="1" x14ac:dyDescent="0.2">
      <c r="A6887" s="623">
        <v>99802</v>
      </c>
      <c r="B6887" s="616" t="s">
        <v>3171</v>
      </c>
      <c r="C6887" s="620" t="s">
        <v>3160</v>
      </c>
      <c r="D6887" s="612" t="s">
        <v>170</v>
      </c>
      <c r="E6887" s="621">
        <v>0.54</v>
      </c>
      <c r="F6887" s="614">
        <f t="shared" si="1920"/>
        <v>0.65</v>
      </c>
      <c r="G6887" s="518"/>
      <c r="H6887" s="423"/>
      <c r="I6887" s="424">
        <f t="shared" si="1913"/>
        <v>0</v>
      </c>
      <c r="J6887" s="448">
        <f t="shared" si="1914"/>
        <v>0</v>
      </c>
      <c r="K6887" s="419"/>
      <c r="L6887" s="461">
        <f t="shared" si="1915"/>
        <v>0</v>
      </c>
      <c r="M6887" s="423">
        <f t="shared" si="1916"/>
        <v>0</v>
      </c>
      <c r="N6887" s="424">
        <f t="shared" si="1917"/>
        <v>0</v>
      </c>
      <c r="O6887" s="448">
        <f t="shared" si="1918"/>
        <v>0</v>
      </c>
      <c r="P6887" s="420"/>
      <c r="Q6887" s="532"/>
      <c r="R6887" s="526" t="str">
        <f t="shared" si="1919"/>
        <v/>
      </c>
      <c r="S6887" s="526" t="str">
        <f t="shared" si="1921"/>
        <v/>
      </c>
      <c r="V6887" s="433">
        <f>VLOOKUP(A6887,[3]Cartilha!$A:$A,1,FALSE)</f>
        <v>99802</v>
      </c>
      <c r="W6887" s="367"/>
    </row>
    <row r="6888" spans="1:23" hidden="1" x14ac:dyDescent="0.2">
      <c r="A6888" s="623">
        <v>99802</v>
      </c>
      <c r="B6888" s="616" t="s">
        <v>3171</v>
      </c>
      <c r="C6888" s="620" t="s">
        <v>3160</v>
      </c>
      <c r="D6888" s="612" t="s">
        <v>170</v>
      </c>
      <c r="E6888" s="621">
        <v>0.54</v>
      </c>
      <c r="F6888" s="614">
        <f t="shared" si="1920"/>
        <v>0.65</v>
      </c>
      <c r="G6888" s="518"/>
      <c r="H6888" s="423"/>
      <c r="I6888" s="424">
        <f t="shared" ref="I6888:I6919" si="1922">IF(ISBLANK(E6888),0,ROUND(F6888*G6888,2))</f>
        <v>0</v>
      </c>
      <c r="J6888" s="448">
        <f t="shared" ref="J6888:J6919" si="1923">IF(ISBLANK(G6888),0,ROUND(G6888*H6888,2))</f>
        <v>0</v>
      </c>
      <c r="K6888" s="419"/>
      <c r="L6888" s="461">
        <f t="shared" si="1915"/>
        <v>0</v>
      </c>
      <c r="M6888" s="423">
        <f t="shared" si="1916"/>
        <v>0</v>
      </c>
      <c r="N6888" s="424">
        <f t="shared" si="1917"/>
        <v>0</v>
      </c>
      <c r="O6888" s="448">
        <f t="shared" si="1918"/>
        <v>0</v>
      </c>
      <c r="P6888" s="420"/>
      <c r="Q6888" s="532"/>
      <c r="R6888" s="526" t="str">
        <f t="shared" ref="R6888:R6919" si="1924">IF(Q6888="X","x",IF(Q6888="xx","x",IF(O6888&gt;0,"x","")))</f>
        <v/>
      </c>
      <c r="S6888" s="526" t="str">
        <f t="shared" si="1921"/>
        <v/>
      </c>
      <c r="V6888" s="433">
        <f>VLOOKUP(A6888,[3]Cartilha!$A:$A,1,FALSE)</f>
        <v>99802</v>
      </c>
      <c r="W6888" s="367"/>
    </row>
    <row r="6889" spans="1:23" hidden="1" x14ac:dyDescent="0.2">
      <c r="A6889" s="623">
        <v>99802</v>
      </c>
      <c r="B6889" s="616" t="s">
        <v>3171</v>
      </c>
      <c r="C6889" s="620" t="s">
        <v>3160</v>
      </c>
      <c r="D6889" s="612" t="s">
        <v>170</v>
      </c>
      <c r="E6889" s="621">
        <v>0.54</v>
      </c>
      <c r="F6889" s="614">
        <f t="shared" si="1920"/>
        <v>0.65</v>
      </c>
      <c r="G6889" s="518"/>
      <c r="H6889" s="423"/>
      <c r="I6889" s="424">
        <f t="shared" si="1922"/>
        <v>0</v>
      </c>
      <c r="J6889" s="448">
        <f t="shared" si="1923"/>
        <v>0</v>
      </c>
      <c r="K6889" s="419"/>
      <c r="L6889" s="461">
        <f t="shared" si="1915"/>
        <v>0</v>
      </c>
      <c r="M6889" s="423">
        <f t="shared" si="1916"/>
        <v>0</v>
      </c>
      <c r="N6889" s="424">
        <f t="shared" si="1917"/>
        <v>0</v>
      </c>
      <c r="O6889" s="448">
        <f t="shared" si="1918"/>
        <v>0</v>
      </c>
      <c r="P6889" s="420"/>
      <c r="Q6889" s="532"/>
      <c r="R6889" s="526" t="str">
        <f t="shared" si="1924"/>
        <v/>
      </c>
      <c r="S6889" s="526" t="str">
        <f t="shared" si="1921"/>
        <v/>
      </c>
      <c r="V6889" s="433">
        <f>VLOOKUP(A6889,[3]Cartilha!$A:$A,1,FALSE)</f>
        <v>99802</v>
      </c>
      <c r="W6889" s="367"/>
    </row>
    <row r="6890" spans="1:23" hidden="1" x14ac:dyDescent="0.2">
      <c r="A6890" s="623">
        <v>99802</v>
      </c>
      <c r="B6890" s="616" t="s">
        <v>3171</v>
      </c>
      <c r="C6890" s="620" t="s">
        <v>3160</v>
      </c>
      <c r="D6890" s="612" t="s">
        <v>170</v>
      </c>
      <c r="E6890" s="621">
        <v>0.54</v>
      </c>
      <c r="F6890" s="614">
        <f t="shared" si="1920"/>
        <v>0.65</v>
      </c>
      <c r="G6890" s="518"/>
      <c r="H6890" s="423"/>
      <c r="I6890" s="424">
        <f t="shared" si="1922"/>
        <v>0</v>
      </c>
      <c r="J6890" s="448">
        <f t="shared" si="1923"/>
        <v>0</v>
      </c>
      <c r="K6890" s="419"/>
      <c r="L6890" s="461">
        <f t="shared" si="1915"/>
        <v>0</v>
      </c>
      <c r="M6890" s="423">
        <f t="shared" si="1916"/>
        <v>0</v>
      </c>
      <c r="N6890" s="424">
        <f t="shared" si="1917"/>
        <v>0</v>
      </c>
      <c r="O6890" s="448">
        <f t="shared" si="1918"/>
        <v>0</v>
      </c>
      <c r="P6890" s="420"/>
      <c r="Q6890" s="532"/>
      <c r="R6890" s="526" t="str">
        <f t="shared" si="1924"/>
        <v/>
      </c>
      <c r="S6890" s="526" t="str">
        <f t="shared" si="1921"/>
        <v/>
      </c>
      <c r="V6890" s="433">
        <f>VLOOKUP(A6890,[3]Cartilha!$A:$A,1,FALSE)</f>
        <v>99802</v>
      </c>
      <c r="W6890" s="367"/>
    </row>
    <row r="6891" spans="1:23" hidden="1" x14ac:dyDescent="0.2">
      <c r="A6891" s="623">
        <v>99802</v>
      </c>
      <c r="B6891" s="616" t="s">
        <v>3171</v>
      </c>
      <c r="C6891" s="620" t="s">
        <v>3160</v>
      </c>
      <c r="D6891" s="612" t="s">
        <v>170</v>
      </c>
      <c r="E6891" s="621">
        <v>0.54</v>
      </c>
      <c r="F6891" s="614">
        <f t="shared" si="1920"/>
        <v>0.65</v>
      </c>
      <c r="G6891" s="518"/>
      <c r="H6891" s="423"/>
      <c r="I6891" s="424">
        <f t="shared" si="1922"/>
        <v>0</v>
      </c>
      <c r="J6891" s="448">
        <f t="shared" si="1923"/>
        <v>0</v>
      </c>
      <c r="K6891" s="419"/>
      <c r="L6891" s="461">
        <f t="shared" si="1915"/>
        <v>0</v>
      </c>
      <c r="M6891" s="423">
        <f t="shared" si="1916"/>
        <v>0</v>
      </c>
      <c r="N6891" s="424">
        <f t="shared" si="1917"/>
        <v>0</v>
      </c>
      <c r="O6891" s="448">
        <f t="shared" si="1918"/>
        <v>0</v>
      </c>
      <c r="P6891" s="420"/>
      <c r="Q6891" s="532"/>
      <c r="R6891" s="526" t="str">
        <f t="shared" si="1924"/>
        <v/>
      </c>
      <c r="S6891" s="526" t="str">
        <f t="shared" si="1921"/>
        <v/>
      </c>
      <c r="V6891" s="433">
        <f>VLOOKUP(A6891,[3]Cartilha!$A:$A,1,FALSE)</f>
        <v>99802</v>
      </c>
      <c r="W6891" s="367"/>
    </row>
    <row r="6892" spans="1:23" hidden="1" x14ac:dyDescent="0.2">
      <c r="A6892" s="623">
        <v>99802</v>
      </c>
      <c r="B6892" s="616" t="s">
        <v>3171</v>
      </c>
      <c r="C6892" s="620" t="s">
        <v>3160</v>
      </c>
      <c r="D6892" s="612" t="s">
        <v>170</v>
      </c>
      <c r="E6892" s="621">
        <v>0.54</v>
      </c>
      <c r="F6892" s="614">
        <f t="shared" si="1920"/>
        <v>0.65</v>
      </c>
      <c r="G6892" s="518"/>
      <c r="H6892" s="423"/>
      <c r="I6892" s="424">
        <f t="shared" si="1922"/>
        <v>0</v>
      </c>
      <c r="J6892" s="448">
        <f t="shared" si="1923"/>
        <v>0</v>
      </c>
      <c r="K6892" s="419"/>
      <c r="L6892" s="461">
        <f t="shared" si="1915"/>
        <v>0</v>
      </c>
      <c r="M6892" s="423">
        <f t="shared" si="1916"/>
        <v>0</v>
      </c>
      <c r="N6892" s="424">
        <f t="shared" si="1917"/>
        <v>0</v>
      </c>
      <c r="O6892" s="448">
        <f t="shared" si="1918"/>
        <v>0</v>
      </c>
      <c r="P6892" s="420"/>
      <c r="Q6892" s="532"/>
      <c r="R6892" s="526" t="str">
        <f t="shared" si="1924"/>
        <v/>
      </c>
      <c r="S6892" s="526" t="str">
        <f t="shared" si="1921"/>
        <v/>
      </c>
      <c r="V6892" s="433">
        <f>VLOOKUP(A6892,[3]Cartilha!$A:$A,1,FALSE)</f>
        <v>99802</v>
      </c>
      <c r="W6892" s="367"/>
    </row>
    <row r="6893" spans="1:23" hidden="1" x14ac:dyDescent="0.2">
      <c r="A6893" s="623">
        <v>99802</v>
      </c>
      <c r="B6893" s="616" t="s">
        <v>3171</v>
      </c>
      <c r="C6893" s="620" t="s">
        <v>3160</v>
      </c>
      <c r="D6893" s="612" t="s">
        <v>170</v>
      </c>
      <c r="E6893" s="621">
        <v>0.54</v>
      </c>
      <c r="F6893" s="614">
        <f t="shared" si="1920"/>
        <v>0.65</v>
      </c>
      <c r="G6893" s="518"/>
      <c r="H6893" s="423"/>
      <c r="I6893" s="424">
        <f t="shared" si="1922"/>
        <v>0</v>
      </c>
      <c r="J6893" s="448">
        <f t="shared" si="1923"/>
        <v>0</v>
      </c>
      <c r="K6893" s="419"/>
      <c r="L6893" s="461">
        <f t="shared" si="1915"/>
        <v>0</v>
      </c>
      <c r="M6893" s="423">
        <f t="shared" si="1916"/>
        <v>0</v>
      </c>
      <c r="N6893" s="424">
        <f t="shared" si="1917"/>
        <v>0</v>
      </c>
      <c r="O6893" s="448">
        <f t="shared" si="1918"/>
        <v>0</v>
      </c>
      <c r="P6893" s="420"/>
      <c r="Q6893" s="532"/>
      <c r="R6893" s="526" t="str">
        <f t="shared" si="1924"/>
        <v/>
      </c>
      <c r="S6893" s="526" t="str">
        <f t="shared" si="1921"/>
        <v/>
      </c>
      <c r="V6893" s="433">
        <f>VLOOKUP(A6893,[3]Cartilha!$A:$A,1,FALSE)</f>
        <v>99802</v>
      </c>
      <c r="W6893" s="367"/>
    </row>
    <row r="6894" spans="1:23" hidden="1" x14ac:dyDescent="0.2">
      <c r="A6894" s="623" t="s">
        <v>6566</v>
      </c>
      <c r="B6894" s="616"/>
      <c r="C6894" s="620" t="s">
        <v>6567</v>
      </c>
      <c r="D6894" s="612">
        <v>0</v>
      </c>
      <c r="E6894" s="621"/>
      <c r="F6894" s="614">
        <f t="shared" si="1920"/>
        <v>0</v>
      </c>
      <c r="G6894" s="518"/>
      <c r="H6894" s="446"/>
      <c r="I6894" s="447">
        <f t="shared" si="1922"/>
        <v>0</v>
      </c>
      <c r="J6894" s="448">
        <f t="shared" si="1923"/>
        <v>0</v>
      </c>
      <c r="K6894" s="419"/>
      <c r="L6894" s="461"/>
      <c r="M6894" s="446"/>
      <c r="N6894" s="447"/>
      <c r="O6894" s="448"/>
      <c r="P6894" s="420"/>
      <c r="Q6894" s="525" t="str">
        <f>IF(OR(SUM(J6894)&gt;0,SUM(O6894)&gt;0),"xx","")</f>
        <v/>
      </c>
      <c r="R6894" s="526" t="str">
        <f t="shared" si="1924"/>
        <v/>
      </c>
      <c r="S6894" s="526" t="str">
        <f t="shared" si="1921"/>
        <v/>
      </c>
      <c r="V6894" s="433" t="str">
        <f>VLOOKUP(A6894,[3]Cartilha!$A:$A,1,FALSE)</f>
        <v>12.1.4</v>
      </c>
      <c r="W6894" s="367"/>
    </row>
    <row r="6895" spans="1:23" hidden="1" x14ac:dyDescent="0.2">
      <c r="A6895" s="623" t="s">
        <v>6568</v>
      </c>
      <c r="B6895" s="616"/>
      <c r="C6895" s="620" t="s">
        <v>6569</v>
      </c>
      <c r="D6895" s="612">
        <v>0</v>
      </c>
      <c r="E6895" s="621"/>
      <c r="F6895" s="614">
        <f t="shared" si="1920"/>
        <v>0</v>
      </c>
      <c r="G6895" s="518"/>
      <c r="H6895" s="446"/>
      <c r="I6895" s="447">
        <f t="shared" si="1922"/>
        <v>0</v>
      </c>
      <c r="J6895" s="448">
        <f t="shared" si="1923"/>
        <v>0</v>
      </c>
      <c r="K6895" s="419"/>
      <c r="L6895" s="461"/>
      <c r="M6895" s="446"/>
      <c r="N6895" s="447"/>
      <c r="O6895" s="448"/>
      <c r="P6895" s="420"/>
      <c r="Q6895" s="525" t="str">
        <f>IF(OR(SUM(J6896:J6902)&gt;0,SUM(O6896:O6902)&gt;0),"xx","")</f>
        <v/>
      </c>
      <c r="R6895" s="526" t="str">
        <f t="shared" si="1924"/>
        <v/>
      </c>
      <c r="S6895" s="526" t="str">
        <f t="shared" si="1921"/>
        <v/>
      </c>
      <c r="V6895" s="433" t="str">
        <f>VLOOKUP(A6895,[3]Cartilha!$A:$A,1,FALSE)</f>
        <v>12.2</v>
      </c>
      <c r="W6895" s="367"/>
    </row>
    <row r="6896" spans="1:23" hidden="1" x14ac:dyDescent="0.2">
      <c r="A6896" s="623" t="s">
        <v>6570</v>
      </c>
      <c r="B6896" s="616"/>
      <c r="C6896" s="620" t="s">
        <v>6571</v>
      </c>
      <c r="D6896" s="612">
        <v>0</v>
      </c>
      <c r="E6896" s="621"/>
      <c r="F6896" s="614">
        <f t="shared" si="1920"/>
        <v>0</v>
      </c>
      <c r="G6896" s="518"/>
      <c r="H6896" s="446"/>
      <c r="I6896" s="447">
        <f t="shared" si="1922"/>
        <v>0</v>
      </c>
      <c r="J6896" s="448">
        <f t="shared" si="1923"/>
        <v>0</v>
      </c>
      <c r="K6896" s="419"/>
      <c r="L6896" s="461"/>
      <c r="M6896" s="446"/>
      <c r="N6896" s="447"/>
      <c r="O6896" s="448"/>
      <c r="P6896" s="420"/>
      <c r="Q6896" s="525" t="str">
        <f t="shared" ref="Q6896:Q6902" si="1925">IF(OR(SUM(J6896)&gt;0,SUM(O6896)&gt;0),"xx","")</f>
        <v/>
      </c>
      <c r="R6896" s="526" t="str">
        <f t="shared" si="1924"/>
        <v/>
      </c>
      <c r="S6896" s="526" t="str">
        <f t="shared" si="1921"/>
        <v/>
      </c>
      <c r="V6896" s="433" t="str">
        <f>VLOOKUP(A6896,[3]Cartilha!$A:$A,1,FALSE)</f>
        <v>12.2.1</v>
      </c>
      <c r="W6896" s="367"/>
    </row>
    <row r="6897" spans="1:23" hidden="1" x14ac:dyDescent="0.2">
      <c r="A6897" s="623" t="s">
        <v>6572</v>
      </c>
      <c r="B6897" s="616"/>
      <c r="C6897" s="620" t="s">
        <v>6573</v>
      </c>
      <c r="D6897" s="612">
        <v>0</v>
      </c>
      <c r="E6897" s="621"/>
      <c r="F6897" s="614">
        <f t="shared" si="1920"/>
        <v>0</v>
      </c>
      <c r="G6897" s="518"/>
      <c r="H6897" s="446"/>
      <c r="I6897" s="447">
        <f t="shared" si="1922"/>
        <v>0</v>
      </c>
      <c r="J6897" s="448">
        <f t="shared" si="1923"/>
        <v>0</v>
      </c>
      <c r="K6897" s="419"/>
      <c r="L6897" s="461"/>
      <c r="M6897" s="446"/>
      <c r="N6897" s="447"/>
      <c r="O6897" s="448"/>
      <c r="P6897" s="420"/>
      <c r="Q6897" s="525" t="str">
        <f t="shared" si="1925"/>
        <v/>
      </c>
      <c r="R6897" s="526" t="str">
        <f t="shared" si="1924"/>
        <v/>
      </c>
      <c r="S6897" s="526" t="str">
        <f t="shared" si="1921"/>
        <v/>
      </c>
      <c r="V6897" s="433" t="str">
        <f>VLOOKUP(A6897,[3]Cartilha!$A:$A,1,FALSE)</f>
        <v>12.2.2</v>
      </c>
      <c r="W6897" s="367"/>
    </row>
    <row r="6898" spans="1:23" hidden="1" x14ac:dyDescent="0.2">
      <c r="A6898" s="623" t="s">
        <v>6574</v>
      </c>
      <c r="B6898" s="616"/>
      <c r="C6898" s="620" t="s">
        <v>6575</v>
      </c>
      <c r="D6898" s="612">
        <v>0</v>
      </c>
      <c r="E6898" s="621"/>
      <c r="F6898" s="614">
        <f t="shared" si="1920"/>
        <v>0</v>
      </c>
      <c r="G6898" s="518"/>
      <c r="H6898" s="446"/>
      <c r="I6898" s="447">
        <f t="shared" si="1922"/>
        <v>0</v>
      </c>
      <c r="J6898" s="448">
        <f t="shared" si="1923"/>
        <v>0</v>
      </c>
      <c r="K6898" s="419"/>
      <c r="L6898" s="461"/>
      <c r="M6898" s="446"/>
      <c r="N6898" s="447"/>
      <c r="O6898" s="448"/>
      <c r="P6898" s="420"/>
      <c r="Q6898" s="525" t="str">
        <f t="shared" si="1925"/>
        <v/>
      </c>
      <c r="R6898" s="526" t="str">
        <f t="shared" si="1924"/>
        <v/>
      </c>
      <c r="S6898" s="526" t="str">
        <f t="shared" si="1921"/>
        <v/>
      </c>
      <c r="V6898" s="433" t="str">
        <f>VLOOKUP(A6898,[3]Cartilha!$A:$A,1,FALSE)</f>
        <v>12.2.3</v>
      </c>
      <c r="W6898" s="367"/>
    </row>
    <row r="6899" spans="1:23" hidden="1" x14ac:dyDescent="0.2">
      <c r="A6899" s="623" t="s">
        <v>6576</v>
      </c>
      <c r="B6899" s="616"/>
      <c r="C6899" s="620" t="s">
        <v>6577</v>
      </c>
      <c r="D6899" s="612">
        <v>0</v>
      </c>
      <c r="E6899" s="621"/>
      <c r="F6899" s="614">
        <f t="shared" si="1920"/>
        <v>0</v>
      </c>
      <c r="G6899" s="518"/>
      <c r="H6899" s="446"/>
      <c r="I6899" s="447">
        <f t="shared" si="1922"/>
        <v>0</v>
      </c>
      <c r="J6899" s="448">
        <f t="shared" si="1923"/>
        <v>0</v>
      </c>
      <c r="K6899" s="419"/>
      <c r="L6899" s="461"/>
      <c r="M6899" s="446"/>
      <c r="N6899" s="447"/>
      <c r="O6899" s="448"/>
      <c r="P6899" s="420"/>
      <c r="Q6899" s="525" t="str">
        <f t="shared" si="1925"/>
        <v/>
      </c>
      <c r="R6899" s="526" t="str">
        <f t="shared" si="1924"/>
        <v/>
      </c>
      <c r="S6899" s="526" t="str">
        <f t="shared" si="1921"/>
        <v/>
      </c>
      <c r="V6899" s="433" t="str">
        <f>VLOOKUP(A6899,[3]Cartilha!$A:$A,1,FALSE)</f>
        <v>12.2.4</v>
      </c>
      <c r="W6899" s="367"/>
    </row>
    <row r="6900" spans="1:23" hidden="1" x14ac:dyDescent="0.2">
      <c r="A6900" s="623" t="s">
        <v>6578</v>
      </c>
      <c r="B6900" s="616"/>
      <c r="C6900" s="620" t="s">
        <v>6579</v>
      </c>
      <c r="D6900" s="612">
        <v>0</v>
      </c>
      <c r="E6900" s="621"/>
      <c r="F6900" s="614">
        <f t="shared" si="1920"/>
        <v>0</v>
      </c>
      <c r="G6900" s="518"/>
      <c r="H6900" s="446"/>
      <c r="I6900" s="447">
        <f t="shared" si="1922"/>
        <v>0</v>
      </c>
      <c r="J6900" s="448">
        <f t="shared" si="1923"/>
        <v>0</v>
      </c>
      <c r="K6900" s="419"/>
      <c r="L6900" s="461"/>
      <c r="M6900" s="446"/>
      <c r="N6900" s="447"/>
      <c r="O6900" s="448"/>
      <c r="P6900" s="420"/>
      <c r="Q6900" s="525" t="str">
        <f t="shared" si="1925"/>
        <v/>
      </c>
      <c r="R6900" s="526" t="str">
        <f t="shared" si="1924"/>
        <v/>
      </c>
      <c r="S6900" s="526" t="str">
        <f t="shared" si="1921"/>
        <v/>
      </c>
      <c r="V6900" s="433" t="str">
        <f>VLOOKUP(A6900,[3]Cartilha!$A:$A,1,FALSE)</f>
        <v>12.2.5</v>
      </c>
      <c r="W6900" s="367"/>
    </row>
    <row r="6901" spans="1:23" hidden="1" x14ac:dyDescent="0.2">
      <c r="A6901" s="623" t="s">
        <v>6580</v>
      </c>
      <c r="B6901" s="616"/>
      <c r="C6901" s="620" t="s">
        <v>6581</v>
      </c>
      <c r="D6901" s="612">
        <v>0</v>
      </c>
      <c r="E6901" s="621"/>
      <c r="F6901" s="614">
        <f t="shared" si="1920"/>
        <v>0</v>
      </c>
      <c r="G6901" s="518"/>
      <c r="H6901" s="446"/>
      <c r="I6901" s="447">
        <f t="shared" si="1922"/>
        <v>0</v>
      </c>
      <c r="J6901" s="448">
        <f t="shared" si="1923"/>
        <v>0</v>
      </c>
      <c r="K6901" s="419"/>
      <c r="L6901" s="461"/>
      <c r="M6901" s="446"/>
      <c r="N6901" s="447"/>
      <c r="O6901" s="448"/>
      <c r="P6901" s="420"/>
      <c r="Q6901" s="525" t="str">
        <f t="shared" si="1925"/>
        <v/>
      </c>
      <c r="R6901" s="526" t="str">
        <f t="shared" si="1924"/>
        <v/>
      </c>
      <c r="S6901" s="526" t="str">
        <f t="shared" si="1921"/>
        <v/>
      </c>
      <c r="V6901" s="433" t="str">
        <f>VLOOKUP(A6901,[3]Cartilha!$A:$A,1,FALSE)</f>
        <v>12.2.6</v>
      </c>
      <c r="W6901" s="367"/>
    </row>
    <row r="6902" spans="1:23" hidden="1" x14ac:dyDescent="0.2">
      <c r="A6902" s="623" t="s">
        <v>6582</v>
      </c>
      <c r="B6902" s="616"/>
      <c r="C6902" s="620" t="s">
        <v>6583</v>
      </c>
      <c r="D6902" s="612">
        <v>0</v>
      </c>
      <c r="E6902" s="621"/>
      <c r="F6902" s="614">
        <f t="shared" si="1920"/>
        <v>0</v>
      </c>
      <c r="G6902" s="518"/>
      <c r="H6902" s="446"/>
      <c r="I6902" s="447">
        <f t="shared" si="1922"/>
        <v>0</v>
      </c>
      <c r="J6902" s="448">
        <f t="shared" si="1923"/>
        <v>0</v>
      </c>
      <c r="K6902" s="419"/>
      <c r="L6902" s="461"/>
      <c r="M6902" s="446"/>
      <c r="N6902" s="447"/>
      <c r="O6902" s="448"/>
      <c r="P6902" s="420"/>
      <c r="Q6902" s="525" t="str">
        <f t="shared" si="1925"/>
        <v/>
      </c>
      <c r="R6902" s="526" t="str">
        <f t="shared" si="1924"/>
        <v/>
      </c>
      <c r="S6902" s="526" t="str">
        <f t="shared" si="1921"/>
        <v/>
      </c>
      <c r="V6902" s="433" t="str">
        <f>VLOOKUP(A6902,[3]Cartilha!$A:$A,1,FALSE)</f>
        <v>12.2.7</v>
      </c>
      <c r="W6902" s="367"/>
    </row>
    <row r="6903" spans="1:23" hidden="1" x14ac:dyDescent="0.2">
      <c r="A6903" s="623" t="s">
        <v>3172</v>
      </c>
      <c r="B6903" s="616"/>
      <c r="C6903" s="620" t="s">
        <v>44</v>
      </c>
      <c r="D6903" s="612">
        <v>0</v>
      </c>
      <c r="E6903" s="621"/>
      <c r="F6903" s="614">
        <f t="shared" si="1920"/>
        <v>0</v>
      </c>
      <c r="G6903" s="518"/>
      <c r="H6903" s="446"/>
      <c r="I6903" s="447">
        <f t="shared" si="1922"/>
        <v>0</v>
      </c>
      <c r="J6903" s="448">
        <f t="shared" si="1923"/>
        <v>0</v>
      </c>
      <c r="K6903" s="419"/>
      <c r="L6903" s="461"/>
      <c r="M6903" s="446"/>
      <c r="N6903" s="447"/>
      <c r="O6903" s="448"/>
      <c r="P6903" s="420"/>
      <c r="Q6903" s="525" t="str">
        <f>IF(OR(SUM(J6905:J7000)&gt;0,SUM(O6905:O7000)&gt;0),"xx","")</f>
        <v/>
      </c>
      <c r="R6903" s="526" t="str">
        <f t="shared" si="1924"/>
        <v/>
      </c>
      <c r="S6903" s="526" t="str">
        <f t="shared" si="1921"/>
        <v/>
      </c>
      <c r="V6903" s="433" t="str">
        <f>VLOOKUP(A6903,[3]Cartilha!$A:$A,1,FALSE)</f>
        <v>12.3</v>
      </c>
      <c r="W6903" s="367"/>
    </row>
    <row r="6904" spans="1:23" hidden="1" x14ac:dyDescent="0.2">
      <c r="A6904" s="623" t="s">
        <v>6584</v>
      </c>
      <c r="B6904" s="616"/>
      <c r="C6904" s="620" t="s">
        <v>6585</v>
      </c>
      <c r="D6904" s="612">
        <v>0</v>
      </c>
      <c r="E6904" s="621"/>
      <c r="F6904" s="614">
        <f t="shared" si="1920"/>
        <v>0</v>
      </c>
      <c r="G6904" s="518"/>
      <c r="H6904" s="446"/>
      <c r="I6904" s="447">
        <f t="shared" si="1922"/>
        <v>0</v>
      </c>
      <c r="J6904" s="448">
        <f t="shared" si="1923"/>
        <v>0</v>
      </c>
      <c r="K6904" s="419"/>
      <c r="L6904" s="461"/>
      <c r="M6904" s="446"/>
      <c r="N6904" s="447"/>
      <c r="O6904" s="448"/>
      <c r="P6904" s="420"/>
      <c r="Q6904" s="525" t="str">
        <f>IF(OR(SUM(J6904)&gt;0,SUM(O6904)&gt;0),"xx","")</f>
        <v/>
      </c>
      <c r="R6904" s="526" t="str">
        <f t="shared" si="1924"/>
        <v/>
      </c>
      <c r="S6904" s="526" t="str">
        <f t="shared" si="1921"/>
        <v/>
      </c>
      <c r="V6904" s="433" t="str">
        <f>VLOOKUP(A6904,[3]Cartilha!$A:$A,1,FALSE)</f>
        <v>12.3.2</v>
      </c>
      <c r="W6904" s="367"/>
    </row>
    <row r="6905" spans="1:23" hidden="1" x14ac:dyDescent="0.2">
      <c r="A6905" s="661" t="s">
        <v>6586</v>
      </c>
      <c r="B6905" s="662"/>
      <c r="C6905" s="663" t="s">
        <v>6587</v>
      </c>
      <c r="D6905" s="627"/>
      <c r="E6905" s="628"/>
      <c r="F6905" s="614">
        <f t="shared" si="1920"/>
        <v>0</v>
      </c>
      <c r="G6905" s="518"/>
      <c r="H6905" s="446"/>
      <c r="I6905" s="447">
        <f t="shared" si="1922"/>
        <v>0</v>
      </c>
      <c r="J6905" s="448">
        <f t="shared" si="1923"/>
        <v>0</v>
      </c>
      <c r="K6905" s="419"/>
      <c r="L6905" s="461"/>
      <c r="M6905" s="446"/>
      <c r="N6905" s="447"/>
      <c r="O6905" s="448"/>
      <c r="P6905" s="420"/>
      <c r="Q6905" s="525" t="str">
        <f>IF(OR(SUM(J6906:J6908)&gt;0,SUM(O6905:O6908)&gt;0),"xx","")</f>
        <v/>
      </c>
      <c r="R6905" s="526" t="str">
        <f t="shared" si="1924"/>
        <v/>
      </c>
      <c r="S6905" s="526" t="str">
        <f t="shared" si="1921"/>
        <v/>
      </c>
      <c r="V6905" s="433" t="str">
        <f>VLOOKUP(A6905,[3]Cartilha!$A:$A,1,FALSE)</f>
        <v>12.3.3</v>
      </c>
      <c r="W6905" s="367"/>
    </row>
    <row r="6906" spans="1:23" ht="22.5" hidden="1" x14ac:dyDescent="0.2">
      <c r="A6906" s="664">
        <v>93281</v>
      </c>
      <c r="B6906" s="665" t="s">
        <v>3171</v>
      </c>
      <c r="C6906" s="663" t="s">
        <v>6588</v>
      </c>
      <c r="D6906" s="627" t="s">
        <v>7039</v>
      </c>
      <c r="E6906" s="628">
        <v>27.26</v>
      </c>
      <c r="F6906" s="614">
        <f t="shared" si="1920"/>
        <v>32.86</v>
      </c>
      <c r="G6906" s="518"/>
      <c r="H6906" s="423"/>
      <c r="I6906" s="424">
        <f t="shared" si="1922"/>
        <v>0</v>
      </c>
      <c r="J6906" s="448">
        <f t="shared" si="1923"/>
        <v>0</v>
      </c>
      <c r="K6906" s="419"/>
      <c r="L6906" s="461">
        <f t="shared" ref="L6906:M6908" si="1926">G6906</f>
        <v>0</v>
      </c>
      <c r="M6906" s="423">
        <f t="shared" si="1926"/>
        <v>0</v>
      </c>
      <c r="N6906" s="424">
        <f>IF(ISBLANK(E6906),0,ROUND(F6906*L6906,2))</f>
        <v>0</v>
      </c>
      <c r="O6906" s="448">
        <f>IF(ISBLANK(L6906),0,ROUND(L6906*M6906,2))</f>
        <v>0</v>
      </c>
      <c r="P6906" s="420"/>
      <c r="Q6906" s="532"/>
      <c r="R6906" s="526" t="str">
        <f t="shared" si="1924"/>
        <v/>
      </c>
      <c r="S6906" s="526" t="str">
        <f t="shared" si="1921"/>
        <v/>
      </c>
      <c r="V6906" s="433">
        <f>VLOOKUP(A6906,[3]Cartilha!$A:$A,1,FALSE)</f>
        <v>93281</v>
      </c>
      <c r="W6906" s="367"/>
    </row>
    <row r="6907" spans="1:23" hidden="1" x14ac:dyDescent="0.2">
      <c r="A6907" s="664">
        <v>93272</v>
      </c>
      <c r="B6907" s="665" t="s">
        <v>3171</v>
      </c>
      <c r="C6907" s="663" t="s">
        <v>6589</v>
      </c>
      <c r="D6907" s="627" t="s">
        <v>7039</v>
      </c>
      <c r="E6907" s="628">
        <v>156.06</v>
      </c>
      <c r="F6907" s="614">
        <f t="shared" si="1920"/>
        <v>188.15</v>
      </c>
      <c r="G6907" s="518"/>
      <c r="H6907" s="423"/>
      <c r="I6907" s="424">
        <f t="shared" si="1922"/>
        <v>0</v>
      </c>
      <c r="J6907" s="448">
        <f t="shared" si="1923"/>
        <v>0</v>
      </c>
      <c r="K6907" s="419"/>
      <c r="L6907" s="461">
        <f t="shared" si="1926"/>
        <v>0</v>
      </c>
      <c r="M6907" s="423">
        <f t="shared" si="1926"/>
        <v>0</v>
      </c>
      <c r="N6907" s="424">
        <f>IF(ISBLANK(E6907),0,ROUND(F6907*L6907,2))</f>
        <v>0</v>
      </c>
      <c r="O6907" s="448">
        <f>IF(ISBLANK(L6907),0,ROUND(L6907*M6907,2))</f>
        <v>0</v>
      </c>
      <c r="P6907" s="420"/>
      <c r="Q6907" s="532"/>
      <c r="R6907" s="526" t="str">
        <f t="shared" si="1924"/>
        <v/>
      </c>
      <c r="S6907" s="526" t="str">
        <f t="shared" si="1921"/>
        <v/>
      </c>
      <c r="V6907" s="433">
        <f>VLOOKUP(A6907,[3]Cartilha!$A:$A,1,FALSE)</f>
        <v>93272</v>
      </c>
      <c r="W6907" s="367"/>
    </row>
    <row r="6908" spans="1:23" hidden="1" x14ac:dyDescent="0.2">
      <c r="A6908" s="664">
        <v>95212</v>
      </c>
      <c r="B6908" s="665" t="s">
        <v>3171</v>
      </c>
      <c r="C6908" s="663" t="s">
        <v>6590</v>
      </c>
      <c r="D6908" s="627" t="s">
        <v>7039</v>
      </c>
      <c r="E6908" s="628">
        <v>168.33</v>
      </c>
      <c r="F6908" s="614">
        <f t="shared" si="1920"/>
        <v>202.94</v>
      </c>
      <c r="G6908" s="518"/>
      <c r="H6908" s="423"/>
      <c r="I6908" s="424">
        <f t="shared" si="1922"/>
        <v>0</v>
      </c>
      <c r="J6908" s="448">
        <f t="shared" si="1923"/>
        <v>0</v>
      </c>
      <c r="K6908" s="419"/>
      <c r="L6908" s="461">
        <f t="shared" si="1926"/>
        <v>0</v>
      </c>
      <c r="M6908" s="423">
        <f t="shared" si="1926"/>
        <v>0</v>
      </c>
      <c r="N6908" s="424">
        <f>IF(ISBLANK(E6908),0,ROUND(F6908*L6908,2))</f>
        <v>0</v>
      </c>
      <c r="O6908" s="448">
        <f>IF(ISBLANK(L6908),0,ROUND(L6908*M6908,2))</f>
        <v>0</v>
      </c>
      <c r="P6908" s="420"/>
      <c r="Q6908" s="532"/>
      <c r="R6908" s="526" t="str">
        <f t="shared" si="1924"/>
        <v/>
      </c>
      <c r="S6908" s="526" t="str">
        <f t="shared" si="1921"/>
        <v/>
      </c>
      <c r="V6908" s="433">
        <f>VLOOKUP(A6908,[3]Cartilha!$A:$A,1,FALSE)</f>
        <v>95212</v>
      </c>
      <c r="W6908" s="367"/>
    </row>
    <row r="6909" spans="1:23" hidden="1" x14ac:dyDescent="0.2">
      <c r="A6909" s="623" t="s">
        <v>6591</v>
      </c>
      <c r="B6909" s="616"/>
      <c r="C6909" s="620" t="s">
        <v>6592</v>
      </c>
      <c r="D6909" s="612">
        <v>0</v>
      </c>
      <c r="E6909" s="621"/>
      <c r="F6909" s="614">
        <f t="shared" si="1920"/>
        <v>0</v>
      </c>
      <c r="G6909" s="518"/>
      <c r="H6909" s="446"/>
      <c r="I6909" s="447">
        <f t="shared" si="1922"/>
        <v>0</v>
      </c>
      <c r="J6909" s="448">
        <f t="shared" si="1923"/>
        <v>0</v>
      </c>
      <c r="K6909" s="419"/>
      <c r="L6909" s="461"/>
      <c r="M6909" s="446"/>
      <c r="N6909" s="447"/>
      <c r="O6909" s="448"/>
      <c r="P6909" s="420"/>
      <c r="Q6909" s="525" t="str">
        <f>IF(OR(SUM(J6909)&gt;0,SUM(O6909)&gt;0),"xx","")</f>
        <v/>
      </c>
      <c r="R6909" s="526" t="str">
        <f t="shared" si="1924"/>
        <v/>
      </c>
      <c r="S6909" s="526" t="str">
        <f t="shared" si="1921"/>
        <v/>
      </c>
      <c r="V6909" s="433" t="str">
        <f>VLOOKUP(A6909,[3]Cartilha!$A:$A,1,FALSE)</f>
        <v>12.3.4</v>
      </c>
      <c r="W6909" s="367"/>
    </row>
    <row r="6910" spans="1:23" hidden="1" x14ac:dyDescent="0.2">
      <c r="A6910" s="623" t="s">
        <v>6593</v>
      </c>
      <c r="B6910" s="616"/>
      <c r="C6910" s="620" t="s">
        <v>6594</v>
      </c>
      <c r="D6910" s="612">
        <v>0</v>
      </c>
      <c r="E6910" s="621"/>
      <c r="F6910" s="614">
        <f t="shared" si="1920"/>
        <v>0</v>
      </c>
      <c r="G6910" s="518"/>
      <c r="H6910" s="446"/>
      <c r="I6910" s="447">
        <f t="shared" si="1922"/>
        <v>0</v>
      </c>
      <c r="J6910" s="448">
        <f t="shared" si="1923"/>
        <v>0</v>
      </c>
      <c r="K6910" s="419"/>
      <c r="L6910" s="461"/>
      <c r="M6910" s="446"/>
      <c r="N6910" s="447"/>
      <c r="O6910" s="448"/>
      <c r="P6910" s="420"/>
      <c r="Q6910" s="525" t="str">
        <f>IF(OR(SUM(J6910)&gt;0,SUM(O6910)&gt;0),"xx","")</f>
        <v/>
      </c>
      <c r="R6910" s="526" t="str">
        <f t="shared" si="1924"/>
        <v/>
      </c>
      <c r="S6910" s="526" t="str">
        <f t="shared" si="1921"/>
        <v/>
      </c>
      <c r="V6910" s="433" t="str">
        <f>VLOOKUP(A6910,[3]Cartilha!$A:$A,1,FALSE)</f>
        <v>12.3.5</v>
      </c>
      <c r="W6910" s="367"/>
    </row>
    <row r="6911" spans="1:23" hidden="1" x14ac:dyDescent="0.2">
      <c r="A6911" s="623" t="s">
        <v>6595</v>
      </c>
      <c r="B6911" s="616"/>
      <c r="C6911" s="620" t="s">
        <v>6596</v>
      </c>
      <c r="D6911" s="612"/>
      <c r="E6911" s="621"/>
      <c r="F6911" s="614">
        <f t="shared" si="1920"/>
        <v>0</v>
      </c>
      <c r="G6911" s="518"/>
      <c r="H6911" s="446"/>
      <c r="I6911" s="447">
        <f t="shared" si="1922"/>
        <v>0</v>
      </c>
      <c r="J6911" s="448">
        <f t="shared" si="1923"/>
        <v>0</v>
      </c>
      <c r="K6911" s="419"/>
      <c r="L6911" s="461"/>
      <c r="M6911" s="446"/>
      <c r="N6911" s="447"/>
      <c r="O6911" s="448"/>
      <c r="P6911" s="420"/>
      <c r="Q6911" s="525" t="str">
        <f>IF(OR(SUM(J6911)&gt;0,SUM(O6911)&gt;0),"xx","")</f>
        <v/>
      </c>
      <c r="R6911" s="526" t="str">
        <f t="shared" si="1924"/>
        <v/>
      </c>
      <c r="S6911" s="526" t="str">
        <f t="shared" si="1921"/>
        <v/>
      </c>
      <c r="V6911" s="433" t="str">
        <f>VLOOKUP(A6911,[3]Cartilha!$A:$A,1,FALSE)</f>
        <v>12.3.6</v>
      </c>
      <c r="W6911" s="367"/>
    </row>
    <row r="6912" spans="1:23" hidden="1" x14ac:dyDescent="0.2">
      <c r="A6912" s="623" t="s">
        <v>6597</v>
      </c>
      <c r="B6912" s="616"/>
      <c r="C6912" s="620" t="s">
        <v>6598</v>
      </c>
      <c r="D6912" s="612">
        <v>0</v>
      </c>
      <c r="E6912" s="621"/>
      <c r="F6912" s="614">
        <f t="shared" si="1920"/>
        <v>0</v>
      </c>
      <c r="G6912" s="518"/>
      <c r="H6912" s="446"/>
      <c r="I6912" s="447">
        <f t="shared" si="1922"/>
        <v>0</v>
      </c>
      <c r="J6912" s="448">
        <f t="shared" si="1923"/>
        <v>0</v>
      </c>
      <c r="K6912" s="419"/>
      <c r="L6912" s="461"/>
      <c r="M6912" s="446"/>
      <c r="N6912" s="447"/>
      <c r="O6912" s="448"/>
      <c r="P6912" s="420"/>
      <c r="Q6912" s="525" t="str">
        <f>IF(OR(SUM(J6912)&gt;0,SUM(O6912)&gt;0),"xx","")</f>
        <v/>
      </c>
      <c r="R6912" s="526" t="str">
        <f t="shared" si="1924"/>
        <v/>
      </c>
      <c r="S6912" s="526" t="str">
        <f t="shared" si="1921"/>
        <v/>
      </c>
      <c r="V6912" s="433" t="str">
        <f>VLOOKUP(A6912,[3]Cartilha!$A:$A,1,FALSE)</f>
        <v>12.3.8</v>
      </c>
      <c r="W6912" s="367"/>
    </row>
    <row r="6913" spans="1:23" hidden="1" x14ac:dyDescent="0.2">
      <c r="A6913" s="623" t="s">
        <v>6597</v>
      </c>
      <c r="B6913" s="616"/>
      <c r="C6913" s="620" t="s">
        <v>6598</v>
      </c>
      <c r="D6913" s="612"/>
      <c r="E6913" s="621"/>
      <c r="F6913" s="614">
        <f t="shared" si="1920"/>
        <v>0</v>
      </c>
      <c r="G6913" s="518"/>
      <c r="H6913" s="446"/>
      <c r="I6913" s="447">
        <f t="shared" si="1922"/>
        <v>0</v>
      </c>
      <c r="J6913" s="448">
        <f t="shared" si="1923"/>
        <v>0</v>
      </c>
      <c r="K6913" s="419"/>
      <c r="L6913" s="461"/>
      <c r="M6913" s="446"/>
      <c r="N6913" s="447"/>
      <c r="O6913" s="448"/>
      <c r="P6913" s="420"/>
      <c r="Q6913" s="525" t="str">
        <f>IF(OR(SUM(J6913)&gt;0,SUM(O6913)&gt;0),"xx","")</f>
        <v/>
      </c>
      <c r="R6913" s="526" t="str">
        <f t="shared" si="1924"/>
        <v/>
      </c>
      <c r="S6913" s="526" t="str">
        <f t="shared" si="1921"/>
        <v/>
      </c>
      <c r="V6913" s="433" t="str">
        <f>VLOOKUP(A6913,[3]Cartilha!$A:$A,1,FALSE)</f>
        <v>12.3.8</v>
      </c>
      <c r="W6913" s="367"/>
    </row>
    <row r="6914" spans="1:23" hidden="1" x14ac:dyDescent="0.2">
      <c r="A6914" s="623" t="s">
        <v>3173</v>
      </c>
      <c r="B6914" s="616"/>
      <c r="C6914" s="620" t="s">
        <v>370</v>
      </c>
      <c r="D6914" s="612">
        <v>0</v>
      </c>
      <c r="E6914" s="621"/>
      <c r="F6914" s="614">
        <f t="shared" si="1920"/>
        <v>0</v>
      </c>
      <c r="G6914" s="518"/>
      <c r="H6914" s="446"/>
      <c r="I6914" s="447">
        <f t="shared" si="1922"/>
        <v>0</v>
      </c>
      <c r="J6914" s="448">
        <f t="shared" si="1923"/>
        <v>0</v>
      </c>
      <c r="K6914" s="419"/>
      <c r="L6914" s="461"/>
      <c r="M6914" s="446"/>
      <c r="N6914" s="447"/>
      <c r="O6914" s="448"/>
      <c r="P6914" s="420"/>
      <c r="Q6914" s="525" t="str">
        <f>IF(OR(SUM(J6915:J6946)&gt;0,SUM(O6915:O6946)&gt;0),"xx","")</f>
        <v/>
      </c>
      <c r="R6914" s="526" t="str">
        <f t="shared" si="1924"/>
        <v/>
      </c>
      <c r="S6914" s="526" t="str">
        <f t="shared" si="1921"/>
        <v/>
      </c>
      <c r="V6914" s="433" t="str">
        <f>VLOOKUP(A6914,[3]Cartilha!$A:$A,1,FALSE)</f>
        <v>12.3.9</v>
      </c>
      <c r="W6914" s="367"/>
    </row>
    <row r="6915" spans="1:23" ht="22.5" hidden="1" x14ac:dyDescent="0.2">
      <c r="A6915" s="623">
        <v>91069</v>
      </c>
      <c r="B6915" s="616" t="s">
        <v>3171</v>
      </c>
      <c r="C6915" s="620" t="s">
        <v>1822</v>
      </c>
      <c r="D6915" s="612" t="s">
        <v>170</v>
      </c>
      <c r="E6915" s="621">
        <v>118.56</v>
      </c>
      <c r="F6915" s="614">
        <f t="shared" si="1920"/>
        <v>142.94</v>
      </c>
      <c r="G6915" s="518"/>
      <c r="H6915" s="423"/>
      <c r="I6915" s="424">
        <f t="shared" si="1922"/>
        <v>0</v>
      </c>
      <c r="J6915" s="448">
        <f t="shared" si="1923"/>
        <v>0</v>
      </c>
      <c r="K6915" s="419"/>
      <c r="L6915" s="461">
        <f t="shared" ref="L6915:L6946" si="1927">G6915</f>
        <v>0</v>
      </c>
      <c r="M6915" s="423">
        <f t="shared" ref="M6915:M6946" si="1928">H6915</f>
        <v>0</v>
      </c>
      <c r="N6915" s="424">
        <f t="shared" ref="N6915:N6946" si="1929">IF(ISBLANK(E6915),0,ROUND(F6915*L6915,2))</f>
        <v>0</v>
      </c>
      <c r="O6915" s="448">
        <f t="shared" ref="O6915:O6946" si="1930">IF(ISBLANK(L6915),0,ROUND(L6915*M6915,2))</f>
        <v>0</v>
      </c>
      <c r="P6915" s="420"/>
      <c r="Q6915" s="532"/>
      <c r="R6915" s="526" t="str">
        <f t="shared" si="1924"/>
        <v/>
      </c>
      <c r="S6915" s="526" t="str">
        <f t="shared" si="1921"/>
        <v/>
      </c>
      <c r="V6915" s="433">
        <f>VLOOKUP(A6915,[3]Cartilha!$A:$A,1,FALSE)</f>
        <v>91069</v>
      </c>
      <c r="W6915" s="367"/>
    </row>
    <row r="6916" spans="1:23" ht="22.5" hidden="1" x14ac:dyDescent="0.2">
      <c r="A6916" s="623">
        <v>91070</v>
      </c>
      <c r="B6916" s="616" t="s">
        <v>3171</v>
      </c>
      <c r="C6916" s="620" t="s">
        <v>1823</v>
      </c>
      <c r="D6916" s="612" t="s">
        <v>170</v>
      </c>
      <c r="E6916" s="621">
        <v>129.47</v>
      </c>
      <c r="F6916" s="614">
        <f t="shared" si="1920"/>
        <v>156.09</v>
      </c>
      <c r="G6916" s="518"/>
      <c r="H6916" s="423"/>
      <c r="I6916" s="424">
        <f t="shared" si="1922"/>
        <v>0</v>
      </c>
      <c r="J6916" s="448">
        <f t="shared" si="1923"/>
        <v>0</v>
      </c>
      <c r="K6916" s="419"/>
      <c r="L6916" s="461">
        <f t="shared" si="1927"/>
        <v>0</v>
      </c>
      <c r="M6916" s="423">
        <f t="shared" si="1928"/>
        <v>0</v>
      </c>
      <c r="N6916" s="424">
        <f t="shared" si="1929"/>
        <v>0</v>
      </c>
      <c r="O6916" s="448">
        <f t="shared" si="1930"/>
        <v>0</v>
      </c>
      <c r="P6916" s="420"/>
      <c r="Q6916" s="532"/>
      <c r="R6916" s="526" t="str">
        <f t="shared" si="1924"/>
        <v/>
      </c>
      <c r="S6916" s="526" t="str">
        <f t="shared" si="1921"/>
        <v/>
      </c>
      <c r="V6916" s="433">
        <f>VLOOKUP(A6916,[3]Cartilha!$A:$A,1,FALSE)</f>
        <v>91070</v>
      </c>
      <c r="W6916" s="367"/>
    </row>
    <row r="6917" spans="1:23" ht="22.5" hidden="1" x14ac:dyDescent="0.2">
      <c r="A6917" s="623">
        <v>91071</v>
      </c>
      <c r="B6917" s="616" t="s">
        <v>3171</v>
      </c>
      <c r="C6917" s="620" t="s">
        <v>1824</v>
      </c>
      <c r="D6917" s="612" t="s">
        <v>170</v>
      </c>
      <c r="E6917" s="621">
        <v>164.31</v>
      </c>
      <c r="F6917" s="614">
        <f t="shared" si="1920"/>
        <v>198.09</v>
      </c>
      <c r="G6917" s="518"/>
      <c r="H6917" s="423"/>
      <c r="I6917" s="424">
        <f t="shared" si="1922"/>
        <v>0</v>
      </c>
      <c r="J6917" s="448">
        <f t="shared" si="1923"/>
        <v>0</v>
      </c>
      <c r="K6917" s="419"/>
      <c r="L6917" s="461">
        <f t="shared" si="1927"/>
        <v>0</v>
      </c>
      <c r="M6917" s="423">
        <f t="shared" si="1928"/>
        <v>0</v>
      </c>
      <c r="N6917" s="424">
        <f t="shared" si="1929"/>
        <v>0</v>
      </c>
      <c r="O6917" s="448">
        <f t="shared" si="1930"/>
        <v>0</v>
      </c>
      <c r="P6917" s="420"/>
      <c r="Q6917" s="532"/>
      <c r="R6917" s="526" t="str">
        <f t="shared" si="1924"/>
        <v/>
      </c>
      <c r="S6917" s="526" t="str">
        <f t="shared" si="1921"/>
        <v/>
      </c>
      <c r="V6917" s="433">
        <f>VLOOKUP(A6917,[3]Cartilha!$A:$A,1,FALSE)</f>
        <v>91071</v>
      </c>
      <c r="W6917" s="367"/>
    </row>
    <row r="6918" spans="1:23" ht="22.5" hidden="1" x14ac:dyDescent="0.2">
      <c r="A6918" s="623">
        <v>91072</v>
      </c>
      <c r="B6918" s="616" t="s">
        <v>3171</v>
      </c>
      <c r="C6918" s="620" t="s">
        <v>1825</v>
      </c>
      <c r="D6918" s="612" t="s">
        <v>170</v>
      </c>
      <c r="E6918" s="621">
        <v>175.2</v>
      </c>
      <c r="F6918" s="614">
        <f t="shared" si="1920"/>
        <v>211.22</v>
      </c>
      <c r="G6918" s="518"/>
      <c r="H6918" s="423"/>
      <c r="I6918" s="424">
        <f t="shared" si="1922"/>
        <v>0</v>
      </c>
      <c r="J6918" s="448">
        <f t="shared" si="1923"/>
        <v>0</v>
      </c>
      <c r="K6918" s="419"/>
      <c r="L6918" s="461">
        <f t="shared" si="1927"/>
        <v>0</v>
      </c>
      <c r="M6918" s="423">
        <f t="shared" si="1928"/>
        <v>0</v>
      </c>
      <c r="N6918" s="424">
        <f t="shared" si="1929"/>
        <v>0</v>
      </c>
      <c r="O6918" s="448">
        <f t="shared" si="1930"/>
        <v>0</v>
      </c>
      <c r="P6918" s="420"/>
      <c r="Q6918" s="532"/>
      <c r="R6918" s="526" t="str">
        <f t="shared" si="1924"/>
        <v/>
      </c>
      <c r="S6918" s="526" t="str">
        <f t="shared" si="1921"/>
        <v/>
      </c>
      <c r="V6918" s="433">
        <f>VLOOKUP(A6918,[3]Cartilha!$A:$A,1,FALSE)</f>
        <v>91072</v>
      </c>
      <c r="W6918" s="367"/>
    </row>
    <row r="6919" spans="1:23" ht="22.5" hidden="1" x14ac:dyDescent="0.2">
      <c r="A6919" s="623">
        <v>91073</v>
      </c>
      <c r="B6919" s="616" t="s">
        <v>3171</v>
      </c>
      <c r="C6919" s="620" t="s">
        <v>1826</v>
      </c>
      <c r="D6919" s="612" t="s">
        <v>170</v>
      </c>
      <c r="E6919" s="621">
        <v>134.29</v>
      </c>
      <c r="F6919" s="614">
        <f t="shared" si="1920"/>
        <v>161.9</v>
      </c>
      <c r="G6919" s="518"/>
      <c r="H6919" s="423"/>
      <c r="I6919" s="424">
        <f t="shared" si="1922"/>
        <v>0</v>
      </c>
      <c r="J6919" s="448">
        <f t="shared" si="1923"/>
        <v>0</v>
      </c>
      <c r="K6919" s="419"/>
      <c r="L6919" s="461">
        <f t="shared" si="1927"/>
        <v>0</v>
      </c>
      <c r="M6919" s="423">
        <f t="shared" si="1928"/>
        <v>0</v>
      </c>
      <c r="N6919" s="424">
        <f t="shared" si="1929"/>
        <v>0</v>
      </c>
      <c r="O6919" s="448">
        <f t="shared" si="1930"/>
        <v>0</v>
      </c>
      <c r="P6919" s="420"/>
      <c r="Q6919" s="532"/>
      <c r="R6919" s="526" t="str">
        <f t="shared" si="1924"/>
        <v/>
      </c>
      <c r="S6919" s="526" t="str">
        <f t="shared" si="1921"/>
        <v/>
      </c>
      <c r="V6919" s="433">
        <f>VLOOKUP(A6919,[3]Cartilha!$A:$A,1,FALSE)</f>
        <v>91073</v>
      </c>
      <c r="W6919" s="367"/>
    </row>
    <row r="6920" spans="1:23" ht="22.5" hidden="1" x14ac:dyDescent="0.2">
      <c r="A6920" s="623">
        <v>91074</v>
      </c>
      <c r="B6920" s="616" t="s">
        <v>3171</v>
      </c>
      <c r="C6920" s="620" t="s">
        <v>1827</v>
      </c>
      <c r="D6920" s="612" t="s">
        <v>170</v>
      </c>
      <c r="E6920" s="621">
        <v>146.84</v>
      </c>
      <c r="F6920" s="614">
        <f t="shared" si="1920"/>
        <v>177.03</v>
      </c>
      <c r="G6920" s="518"/>
      <c r="H6920" s="423"/>
      <c r="I6920" s="424">
        <f t="shared" ref="I6920:I6951" si="1931">IF(ISBLANK(E6920),0,ROUND(F6920*G6920,2))</f>
        <v>0</v>
      </c>
      <c r="J6920" s="448">
        <f t="shared" ref="J6920:J6951" si="1932">IF(ISBLANK(G6920),0,ROUND(G6920*H6920,2))</f>
        <v>0</v>
      </c>
      <c r="K6920" s="419"/>
      <c r="L6920" s="461">
        <f t="shared" si="1927"/>
        <v>0</v>
      </c>
      <c r="M6920" s="423">
        <f t="shared" si="1928"/>
        <v>0</v>
      </c>
      <c r="N6920" s="424">
        <f t="shared" si="1929"/>
        <v>0</v>
      </c>
      <c r="O6920" s="448">
        <f t="shared" si="1930"/>
        <v>0</v>
      </c>
      <c r="P6920" s="420"/>
      <c r="Q6920" s="532"/>
      <c r="R6920" s="526" t="str">
        <f t="shared" ref="R6920:R6951" si="1933">IF(Q6920="X","x",IF(Q6920="xx","x",IF(O6920&gt;0,"x","")))</f>
        <v/>
      </c>
      <c r="S6920" s="526" t="str">
        <f t="shared" si="1921"/>
        <v/>
      </c>
      <c r="V6920" s="433">
        <f>VLOOKUP(A6920,[3]Cartilha!$A:$A,1,FALSE)</f>
        <v>91074</v>
      </c>
      <c r="W6920" s="367"/>
    </row>
    <row r="6921" spans="1:23" ht="22.5" hidden="1" x14ac:dyDescent="0.2">
      <c r="A6921" s="623">
        <v>91075</v>
      </c>
      <c r="B6921" s="616" t="s">
        <v>3171</v>
      </c>
      <c r="C6921" s="620" t="s">
        <v>1828</v>
      </c>
      <c r="D6921" s="612" t="s">
        <v>170</v>
      </c>
      <c r="E6921" s="621">
        <v>182.84</v>
      </c>
      <c r="F6921" s="614">
        <f t="shared" si="1920"/>
        <v>220.43</v>
      </c>
      <c r="G6921" s="518"/>
      <c r="H6921" s="423"/>
      <c r="I6921" s="424">
        <f t="shared" si="1931"/>
        <v>0</v>
      </c>
      <c r="J6921" s="448">
        <f t="shared" si="1932"/>
        <v>0</v>
      </c>
      <c r="K6921" s="419"/>
      <c r="L6921" s="461">
        <f t="shared" si="1927"/>
        <v>0</v>
      </c>
      <c r="M6921" s="423">
        <f t="shared" si="1928"/>
        <v>0</v>
      </c>
      <c r="N6921" s="424">
        <f t="shared" si="1929"/>
        <v>0</v>
      </c>
      <c r="O6921" s="448">
        <f t="shared" si="1930"/>
        <v>0</v>
      </c>
      <c r="P6921" s="420"/>
      <c r="Q6921" s="532"/>
      <c r="R6921" s="526" t="str">
        <f t="shared" si="1933"/>
        <v/>
      </c>
      <c r="S6921" s="526" t="str">
        <f t="shared" si="1921"/>
        <v/>
      </c>
      <c r="V6921" s="433">
        <f>VLOOKUP(A6921,[3]Cartilha!$A:$A,1,FALSE)</f>
        <v>91075</v>
      </c>
      <c r="W6921" s="367"/>
    </row>
    <row r="6922" spans="1:23" ht="22.5" hidden="1" x14ac:dyDescent="0.2">
      <c r="A6922" s="623">
        <v>91076</v>
      </c>
      <c r="B6922" s="616" t="s">
        <v>3171</v>
      </c>
      <c r="C6922" s="620" t="s">
        <v>1829</v>
      </c>
      <c r="D6922" s="612" t="s">
        <v>170</v>
      </c>
      <c r="E6922" s="621">
        <v>195.46</v>
      </c>
      <c r="F6922" s="614">
        <f t="shared" si="1920"/>
        <v>235.65</v>
      </c>
      <c r="G6922" s="518"/>
      <c r="H6922" s="423"/>
      <c r="I6922" s="424">
        <f t="shared" si="1931"/>
        <v>0</v>
      </c>
      <c r="J6922" s="448">
        <f t="shared" si="1932"/>
        <v>0</v>
      </c>
      <c r="K6922" s="419"/>
      <c r="L6922" s="461">
        <f t="shared" si="1927"/>
        <v>0</v>
      </c>
      <c r="M6922" s="423">
        <f t="shared" si="1928"/>
        <v>0</v>
      </c>
      <c r="N6922" s="424">
        <f t="shared" si="1929"/>
        <v>0</v>
      </c>
      <c r="O6922" s="448">
        <f t="shared" si="1930"/>
        <v>0</v>
      </c>
      <c r="P6922" s="420"/>
      <c r="Q6922" s="532"/>
      <c r="R6922" s="526" t="str">
        <f t="shared" si="1933"/>
        <v/>
      </c>
      <c r="S6922" s="526" t="str">
        <f t="shared" si="1921"/>
        <v/>
      </c>
      <c r="V6922" s="433">
        <f>VLOOKUP(A6922,[3]Cartilha!$A:$A,1,FALSE)</f>
        <v>91076</v>
      </c>
      <c r="W6922" s="367"/>
    </row>
    <row r="6923" spans="1:23" ht="33.75" hidden="1" x14ac:dyDescent="0.2">
      <c r="A6923" s="623">
        <v>91077</v>
      </c>
      <c r="B6923" s="616" t="s">
        <v>3171</v>
      </c>
      <c r="C6923" s="620" t="s">
        <v>1830</v>
      </c>
      <c r="D6923" s="612" t="s">
        <v>170</v>
      </c>
      <c r="E6923" s="621">
        <v>127.84</v>
      </c>
      <c r="F6923" s="614">
        <f t="shared" si="1920"/>
        <v>154.12</v>
      </c>
      <c r="G6923" s="518"/>
      <c r="H6923" s="423"/>
      <c r="I6923" s="424">
        <f t="shared" si="1931"/>
        <v>0</v>
      </c>
      <c r="J6923" s="448">
        <f t="shared" si="1932"/>
        <v>0</v>
      </c>
      <c r="K6923" s="419"/>
      <c r="L6923" s="461">
        <f t="shared" si="1927"/>
        <v>0</v>
      </c>
      <c r="M6923" s="423">
        <f t="shared" si="1928"/>
        <v>0</v>
      </c>
      <c r="N6923" s="424">
        <f t="shared" si="1929"/>
        <v>0</v>
      </c>
      <c r="O6923" s="448">
        <f t="shared" si="1930"/>
        <v>0</v>
      </c>
      <c r="P6923" s="420"/>
      <c r="Q6923" s="532"/>
      <c r="R6923" s="526" t="str">
        <f t="shared" si="1933"/>
        <v/>
      </c>
      <c r="S6923" s="526" t="str">
        <f t="shared" si="1921"/>
        <v/>
      </c>
      <c r="V6923" s="433">
        <f>VLOOKUP(A6923,[3]Cartilha!$A:$A,1,FALSE)</f>
        <v>91077</v>
      </c>
      <c r="W6923" s="367"/>
    </row>
    <row r="6924" spans="1:23" ht="33.75" hidden="1" x14ac:dyDescent="0.2">
      <c r="A6924" s="623">
        <v>91078</v>
      </c>
      <c r="B6924" s="616" t="s">
        <v>3171</v>
      </c>
      <c r="C6924" s="620" t="s">
        <v>1831</v>
      </c>
      <c r="D6924" s="612" t="s">
        <v>170</v>
      </c>
      <c r="E6924" s="621">
        <v>149.68</v>
      </c>
      <c r="F6924" s="614">
        <f t="shared" si="1920"/>
        <v>180.45</v>
      </c>
      <c r="G6924" s="518"/>
      <c r="H6924" s="423"/>
      <c r="I6924" s="424">
        <f t="shared" si="1931"/>
        <v>0</v>
      </c>
      <c r="J6924" s="448">
        <f t="shared" si="1932"/>
        <v>0</v>
      </c>
      <c r="K6924" s="419"/>
      <c r="L6924" s="461">
        <f t="shared" si="1927"/>
        <v>0</v>
      </c>
      <c r="M6924" s="423">
        <f t="shared" si="1928"/>
        <v>0</v>
      </c>
      <c r="N6924" s="424">
        <f t="shared" si="1929"/>
        <v>0</v>
      </c>
      <c r="O6924" s="448">
        <f t="shared" si="1930"/>
        <v>0</v>
      </c>
      <c r="P6924" s="420"/>
      <c r="Q6924" s="532"/>
      <c r="R6924" s="526" t="str">
        <f t="shared" si="1933"/>
        <v/>
      </c>
      <c r="S6924" s="526" t="str">
        <f t="shared" si="1921"/>
        <v/>
      </c>
      <c r="V6924" s="433">
        <f>VLOOKUP(A6924,[3]Cartilha!$A:$A,1,FALSE)</f>
        <v>91078</v>
      </c>
      <c r="W6924" s="367"/>
    </row>
    <row r="6925" spans="1:23" ht="22.5" hidden="1" x14ac:dyDescent="0.2">
      <c r="A6925" s="623">
        <v>91079</v>
      </c>
      <c r="B6925" s="616" t="s">
        <v>3171</v>
      </c>
      <c r="C6925" s="620" t="s">
        <v>1832</v>
      </c>
      <c r="D6925" s="612" t="s">
        <v>170</v>
      </c>
      <c r="E6925" s="621">
        <v>134.37</v>
      </c>
      <c r="F6925" s="614">
        <f t="shared" si="1920"/>
        <v>162</v>
      </c>
      <c r="G6925" s="518"/>
      <c r="H6925" s="423"/>
      <c r="I6925" s="424">
        <f t="shared" si="1931"/>
        <v>0</v>
      </c>
      <c r="J6925" s="448">
        <f t="shared" si="1932"/>
        <v>0</v>
      </c>
      <c r="K6925" s="419"/>
      <c r="L6925" s="461">
        <f t="shared" si="1927"/>
        <v>0</v>
      </c>
      <c r="M6925" s="423">
        <f t="shared" si="1928"/>
        <v>0</v>
      </c>
      <c r="N6925" s="424">
        <f t="shared" si="1929"/>
        <v>0</v>
      </c>
      <c r="O6925" s="448">
        <f t="shared" si="1930"/>
        <v>0</v>
      </c>
      <c r="P6925" s="420"/>
      <c r="Q6925" s="532"/>
      <c r="R6925" s="526" t="str">
        <f t="shared" si="1933"/>
        <v/>
      </c>
      <c r="S6925" s="526" t="str">
        <f t="shared" si="1921"/>
        <v/>
      </c>
      <c r="V6925" s="433">
        <f>VLOOKUP(A6925,[3]Cartilha!$A:$A,1,FALSE)</f>
        <v>91079</v>
      </c>
      <c r="W6925" s="367"/>
    </row>
    <row r="6926" spans="1:23" ht="22.5" hidden="1" x14ac:dyDescent="0.2">
      <c r="A6926" s="623">
        <v>91080</v>
      </c>
      <c r="B6926" s="616" t="s">
        <v>3171</v>
      </c>
      <c r="C6926" s="620" t="s">
        <v>1833</v>
      </c>
      <c r="D6926" s="612" t="s">
        <v>170</v>
      </c>
      <c r="E6926" s="621">
        <v>156.01</v>
      </c>
      <c r="F6926" s="614">
        <f t="shared" si="1920"/>
        <v>188.09</v>
      </c>
      <c r="G6926" s="518"/>
      <c r="H6926" s="423"/>
      <c r="I6926" s="424">
        <f t="shared" si="1931"/>
        <v>0</v>
      </c>
      <c r="J6926" s="448">
        <f t="shared" si="1932"/>
        <v>0</v>
      </c>
      <c r="K6926" s="419"/>
      <c r="L6926" s="461">
        <f t="shared" si="1927"/>
        <v>0</v>
      </c>
      <c r="M6926" s="423">
        <f t="shared" si="1928"/>
        <v>0</v>
      </c>
      <c r="N6926" s="424">
        <f t="shared" si="1929"/>
        <v>0</v>
      </c>
      <c r="O6926" s="448">
        <f t="shared" si="1930"/>
        <v>0</v>
      </c>
      <c r="P6926" s="420"/>
      <c r="Q6926" s="532"/>
      <c r="R6926" s="526" t="str">
        <f t="shared" si="1933"/>
        <v/>
      </c>
      <c r="S6926" s="526" t="str">
        <f t="shared" si="1921"/>
        <v/>
      </c>
      <c r="V6926" s="433">
        <f>VLOOKUP(A6926,[3]Cartilha!$A:$A,1,FALSE)</f>
        <v>91080</v>
      </c>
      <c r="W6926" s="367"/>
    </row>
    <row r="6927" spans="1:23" ht="33.75" hidden="1" x14ac:dyDescent="0.2">
      <c r="A6927" s="623">
        <v>91081</v>
      </c>
      <c r="B6927" s="616" t="s">
        <v>3171</v>
      </c>
      <c r="C6927" s="620" t="s">
        <v>1834</v>
      </c>
      <c r="D6927" s="612" t="s">
        <v>170</v>
      </c>
      <c r="E6927" s="621">
        <v>145.43</v>
      </c>
      <c r="F6927" s="614">
        <f t="shared" si="1920"/>
        <v>175.33</v>
      </c>
      <c r="G6927" s="518"/>
      <c r="H6927" s="423"/>
      <c r="I6927" s="424">
        <f t="shared" si="1931"/>
        <v>0</v>
      </c>
      <c r="J6927" s="448">
        <f t="shared" si="1932"/>
        <v>0</v>
      </c>
      <c r="K6927" s="419"/>
      <c r="L6927" s="461">
        <f t="shared" si="1927"/>
        <v>0</v>
      </c>
      <c r="M6927" s="423">
        <f t="shared" si="1928"/>
        <v>0</v>
      </c>
      <c r="N6927" s="424">
        <f t="shared" si="1929"/>
        <v>0</v>
      </c>
      <c r="O6927" s="448">
        <f t="shared" si="1930"/>
        <v>0</v>
      </c>
      <c r="P6927" s="420"/>
      <c r="Q6927" s="532"/>
      <c r="R6927" s="526" t="str">
        <f t="shared" si="1933"/>
        <v/>
      </c>
      <c r="S6927" s="526" t="str">
        <f t="shared" si="1921"/>
        <v/>
      </c>
      <c r="V6927" s="433">
        <f>VLOOKUP(A6927,[3]Cartilha!$A:$A,1,FALSE)</f>
        <v>91081</v>
      </c>
      <c r="W6927" s="367"/>
    </row>
    <row r="6928" spans="1:23" ht="33.75" hidden="1" x14ac:dyDescent="0.2">
      <c r="A6928" s="623">
        <v>91082</v>
      </c>
      <c r="B6928" s="616" t="s">
        <v>3171</v>
      </c>
      <c r="C6928" s="620" t="s">
        <v>1835</v>
      </c>
      <c r="D6928" s="612" t="s">
        <v>170</v>
      </c>
      <c r="E6928" s="621">
        <v>168.72</v>
      </c>
      <c r="F6928" s="614">
        <f t="shared" si="1920"/>
        <v>203.41</v>
      </c>
      <c r="G6928" s="518"/>
      <c r="H6928" s="423"/>
      <c r="I6928" s="424">
        <f t="shared" si="1931"/>
        <v>0</v>
      </c>
      <c r="J6928" s="448">
        <f t="shared" si="1932"/>
        <v>0</v>
      </c>
      <c r="K6928" s="419"/>
      <c r="L6928" s="461">
        <f t="shared" si="1927"/>
        <v>0</v>
      </c>
      <c r="M6928" s="423">
        <f t="shared" si="1928"/>
        <v>0</v>
      </c>
      <c r="N6928" s="424">
        <f t="shared" si="1929"/>
        <v>0</v>
      </c>
      <c r="O6928" s="448">
        <f t="shared" si="1930"/>
        <v>0</v>
      </c>
      <c r="P6928" s="420"/>
      <c r="Q6928" s="532"/>
      <c r="R6928" s="526" t="str">
        <f t="shared" si="1933"/>
        <v/>
      </c>
      <c r="S6928" s="526" t="str">
        <f t="shared" si="1921"/>
        <v/>
      </c>
      <c r="V6928" s="433">
        <f>VLOOKUP(A6928,[3]Cartilha!$A:$A,1,FALSE)</f>
        <v>91082</v>
      </c>
      <c r="W6928" s="367"/>
    </row>
    <row r="6929" spans="1:23" ht="22.5" hidden="1" x14ac:dyDescent="0.2">
      <c r="A6929" s="623">
        <v>91083</v>
      </c>
      <c r="B6929" s="616" t="s">
        <v>3171</v>
      </c>
      <c r="C6929" s="620" t="s">
        <v>1836</v>
      </c>
      <c r="D6929" s="612" t="s">
        <v>170</v>
      </c>
      <c r="E6929" s="621">
        <v>156.97999999999999</v>
      </c>
      <c r="F6929" s="614">
        <f t="shared" si="1920"/>
        <v>189.26</v>
      </c>
      <c r="G6929" s="518"/>
      <c r="H6929" s="423"/>
      <c r="I6929" s="424">
        <f t="shared" si="1931"/>
        <v>0</v>
      </c>
      <c r="J6929" s="448">
        <f t="shared" si="1932"/>
        <v>0</v>
      </c>
      <c r="K6929" s="419"/>
      <c r="L6929" s="461">
        <f t="shared" si="1927"/>
        <v>0</v>
      </c>
      <c r="M6929" s="423">
        <f t="shared" si="1928"/>
        <v>0</v>
      </c>
      <c r="N6929" s="424">
        <f t="shared" si="1929"/>
        <v>0</v>
      </c>
      <c r="O6929" s="448">
        <f t="shared" si="1930"/>
        <v>0</v>
      </c>
      <c r="P6929" s="420"/>
      <c r="Q6929" s="532"/>
      <c r="R6929" s="526" t="str">
        <f t="shared" si="1933"/>
        <v/>
      </c>
      <c r="S6929" s="526" t="str">
        <f t="shared" si="1921"/>
        <v/>
      </c>
      <c r="V6929" s="433">
        <f>VLOOKUP(A6929,[3]Cartilha!$A:$A,1,FALSE)</f>
        <v>91083</v>
      </c>
      <c r="W6929" s="367"/>
    </row>
    <row r="6930" spans="1:23" ht="22.5" hidden="1" x14ac:dyDescent="0.2">
      <c r="A6930" s="623">
        <v>91084</v>
      </c>
      <c r="B6930" s="616" t="s">
        <v>3171</v>
      </c>
      <c r="C6930" s="620" t="s">
        <v>1837</v>
      </c>
      <c r="D6930" s="612" t="s">
        <v>170</v>
      </c>
      <c r="E6930" s="621">
        <v>180.01</v>
      </c>
      <c r="F6930" s="614">
        <f t="shared" si="1920"/>
        <v>217.02</v>
      </c>
      <c r="G6930" s="518"/>
      <c r="H6930" s="423"/>
      <c r="I6930" s="424">
        <f t="shared" si="1931"/>
        <v>0</v>
      </c>
      <c r="J6930" s="448">
        <f t="shared" si="1932"/>
        <v>0</v>
      </c>
      <c r="K6930" s="419"/>
      <c r="L6930" s="461">
        <f t="shared" si="1927"/>
        <v>0</v>
      </c>
      <c r="M6930" s="423">
        <f t="shared" si="1928"/>
        <v>0</v>
      </c>
      <c r="N6930" s="424">
        <f t="shared" si="1929"/>
        <v>0</v>
      </c>
      <c r="O6930" s="448">
        <f t="shared" si="1930"/>
        <v>0</v>
      </c>
      <c r="P6930" s="420"/>
      <c r="Q6930" s="532"/>
      <c r="R6930" s="526" t="str">
        <f t="shared" si="1933"/>
        <v/>
      </c>
      <c r="S6930" s="526" t="str">
        <f t="shared" si="1921"/>
        <v/>
      </c>
      <c r="V6930" s="433">
        <f>VLOOKUP(A6930,[3]Cartilha!$A:$A,1,FALSE)</f>
        <v>91084</v>
      </c>
      <c r="W6930" s="367"/>
    </row>
    <row r="6931" spans="1:23" ht="22.5" hidden="1" x14ac:dyDescent="0.2">
      <c r="A6931" s="623">
        <v>91086</v>
      </c>
      <c r="B6931" s="616" t="s">
        <v>3171</v>
      </c>
      <c r="C6931" s="620" t="s">
        <v>1838</v>
      </c>
      <c r="D6931" s="612" t="s">
        <v>170</v>
      </c>
      <c r="E6931" s="621">
        <v>130.69</v>
      </c>
      <c r="F6931" s="614">
        <f t="shared" si="1920"/>
        <v>157.56</v>
      </c>
      <c r="G6931" s="518"/>
      <c r="H6931" s="423"/>
      <c r="I6931" s="424">
        <f t="shared" si="1931"/>
        <v>0</v>
      </c>
      <c r="J6931" s="448">
        <f t="shared" si="1932"/>
        <v>0</v>
      </c>
      <c r="K6931" s="419"/>
      <c r="L6931" s="461">
        <f t="shared" si="1927"/>
        <v>0</v>
      </c>
      <c r="M6931" s="423">
        <f t="shared" si="1928"/>
        <v>0</v>
      </c>
      <c r="N6931" s="424">
        <f t="shared" si="1929"/>
        <v>0</v>
      </c>
      <c r="O6931" s="448">
        <f t="shared" si="1930"/>
        <v>0</v>
      </c>
      <c r="P6931" s="420"/>
      <c r="Q6931" s="532"/>
      <c r="R6931" s="526" t="str">
        <f t="shared" si="1933"/>
        <v/>
      </c>
      <c r="S6931" s="526" t="str">
        <f t="shared" si="1921"/>
        <v/>
      </c>
      <c r="V6931" s="433">
        <f>VLOOKUP(A6931,[3]Cartilha!$A:$A,1,FALSE)</f>
        <v>91086</v>
      </c>
      <c r="W6931" s="367"/>
    </row>
    <row r="6932" spans="1:23" ht="22.5" hidden="1" x14ac:dyDescent="0.2">
      <c r="A6932" s="623">
        <v>91087</v>
      </c>
      <c r="B6932" s="616" t="s">
        <v>3171</v>
      </c>
      <c r="C6932" s="620" t="s">
        <v>1839</v>
      </c>
      <c r="D6932" s="612" t="s">
        <v>170</v>
      </c>
      <c r="E6932" s="621">
        <v>141.97</v>
      </c>
      <c r="F6932" s="614">
        <f t="shared" si="1920"/>
        <v>171.16</v>
      </c>
      <c r="G6932" s="518"/>
      <c r="H6932" s="423"/>
      <c r="I6932" s="424">
        <f t="shared" si="1931"/>
        <v>0</v>
      </c>
      <c r="J6932" s="448">
        <f t="shared" si="1932"/>
        <v>0</v>
      </c>
      <c r="K6932" s="419"/>
      <c r="L6932" s="461">
        <f t="shared" si="1927"/>
        <v>0</v>
      </c>
      <c r="M6932" s="423">
        <f t="shared" si="1928"/>
        <v>0</v>
      </c>
      <c r="N6932" s="424">
        <f t="shared" si="1929"/>
        <v>0</v>
      </c>
      <c r="O6932" s="448">
        <f t="shared" si="1930"/>
        <v>0</v>
      </c>
      <c r="P6932" s="420"/>
      <c r="Q6932" s="532"/>
      <c r="R6932" s="526" t="str">
        <f t="shared" si="1933"/>
        <v/>
      </c>
      <c r="S6932" s="526" t="str">
        <f t="shared" si="1921"/>
        <v/>
      </c>
      <c r="V6932" s="433">
        <f>VLOOKUP(A6932,[3]Cartilha!$A:$A,1,FALSE)</f>
        <v>91087</v>
      </c>
      <c r="W6932" s="367"/>
    </row>
    <row r="6933" spans="1:23" ht="22.5" hidden="1" x14ac:dyDescent="0.2">
      <c r="A6933" s="623">
        <v>91088</v>
      </c>
      <c r="B6933" s="616" t="s">
        <v>3171</v>
      </c>
      <c r="C6933" s="620" t="s">
        <v>1840</v>
      </c>
      <c r="D6933" s="612" t="s">
        <v>170</v>
      </c>
      <c r="E6933" s="621">
        <v>178.12</v>
      </c>
      <c r="F6933" s="614">
        <f t="shared" si="1920"/>
        <v>214.74</v>
      </c>
      <c r="G6933" s="518"/>
      <c r="H6933" s="423"/>
      <c r="I6933" s="424">
        <f t="shared" si="1931"/>
        <v>0</v>
      </c>
      <c r="J6933" s="448">
        <f t="shared" si="1932"/>
        <v>0</v>
      </c>
      <c r="K6933" s="419"/>
      <c r="L6933" s="461">
        <f t="shared" si="1927"/>
        <v>0</v>
      </c>
      <c r="M6933" s="423">
        <f t="shared" si="1928"/>
        <v>0</v>
      </c>
      <c r="N6933" s="424">
        <f t="shared" si="1929"/>
        <v>0</v>
      </c>
      <c r="O6933" s="448">
        <f t="shared" si="1930"/>
        <v>0</v>
      </c>
      <c r="P6933" s="420"/>
      <c r="Q6933" s="532"/>
      <c r="R6933" s="526" t="str">
        <f t="shared" si="1933"/>
        <v/>
      </c>
      <c r="S6933" s="526" t="str">
        <f t="shared" si="1921"/>
        <v/>
      </c>
      <c r="V6933" s="433">
        <f>VLOOKUP(A6933,[3]Cartilha!$A:$A,1,FALSE)</f>
        <v>91088</v>
      </c>
      <c r="W6933" s="367"/>
    </row>
    <row r="6934" spans="1:23" ht="22.5" hidden="1" x14ac:dyDescent="0.2">
      <c r="A6934" s="623">
        <v>91089</v>
      </c>
      <c r="B6934" s="616" t="s">
        <v>3171</v>
      </c>
      <c r="C6934" s="620" t="s">
        <v>1841</v>
      </c>
      <c r="D6934" s="612" t="s">
        <v>170</v>
      </c>
      <c r="E6934" s="621">
        <v>189.57</v>
      </c>
      <c r="F6934" s="614">
        <f t="shared" si="1920"/>
        <v>228.55</v>
      </c>
      <c r="G6934" s="518"/>
      <c r="H6934" s="423"/>
      <c r="I6934" s="424">
        <f t="shared" si="1931"/>
        <v>0</v>
      </c>
      <c r="J6934" s="448">
        <f t="shared" si="1932"/>
        <v>0</v>
      </c>
      <c r="K6934" s="419"/>
      <c r="L6934" s="461">
        <f t="shared" si="1927"/>
        <v>0</v>
      </c>
      <c r="M6934" s="423">
        <f t="shared" si="1928"/>
        <v>0</v>
      </c>
      <c r="N6934" s="424">
        <f t="shared" si="1929"/>
        <v>0</v>
      </c>
      <c r="O6934" s="448">
        <f t="shared" si="1930"/>
        <v>0</v>
      </c>
      <c r="P6934" s="420"/>
      <c r="Q6934" s="532"/>
      <c r="R6934" s="526" t="str">
        <f t="shared" si="1933"/>
        <v/>
      </c>
      <c r="S6934" s="526" t="str">
        <f t="shared" si="1921"/>
        <v/>
      </c>
      <c r="V6934" s="433">
        <f>VLOOKUP(A6934,[3]Cartilha!$A:$A,1,FALSE)</f>
        <v>91089</v>
      </c>
      <c r="W6934" s="367"/>
    </row>
    <row r="6935" spans="1:23" ht="22.5" hidden="1" x14ac:dyDescent="0.2">
      <c r="A6935" s="623">
        <v>91090</v>
      </c>
      <c r="B6935" s="616" t="s">
        <v>3171</v>
      </c>
      <c r="C6935" s="620" t="s">
        <v>1842</v>
      </c>
      <c r="D6935" s="612" t="s">
        <v>170</v>
      </c>
      <c r="E6935" s="621">
        <v>144.21</v>
      </c>
      <c r="F6935" s="614">
        <f t="shared" ref="F6935:F6998" si="1934">IF(E6935=0,0,ROUND(E6935*(1+E$13)*(1-E$14),2))</f>
        <v>173.86</v>
      </c>
      <c r="G6935" s="518"/>
      <c r="H6935" s="423"/>
      <c r="I6935" s="424">
        <f t="shared" si="1931"/>
        <v>0</v>
      </c>
      <c r="J6935" s="448">
        <f t="shared" si="1932"/>
        <v>0</v>
      </c>
      <c r="K6935" s="419"/>
      <c r="L6935" s="461">
        <f t="shared" si="1927"/>
        <v>0</v>
      </c>
      <c r="M6935" s="423">
        <f t="shared" si="1928"/>
        <v>0</v>
      </c>
      <c r="N6935" s="424">
        <f t="shared" si="1929"/>
        <v>0</v>
      </c>
      <c r="O6935" s="448">
        <f t="shared" si="1930"/>
        <v>0</v>
      </c>
      <c r="P6935" s="420"/>
      <c r="Q6935" s="532"/>
      <c r="R6935" s="526" t="str">
        <f t="shared" si="1933"/>
        <v/>
      </c>
      <c r="S6935" s="526" t="str">
        <f t="shared" si="1921"/>
        <v/>
      </c>
      <c r="V6935" s="433">
        <f>VLOOKUP(A6935,[3]Cartilha!$A:$A,1,FALSE)</f>
        <v>91090</v>
      </c>
      <c r="W6935" s="367"/>
    </row>
    <row r="6936" spans="1:23" ht="22.5" hidden="1" x14ac:dyDescent="0.2">
      <c r="A6936" s="623">
        <v>91091</v>
      </c>
      <c r="B6936" s="616" t="s">
        <v>3171</v>
      </c>
      <c r="C6936" s="620" t="s">
        <v>1843</v>
      </c>
      <c r="D6936" s="612" t="s">
        <v>170</v>
      </c>
      <c r="E6936" s="621">
        <v>157.33000000000001</v>
      </c>
      <c r="F6936" s="614">
        <f t="shared" si="1934"/>
        <v>189.68</v>
      </c>
      <c r="G6936" s="518"/>
      <c r="H6936" s="423"/>
      <c r="I6936" s="424">
        <f t="shared" si="1931"/>
        <v>0</v>
      </c>
      <c r="J6936" s="448">
        <f t="shared" si="1932"/>
        <v>0</v>
      </c>
      <c r="K6936" s="419"/>
      <c r="L6936" s="461">
        <f t="shared" si="1927"/>
        <v>0</v>
      </c>
      <c r="M6936" s="423">
        <f t="shared" si="1928"/>
        <v>0</v>
      </c>
      <c r="N6936" s="424">
        <f t="shared" si="1929"/>
        <v>0</v>
      </c>
      <c r="O6936" s="448">
        <f t="shared" si="1930"/>
        <v>0</v>
      </c>
      <c r="P6936" s="420"/>
      <c r="Q6936" s="532"/>
      <c r="R6936" s="526" t="str">
        <f t="shared" si="1933"/>
        <v/>
      </c>
      <c r="S6936" s="526" t="str">
        <f t="shared" si="1921"/>
        <v/>
      </c>
      <c r="V6936" s="433">
        <f>VLOOKUP(A6936,[3]Cartilha!$A:$A,1,FALSE)</f>
        <v>91091</v>
      </c>
      <c r="W6936" s="367"/>
    </row>
    <row r="6937" spans="1:23" ht="22.5" hidden="1" x14ac:dyDescent="0.2">
      <c r="A6937" s="623">
        <v>91092</v>
      </c>
      <c r="B6937" s="616" t="s">
        <v>3171</v>
      </c>
      <c r="C6937" s="620" t="s">
        <v>1844</v>
      </c>
      <c r="D6937" s="612" t="s">
        <v>170</v>
      </c>
      <c r="E6937" s="621">
        <v>193.89</v>
      </c>
      <c r="F6937" s="614">
        <f t="shared" si="1934"/>
        <v>233.75</v>
      </c>
      <c r="G6937" s="518"/>
      <c r="H6937" s="423"/>
      <c r="I6937" s="424">
        <f t="shared" si="1931"/>
        <v>0</v>
      </c>
      <c r="J6937" s="448">
        <f t="shared" si="1932"/>
        <v>0</v>
      </c>
      <c r="K6937" s="419"/>
      <c r="L6937" s="461">
        <f t="shared" si="1927"/>
        <v>0</v>
      </c>
      <c r="M6937" s="423">
        <f t="shared" si="1928"/>
        <v>0</v>
      </c>
      <c r="N6937" s="424">
        <f t="shared" si="1929"/>
        <v>0</v>
      </c>
      <c r="O6937" s="448">
        <f t="shared" si="1930"/>
        <v>0</v>
      </c>
      <c r="P6937" s="420"/>
      <c r="Q6937" s="532"/>
      <c r="R6937" s="526" t="str">
        <f t="shared" si="1933"/>
        <v/>
      </c>
      <c r="S6937" s="526" t="str">
        <f t="shared" si="1921"/>
        <v/>
      </c>
      <c r="V6937" s="433">
        <f>VLOOKUP(A6937,[3]Cartilha!$A:$A,1,FALSE)</f>
        <v>91092</v>
      </c>
      <c r="W6937" s="367"/>
    </row>
    <row r="6938" spans="1:23" ht="22.5" hidden="1" x14ac:dyDescent="0.2">
      <c r="A6938" s="623">
        <v>91093</v>
      </c>
      <c r="B6938" s="616" t="s">
        <v>3171</v>
      </c>
      <c r="C6938" s="620" t="s">
        <v>1845</v>
      </c>
      <c r="D6938" s="612" t="s">
        <v>170</v>
      </c>
      <c r="E6938" s="621">
        <v>207.37</v>
      </c>
      <c r="F6938" s="614">
        <f t="shared" si="1934"/>
        <v>250.01</v>
      </c>
      <c r="G6938" s="518"/>
      <c r="H6938" s="423"/>
      <c r="I6938" s="424">
        <f t="shared" si="1931"/>
        <v>0</v>
      </c>
      <c r="J6938" s="448">
        <f t="shared" si="1932"/>
        <v>0</v>
      </c>
      <c r="K6938" s="419"/>
      <c r="L6938" s="461">
        <f t="shared" si="1927"/>
        <v>0</v>
      </c>
      <c r="M6938" s="423">
        <f t="shared" si="1928"/>
        <v>0</v>
      </c>
      <c r="N6938" s="424">
        <f t="shared" si="1929"/>
        <v>0</v>
      </c>
      <c r="O6938" s="448">
        <f t="shared" si="1930"/>
        <v>0</v>
      </c>
      <c r="P6938" s="420"/>
      <c r="Q6938" s="532"/>
      <c r="R6938" s="526" t="str">
        <f t="shared" si="1933"/>
        <v/>
      </c>
      <c r="S6938" s="526" t="str">
        <f t="shared" si="1921"/>
        <v/>
      </c>
      <c r="V6938" s="433">
        <f>VLOOKUP(A6938,[3]Cartilha!$A:$A,1,FALSE)</f>
        <v>91093</v>
      </c>
      <c r="W6938" s="367"/>
    </row>
    <row r="6939" spans="1:23" ht="33.75" hidden="1" x14ac:dyDescent="0.2">
      <c r="A6939" s="623">
        <v>91094</v>
      </c>
      <c r="B6939" s="616" t="s">
        <v>3171</v>
      </c>
      <c r="C6939" s="620" t="s">
        <v>1846</v>
      </c>
      <c r="D6939" s="612" t="s">
        <v>170</v>
      </c>
      <c r="E6939" s="621">
        <v>135.03</v>
      </c>
      <c r="F6939" s="614">
        <f t="shared" si="1934"/>
        <v>162.79</v>
      </c>
      <c r="G6939" s="518"/>
      <c r="H6939" s="423"/>
      <c r="I6939" s="424">
        <f t="shared" si="1931"/>
        <v>0</v>
      </c>
      <c r="J6939" s="448">
        <f t="shared" si="1932"/>
        <v>0</v>
      </c>
      <c r="K6939" s="419"/>
      <c r="L6939" s="461">
        <f t="shared" si="1927"/>
        <v>0</v>
      </c>
      <c r="M6939" s="423">
        <f t="shared" si="1928"/>
        <v>0</v>
      </c>
      <c r="N6939" s="424">
        <f t="shared" si="1929"/>
        <v>0</v>
      </c>
      <c r="O6939" s="448">
        <f t="shared" si="1930"/>
        <v>0</v>
      </c>
      <c r="P6939" s="420"/>
      <c r="Q6939" s="532"/>
      <c r="R6939" s="526" t="str">
        <f t="shared" si="1933"/>
        <v/>
      </c>
      <c r="S6939" s="526" t="str">
        <f t="shared" si="1921"/>
        <v/>
      </c>
      <c r="V6939" s="433">
        <f>VLOOKUP(A6939,[3]Cartilha!$A:$A,1,FALSE)</f>
        <v>91094</v>
      </c>
      <c r="W6939" s="367"/>
    </row>
    <row r="6940" spans="1:23" ht="33.75" hidden="1" x14ac:dyDescent="0.2">
      <c r="A6940" s="623">
        <v>91095</v>
      </c>
      <c r="B6940" s="616" t="s">
        <v>3171</v>
      </c>
      <c r="C6940" s="620" t="s">
        <v>1847</v>
      </c>
      <c r="D6940" s="612" t="s">
        <v>170</v>
      </c>
      <c r="E6940" s="621">
        <v>157.32</v>
      </c>
      <c r="F6940" s="614">
        <f t="shared" si="1934"/>
        <v>189.66</v>
      </c>
      <c r="G6940" s="518"/>
      <c r="H6940" s="423"/>
      <c r="I6940" s="424">
        <f t="shared" si="1931"/>
        <v>0</v>
      </c>
      <c r="J6940" s="448">
        <f t="shared" si="1932"/>
        <v>0</v>
      </c>
      <c r="K6940" s="419"/>
      <c r="L6940" s="461">
        <f t="shared" si="1927"/>
        <v>0</v>
      </c>
      <c r="M6940" s="423">
        <f t="shared" si="1928"/>
        <v>0</v>
      </c>
      <c r="N6940" s="424">
        <f t="shared" si="1929"/>
        <v>0</v>
      </c>
      <c r="O6940" s="448">
        <f t="shared" si="1930"/>
        <v>0</v>
      </c>
      <c r="P6940" s="420"/>
      <c r="Q6940" s="532"/>
      <c r="R6940" s="526" t="str">
        <f t="shared" si="1933"/>
        <v/>
      </c>
      <c r="S6940" s="526" t="str">
        <f t="shared" si="1921"/>
        <v/>
      </c>
      <c r="V6940" s="433">
        <f>VLOOKUP(A6940,[3]Cartilha!$A:$A,1,FALSE)</f>
        <v>91095</v>
      </c>
      <c r="W6940" s="367"/>
    </row>
    <row r="6941" spans="1:23" ht="33.75" hidden="1" x14ac:dyDescent="0.2">
      <c r="A6941" s="623">
        <v>91096</v>
      </c>
      <c r="B6941" s="616" t="s">
        <v>3171</v>
      </c>
      <c r="C6941" s="620" t="s">
        <v>1848</v>
      </c>
      <c r="D6941" s="612" t="s">
        <v>170</v>
      </c>
      <c r="E6941" s="621">
        <v>138.34</v>
      </c>
      <c r="F6941" s="614">
        <f t="shared" si="1934"/>
        <v>166.78</v>
      </c>
      <c r="G6941" s="518"/>
      <c r="H6941" s="423"/>
      <c r="I6941" s="424">
        <f t="shared" si="1931"/>
        <v>0</v>
      </c>
      <c r="J6941" s="448">
        <f t="shared" si="1932"/>
        <v>0</v>
      </c>
      <c r="K6941" s="419"/>
      <c r="L6941" s="461">
        <f t="shared" si="1927"/>
        <v>0</v>
      </c>
      <c r="M6941" s="423">
        <f t="shared" si="1928"/>
        <v>0</v>
      </c>
      <c r="N6941" s="424">
        <f t="shared" si="1929"/>
        <v>0</v>
      </c>
      <c r="O6941" s="448">
        <f t="shared" si="1930"/>
        <v>0</v>
      </c>
      <c r="P6941" s="420"/>
      <c r="Q6941" s="532"/>
      <c r="R6941" s="526" t="str">
        <f t="shared" si="1933"/>
        <v/>
      </c>
      <c r="S6941" s="526" t="str">
        <f t="shared" si="1921"/>
        <v/>
      </c>
      <c r="V6941" s="433">
        <f>VLOOKUP(A6941,[3]Cartilha!$A:$A,1,FALSE)</f>
        <v>91096</v>
      </c>
      <c r="W6941" s="367"/>
    </row>
    <row r="6942" spans="1:23" ht="33.75" hidden="1" x14ac:dyDescent="0.2">
      <c r="A6942" s="623">
        <v>91097</v>
      </c>
      <c r="B6942" s="616" t="s">
        <v>3171</v>
      </c>
      <c r="C6942" s="620" t="s">
        <v>1849</v>
      </c>
      <c r="D6942" s="612" t="s">
        <v>170</v>
      </c>
      <c r="E6942" s="621">
        <v>160.44</v>
      </c>
      <c r="F6942" s="614">
        <f t="shared" si="1934"/>
        <v>193.43</v>
      </c>
      <c r="G6942" s="518"/>
      <c r="H6942" s="423"/>
      <c r="I6942" s="424">
        <f t="shared" si="1931"/>
        <v>0</v>
      </c>
      <c r="J6942" s="448">
        <f t="shared" si="1932"/>
        <v>0</v>
      </c>
      <c r="K6942" s="419"/>
      <c r="L6942" s="461">
        <f t="shared" si="1927"/>
        <v>0</v>
      </c>
      <c r="M6942" s="423">
        <f t="shared" si="1928"/>
        <v>0</v>
      </c>
      <c r="N6942" s="424">
        <f t="shared" si="1929"/>
        <v>0</v>
      </c>
      <c r="O6942" s="448">
        <f t="shared" si="1930"/>
        <v>0</v>
      </c>
      <c r="P6942" s="420"/>
      <c r="Q6942" s="532"/>
      <c r="R6942" s="526" t="str">
        <f t="shared" si="1933"/>
        <v/>
      </c>
      <c r="S6942" s="526" t="str">
        <f t="shared" si="1921"/>
        <v/>
      </c>
      <c r="V6942" s="433">
        <f>VLOOKUP(A6942,[3]Cartilha!$A:$A,1,FALSE)</f>
        <v>91097</v>
      </c>
      <c r="W6942" s="367"/>
    </row>
    <row r="6943" spans="1:23" ht="33.75" hidden="1" x14ac:dyDescent="0.2">
      <c r="A6943" s="623">
        <v>91098</v>
      </c>
      <c r="B6943" s="616" t="s">
        <v>3171</v>
      </c>
      <c r="C6943" s="620" t="s">
        <v>1850</v>
      </c>
      <c r="D6943" s="612" t="s">
        <v>170</v>
      </c>
      <c r="E6943" s="621">
        <v>152.44999999999999</v>
      </c>
      <c r="F6943" s="614">
        <f t="shared" si="1934"/>
        <v>183.79</v>
      </c>
      <c r="G6943" s="518"/>
      <c r="H6943" s="423"/>
      <c r="I6943" s="424">
        <f t="shared" si="1931"/>
        <v>0</v>
      </c>
      <c r="J6943" s="448">
        <f t="shared" si="1932"/>
        <v>0</v>
      </c>
      <c r="K6943" s="419"/>
      <c r="L6943" s="461">
        <f t="shared" si="1927"/>
        <v>0</v>
      </c>
      <c r="M6943" s="423">
        <f t="shared" si="1928"/>
        <v>0</v>
      </c>
      <c r="N6943" s="424">
        <f t="shared" si="1929"/>
        <v>0</v>
      </c>
      <c r="O6943" s="448">
        <f t="shared" si="1930"/>
        <v>0</v>
      </c>
      <c r="P6943" s="420"/>
      <c r="Q6943" s="532"/>
      <c r="R6943" s="526" t="str">
        <f t="shared" si="1933"/>
        <v/>
      </c>
      <c r="S6943" s="526" t="str">
        <f t="shared" si="1921"/>
        <v/>
      </c>
      <c r="V6943" s="433">
        <f>VLOOKUP(A6943,[3]Cartilha!$A:$A,1,FALSE)</f>
        <v>91098</v>
      </c>
      <c r="W6943" s="367"/>
    </row>
    <row r="6944" spans="1:23" ht="33.75" hidden="1" x14ac:dyDescent="0.2">
      <c r="A6944" s="623">
        <v>91099</v>
      </c>
      <c r="B6944" s="616" t="s">
        <v>3171</v>
      </c>
      <c r="C6944" s="620" t="s">
        <v>1851</v>
      </c>
      <c r="D6944" s="612" t="s">
        <v>170</v>
      </c>
      <c r="E6944" s="621">
        <v>176.29</v>
      </c>
      <c r="F6944" s="614">
        <f t="shared" si="1934"/>
        <v>212.54</v>
      </c>
      <c r="G6944" s="518"/>
      <c r="H6944" s="423"/>
      <c r="I6944" s="424">
        <f t="shared" si="1931"/>
        <v>0</v>
      </c>
      <c r="J6944" s="448">
        <f t="shared" si="1932"/>
        <v>0</v>
      </c>
      <c r="K6944" s="419"/>
      <c r="L6944" s="461">
        <f t="shared" si="1927"/>
        <v>0</v>
      </c>
      <c r="M6944" s="423">
        <f t="shared" si="1928"/>
        <v>0</v>
      </c>
      <c r="N6944" s="424">
        <f t="shared" si="1929"/>
        <v>0</v>
      </c>
      <c r="O6944" s="448">
        <f t="shared" si="1930"/>
        <v>0</v>
      </c>
      <c r="P6944" s="420"/>
      <c r="Q6944" s="532"/>
      <c r="R6944" s="526" t="str">
        <f t="shared" si="1933"/>
        <v/>
      </c>
      <c r="S6944" s="526" t="str">
        <f t="shared" si="1921"/>
        <v/>
      </c>
      <c r="V6944" s="433">
        <f>VLOOKUP(A6944,[3]Cartilha!$A:$A,1,FALSE)</f>
        <v>91099</v>
      </c>
      <c r="W6944" s="367"/>
    </row>
    <row r="6945" spans="1:23" ht="33.75" hidden="1" x14ac:dyDescent="0.2">
      <c r="A6945" s="623">
        <v>91100</v>
      </c>
      <c r="B6945" s="616" t="s">
        <v>3171</v>
      </c>
      <c r="C6945" s="620" t="s">
        <v>1852</v>
      </c>
      <c r="D6945" s="612" t="s">
        <v>170</v>
      </c>
      <c r="E6945" s="621">
        <v>161.62</v>
      </c>
      <c r="F6945" s="614">
        <f t="shared" si="1934"/>
        <v>194.85</v>
      </c>
      <c r="G6945" s="518"/>
      <c r="H6945" s="423"/>
      <c r="I6945" s="424">
        <f t="shared" si="1931"/>
        <v>0</v>
      </c>
      <c r="J6945" s="448">
        <f t="shared" si="1932"/>
        <v>0</v>
      </c>
      <c r="K6945" s="419"/>
      <c r="L6945" s="461">
        <f t="shared" si="1927"/>
        <v>0</v>
      </c>
      <c r="M6945" s="423">
        <f t="shared" si="1928"/>
        <v>0</v>
      </c>
      <c r="N6945" s="424">
        <f t="shared" si="1929"/>
        <v>0</v>
      </c>
      <c r="O6945" s="448">
        <f t="shared" si="1930"/>
        <v>0</v>
      </c>
      <c r="P6945" s="420"/>
      <c r="Q6945" s="532"/>
      <c r="R6945" s="526" t="str">
        <f t="shared" si="1933"/>
        <v/>
      </c>
      <c r="S6945" s="526" t="str">
        <f t="shared" si="1921"/>
        <v/>
      </c>
      <c r="V6945" s="433">
        <f>VLOOKUP(A6945,[3]Cartilha!$A:$A,1,FALSE)</f>
        <v>91100</v>
      </c>
      <c r="W6945" s="367"/>
    </row>
    <row r="6946" spans="1:23" ht="33.75" hidden="1" x14ac:dyDescent="0.2">
      <c r="A6946" s="623">
        <v>91101</v>
      </c>
      <c r="B6946" s="616" t="s">
        <v>3171</v>
      </c>
      <c r="C6946" s="620" t="s">
        <v>1853</v>
      </c>
      <c r="D6946" s="612" t="s">
        <v>170</v>
      </c>
      <c r="E6946" s="621">
        <v>185.36</v>
      </c>
      <c r="F6946" s="614">
        <f t="shared" si="1934"/>
        <v>223.47</v>
      </c>
      <c r="G6946" s="518"/>
      <c r="H6946" s="423"/>
      <c r="I6946" s="424">
        <f t="shared" si="1931"/>
        <v>0</v>
      </c>
      <c r="J6946" s="448">
        <f t="shared" si="1932"/>
        <v>0</v>
      </c>
      <c r="K6946" s="419"/>
      <c r="L6946" s="461">
        <f t="shared" si="1927"/>
        <v>0</v>
      </c>
      <c r="M6946" s="423">
        <f t="shared" si="1928"/>
        <v>0</v>
      </c>
      <c r="N6946" s="424">
        <f t="shared" si="1929"/>
        <v>0</v>
      </c>
      <c r="O6946" s="448">
        <f t="shared" si="1930"/>
        <v>0</v>
      </c>
      <c r="P6946" s="420"/>
      <c r="Q6946" s="532"/>
      <c r="R6946" s="526" t="str">
        <f t="shared" si="1933"/>
        <v/>
      </c>
      <c r="S6946" s="526" t="str">
        <f t="shared" ref="S6946:S7009" si="1935">IF(Q6946="X","x",IF(Q6946="xx","x",IF(OR(J6946&gt;0,O6946&gt;0),"x","")))</f>
        <v/>
      </c>
      <c r="V6946" s="433">
        <f>VLOOKUP(A6946,[3]Cartilha!$A:$A,1,FALSE)</f>
        <v>91101</v>
      </c>
      <c r="W6946" s="367"/>
    </row>
    <row r="6947" spans="1:23" hidden="1" x14ac:dyDescent="0.2">
      <c r="A6947" s="623" t="s">
        <v>6599</v>
      </c>
      <c r="B6947" s="616"/>
      <c r="C6947" s="620" t="s">
        <v>6600</v>
      </c>
      <c r="D6947" s="612">
        <v>0</v>
      </c>
      <c r="E6947" s="621"/>
      <c r="F6947" s="614">
        <f t="shared" si="1934"/>
        <v>0</v>
      </c>
      <c r="G6947" s="518"/>
      <c r="H6947" s="446"/>
      <c r="I6947" s="447">
        <f t="shared" si="1931"/>
        <v>0</v>
      </c>
      <c r="J6947" s="448">
        <f t="shared" si="1932"/>
        <v>0</v>
      </c>
      <c r="K6947" s="419"/>
      <c r="L6947" s="461"/>
      <c r="M6947" s="446"/>
      <c r="N6947" s="447"/>
      <c r="O6947" s="448"/>
      <c r="P6947" s="420"/>
      <c r="Q6947" s="525" t="str">
        <f t="shared" ref="Q6947:Q6963" si="1936">IF(OR(SUM(J6947)&gt;0,SUM(O6947)&gt;0),"xx","")</f>
        <v/>
      </c>
      <c r="R6947" s="526" t="str">
        <f t="shared" si="1933"/>
        <v/>
      </c>
      <c r="S6947" s="526" t="str">
        <f t="shared" si="1935"/>
        <v/>
      </c>
      <c r="V6947" s="433" t="str">
        <f>VLOOKUP(A6947,[3]Cartilha!$A:$A,1,FALSE)</f>
        <v>12.3.10</v>
      </c>
      <c r="W6947" s="367"/>
    </row>
    <row r="6948" spans="1:23" hidden="1" x14ac:dyDescent="0.2">
      <c r="A6948" s="623" t="s">
        <v>6601</v>
      </c>
      <c r="B6948" s="616"/>
      <c r="C6948" s="620" t="s">
        <v>6602</v>
      </c>
      <c r="D6948" s="612"/>
      <c r="E6948" s="621"/>
      <c r="F6948" s="614">
        <f t="shared" si="1934"/>
        <v>0</v>
      </c>
      <c r="G6948" s="518"/>
      <c r="H6948" s="446"/>
      <c r="I6948" s="447">
        <f t="shared" si="1931"/>
        <v>0</v>
      </c>
      <c r="J6948" s="448">
        <f t="shared" si="1932"/>
        <v>0</v>
      </c>
      <c r="K6948" s="419"/>
      <c r="L6948" s="461"/>
      <c r="M6948" s="446"/>
      <c r="N6948" s="447"/>
      <c r="O6948" s="448"/>
      <c r="P6948" s="420"/>
      <c r="Q6948" s="525" t="str">
        <f t="shared" si="1936"/>
        <v/>
      </c>
      <c r="R6948" s="526" t="str">
        <f t="shared" si="1933"/>
        <v/>
      </c>
      <c r="S6948" s="526" t="str">
        <f t="shared" si="1935"/>
        <v/>
      </c>
      <c r="V6948" s="433" t="str">
        <f>VLOOKUP(A6948,[3]Cartilha!$A:$A,1,FALSE)</f>
        <v>12.3.11</v>
      </c>
      <c r="W6948" s="367"/>
    </row>
    <row r="6949" spans="1:23" hidden="1" x14ac:dyDescent="0.2">
      <c r="A6949" s="623" t="s">
        <v>6603</v>
      </c>
      <c r="B6949" s="616"/>
      <c r="C6949" s="620" t="s">
        <v>6604</v>
      </c>
      <c r="D6949" s="612"/>
      <c r="E6949" s="621"/>
      <c r="F6949" s="614">
        <f t="shared" si="1934"/>
        <v>0</v>
      </c>
      <c r="G6949" s="518"/>
      <c r="H6949" s="446"/>
      <c r="I6949" s="447">
        <f t="shared" si="1931"/>
        <v>0</v>
      </c>
      <c r="J6949" s="448">
        <f t="shared" si="1932"/>
        <v>0</v>
      </c>
      <c r="K6949" s="419"/>
      <c r="L6949" s="461"/>
      <c r="M6949" s="446"/>
      <c r="N6949" s="447"/>
      <c r="O6949" s="448"/>
      <c r="P6949" s="420"/>
      <c r="Q6949" s="525" t="str">
        <f t="shared" si="1936"/>
        <v/>
      </c>
      <c r="R6949" s="526" t="str">
        <f t="shared" si="1933"/>
        <v/>
      </c>
      <c r="S6949" s="526" t="str">
        <f t="shared" si="1935"/>
        <v/>
      </c>
      <c r="V6949" s="433" t="str">
        <f>VLOOKUP(A6949,[3]Cartilha!$A:$A,1,FALSE)</f>
        <v>12.3.12</v>
      </c>
      <c r="W6949" s="367"/>
    </row>
    <row r="6950" spans="1:23" hidden="1" x14ac:dyDescent="0.2">
      <c r="A6950" s="623" t="s">
        <v>6605</v>
      </c>
      <c r="B6950" s="616"/>
      <c r="C6950" s="620" t="s">
        <v>6606</v>
      </c>
      <c r="D6950" s="612">
        <v>0</v>
      </c>
      <c r="E6950" s="621"/>
      <c r="F6950" s="614">
        <f t="shared" si="1934"/>
        <v>0</v>
      </c>
      <c r="G6950" s="518"/>
      <c r="H6950" s="446"/>
      <c r="I6950" s="447">
        <f t="shared" si="1931"/>
        <v>0</v>
      </c>
      <c r="J6950" s="448">
        <f t="shared" si="1932"/>
        <v>0</v>
      </c>
      <c r="K6950" s="419"/>
      <c r="L6950" s="461"/>
      <c r="M6950" s="446"/>
      <c r="N6950" s="447"/>
      <c r="O6950" s="448"/>
      <c r="P6950" s="420"/>
      <c r="Q6950" s="525" t="str">
        <f t="shared" si="1936"/>
        <v/>
      </c>
      <c r="R6950" s="526" t="str">
        <f t="shared" si="1933"/>
        <v/>
      </c>
      <c r="S6950" s="526" t="str">
        <f t="shared" si="1935"/>
        <v/>
      </c>
      <c r="V6950" s="433" t="str">
        <f>VLOOKUP(A6950,[3]Cartilha!$A:$A,1,FALSE)</f>
        <v>12.3.13</v>
      </c>
      <c r="W6950" s="367"/>
    </row>
    <row r="6951" spans="1:23" hidden="1" x14ac:dyDescent="0.2">
      <c r="A6951" s="623" t="s">
        <v>6607</v>
      </c>
      <c r="B6951" s="616"/>
      <c r="C6951" s="620" t="s">
        <v>6608</v>
      </c>
      <c r="D6951" s="612"/>
      <c r="E6951" s="621"/>
      <c r="F6951" s="614">
        <f t="shared" si="1934"/>
        <v>0</v>
      </c>
      <c r="G6951" s="518"/>
      <c r="H6951" s="446"/>
      <c r="I6951" s="447">
        <f t="shared" si="1931"/>
        <v>0</v>
      </c>
      <c r="J6951" s="448">
        <f t="shared" si="1932"/>
        <v>0</v>
      </c>
      <c r="K6951" s="419"/>
      <c r="L6951" s="461"/>
      <c r="M6951" s="446"/>
      <c r="N6951" s="447"/>
      <c r="O6951" s="448"/>
      <c r="P6951" s="420"/>
      <c r="Q6951" s="525" t="str">
        <f t="shared" si="1936"/>
        <v/>
      </c>
      <c r="R6951" s="526" t="str">
        <f t="shared" si="1933"/>
        <v/>
      </c>
      <c r="S6951" s="526" t="str">
        <f t="shared" si="1935"/>
        <v/>
      </c>
      <c r="V6951" s="433" t="str">
        <f>VLOOKUP(A6951,[3]Cartilha!$A:$A,1,FALSE)</f>
        <v>12.3.14</v>
      </c>
      <c r="W6951" s="367"/>
    </row>
    <row r="6952" spans="1:23" hidden="1" x14ac:dyDescent="0.2">
      <c r="A6952" s="623" t="s">
        <v>6609</v>
      </c>
      <c r="B6952" s="616"/>
      <c r="C6952" s="620" t="s">
        <v>6610</v>
      </c>
      <c r="D6952" s="612">
        <v>0</v>
      </c>
      <c r="E6952" s="621"/>
      <c r="F6952" s="614">
        <f t="shared" si="1934"/>
        <v>0</v>
      </c>
      <c r="G6952" s="518"/>
      <c r="H6952" s="446"/>
      <c r="I6952" s="447">
        <f t="shared" ref="I6952:I6983" si="1937">IF(ISBLANK(E6952),0,ROUND(F6952*G6952,2))</f>
        <v>0</v>
      </c>
      <c r="J6952" s="448">
        <f t="shared" ref="J6952:J6983" si="1938">IF(ISBLANK(G6952),0,ROUND(G6952*H6952,2))</f>
        <v>0</v>
      </c>
      <c r="K6952" s="419"/>
      <c r="L6952" s="461"/>
      <c r="M6952" s="446"/>
      <c r="N6952" s="447"/>
      <c r="O6952" s="448"/>
      <c r="P6952" s="420"/>
      <c r="Q6952" s="525" t="str">
        <f t="shared" si="1936"/>
        <v/>
      </c>
      <c r="R6952" s="526" t="str">
        <f t="shared" ref="R6952:R6983" si="1939">IF(Q6952="X","x",IF(Q6952="xx","x",IF(O6952&gt;0,"x","")))</f>
        <v/>
      </c>
      <c r="S6952" s="526" t="str">
        <f t="shared" si="1935"/>
        <v/>
      </c>
      <c r="V6952" s="433" t="str">
        <f>VLOOKUP(A6952,[3]Cartilha!$A:$A,1,FALSE)</f>
        <v>12.3.15</v>
      </c>
      <c r="W6952" s="367"/>
    </row>
    <row r="6953" spans="1:23" hidden="1" x14ac:dyDescent="0.2">
      <c r="A6953" s="623" t="s">
        <v>6611</v>
      </c>
      <c r="B6953" s="616"/>
      <c r="C6953" s="620" t="s">
        <v>6612</v>
      </c>
      <c r="D6953" s="612"/>
      <c r="E6953" s="621"/>
      <c r="F6953" s="614">
        <f t="shared" si="1934"/>
        <v>0</v>
      </c>
      <c r="G6953" s="518"/>
      <c r="H6953" s="446"/>
      <c r="I6953" s="447">
        <f t="shared" si="1937"/>
        <v>0</v>
      </c>
      <c r="J6953" s="448">
        <f t="shared" si="1938"/>
        <v>0</v>
      </c>
      <c r="K6953" s="419"/>
      <c r="L6953" s="461"/>
      <c r="M6953" s="446"/>
      <c r="N6953" s="447"/>
      <c r="O6953" s="448"/>
      <c r="P6953" s="420"/>
      <c r="Q6953" s="525" t="str">
        <f t="shared" si="1936"/>
        <v/>
      </c>
      <c r="R6953" s="526" t="str">
        <f t="shared" si="1939"/>
        <v/>
      </c>
      <c r="S6953" s="526" t="str">
        <f t="shared" si="1935"/>
        <v/>
      </c>
      <c r="V6953" s="433" t="str">
        <f>VLOOKUP(A6953,[3]Cartilha!$A:$A,1,FALSE)</f>
        <v>12.3.16</v>
      </c>
      <c r="W6953" s="367"/>
    </row>
    <row r="6954" spans="1:23" hidden="1" x14ac:dyDescent="0.2">
      <c r="A6954" s="623" t="s">
        <v>6613</v>
      </c>
      <c r="B6954" s="616"/>
      <c r="C6954" s="620" t="s">
        <v>6614</v>
      </c>
      <c r="D6954" s="612"/>
      <c r="E6954" s="621"/>
      <c r="F6954" s="614">
        <f t="shared" si="1934"/>
        <v>0</v>
      </c>
      <c r="G6954" s="518"/>
      <c r="H6954" s="446"/>
      <c r="I6954" s="447">
        <f t="shared" si="1937"/>
        <v>0</v>
      </c>
      <c r="J6954" s="448">
        <f t="shared" si="1938"/>
        <v>0</v>
      </c>
      <c r="K6954" s="419"/>
      <c r="L6954" s="461"/>
      <c r="M6954" s="446"/>
      <c r="N6954" s="447"/>
      <c r="O6954" s="448"/>
      <c r="P6954" s="420"/>
      <c r="Q6954" s="525" t="str">
        <f t="shared" si="1936"/>
        <v/>
      </c>
      <c r="R6954" s="526" t="str">
        <f t="shared" si="1939"/>
        <v/>
      </c>
      <c r="S6954" s="526" t="str">
        <f t="shared" si="1935"/>
        <v/>
      </c>
      <c r="V6954" s="433" t="str">
        <f>VLOOKUP(A6954,[3]Cartilha!$A:$A,1,FALSE)</f>
        <v>12.3.18</v>
      </c>
      <c r="W6954" s="367"/>
    </row>
    <row r="6955" spans="1:23" hidden="1" x14ac:dyDescent="0.2">
      <c r="A6955" s="623" t="s">
        <v>3174</v>
      </c>
      <c r="B6955" s="616"/>
      <c r="C6955" s="620" t="s">
        <v>15</v>
      </c>
      <c r="D6955" s="612">
        <v>0</v>
      </c>
      <c r="E6955" s="621"/>
      <c r="F6955" s="614">
        <f t="shared" si="1934"/>
        <v>0</v>
      </c>
      <c r="G6955" s="518"/>
      <c r="H6955" s="446"/>
      <c r="I6955" s="447">
        <f t="shared" si="1937"/>
        <v>0</v>
      </c>
      <c r="J6955" s="448">
        <f t="shared" si="1938"/>
        <v>0</v>
      </c>
      <c r="K6955" s="419"/>
      <c r="L6955" s="461"/>
      <c r="M6955" s="446"/>
      <c r="N6955" s="447"/>
      <c r="O6955" s="448"/>
      <c r="P6955" s="420"/>
      <c r="Q6955" s="525" t="str">
        <f t="shared" si="1936"/>
        <v/>
      </c>
      <c r="R6955" s="526" t="str">
        <f t="shared" si="1939"/>
        <v/>
      </c>
      <c r="S6955" s="526" t="str">
        <f t="shared" si="1935"/>
        <v/>
      </c>
      <c r="V6955" s="433" t="str">
        <f>VLOOKUP(A6955,[3]Cartilha!$A:$A,1,FALSE)</f>
        <v>12.3.19</v>
      </c>
      <c r="W6955" s="367"/>
    </row>
    <row r="6956" spans="1:23" hidden="1" x14ac:dyDescent="0.2">
      <c r="A6956" s="623" t="s">
        <v>6615</v>
      </c>
      <c r="B6956" s="616"/>
      <c r="C6956" s="620" t="s">
        <v>6616</v>
      </c>
      <c r="D6956" s="612">
        <v>0</v>
      </c>
      <c r="E6956" s="621"/>
      <c r="F6956" s="614">
        <f t="shared" si="1934"/>
        <v>0</v>
      </c>
      <c r="G6956" s="518"/>
      <c r="H6956" s="446"/>
      <c r="I6956" s="447">
        <f t="shared" si="1937"/>
        <v>0</v>
      </c>
      <c r="J6956" s="448">
        <f t="shared" si="1938"/>
        <v>0</v>
      </c>
      <c r="K6956" s="419"/>
      <c r="L6956" s="461"/>
      <c r="M6956" s="446"/>
      <c r="N6956" s="447"/>
      <c r="O6956" s="448"/>
      <c r="P6956" s="420"/>
      <c r="Q6956" s="525" t="str">
        <f t="shared" si="1936"/>
        <v/>
      </c>
      <c r="R6956" s="526" t="str">
        <f t="shared" si="1939"/>
        <v/>
      </c>
      <c r="S6956" s="526" t="str">
        <f t="shared" si="1935"/>
        <v/>
      </c>
      <c r="V6956" s="433" t="str">
        <f>VLOOKUP(A6956,[3]Cartilha!$A:$A,1,FALSE)</f>
        <v>12.3.20</v>
      </c>
      <c r="W6956" s="367"/>
    </row>
    <row r="6957" spans="1:23" hidden="1" x14ac:dyDescent="0.2">
      <c r="A6957" s="623" t="s">
        <v>6617</v>
      </c>
      <c r="B6957" s="616"/>
      <c r="C6957" s="620" t="s">
        <v>6618</v>
      </c>
      <c r="D6957" s="612">
        <v>0</v>
      </c>
      <c r="E6957" s="621"/>
      <c r="F6957" s="614">
        <f t="shared" si="1934"/>
        <v>0</v>
      </c>
      <c r="G6957" s="518"/>
      <c r="H6957" s="446"/>
      <c r="I6957" s="447">
        <f t="shared" si="1937"/>
        <v>0</v>
      </c>
      <c r="J6957" s="448">
        <f t="shared" si="1938"/>
        <v>0</v>
      </c>
      <c r="K6957" s="419"/>
      <c r="L6957" s="461"/>
      <c r="M6957" s="446"/>
      <c r="N6957" s="447"/>
      <c r="O6957" s="448"/>
      <c r="P6957" s="420"/>
      <c r="Q6957" s="525" t="str">
        <f t="shared" si="1936"/>
        <v/>
      </c>
      <c r="R6957" s="526" t="str">
        <f t="shared" si="1939"/>
        <v/>
      </c>
      <c r="S6957" s="526" t="str">
        <f t="shared" si="1935"/>
        <v/>
      </c>
      <c r="V6957" s="433" t="str">
        <f>VLOOKUP(A6957,[3]Cartilha!$A:$A,1,FALSE)</f>
        <v>12.3.21</v>
      </c>
      <c r="W6957" s="367"/>
    </row>
    <row r="6958" spans="1:23" hidden="1" x14ac:dyDescent="0.2">
      <c r="A6958" s="623" t="s">
        <v>6619</v>
      </c>
      <c r="B6958" s="616"/>
      <c r="C6958" s="620" t="s">
        <v>6620</v>
      </c>
      <c r="D6958" s="612">
        <v>0</v>
      </c>
      <c r="E6958" s="621"/>
      <c r="F6958" s="614">
        <f t="shared" si="1934"/>
        <v>0</v>
      </c>
      <c r="G6958" s="518"/>
      <c r="H6958" s="446"/>
      <c r="I6958" s="447">
        <f t="shared" si="1937"/>
        <v>0</v>
      </c>
      <c r="J6958" s="448">
        <f t="shared" si="1938"/>
        <v>0</v>
      </c>
      <c r="K6958" s="419"/>
      <c r="L6958" s="461"/>
      <c r="M6958" s="446"/>
      <c r="N6958" s="447"/>
      <c r="O6958" s="448"/>
      <c r="P6958" s="420"/>
      <c r="Q6958" s="525" t="str">
        <f t="shared" si="1936"/>
        <v/>
      </c>
      <c r="R6958" s="526" t="str">
        <f t="shared" si="1939"/>
        <v/>
      </c>
      <c r="S6958" s="526" t="str">
        <f t="shared" si="1935"/>
        <v/>
      </c>
      <c r="V6958" s="433" t="str">
        <f>VLOOKUP(A6958,[3]Cartilha!$A:$A,1,FALSE)</f>
        <v>12.3.22</v>
      </c>
      <c r="W6958" s="367"/>
    </row>
    <row r="6959" spans="1:23" hidden="1" x14ac:dyDescent="0.2">
      <c r="A6959" s="623" t="s">
        <v>6621</v>
      </c>
      <c r="B6959" s="616"/>
      <c r="C6959" s="620" t="s">
        <v>6622</v>
      </c>
      <c r="D6959" s="612">
        <v>0</v>
      </c>
      <c r="E6959" s="621"/>
      <c r="F6959" s="614">
        <f t="shared" si="1934"/>
        <v>0</v>
      </c>
      <c r="G6959" s="518"/>
      <c r="H6959" s="446"/>
      <c r="I6959" s="447">
        <f t="shared" si="1937"/>
        <v>0</v>
      </c>
      <c r="J6959" s="448">
        <f t="shared" si="1938"/>
        <v>0</v>
      </c>
      <c r="K6959" s="419"/>
      <c r="L6959" s="461"/>
      <c r="M6959" s="446"/>
      <c r="N6959" s="447"/>
      <c r="O6959" s="448"/>
      <c r="P6959" s="420"/>
      <c r="Q6959" s="525" t="str">
        <f t="shared" si="1936"/>
        <v/>
      </c>
      <c r="R6959" s="526" t="str">
        <f t="shared" si="1939"/>
        <v/>
      </c>
      <c r="S6959" s="526" t="str">
        <f t="shared" si="1935"/>
        <v/>
      </c>
      <c r="V6959" s="433" t="str">
        <f>VLOOKUP(A6959,[3]Cartilha!$A:$A,1,FALSE)</f>
        <v>12.3.23</v>
      </c>
      <c r="W6959" s="367"/>
    </row>
    <row r="6960" spans="1:23" hidden="1" x14ac:dyDescent="0.2">
      <c r="A6960" s="623" t="s">
        <v>6623</v>
      </c>
      <c r="B6960" s="616"/>
      <c r="C6960" s="620" t="s">
        <v>6624</v>
      </c>
      <c r="D6960" s="612">
        <v>0</v>
      </c>
      <c r="E6960" s="621"/>
      <c r="F6960" s="614">
        <f t="shared" si="1934"/>
        <v>0</v>
      </c>
      <c r="G6960" s="518"/>
      <c r="H6960" s="446"/>
      <c r="I6960" s="447">
        <f t="shared" si="1937"/>
        <v>0</v>
      </c>
      <c r="J6960" s="448">
        <f t="shared" si="1938"/>
        <v>0</v>
      </c>
      <c r="K6960" s="419"/>
      <c r="L6960" s="461"/>
      <c r="M6960" s="446"/>
      <c r="N6960" s="447"/>
      <c r="O6960" s="448"/>
      <c r="P6960" s="420"/>
      <c r="Q6960" s="525" t="str">
        <f t="shared" si="1936"/>
        <v/>
      </c>
      <c r="R6960" s="526" t="str">
        <f t="shared" si="1939"/>
        <v/>
      </c>
      <c r="S6960" s="526" t="str">
        <f t="shared" si="1935"/>
        <v/>
      </c>
      <c r="V6960" s="433" t="str">
        <f>VLOOKUP(A6960,[3]Cartilha!$A:$A,1,FALSE)</f>
        <v>12.3.24</v>
      </c>
      <c r="W6960" s="367"/>
    </row>
    <row r="6961" spans="1:23" hidden="1" x14ac:dyDescent="0.2">
      <c r="A6961" s="623" t="s">
        <v>6625</v>
      </c>
      <c r="B6961" s="616"/>
      <c r="C6961" s="620" t="s">
        <v>6626</v>
      </c>
      <c r="D6961" s="612">
        <v>0</v>
      </c>
      <c r="E6961" s="621"/>
      <c r="F6961" s="614">
        <f t="shared" si="1934"/>
        <v>0</v>
      </c>
      <c r="G6961" s="518"/>
      <c r="H6961" s="446"/>
      <c r="I6961" s="447">
        <f t="shared" si="1937"/>
        <v>0</v>
      </c>
      <c r="J6961" s="448">
        <f t="shared" si="1938"/>
        <v>0</v>
      </c>
      <c r="K6961" s="419"/>
      <c r="L6961" s="461"/>
      <c r="M6961" s="446"/>
      <c r="N6961" s="447"/>
      <c r="O6961" s="448"/>
      <c r="P6961" s="420"/>
      <c r="Q6961" s="525" t="str">
        <f t="shared" si="1936"/>
        <v/>
      </c>
      <c r="R6961" s="526" t="str">
        <f t="shared" si="1939"/>
        <v/>
      </c>
      <c r="S6961" s="526" t="str">
        <f t="shared" si="1935"/>
        <v/>
      </c>
      <c r="V6961" s="433" t="str">
        <f>VLOOKUP(A6961,[3]Cartilha!$A:$A,1,FALSE)</f>
        <v>12.3.25</v>
      </c>
      <c r="W6961" s="367"/>
    </row>
    <row r="6962" spans="1:23" hidden="1" x14ac:dyDescent="0.2">
      <c r="A6962" s="623" t="s">
        <v>6627</v>
      </c>
      <c r="B6962" s="616"/>
      <c r="C6962" s="620" t="s">
        <v>6628</v>
      </c>
      <c r="D6962" s="612">
        <v>0</v>
      </c>
      <c r="E6962" s="621"/>
      <c r="F6962" s="614">
        <f t="shared" si="1934"/>
        <v>0</v>
      </c>
      <c r="G6962" s="518"/>
      <c r="H6962" s="446"/>
      <c r="I6962" s="447">
        <f t="shared" si="1937"/>
        <v>0</v>
      </c>
      <c r="J6962" s="448">
        <f t="shared" si="1938"/>
        <v>0</v>
      </c>
      <c r="K6962" s="419"/>
      <c r="L6962" s="461"/>
      <c r="M6962" s="446"/>
      <c r="N6962" s="447"/>
      <c r="O6962" s="448"/>
      <c r="P6962" s="420"/>
      <c r="Q6962" s="525" t="str">
        <f t="shared" si="1936"/>
        <v/>
      </c>
      <c r="R6962" s="526" t="str">
        <f t="shared" si="1939"/>
        <v/>
      </c>
      <c r="S6962" s="526" t="str">
        <f t="shared" si="1935"/>
        <v/>
      </c>
      <c r="V6962" s="433" t="str">
        <f>VLOOKUP(A6962,[3]Cartilha!$A:$A,1,FALSE)</f>
        <v>12.3.26</v>
      </c>
      <c r="W6962" s="367"/>
    </row>
    <row r="6963" spans="1:23" hidden="1" x14ac:dyDescent="0.2">
      <c r="A6963" s="623" t="s">
        <v>6629</v>
      </c>
      <c r="B6963" s="616"/>
      <c r="C6963" s="620" t="s">
        <v>6630</v>
      </c>
      <c r="D6963" s="612">
        <v>0</v>
      </c>
      <c r="E6963" s="621"/>
      <c r="F6963" s="614">
        <f t="shared" si="1934"/>
        <v>0</v>
      </c>
      <c r="G6963" s="518"/>
      <c r="H6963" s="446"/>
      <c r="I6963" s="447">
        <f t="shared" si="1937"/>
        <v>0</v>
      </c>
      <c r="J6963" s="448">
        <f t="shared" si="1938"/>
        <v>0</v>
      </c>
      <c r="K6963" s="419"/>
      <c r="L6963" s="461">
        <f t="shared" ref="L6963:L6974" si="1940">G6963</f>
        <v>0</v>
      </c>
      <c r="M6963" s="446">
        <f t="shared" ref="M6963:M6974" si="1941">H6963</f>
        <v>0</v>
      </c>
      <c r="N6963" s="447"/>
      <c r="O6963" s="448"/>
      <c r="P6963" s="420"/>
      <c r="Q6963" s="525" t="str">
        <f t="shared" si="1936"/>
        <v/>
      </c>
      <c r="R6963" s="526" t="str">
        <f t="shared" si="1939"/>
        <v/>
      </c>
      <c r="S6963" s="526" t="str">
        <f t="shared" si="1935"/>
        <v/>
      </c>
      <c r="V6963" s="433" t="str">
        <f>VLOOKUP(A6963,[3]Cartilha!$A:$A,1,FALSE)</f>
        <v>12.3.27</v>
      </c>
      <c r="W6963" s="367"/>
    </row>
    <row r="6964" spans="1:23" hidden="1" x14ac:dyDescent="0.2">
      <c r="A6964" s="623" t="s">
        <v>2136</v>
      </c>
      <c r="B6964" s="616"/>
      <c r="C6964" s="620" t="s">
        <v>1</v>
      </c>
      <c r="D6964" s="612">
        <v>0</v>
      </c>
      <c r="E6964" s="621"/>
      <c r="F6964" s="614">
        <f t="shared" si="1934"/>
        <v>0</v>
      </c>
      <c r="G6964" s="518"/>
      <c r="H6964" s="446"/>
      <c r="I6964" s="447">
        <f t="shared" si="1937"/>
        <v>0</v>
      </c>
      <c r="J6964" s="448">
        <f t="shared" si="1938"/>
        <v>0</v>
      </c>
      <c r="K6964" s="419"/>
      <c r="L6964" s="461">
        <f t="shared" si="1940"/>
        <v>0</v>
      </c>
      <c r="M6964" s="446">
        <f t="shared" si="1941"/>
        <v>0</v>
      </c>
      <c r="N6964" s="447"/>
      <c r="O6964" s="448"/>
      <c r="P6964" s="420"/>
      <c r="Q6964" s="525" t="str">
        <f>IF(OR(SUM(J6965:J6974)&gt;0,SUM(O6965:O6974)&gt;0),"xx","")</f>
        <v/>
      </c>
      <c r="R6964" s="526" t="str">
        <f t="shared" si="1939"/>
        <v/>
      </c>
      <c r="S6964" s="526" t="str">
        <f t="shared" si="1935"/>
        <v/>
      </c>
      <c r="V6964" s="433" t="str">
        <f>VLOOKUP(A6964,[3]Cartilha!$A:$A,1,FALSE)</f>
        <v>12.3.28</v>
      </c>
      <c r="W6964" s="367"/>
    </row>
    <row r="6965" spans="1:23" hidden="1" x14ac:dyDescent="0.2">
      <c r="A6965" s="623">
        <v>100955</v>
      </c>
      <c r="B6965" s="616" t="s">
        <v>3171</v>
      </c>
      <c r="C6965" s="620" t="s">
        <v>5281</v>
      </c>
      <c r="D6965" s="612" t="s">
        <v>7030</v>
      </c>
      <c r="E6965" s="621">
        <v>4.18</v>
      </c>
      <c r="F6965" s="614">
        <f t="shared" si="1934"/>
        <v>5.04</v>
      </c>
      <c r="G6965" s="518"/>
      <c r="H6965" s="423"/>
      <c r="I6965" s="424">
        <f t="shared" si="1937"/>
        <v>0</v>
      </c>
      <c r="J6965" s="448">
        <f t="shared" si="1938"/>
        <v>0</v>
      </c>
      <c r="K6965" s="419"/>
      <c r="L6965" s="461">
        <f t="shared" si="1940"/>
        <v>0</v>
      </c>
      <c r="M6965" s="423">
        <f t="shared" si="1941"/>
        <v>0</v>
      </c>
      <c r="N6965" s="424">
        <f t="shared" ref="N6965:N6974" si="1942">IF(ISBLANK(E6965),0,ROUND(F6965*L6965,2))</f>
        <v>0</v>
      </c>
      <c r="O6965" s="448">
        <f t="shared" ref="O6965:O6974" si="1943">IF(ISBLANK(L6965),0,ROUND(L6965*M6965,2))</f>
        <v>0</v>
      </c>
      <c r="P6965" s="420"/>
      <c r="Q6965" s="532"/>
      <c r="R6965" s="526" t="str">
        <f t="shared" si="1939"/>
        <v/>
      </c>
      <c r="S6965" s="526" t="str">
        <f t="shared" si="1935"/>
        <v/>
      </c>
      <c r="V6965" s="433">
        <f>VLOOKUP(A6965,[3]Cartilha!$A:$A,1,FALSE)</f>
        <v>100955</v>
      </c>
      <c r="W6965" s="367"/>
    </row>
    <row r="6966" spans="1:23" hidden="1" x14ac:dyDescent="0.2">
      <c r="A6966" s="623">
        <v>100956</v>
      </c>
      <c r="B6966" s="616" t="s">
        <v>3171</v>
      </c>
      <c r="C6966" s="620" t="s">
        <v>5282</v>
      </c>
      <c r="D6966" s="612" t="s">
        <v>7030</v>
      </c>
      <c r="E6966" s="621">
        <v>3.63</v>
      </c>
      <c r="F6966" s="614">
        <f t="shared" si="1934"/>
        <v>4.38</v>
      </c>
      <c r="G6966" s="518"/>
      <c r="H6966" s="423"/>
      <c r="I6966" s="424">
        <f t="shared" si="1937"/>
        <v>0</v>
      </c>
      <c r="J6966" s="448">
        <f t="shared" si="1938"/>
        <v>0</v>
      </c>
      <c r="K6966" s="419"/>
      <c r="L6966" s="461">
        <f t="shared" si="1940"/>
        <v>0</v>
      </c>
      <c r="M6966" s="423">
        <f t="shared" si="1941"/>
        <v>0</v>
      </c>
      <c r="N6966" s="424">
        <f t="shared" si="1942"/>
        <v>0</v>
      </c>
      <c r="O6966" s="448">
        <f t="shared" si="1943"/>
        <v>0</v>
      </c>
      <c r="P6966" s="420"/>
      <c r="Q6966" s="532"/>
      <c r="R6966" s="526" t="str">
        <f t="shared" si="1939"/>
        <v/>
      </c>
      <c r="S6966" s="526" t="str">
        <f t="shared" si="1935"/>
        <v/>
      </c>
      <c r="V6966" s="433">
        <f>VLOOKUP(A6966,[3]Cartilha!$A:$A,1,FALSE)</f>
        <v>100956</v>
      </c>
      <c r="W6966" s="367"/>
    </row>
    <row r="6967" spans="1:23" hidden="1" x14ac:dyDescent="0.2">
      <c r="A6967" s="623">
        <v>100957</v>
      </c>
      <c r="B6967" s="616" t="s">
        <v>3171</v>
      </c>
      <c r="C6967" s="620" t="s">
        <v>5283</v>
      </c>
      <c r="D6967" s="612" t="s">
        <v>7030</v>
      </c>
      <c r="E6967" s="621">
        <v>3.32</v>
      </c>
      <c r="F6967" s="614">
        <f t="shared" si="1934"/>
        <v>4</v>
      </c>
      <c r="G6967" s="518"/>
      <c r="H6967" s="423"/>
      <c r="I6967" s="424">
        <f t="shared" si="1937"/>
        <v>0</v>
      </c>
      <c r="J6967" s="448">
        <f t="shared" si="1938"/>
        <v>0</v>
      </c>
      <c r="K6967" s="419"/>
      <c r="L6967" s="461">
        <f t="shared" si="1940"/>
        <v>0</v>
      </c>
      <c r="M6967" s="423">
        <f t="shared" si="1941"/>
        <v>0</v>
      </c>
      <c r="N6967" s="424">
        <f t="shared" si="1942"/>
        <v>0</v>
      </c>
      <c r="O6967" s="448">
        <f t="shared" si="1943"/>
        <v>0</v>
      </c>
      <c r="P6967" s="420"/>
      <c r="Q6967" s="532"/>
      <c r="R6967" s="526" t="str">
        <f t="shared" si="1939"/>
        <v/>
      </c>
      <c r="S6967" s="526" t="str">
        <f t="shared" si="1935"/>
        <v/>
      </c>
      <c r="V6967" s="433">
        <f>VLOOKUP(A6967,[3]Cartilha!$A:$A,1,FALSE)</f>
        <v>100957</v>
      </c>
      <c r="W6967" s="367"/>
    </row>
    <row r="6968" spans="1:23" ht="22.5" hidden="1" x14ac:dyDescent="0.2">
      <c r="A6968" s="623">
        <v>100958</v>
      </c>
      <c r="B6968" s="616" t="s">
        <v>3171</v>
      </c>
      <c r="C6968" s="620" t="s">
        <v>5284</v>
      </c>
      <c r="D6968" s="612" t="s">
        <v>7030</v>
      </c>
      <c r="E6968" s="621">
        <v>1.33</v>
      </c>
      <c r="F6968" s="614">
        <f t="shared" si="1934"/>
        <v>1.6</v>
      </c>
      <c r="G6968" s="518"/>
      <c r="H6968" s="423"/>
      <c r="I6968" s="424">
        <f t="shared" si="1937"/>
        <v>0</v>
      </c>
      <c r="J6968" s="448">
        <f t="shared" si="1938"/>
        <v>0</v>
      </c>
      <c r="K6968" s="419"/>
      <c r="L6968" s="461">
        <f t="shared" si="1940"/>
        <v>0</v>
      </c>
      <c r="M6968" s="423">
        <f t="shared" si="1941"/>
        <v>0</v>
      </c>
      <c r="N6968" s="424">
        <f t="shared" si="1942"/>
        <v>0</v>
      </c>
      <c r="O6968" s="448">
        <f t="shared" si="1943"/>
        <v>0</v>
      </c>
      <c r="P6968" s="420"/>
      <c r="Q6968" s="532"/>
      <c r="R6968" s="526" t="str">
        <f t="shared" si="1939"/>
        <v/>
      </c>
      <c r="S6968" s="526" t="str">
        <f t="shared" si="1935"/>
        <v/>
      </c>
      <c r="V6968" s="433">
        <f>VLOOKUP(A6968,[3]Cartilha!$A:$A,1,FALSE)</f>
        <v>100958</v>
      </c>
      <c r="W6968" s="367"/>
    </row>
    <row r="6969" spans="1:23" hidden="1" x14ac:dyDescent="0.2">
      <c r="A6969" s="623">
        <v>100959</v>
      </c>
      <c r="B6969" s="616" t="s">
        <v>3171</v>
      </c>
      <c r="C6969" s="620" t="s">
        <v>5285</v>
      </c>
      <c r="D6969" s="612" t="s">
        <v>7030</v>
      </c>
      <c r="E6969" s="621">
        <v>9.98</v>
      </c>
      <c r="F6969" s="614">
        <f t="shared" si="1934"/>
        <v>12.03</v>
      </c>
      <c r="G6969" s="518"/>
      <c r="H6969" s="423"/>
      <c r="I6969" s="424">
        <f t="shared" si="1937"/>
        <v>0</v>
      </c>
      <c r="J6969" s="448">
        <f t="shared" si="1938"/>
        <v>0</v>
      </c>
      <c r="K6969" s="419"/>
      <c r="L6969" s="461">
        <f t="shared" si="1940"/>
        <v>0</v>
      </c>
      <c r="M6969" s="423">
        <f t="shared" si="1941"/>
        <v>0</v>
      </c>
      <c r="N6969" s="424">
        <f t="shared" si="1942"/>
        <v>0</v>
      </c>
      <c r="O6969" s="448">
        <f t="shared" si="1943"/>
        <v>0</v>
      </c>
      <c r="P6969" s="420"/>
      <c r="Q6969" s="532"/>
      <c r="R6969" s="526" t="str">
        <f t="shared" si="1939"/>
        <v/>
      </c>
      <c r="S6969" s="526" t="str">
        <f t="shared" si="1935"/>
        <v/>
      </c>
      <c r="V6969" s="433">
        <f>VLOOKUP(A6969,[3]Cartilha!$A:$A,1,FALSE)</f>
        <v>100959</v>
      </c>
      <c r="W6969" s="367"/>
    </row>
    <row r="6970" spans="1:23" hidden="1" x14ac:dyDescent="0.2">
      <c r="A6970" s="623">
        <v>100960</v>
      </c>
      <c r="B6970" s="616" t="s">
        <v>3171</v>
      </c>
      <c r="C6970" s="620" t="s">
        <v>5286</v>
      </c>
      <c r="D6970" s="612" t="s">
        <v>7030</v>
      </c>
      <c r="E6970" s="621">
        <v>3.02</v>
      </c>
      <c r="F6970" s="614">
        <f t="shared" si="1934"/>
        <v>3.64</v>
      </c>
      <c r="G6970" s="518"/>
      <c r="H6970" s="423"/>
      <c r="I6970" s="424">
        <f t="shared" si="1937"/>
        <v>0</v>
      </c>
      <c r="J6970" s="448">
        <f t="shared" si="1938"/>
        <v>0</v>
      </c>
      <c r="K6970" s="419"/>
      <c r="L6970" s="461">
        <f t="shared" si="1940"/>
        <v>0</v>
      </c>
      <c r="M6970" s="423">
        <f t="shared" si="1941"/>
        <v>0</v>
      </c>
      <c r="N6970" s="424">
        <f t="shared" si="1942"/>
        <v>0</v>
      </c>
      <c r="O6970" s="448">
        <f t="shared" si="1943"/>
        <v>0</v>
      </c>
      <c r="P6970" s="420"/>
      <c r="Q6970" s="532"/>
      <c r="R6970" s="526" t="str">
        <f t="shared" si="1939"/>
        <v/>
      </c>
      <c r="S6970" s="526" t="str">
        <f t="shared" si="1935"/>
        <v/>
      </c>
      <c r="V6970" s="433">
        <f>VLOOKUP(A6970,[3]Cartilha!$A:$A,1,FALSE)</f>
        <v>100960</v>
      </c>
      <c r="W6970" s="367"/>
    </row>
    <row r="6971" spans="1:23" hidden="1" x14ac:dyDescent="0.2">
      <c r="A6971" s="623">
        <v>100961</v>
      </c>
      <c r="B6971" s="616" t="s">
        <v>3171</v>
      </c>
      <c r="C6971" s="620" t="s">
        <v>5287</v>
      </c>
      <c r="D6971" s="612" t="s">
        <v>7030</v>
      </c>
      <c r="E6971" s="621">
        <v>2.61</v>
      </c>
      <c r="F6971" s="614">
        <f t="shared" si="1934"/>
        <v>3.15</v>
      </c>
      <c r="G6971" s="518"/>
      <c r="H6971" s="423"/>
      <c r="I6971" s="424">
        <f t="shared" si="1937"/>
        <v>0</v>
      </c>
      <c r="J6971" s="448">
        <f t="shared" si="1938"/>
        <v>0</v>
      </c>
      <c r="K6971" s="419"/>
      <c r="L6971" s="461">
        <f t="shared" si="1940"/>
        <v>0</v>
      </c>
      <c r="M6971" s="423">
        <f t="shared" si="1941"/>
        <v>0</v>
      </c>
      <c r="N6971" s="424">
        <f t="shared" si="1942"/>
        <v>0</v>
      </c>
      <c r="O6971" s="448">
        <f t="shared" si="1943"/>
        <v>0</v>
      </c>
      <c r="P6971" s="420"/>
      <c r="Q6971" s="532"/>
      <c r="R6971" s="526" t="str">
        <f t="shared" si="1939"/>
        <v/>
      </c>
      <c r="S6971" s="526" t="str">
        <f t="shared" si="1935"/>
        <v/>
      </c>
      <c r="V6971" s="433">
        <f>VLOOKUP(A6971,[3]Cartilha!$A:$A,1,FALSE)</f>
        <v>100961</v>
      </c>
      <c r="W6971" s="367"/>
    </row>
    <row r="6972" spans="1:23" hidden="1" x14ac:dyDescent="0.2">
      <c r="A6972" s="623">
        <v>100962</v>
      </c>
      <c r="B6972" s="616" t="s">
        <v>3171</v>
      </c>
      <c r="C6972" s="620" t="s">
        <v>5288</v>
      </c>
      <c r="D6972" s="612" t="s">
        <v>7030</v>
      </c>
      <c r="E6972" s="621">
        <v>2.39</v>
      </c>
      <c r="F6972" s="614">
        <f t="shared" si="1934"/>
        <v>2.88</v>
      </c>
      <c r="G6972" s="518"/>
      <c r="H6972" s="423"/>
      <c r="I6972" s="424">
        <f t="shared" si="1937"/>
        <v>0</v>
      </c>
      <c r="J6972" s="448">
        <f t="shared" si="1938"/>
        <v>0</v>
      </c>
      <c r="K6972" s="419"/>
      <c r="L6972" s="461">
        <f t="shared" si="1940"/>
        <v>0</v>
      </c>
      <c r="M6972" s="423">
        <f t="shared" si="1941"/>
        <v>0</v>
      </c>
      <c r="N6972" s="424">
        <f t="shared" si="1942"/>
        <v>0</v>
      </c>
      <c r="O6972" s="448">
        <f t="shared" si="1943"/>
        <v>0</v>
      </c>
      <c r="P6972" s="420"/>
      <c r="Q6972" s="532"/>
      <c r="R6972" s="526" t="str">
        <f t="shared" si="1939"/>
        <v/>
      </c>
      <c r="S6972" s="526" t="str">
        <f t="shared" si="1935"/>
        <v/>
      </c>
      <c r="V6972" s="433">
        <f>VLOOKUP(A6972,[3]Cartilha!$A:$A,1,FALSE)</f>
        <v>100962</v>
      </c>
      <c r="W6972" s="367"/>
    </row>
    <row r="6973" spans="1:23" ht="22.5" hidden="1" x14ac:dyDescent="0.2">
      <c r="A6973" s="623">
        <v>100963</v>
      </c>
      <c r="B6973" s="616" t="s">
        <v>3171</v>
      </c>
      <c r="C6973" s="620" t="s">
        <v>5289</v>
      </c>
      <c r="D6973" s="612" t="s">
        <v>7030</v>
      </c>
      <c r="E6973" s="621">
        <v>0.94</v>
      </c>
      <c r="F6973" s="614">
        <f t="shared" si="1934"/>
        <v>1.1299999999999999</v>
      </c>
      <c r="G6973" s="518"/>
      <c r="H6973" s="423"/>
      <c r="I6973" s="424">
        <f t="shared" si="1937"/>
        <v>0</v>
      </c>
      <c r="J6973" s="448">
        <f t="shared" si="1938"/>
        <v>0</v>
      </c>
      <c r="K6973" s="419"/>
      <c r="L6973" s="461">
        <f t="shared" si="1940"/>
        <v>0</v>
      </c>
      <c r="M6973" s="423">
        <f t="shared" si="1941"/>
        <v>0</v>
      </c>
      <c r="N6973" s="424">
        <f t="shared" si="1942"/>
        <v>0</v>
      </c>
      <c r="O6973" s="448">
        <f t="shared" si="1943"/>
        <v>0</v>
      </c>
      <c r="P6973" s="420"/>
      <c r="Q6973" s="532"/>
      <c r="R6973" s="526" t="str">
        <f t="shared" si="1939"/>
        <v/>
      </c>
      <c r="S6973" s="526" t="str">
        <f t="shared" si="1935"/>
        <v/>
      </c>
      <c r="V6973" s="433">
        <f>VLOOKUP(A6973,[3]Cartilha!$A:$A,1,FALSE)</f>
        <v>100963</v>
      </c>
      <c r="W6973" s="367"/>
    </row>
    <row r="6974" spans="1:23" hidden="1" x14ac:dyDescent="0.2">
      <c r="A6974" s="623">
        <v>100964</v>
      </c>
      <c r="B6974" s="616" t="s">
        <v>3171</v>
      </c>
      <c r="C6974" s="620" t="s">
        <v>5290</v>
      </c>
      <c r="D6974" s="612" t="s">
        <v>7030</v>
      </c>
      <c r="E6974" s="621">
        <v>7.25</v>
      </c>
      <c r="F6974" s="614">
        <f t="shared" si="1934"/>
        <v>8.74</v>
      </c>
      <c r="G6974" s="518"/>
      <c r="H6974" s="423"/>
      <c r="I6974" s="424">
        <f t="shared" si="1937"/>
        <v>0</v>
      </c>
      <c r="J6974" s="448">
        <f t="shared" si="1938"/>
        <v>0</v>
      </c>
      <c r="K6974" s="419"/>
      <c r="L6974" s="461">
        <f t="shared" si="1940"/>
        <v>0</v>
      </c>
      <c r="M6974" s="423">
        <f t="shared" si="1941"/>
        <v>0</v>
      </c>
      <c r="N6974" s="424">
        <f t="shared" si="1942"/>
        <v>0</v>
      </c>
      <c r="O6974" s="448">
        <f t="shared" si="1943"/>
        <v>0</v>
      </c>
      <c r="P6974" s="420"/>
      <c r="Q6974" s="532"/>
      <c r="R6974" s="526" t="str">
        <f t="shared" si="1939"/>
        <v/>
      </c>
      <c r="S6974" s="526" t="str">
        <f t="shared" si="1935"/>
        <v/>
      </c>
      <c r="V6974" s="433">
        <f>VLOOKUP(A6974,[3]Cartilha!$A:$A,1,FALSE)</f>
        <v>100964</v>
      </c>
      <c r="W6974" s="367"/>
    </row>
    <row r="6975" spans="1:23" hidden="1" x14ac:dyDescent="0.2">
      <c r="A6975" s="623" t="s">
        <v>6631</v>
      </c>
      <c r="B6975" s="616"/>
      <c r="C6975" s="620" t="s">
        <v>6632</v>
      </c>
      <c r="D6975" s="612">
        <v>0</v>
      </c>
      <c r="E6975" s="621"/>
      <c r="F6975" s="614">
        <f t="shared" si="1934"/>
        <v>0</v>
      </c>
      <c r="G6975" s="518"/>
      <c r="H6975" s="446"/>
      <c r="I6975" s="447">
        <f t="shared" si="1937"/>
        <v>0</v>
      </c>
      <c r="J6975" s="448">
        <f t="shared" si="1938"/>
        <v>0</v>
      </c>
      <c r="K6975" s="419"/>
      <c r="L6975" s="461"/>
      <c r="M6975" s="446"/>
      <c r="N6975" s="447"/>
      <c r="O6975" s="448"/>
      <c r="P6975" s="420"/>
      <c r="Q6975" s="525" t="str">
        <f t="shared" ref="Q6975:Q6980" si="1944">IF(OR(SUM(J6975)&gt;0,SUM(O6975)&gt;0),"xx","")</f>
        <v/>
      </c>
      <c r="R6975" s="526" t="str">
        <f t="shared" si="1939"/>
        <v/>
      </c>
      <c r="S6975" s="526" t="str">
        <f t="shared" si="1935"/>
        <v/>
      </c>
      <c r="V6975" s="433" t="str">
        <f>VLOOKUP(A6975,[3]Cartilha!$A:$A,1,FALSE)</f>
        <v>12.3.29</v>
      </c>
      <c r="W6975" s="367"/>
    </row>
    <row r="6976" spans="1:23" hidden="1" x14ac:dyDescent="0.2">
      <c r="A6976" s="623" t="s">
        <v>6633</v>
      </c>
      <c r="B6976" s="616"/>
      <c r="C6976" s="620" t="s">
        <v>6634</v>
      </c>
      <c r="D6976" s="612">
        <v>0</v>
      </c>
      <c r="E6976" s="621"/>
      <c r="F6976" s="614">
        <f t="shared" si="1934"/>
        <v>0</v>
      </c>
      <c r="G6976" s="518"/>
      <c r="H6976" s="446"/>
      <c r="I6976" s="447">
        <f t="shared" si="1937"/>
        <v>0</v>
      </c>
      <c r="J6976" s="448">
        <f t="shared" si="1938"/>
        <v>0</v>
      </c>
      <c r="K6976" s="419"/>
      <c r="L6976" s="461"/>
      <c r="M6976" s="446"/>
      <c r="N6976" s="447"/>
      <c r="O6976" s="448"/>
      <c r="P6976" s="420"/>
      <c r="Q6976" s="525" t="str">
        <f t="shared" si="1944"/>
        <v/>
      </c>
      <c r="R6976" s="526" t="str">
        <f t="shared" si="1939"/>
        <v/>
      </c>
      <c r="S6976" s="526" t="str">
        <f t="shared" si="1935"/>
        <v/>
      </c>
      <c r="V6976" s="433" t="str">
        <f>VLOOKUP(A6976,[3]Cartilha!$A:$A,1,FALSE)</f>
        <v>12.3.30</v>
      </c>
      <c r="W6976" s="367"/>
    </row>
    <row r="6977" spans="1:23" hidden="1" x14ac:dyDescent="0.2">
      <c r="A6977" s="623" t="s">
        <v>6635</v>
      </c>
      <c r="B6977" s="616"/>
      <c r="C6977" s="620" t="s">
        <v>6636</v>
      </c>
      <c r="D6977" s="612">
        <v>0</v>
      </c>
      <c r="E6977" s="621"/>
      <c r="F6977" s="614">
        <f t="shared" si="1934"/>
        <v>0</v>
      </c>
      <c r="G6977" s="518"/>
      <c r="H6977" s="446"/>
      <c r="I6977" s="447">
        <f t="shared" si="1937"/>
        <v>0</v>
      </c>
      <c r="J6977" s="448">
        <f t="shared" si="1938"/>
        <v>0</v>
      </c>
      <c r="K6977" s="419"/>
      <c r="L6977" s="461"/>
      <c r="M6977" s="446"/>
      <c r="N6977" s="447"/>
      <c r="O6977" s="448"/>
      <c r="P6977" s="420"/>
      <c r="Q6977" s="525" t="str">
        <f t="shared" si="1944"/>
        <v/>
      </c>
      <c r="R6977" s="526" t="str">
        <f t="shared" si="1939"/>
        <v/>
      </c>
      <c r="S6977" s="526" t="str">
        <f t="shared" si="1935"/>
        <v/>
      </c>
      <c r="V6977" s="433" t="str">
        <f>VLOOKUP(A6977,[3]Cartilha!$A:$A,1,FALSE)</f>
        <v>12.3.31</v>
      </c>
      <c r="W6977" s="367"/>
    </row>
    <row r="6978" spans="1:23" hidden="1" x14ac:dyDescent="0.2">
      <c r="A6978" s="623" t="s">
        <v>6637</v>
      </c>
      <c r="B6978" s="616"/>
      <c r="C6978" s="620" t="s">
        <v>6638</v>
      </c>
      <c r="D6978" s="612">
        <v>0</v>
      </c>
      <c r="E6978" s="621"/>
      <c r="F6978" s="614">
        <f t="shared" si="1934"/>
        <v>0</v>
      </c>
      <c r="G6978" s="518"/>
      <c r="H6978" s="446"/>
      <c r="I6978" s="447">
        <f t="shared" si="1937"/>
        <v>0</v>
      </c>
      <c r="J6978" s="448">
        <f t="shared" si="1938"/>
        <v>0</v>
      </c>
      <c r="K6978" s="419"/>
      <c r="L6978" s="461"/>
      <c r="M6978" s="446"/>
      <c r="N6978" s="447"/>
      <c r="O6978" s="448"/>
      <c r="P6978" s="420"/>
      <c r="Q6978" s="525" t="str">
        <f t="shared" si="1944"/>
        <v/>
      </c>
      <c r="R6978" s="526" t="str">
        <f t="shared" si="1939"/>
        <v/>
      </c>
      <c r="S6978" s="526" t="str">
        <f t="shared" si="1935"/>
        <v/>
      </c>
      <c r="V6978" s="433" t="str">
        <f>VLOOKUP(A6978,[3]Cartilha!$A:$A,1,FALSE)</f>
        <v>12.3.32</v>
      </c>
      <c r="W6978" s="367"/>
    </row>
    <row r="6979" spans="1:23" hidden="1" x14ac:dyDescent="0.2">
      <c r="A6979" s="623" t="s">
        <v>6639</v>
      </c>
      <c r="B6979" s="616"/>
      <c r="C6979" s="620" t="s">
        <v>6640</v>
      </c>
      <c r="D6979" s="612">
        <v>0</v>
      </c>
      <c r="E6979" s="621"/>
      <c r="F6979" s="614">
        <f t="shared" si="1934"/>
        <v>0</v>
      </c>
      <c r="G6979" s="518"/>
      <c r="H6979" s="446"/>
      <c r="I6979" s="447">
        <f t="shared" si="1937"/>
        <v>0</v>
      </c>
      <c r="J6979" s="448">
        <f t="shared" si="1938"/>
        <v>0</v>
      </c>
      <c r="K6979" s="419"/>
      <c r="L6979" s="461"/>
      <c r="M6979" s="446"/>
      <c r="N6979" s="447"/>
      <c r="O6979" s="448"/>
      <c r="P6979" s="420"/>
      <c r="Q6979" s="525" t="str">
        <f t="shared" si="1944"/>
        <v/>
      </c>
      <c r="R6979" s="526" t="str">
        <f t="shared" si="1939"/>
        <v/>
      </c>
      <c r="S6979" s="526" t="str">
        <f t="shared" si="1935"/>
        <v/>
      </c>
      <c r="V6979" s="433" t="str">
        <f>VLOOKUP(A6979,[3]Cartilha!$A:$A,1,FALSE)</f>
        <v>12.3.33</v>
      </c>
      <c r="W6979" s="367"/>
    </row>
    <row r="6980" spans="1:23" hidden="1" x14ac:dyDescent="0.2">
      <c r="A6980" s="623" t="s">
        <v>2137</v>
      </c>
      <c r="B6980" s="616"/>
      <c r="C6980" s="620" t="s">
        <v>1854</v>
      </c>
      <c r="D6980" s="612">
        <v>0</v>
      </c>
      <c r="E6980" s="621"/>
      <c r="F6980" s="614">
        <f t="shared" si="1934"/>
        <v>0</v>
      </c>
      <c r="G6980" s="518"/>
      <c r="H6980" s="446"/>
      <c r="I6980" s="447">
        <f t="shared" si="1937"/>
        <v>0</v>
      </c>
      <c r="J6980" s="448">
        <f t="shared" si="1938"/>
        <v>0</v>
      </c>
      <c r="K6980" s="419"/>
      <c r="L6980" s="461"/>
      <c r="M6980" s="446"/>
      <c r="N6980" s="447"/>
      <c r="O6980" s="448"/>
      <c r="P6980" s="420"/>
      <c r="Q6980" s="525" t="str">
        <f t="shared" si="1944"/>
        <v/>
      </c>
      <c r="R6980" s="526" t="str">
        <f t="shared" ref="R6980" si="1945">IF(Q6980="X","x",IF(Q6980="xx","x",IF(O6980&gt;0,"x","")))</f>
        <v/>
      </c>
      <c r="S6980" s="526" t="str">
        <f t="shared" ref="S6980" si="1946">IF(Q6980="X","x",IF(Q6980="xx","x",IF(OR(J6980&gt;0,O6980&gt;0),"x","")))</f>
        <v/>
      </c>
      <c r="V6980" s="433" t="str">
        <f>VLOOKUP(A6980,[3]Cartilha!$A:$A,1,FALSE)</f>
        <v>12.3.34</v>
      </c>
      <c r="W6980" s="367"/>
    </row>
    <row r="6981" spans="1:23" hidden="1" x14ac:dyDescent="0.2">
      <c r="A6981" s="623" t="s">
        <v>6641</v>
      </c>
      <c r="B6981" s="616"/>
      <c r="C6981" s="620" t="s">
        <v>6642</v>
      </c>
      <c r="D6981" s="612"/>
      <c r="E6981" s="621"/>
      <c r="F6981" s="614">
        <f t="shared" si="1934"/>
        <v>0</v>
      </c>
      <c r="G6981" s="518"/>
      <c r="H6981" s="446"/>
      <c r="I6981" s="447">
        <f t="shared" si="1937"/>
        <v>0</v>
      </c>
      <c r="J6981" s="448">
        <f t="shared" si="1938"/>
        <v>0</v>
      </c>
      <c r="K6981" s="419"/>
      <c r="L6981" s="461"/>
      <c r="M6981" s="446"/>
      <c r="N6981" s="447"/>
      <c r="O6981" s="448"/>
      <c r="P6981" s="420"/>
      <c r="Q6981" s="525" t="str">
        <f t="shared" ref="Q6981:Q7000" si="1947">IF(OR(SUM(J6981)&gt;0,SUM(O6981)&gt;0),"xx","")</f>
        <v/>
      </c>
      <c r="R6981" s="526" t="str">
        <f t="shared" si="1939"/>
        <v/>
      </c>
      <c r="S6981" s="526" t="str">
        <f t="shared" si="1935"/>
        <v/>
      </c>
      <c r="V6981" s="433" t="str">
        <f>VLOOKUP(A6981,[3]Cartilha!$A:$A,1,FALSE)</f>
        <v>12.3.35</v>
      </c>
    </row>
    <row r="6982" spans="1:23" hidden="1" x14ac:dyDescent="0.2">
      <c r="A6982" s="623" t="s">
        <v>6643</v>
      </c>
      <c r="B6982" s="616"/>
      <c r="C6982" s="620" t="s">
        <v>6644</v>
      </c>
      <c r="D6982" s="612"/>
      <c r="E6982" s="621"/>
      <c r="F6982" s="614">
        <f t="shared" si="1934"/>
        <v>0</v>
      </c>
      <c r="G6982" s="518"/>
      <c r="H6982" s="446"/>
      <c r="I6982" s="447">
        <f t="shared" si="1937"/>
        <v>0</v>
      </c>
      <c r="J6982" s="448">
        <f t="shared" si="1938"/>
        <v>0</v>
      </c>
      <c r="K6982" s="419"/>
      <c r="L6982" s="461"/>
      <c r="M6982" s="446"/>
      <c r="N6982" s="447"/>
      <c r="O6982" s="448"/>
      <c r="P6982" s="420"/>
      <c r="Q6982" s="525" t="str">
        <f t="shared" si="1947"/>
        <v/>
      </c>
      <c r="R6982" s="526" t="str">
        <f t="shared" si="1939"/>
        <v/>
      </c>
      <c r="S6982" s="526" t="str">
        <f t="shared" si="1935"/>
        <v/>
      </c>
      <c r="V6982" s="433" t="str">
        <f>VLOOKUP(A6982,[3]Cartilha!$A:$A,1,FALSE)</f>
        <v>12.3.36</v>
      </c>
    </row>
    <row r="6983" spans="1:23" hidden="1" x14ac:dyDescent="0.2">
      <c r="A6983" s="623" t="s">
        <v>6645</v>
      </c>
      <c r="B6983" s="616"/>
      <c r="C6983" s="620" t="s">
        <v>6646</v>
      </c>
      <c r="D6983" s="612"/>
      <c r="E6983" s="621"/>
      <c r="F6983" s="614">
        <f t="shared" si="1934"/>
        <v>0</v>
      </c>
      <c r="G6983" s="518"/>
      <c r="H6983" s="446"/>
      <c r="I6983" s="447">
        <f t="shared" si="1937"/>
        <v>0</v>
      </c>
      <c r="J6983" s="448">
        <f t="shared" si="1938"/>
        <v>0</v>
      </c>
      <c r="K6983" s="419"/>
      <c r="L6983" s="461"/>
      <c r="M6983" s="446"/>
      <c r="N6983" s="447"/>
      <c r="O6983" s="448"/>
      <c r="P6983" s="420"/>
      <c r="Q6983" s="525" t="str">
        <f t="shared" si="1947"/>
        <v/>
      </c>
      <c r="R6983" s="526" t="str">
        <f t="shared" si="1939"/>
        <v/>
      </c>
      <c r="S6983" s="526" t="str">
        <f t="shared" si="1935"/>
        <v/>
      </c>
      <c r="V6983" s="433" t="str">
        <f>VLOOKUP(A6983,[3]Cartilha!$A:$A,1,FALSE)</f>
        <v>12.3.37</v>
      </c>
    </row>
    <row r="6984" spans="1:23" hidden="1" x14ac:dyDescent="0.2">
      <c r="A6984" s="623" t="s">
        <v>6647</v>
      </c>
      <c r="B6984" s="616"/>
      <c r="C6984" s="620" t="s">
        <v>6648</v>
      </c>
      <c r="D6984" s="612"/>
      <c r="E6984" s="621"/>
      <c r="F6984" s="614">
        <f t="shared" si="1934"/>
        <v>0</v>
      </c>
      <c r="G6984" s="518"/>
      <c r="H6984" s="446"/>
      <c r="I6984" s="447">
        <f t="shared" ref="I6984:I7000" si="1948">IF(ISBLANK(E6984),0,ROUND(F6984*G6984,2))</f>
        <v>0</v>
      </c>
      <c r="J6984" s="448">
        <f t="shared" ref="J6984:J7000" si="1949">IF(ISBLANK(G6984),0,ROUND(G6984*H6984,2))</f>
        <v>0</v>
      </c>
      <c r="K6984" s="419"/>
      <c r="L6984" s="461"/>
      <c r="M6984" s="446"/>
      <c r="N6984" s="447"/>
      <c r="O6984" s="448"/>
      <c r="P6984" s="420"/>
      <c r="Q6984" s="525" t="str">
        <f t="shared" si="1947"/>
        <v/>
      </c>
      <c r="R6984" s="526" t="str">
        <f t="shared" ref="R6984:R7015" si="1950">IF(Q6984="X","x",IF(Q6984="xx","x",IF(O6984&gt;0,"x","")))</f>
        <v/>
      </c>
      <c r="S6984" s="526" t="str">
        <f t="shared" si="1935"/>
        <v/>
      </c>
      <c r="V6984" s="433" t="str">
        <f>VLOOKUP(A6984,[3]Cartilha!$A:$A,1,FALSE)</f>
        <v>12.3.38</v>
      </c>
    </row>
    <row r="6985" spans="1:23" hidden="1" x14ac:dyDescent="0.2">
      <c r="A6985" s="623" t="s">
        <v>6649</v>
      </c>
      <c r="B6985" s="616"/>
      <c r="C6985" s="620" t="s">
        <v>6650</v>
      </c>
      <c r="D6985" s="612"/>
      <c r="E6985" s="621"/>
      <c r="F6985" s="614">
        <f t="shared" si="1934"/>
        <v>0</v>
      </c>
      <c r="G6985" s="518"/>
      <c r="H6985" s="446"/>
      <c r="I6985" s="447">
        <f t="shared" si="1948"/>
        <v>0</v>
      </c>
      <c r="J6985" s="448">
        <f t="shared" si="1949"/>
        <v>0</v>
      </c>
      <c r="K6985" s="419"/>
      <c r="L6985" s="461"/>
      <c r="M6985" s="446"/>
      <c r="N6985" s="447"/>
      <c r="O6985" s="448"/>
      <c r="P6985" s="420"/>
      <c r="Q6985" s="525" t="str">
        <f t="shared" si="1947"/>
        <v/>
      </c>
      <c r="R6985" s="526" t="str">
        <f t="shared" si="1950"/>
        <v/>
      </c>
      <c r="S6985" s="526" t="str">
        <f t="shared" si="1935"/>
        <v/>
      </c>
      <c r="V6985" s="433" t="str">
        <f>VLOOKUP(A6985,[3]Cartilha!$A:$A,1,FALSE)</f>
        <v>12.3.39</v>
      </c>
    </row>
    <row r="6986" spans="1:23" hidden="1" x14ac:dyDescent="0.2">
      <c r="A6986" s="623" t="s">
        <v>6651</v>
      </c>
      <c r="B6986" s="616"/>
      <c r="C6986" s="620" t="s">
        <v>6652</v>
      </c>
      <c r="D6986" s="612"/>
      <c r="E6986" s="621"/>
      <c r="F6986" s="614">
        <f t="shared" si="1934"/>
        <v>0</v>
      </c>
      <c r="G6986" s="518"/>
      <c r="H6986" s="446"/>
      <c r="I6986" s="447">
        <f t="shared" si="1948"/>
        <v>0</v>
      </c>
      <c r="J6986" s="448">
        <f t="shared" si="1949"/>
        <v>0</v>
      </c>
      <c r="K6986" s="419"/>
      <c r="L6986" s="461"/>
      <c r="M6986" s="446"/>
      <c r="N6986" s="447"/>
      <c r="O6986" s="448"/>
      <c r="P6986" s="420"/>
      <c r="Q6986" s="525" t="str">
        <f t="shared" si="1947"/>
        <v/>
      </c>
      <c r="R6986" s="526" t="str">
        <f t="shared" si="1950"/>
        <v/>
      </c>
      <c r="S6986" s="526" t="str">
        <f t="shared" si="1935"/>
        <v/>
      </c>
      <c r="V6986" s="433" t="str">
        <f>VLOOKUP(A6986,[3]Cartilha!$A:$A,1,FALSE)</f>
        <v>12.3.40</v>
      </c>
    </row>
    <row r="6987" spans="1:23" hidden="1" x14ac:dyDescent="0.2">
      <c r="A6987" s="623" t="s">
        <v>6653</v>
      </c>
      <c r="B6987" s="616"/>
      <c r="C6987" s="620" t="s">
        <v>6654</v>
      </c>
      <c r="D6987" s="612"/>
      <c r="E6987" s="621"/>
      <c r="F6987" s="614">
        <f t="shared" si="1934"/>
        <v>0</v>
      </c>
      <c r="G6987" s="518"/>
      <c r="H6987" s="446"/>
      <c r="I6987" s="447">
        <f t="shared" si="1948"/>
        <v>0</v>
      </c>
      <c r="J6987" s="448">
        <f t="shared" si="1949"/>
        <v>0</v>
      </c>
      <c r="K6987" s="419"/>
      <c r="L6987" s="461"/>
      <c r="M6987" s="446"/>
      <c r="N6987" s="447"/>
      <c r="O6987" s="448"/>
      <c r="P6987" s="420"/>
      <c r="Q6987" s="525" t="str">
        <f t="shared" si="1947"/>
        <v/>
      </c>
      <c r="R6987" s="526" t="str">
        <f t="shared" si="1950"/>
        <v/>
      </c>
      <c r="S6987" s="526" t="str">
        <f t="shared" si="1935"/>
        <v/>
      </c>
      <c r="V6987" s="433" t="str">
        <f>VLOOKUP(A6987,[3]Cartilha!$A:$A,1,FALSE)</f>
        <v>12.3.41</v>
      </c>
    </row>
    <row r="6988" spans="1:23" hidden="1" x14ac:dyDescent="0.2">
      <c r="A6988" s="623" t="s">
        <v>6655</v>
      </c>
      <c r="B6988" s="616"/>
      <c r="C6988" s="620" t="s">
        <v>6626</v>
      </c>
      <c r="D6988" s="612"/>
      <c r="E6988" s="621"/>
      <c r="F6988" s="614">
        <f t="shared" si="1934"/>
        <v>0</v>
      </c>
      <c r="G6988" s="518"/>
      <c r="H6988" s="446"/>
      <c r="I6988" s="447">
        <f t="shared" si="1948"/>
        <v>0</v>
      </c>
      <c r="J6988" s="448">
        <f t="shared" si="1949"/>
        <v>0</v>
      </c>
      <c r="K6988" s="419"/>
      <c r="L6988" s="461"/>
      <c r="M6988" s="446"/>
      <c r="N6988" s="447"/>
      <c r="O6988" s="448"/>
      <c r="P6988" s="420"/>
      <c r="Q6988" s="525" t="str">
        <f t="shared" si="1947"/>
        <v/>
      </c>
      <c r="R6988" s="526" t="str">
        <f t="shared" si="1950"/>
        <v/>
      </c>
      <c r="S6988" s="526" t="str">
        <f t="shared" si="1935"/>
        <v/>
      </c>
      <c r="V6988" s="433" t="str">
        <f>VLOOKUP(A6988,[3]Cartilha!$A:$A,1,FALSE)</f>
        <v>12.3.42</v>
      </c>
    </row>
    <row r="6989" spans="1:23" hidden="1" x14ac:dyDescent="0.2">
      <c r="A6989" s="623" t="s">
        <v>6656</v>
      </c>
      <c r="B6989" s="616"/>
      <c r="C6989" s="620" t="s">
        <v>6646</v>
      </c>
      <c r="D6989" s="612"/>
      <c r="E6989" s="621"/>
      <c r="F6989" s="614">
        <f t="shared" si="1934"/>
        <v>0</v>
      </c>
      <c r="G6989" s="518"/>
      <c r="H6989" s="446"/>
      <c r="I6989" s="447">
        <f t="shared" si="1948"/>
        <v>0</v>
      </c>
      <c r="J6989" s="448">
        <f t="shared" si="1949"/>
        <v>0</v>
      </c>
      <c r="K6989" s="419"/>
      <c r="L6989" s="461"/>
      <c r="M6989" s="446"/>
      <c r="N6989" s="447"/>
      <c r="O6989" s="448"/>
      <c r="P6989" s="420"/>
      <c r="Q6989" s="525" t="str">
        <f t="shared" si="1947"/>
        <v/>
      </c>
      <c r="R6989" s="526" t="str">
        <f t="shared" si="1950"/>
        <v/>
      </c>
      <c r="S6989" s="526" t="str">
        <f t="shared" si="1935"/>
        <v/>
      </c>
      <c r="V6989" s="433" t="str">
        <f>VLOOKUP(A6989,[3]Cartilha!$A:$A,1,FALSE)</f>
        <v>12.3.43</v>
      </c>
    </row>
    <row r="6990" spans="1:23" hidden="1" x14ac:dyDescent="0.2">
      <c r="A6990" s="623" t="s">
        <v>6657</v>
      </c>
      <c r="B6990" s="616"/>
      <c r="C6990" s="620" t="s">
        <v>6658</v>
      </c>
      <c r="D6990" s="612"/>
      <c r="E6990" s="621"/>
      <c r="F6990" s="614">
        <f t="shared" si="1934"/>
        <v>0</v>
      </c>
      <c r="G6990" s="518"/>
      <c r="H6990" s="446"/>
      <c r="I6990" s="447">
        <f t="shared" si="1948"/>
        <v>0</v>
      </c>
      <c r="J6990" s="448">
        <f t="shared" si="1949"/>
        <v>0</v>
      </c>
      <c r="K6990" s="419"/>
      <c r="L6990" s="461"/>
      <c r="M6990" s="446"/>
      <c r="N6990" s="447"/>
      <c r="O6990" s="448"/>
      <c r="P6990" s="420"/>
      <c r="Q6990" s="525" t="str">
        <f t="shared" si="1947"/>
        <v/>
      </c>
      <c r="R6990" s="526" t="str">
        <f t="shared" si="1950"/>
        <v/>
      </c>
      <c r="S6990" s="526" t="str">
        <f t="shared" si="1935"/>
        <v/>
      </c>
      <c r="V6990" s="433" t="str">
        <f>VLOOKUP(A6990,[3]Cartilha!$A:$A,1,FALSE)</f>
        <v>12.3.44</v>
      </c>
    </row>
    <row r="6991" spans="1:23" hidden="1" x14ac:dyDescent="0.2">
      <c r="A6991" s="623" t="s">
        <v>6659</v>
      </c>
      <c r="B6991" s="616"/>
      <c r="C6991" s="620" t="s">
        <v>6660</v>
      </c>
      <c r="D6991" s="612"/>
      <c r="E6991" s="621"/>
      <c r="F6991" s="614">
        <f t="shared" si="1934"/>
        <v>0</v>
      </c>
      <c r="G6991" s="518"/>
      <c r="H6991" s="446"/>
      <c r="I6991" s="447">
        <f t="shared" si="1948"/>
        <v>0</v>
      </c>
      <c r="J6991" s="448">
        <f t="shared" si="1949"/>
        <v>0</v>
      </c>
      <c r="K6991" s="419"/>
      <c r="L6991" s="461"/>
      <c r="M6991" s="446"/>
      <c r="N6991" s="447"/>
      <c r="O6991" s="448"/>
      <c r="P6991" s="420"/>
      <c r="Q6991" s="525" t="str">
        <f t="shared" si="1947"/>
        <v/>
      </c>
      <c r="R6991" s="526" t="str">
        <f t="shared" si="1950"/>
        <v/>
      </c>
      <c r="S6991" s="526" t="str">
        <f t="shared" si="1935"/>
        <v/>
      </c>
      <c r="V6991" s="433" t="str">
        <f>VLOOKUP(A6991,[3]Cartilha!$A:$A,1,FALSE)</f>
        <v>12.3.45</v>
      </c>
    </row>
    <row r="6992" spans="1:23" hidden="1" x14ac:dyDescent="0.2">
      <c r="A6992" s="623" t="s">
        <v>6661</v>
      </c>
      <c r="B6992" s="616"/>
      <c r="C6992" s="620" t="s">
        <v>0</v>
      </c>
      <c r="D6992" s="612"/>
      <c r="E6992" s="621"/>
      <c r="F6992" s="614">
        <f t="shared" si="1934"/>
        <v>0</v>
      </c>
      <c r="G6992" s="518"/>
      <c r="H6992" s="446"/>
      <c r="I6992" s="447">
        <f t="shared" si="1948"/>
        <v>0</v>
      </c>
      <c r="J6992" s="448">
        <f t="shared" si="1949"/>
        <v>0</v>
      </c>
      <c r="K6992" s="419"/>
      <c r="L6992" s="461"/>
      <c r="M6992" s="446"/>
      <c r="N6992" s="447"/>
      <c r="O6992" s="448"/>
      <c r="P6992" s="420"/>
      <c r="Q6992" s="525" t="str">
        <f t="shared" si="1947"/>
        <v/>
      </c>
      <c r="R6992" s="526" t="str">
        <f t="shared" si="1950"/>
        <v/>
      </c>
      <c r="S6992" s="526" t="str">
        <f t="shared" si="1935"/>
        <v/>
      </c>
      <c r="V6992" s="433" t="str">
        <f>VLOOKUP(A6992,[3]Cartilha!$A:$A,1,FALSE)</f>
        <v>12.3.47</v>
      </c>
    </row>
    <row r="6993" spans="1:22" hidden="1" x14ac:dyDescent="0.2">
      <c r="A6993" s="623" t="s">
        <v>6661</v>
      </c>
      <c r="B6993" s="616"/>
      <c r="C6993" s="620" t="s">
        <v>6662</v>
      </c>
      <c r="D6993" s="612"/>
      <c r="E6993" s="621"/>
      <c r="F6993" s="614">
        <f t="shared" si="1934"/>
        <v>0</v>
      </c>
      <c r="G6993" s="518"/>
      <c r="H6993" s="446"/>
      <c r="I6993" s="447">
        <f t="shared" si="1948"/>
        <v>0</v>
      </c>
      <c r="J6993" s="448">
        <f t="shared" si="1949"/>
        <v>0</v>
      </c>
      <c r="K6993" s="419"/>
      <c r="L6993" s="461"/>
      <c r="M6993" s="446"/>
      <c r="N6993" s="447"/>
      <c r="O6993" s="448"/>
      <c r="P6993" s="420"/>
      <c r="Q6993" s="525" t="str">
        <f t="shared" si="1947"/>
        <v/>
      </c>
      <c r="R6993" s="526" t="str">
        <f t="shared" si="1950"/>
        <v/>
      </c>
      <c r="S6993" s="526" t="str">
        <f t="shared" si="1935"/>
        <v/>
      </c>
      <c r="V6993" s="433" t="str">
        <f>VLOOKUP(A6993,[3]Cartilha!$A:$A,1,FALSE)</f>
        <v>12.3.47</v>
      </c>
    </row>
    <row r="6994" spans="1:22" hidden="1" x14ac:dyDescent="0.2">
      <c r="A6994" s="623" t="s">
        <v>6663</v>
      </c>
      <c r="B6994" s="616"/>
      <c r="C6994" s="620" t="s">
        <v>6664</v>
      </c>
      <c r="D6994" s="612"/>
      <c r="E6994" s="621"/>
      <c r="F6994" s="614">
        <f t="shared" si="1934"/>
        <v>0</v>
      </c>
      <c r="G6994" s="518"/>
      <c r="H6994" s="446"/>
      <c r="I6994" s="447">
        <f t="shared" si="1948"/>
        <v>0</v>
      </c>
      <c r="J6994" s="448">
        <f t="shared" si="1949"/>
        <v>0</v>
      </c>
      <c r="K6994" s="419"/>
      <c r="L6994" s="461"/>
      <c r="M6994" s="446"/>
      <c r="N6994" s="447"/>
      <c r="O6994" s="448"/>
      <c r="P6994" s="420"/>
      <c r="Q6994" s="525" t="str">
        <f t="shared" si="1947"/>
        <v/>
      </c>
      <c r="R6994" s="526" t="str">
        <f t="shared" si="1950"/>
        <v/>
      </c>
      <c r="S6994" s="526" t="str">
        <f t="shared" si="1935"/>
        <v/>
      </c>
      <c r="V6994" s="433" t="str">
        <f>VLOOKUP(A6994,[3]Cartilha!$A:$A,1,FALSE)</f>
        <v>12.3.48</v>
      </c>
    </row>
    <row r="6995" spans="1:22" hidden="1" x14ac:dyDescent="0.2">
      <c r="A6995" s="623" t="s">
        <v>6665</v>
      </c>
      <c r="B6995" s="616"/>
      <c r="C6995" s="620" t="s">
        <v>111</v>
      </c>
      <c r="D6995" s="612"/>
      <c r="E6995" s="621"/>
      <c r="F6995" s="614">
        <f t="shared" si="1934"/>
        <v>0</v>
      </c>
      <c r="G6995" s="518"/>
      <c r="H6995" s="446"/>
      <c r="I6995" s="447">
        <f t="shared" si="1948"/>
        <v>0</v>
      </c>
      <c r="J6995" s="448">
        <f t="shared" si="1949"/>
        <v>0</v>
      </c>
      <c r="K6995" s="419"/>
      <c r="L6995" s="461"/>
      <c r="M6995" s="446"/>
      <c r="N6995" s="447"/>
      <c r="O6995" s="448"/>
      <c r="P6995" s="420"/>
      <c r="Q6995" s="525" t="str">
        <f t="shared" si="1947"/>
        <v/>
      </c>
      <c r="R6995" s="526" t="str">
        <f t="shared" si="1950"/>
        <v/>
      </c>
      <c r="S6995" s="526" t="str">
        <f t="shared" si="1935"/>
        <v/>
      </c>
      <c r="V6995" s="433" t="str">
        <f>VLOOKUP(A6995,[3]Cartilha!$A:$A,1,FALSE)</f>
        <v>12.3.49</v>
      </c>
    </row>
    <row r="6996" spans="1:22" hidden="1" x14ac:dyDescent="0.2">
      <c r="A6996" s="623" t="s">
        <v>6666</v>
      </c>
      <c r="B6996" s="616"/>
      <c r="C6996" s="620" t="s">
        <v>6667</v>
      </c>
      <c r="D6996" s="612"/>
      <c r="E6996" s="621"/>
      <c r="F6996" s="614">
        <f t="shared" si="1934"/>
        <v>0</v>
      </c>
      <c r="G6996" s="518"/>
      <c r="H6996" s="446"/>
      <c r="I6996" s="447">
        <f t="shared" si="1948"/>
        <v>0</v>
      </c>
      <c r="J6996" s="448">
        <f t="shared" si="1949"/>
        <v>0</v>
      </c>
      <c r="K6996" s="419"/>
      <c r="L6996" s="461"/>
      <c r="M6996" s="446"/>
      <c r="N6996" s="447"/>
      <c r="O6996" s="448"/>
      <c r="P6996" s="420"/>
      <c r="Q6996" s="525" t="str">
        <f t="shared" si="1947"/>
        <v/>
      </c>
      <c r="R6996" s="526" t="str">
        <f t="shared" si="1950"/>
        <v/>
      </c>
      <c r="S6996" s="526" t="str">
        <f t="shared" si="1935"/>
        <v/>
      </c>
      <c r="V6996" s="433" t="str">
        <f>VLOOKUP(A6996,[3]Cartilha!$A:$A,1,FALSE)</f>
        <v>12.3.50</v>
      </c>
    </row>
    <row r="6997" spans="1:22" hidden="1" x14ac:dyDescent="0.2">
      <c r="A6997" s="623" t="s">
        <v>6668</v>
      </c>
      <c r="B6997" s="616"/>
      <c r="C6997" s="620" t="s">
        <v>6669</v>
      </c>
      <c r="D6997" s="612"/>
      <c r="E6997" s="621"/>
      <c r="F6997" s="614">
        <f t="shared" si="1934"/>
        <v>0</v>
      </c>
      <c r="G6997" s="518"/>
      <c r="H6997" s="446"/>
      <c r="I6997" s="447">
        <f t="shared" si="1948"/>
        <v>0</v>
      </c>
      <c r="J6997" s="448">
        <f t="shared" si="1949"/>
        <v>0</v>
      </c>
      <c r="K6997" s="419"/>
      <c r="L6997" s="461"/>
      <c r="M6997" s="446"/>
      <c r="N6997" s="447"/>
      <c r="O6997" s="448"/>
      <c r="P6997" s="420"/>
      <c r="Q6997" s="525" t="str">
        <f t="shared" si="1947"/>
        <v/>
      </c>
      <c r="R6997" s="526" t="str">
        <f t="shared" si="1950"/>
        <v/>
      </c>
      <c r="S6997" s="526" t="str">
        <f t="shared" si="1935"/>
        <v/>
      </c>
      <c r="V6997" s="433" t="str">
        <f>VLOOKUP(A6997,[3]Cartilha!$A:$A,1,FALSE)</f>
        <v>12.3.51</v>
      </c>
    </row>
    <row r="6998" spans="1:22" hidden="1" x14ac:dyDescent="0.2">
      <c r="A6998" s="623" t="s">
        <v>6670</v>
      </c>
      <c r="B6998" s="616"/>
      <c r="C6998" s="620" t="s">
        <v>6671</v>
      </c>
      <c r="D6998" s="612"/>
      <c r="E6998" s="621"/>
      <c r="F6998" s="614">
        <f t="shared" si="1934"/>
        <v>0</v>
      </c>
      <c r="G6998" s="518"/>
      <c r="H6998" s="446"/>
      <c r="I6998" s="447">
        <f t="shared" si="1948"/>
        <v>0</v>
      </c>
      <c r="J6998" s="448">
        <f t="shared" si="1949"/>
        <v>0</v>
      </c>
      <c r="K6998" s="419"/>
      <c r="L6998" s="461"/>
      <c r="M6998" s="446"/>
      <c r="N6998" s="447"/>
      <c r="O6998" s="448"/>
      <c r="P6998" s="420"/>
      <c r="Q6998" s="525" t="str">
        <f t="shared" si="1947"/>
        <v/>
      </c>
      <c r="R6998" s="526" t="str">
        <f t="shared" si="1950"/>
        <v/>
      </c>
      <c r="S6998" s="526" t="str">
        <f t="shared" si="1935"/>
        <v/>
      </c>
      <c r="V6998" s="433" t="str">
        <f>VLOOKUP(A6998,[3]Cartilha!$A:$A,1,FALSE)</f>
        <v>12.3.52</v>
      </c>
    </row>
    <row r="6999" spans="1:22" hidden="1" x14ac:dyDescent="0.2">
      <c r="A6999" s="623" t="s">
        <v>6672</v>
      </c>
      <c r="B6999" s="616"/>
      <c r="C6999" s="620" t="s">
        <v>6673</v>
      </c>
      <c r="D6999" s="612"/>
      <c r="E6999" s="621"/>
      <c r="F6999" s="614">
        <f t="shared" ref="F6999" si="1951">IF(E6999=0,0,ROUND(E6999*(1+E$13)*(1-E$14),2))</f>
        <v>0</v>
      </c>
      <c r="G6999" s="518"/>
      <c r="H6999" s="446"/>
      <c r="I6999" s="447">
        <f t="shared" si="1948"/>
        <v>0</v>
      </c>
      <c r="J6999" s="448">
        <f t="shared" si="1949"/>
        <v>0</v>
      </c>
      <c r="K6999" s="419"/>
      <c r="L6999" s="461"/>
      <c r="M6999" s="446"/>
      <c r="N6999" s="447"/>
      <c r="O6999" s="448"/>
      <c r="P6999" s="420"/>
      <c r="Q6999" s="525" t="str">
        <f t="shared" si="1947"/>
        <v/>
      </c>
      <c r="R6999" s="526" t="str">
        <f t="shared" si="1950"/>
        <v/>
      </c>
      <c r="S6999" s="526" t="str">
        <f t="shared" si="1935"/>
        <v/>
      </c>
      <c r="V6999" s="433" t="str">
        <f>VLOOKUP(A6999,[3]Cartilha!$A:$A,1,FALSE)</f>
        <v>12.3.53</v>
      </c>
    </row>
    <row r="7000" spans="1:22" hidden="1" x14ac:dyDescent="0.2">
      <c r="A7000" s="623" t="s">
        <v>6674</v>
      </c>
      <c r="B7000" s="616"/>
      <c r="C7000" s="620" t="s">
        <v>6675</v>
      </c>
      <c r="D7000" s="612"/>
      <c r="E7000" s="621"/>
      <c r="F7000" s="614"/>
      <c r="G7000" s="518"/>
      <c r="H7000" s="446"/>
      <c r="I7000" s="447">
        <f t="shared" si="1948"/>
        <v>0</v>
      </c>
      <c r="J7000" s="448">
        <f t="shared" si="1949"/>
        <v>0</v>
      </c>
      <c r="K7000" s="419"/>
      <c r="L7000" s="461"/>
      <c r="M7000" s="446"/>
      <c r="N7000" s="447"/>
      <c r="O7000" s="448"/>
      <c r="P7000" s="420"/>
      <c r="Q7000" s="525" t="str">
        <f t="shared" si="1947"/>
        <v/>
      </c>
      <c r="R7000" s="526" t="str">
        <f t="shared" si="1950"/>
        <v/>
      </c>
      <c r="S7000" s="526" t="str">
        <f t="shared" si="1935"/>
        <v/>
      </c>
      <c r="V7000" s="433" t="str">
        <f>VLOOKUP(A7000,[3]Cartilha!$A:$A,1,FALSE)</f>
        <v>12.3.54</v>
      </c>
    </row>
    <row r="7001" spans="1:22" x14ac:dyDescent="0.2">
      <c r="A7001" s="623" t="s">
        <v>184</v>
      </c>
      <c r="B7001" s="616"/>
      <c r="C7001" s="631" t="s">
        <v>2139</v>
      </c>
      <c r="D7001" s="612"/>
      <c r="E7001" s="654"/>
      <c r="F7001" s="614"/>
      <c r="G7001" s="518"/>
      <c r="H7001" s="446"/>
      <c r="I7001" s="447"/>
      <c r="J7001" s="448"/>
      <c r="K7001" s="419"/>
      <c r="L7001" s="446"/>
      <c r="M7001" s="446"/>
      <c r="N7001" s="447"/>
      <c r="O7001" s="448"/>
      <c r="P7001" s="420"/>
      <c r="Q7001" s="525" t="str">
        <f>IF(OR(SUM(J7002:J7031)&gt;0,SUM(O7002:O7031)&gt;0),"xx","")</f>
        <v>xx</v>
      </c>
      <c r="R7001" s="526" t="str">
        <f t="shared" si="1950"/>
        <v>x</v>
      </c>
      <c r="S7001" s="526" t="str">
        <f t="shared" si="1935"/>
        <v>x</v>
      </c>
      <c r="V7001" s="433" t="str">
        <f>VLOOKUP(A7001,[3]Cartilha!$A:$A,1,FALSE)</f>
        <v>x</v>
      </c>
    </row>
    <row r="7002" spans="1:22" ht="12" thickBot="1" x14ac:dyDescent="0.25">
      <c r="A7002" s="693" t="s">
        <v>7531</v>
      </c>
      <c r="B7002" s="692" t="s">
        <v>5889</v>
      </c>
      <c r="C7002" s="467" t="str">
        <f>Composições!C284</f>
        <v>LIMPEZA FINAL DE OBRA</v>
      </c>
      <c r="D7002" s="468" t="str">
        <f>Composições!D284</f>
        <v>M2</v>
      </c>
      <c r="E7002" s="539">
        <f>Composições!G284</f>
        <v>0.54</v>
      </c>
      <c r="F7002" s="703">
        <f t="shared" ref="F7002:F7031" si="1952">IF(E7002=0,0,ROUND(E7002*(1+E$13)*(1-E$14),2))</f>
        <v>0.65</v>
      </c>
      <c r="G7002" s="509">
        <v>968.24</v>
      </c>
      <c r="H7002" s="426">
        <f>F7002</f>
        <v>0.65</v>
      </c>
      <c r="I7002" s="438">
        <f t="shared" ref="I7002:I7031" si="1953">IF(ISBLANK(E7002),0,ROUND(F7002*G7002,2))</f>
        <v>629.36</v>
      </c>
      <c r="J7002" s="438">
        <f t="shared" ref="J7002:J7031" si="1954">IF(ISBLANK(G7002),0,ROUND(G7002*H7002,2))</f>
        <v>629.36</v>
      </c>
      <c r="K7002" s="419"/>
      <c r="L7002" s="426">
        <f t="shared" ref="L7002:L7031" si="1955">G7002</f>
        <v>968.24</v>
      </c>
      <c r="M7002" s="426">
        <f t="shared" ref="M7002:M7031" si="1956">H7002</f>
        <v>0.65</v>
      </c>
      <c r="N7002" s="438">
        <f t="shared" ref="N7002:N7031" si="1957">IF(ISBLANK(E7002),0,ROUND(F7002*L7002,2))</f>
        <v>629.36</v>
      </c>
      <c r="O7002" s="438">
        <f t="shared" ref="O7002:O7031" si="1958">IF(ISBLANK(L7002),0,ROUND(L7002*M7002,2))</f>
        <v>629.36</v>
      </c>
      <c r="P7002" s="420"/>
      <c r="Q7002" s="532"/>
      <c r="R7002" s="526" t="str">
        <f t="shared" si="1950"/>
        <v>x</v>
      </c>
      <c r="S7002" s="526" t="str">
        <f t="shared" si="1935"/>
        <v>x</v>
      </c>
    </row>
    <row r="7003" spans="1:22" ht="12" hidden="1" thickBot="1" x14ac:dyDescent="0.25">
      <c r="A7003" s="688" t="s">
        <v>184</v>
      </c>
      <c r="B7003" s="692"/>
      <c r="C7003" s="434"/>
      <c r="D7003" s="435"/>
      <c r="E7003" s="512"/>
      <c r="F7003" s="703">
        <f t="shared" si="1952"/>
        <v>0</v>
      </c>
      <c r="G7003" s="510"/>
      <c r="H7003" s="426"/>
      <c r="I7003" s="422">
        <f t="shared" si="1953"/>
        <v>0</v>
      </c>
      <c r="J7003" s="422">
        <f t="shared" si="1954"/>
        <v>0</v>
      </c>
      <c r="K7003" s="419"/>
      <c r="L7003" s="423">
        <f t="shared" si="1955"/>
        <v>0</v>
      </c>
      <c r="M7003" s="423">
        <f t="shared" si="1956"/>
        <v>0</v>
      </c>
      <c r="N7003" s="422">
        <f t="shared" si="1957"/>
        <v>0</v>
      </c>
      <c r="O7003" s="422">
        <f t="shared" si="1958"/>
        <v>0</v>
      </c>
      <c r="P7003" s="420"/>
      <c r="Q7003" s="532"/>
      <c r="R7003" s="526" t="str">
        <f t="shared" si="1950"/>
        <v/>
      </c>
      <c r="S7003" s="526" t="str">
        <f t="shared" si="1935"/>
        <v/>
      </c>
    </row>
    <row r="7004" spans="1:22" ht="12" hidden="1" thickBot="1" x14ac:dyDescent="0.25">
      <c r="A7004" s="688" t="s">
        <v>184</v>
      </c>
      <c r="B7004" s="692"/>
      <c r="C7004" s="434"/>
      <c r="D7004" s="435"/>
      <c r="E7004" s="512"/>
      <c r="F7004" s="703">
        <f t="shared" si="1952"/>
        <v>0</v>
      </c>
      <c r="G7004" s="510"/>
      <c r="H7004" s="426"/>
      <c r="I7004" s="422">
        <f t="shared" si="1953"/>
        <v>0</v>
      </c>
      <c r="J7004" s="422">
        <f t="shared" si="1954"/>
        <v>0</v>
      </c>
      <c r="K7004" s="419"/>
      <c r="L7004" s="423">
        <f t="shared" si="1955"/>
        <v>0</v>
      </c>
      <c r="M7004" s="423">
        <f t="shared" si="1956"/>
        <v>0</v>
      </c>
      <c r="N7004" s="422">
        <f t="shared" si="1957"/>
        <v>0</v>
      </c>
      <c r="O7004" s="422">
        <f t="shared" si="1958"/>
        <v>0</v>
      </c>
      <c r="P7004" s="420"/>
      <c r="Q7004" s="532"/>
      <c r="R7004" s="526" t="str">
        <f t="shared" si="1950"/>
        <v/>
      </c>
      <c r="S7004" s="526" t="str">
        <f t="shared" si="1935"/>
        <v/>
      </c>
    </row>
    <row r="7005" spans="1:22" ht="12" hidden="1" thickBot="1" x14ac:dyDescent="0.25">
      <c r="A7005" s="688" t="s">
        <v>184</v>
      </c>
      <c r="B7005" s="692"/>
      <c r="C7005" s="434"/>
      <c r="D7005" s="435"/>
      <c r="E7005" s="512"/>
      <c r="F7005" s="703">
        <f t="shared" si="1952"/>
        <v>0</v>
      </c>
      <c r="G7005" s="510"/>
      <c r="H7005" s="426"/>
      <c r="I7005" s="422">
        <f t="shared" si="1953"/>
        <v>0</v>
      </c>
      <c r="J7005" s="422">
        <f t="shared" si="1954"/>
        <v>0</v>
      </c>
      <c r="K7005" s="419"/>
      <c r="L7005" s="423">
        <f t="shared" si="1955"/>
        <v>0</v>
      </c>
      <c r="M7005" s="423">
        <f t="shared" si="1956"/>
        <v>0</v>
      </c>
      <c r="N7005" s="422">
        <f t="shared" si="1957"/>
        <v>0</v>
      </c>
      <c r="O7005" s="422">
        <f t="shared" si="1958"/>
        <v>0</v>
      </c>
      <c r="P7005" s="420"/>
      <c r="Q7005" s="532"/>
      <c r="R7005" s="526" t="str">
        <f t="shared" si="1950"/>
        <v/>
      </c>
      <c r="S7005" s="526" t="str">
        <f t="shared" si="1935"/>
        <v/>
      </c>
    </row>
    <row r="7006" spans="1:22" ht="12" hidden="1" thickBot="1" x14ac:dyDescent="0.25">
      <c r="A7006" s="688" t="s">
        <v>184</v>
      </c>
      <c r="B7006" s="692"/>
      <c r="C7006" s="434"/>
      <c r="D7006" s="435"/>
      <c r="E7006" s="512"/>
      <c r="F7006" s="703">
        <f t="shared" si="1952"/>
        <v>0</v>
      </c>
      <c r="G7006" s="510"/>
      <c r="H7006" s="426"/>
      <c r="I7006" s="422">
        <f t="shared" si="1953"/>
        <v>0</v>
      </c>
      <c r="J7006" s="422">
        <f t="shared" si="1954"/>
        <v>0</v>
      </c>
      <c r="K7006" s="419"/>
      <c r="L7006" s="423">
        <f t="shared" si="1955"/>
        <v>0</v>
      </c>
      <c r="M7006" s="423">
        <f t="shared" si="1956"/>
        <v>0</v>
      </c>
      <c r="N7006" s="422">
        <f t="shared" si="1957"/>
        <v>0</v>
      </c>
      <c r="O7006" s="422">
        <f t="shared" si="1958"/>
        <v>0</v>
      </c>
      <c r="P7006" s="420"/>
      <c r="Q7006" s="532"/>
      <c r="R7006" s="526" t="str">
        <f t="shared" si="1950"/>
        <v/>
      </c>
      <c r="S7006" s="526" t="str">
        <f t="shared" si="1935"/>
        <v/>
      </c>
    </row>
    <row r="7007" spans="1:22" ht="12" hidden="1" thickBot="1" x14ac:dyDescent="0.25">
      <c r="A7007" s="688" t="s">
        <v>184</v>
      </c>
      <c r="B7007" s="692"/>
      <c r="C7007" s="434"/>
      <c r="D7007" s="435"/>
      <c r="E7007" s="512"/>
      <c r="F7007" s="703">
        <f t="shared" si="1952"/>
        <v>0</v>
      </c>
      <c r="G7007" s="510"/>
      <c r="H7007" s="426"/>
      <c r="I7007" s="422">
        <f t="shared" si="1953"/>
        <v>0</v>
      </c>
      <c r="J7007" s="422">
        <f t="shared" si="1954"/>
        <v>0</v>
      </c>
      <c r="K7007" s="419"/>
      <c r="L7007" s="423">
        <f t="shared" si="1955"/>
        <v>0</v>
      </c>
      <c r="M7007" s="423">
        <f t="shared" si="1956"/>
        <v>0</v>
      </c>
      <c r="N7007" s="422">
        <f t="shared" si="1957"/>
        <v>0</v>
      </c>
      <c r="O7007" s="422">
        <f t="shared" si="1958"/>
        <v>0</v>
      </c>
      <c r="P7007" s="420"/>
      <c r="Q7007" s="532"/>
      <c r="R7007" s="526" t="str">
        <f t="shared" si="1950"/>
        <v/>
      </c>
      <c r="S7007" s="526" t="str">
        <f t="shared" si="1935"/>
        <v/>
      </c>
    </row>
    <row r="7008" spans="1:22" ht="12" hidden="1" thickBot="1" x14ac:dyDescent="0.25">
      <c r="A7008" s="688" t="s">
        <v>184</v>
      </c>
      <c r="B7008" s="692"/>
      <c r="C7008" s="434"/>
      <c r="D7008" s="435"/>
      <c r="E7008" s="512"/>
      <c r="F7008" s="703">
        <f t="shared" si="1952"/>
        <v>0</v>
      </c>
      <c r="G7008" s="510"/>
      <c r="H7008" s="426"/>
      <c r="I7008" s="422">
        <f t="shared" si="1953"/>
        <v>0</v>
      </c>
      <c r="J7008" s="422">
        <f t="shared" si="1954"/>
        <v>0</v>
      </c>
      <c r="K7008" s="419"/>
      <c r="L7008" s="423">
        <f t="shared" si="1955"/>
        <v>0</v>
      </c>
      <c r="M7008" s="423">
        <f t="shared" si="1956"/>
        <v>0</v>
      </c>
      <c r="N7008" s="422">
        <f t="shared" si="1957"/>
        <v>0</v>
      </c>
      <c r="O7008" s="422">
        <f t="shared" si="1958"/>
        <v>0</v>
      </c>
      <c r="P7008" s="420"/>
      <c r="Q7008" s="532"/>
      <c r="R7008" s="526" t="str">
        <f t="shared" si="1950"/>
        <v/>
      </c>
      <c r="S7008" s="526" t="str">
        <f t="shared" si="1935"/>
        <v/>
      </c>
    </row>
    <row r="7009" spans="1:19" ht="12" hidden="1" thickBot="1" x14ac:dyDescent="0.25">
      <c r="A7009" s="688" t="s">
        <v>184</v>
      </c>
      <c r="B7009" s="692"/>
      <c r="C7009" s="434"/>
      <c r="D7009" s="435"/>
      <c r="E7009" s="512"/>
      <c r="F7009" s="703">
        <f t="shared" si="1952"/>
        <v>0</v>
      </c>
      <c r="G7009" s="510"/>
      <c r="H7009" s="426"/>
      <c r="I7009" s="422">
        <f t="shared" si="1953"/>
        <v>0</v>
      </c>
      <c r="J7009" s="422">
        <f t="shared" si="1954"/>
        <v>0</v>
      </c>
      <c r="K7009" s="419"/>
      <c r="L7009" s="423">
        <f t="shared" si="1955"/>
        <v>0</v>
      </c>
      <c r="M7009" s="423">
        <f t="shared" si="1956"/>
        <v>0</v>
      </c>
      <c r="N7009" s="422">
        <f t="shared" si="1957"/>
        <v>0</v>
      </c>
      <c r="O7009" s="422">
        <f t="shared" si="1958"/>
        <v>0</v>
      </c>
      <c r="P7009" s="420"/>
      <c r="Q7009" s="532"/>
      <c r="R7009" s="526" t="str">
        <f t="shared" si="1950"/>
        <v/>
      </c>
      <c r="S7009" s="526" t="str">
        <f t="shared" si="1935"/>
        <v/>
      </c>
    </row>
    <row r="7010" spans="1:19" ht="12" hidden="1" thickBot="1" x14ac:dyDescent="0.25">
      <c r="A7010" s="688" t="s">
        <v>184</v>
      </c>
      <c r="B7010" s="692"/>
      <c r="C7010" s="434"/>
      <c r="D7010" s="435"/>
      <c r="E7010" s="512"/>
      <c r="F7010" s="703">
        <f t="shared" si="1952"/>
        <v>0</v>
      </c>
      <c r="G7010" s="510"/>
      <c r="H7010" s="426"/>
      <c r="I7010" s="422">
        <f t="shared" si="1953"/>
        <v>0</v>
      </c>
      <c r="J7010" s="422">
        <f t="shared" si="1954"/>
        <v>0</v>
      </c>
      <c r="K7010" s="419"/>
      <c r="L7010" s="423">
        <f t="shared" si="1955"/>
        <v>0</v>
      </c>
      <c r="M7010" s="423">
        <f t="shared" si="1956"/>
        <v>0</v>
      </c>
      <c r="N7010" s="422">
        <f t="shared" si="1957"/>
        <v>0</v>
      </c>
      <c r="O7010" s="422">
        <f t="shared" si="1958"/>
        <v>0</v>
      </c>
      <c r="P7010" s="420"/>
      <c r="Q7010" s="532"/>
      <c r="R7010" s="526" t="str">
        <f t="shared" si="1950"/>
        <v/>
      </c>
      <c r="S7010" s="526" t="str">
        <f t="shared" ref="S7010:S7038" si="1959">IF(Q7010="X","x",IF(Q7010="xx","x",IF(OR(J7010&gt;0,O7010&gt;0),"x","")))</f>
        <v/>
      </c>
    </row>
    <row r="7011" spans="1:19" ht="12" hidden="1" thickBot="1" x14ac:dyDescent="0.25">
      <c r="A7011" s="688" t="s">
        <v>184</v>
      </c>
      <c r="B7011" s="692"/>
      <c r="C7011" s="434"/>
      <c r="D7011" s="435"/>
      <c r="E7011" s="512"/>
      <c r="F7011" s="703">
        <f t="shared" si="1952"/>
        <v>0</v>
      </c>
      <c r="G7011" s="510"/>
      <c r="H7011" s="426"/>
      <c r="I7011" s="422">
        <f t="shared" si="1953"/>
        <v>0</v>
      </c>
      <c r="J7011" s="422">
        <f t="shared" si="1954"/>
        <v>0</v>
      </c>
      <c r="K7011" s="419"/>
      <c r="L7011" s="423">
        <f t="shared" si="1955"/>
        <v>0</v>
      </c>
      <c r="M7011" s="423">
        <f t="shared" si="1956"/>
        <v>0</v>
      </c>
      <c r="N7011" s="422">
        <f t="shared" si="1957"/>
        <v>0</v>
      </c>
      <c r="O7011" s="422">
        <f t="shared" si="1958"/>
        <v>0</v>
      </c>
      <c r="P7011" s="420"/>
      <c r="Q7011" s="532"/>
      <c r="R7011" s="526" t="str">
        <f t="shared" si="1950"/>
        <v/>
      </c>
      <c r="S7011" s="526" t="str">
        <f t="shared" si="1959"/>
        <v/>
      </c>
    </row>
    <row r="7012" spans="1:19" ht="12" hidden="1" thickBot="1" x14ac:dyDescent="0.25">
      <c r="A7012" s="688" t="s">
        <v>184</v>
      </c>
      <c r="B7012" s="692"/>
      <c r="C7012" s="434"/>
      <c r="D7012" s="435"/>
      <c r="E7012" s="512"/>
      <c r="F7012" s="703">
        <f t="shared" si="1952"/>
        <v>0</v>
      </c>
      <c r="G7012" s="510"/>
      <c r="H7012" s="426"/>
      <c r="I7012" s="422">
        <f t="shared" si="1953"/>
        <v>0</v>
      </c>
      <c r="J7012" s="422">
        <f t="shared" si="1954"/>
        <v>0</v>
      </c>
      <c r="K7012" s="419"/>
      <c r="L7012" s="423">
        <f t="shared" si="1955"/>
        <v>0</v>
      </c>
      <c r="M7012" s="423">
        <f t="shared" si="1956"/>
        <v>0</v>
      </c>
      <c r="N7012" s="422">
        <f t="shared" si="1957"/>
        <v>0</v>
      </c>
      <c r="O7012" s="422">
        <f t="shared" si="1958"/>
        <v>0</v>
      </c>
      <c r="P7012" s="420"/>
      <c r="Q7012" s="532"/>
      <c r="R7012" s="526" t="str">
        <f t="shared" si="1950"/>
        <v/>
      </c>
      <c r="S7012" s="526" t="str">
        <f t="shared" si="1959"/>
        <v/>
      </c>
    </row>
    <row r="7013" spans="1:19" ht="12" hidden="1" thickBot="1" x14ac:dyDescent="0.25">
      <c r="A7013" s="688" t="s">
        <v>184</v>
      </c>
      <c r="B7013" s="692"/>
      <c r="C7013" s="434"/>
      <c r="D7013" s="435"/>
      <c r="E7013" s="512"/>
      <c r="F7013" s="703">
        <f t="shared" si="1952"/>
        <v>0</v>
      </c>
      <c r="G7013" s="510"/>
      <c r="H7013" s="426"/>
      <c r="I7013" s="422">
        <f t="shared" si="1953"/>
        <v>0</v>
      </c>
      <c r="J7013" s="422">
        <f t="shared" si="1954"/>
        <v>0</v>
      </c>
      <c r="K7013" s="419"/>
      <c r="L7013" s="423">
        <f t="shared" si="1955"/>
        <v>0</v>
      </c>
      <c r="M7013" s="423">
        <f t="shared" si="1956"/>
        <v>0</v>
      </c>
      <c r="N7013" s="422">
        <f t="shared" si="1957"/>
        <v>0</v>
      </c>
      <c r="O7013" s="422">
        <f t="shared" si="1958"/>
        <v>0</v>
      </c>
      <c r="P7013" s="420"/>
      <c r="Q7013" s="532"/>
      <c r="R7013" s="526" t="str">
        <f t="shared" si="1950"/>
        <v/>
      </c>
      <c r="S7013" s="526" t="str">
        <f t="shared" si="1959"/>
        <v/>
      </c>
    </row>
    <row r="7014" spans="1:19" ht="12" hidden="1" thickBot="1" x14ac:dyDescent="0.25">
      <c r="A7014" s="688" t="s">
        <v>184</v>
      </c>
      <c r="B7014" s="692"/>
      <c r="C7014" s="434"/>
      <c r="D7014" s="435"/>
      <c r="E7014" s="512"/>
      <c r="F7014" s="703">
        <f t="shared" si="1952"/>
        <v>0</v>
      </c>
      <c r="G7014" s="510"/>
      <c r="H7014" s="426"/>
      <c r="I7014" s="422">
        <f t="shared" si="1953"/>
        <v>0</v>
      </c>
      <c r="J7014" s="422">
        <f t="shared" si="1954"/>
        <v>0</v>
      </c>
      <c r="K7014" s="419"/>
      <c r="L7014" s="423">
        <f t="shared" si="1955"/>
        <v>0</v>
      </c>
      <c r="M7014" s="423">
        <f t="shared" si="1956"/>
        <v>0</v>
      </c>
      <c r="N7014" s="422">
        <f t="shared" si="1957"/>
        <v>0</v>
      </c>
      <c r="O7014" s="422">
        <f t="shared" si="1958"/>
        <v>0</v>
      </c>
      <c r="P7014" s="420"/>
      <c r="Q7014" s="532"/>
      <c r="R7014" s="526" t="str">
        <f t="shared" si="1950"/>
        <v/>
      </c>
      <c r="S7014" s="526" t="str">
        <f t="shared" si="1959"/>
        <v/>
      </c>
    </row>
    <row r="7015" spans="1:19" ht="12" hidden="1" thickBot="1" x14ac:dyDescent="0.25">
      <c r="A7015" s="688" t="s">
        <v>184</v>
      </c>
      <c r="B7015" s="692"/>
      <c r="C7015" s="434"/>
      <c r="D7015" s="435"/>
      <c r="E7015" s="512"/>
      <c r="F7015" s="703">
        <f t="shared" si="1952"/>
        <v>0</v>
      </c>
      <c r="G7015" s="510"/>
      <c r="H7015" s="426"/>
      <c r="I7015" s="422">
        <f t="shared" si="1953"/>
        <v>0</v>
      </c>
      <c r="J7015" s="422">
        <f t="shared" si="1954"/>
        <v>0</v>
      </c>
      <c r="K7015" s="419"/>
      <c r="L7015" s="423">
        <f t="shared" si="1955"/>
        <v>0</v>
      </c>
      <c r="M7015" s="423">
        <f t="shared" si="1956"/>
        <v>0</v>
      </c>
      <c r="N7015" s="422">
        <f t="shared" si="1957"/>
        <v>0</v>
      </c>
      <c r="O7015" s="422">
        <f t="shared" si="1958"/>
        <v>0</v>
      </c>
      <c r="P7015" s="420"/>
      <c r="Q7015" s="532"/>
      <c r="R7015" s="526" t="str">
        <f t="shared" si="1950"/>
        <v/>
      </c>
      <c r="S7015" s="526" t="str">
        <f t="shared" si="1959"/>
        <v/>
      </c>
    </row>
    <row r="7016" spans="1:19" ht="12" hidden="1" thickBot="1" x14ac:dyDescent="0.25">
      <c r="A7016" s="688" t="s">
        <v>184</v>
      </c>
      <c r="B7016" s="692"/>
      <c r="C7016" s="434"/>
      <c r="D7016" s="435"/>
      <c r="E7016" s="512"/>
      <c r="F7016" s="703">
        <f t="shared" si="1952"/>
        <v>0</v>
      </c>
      <c r="G7016" s="510"/>
      <c r="H7016" s="426"/>
      <c r="I7016" s="422">
        <f t="shared" si="1953"/>
        <v>0</v>
      </c>
      <c r="J7016" s="422">
        <f t="shared" si="1954"/>
        <v>0</v>
      </c>
      <c r="K7016" s="419"/>
      <c r="L7016" s="423">
        <f t="shared" si="1955"/>
        <v>0</v>
      </c>
      <c r="M7016" s="423">
        <f t="shared" si="1956"/>
        <v>0</v>
      </c>
      <c r="N7016" s="422">
        <f t="shared" si="1957"/>
        <v>0</v>
      </c>
      <c r="O7016" s="422">
        <f t="shared" si="1958"/>
        <v>0</v>
      </c>
      <c r="P7016" s="420"/>
      <c r="Q7016" s="532"/>
      <c r="R7016" s="526" t="str">
        <f t="shared" ref="R7016:R7038" si="1960">IF(Q7016="X","x",IF(Q7016="xx","x",IF(O7016&gt;0,"x","")))</f>
        <v/>
      </c>
      <c r="S7016" s="526" t="str">
        <f t="shared" si="1959"/>
        <v/>
      </c>
    </row>
    <row r="7017" spans="1:19" ht="12" hidden="1" thickBot="1" x14ac:dyDescent="0.25">
      <c r="A7017" s="688" t="s">
        <v>184</v>
      </c>
      <c r="B7017" s="692"/>
      <c r="C7017" s="434"/>
      <c r="D7017" s="435"/>
      <c r="E7017" s="512"/>
      <c r="F7017" s="703">
        <f t="shared" si="1952"/>
        <v>0</v>
      </c>
      <c r="G7017" s="510"/>
      <c r="H7017" s="426"/>
      <c r="I7017" s="422">
        <f t="shared" si="1953"/>
        <v>0</v>
      </c>
      <c r="J7017" s="422">
        <f t="shared" si="1954"/>
        <v>0</v>
      </c>
      <c r="K7017" s="419"/>
      <c r="L7017" s="423">
        <f t="shared" si="1955"/>
        <v>0</v>
      </c>
      <c r="M7017" s="423">
        <f t="shared" si="1956"/>
        <v>0</v>
      </c>
      <c r="N7017" s="422">
        <f t="shared" si="1957"/>
        <v>0</v>
      </c>
      <c r="O7017" s="422">
        <f t="shared" si="1958"/>
        <v>0</v>
      </c>
      <c r="P7017" s="420"/>
      <c r="Q7017" s="532"/>
      <c r="R7017" s="526" t="str">
        <f t="shared" si="1960"/>
        <v/>
      </c>
      <c r="S7017" s="526" t="str">
        <f t="shared" si="1959"/>
        <v/>
      </c>
    </row>
    <row r="7018" spans="1:19" ht="12" hidden="1" thickBot="1" x14ac:dyDescent="0.25">
      <c r="A7018" s="688" t="s">
        <v>184</v>
      </c>
      <c r="B7018" s="692"/>
      <c r="C7018" s="434"/>
      <c r="D7018" s="435"/>
      <c r="E7018" s="512"/>
      <c r="F7018" s="703">
        <f t="shared" si="1952"/>
        <v>0</v>
      </c>
      <c r="G7018" s="510"/>
      <c r="H7018" s="426"/>
      <c r="I7018" s="422">
        <f t="shared" si="1953"/>
        <v>0</v>
      </c>
      <c r="J7018" s="422">
        <f t="shared" si="1954"/>
        <v>0</v>
      </c>
      <c r="K7018" s="419"/>
      <c r="L7018" s="423">
        <f t="shared" si="1955"/>
        <v>0</v>
      </c>
      <c r="M7018" s="423">
        <f t="shared" si="1956"/>
        <v>0</v>
      </c>
      <c r="N7018" s="422">
        <f t="shared" si="1957"/>
        <v>0</v>
      </c>
      <c r="O7018" s="422">
        <f t="shared" si="1958"/>
        <v>0</v>
      </c>
      <c r="P7018" s="420"/>
      <c r="Q7018" s="532"/>
      <c r="R7018" s="526" t="str">
        <f t="shared" si="1960"/>
        <v/>
      </c>
      <c r="S7018" s="526" t="str">
        <f t="shared" si="1959"/>
        <v/>
      </c>
    </row>
    <row r="7019" spans="1:19" ht="12" hidden="1" thickBot="1" x14ac:dyDescent="0.25">
      <c r="A7019" s="688" t="s">
        <v>184</v>
      </c>
      <c r="B7019" s="692"/>
      <c r="C7019" s="434"/>
      <c r="D7019" s="435"/>
      <c r="E7019" s="512"/>
      <c r="F7019" s="703">
        <f t="shared" si="1952"/>
        <v>0</v>
      </c>
      <c r="G7019" s="510"/>
      <c r="H7019" s="426"/>
      <c r="I7019" s="422">
        <f t="shared" si="1953"/>
        <v>0</v>
      </c>
      <c r="J7019" s="422">
        <f t="shared" si="1954"/>
        <v>0</v>
      </c>
      <c r="K7019" s="419"/>
      <c r="L7019" s="423">
        <f t="shared" si="1955"/>
        <v>0</v>
      </c>
      <c r="M7019" s="423">
        <f t="shared" si="1956"/>
        <v>0</v>
      </c>
      <c r="N7019" s="422">
        <f t="shared" si="1957"/>
        <v>0</v>
      </c>
      <c r="O7019" s="422">
        <f t="shared" si="1958"/>
        <v>0</v>
      </c>
      <c r="P7019" s="420"/>
      <c r="Q7019" s="532"/>
      <c r="R7019" s="526" t="str">
        <f t="shared" si="1960"/>
        <v/>
      </c>
      <c r="S7019" s="526" t="str">
        <f t="shared" si="1959"/>
        <v/>
      </c>
    </row>
    <row r="7020" spans="1:19" ht="12" hidden="1" thickBot="1" x14ac:dyDescent="0.25">
      <c r="A7020" s="688" t="s">
        <v>184</v>
      </c>
      <c r="B7020" s="692"/>
      <c r="C7020" s="434"/>
      <c r="D7020" s="435"/>
      <c r="E7020" s="512"/>
      <c r="F7020" s="703">
        <f t="shared" si="1952"/>
        <v>0</v>
      </c>
      <c r="G7020" s="510"/>
      <c r="H7020" s="426"/>
      <c r="I7020" s="422">
        <f t="shared" si="1953"/>
        <v>0</v>
      </c>
      <c r="J7020" s="422">
        <f t="shared" si="1954"/>
        <v>0</v>
      </c>
      <c r="K7020" s="419"/>
      <c r="L7020" s="423">
        <f t="shared" si="1955"/>
        <v>0</v>
      </c>
      <c r="M7020" s="423">
        <f t="shared" si="1956"/>
        <v>0</v>
      </c>
      <c r="N7020" s="422">
        <f t="shared" si="1957"/>
        <v>0</v>
      </c>
      <c r="O7020" s="422">
        <f t="shared" si="1958"/>
        <v>0</v>
      </c>
      <c r="P7020" s="420"/>
      <c r="Q7020" s="532"/>
      <c r="R7020" s="526" t="str">
        <f t="shared" si="1960"/>
        <v/>
      </c>
      <c r="S7020" s="526" t="str">
        <f t="shared" si="1959"/>
        <v/>
      </c>
    </row>
    <row r="7021" spans="1:19" ht="12" hidden="1" thickBot="1" x14ac:dyDescent="0.25">
      <c r="A7021" s="688" t="s">
        <v>184</v>
      </c>
      <c r="B7021" s="692"/>
      <c r="C7021" s="434"/>
      <c r="D7021" s="435"/>
      <c r="E7021" s="512"/>
      <c r="F7021" s="703">
        <f t="shared" si="1952"/>
        <v>0</v>
      </c>
      <c r="G7021" s="510"/>
      <c r="H7021" s="426"/>
      <c r="I7021" s="422">
        <f t="shared" si="1953"/>
        <v>0</v>
      </c>
      <c r="J7021" s="422">
        <f t="shared" si="1954"/>
        <v>0</v>
      </c>
      <c r="K7021" s="419"/>
      <c r="L7021" s="423">
        <f t="shared" si="1955"/>
        <v>0</v>
      </c>
      <c r="M7021" s="423">
        <f t="shared" si="1956"/>
        <v>0</v>
      </c>
      <c r="N7021" s="422">
        <f t="shared" si="1957"/>
        <v>0</v>
      </c>
      <c r="O7021" s="422">
        <f t="shared" si="1958"/>
        <v>0</v>
      </c>
      <c r="P7021" s="420"/>
      <c r="Q7021" s="532"/>
      <c r="R7021" s="526" t="str">
        <f t="shared" si="1960"/>
        <v/>
      </c>
      <c r="S7021" s="526" t="str">
        <f t="shared" si="1959"/>
        <v/>
      </c>
    </row>
    <row r="7022" spans="1:19" ht="12" hidden="1" thickBot="1" x14ac:dyDescent="0.25">
      <c r="A7022" s="688" t="s">
        <v>184</v>
      </c>
      <c r="B7022" s="692"/>
      <c r="C7022" s="434"/>
      <c r="D7022" s="435"/>
      <c r="E7022" s="512"/>
      <c r="F7022" s="703">
        <f t="shared" si="1952"/>
        <v>0</v>
      </c>
      <c r="G7022" s="510"/>
      <c r="H7022" s="426"/>
      <c r="I7022" s="422">
        <f t="shared" si="1953"/>
        <v>0</v>
      </c>
      <c r="J7022" s="422">
        <f t="shared" si="1954"/>
        <v>0</v>
      </c>
      <c r="K7022" s="419"/>
      <c r="L7022" s="423">
        <f t="shared" si="1955"/>
        <v>0</v>
      </c>
      <c r="M7022" s="423">
        <f t="shared" si="1956"/>
        <v>0</v>
      </c>
      <c r="N7022" s="422">
        <f t="shared" si="1957"/>
        <v>0</v>
      </c>
      <c r="O7022" s="422">
        <f t="shared" si="1958"/>
        <v>0</v>
      </c>
      <c r="P7022" s="420"/>
      <c r="Q7022" s="532"/>
      <c r="R7022" s="526" t="str">
        <f t="shared" si="1960"/>
        <v/>
      </c>
      <c r="S7022" s="526" t="str">
        <f t="shared" si="1959"/>
        <v/>
      </c>
    </row>
    <row r="7023" spans="1:19" ht="12" hidden="1" thickBot="1" x14ac:dyDescent="0.25">
      <c r="A7023" s="688" t="s">
        <v>184</v>
      </c>
      <c r="B7023" s="692"/>
      <c r="C7023" s="434"/>
      <c r="D7023" s="435"/>
      <c r="E7023" s="512"/>
      <c r="F7023" s="703">
        <f t="shared" si="1952"/>
        <v>0</v>
      </c>
      <c r="G7023" s="510"/>
      <c r="H7023" s="426"/>
      <c r="I7023" s="422">
        <f t="shared" si="1953"/>
        <v>0</v>
      </c>
      <c r="J7023" s="422">
        <f t="shared" si="1954"/>
        <v>0</v>
      </c>
      <c r="K7023" s="419"/>
      <c r="L7023" s="423">
        <f t="shared" si="1955"/>
        <v>0</v>
      </c>
      <c r="M7023" s="423">
        <f t="shared" si="1956"/>
        <v>0</v>
      </c>
      <c r="N7023" s="422">
        <f t="shared" si="1957"/>
        <v>0</v>
      </c>
      <c r="O7023" s="422">
        <f t="shared" si="1958"/>
        <v>0</v>
      </c>
      <c r="P7023" s="420"/>
      <c r="Q7023" s="532"/>
      <c r="R7023" s="526" t="str">
        <f t="shared" si="1960"/>
        <v/>
      </c>
      <c r="S7023" s="526" t="str">
        <f t="shared" si="1959"/>
        <v/>
      </c>
    </row>
    <row r="7024" spans="1:19" ht="12" hidden="1" thickBot="1" x14ac:dyDescent="0.25">
      <c r="A7024" s="688" t="s">
        <v>184</v>
      </c>
      <c r="B7024" s="692"/>
      <c r="C7024" s="434"/>
      <c r="D7024" s="435"/>
      <c r="E7024" s="512"/>
      <c r="F7024" s="703">
        <f t="shared" si="1952"/>
        <v>0</v>
      </c>
      <c r="G7024" s="510"/>
      <c r="H7024" s="426"/>
      <c r="I7024" s="422">
        <f t="shared" si="1953"/>
        <v>0</v>
      </c>
      <c r="J7024" s="422">
        <f t="shared" si="1954"/>
        <v>0</v>
      </c>
      <c r="K7024" s="419"/>
      <c r="L7024" s="423">
        <f t="shared" si="1955"/>
        <v>0</v>
      </c>
      <c r="M7024" s="423">
        <f t="shared" si="1956"/>
        <v>0</v>
      </c>
      <c r="N7024" s="422">
        <f t="shared" si="1957"/>
        <v>0</v>
      </c>
      <c r="O7024" s="422">
        <f t="shared" si="1958"/>
        <v>0</v>
      </c>
      <c r="P7024" s="420"/>
      <c r="Q7024" s="532"/>
      <c r="R7024" s="526" t="str">
        <f t="shared" si="1960"/>
        <v/>
      </c>
      <c r="S7024" s="526" t="str">
        <f t="shared" si="1959"/>
        <v/>
      </c>
    </row>
    <row r="7025" spans="1:19" ht="12" hidden="1" thickBot="1" x14ac:dyDescent="0.25">
      <c r="A7025" s="688" t="s">
        <v>184</v>
      </c>
      <c r="B7025" s="692"/>
      <c r="C7025" s="434"/>
      <c r="D7025" s="435"/>
      <c r="E7025" s="512"/>
      <c r="F7025" s="703">
        <f t="shared" si="1952"/>
        <v>0</v>
      </c>
      <c r="G7025" s="510"/>
      <c r="H7025" s="426"/>
      <c r="I7025" s="422">
        <f t="shared" si="1953"/>
        <v>0</v>
      </c>
      <c r="J7025" s="422">
        <f t="shared" si="1954"/>
        <v>0</v>
      </c>
      <c r="K7025" s="419"/>
      <c r="L7025" s="423">
        <f t="shared" si="1955"/>
        <v>0</v>
      </c>
      <c r="M7025" s="423">
        <f t="shared" si="1956"/>
        <v>0</v>
      </c>
      <c r="N7025" s="422">
        <f t="shared" si="1957"/>
        <v>0</v>
      </c>
      <c r="O7025" s="422">
        <f t="shared" si="1958"/>
        <v>0</v>
      </c>
      <c r="P7025" s="420"/>
      <c r="Q7025" s="532"/>
      <c r="R7025" s="526" t="str">
        <f t="shared" si="1960"/>
        <v/>
      </c>
      <c r="S7025" s="526" t="str">
        <f t="shared" si="1959"/>
        <v/>
      </c>
    </row>
    <row r="7026" spans="1:19" ht="12" hidden="1" thickBot="1" x14ac:dyDescent="0.25">
      <c r="A7026" s="688" t="s">
        <v>184</v>
      </c>
      <c r="B7026" s="692"/>
      <c r="C7026" s="434"/>
      <c r="D7026" s="435"/>
      <c r="E7026" s="512"/>
      <c r="F7026" s="703">
        <f t="shared" si="1952"/>
        <v>0</v>
      </c>
      <c r="G7026" s="510"/>
      <c r="H7026" s="426"/>
      <c r="I7026" s="422">
        <f t="shared" si="1953"/>
        <v>0</v>
      </c>
      <c r="J7026" s="422">
        <f t="shared" si="1954"/>
        <v>0</v>
      </c>
      <c r="K7026" s="419"/>
      <c r="L7026" s="423">
        <f t="shared" si="1955"/>
        <v>0</v>
      </c>
      <c r="M7026" s="423">
        <f t="shared" si="1956"/>
        <v>0</v>
      </c>
      <c r="N7026" s="422">
        <f t="shared" si="1957"/>
        <v>0</v>
      </c>
      <c r="O7026" s="422">
        <f t="shared" si="1958"/>
        <v>0</v>
      </c>
      <c r="P7026" s="420"/>
      <c r="Q7026" s="532"/>
      <c r="R7026" s="526" t="str">
        <f t="shared" si="1960"/>
        <v/>
      </c>
      <c r="S7026" s="526" t="str">
        <f t="shared" si="1959"/>
        <v/>
      </c>
    </row>
    <row r="7027" spans="1:19" ht="12" hidden="1" thickBot="1" x14ac:dyDescent="0.25">
      <c r="A7027" s="688" t="s">
        <v>184</v>
      </c>
      <c r="B7027" s="692"/>
      <c r="C7027" s="434"/>
      <c r="D7027" s="435"/>
      <c r="E7027" s="512"/>
      <c r="F7027" s="703">
        <f t="shared" si="1952"/>
        <v>0</v>
      </c>
      <c r="G7027" s="510"/>
      <c r="H7027" s="426"/>
      <c r="I7027" s="422">
        <f t="shared" si="1953"/>
        <v>0</v>
      </c>
      <c r="J7027" s="422">
        <f t="shared" si="1954"/>
        <v>0</v>
      </c>
      <c r="K7027" s="419"/>
      <c r="L7027" s="423">
        <f t="shared" si="1955"/>
        <v>0</v>
      </c>
      <c r="M7027" s="423">
        <f t="shared" si="1956"/>
        <v>0</v>
      </c>
      <c r="N7027" s="422">
        <f t="shared" si="1957"/>
        <v>0</v>
      </c>
      <c r="O7027" s="422">
        <f t="shared" si="1958"/>
        <v>0</v>
      </c>
      <c r="P7027" s="420"/>
      <c r="Q7027" s="532"/>
      <c r="R7027" s="526" t="str">
        <f t="shared" si="1960"/>
        <v/>
      </c>
      <c r="S7027" s="526" t="str">
        <f t="shared" si="1959"/>
        <v/>
      </c>
    </row>
    <row r="7028" spans="1:19" ht="12" hidden="1" thickBot="1" x14ac:dyDescent="0.25">
      <c r="A7028" s="688" t="s">
        <v>184</v>
      </c>
      <c r="B7028" s="692"/>
      <c r="C7028" s="434"/>
      <c r="D7028" s="435"/>
      <c r="E7028" s="512"/>
      <c r="F7028" s="703">
        <f t="shared" si="1952"/>
        <v>0</v>
      </c>
      <c r="G7028" s="510"/>
      <c r="H7028" s="426"/>
      <c r="I7028" s="422">
        <f t="shared" si="1953"/>
        <v>0</v>
      </c>
      <c r="J7028" s="422">
        <f t="shared" si="1954"/>
        <v>0</v>
      </c>
      <c r="K7028" s="419"/>
      <c r="L7028" s="423">
        <f t="shared" si="1955"/>
        <v>0</v>
      </c>
      <c r="M7028" s="423">
        <f t="shared" si="1956"/>
        <v>0</v>
      </c>
      <c r="N7028" s="422">
        <f t="shared" si="1957"/>
        <v>0</v>
      </c>
      <c r="O7028" s="422">
        <f t="shared" si="1958"/>
        <v>0</v>
      </c>
      <c r="P7028" s="420"/>
      <c r="Q7028" s="532"/>
      <c r="R7028" s="526" t="str">
        <f t="shared" si="1960"/>
        <v/>
      </c>
      <c r="S7028" s="526" t="str">
        <f t="shared" si="1959"/>
        <v/>
      </c>
    </row>
    <row r="7029" spans="1:19" ht="12" hidden="1" thickBot="1" x14ac:dyDescent="0.25">
      <c r="A7029" s="688" t="s">
        <v>184</v>
      </c>
      <c r="B7029" s="692"/>
      <c r="C7029" s="434"/>
      <c r="D7029" s="435"/>
      <c r="E7029" s="512"/>
      <c r="F7029" s="703">
        <f t="shared" si="1952"/>
        <v>0</v>
      </c>
      <c r="G7029" s="510"/>
      <c r="H7029" s="426"/>
      <c r="I7029" s="422">
        <f t="shared" si="1953"/>
        <v>0</v>
      </c>
      <c r="J7029" s="422">
        <f t="shared" si="1954"/>
        <v>0</v>
      </c>
      <c r="K7029" s="419"/>
      <c r="L7029" s="423">
        <f t="shared" si="1955"/>
        <v>0</v>
      </c>
      <c r="M7029" s="423">
        <f t="shared" si="1956"/>
        <v>0</v>
      </c>
      <c r="N7029" s="422">
        <f t="shared" si="1957"/>
        <v>0</v>
      </c>
      <c r="O7029" s="422">
        <f t="shared" si="1958"/>
        <v>0</v>
      </c>
      <c r="P7029" s="420"/>
      <c r="Q7029" s="532"/>
      <c r="R7029" s="526" t="str">
        <f t="shared" si="1960"/>
        <v/>
      </c>
      <c r="S7029" s="526" t="str">
        <f t="shared" si="1959"/>
        <v/>
      </c>
    </row>
    <row r="7030" spans="1:19" ht="12" hidden="1" thickBot="1" x14ac:dyDescent="0.25">
      <c r="A7030" s="688" t="s">
        <v>184</v>
      </c>
      <c r="B7030" s="692"/>
      <c r="C7030" s="434"/>
      <c r="D7030" s="435"/>
      <c r="E7030" s="512"/>
      <c r="F7030" s="703">
        <f t="shared" si="1952"/>
        <v>0</v>
      </c>
      <c r="G7030" s="510"/>
      <c r="H7030" s="426"/>
      <c r="I7030" s="422">
        <f t="shared" si="1953"/>
        <v>0</v>
      </c>
      <c r="J7030" s="422">
        <f t="shared" si="1954"/>
        <v>0</v>
      </c>
      <c r="K7030" s="419"/>
      <c r="L7030" s="423">
        <f t="shared" si="1955"/>
        <v>0</v>
      </c>
      <c r="M7030" s="423">
        <f t="shared" si="1956"/>
        <v>0</v>
      </c>
      <c r="N7030" s="422">
        <f t="shared" si="1957"/>
        <v>0</v>
      </c>
      <c r="O7030" s="422">
        <f t="shared" si="1958"/>
        <v>0</v>
      </c>
      <c r="P7030" s="420"/>
      <c r="Q7030" s="532"/>
      <c r="R7030" s="526" t="str">
        <f t="shared" si="1960"/>
        <v/>
      </c>
      <c r="S7030" s="526" t="str">
        <f t="shared" si="1959"/>
        <v/>
      </c>
    </row>
    <row r="7031" spans="1:19" ht="12" hidden="1" thickBot="1" x14ac:dyDescent="0.25">
      <c r="A7031" s="694" t="s">
        <v>184</v>
      </c>
      <c r="B7031" s="469"/>
      <c r="C7031" s="470"/>
      <c r="D7031" s="471"/>
      <c r="E7031" s="512"/>
      <c r="F7031" s="704">
        <f t="shared" si="1952"/>
        <v>0</v>
      </c>
      <c r="G7031" s="510"/>
      <c r="H7031" s="426"/>
      <c r="I7031" s="422">
        <f t="shared" si="1953"/>
        <v>0</v>
      </c>
      <c r="J7031" s="422">
        <f t="shared" si="1954"/>
        <v>0</v>
      </c>
      <c r="K7031" s="419"/>
      <c r="L7031" s="423">
        <f t="shared" si="1955"/>
        <v>0</v>
      </c>
      <c r="M7031" s="423">
        <f t="shared" si="1956"/>
        <v>0</v>
      </c>
      <c r="N7031" s="422">
        <f t="shared" si="1957"/>
        <v>0</v>
      </c>
      <c r="O7031" s="422">
        <f t="shared" si="1958"/>
        <v>0</v>
      </c>
      <c r="P7031" s="420"/>
      <c r="Q7031" s="532"/>
      <c r="R7031" s="526" t="str">
        <f t="shared" si="1960"/>
        <v/>
      </c>
      <c r="S7031" s="526" t="str">
        <f t="shared" si="1959"/>
        <v/>
      </c>
    </row>
    <row r="7032" spans="1:19" ht="12" thickBot="1" x14ac:dyDescent="0.25">
      <c r="A7032" s="607" t="s">
        <v>184</v>
      </c>
      <c r="B7032" s="608"/>
      <c r="C7032" s="682" t="s">
        <v>251</v>
      </c>
      <c r="D7032" s="683"/>
      <c r="E7032" s="684"/>
      <c r="F7032" s="685"/>
      <c r="G7032" s="505"/>
      <c r="H7032" s="505"/>
      <c r="I7032" s="413">
        <f>SUM(I23:I7031)</f>
        <v>740193.94000000018</v>
      </c>
      <c r="J7032" s="413">
        <f>SUM(J23:J7031)</f>
        <v>740193.94000000018</v>
      </c>
      <c r="K7032" s="414">
        <f>SUM(K20:K7031)</f>
        <v>740193.94000000006</v>
      </c>
      <c r="L7032" s="505"/>
      <c r="M7032" s="505"/>
      <c r="N7032" s="413">
        <f>SUM(N23:N7031)</f>
        <v>740193.94000000018</v>
      </c>
      <c r="O7032" s="415">
        <f>SUM(O23:O7031)</f>
        <v>740193.94000000018</v>
      </c>
      <c r="P7032" s="414">
        <f>SUM(P20:P7031)</f>
        <v>740193.94000000006</v>
      </c>
      <c r="Q7032" s="525" t="str">
        <f>IF(OR(K7032&gt;0,P7032&gt;0),"X","")</f>
        <v>X</v>
      </c>
      <c r="R7032" s="526" t="str">
        <f t="shared" si="1960"/>
        <v>x</v>
      </c>
      <c r="S7032" s="526" t="str">
        <f t="shared" si="1959"/>
        <v>x</v>
      </c>
    </row>
    <row r="7033" spans="1:19" ht="23.25" thickBot="1" x14ac:dyDescent="0.25">
      <c r="A7033" s="695" t="s">
        <v>184</v>
      </c>
      <c r="B7033" s="696"/>
      <c r="C7033" s="697" t="s">
        <v>7159</v>
      </c>
      <c r="D7033" s="666"/>
      <c r="E7033" s="667"/>
      <c r="F7033" s="668"/>
      <c r="G7033" s="540" t="s">
        <v>252</v>
      </c>
      <c r="H7033" s="541"/>
      <c r="I7033" s="542">
        <v>2279.67</v>
      </c>
      <c r="J7033" s="473" t="s">
        <v>146</v>
      </c>
      <c r="K7033" s="474">
        <f>IF(I7033=0,0,K7032/I7033)</f>
        <v>324.693460018336</v>
      </c>
      <c r="L7033" s="472" t="s">
        <v>253</v>
      </c>
      <c r="M7033" s="541"/>
      <c r="N7033" s="542"/>
      <c r="O7033" s="473" t="s">
        <v>146</v>
      </c>
      <c r="P7033" s="474">
        <f>IF(N7033=0,0,P7032/N7033)</f>
        <v>0</v>
      </c>
      <c r="Q7033" s="526" t="s">
        <v>184</v>
      </c>
      <c r="R7033" s="526" t="str">
        <f t="shared" si="1960"/>
        <v>x</v>
      </c>
      <c r="S7033" s="526" t="str">
        <f t="shared" si="1959"/>
        <v>x</v>
      </c>
    </row>
    <row r="7034" spans="1:19" hidden="1" x14ac:dyDescent="0.2">
      <c r="A7034" s="475" t="s">
        <v>7177</v>
      </c>
      <c r="B7034" s="476"/>
      <c r="C7034" s="477"/>
      <c r="D7034" s="478"/>
      <c r="E7034" s="479"/>
      <c r="F7034" s="478"/>
      <c r="G7034" s="543"/>
      <c r="H7034" s="478"/>
      <c r="I7034" s="478"/>
      <c r="J7034" s="478"/>
      <c r="K7034" s="478"/>
      <c r="L7034" s="478"/>
      <c r="M7034" s="478"/>
      <c r="N7034" s="478"/>
      <c r="O7034" s="478"/>
      <c r="P7034" s="379"/>
      <c r="R7034" s="526" t="str">
        <f t="shared" si="1960"/>
        <v/>
      </c>
      <c r="S7034" s="526" t="str">
        <f t="shared" si="1959"/>
        <v/>
      </c>
    </row>
    <row r="7035" spans="1:19" hidden="1" x14ac:dyDescent="0.2">
      <c r="A7035" s="481" t="s">
        <v>118</v>
      </c>
      <c r="B7035" s="401"/>
      <c r="C7035" s="387"/>
      <c r="D7035" s="387"/>
      <c r="E7035" s="482"/>
      <c r="F7035" s="387"/>
      <c r="G7035" s="498" t="s">
        <v>122</v>
      </c>
      <c r="H7035" s="387"/>
      <c r="I7035" s="387"/>
      <c r="J7035" s="387"/>
      <c r="K7035" s="387"/>
      <c r="L7035" s="387" t="s">
        <v>121</v>
      </c>
      <c r="M7035" s="387"/>
      <c r="N7035" s="387"/>
      <c r="O7035" s="483"/>
      <c r="P7035" s="380"/>
      <c r="R7035" s="526" t="str">
        <f t="shared" si="1960"/>
        <v/>
      </c>
      <c r="S7035" s="526" t="str">
        <f t="shared" si="1959"/>
        <v/>
      </c>
    </row>
    <row r="7036" spans="1:19" hidden="1" x14ac:dyDescent="0.2">
      <c r="A7036" s="481" t="s">
        <v>119</v>
      </c>
      <c r="B7036" s="401"/>
      <c r="C7036" s="387"/>
      <c r="D7036" s="387"/>
      <c r="E7036" s="482"/>
      <c r="F7036" s="387"/>
      <c r="G7036" s="498" t="s">
        <v>122</v>
      </c>
      <c r="H7036" s="387"/>
      <c r="I7036" s="387"/>
      <c r="J7036" s="387"/>
      <c r="K7036" s="387"/>
      <c r="L7036" s="387" t="s">
        <v>121</v>
      </c>
      <c r="M7036" s="387"/>
      <c r="N7036" s="387"/>
      <c r="O7036" s="484"/>
      <c r="P7036" s="380"/>
      <c r="R7036" s="526" t="str">
        <f t="shared" si="1960"/>
        <v/>
      </c>
      <c r="S7036" s="526" t="str">
        <f t="shared" si="1959"/>
        <v/>
      </c>
    </row>
    <row r="7037" spans="1:19" hidden="1" x14ac:dyDescent="0.2">
      <c r="A7037" s="481" t="s">
        <v>120</v>
      </c>
      <c r="B7037" s="401"/>
      <c r="C7037" s="387"/>
      <c r="D7037" s="387"/>
      <c r="E7037" s="482"/>
      <c r="F7037" s="387"/>
      <c r="G7037" s="498" t="s">
        <v>122</v>
      </c>
      <c r="H7037" s="387"/>
      <c r="I7037" s="387"/>
      <c r="J7037" s="387"/>
      <c r="K7037" s="387"/>
      <c r="L7037" s="387" t="s">
        <v>121</v>
      </c>
      <c r="M7037" s="387"/>
      <c r="N7037" s="387"/>
      <c r="O7037" s="483"/>
      <c r="P7037" s="380"/>
      <c r="R7037" s="526" t="str">
        <f t="shared" si="1960"/>
        <v/>
      </c>
      <c r="S7037" s="526" t="str">
        <f t="shared" si="1959"/>
        <v/>
      </c>
    </row>
    <row r="7038" spans="1:19" ht="12" hidden="1" thickBot="1" x14ac:dyDescent="0.25">
      <c r="A7038" s="698" t="s">
        <v>184</v>
      </c>
      <c r="B7038" s="699"/>
      <c r="C7038" s="485"/>
      <c r="D7038" s="485"/>
      <c r="E7038" s="486"/>
      <c r="F7038" s="485"/>
      <c r="G7038" s="544"/>
      <c r="H7038" s="485"/>
      <c r="I7038" s="545"/>
      <c r="J7038" s="545"/>
      <c r="K7038" s="545"/>
      <c r="L7038" s="545"/>
      <c r="M7038" s="545"/>
      <c r="N7038" s="545"/>
      <c r="O7038" s="545"/>
      <c r="P7038" s="546"/>
      <c r="R7038" s="526" t="str">
        <f t="shared" si="1960"/>
        <v/>
      </c>
      <c r="S7038" s="526" t="str">
        <f t="shared" si="1959"/>
        <v/>
      </c>
    </row>
    <row r="7040" spans="1:19" ht="12" thickBot="1" x14ac:dyDescent="0.25"/>
    <row r="7041" spans="3:16" ht="12" thickBot="1" x14ac:dyDescent="0.25">
      <c r="C7041" s="674"/>
      <c r="D7041" s="674"/>
      <c r="E7041" s="675"/>
      <c r="F7041" s="700"/>
      <c r="I7041" s="547" t="s">
        <v>3439</v>
      </c>
      <c r="J7041" s="548"/>
      <c r="K7041" s="549"/>
      <c r="L7041" s="550"/>
      <c r="M7041" s="551"/>
      <c r="N7041" s="548"/>
      <c r="O7041" s="548"/>
      <c r="P7041" s="549"/>
    </row>
    <row r="7042" spans="3:16" x14ac:dyDescent="0.2">
      <c r="C7042" s="552">
        <f>SUM(F23:F7031)</f>
        <v>5762430.0500000017</v>
      </c>
      <c r="D7042" s="669">
        <v>5826656.1899999799</v>
      </c>
      <c r="E7042" s="670"/>
      <c r="F7042" s="671"/>
    </row>
    <row r="7043" spans="3:16" x14ac:dyDescent="0.2">
      <c r="C7043" s="552">
        <f>SUBTOTAL(9,F23:F7031)</f>
        <v>56824.579999999994</v>
      </c>
      <c r="D7043" s="669"/>
      <c r="E7043" s="672"/>
      <c r="F7043" s="673"/>
      <c r="J7043" s="487"/>
    </row>
    <row r="7044" spans="3:16" x14ac:dyDescent="0.2">
      <c r="C7044" s="674"/>
      <c r="D7044" s="669"/>
      <c r="E7044" s="672"/>
      <c r="F7044" s="671"/>
    </row>
    <row r="7045" spans="3:16" x14ac:dyDescent="0.2">
      <c r="C7045" s="552">
        <f>SUM(E23:E7031)</f>
        <v>4779741.659889983</v>
      </c>
      <c r="D7045" s="669">
        <v>4741745.20988998</v>
      </c>
      <c r="E7045" s="670"/>
      <c r="F7045" s="671"/>
      <c r="I7045" s="487"/>
    </row>
    <row r="7046" spans="3:16" x14ac:dyDescent="0.2">
      <c r="C7046" s="552">
        <f>SUBTOTAL(9,E23:E7031)</f>
        <v>47155.874000000003</v>
      </c>
      <c r="D7046" s="669"/>
      <c r="E7046" s="672"/>
      <c r="F7046" s="671"/>
    </row>
    <row r="7047" spans="3:16" x14ac:dyDescent="0.2">
      <c r="C7047" s="674"/>
      <c r="D7047" s="674"/>
      <c r="E7047" s="675"/>
      <c r="F7047" s="674"/>
    </row>
    <row r="7048" spans="3:16" x14ac:dyDescent="0.2">
      <c r="C7048" s="674"/>
      <c r="D7048" s="674"/>
      <c r="E7048" s="675"/>
      <c r="F7048" s="674"/>
    </row>
    <row r="7049" spans="3:16" x14ac:dyDescent="0.2">
      <c r="C7049" s="553">
        <f>SUBTOTAL(3,E23:E7031)</f>
        <v>85</v>
      </c>
      <c r="D7049" s="674"/>
      <c r="E7049" s="553">
        <f>SUBTOTAL(3,F23:F7031)</f>
        <v>138</v>
      </c>
      <c r="F7049" s="674"/>
    </row>
    <row r="7050" spans="3:16" x14ac:dyDescent="0.2">
      <c r="C7050" s="676">
        <v>6417</v>
      </c>
      <c r="D7050" s="674"/>
      <c r="E7050" s="676">
        <v>7007</v>
      </c>
      <c r="F7050" s="674"/>
    </row>
    <row r="7051" spans="3:16" x14ac:dyDescent="0.2">
      <c r="C7051" s="674"/>
      <c r="D7051" s="674"/>
      <c r="E7051" s="675"/>
      <c r="F7051" s="674"/>
    </row>
    <row r="7052" spans="3:16" x14ac:dyDescent="0.2">
      <c r="C7052" s="674"/>
      <c r="D7052" s="674"/>
      <c r="E7052" s="675"/>
      <c r="F7052" s="674"/>
    </row>
    <row r="7053" spans="3:16" x14ac:dyDescent="0.2">
      <c r="C7053" s="674"/>
      <c r="D7053" s="674"/>
      <c r="E7053" s="675"/>
      <c r="F7053" s="674"/>
    </row>
    <row r="7054" spans="3:16" x14ac:dyDescent="0.2">
      <c r="I7054" s="554"/>
      <c r="J7054" s="554"/>
      <c r="K7054" s="554"/>
      <c r="L7054" s="554"/>
      <c r="M7054" s="554"/>
      <c r="N7054" s="554"/>
      <c r="O7054" s="554"/>
    </row>
    <row r="7055" spans="3:16" x14ac:dyDescent="0.2">
      <c r="I7055" s="555"/>
      <c r="J7055" s="554"/>
    </row>
    <row r="7168" spans="19:19" x14ac:dyDescent="0.2">
      <c r="S7168" s="527"/>
    </row>
  </sheetData>
  <sheetProtection algorithmName="SHA-512" hashValue="e0q+VTNhQ+JmLvU3l+9A+zQo8hd6Ryuoe77E7G3KFdJXr1hBoPPoVZg9CFXLynnXtpEc7k8kUb7NfBuLmAZLng==" saltValue="giQfnHshUQptw1JDggtGTA==" spinCount="100000" sheet="1" objects="1" scenarios="1" insertRows="0" autoFilter="0"/>
  <autoFilter ref="A19:W7038" xr:uid="{793FA402-0FD2-4762-955F-7129ADBA3441}">
    <filterColumn colId="17">
      <customFilters>
        <customFilter operator="notEqual" val=" "/>
      </customFilters>
    </filterColumn>
  </autoFilter>
  <mergeCells count="5">
    <mergeCell ref="E7:F7"/>
    <mergeCell ref="E8:F8"/>
    <mergeCell ref="E9:F9"/>
    <mergeCell ref="E10:F10"/>
    <mergeCell ref="E11:F11"/>
  </mergeCells>
  <phoneticPr fontId="4" type="noConversion"/>
  <printOptions horizontalCentered="1"/>
  <pageMargins left="0.59055118110236227" right="0.59055118110236227" top="0.78740157480314965" bottom="0.78740157480314965" header="0.51181102362204722" footer="0.51181102362204722"/>
  <pageSetup paperSize="9" scale="5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5542-F6B4-441D-8594-3DF2A37836BC}">
  <dimension ref="A1:G285"/>
  <sheetViews>
    <sheetView topLeftCell="A55" workbookViewId="0">
      <selection activeCell="N14" sqref="N14"/>
    </sheetView>
  </sheetViews>
  <sheetFormatPr defaultRowHeight="12.75" x14ac:dyDescent="0.2"/>
  <cols>
    <col min="1" max="1" width="14" bestFit="1" customWidth="1"/>
    <col min="2" max="2" width="8.42578125" bestFit="1" customWidth="1"/>
    <col min="3" max="3" width="59.5703125" customWidth="1"/>
    <col min="5" max="5" width="13.85546875" customWidth="1"/>
    <col min="6" max="6" width="14.5703125" customWidth="1"/>
    <col min="7" max="7" width="18.5703125" customWidth="1"/>
  </cols>
  <sheetData>
    <row r="1" spans="1:7" ht="25.5" x14ac:dyDescent="0.2">
      <c r="A1" s="732" t="s">
        <v>7182</v>
      </c>
      <c r="B1" s="732" t="s">
        <v>130</v>
      </c>
      <c r="C1" s="733" t="s">
        <v>7183</v>
      </c>
      <c r="D1" s="732" t="s">
        <v>7184</v>
      </c>
      <c r="E1" s="732" t="s">
        <v>7185</v>
      </c>
      <c r="F1" s="734" t="s">
        <v>7186</v>
      </c>
      <c r="G1" s="734" t="s">
        <v>7187</v>
      </c>
    </row>
    <row r="2" spans="1:7" ht="25.5" x14ac:dyDescent="0.2">
      <c r="A2" s="732" t="s">
        <v>5889</v>
      </c>
      <c r="B2" s="732" t="s">
        <v>7188</v>
      </c>
      <c r="C2" s="733" t="s">
        <v>7189</v>
      </c>
      <c r="D2" s="732" t="s">
        <v>171</v>
      </c>
      <c r="E2" s="732" t="s">
        <v>7185</v>
      </c>
      <c r="F2" s="735">
        <v>87.300000000000011</v>
      </c>
      <c r="G2" s="735">
        <v>90.02000000000001</v>
      </c>
    </row>
    <row r="3" spans="1:7" x14ac:dyDescent="0.2">
      <c r="A3" s="736" t="s">
        <v>7190</v>
      </c>
      <c r="B3" s="736" t="s">
        <v>7191</v>
      </c>
      <c r="C3" s="737" t="s">
        <v>7192</v>
      </c>
      <c r="D3" s="738" t="s">
        <v>171</v>
      </c>
      <c r="E3" s="736">
        <v>1.1499999999999999</v>
      </c>
      <c r="F3" s="736">
        <v>53.56</v>
      </c>
      <c r="G3" s="736">
        <v>53.56</v>
      </c>
    </row>
    <row r="4" spans="1:7" x14ac:dyDescent="0.2">
      <c r="A4" s="736" t="s">
        <v>3171</v>
      </c>
      <c r="B4" s="736" t="s">
        <v>7193</v>
      </c>
      <c r="C4" s="737" t="s">
        <v>7194</v>
      </c>
      <c r="D4" s="736" t="s">
        <v>7195</v>
      </c>
      <c r="E4" s="736">
        <v>1.3</v>
      </c>
      <c r="F4" s="736">
        <v>19.78</v>
      </c>
      <c r="G4" s="736">
        <v>21.87</v>
      </c>
    </row>
    <row r="5" spans="1:7" x14ac:dyDescent="0.2">
      <c r="C5" s="739"/>
    </row>
    <row r="6" spans="1:7" ht="25.5" x14ac:dyDescent="0.2">
      <c r="A6" s="732" t="s">
        <v>7182</v>
      </c>
      <c r="B6" s="732" t="s">
        <v>130</v>
      </c>
      <c r="C6" s="733" t="s">
        <v>7183</v>
      </c>
      <c r="D6" s="732" t="s">
        <v>7184</v>
      </c>
      <c r="E6" s="732" t="s">
        <v>7185</v>
      </c>
      <c r="F6" s="734" t="s">
        <v>7186</v>
      </c>
      <c r="G6" s="734" t="s">
        <v>7187</v>
      </c>
    </row>
    <row r="7" spans="1:7" ht="76.5" x14ac:dyDescent="0.2">
      <c r="A7" s="732" t="s">
        <v>5889</v>
      </c>
      <c r="B7" s="732" t="s">
        <v>6169</v>
      </c>
      <c r="C7" s="733" t="s">
        <v>7196</v>
      </c>
      <c r="D7" s="732" t="s">
        <v>170</v>
      </c>
      <c r="E7" s="732" t="s">
        <v>7185</v>
      </c>
      <c r="F7" s="735">
        <v>197.8</v>
      </c>
      <c r="G7" s="735">
        <v>198.44000000000003</v>
      </c>
    </row>
    <row r="8" spans="1:7" ht="25.5" x14ac:dyDescent="0.2">
      <c r="A8" s="736" t="s">
        <v>7190</v>
      </c>
      <c r="B8" s="736" t="s">
        <v>7197</v>
      </c>
      <c r="C8" s="737" t="s">
        <v>7198</v>
      </c>
      <c r="D8" s="738" t="s">
        <v>7029</v>
      </c>
      <c r="E8" s="736">
        <v>0.8545502645502645</v>
      </c>
      <c r="F8" s="736">
        <v>64.489999999999995</v>
      </c>
      <c r="G8" s="736">
        <v>64.489999999999995</v>
      </c>
    </row>
    <row r="9" spans="1:7" ht="25.5" x14ac:dyDescent="0.2">
      <c r="A9" s="736" t="s">
        <v>7190</v>
      </c>
      <c r="B9" s="736" t="s">
        <v>7199</v>
      </c>
      <c r="C9" s="737" t="s">
        <v>7200</v>
      </c>
      <c r="D9" s="738" t="s">
        <v>7029</v>
      </c>
      <c r="E9" s="736">
        <v>0.62910052910052916</v>
      </c>
      <c r="F9" s="736">
        <v>135.15</v>
      </c>
      <c r="G9" s="736">
        <v>135.15</v>
      </c>
    </row>
    <row r="10" spans="1:7" ht="38.25" x14ac:dyDescent="0.2">
      <c r="A10" s="736" t="s">
        <v>7190</v>
      </c>
      <c r="B10" s="736" t="s">
        <v>7201</v>
      </c>
      <c r="C10" s="737" t="s">
        <v>7202</v>
      </c>
      <c r="D10" s="738" t="s">
        <v>170</v>
      </c>
      <c r="E10" s="736">
        <v>0.56830687830687832</v>
      </c>
      <c r="F10" s="736">
        <v>29.83</v>
      </c>
      <c r="G10" s="736">
        <v>29.83</v>
      </c>
    </row>
    <row r="11" spans="1:7" ht="25.5" x14ac:dyDescent="0.2">
      <c r="A11" s="736" t="s">
        <v>7190</v>
      </c>
      <c r="B11" s="736" t="s">
        <v>7203</v>
      </c>
      <c r="C11" s="737" t="s">
        <v>7204</v>
      </c>
      <c r="D11" s="738" t="s">
        <v>7029</v>
      </c>
      <c r="E11" s="736">
        <v>0.1837037037037037</v>
      </c>
      <c r="F11" s="736">
        <v>40</v>
      </c>
      <c r="G11" s="736">
        <v>40</v>
      </c>
    </row>
    <row r="12" spans="1:7" ht="25.5" x14ac:dyDescent="0.2">
      <c r="A12" s="736" t="s">
        <v>7190</v>
      </c>
      <c r="B12" s="736" t="s">
        <v>7205</v>
      </c>
      <c r="C12" s="737" t="s">
        <v>7206</v>
      </c>
      <c r="D12" s="738" t="s">
        <v>7037</v>
      </c>
      <c r="E12" s="736">
        <v>0.10107142857142856</v>
      </c>
      <c r="F12" s="736">
        <v>95.89</v>
      </c>
      <c r="G12" s="736">
        <v>95.89</v>
      </c>
    </row>
    <row r="13" spans="1:7" ht="25.5" x14ac:dyDescent="0.2">
      <c r="A13" s="736" t="s">
        <v>7190</v>
      </c>
      <c r="B13" s="736" t="s">
        <v>7207</v>
      </c>
      <c r="C13" s="737" t="s">
        <v>7208</v>
      </c>
      <c r="D13" s="738" t="s">
        <v>7209</v>
      </c>
      <c r="E13" s="736">
        <v>7.6719576719576715E-2</v>
      </c>
      <c r="F13" s="736">
        <v>79.33</v>
      </c>
      <c r="G13" s="736">
        <v>79.33</v>
      </c>
    </row>
    <row r="14" spans="1:7" x14ac:dyDescent="0.2">
      <c r="A14" s="736" t="s">
        <v>3171</v>
      </c>
      <c r="B14" s="736" t="s">
        <v>7210</v>
      </c>
      <c r="C14" s="740" t="s">
        <v>7211</v>
      </c>
      <c r="D14" s="736" t="s">
        <v>7195</v>
      </c>
      <c r="E14" s="741">
        <v>7.407407407407407E-2</v>
      </c>
      <c r="F14" s="736">
        <v>25.27</v>
      </c>
      <c r="G14" s="736">
        <v>28.22</v>
      </c>
    </row>
    <row r="15" spans="1:7" ht="25.5" x14ac:dyDescent="0.2">
      <c r="A15" s="736" t="s">
        <v>3171</v>
      </c>
      <c r="B15" s="736" t="s">
        <v>7212</v>
      </c>
      <c r="C15" s="740" t="s">
        <v>2518</v>
      </c>
      <c r="D15" s="741" t="s">
        <v>7029</v>
      </c>
      <c r="E15" s="741">
        <v>8.8174603174603169E-2</v>
      </c>
      <c r="F15" s="736">
        <v>68.25</v>
      </c>
      <c r="G15" s="736">
        <v>72.97</v>
      </c>
    </row>
    <row r="16" spans="1:7" ht="25.5" x14ac:dyDescent="0.2">
      <c r="A16" s="738" t="s">
        <v>7213</v>
      </c>
      <c r="B16" s="736">
        <v>1</v>
      </c>
      <c r="C16" s="740" t="str">
        <f>[4]Cotações!B2</f>
        <v>REDE DE FECHAMENTO LATERAL EM POLIETILENO - MALHA 100 - FIO 3MM</v>
      </c>
      <c r="D16" s="741" t="str">
        <f>[4]Cotações!C2</f>
        <v>M2</v>
      </c>
      <c r="E16" s="742">
        <v>0.42841269841269841</v>
      </c>
      <c r="F16" s="743">
        <v>8.0500000000000007</v>
      </c>
      <c r="G16" s="743">
        <v>8.0500000000000007</v>
      </c>
    </row>
    <row r="17" spans="1:7" ht="25.5" x14ac:dyDescent="0.2">
      <c r="A17" s="738" t="s">
        <v>7213</v>
      </c>
      <c r="B17" s="736">
        <v>2</v>
      </c>
      <c r="C17" s="740" t="str">
        <f>[4]Cotações!B9</f>
        <v>REDE DE COBERTURA EM POLIETILENO - MALHA 150 - FIO 3MM</v>
      </c>
      <c r="D17" s="741" t="str">
        <f>[4]Cotações!C9</f>
        <v>M2</v>
      </c>
      <c r="E17" s="742">
        <v>0.8571428571428571</v>
      </c>
      <c r="F17" s="743">
        <v>7.36</v>
      </c>
      <c r="G17" s="743">
        <v>7.36</v>
      </c>
    </row>
    <row r="18" spans="1:7" x14ac:dyDescent="0.2">
      <c r="C18" s="739"/>
    </row>
    <row r="19" spans="1:7" ht="25.5" x14ac:dyDescent="0.2">
      <c r="A19" s="732" t="s">
        <v>7182</v>
      </c>
      <c r="B19" s="732" t="s">
        <v>130</v>
      </c>
      <c r="C19" s="733" t="s">
        <v>7183</v>
      </c>
      <c r="D19" s="732" t="s">
        <v>7184</v>
      </c>
      <c r="E19" s="732" t="s">
        <v>7185</v>
      </c>
      <c r="F19" s="734" t="s">
        <v>7186</v>
      </c>
      <c r="G19" s="734" t="s">
        <v>7187</v>
      </c>
    </row>
    <row r="20" spans="1:7" ht="25.5" x14ac:dyDescent="0.2">
      <c r="A20" s="732" t="s">
        <v>5889</v>
      </c>
      <c r="B20" s="732" t="s">
        <v>7214</v>
      </c>
      <c r="C20" s="733" t="s">
        <v>7215</v>
      </c>
      <c r="D20" s="732" t="s">
        <v>7184</v>
      </c>
      <c r="E20" s="732" t="s">
        <v>7185</v>
      </c>
      <c r="F20" s="735">
        <v>414.99</v>
      </c>
      <c r="G20" s="735">
        <v>431.66999999999996</v>
      </c>
    </row>
    <row r="21" spans="1:7" ht="38.25" x14ac:dyDescent="0.2">
      <c r="A21" s="736" t="s">
        <v>3171</v>
      </c>
      <c r="B21" s="736" t="s">
        <v>7216</v>
      </c>
      <c r="C21" s="737" t="s">
        <v>2436</v>
      </c>
      <c r="D21" s="738" t="s">
        <v>170</v>
      </c>
      <c r="E21" s="736">
        <v>0.3</v>
      </c>
      <c r="F21" s="736">
        <v>128.38999999999999</v>
      </c>
      <c r="G21" s="736">
        <v>138.62</v>
      </c>
    </row>
    <row r="22" spans="1:7" ht="51" x14ac:dyDescent="0.2">
      <c r="A22" s="736" t="s">
        <v>3171</v>
      </c>
      <c r="B22" s="736" t="s">
        <v>7217</v>
      </c>
      <c r="C22" s="737" t="s">
        <v>7074</v>
      </c>
      <c r="D22" s="738" t="s">
        <v>170</v>
      </c>
      <c r="E22" s="736">
        <v>0.8</v>
      </c>
      <c r="F22" s="736">
        <v>137.47</v>
      </c>
      <c r="G22" s="736">
        <v>146.96</v>
      </c>
    </row>
    <row r="23" spans="1:7" ht="38.25" x14ac:dyDescent="0.2">
      <c r="A23" s="736" t="s">
        <v>3171</v>
      </c>
      <c r="B23" s="736" t="s">
        <v>7218</v>
      </c>
      <c r="C23" s="737" t="s">
        <v>7219</v>
      </c>
      <c r="D23" s="738" t="s">
        <v>171</v>
      </c>
      <c r="E23" s="736">
        <v>5.3999999999999999E-2</v>
      </c>
      <c r="F23" s="736">
        <v>398.96</v>
      </c>
      <c r="G23" s="736">
        <v>406.94</v>
      </c>
    </row>
    <row r="24" spans="1:7" ht="51" x14ac:dyDescent="0.2">
      <c r="A24" s="736" t="s">
        <v>3171</v>
      </c>
      <c r="B24" s="736" t="s">
        <v>7220</v>
      </c>
      <c r="C24" s="737" t="s">
        <v>1669</v>
      </c>
      <c r="D24" s="738" t="s">
        <v>170</v>
      </c>
      <c r="E24" s="736">
        <v>1.44</v>
      </c>
      <c r="F24" s="736">
        <v>6.2</v>
      </c>
      <c r="G24" s="736">
        <v>6.72</v>
      </c>
    </row>
    <row r="25" spans="1:7" ht="51" x14ac:dyDescent="0.2">
      <c r="A25" s="736" t="s">
        <v>3171</v>
      </c>
      <c r="B25" s="736" t="s">
        <v>7221</v>
      </c>
      <c r="C25" s="737" t="s">
        <v>510</v>
      </c>
      <c r="D25" s="738" t="s">
        <v>170</v>
      </c>
      <c r="E25" s="736">
        <v>1.44</v>
      </c>
      <c r="F25" s="736">
        <v>34.56</v>
      </c>
      <c r="G25" s="736">
        <v>36.869999999999997</v>
      </c>
    </row>
    <row r="26" spans="1:7" ht="38.25" x14ac:dyDescent="0.2">
      <c r="A26" s="736" t="s">
        <v>3171</v>
      </c>
      <c r="B26" s="736" t="s">
        <v>7222</v>
      </c>
      <c r="C26" s="737" t="s">
        <v>354</v>
      </c>
      <c r="D26" s="738" t="s">
        <v>170</v>
      </c>
      <c r="E26" s="736">
        <v>1.44</v>
      </c>
      <c r="F26" s="736">
        <v>20.62</v>
      </c>
      <c r="G26" s="736">
        <v>21.67</v>
      </c>
    </row>
    <row r="27" spans="1:7" ht="38.25" x14ac:dyDescent="0.2">
      <c r="A27" s="736" t="s">
        <v>7190</v>
      </c>
      <c r="B27" s="736" t="s">
        <v>7223</v>
      </c>
      <c r="C27" s="740" t="s">
        <v>7224</v>
      </c>
      <c r="D27" s="736" t="s">
        <v>7225</v>
      </c>
      <c r="E27" s="736">
        <v>0.25</v>
      </c>
      <c r="F27" s="736">
        <v>626.41</v>
      </c>
      <c r="G27" s="736">
        <v>626.41</v>
      </c>
    </row>
    <row r="29" spans="1:7" ht="25.5" x14ac:dyDescent="0.2">
      <c r="A29" s="732" t="s">
        <v>7182</v>
      </c>
      <c r="B29" s="732" t="s">
        <v>130</v>
      </c>
      <c r="C29" s="733" t="s">
        <v>7183</v>
      </c>
      <c r="D29" s="732" t="s">
        <v>7184</v>
      </c>
      <c r="E29" s="732" t="s">
        <v>7185</v>
      </c>
      <c r="F29" s="734" t="s">
        <v>7186</v>
      </c>
      <c r="G29" s="734" t="s">
        <v>7187</v>
      </c>
    </row>
    <row r="30" spans="1:7" ht="25.5" x14ac:dyDescent="0.2">
      <c r="A30" s="732" t="s">
        <v>5889</v>
      </c>
      <c r="B30" s="732" t="s">
        <v>7226</v>
      </c>
      <c r="C30" s="733" t="s">
        <v>7227</v>
      </c>
      <c r="D30" s="732" t="s">
        <v>7029</v>
      </c>
      <c r="E30" s="732" t="s">
        <v>7185</v>
      </c>
      <c r="F30" s="735">
        <v>14.510000000000002</v>
      </c>
      <c r="G30" s="735">
        <v>15.25</v>
      </c>
    </row>
    <row r="31" spans="1:7" ht="38.25" x14ac:dyDescent="0.2">
      <c r="A31" s="736" t="s">
        <v>3171</v>
      </c>
      <c r="B31" s="736" t="s">
        <v>7228</v>
      </c>
      <c r="C31" s="744" t="s">
        <v>7229</v>
      </c>
      <c r="D31" s="738" t="s">
        <v>171</v>
      </c>
      <c r="E31" s="736">
        <v>2.5000000000000001E-2</v>
      </c>
      <c r="F31" s="736">
        <v>383.07</v>
      </c>
      <c r="G31" s="736">
        <v>391.82</v>
      </c>
    </row>
    <row r="32" spans="1:7" x14ac:dyDescent="0.2">
      <c r="A32" s="736" t="s">
        <v>3171</v>
      </c>
      <c r="B32" s="736" t="s">
        <v>7193</v>
      </c>
      <c r="C32" s="737" t="s">
        <v>7194</v>
      </c>
      <c r="D32" s="738" t="s">
        <v>7195</v>
      </c>
      <c r="E32" s="736">
        <v>0.25</v>
      </c>
      <c r="F32" s="736">
        <v>19.78</v>
      </c>
      <c r="G32" s="736">
        <v>21.87</v>
      </c>
    </row>
    <row r="34" spans="1:7" ht="25.5" x14ac:dyDescent="0.2">
      <c r="A34" s="732" t="s">
        <v>7182</v>
      </c>
      <c r="B34" s="732" t="s">
        <v>130</v>
      </c>
      <c r="C34" s="733" t="s">
        <v>7183</v>
      </c>
      <c r="D34" s="732" t="s">
        <v>7184</v>
      </c>
      <c r="E34" s="732" t="s">
        <v>7185</v>
      </c>
      <c r="F34" s="734" t="s">
        <v>7186</v>
      </c>
      <c r="G34" s="734" t="s">
        <v>7187</v>
      </c>
    </row>
    <row r="35" spans="1:7" ht="63.75" x14ac:dyDescent="0.2">
      <c r="A35" s="732" t="s">
        <v>5889</v>
      </c>
      <c r="B35" s="732" t="s">
        <v>7230</v>
      </c>
      <c r="C35" s="733" t="s">
        <v>7231</v>
      </c>
      <c r="D35" s="732" t="s">
        <v>170</v>
      </c>
      <c r="E35" s="732" t="s">
        <v>7185</v>
      </c>
      <c r="F35" s="735">
        <v>129.22999999999999</v>
      </c>
      <c r="G35" s="735">
        <v>129.22999999999999</v>
      </c>
    </row>
    <row r="36" spans="1:7" ht="51" x14ac:dyDescent="0.2">
      <c r="A36" s="738" t="s">
        <v>7213</v>
      </c>
      <c r="B36" s="736">
        <v>5</v>
      </c>
      <c r="C36" s="744" t="str">
        <f>[4]Cotações!B16</f>
        <v>FORNECIMENTO E INSTALAÇÃO DE GRAMA SINTÉTICA, ALTURA DO FIO 60MM EM POLIETILENO EM MONOFILAMENTO, COM TRATAMENTO ANTI UV E ANTI ESTÁTICO, INCLUSO AMORTECIMENTO COM AREIA FINA E BORRACHA GRANULADA</v>
      </c>
      <c r="D36" s="738" t="s">
        <v>170</v>
      </c>
      <c r="E36" s="745">
        <v>1</v>
      </c>
      <c r="F36" s="743">
        <v>129.22999999999999</v>
      </c>
      <c r="G36" s="743">
        <v>129.22999999999999</v>
      </c>
    </row>
    <row r="38" spans="1:7" ht="25.5" x14ac:dyDescent="0.2">
      <c r="A38" s="732" t="s">
        <v>7182</v>
      </c>
      <c r="B38" s="732" t="s">
        <v>130</v>
      </c>
      <c r="C38" s="733" t="s">
        <v>7183</v>
      </c>
      <c r="D38" s="732" t="s">
        <v>7184</v>
      </c>
      <c r="E38" s="732" t="s">
        <v>7185</v>
      </c>
      <c r="F38" s="734" t="s">
        <v>7186</v>
      </c>
      <c r="G38" s="734" t="s">
        <v>7187</v>
      </c>
    </row>
    <row r="39" spans="1:7" ht="25.5" x14ac:dyDescent="0.2">
      <c r="A39" s="732" t="s">
        <v>5889</v>
      </c>
      <c r="B39" s="732" t="s">
        <v>7232</v>
      </c>
      <c r="C39" s="733" t="s">
        <v>7233</v>
      </c>
      <c r="D39" s="732" t="s">
        <v>7184</v>
      </c>
      <c r="E39" s="732" t="s">
        <v>7185</v>
      </c>
      <c r="F39" s="735">
        <v>2147.8200000000006</v>
      </c>
      <c r="G39" s="735">
        <v>2163.1200000000003</v>
      </c>
    </row>
    <row r="40" spans="1:7" ht="25.5" x14ac:dyDescent="0.2">
      <c r="A40" s="736" t="s">
        <v>7190</v>
      </c>
      <c r="B40" s="736" t="s">
        <v>7234</v>
      </c>
      <c r="C40" s="737" t="s">
        <v>7235</v>
      </c>
      <c r="D40" s="738" t="s">
        <v>7184</v>
      </c>
      <c r="E40" s="736">
        <v>0.13333329999999999</v>
      </c>
      <c r="F40" s="736">
        <v>80.680000000000007</v>
      </c>
      <c r="G40" s="736">
        <v>80.680000000000007</v>
      </c>
    </row>
    <row r="41" spans="1:7" ht="38.25" x14ac:dyDescent="0.2">
      <c r="A41" s="736" t="s">
        <v>7190</v>
      </c>
      <c r="B41" s="736" t="s">
        <v>7236</v>
      </c>
      <c r="C41" s="737" t="s">
        <v>7237</v>
      </c>
      <c r="D41" s="738" t="s">
        <v>7184</v>
      </c>
      <c r="E41" s="736">
        <v>2</v>
      </c>
      <c r="F41" s="736">
        <v>19.489999999999998</v>
      </c>
      <c r="G41" s="736">
        <v>19.489999999999998</v>
      </c>
    </row>
    <row r="42" spans="1:7" x14ac:dyDescent="0.2">
      <c r="A42" s="736" t="s">
        <v>7190</v>
      </c>
      <c r="B42" s="736" t="s">
        <v>7238</v>
      </c>
      <c r="C42" s="737" t="s">
        <v>7239</v>
      </c>
      <c r="D42" s="738" t="s">
        <v>7029</v>
      </c>
      <c r="E42" s="736">
        <v>3</v>
      </c>
      <c r="F42" s="736">
        <v>16.64</v>
      </c>
      <c r="G42" s="736">
        <v>16.64</v>
      </c>
    </row>
    <row r="43" spans="1:7" ht="25.5" x14ac:dyDescent="0.2">
      <c r="A43" s="736" t="s">
        <v>7190</v>
      </c>
      <c r="B43" s="736" t="s">
        <v>7240</v>
      </c>
      <c r="C43" s="737" t="s">
        <v>7241</v>
      </c>
      <c r="D43" s="738" t="s">
        <v>7242</v>
      </c>
      <c r="E43" s="736">
        <v>27</v>
      </c>
      <c r="F43" s="736">
        <v>8.64</v>
      </c>
      <c r="G43" s="736">
        <v>8.64</v>
      </c>
    </row>
    <row r="44" spans="1:7" ht="38.25" x14ac:dyDescent="0.2">
      <c r="A44" s="736" t="s">
        <v>7190</v>
      </c>
      <c r="B44" s="736" t="s">
        <v>7243</v>
      </c>
      <c r="C44" s="737" t="s">
        <v>7244</v>
      </c>
      <c r="D44" s="738" t="s">
        <v>7184</v>
      </c>
      <c r="E44" s="736">
        <v>1</v>
      </c>
      <c r="F44" s="736">
        <v>370.44</v>
      </c>
      <c r="G44" s="736">
        <v>370.44</v>
      </c>
    </row>
    <row r="45" spans="1:7" ht="38.25" x14ac:dyDescent="0.2">
      <c r="A45" s="736" t="s">
        <v>7190</v>
      </c>
      <c r="B45" s="736" t="s">
        <v>7245</v>
      </c>
      <c r="C45" s="737" t="s">
        <v>7246</v>
      </c>
      <c r="D45" s="738" t="s">
        <v>7184</v>
      </c>
      <c r="E45" s="736">
        <v>2</v>
      </c>
      <c r="F45" s="736">
        <v>64.69</v>
      </c>
      <c r="G45" s="736">
        <v>64.69</v>
      </c>
    </row>
    <row r="46" spans="1:7" ht="25.5" x14ac:dyDescent="0.2">
      <c r="A46" s="736" t="s">
        <v>7190</v>
      </c>
      <c r="B46" s="736" t="s">
        <v>7247</v>
      </c>
      <c r="C46" s="740" t="s">
        <v>7248</v>
      </c>
      <c r="D46" s="738" t="s">
        <v>7184</v>
      </c>
      <c r="E46" s="741">
        <v>8</v>
      </c>
      <c r="F46" s="736">
        <v>6.7</v>
      </c>
      <c r="G46" s="736">
        <v>6.7</v>
      </c>
    </row>
    <row r="47" spans="1:7" x14ac:dyDescent="0.2">
      <c r="A47" s="736" t="s">
        <v>7190</v>
      </c>
      <c r="B47" s="736" t="s">
        <v>7249</v>
      </c>
      <c r="C47" s="740" t="s">
        <v>7250</v>
      </c>
      <c r="D47" s="738" t="s">
        <v>7184</v>
      </c>
      <c r="E47" s="741">
        <v>4</v>
      </c>
      <c r="F47" s="736">
        <v>2.68</v>
      </c>
      <c r="G47" s="736">
        <v>2.68</v>
      </c>
    </row>
    <row r="48" spans="1:7" ht="25.5" x14ac:dyDescent="0.2">
      <c r="A48" s="736" t="s">
        <v>7190</v>
      </c>
      <c r="B48" s="736" t="s">
        <v>7251</v>
      </c>
      <c r="C48" s="740" t="s">
        <v>7252</v>
      </c>
      <c r="D48" s="738" t="s">
        <v>7184</v>
      </c>
      <c r="E48" s="741">
        <v>1</v>
      </c>
      <c r="F48" s="736">
        <v>95.19</v>
      </c>
      <c r="G48" s="736">
        <v>95.19</v>
      </c>
    </row>
    <row r="49" spans="1:7" x14ac:dyDescent="0.2">
      <c r="A49" s="736" t="s">
        <v>7190</v>
      </c>
      <c r="B49" s="736" t="s">
        <v>7253</v>
      </c>
      <c r="C49" s="740" t="s">
        <v>7254</v>
      </c>
      <c r="D49" s="738" t="s">
        <v>7029</v>
      </c>
      <c r="E49" s="741">
        <v>8</v>
      </c>
      <c r="F49" s="736">
        <v>8.68</v>
      </c>
      <c r="G49" s="736">
        <v>8.68</v>
      </c>
    </row>
    <row r="50" spans="1:7" ht="25.5" x14ac:dyDescent="0.2">
      <c r="A50" s="736" t="s">
        <v>7190</v>
      </c>
      <c r="B50" s="736" t="s">
        <v>7255</v>
      </c>
      <c r="C50" s="740" t="s">
        <v>7256</v>
      </c>
      <c r="D50" s="738" t="s">
        <v>7029</v>
      </c>
      <c r="E50" s="741">
        <v>7.96</v>
      </c>
      <c r="F50" s="736">
        <v>104.56</v>
      </c>
      <c r="G50" s="736">
        <v>104.56</v>
      </c>
    </row>
    <row r="51" spans="1:7" ht="38.25" x14ac:dyDescent="0.2">
      <c r="A51" s="736" t="s">
        <v>7190</v>
      </c>
      <c r="B51" s="736" t="s">
        <v>7257</v>
      </c>
      <c r="C51" s="740" t="s">
        <v>7258</v>
      </c>
      <c r="D51" s="738" t="s">
        <v>7184</v>
      </c>
      <c r="E51" s="741">
        <v>1</v>
      </c>
      <c r="F51" s="736">
        <v>74.680000000000007</v>
      </c>
      <c r="G51" s="736">
        <v>74.680000000000007</v>
      </c>
    </row>
    <row r="52" spans="1:7" ht="38.25" x14ac:dyDescent="0.2">
      <c r="A52" s="736" t="s">
        <v>7190</v>
      </c>
      <c r="B52" s="736" t="s">
        <v>7259</v>
      </c>
      <c r="C52" s="740" t="s">
        <v>7260</v>
      </c>
      <c r="D52" s="738" t="s">
        <v>7184</v>
      </c>
      <c r="E52" s="741">
        <v>2</v>
      </c>
      <c r="F52" s="736">
        <v>10.77</v>
      </c>
      <c r="G52" s="736">
        <v>10.77</v>
      </c>
    </row>
    <row r="53" spans="1:7" ht="38.25" x14ac:dyDescent="0.2">
      <c r="A53" s="736" t="s">
        <v>7190</v>
      </c>
      <c r="B53" s="736" t="s">
        <v>7261</v>
      </c>
      <c r="C53" s="740" t="s">
        <v>7262</v>
      </c>
      <c r="D53" s="738" t="s">
        <v>7184</v>
      </c>
      <c r="E53" s="741">
        <v>2</v>
      </c>
      <c r="F53" s="736">
        <v>0.96</v>
      </c>
      <c r="G53" s="736">
        <v>0.96</v>
      </c>
    </row>
    <row r="54" spans="1:7" ht="25.5" x14ac:dyDescent="0.2">
      <c r="A54" s="736" t="s">
        <v>7190</v>
      </c>
      <c r="B54" s="736" t="s">
        <v>7263</v>
      </c>
      <c r="C54" s="740" t="s">
        <v>7264</v>
      </c>
      <c r="D54" s="738" t="s">
        <v>7184</v>
      </c>
      <c r="E54" s="741">
        <v>2</v>
      </c>
      <c r="F54" s="736">
        <v>7.59</v>
      </c>
      <c r="G54" s="736">
        <v>7.59</v>
      </c>
    </row>
    <row r="55" spans="1:7" x14ac:dyDescent="0.2">
      <c r="A55" s="736" t="s">
        <v>7190</v>
      </c>
      <c r="B55" s="736" t="s">
        <v>7265</v>
      </c>
      <c r="C55" s="740" t="s">
        <v>7266</v>
      </c>
      <c r="D55" s="738" t="s">
        <v>7184</v>
      </c>
      <c r="E55" s="741">
        <v>2</v>
      </c>
      <c r="F55" s="736">
        <v>1.19</v>
      </c>
      <c r="G55" s="736">
        <v>1.19</v>
      </c>
    </row>
    <row r="56" spans="1:7" ht="25.5" x14ac:dyDescent="0.2">
      <c r="A56" s="736" t="s">
        <v>7190</v>
      </c>
      <c r="B56" s="736" t="s">
        <v>7267</v>
      </c>
      <c r="C56" s="740" t="s">
        <v>7268</v>
      </c>
      <c r="D56" s="738" t="s">
        <v>7184</v>
      </c>
      <c r="E56" s="741">
        <v>2</v>
      </c>
      <c r="F56" s="736">
        <v>0.89</v>
      </c>
      <c r="G56" s="736">
        <v>0.89</v>
      </c>
    </row>
    <row r="57" spans="1:7" x14ac:dyDescent="0.2">
      <c r="A57" s="736" t="s">
        <v>3171</v>
      </c>
      <c r="B57" s="736" t="s">
        <v>7269</v>
      </c>
      <c r="C57" s="740" t="s">
        <v>7270</v>
      </c>
      <c r="D57" s="736" t="s">
        <v>7195</v>
      </c>
      <c r="E57" s="741">
        <v>3</v>
      </c>
      <c r="F57" s="736">
        <v>25.67</v>
      </c>
      <c r="G57" s="736">
        <v>28.68</v>
      </c>
    </row>
    <row r="58" spans="1:7" x14ac:dyDescent="0.2">
      <c r="A58" s="736" t="s">
        <v>3171</v>
      </c>
      <c r="B58" s="736" t="s">
        <v>7193</v>
      </c>
      <c r="C58" s="740" t="s">
        <v>7194</v>
      </c>
      <c r="D58" s="736" t="s">
        <v>7195</v>
      </c>
      <c r="E58" s="741">
        <v>3</v>
      </c>
      <c r="F58" s="736">
        <v>19.78</v>
      </c>
      <c r="G58" s="736">
        <v>21.87</v>
      </c>
    </row>
    <row r="60" spans="1:7" ht="25.5" x14ac:dyDescent="0.2">
      <c r="A60" s="732" t="s">
        <v>7182</v>
      </c>
      <c r="B60" s="732" t="s">
        <v>130</v>
      </c>
      <c r="C60" s="733" t="s">
        <v>7183</v>
      </c>
      <c r="D60" s="732" t="s">
        <v>7184</v>
      </c>
      <c r="E60" s="732" t="s">
        <v>7185</v>
      </c>
      <c r="F60" s="734" t="s">
        <v>7186</v>
      </c>
      <c r="G60" s="734" t="s">
        <v>7187</v>
      </c>
    </row>
    <row r="61" spans="1:7" ht="25.5" x14ac:dyDescent="0.2">
      <c r="A61" s="732" t="s">
        <v>5889</v>
      </c>
      <c r="B61" s="732" t="s">
        <v>6171</v>
      </c>
      <c r="C61" s="733" t="s">
        <v>7271</v>
      </c>
      <c r="D61" s="732" t="s">
        <v>7184</v>
      </c>
      <c r="E61" s="732" t="s">
        <v>7185</v>
      </c>
      <c r="F61" s="735">
        <v>1082.52</v>
      </c>
      <c r="G61" s="735">
        <v>1093.3999999999999</v>
      </c>
    </row>
    <row r="62" spans="1:7" ht="25.5" x14ac:dyDescent="0.2">
      <c r="A62" s="736" t="s">
        <v>7190</v>
      </c>
      <c r="B62" s="736" t="s">
        <v>7272</v>
      </c>
      <c r="C62" s="737" t="s">
        <v>7273</v>
      </c>
      <c r="D62" s="738" t="s">
        <v>7029</v>
      </c>
      <c r="E62" s="736">
        <v>7.2</v>
      </c>
      <c r="F62" s="736">
        <v>117.63</v>
      </c>
      <c r="G62" s="736">
        <v>117.63</v>
      </c>
    </row>
    <row r="63" spans="1:7" ht="38.25" x14ac:dyDescent="0.2">
      <c r="A63" s="736" t="s">
        <v>7190</v>
      </c>
      <c r="B63" s="736" t="s">
        <v>7274</v>
      </c>
      <c r="C63" s="737" t="s">
        <v>7275</v>
      </c>
      <c r="D63" s="738" t="s">
        <v>170</v>
      </c>
      <c r="E63" s="736">
        <v>2.1</v>
      </c>
      <c r="F63" s="736">
        <v>43.85</v>
      </c>
      <c r="G63" s="736">
        <v>43.85</v>
      </c>
    </row>
    <row r="64" spans="1:7" ht="38.25" x14ac:dyDescent="0.2">
      <c r="A64" s="736" t="s">
        <v>3171</v>
      </c>
      <c r="B64" s="736" t="s">
        <v>7276</v>
      </c>
      <c r="C64" s="737" t="s">
        <v>3507</v>
      </c>
      <c r="D64" s="738" t="s">
        <v>169</v>
      </c>
      <c r="E64" s="736">
        <v>2</v>
      </c>
      <c r="F64" s="736">
        <v>42.82</v>
      </c>
      <c r="G64" s="736">
        <v>46.34</v>
      </c>
    </row>
    <row r="65" spans="1:7" ht="51" x14ac:dyDescent="0.2">
      <c r="A65" s="736" t="s">
        <v>7190</v>
      </c>
      <c r="B65" s="736" t="s">
        <v>7277</v>
      </c>
      <c r="C65" s="737" t="s">
        <v>7278</v>
      </c>
      <c r="D65" s="738" t="s">
        <v>7184</v>
      </c>
      <c r="E65" s="736">
        <v>1</v>
      </c>
      <c r="F65" s="736">
        <v>11.12</v>
      </c>
      <c r="G65" s="736">
        <v>11.12</v>
      </c>
    </row>
    <row r="66" spans="1:7" x14ac:dyDescent="0.2">
      <c r="A66" s="736" t="s">
        <v>3171</v>
      </c>
      <c r="B66" s="736" t="s">
        <v>7210</v>
      </c>
      <c r="C66" s="737" t="s">
        <v>7211</v>
      </c>
      <c r="D66" s="738" t="s">
        <v>7195</v>
      </c>
      <c r="E66" s="736">
        <v>0.5</v>
      </c>
      <c r="F66" s="736">
        <v>25.27</v>
      </c>
      <c r="G66" s="736">
        <v>28.22</v>
      </c>
    </row>
    <row r="67" spans="1:7" ht="25.5" x14ac:dyDescent="0.2">
      <c r="A67" s="736" t="s">
        <v>3171</v>
      </c>
      <c r="B67" s="736" t="s">
        <v>7212</v>
      </c>
      <c r="C67" s="737" t="s">
        <v>2518</v>
      </c>
      <c r="D67" s="738" t="s">
        <v>7029</v>
      </c>
      <c r="E67" s="736">
        <v>0.5</v>
      </c>
      <c r="F67" s="736">
        <v>68.25</v>
      </c>
      <c r="G67" s="736">
        <v>72.97</v>
      </c>
    </row>
    <row r="69" spans="1:7" ht="25.5" x14ac:dyDescent="0.2">
      <c r="A69" s="732" t="s">
        <v>7182</v>
      </c>
      <c r="B69" s="732" t="s">
        <v>130</v>
      </c>
      <c r="C69" s="733" t="s">
        <v>7183</v>
      </c>
      <c r="D69" s="732" t="s">
        <v>7184</v>
      </c>
      <c r="E69" s="732" t="s">
        <v>7185</v>
      </c>
      <c r="F69" s="734" t="s">
        <v>7186</v>
      </c>
      <c r="G69" s="734" t="s">
        <v>7187</v>
      </c>
    </row>
    <row r="70" spans="1:7" ht="25.5" x14ac:dyDescent="0.2">
      <c r="A70" s="732" t="s">
        <v>5889</v>
      </c>
      <c r="B70" s="732" t="s">
        <v>7279</v>
      </c>
      <c r="C70" s="733" t="s">
        <v>7280</v>
      </c>
      <c r="D70" s="732" t="s">
        <v>7184</v>
      </c>
      <c r="E70" s="732" t="s">
        <v>7185</v>
      </c>
      <c r="F70" s="735">
        <v>166.98999999999998</v>
      </c>
      <c r="G70" s="735">
        <v>169.14</v>
      </c>
    </row>
    <row r="71" spans="1:7" ht="38.25" x14ac:dyDescent="0.2">
      <c r="A71" s="738" t="s">
        <v>7190</v>
      </c>
      <c r="B71" s="736" t="s">
        <v>7281</v>
      </c>
      <c r="C71" s="737" t="s">
        <v>7282</v>
      </c>
      <c r="D71" s="738" t="s">
        <v>7283</v>
      </c>
      <c r="E71" s="736">
        <v>3</v>
      </c>
      <c r="F71" s="736">
        <v>1.1299999999999999</v>
      </c>
      <c r="G71" s="736">
        <v>1.1299999999999999</v>
      </c>
    </row>
    <row r="72" spans="1:7" x14ac:dyDescent="0.2">
      <c r="A72" s="736" t="s">
        <v>7213</v>
      </c>
      <c r="B72" s="736">
        <v>7</v>
      </c>
      <c r="C72" s="737" t="s">
        <v>7284</v>
      </c>
      <c r="D72" s="738" t="s">
        <v>7184</v>
      </c>
      <c r="E72" s="736">
        <v>1</v>
      </c>
      <c r="F72" s="736">
        <v>144.59</v>
      </c>
      <c r="G72" s="736">
        <v>144.59</v>
      </c>
    </row>
    <row r="73" spans="1:7" ht="25.5" x14ac:dyDescent="0.2">
      <c r="A73" s="736" t="s">
        <v>3171</v>
      </c>
      <c r="B73" s="736" t="s">
        <v>7285</v>
      </c>
      <c r="C73" s="737" t="s">
        <v>7286</v>
      </c>
      <c r="D73" s="738" t="s">
        <v>7195</v>
      </c>
      <c r="E73" s="736">
        <v>0.40570000000000001</v>
      </c>
      <c r="F73" s="736">
        <v>21.21</v>
      </c>
      <c r="G73" s="736">
        <v>23.51</v>
      </c>
    </row>
    <row r="74" spans="1:7" x14ac:dyDescent="0.2">
      <c r="A74" s="736" t="s">
        <v>3171</v>
      </c>
      <c r="B74" s="736" t="s">
        <v>7269</v>
      </c>
      <c r="C74" s="737" t="s">
        <v>7270</v>
      </c>
      <c r="D74" s="738" t="s">
        <v>7195</v>
      </c>
      <c r="E74" s="736">
        <v>0.40570000000000001</v>
      </c>
      <c r="F74" s="736">
        <v>25.67</v>
      </c>
      <c r="G74" s="736">
        <v>28.68</v>
      </c>
    </row>
    <row r="76" spans="1:7" ht="25.5" x14ac:dyDescent="0.2">
      <c r="A76" s="732" t="s">
        <v>7182</v>
      </c>
      <c r="B76" s="732" t="s">
        <v>130</v>
      </c>
      <c r="C76" s="733" t="s">
        <v>7183</v>
      </c>
      <c r="D76" s="732" t="s">
        <v>7184</v>
      </c>
      <c r="E76" s="732" t="s">
        <v>7185</v>
      </c>
      <c r="F76" s="734" t="s">
        <v>7186</v>
      </c>
      <c r="G76" s="734" t="s">
        <v>7187</v>
      </c>
    </row>
    <row r="77" spans="1:7" ht="25.5" x14ac:dyDescent="0.2">
      <c r="A77" s="732" t="s">
        <v>5889</v>
      </c>
      <c r="B77" s="732" t="s">
        <v>7287</v>
      </c>
      <c r="C77" s="733" t="s">
        <v>7288</v>
      </c>
      <c r="D77" s="732" t="s">
        <v>7184</v>
      </c>
      <c r="E77" s="732" t="s">
        <v>7185</v>
      </c>
      <c r="F77" s="735">
        <v>140.82</v>
      </c>
      <c r="G77" s="735">
        <v>142.32999999999998</v>
      </c>
    </row>
    <row r="78" spans="1:7" ht="25.5" x14ac:dyDescent="0.2">
      <c r="A78" s="736" t="s">
        <v>7213</v>
      </c>
      <c r="B78" s="736">
        <v>8</v>
      </c>
      <c r="C78" s="737" t="s">
        <v>7289</v>
      </c>
      <c r="D78" s="738" t="s">
        <v>7184</v>
      </c>
      <c r="E78" s="736">
        <v>1</v>
      </c>
      <c r="F78" s="736">
        <v>127.99</v>
      </c>
      <c r="G78" s="736">
        <v>127.99</v>
      </c>
    </row>
    <row r="79" spans="1:7" x14ac:dyDescent="0.2">
      <c r="A79" s="736" t="s">
        <v>3171</v>
      </c>
      <c r="B79" s="736" t="s">
        <v>7269</v>
      </c>
      <c r="C79" s="737" t="s">
        <v>7270</v>
      </c>
      <c r="D79" s="738" t="s">
        <v>7195</v>
      </c>
      <c r="E79" s="736">
        <v>0.5</v>
      </c>
      <c r="F79" s="736">
        <v>25.67</v>
      </c>
      <c r="G79" s="736">
        <v>28.68</v>
      </c>
    </row>
    <row r="81" spans="1:7" ht="25.5" x14ac:dyDescent="0.2">
      <c r="A81" s="732" t="s">
        <v>7182</v>
      </c>
      <c r="B81" s="732" t="s">
        <v>130</v>
      </c>
      <c r="C81" s="733" t="s">
        <v>7183</v>
      </c>
      <c r="D81" s="732" t="s">
        <v>7184</v>
      </c>
      <c r="E81" s="732" t="s">
        <v>7185</v>
      </c>
      <c r="F81" s="734" t="s">
        <v>7186</v>
      </c>
      <c r="G81" s="734" t="s">
        <v>7187</v>
      </c>
    </row>
    <row r="82" spans="1:7" ht="25.5" x14ac:dyDescent="0.2">
      <c r="A82" s="732" t="s">
        <v>5889</v>
      </c>
      <c r="B82" s="732" t="s">
        <v>7290</v>
      </c>
      <c r="C82" s="733" t="s">
        <v>7291</v>
      </c>
      <c r="D82" s="732" t="s">
        <v>7184</v>
      </c>
      <c r="E82" s="732" t="s">
        <v>7185</v>
      </c>
      <c r="F82" s="735">
        <v>421.44000000000005</v>
      </c>
      <c r="G82" s="735">
        <v>426.75</v>
      </c>
    </row>
    <row r="83" spans="1:7" ht="25.5" x14ac:dyDescent="0.2">
      <c r="A83" s="736" t="s">
        <v>3171</v>
      </c>
      <c r="B83" s="736" t="s">
        <v>7212</v>
      </c>
      <c r="C83" s="737" t="s">
        <v>2518</v>
      </c>
      <c r="D83" s="738" t="s">
        <v>7029</v>
      </c>
      <c r="E83" s="736">
        <v>0.5</v>
      </c>
      <c r="F83" s="736">
        <v>68.25</v>
      </c>
      <c r="G83" s="736">
        <v>72.97</v>
      </c>
    </row>
    <row r="84" spans="1:7" ht="25.5" x14ac:dyDescent="0.2">
      <c r="A84" s="736" t="s">
        <v>7190</v>
      </c>
      <c r="B84" s="736" t="s">
        <v>7199</v>
      </c>
      <c r="C84" s="737" t="s">
        <v>7200</v>
      </c>
      <c r="D84" s="738" t="s">
        <v>7029</v>
      </c>
      <c r="E84" s="736">
        <v>1.2</v>
      </c>
      <c r="F84" s="736">
        <v>135.15</v>
      </c>
      <c r="G84" s="736">
        <v>135.15</v>
      </c>
    </row>
    <row r="85" spans="1:7" x14ac:dyDescent="0.2">
      <c r="A85" s="736" t="s">
        <v>3171</v>
      </c>
      <c r="B85" s="736" t="s">
        <v>7210</v>
      </c>
      <c r="C85" s="740" t="s">
        <v>7211</v>
      </c>
      <c r="D85" s="736" t="s">
        <v>7195</v>
      </c>
      <c r="E85" s="741">
        <v>1</v>
      </c>
      <c r="F85" s="736">
        <v>25.27</v>
      </c>
      <c r="G85" s="736">
        <v>28.22</v>
      </c>
    </row>
    <row r="86" spans="1:7" ht="25.5" x14ac:dyDescent="0.2">
      <c r="A86" s="736" t="s">
        <v>7190</v>
      </c>
      <c r="B86" s="736" t="s">
        <v>7292</v>
      </c>
      <c r="C86" s="740" t="s">
        <v>7293</v>
      </c>
      <c r="D86" s="738" t="s">
        <v>7029</v>
      </c>
      <c r="E86" s="736">
        <v>2.5</v>
      </c>
      <c r="F86" s="736">
        <v>79.95</v>
      </c>
      <c r="G86" s="736">
        <v>79.95</v>
      </c>
    </row>
    <row r="88" spans="1:7" ht="25.5" x14ac:dyDescent="0.2">
      <c r="A88" s="732" t="s">
        <v>7182</v>
      </c>
      <c r="B88" s="732" t="s">
        <v>130</v>
      </c>
      <c r="C88" s="733" t="s">
        <v>7183</v>
      </c>
      <c r="D88" s="732" t="s">
        <v>7184</v>
      </c>
      <c r="E88" s="732" t="s">
        <v>7185</v>
      </c>
      <c r="F88" s="734" t="s">
        <v>7186</v>
      </c>
      <c r="G88" s="734" t="s">
        <v>7187</v>
      </c>
    </row>
    <row r="89" spans="1:7" ht="38.25" x14ac:dyDescent="0.2">
      <c r="A89" s="732" t="s">
        <v>5889</v>
      </c>
      <c r="B89" s="732" t="s">
        <v>7294</v>
      </c>
      <c r="C89" s="733" t="s">
        <v>7295</v>
      </c>
      <c r="D89" s="732" t="s">
        <v>7296</v>
      </c>
      <c r="E89" s="732" t="s">
        <v>7185</v>
      </c>
      <c r="F89" s="735">
        <v>9056.9000000000015</v>
      </c>
      <c r="G89" s="735">
        <v>9110.4500000000007</v>
      </c>
    </row>
    <row r="90" spans="1:7" ht="38.25" x14ac:dyDescent="0.2">
      <c r="A90" s="736" t="s">
        <v>3171</v>
      </c>
      <c r="B90" s="736" t="s">
        <v>7297</v>
      </c>
      <c r="C90" s="737" t="s">
        <v>4298</v>
      </c>
      <c r="D90" s="738" t="s">
        <v>7029</v>
      </c>
      <c r="E90" s="736">
        <v>4</v>
      </c>
      <c r="F90" s="736">
        <v>56.26</v>
      </c>
      <c r="G90" s="736">
        <v>59.45</v>
      </c>
    </row>
    <row r="91" spans="1:7" ht="25.5" x14ac:dyDescent="0.2">
      <c r="A91" s="736" t="s">
        <v>7190</v>
      </c>
      <c r="B91" s="736" t="s">
        <v>7298</v>
      </c>
      <c r="C91" s="737" t="s">
        <v>7299</v>
      </c>
      <c r="D91" s="738" t="s">
        <v>7029</v>
      </c>
      <c r="E91" s="736">
        <v>20.8</v>
      </c>
      <c r="F91" s="736">
        <v>195.86</v>
      </c>
      <c r="G91" s="736">
        <v>195.86</v>
      </c>
    </row>
    <row r="92" spans="1:7" ht="25.5" x14ac:dyDescent="0.2">
      <c r="A92" s="736" t="s">
        <v>7190</v>
      </c>
      <c r="B92" s="736" t="s">
        <v>7300</v>
      </c>
      <c r="C92" s="737" t="s">
        <v>7301</v>
      </c>
      <c r="D92" s="738" t="s">
        <v>7029</v>
      </c>
      <c r="E92" s="736">
        <v>32.4</v>
      </c>
      <c r="F92" s="736">
        <v>84.07</v>
      </c>
      <c r="G92" s="736">
        <v>84.07</v>
      </c>
    </row>
    <row r="93" spans="1:7" ht="25.5" x14ac:dyDescent="0.2">
      <c r="A93" s="736" t="s">
        <v>7213</v>
      </c>
      <c r="B93" s="736">
        <v>10</v>
      </c>
      <c r="C93" s="737" t="s">
        <v>7302</v>
      </c>
      <c r="D93" s="738" t="s">
        <v>7184</v>
      </c>
      <c r="E93" s="736">
        <v>2</v>
      </c>
      <c r="F93" s="736">
        <v>731.85</v>
      </c>
      <c r="G93" s="736">
        <v>731.85</v>
      </c>
    </row>
    <row r="94" spans="1:7" ht="51" x14ac:dyDescent="0.2">
      <c r="A94" s="736" t="s">
        <v>3171</v>
      </c>
      <c r="B94" s="736" t="s">
        <v>7303</v>
      </c>
      <c r="C94" s="737" t="s">
        <v>7304</v>
      </c>
      <c r="D94" s="738" t="s">
        <v>170</v>
      </c>
      <c r="E94" s="736">
        <v>10.65</v>
      </c>
      <c r="F94" s="736">
        <v>44.78</v>
      </c>
      <c r="G94" s="736">
        <v>47.89</v>
      </c>
    </row>
    <row r="95" spans="1:7" x14ac:dyDescent="0.2">
      <c r="A95" s="736" t="s">
        <v>3171</v>
      </c>
      <c r="B95" s="736" t="s">
        <v>7210</v>
      </c>
      <c r="C95" s="737" t="s">
        <v>7211</v>
      </c>
      <c r="D95" s="738" t="s">
        <v>7195</v>
      </c>
      <c r="E95" s="736">
        <v>1</v>
      </c>
      <c r="F95" s="736">
        <v>25.27</v>
      </c>
      <c r="G95" s="736">
        <v>28.22</v>
      </c>
    </row>
    <row r="96" spans="1:7" ht="25.5" x14ac:dyDescent="0.2">
      <c r="A96" s="736" t="s">
        <v>3171</v>
      </c>
      <c r="B96" s="736" t="s">
        <v>7212</v>
      </c>
      <c r="C96" s="740" t="s">
        <v>2518</v>
      </c>
      <c r="D96" s="738" t="s">
        <v>7029</v>
      </c>
      <c r="E96" s="741">
        <v>1</v>
      </c>
      <c r="F96" s="736">
        <v>68.25</v>
      </c>
      <c r="G96" s="736">
        <v>72.97</v>
      </c>
    </row>
    <row r="98" spans="1:7" ht="25.5" x14ac:dyDescent="0.2">
      <c r="A98" s="732" t="s">
        <v>7182</v>
      </c>
      <c r="B98" s="732" t="s">
        <v>130</v>
      </c>
      <c r="C98" s="733" t="s">
        <v>7183</v>
      </c>
      <c r="D98" s="732" t="s">
        <v>7184</v>
      </c>
      <c r="E98" s="732" t="s">
        <v>7185</v>
      </c>
      <c r="F98" s="734" t="s">
        <v>7186</v>
      </c>
      <c r="G98" s="734" t="s">
        <v>7187</v>
      </c>
    </row>
    <row r="99" spans="1:7" ht="38.25" x14ac:dyDescent="0.2">
      <c r="A99" s="732" t="s">
        <v>5889</v>
      </c>
      <c r="B99" s="732" t="s">
        <v>7305</v>
      </c>
      <c r="C99" s="733" t="s">
        <v>7306</v>
      </c>
      <c r="D99" s="732" t="s">
        <v>171</v>
      </c>
      <c r="E99" s="732" t="s">
        <v>7185</v>
      </c>
      <c r="F99" s="735">
        <v>69.66</v>
      </c>
      <c r="G99" s="735">
        <v>70.31</v>
      </c>
    </row>
    <row r="100" spans="1:7" ht="51" x14ac:dyDescent="0.2">
      <c r="A100" s="736" t="s">
        <v>3171</v>
      </c>
      <c r="B100" s="736" t="s">
        <v>7307</v>
      </c>
      <c r="C100" s="737" t="s">
        <v>7308</v>
      </c>
      <c r="D100" s="738" t="s">
        <v>7029</v>
      </c>
      <c r="E100" s="736">
        <v>4.0000000000000001E-3</v>
      </c>
      <c r="F100" s="736">
        <v>305.75</v>
      </c>
      <c r="G100" s="736">
        <v>308.22000000000003</v>
      </c>
    </row>
    <row r="101" spans="1:7" ht="51" x14ac:dyDescent="0.2">
      <c r="A101" s="736" t="s">
        <v>3171</v>
      </c>
      <c r="B101" s="736" t="s">
        <v>7309</v>
      </c>
      <c r="C101" s="737" t="s">
        <v>7310</v>
      </c>
      <c r="D101" s="738" t="s">
        <v>7029</v>
      </c>
      <c r="E101" s="736">
        <v>0.03</v>
      </c>
      <c r="F101" s="736">
        <v>54.31</v>
      </c>
      <c r="G101" s="736">
        <v>56.78</v>
      </c>
    </row>
    <row r="102" spans="1:7" ht="38.25" x14ac:dyDescent="0.2">
      <c r="A102" s="736" t="s">
        <v>3171</v>
      </c>
      <c r="B102" s="736" t="s">
        <v>7311</v>
      </c>
      <c r="C102" s="737" t="s">
        <v>7312</v>
      </c>
      <c r="D102" s="738" t="s">
        <v>7029</v>
      </c>
      <c r="E102" s="736">
        <v>6.0000000000000001E-3</v>
      </c>
      <c r="F102" s="736">
        <v>270.45999999999998</v>
      </c>
      <c r="G102" s="736">
        <v>273.89</v>
      </c>
    </row>
    <row r="103" spans="1:7" ht="38.25" x14ac:dyDescent="0.2">
      <c r="A103" s="736" t="s">
        <v>3171</v>
      </c>
      <c r="B103" s="736" t="s">
        <v>7313</v>
      </c>
      <c r="C103" s="737" t="s">
        <v>7314</v>
      </c>
      <c r="D103" s="738" t="s">
        <v>170</v>
      </c>
      <c r="E103" s="736">
        <v>2.7E-2</v>
      </c>
      <c r="F103" s="736">
        <v>91.88</v>
      </c>
      <c r="G103" s="736">
        <v>95.31</v>
      </c>
    </row>
    <row r="104" spans="1:7" ht="51" x14ac:dyDescent="0.2">
      <c r="A104" s="736" t="s">
        <v>3171</v>
      </c>
      <c r="B104" s="736" t="s">
        <v>7315</v>
      </c>
      <c r="C104" s="737" t="s">
        <v>7316</v>
      </c>
      <c r="D104" s="738" t="s">
        <v>170</v>
      </c>
      <c r="E104" s="736">
        <v>0.01</v>
      </c>
      <c r="F104" s="736">
        <v>203.77</v>
      </c>
      <c r="G104" s="736">
        <v>211.33</v>
      </c>
    </row>
    <row r="105" spans="1:7" x14ac:dyDescent="0.2">
      <c r="A105" s="736" t="s">
        <v>3171</v>
      </c>
      <c r="B105" s="736" t="s">
        <v>7193</v>
      </c>
      <c r="C105" s="737" t="s">
        <v>7194</v>
      </c>
      <c r="D105" s="738" t="s">
        <v>7195</v>
      </c>
      <c r="E105" s="736">
        <v>3.3000000000000002E-2</v>
      </c>
      <c r="F105" s="736">
        <v>19.78</v>
      </c>
      <c r="G105" s="736">
        <v>21.87</v>
      </c>
    </row>
    <row r="106" spans="1:7" ht="51" x14ac:dyDescent="0.2">
      <c r="A106" s="736" t="s">
        <v>3171</v>
      </c>
      <c r="B106" s="736" t="s">
        <v>7317</v>
      </c>
      <c r="C106" s="740" t="s">
        <v>7318</v>
      </c>
      <c r="D106" s="738" t="s">
        <v>7029</v>
      </c>
      <c r="E106" s="741">
        <v>2.3E-2</v>
      </c>
      <c r="F106" s="736">
        <v>58.36</v>
      </c>
      <c r="G106" s="736">
        <v>60.88</v>
      </c>
    </row>
    <row r="107" spans="1:7" ht="25.5" x14ac:dyDescent="0.2">
      <c r="A107" s="736" t="s">
        <v>7190</v>
      </c>
      <c r="B107" s="736" t="s">
        <v>7319</v>
      </c>
      <c r="C107" s="740" t="s">
        <v>7320</v>
      </c>
      <c r="D107" s="738" t="s">
        <v>7029</v>
      </c>
      <c r="E107" s="741">
        <v>1.1000000000000001</v>
      </c>
      <c r="F107" s="736">
        <v>42.47</v>
      </c>
      <c r="G107" s="736">
        <v>42.47</v>
      </c>
    </row>
    <row r="108" spans="1:7" ht="51" x14ac:dyDescent="0.2">
      <c r="A108" s="736" t="s">
        <v>3171</v>
      </c>
      <c r="B108" s="736" t="s">
        <v>7321</v>
      </c>
      <c r="C108" s="740" t="s">
        <v>5291</v>
      </c>
      <c r="D108" s="738" t="s">
        <v>7029</v>
      </c>
      <c r="E108" s="741">
        <v>1.1000000000000001</v>
      </c>
      <c r="F108" s="736">
        <v>8.0299999999999994</v>
      </c>
      <c r="G108" s="736">
        <v>8.2100000000000009</v>
      </c>
    </row>
    <row r="109" spans="1:7" ht="25.5" x14ac:dyDescent="0.2">
      <c r="A109" s="736" t="s">
        <v>3171</v>
      </c>
      <c r="B109" s="736" t="s">
        <v>7322</v>
      </c>
      <c r="C109" s="740" t="s">
        <v>4524</v>
      </c>
      <c r="D109" s="738" t="s">
        <v>7029</v>
      </c>
      <c r="E109" s="741">
        <v>1.1000000000000001</v>
      </c>
      <c r="F109" s="736">
        <v>2.88</v>
      </c>
      <c r="G109" s="736">
        <v>2.91</v>
      </c>
    </row>
    <row r="111" spans="1:7" ht="25.5" x14ac:dyDescent="0.2">
      <c r="A111" s="732" t="s">
        <v>7182</v>
      </c>
      <c r="B111" s="732" t="s">
        <v>130</v>
      </c>
      <c r="C111" s="733" t="s">
        <v>7183</v>
      </c>
      <c r="D111" s="732" t="s">
        <v>7184</v>
      </c>
      <c r="E111" s="732" t="s">
        <v>7185</v>
      </c>
      <c r="F111" s="734" t="s">
        <v>7186</v>
      </c>
      <c r="G111" s="734" t="s">
        <v>7187</v>
      </c>
    </row>
    <row r="112" spans="1:7" ht="38.25" x14ac:dyDescent="0.2">
      <c r="A112" s="732" t="s">
        <v>5889</v>
      </c>
      <c r="B112" s="732" t="s">
        <v>7323</v>
      </c>
      <c r="C112" s="733" t="s">
        <v>7324</v>
      </c>
      <c r="D112" s="732" t="s">
        <v>7184</v>
      </c>
      <c r="E112" s="732" t="s">
        <v>7185</v>
      </c>
      <c r="F112" s="735">
        <v>3178.77</v>
      </c>
      <c r="G112" s="735">
        <v>3244.84</v>
      </c>
    </row>
    <row r="113" spans="1:7" ht="38.25" x14ac:dyDescent="0.2">
      <c r="A113" s="736" t="s">
        <v>3171</v>
      </c>
      <c r="B113" s="736" t="s">
        <v>7297</v>
      </c>
      <c r="C113" s="737" t="s">
        <v>4298</v>
      </c>
      <c r="D113" s="738" t="s">
        <v>7029</v>
      </c>
      <c r="E113" s="736">
        <v>1.6</v>
      </c>
      <c r="F113" s="736">
        <v>56.26</v>
      </c>
      <c r="G113" s="736">
        <v>59.45</v>
      </c>
    </row>
    <row r="114" spans="1:7" ht="25.5" x14ac:dyDescent="0.2">
      <c r="A114" s="736" t="s">
        <v>3171</v>
      </c>
      <c r="B114" s="736" t="s">
        <v>7325</v>
      </c>
      <c r="C114" s="737" t="s">
        <v>2434</v>
      </c>
      <c r="D114" s="738" t="s">
        <v>171</v>
      </c>
      <c r="E114" s="736">
        <v>8.0999999999999996E-3</v>
      </c>
      <c r="F114" s="736">
        <v>173.77</v>
      </c>
      <c r="G114" s="736">
        <v>186.23</v>
      </c>
    </row>
    <row r="115" spans="1:7" ht="38.25" x14ac:dyDescent="0.2">
      <c r="A115" s="736" t="s">
        <v>3171</v>
      </c>
      <c r="B115" s="736" t="s">
        <v>7326</v>
      </c>
      <c r="C115" s="737" t="s">
        <v>2446</v>
      </c>
      <c r="D115" s="738" t="s">
        <v>170</v>
      </c>
      <c r="E115" s="736">
        <v>2.1219999999999999</v>
      </c>
      <c r="F115" s="736">
        <v>81.86</v>
      </c>
      <c r="G115" s="736">
        <v>86.39</v>
      </c>
    </row>
    <row r="116" spans="1:7" ht="51" x14ac:dyDescent="0.2">
      <c r="A116" s="736" t="s">
        <v>3171</v>
      </c>
      <c r="B116" s="736" t="s">
        <v>7327</v>
      </c>
      <c r="C116" s="737" t="s">
        <v>3233</v>
      </c>
      <c r="D116" s="738" t="s">
        <v>7037</v>
      </c>
      <c r="E116" s="736">
        <v>2.4390000000000001</v>
      </c>
      <c r="F116" s="736">
        <v>16.18</v>
      </c>
      <c r="G116" s="736">
        <v>16.84</v>
      </c>
    </row>
    <row r="117" spans="1:7" ht="25.5" x14ac:dyDescent="0.2">
      <c r="A117" s="736" t="s">
        <v>3171</v>
      </c>
      <c r="B117" s="736" t="s">
        <v>7328</v>
      </c>
      <c r="C117" s="737" t="s">
        <v>2461</v>
      </c>
      <c r="D117" s="738" t="s">
        <v>7037</v>
      </c>
      <c r="E117" s="736">
        <v>9.0060000000000002</v>
      </c>
      <c r="F117" s="736">
        <v>16.28</v>
      </c>
      <c r="G117" s="736">
        <v>16.760000000000002</v>
      </c>
    </row>
    <row r="118" spans="1:7" ht="25.5" x14ac:dyDescent="0.2">
      <c r="A118" s="736" t="s">
        <v>3171</v>
      </c>
      <c r="B118" s="736" t="s">
        <v>7329</v>
      </c>
      <c r="C118" s="737" t="s">
        <v>2530</v>
      </c>
      <c r="D118" s="738" t="s">
        <v>170</v>
      </c>
      <c r="E118" s="736">
        <v>0.441</v>
      </c>
      <c r="F118" s="736">
        <v>38.729999999999997</v>
      </c>
      <c r="G118" s="736">
        <v>40.17</v>
      </c>
    </row>
    <row r="119" spans="1:7" ht="38.25" x14ac:dyDescent="0.2">
      <c r="A119" s="736" t="s">
        <v>3171</v>
      </c>
      <c r="B119" s="736" t="s">
        <v>7218</v>
      </c>
      <c r="C119" s="737" t="s">
        <v>6124</v>
      </c>
      <c r="D119" s="738" t="s">
        <v>171</v>
      </c>
      <c r="E119" s="736">
        <v>9.1499999999999998E-2</v>
      </c>
      <c r="F119" s="736">
        <v>398.96</v>
      </c>
      <c r="G119" s="736">
        <v>406.94</v>
      </c>
    </row>
    <row r="120" spans="1:7" ht="51" x14ac:dyDescent="0.2">
      <c r="A120" s="736" t="s">
        <v>3171</v>
      </c>
      <c r="B120" s="736" t="s">
        <v>7330</v>
      </c>
      <c r="C120" s="737" t="s">
        <v>7072</v>
      </c>
      <c r="D120" s="738" t="s">
        <v>170</v>
      </c>
      <c r="E120" s="736">
        <v>1.2075</v>
      </c>
      <c r="F120" s="736">
        <v>112.74</v>
      </c>
      <c r="G120" s="736">
        <v>121.67</v>
      </c>
    </row>
    <row r="121" spans="1:7" ht="51" x14ac:dyDescent="0.2">
      <c r="A121" s="736" t="s">
        <v>3171</v>
      </c>
      <c r="B121" s="736" t="s">
        <v>7331</v>
      </c>
      <c r="C121" s="740" t="s">
        <v>1668</v>
      </c>
      <c r="D121" s="738" t="s">
        <v>170</v>
      </c>
      <c r="E121" s="736">
        <v>2.8170000000000002</v>
      </c>
      <c r="F121" s="736">
        <v>6.74</v>
      </c>
      <c r="G121" s="736">
        <v>7.32</v>
      </c>
    </row>
    <row r="122" spans="1:7" ht="76.5" x14ac:dyDescent="0.2">
      <c r="A122" s="736" t="s">
        <v>3171</v>
      </c>
      <c r="B122" s="736" t="s">
        <v>7332</v>
      </c>
      <c r="C122" s="740" t="s">
        <v>1680</v>
      </c>
      <c r="D122" s="738" t="s">
        <v>170</v>
      </c>
      <c r="E122" s="736">
        <v>2.8170000000000002</v>
      </c>
      <c r="F122" s="736">
        <v>34.520000000000003</v>
      </c>
      <c r="G122" s="736">
        <v>37.06</v>
      </c>
    </row>
    <row r="123" spans="1:7" ht="38.25" x14ac:dyDescent="0.2">
      <c r="A123" s="736" t="s">
        <v>7190</v>
      </c>
      <c r="B123" s="736" t="s">
        <v>7223</v>
      </c>
      <c r="C123" s="740" t="s">
        <v>7224</v>
      </c>
      <c r="D123" s="738" t="s">
        <v>7225</v>
      </c>
      <c r="E123" s="736">
        <v>1.23</v>
      </c>
      <c r="F123" s="736">
        <v>626.41</v>
      </c>
      <c r="G123" s="736">
        <v>626.41</v>
      </c>
    </row>
    <row r="124" spans="1:7" ht="51" x14ac:dyDescent="0.2">
      <c r="A124" s="736" t="s">
        <v>3171</v>
      </c>
      <c r="B124" s="736" t="s">
        <v>7333</v>
      </c>
      <c r="C124" s="740" t="s">
        <v>526</v>
      </c>
      <c r="D124" s="738" t="s">
        <v>170</v>
      </c>
      <c r="E124" s="736">
        <v>2.8170000000000002</v>
      </c>
      <c r="F124" s="736">
        <v>189.13</v>
      </c>
      <c r="G124" s="736">
        <v>193.24</v>
      </c>
    </row>
    <row r="125" spans="1:7" ht="38.25" x14ac:dyDescent="0.2">
      <c r="A125" s="736" t="s">
        <v>7190</v>
      </c>
      <c r="B125" s="736" t="s">
        <v>7334</v>
      </c>
      <c r="C125" s="740" t="s">
        <v>7335</v>
      </c>
      <c r="D125" s="738" t="s">
        <v>7283</v>
      </c>
      <c r="E125" s="736">
        <v>1</v>
      </c>
      <c r="F125" s="736">
        <v>37.4</v>
      </c>
      <c r="G125" s="736">
        <v>37.4</v>
      </c>
    </row>
    <row r="126" spans="1:7" x14ac:dyDescent="0.2">
      <c r="A126" s="736" t="s">
        <v>7213</v>
      </c>
      <c r="B126" s="736">
        <v>16</v>
      </c>
      <c r="C126" s="740" t="s">
        <v>7336</v>
      </c>
      <c r="D126" s="738" t="s">
        <v>7184</v>
      </c>
      <c r="E126" s="736">
        <v>2</v>
      </c>
      <c r="F126" s="736">
        <v>436.83</v>
      </c>
      <c r="G126" s="736">
        <v>436.83</v>
      </c>
    </row>
    <row r="127" spans="1:7" ht="63.75" x14ac:dyDescent="0.2">
      <c r="A127" s="736" t="s">
        <v>3171</v>
      </c>
      <c r="B127" s="736" t="s">
        <v>7337</v>
      </c>
      <c r="C127" s="740" t="s">
        <v>1082</v>
      </c>
      <c r="D127" s="738" t="s">
        <v>7029</v>
      </c>
      <c r="E127" s="736">
        <v>2.21</v>
      </c>
      <c r="F127" s="736">
        <v>43.94</v>
      </c>
      <c r="G127" s="736">
        <v>47.58</v>
      </c>
    </row>
    <row r="128" spans="1:7" ht="63.75" x14ac:dyDescent="0.2">
      <c r="A128" s="736" t="s">
        <v>3171</v>
      </c>
      <c r="B128" s="736" t="s">
        <v>7338</v>
      </c>
      <c r="C128" s="740" t="s">
        <v>1442</v>
      </c>
      <c r="D128" s="738" t="s">
        <v>7029</v>
      </c>
      <c r="E128" s="736">
        <v>1</v>
      </c>
      <c r="F128" s="736">
        <v>73.94</v>
      </c>
      <c r="G128" s="736">
        <v>77.37</v>
      </c>
    </row>
    <row r="129" spans="1:7" ht="51" x14ac:dyDescent="0.2">
      <c r="A129" s="736" t="s">
        <v>3171</v>
      </c>
      <c r="B129" s="736" t="s">
        <v>7339</v>
      </c>
      <c r="C129" s="740" t="s">
        <v>1650</v>
      </c>
      <c r="D129" s="738" t="s">
        <v>169</v>
      </c>
      <c r="E129" s="736">
        <v>1</v>
      </c>
      <c r="F129" s="736">
        <v>36.32</v>
      </c>
      <c r="G129" s="736">
        <v>37.630000000000003</v>
      </c>
    </row>
    <row r="131" spans="1:7" ht="25.5" x14ac:dyDescent="0.2">
      <c r="A131" s="732" t="s">
        <v>7182</v>
      </c>
      <c r="B131" s="732" t="s">
        <v>130</v>
      </c>
      <c r="C131" s="733" t="s">
        <v>7183</v>
      </c>
      <c r="D131" s="732" t="s">
        <v>7184</v>
      </c>
      <c r="E131" s="732" t="s">
        <v>7185</v>
      </c>
      <c r="F131" s="734" t="s">
        <v>7186</v>
      </c>
      <c r="G131" s="734" t="s">
        <v>7187</v>
      </c>
    </row>
    <row r="132" spans="1:7" ht="25.5" x14ac:dyDescent="0.2">
      <c r="A132" s="732" t="s">
        <v>5889</v>
      </c>
      <c r="B132" s="732" t="s">
        <v>7340</v>
      </c>
      <c r="C132" s="733" t="s">
        <v>7341</v>
      </c>
      <c r="D132" s="732" t="s">
        <v>7184</v>
      </c>
      <c r="E132" s="732" t="s">
        <v>7185</v>
      </c>
      <c r="F132" s="735">
        <v>443.14</v>
      </c>
      <c r="G132" s="735">
        <v>460.47</v>
      </c>
    </row>
    <row r="133" spans="1:7" ht="25.5" x14ac:dyDescent="0.2">
      <c r="A133" s="736" t="s">
        <v>3171</v>
      </c>
      <c r="B133" s="736" t="s">
        <v>7325</v>
      </c>
      <c r="C133" s="737" t="s">
        <v>2434</v>
      </c>
      <c r="D133" s="738" t="s">
        <v>171</v>
      </c>
      <c r="E133" s="736">
        <v>0.01</v>
      </c>
      <c r="F133" s="736">
        <v>173.77</v>
      </c>
      <c r="G133" s="736">
        <v>186.23</v>
      </c>
    </row>
    <row r="134" spans="1:7" ht="38.25" x14ac:dyDescent="0.2">
      <c r="A134" s="736" t="s">
        <v>3171</v>
      </c>
      <c r="B134" s="736" t="s">
        <v>7326</v>
      </c>
      <c r="C134" s="737" t="s">
        <v>2446</v>
      </c>
      <c r="D134" s="738" t="s">
        <v>170</v>
      </c>
      <c r="E134" s="736">
        <v>1.6</v>
      </c>
      <c r="F134" s="736">
        <v>81.86</v>
      </c>
      <c r="G134" s="736">
        <v>86.39</v>
      </c>
    </row>
    <row r="135" spans="1:7" ht="51" x14ac:dyDescent="0.2">
      <c r="A135" s="736" t="s">
        <v>3171</v>
      </c>
      <c r="B135" s="736" t="s">
        <v>7327</v>
      </c>
      <c r="C135" s="737" t="s">
        <v>3233</v>
      </c>
      <c r="D135" s="738" t="s">
        <v>7037</v>
      </c>
      <c r="E135" s="736">
        <v>3.3048000000000002</v>
      </c>
      <c r="F135" s="736">
        <v>16.18</v>
      </c>
      <c r="G135" s="736">
        <v>16.84</v>
      </c>
    </row>
    <row r="136" spans="1:7" ht="25.5" x14ac:dyDescent="0.2">
      <c r="A136" s="736" t="s">
        <v>3171</v>
      </c>
      <c r="B136" s="736" t="s">
        <v>7328</v>
      </c>
      <c r="C136" s="737" t="s">
        <v>2461</v>
      </c>
      <c r="D136" s="738" t="s">
        <v>7037</v>
      </c>
      <c r="E136" s="736">
        <v>6.952</v>
      </c>
      <c r="F136" s="736">
        <v>16.28</v>
      </c>
      <c r="G136" s="736">
        <v>16.760000000000002</v>
      </c>
    </row>
    <row r="137" spans="1:7" ht="25.5" x14ac:dyDescent="0.2">
      <c r="A137" s="736" t="s">
        <v>3171</v>
      </c>
      <c r="B137" s="736" t="s">
        <v>7329</v>
      </c>
      <c r="C137" s="737" t="s">
        <v>2530</v>
      </c>
      <c r="D137" s="738" t="s">
        <v>170</v>
      </c>
      <c r="E137" s="736">
        <v>0.72</v>
      </c>
      <c r="F137" s="736">
        <v>38.729999999999997</v>
      </c>
      <c r="G137" s="736">
        <v>40.17</v>
      </c>
    </row>
    <row r="138" spans="1:7" ht="38.25" x14ac:dyDescent="0.2">
      <c r="A138" s="736" t="s">
        <v>3171</v>
      </c>
      <c r="B138" s="736" t="s">
        <v>7218</v>
      </c>
      <c r="C138" s="737" t="s">
        <v>6124</v>
      </c>
      <c r="D138" s="738" t="s">
        <v>171</v>
      </c>
      <c r="E138" s="736">
        <v>0.08</v>
      </c>
      <c r="F138" s="736">
        <v>398.96</v>
      </c>
      <c r="G138" s="736">
        <v>406.94</v>
      </c>
    </row>
    <row r="139" spans="1:7" ht="25.5" x14ac:dyDescent="0.2">
      <c r="A139" s="736" t="s">
        <v>3171</v>
      </c>
      <c r="B139" s="736" t="s">
        <v>7342</v>
      </c>
      <c r="C139" s="737" t="s">
        <v>3014</v>
      </c>
      <c r="D139" s="738" t="s">
        <v>169</v>
      </c>
      <c r="E139" s="736">
        <v>1</v>
      </c>
      <c r="F139" s="736">
        <v>84.01</v>
      </c>
      <c r="G139" s="736">
        <v>86.76</v>
      </c>
    </row>
    <row r="141" spans="1:7" ht="25.5" x14ac:dyDescent="0.2">
      <c r="A141" s="732" t="s">
        <v>7182</v>
      </c>
      <c r="B141" s="732" t="s">
        <v>130</v>
      </c>
      <c r="C141" s="733" t="s">
        <v>7183</v>
      </c>
      <c r="D141" s="732" t="s">
        <v>7184</v>
      </c>
      <c r="E141" s="732" t="s">
        <v>7185</v>
      </c>
      <c r="F141" s="734" t="s">
        <v>7186</v>
      </c>
      <c r="G141" s="734" t="s">
        <v>7187</v>
      </c>
    </row>
    <row r="142" spans="1:7" ht="25.5" x14ac:dyDescent="0.2">
      <c r="A142" s="732" t="s">
        <v>5889</v>
      </c>
      <c r="B142" s="732" t="s">
        <v>7343</v>
      </c>
      <c r="C142" s="733" t="s">
        <v>7344</v>
      </c>
      <c r="D142" s="732" t="s">
        <v>7184</v>
      </c>
      <c r="E142" s="732" t="s">
        <v>7185</v>
      </c>
      <c r="F142" s="735">
        <v>2106.61</v>
      </c>
      <c r="G142" s="735">
        <v>2165.1600000000003</v>
      </c>
    </row>
    <row r="143" spans="1:7" ht="38.25" x14ac:dyDescent="0.2">
      <c r="A143" s="736" t="s">
        <v>3171</v>
      </c>
      <c r="B143" s="736" t="s">
        <v>7345</v>
      </c>
      <c r="C143" s="737" t="s">
        <v>4619</v>
      </c>
      <c r="D143" s="738" t="s">
        <v>170</v>
      </c>
      <c r="E143" s="736">
        <v>7.37</v>
      </c>
      <c r="F143" s="736">
        <v>184.33</v>
      </c>
      <c r="G143" s="736">
        <v>189.32</v>
      </c>
    </row>
    <row r="144" spans="1:7" ht="51" x14ac:dyDescent="0.2">
      <c r="A144" s="736" t="s">
        <v>3171</v>
      </c>
      <c r="B144" s="736" t="s">
        <v>7327</v>
      </c>
      <c r="C144" s="737" t="s">
        <v>3233</v>
      </c>
      <c r="D144" s="738" t="s">
        <v>7037</v>
      </c>
      <c r="E144" s="736">
        <v>6.9450000000000003</v>
      </c>
      <c r="F144" s="736">
        <v>16.18</v>
      </c>
      <c r="G144" s="736">
        <v>16.84</v>
      </c>
    </row>
    <row r="145" spans="1:7" ht="25.5" x14ac:dyDescent="0.2">
      <c r="A145" s="736" t="s">
        <v>3171</v>
      </c>
      <c r="B145" s="736" t="s">
        <v>7328</v>
      </c>
      <c r="C145" s="737" t="s">
        <v>2461</v>
      </c>
      <c r="D145" s="738" t="s">
        <v>7037</v>
      </c>
      <c r="E145" s="736">
        <v>11.731</v>
      </c>
      <c r="F145" s="736">
        <v>16.28</v>
      </c>
      <c r="G145" s="736">
        <v>16.760000000000002</v>
      </c>
    </row>
    <row r="146" spans="1:7" ht="38.25" x14ac:dyDescent="0.2">
      <c r="A146" s="736" t="s">
        <v>7190</v>
      </c>
      <c r="B146" s="736" t="s">
        <v>7346</v>
      </c>
      <c r="C146" s="737" t="s">
        <v>7347</v>
      </c>
      <c r="D146" s="738" t="s">
        <v>7225</v>
      </c>
      <c r="E146" s="736">
        <v>3.72</v>
      </c>
      <c r="F146" s="736">
        <v>42.24</v>
      </c>
      <c r="G146" s="736">
        <v>42.24</v>
      </c>
    </row>
    <row r="147" spans="1:7" ht="38.25" x14ac:dyDescent="0.2">
      <c r="A147" s="736" t="s">
        <v>3171</v>
      </c>
      <c r="B147" s="736" t="s">
        <v>7218</v>
      </c>
      <c r="C147" s="737" t="s">
        <v>6124</v>
      </c>
      <c r="D147" s="738" t="s">
        <v>171</v>
      </c>
      <c r="E147" s="736">
        <v>0.312</v>
      </c>
      <c r="F147" s="736">
        <v>398.96</v>
      </c>
      <c r="G147" s="736">
        <v>406.94</v>
      </c>
    </row>
    <row r="148" spans="1:7" ht="51" x14ac:dyDescent="0.2">
      <c r="A148" s="736" t="s">
        <v>3171</v>
      </c>
      <c r="B148" s="736" t="s">
        <v>7333</v>
      </c>
      <c r="C148" s="737" t="s">
        <v>526</v>
      </c>
      <c r="D148" s="738" t="s">
        <v>170</v>
      </c>
      <c r="E148" s="736">
        <v>0.2</v>
      </c>
      <c r="F148" s="736">
        <v>189.13</v>
      </c>
      <c r="G148" s="736">
        <v>193.24</v>
      </c>
    </row>
    <row r="149" spans="1:7" ht="25.5" x14ac:dyDescent="0.2">
      <c r="A149" s="736" t="s">
        <v>3171</v>
      </c>
      <c r="B149" s="736" t="s">
        <v>7348</v>
      </c>
      <c r="C149" s="737" t="s">
        <v>6461</v>
      </c>
      <c r="D149" s="738" t="s">
        <v>170</v>
      </c>
      <c r="E149" s="736">
        <v>5.94</v>
      </c>
      <c r="F149" s="736">
        <v>21.1</v>
      </c>
      <c r="G149" s="736">
        <v>22.49</v>
      </c>
    </row>
    <row r="151" spans="1:7" ht="25.5" x14ac:dyDescent="0.2">
      <c r="A151" s="732" t="s">
        <v>7182</v>
      </c>
      <c r="B151" s="732" t="s">
        <v>130</v>
      </c>
      <c r="C151" s="733" t="s">
        <v>7183</v>
      </c>
      <c r="D151" s="732" t="s">
        <v>7184</v>
      </c>
      <c r="E151" s="732" t="s">
        <v>7185</v>
      </c>
      <c r="F151" s="734" t="s">
        <v>7186</v>
      </c>
      <c r="G151" s="734" t="s">
        <v>7187</v>
      </c>
    </row>
    <row r="152" spans="1:7" ht="51" x14ac:dyDescent="0.2">
      <c r="A152" s="732" t="s">
        <v>5889</v>
      </c>
      <c r="B152" s="732" t="s">
        <v>7349</v>
      </c>
      <c r="C152" s="733" t="s">
        <v>7350</v>
      </c>
      <c r="D152" s="732" t="s">
        <v>7184</v>
      </c>
      <c r="E152" s="732" t="s">
        <v>7185</v>
      </c>
      <c r="F152" s="735">
        <v>1588.97</v>
      </c>
      <c r="G152" s="735">
        <v>1627.81</v>
      </c>
    </row>
    <row r="153" spans="1:7" ht="38.25" x14ac:dyDescent="0.2">
      <c r="A153" s="736" t="s">
        <v>3171</v>
      </c>
      <c r="B153" s="736" t="s">
        <v>7345</v>
      </c>
      <c r="C153" s="737" t="s">
        <v>4619</v>
      </c>
      <c r="D153" s="738" t="s">
        <v>170</v>
      </c>
      <c r="E153" s="736">
        <v>4.7939999999999996</v>
      </c>
      <c r="F153" s="736">
        <v>184.33</v>
      </c>
      <c r="G153" s="736">
        <v>189.32</v>
      </c>
    </row>
    <row r="154" spans="1:7" ht="51" x14ac:dyDescent="0.2">
      <c r="A154" s="736" t="s">
        <v>3171</v>
      </c>
      <c r="B154" s="736" t="s">
        <v>7327</v>
      </c>
      <c r="C154" s="737" t="s">
        <v>3233</v>
      </c>
      <c r="D154" s="738" t="s">
        <v>7037</v>
      </c>
      <c r="E154" s="736">
        <v>2.8952</v>
      </c>
      <c r="F154" s="736">
        <v>16.18</v>
      </c>
      <c r="G154" s="736">
        <v>16.84</v>
      </c>
    </row>
    <row r="155" spans="1:7" ht="25.5" x14ac:dyDescent="0.2">
      <c r="A155" s="736" t="s">
        <v>3171</v>
      </c>
      <c r="B155" s="736" t="s">
        <v>7328</v>
      </c>
      <c r="C155" s="737" t="s">
        <v>2461</v>
      </c>
      <c r="D155" s="738" t="s">
        <v>7037</v>
      </c>
      <c r="E155" s="736">
        <v>4.266</v>
      </c>
      <c r="F155" s="736">
        <v>16.28</v>
      </c>
      <c r="G155" s="736">
        <v>16.760000000000002</v>
      </c>
    </row>
    <row r="156" spans="1:7" ht="38.25" x14ac:dyDescent="0.2">
      <c r="A156" s="736" t="s">
        <v>7190</v>
      </c>
      <c r="B156" s="736" t="s">
        <v>7346</v>
      </c>
      <c r="C156" s="737" t="s">
        <v>7347</v>
      </c>
      <c r="D156" s="738" t="s">
        <v>170</v>
      </c>
      <c r="E156" s="736">
        <v>2.35</v>
      </c>
      <c r="F156" s="736">
        <v>42.24</v>
      </c>
      <c r="G156" s="736">
        <v>42.24</v>
      </c>
    </row>
    <row r="157" spans="1:7" ht="38.25" x14ac:dyDescent="0.2">
      <c r="A157" s="736" t="s">
        <v>3171</v>
      </c>
      <c r="B157" s="736" t="s">
        <v>7218</v>
      </c>
      <c r="C157" s="737" t="s">
        <v>6124</v>
      </c>
      <c r="D157" s="738" t="s">
        <v>171</v>
      </c>
      <c r="E157" s="736">
        <v>0.23499999999999999</v>
      </c>
      <c r="F157" s="736">
        <v>398.96</v>
      </c>
      <c r="G157" s="736">
        <v>406.94</v>
      </c>
    </row>
    <row r="158" spans="1:7" ht="25.5" x14ac:dyDescent="0.2">
      <c r="A158" s="736" t="s">
        <v>3171</v>
      </c>
      <c r="B158" s="736" t="s">
        <v>7348</v>
      </c>
      <c r="C158" s="737" t="s">
        <v>6461</v>
      </c>
      <c r="D158" s="738" t="s">
        <v>170</v>
      </c>
      <c r="E158" s="736">
        <v>5.04</v>
      </c>
      <c r="F158" s="736">
        <v>21.1</v>
      </c>
      <c r="G158" s="736">
        <v>22.49</v>
      </c>
    </row>
    <row r="159" spans="1:7" ht="25.5" x14ac:dyDescent="0.2">
      <c r="A159" s="736" t="s">
        <v>7190</v>
      </c>
      <c r="B159" s="736" t="s">
        <v>7351</v>
      </c>
      <c r="C159" s="737" t="s">
        <v>7352</v>
      </c>
      <c r="D159" s="738" t="s">
        <v>7029</v>
      </c>
      <c r="E159" s="736">
        <v>16.5</v>
      </c>
      <c r="F159" s="736">
        <v>6.54</v>
      </c>
      <c r="G159" s="736">
        <v>6.54</v>
      </c>
    </row>
    <row r="160" spans="1:7" ht="38.25" x14ac:dyDescent="0.2">
      <c r="A160" s="736" t="s">
        <v>7190</v>
      </c>
      <c r="B160" s="736" t="s">
        <v>7353</v>
      </c>
      <c r="C160" s="737" t="s">
        <v>7354</v>
      </c>
      <c r="D160" s="738" t="s">
        <v>7283</v>
      </c>
      <c r="E160" s="736">
        <v>32</v>
      </c>
      <c r="F160" s="736">
        <v>4.83</v>
      </c>
      <c r="G160" s="736">
        <v>4.83</v>
      </c>
    </row>
    <row r="161" spans="1:7" ht="25.5" x14ac:dyDescent="0.2">
      <c r="A161" s="736" t="s">
        <v>3171</v>
      </c>
      <c r="B161" s="736" t="s">
        <v>7355</v>
      </c>
      <c r="C161" s="737" t="s">
        <v>6426</v>
      </c>
      <c r="D161" s="738" t="s">
        <v>170</v>
      </c>
      <c r="E161" s="736">
        <v>1</v>
      </c>
      <c r="F161" s="736">
        <v>27.19</v>
      </c>
      <c r="G161" s="736">
        <v>29.27</v>
      </c>
    </row>
    <row r="163" spans="1:7" ht="25.5" x14ac:dyDescent="0.2">
      <c r="A163" s="732" t="s">
        <v>7182</v>
      </c>
      <c r="B163" s="732" t="s">
        <v>130</v>
      </c>
      <c r="C163" s="733" t="s">
        <v>7183</v>
      </c>
      <c r="D163" s="732" t="s">
        <v>7184</v>
      </c>
      <c r="E163" s="732" t="s">
        <v>7185</v>
      </c>
      <c r="F163" s="734" t="s">
        <v>7186</v>
      </c>
      <c r="G163" s="734" t="s">
        <v>7187</v>
      </c>
    </row>
    <row r="164" spans="1:7" ht="25.5" x14ac:dyDescent="0.2">
      <c r="A164" s="732" t="s">
        <v>5889</v>
      </c>
      <c r="B164" s="732" t="s">
        <v>7356</v>
      </c>
      <c r="C164" s="733" t="s">
        <v>7357</v>
      </c>
      <c r="D164" s="732" t="s">
        <v>7184</v>
      </c>
      <c r="E164" s="732" t="s">
        <v>7185</v>
      </c>
      <c r="F164" s="735">
        <v>3872.41</v>
      </c>
      <c r="G164" s="735">
        <v>3983.11</v>
      </c>
    </row>
    <row r="165" spans="1:7" ht="38.25" x14ac:dyDescent="0.2">
      <c r="A165" s="736" t="s">
        <v>3171</v>
      </c>
      <c r="B165" s="736" t="s">
        <v>7345</v>
      </c>
      <c r="C165" s="737" t="s">
        <v>4619</v>
      </c>
      <c r="D165" s="738" t="s">
        <v>170</v>
      </c>
      <c r="E165" s="736">
        <v>14.16</v>
      </c>
      <c r="F165" s="736">
        <v>184.33</v>
      </c>
      <c r="G165" s="736">
        <v>189.32</v>
      </c>
    </row>
    <row r="166" spans="1:7" ht="51" x14ac:dyDescent="0.2">
      <c r="A166" s="736" t="s">
        <v>3171</v>
      </c>
      <c r="B166" s="736" t="s">
        <v>7327</v>
      </c>
      <c r="C166" s="737" t="s">
        <v>3233</v>
      </c>
      <c r="D166" s="738" t="s">
        <v>7037</v>
      </c>
      <c r="E166" s="736">
        <v>9.8390000000000004</v>
      </c>
      <c r="F166" s="736">
        <v>16.18</v>
      </c>
      <c r="G166" s="736">
        <v>16.84</v>
      </c>
    </row>
    <row r="167" spans="1:7" ht="25.5" x14ac:dyDescent="0.2">
      <c r="A167" s="736" t="s">
        <v>3171</v>
      </c>
      <c r="B167" s="736" t="s">
        <v>7328</v>
      </c>
      <c r="C167" s="737" t="s">
        <v>2461</v>
      </c>
      <c r="D167" s="738" t="s">
        <v>7037</v>
      </c>
      <c r="E167" s="736">
        <v>18.603999999999999</v>
      </c>
      <c r="F167" s="736">
        <v>16.28</v>
      </c>
      <c r="G167" s="736">
        <v>16.760000000000002</v>
      </c>
    </row>
    <row r="168" spans="1:7" ht="38.25" x14ac:dyDescent="0.2">
      <c r="A168" s="736" t="s">
        <v>7190</v>
      </c>
      <c r="B168" s="736" t="s">
        <v>7346</v>
      </c>
      <c r="C168" s="737" t="s">
        <v>7347</v>
      </c>
      <c r="D168" s="738" t="s">
        <v>170</v>
      </c>
      <c r="E168" s="736">
        <v>6.09</v>
      </c>
      <c r="F168" s="736">
        <v>42.24</v>
      </c>
      <c r="G168" s="736">
        <v>42.24</v>
      </c>
    </row>
    <row r="169" spans="1:7" ht="38.25" x14ac:dyDescent="0.2">
      <c r="A169" s="736" t="s">
        <v>3171</v>
      </c>
      <c r="B169" s="736" t="s">
        <v>7218</v>
      </c>
      <c r="C169" s="737" t="s">
        <v>6124</v>
      </c>
      <c r="D169" s="738" t="s">
        <v>171</v>
      </c>
      <c r="E169" s="736">
        <v>0.60899999999999999</v>
      </c>
      <c r="F169" s="736">
        <v>398.96</v>
      </c>
      <c r="G169" s="736">
        <v>406.94</v>
      </c>
    </row>
    <row r="170" spans="1:7" ht="25.5" x14ac:dyDescent="0.2">
      <c r="A170" s="736" t="s">
        <v>3171</v>
      </c>
      <c r="B170" s="736" t="s">
        <v>7348</v>
      </c>
      <c r="C170" s="737" t="s">
        <v>6461</v>
      </c>
      <c r="D170" s="738" t="s">
        <v>170</v>
      </c>
      <c r="E170" s="736">
        <v>14.22</v>
      </c>
      <c r="F170" s="736">
        <v>21.1</v>
      </c>
      <c r="G170" s="736">
        <v>22.49</v>
      </c>
    </row>
    <row r="172" spans="1:7" ht="25.5" x14ac:dyDescent="0.2">
      <c r="A172" s="732" t="s">
        <v>7182</v>
      </c>
      <c r="B172" s="732" t="s">
        <v>130</v>
      </c>
      <c r="C172" s="733" t="s">
        <v>7183</v>
      </c>
      <c r="D172" s="732" t="s">
        <v>7184</v>
      </c>
      <c r="E172" s="732" t="s">
        <v>7185</v>
      </c>
      <c r="F172" s="734" t="s">
        <v>7186</v>
      </c>
      <c r="G172" s="734" t="s">
        <v>7187</v>
      </c>
    </row>
    <row r="173" spans="1:7" ht="25.5" x14ac:dyDescent="0.2">
      <c r="A173" s="732" t="s">
        <v>5889</v>
      </c>
      <c r="B173" s="732" t="s">
        <v>7358</v>
      </c>
      <c r="C173" s="733" t="s">
        <v>7359</v>
      </c>
      <c r="D173" s="732" t="s">
        <v>170</v>
      </c>
      <c r="E173" s="732" t="s">
        <v>7185</v>
      </c>
      <c r="F173" s="735">
        <v>235.73000000000002</v>
      </c>
      <c r="G173" s="735">
        <v>236.41</v>
      </c>
    </row>
    <row r="174" spans="1:7" x14ac:dyDescent="0.2">
      <c r="A174" s="736" t="s">
        <v>7213</v>
      </c>
      <c r="B174" s="736">
        <v>11</v>
      </c>
      <c r="C174" s="737" t="s">
        <v>7360</v>
      </c>
      <c r="D174" s="738" t="s">
        <v>170</v>
      </c>
      <c r="E174" s="736">
        <v>1</v>
      </c>
      <c r="F174" s="736">
        <v>224.66</v>
      </c>
      <c r="G174" s="736">
        <v>224.66</v>
      </c>
    </row>
    <row r="175" spans="1:7" x14ac:dyDescent="0.2">
      <c r="A175" s="736" t="s">
        <v>7190</v>
      </c>
      <c r="B175" s="736" t="s">
        <v>7361</v>
      </c>
      <c r="C175" s="737" t="s">
        <v>7362</v>
      </c>
      <c r="D175" s="738" t="s">
        <v>7037</v>
      </c>
      <c r="E175" s="736">
        <v>0.125</v>
      </c>
      <c r="F175" s="736">
        <v>40.450000000000003</v>
      </c>
      <c r="G175" s="736">
        <v>40.450000000000003</v>
      </c>
    </row>
    <row r="176" spans="1:7" x14ac:dyDescent="0.2">
      <c r="A176" s="736" t="s">
        <v>3171</v>
      </c>
      <c r="B176" s="736" t="s">
        <v>7363</v>
      </c>
      <c r="C176" s="737" t="s">
        <v>7364</v>
      </c>
      <c r="D176" s="738" t="s">
        <v>7195</v>
      </c>
      <c r="E176" s="736">
        <v>0.17100000000000001</v>
      </c>
      <c r="F176" s="736">
        <v>25.41</v>
      </c>
      <c r="G176" s="736">
        <v>28.38</v>
      </c>
    </row>
    <row r="177" spans="1:7" x14ac:dyDescent="0.2">
      <c r="A177" s="736" t="s">
        <v>3171</v>
      </c>
      <c r="B177" s="736" t="s">
        <v>7193</v>
      </c>
      <c r="C177" s="737" t="s">
        <v>7194</v>
      </c>
      <c r="D177" s="738" t="s">
        <v>7195</v>
      </c>
      <c r="E177" s="736">
        <v>8.5000000000000006E-2</v>
      </c>
      <c r="F177" s="736">
        <v>19.78</v>
      </c>
      <c r="G177" s="736">
        <v>21.87</v>
      </c>
    </row>
    <row r="179" spans="1:7" ht="25.5" x14ac:dyDescent="0.2">
      <c r="A179" s="732" t="s">
        <v>7182</v>
      </c>
      <c r="B179" s="732" t="s">
        <v>130</v>
      </c>
      <c r="C179" s="733" t="s">
        <v>7183</v>
      </c>
      <c r="D179" s="732" t="s">
        <v>7184</v>
      </c>
      <c r="E179" s="732" t="s">
        <v>7185</v>
      </c>
      <c r="F179" s="734" t="s">
        <v>7186</v>
      </c>
      <c r="G179" s="734" t="s">
        <v>7187</v>
      </c>
    </row>
    <row r="180" spans="1:7" ht="102" x14ac:dyDescent="0.2">
      <c r="A180" s="732" t="s">
        <v>5889</v>
      </c>
      <c r="B180" s="732" t="s">
        <v>6173</v>
      </c>
      <c r="C180" s="733" t="s">
        <v>7365</v>
      </c>
      <c r="D180" s="732" t="s">
        <v>170</v>
      </c>
      <c r="E180" s="732" t="s">
        <v>7185</v>
      </c>
      <c r="F180" s="735">
        <v>209.15</v>
      </c>
      <c r="G180" s="735">
        <v>210.53000000000003</v>
      </c>
    </row>
    <row r="181" spans="1:7" ht="89.25" x14ac:dyDescent="0.2">
      <c r="A181" s="738" t="s">
        <v>7213</v>
      </c>
      <c r="B181" s="736">
        <v>12</v>
      </c>
      <c r="C181" s="737" t="s">
        <v>7366</v>
      </c>
      <c r="D181" s="738" t="s">
        <v>170</v>
      </c>
      <c r="E181" s="736">
        <v>1</v>
      </c>
      <c r="F181" s="736">
        <v>188.33</v>
      </c>
      <c r="G181" s="736">
        <v>188.33</v>
      </c>
    </row>
    <row r="182" spans="1:7" ht="38.25" x14ac:dyDescent="0.2">
      <c r="A182" s="736" t="s">
        <v>3171</v>
      </c>
      <c r="B182" s="736" t="s">
        <v>7297</v>
      </c>
      <c r="C182" s="737" t="s">
        <v>4298</v>
      </c>
      <c r="D182" s="738" t="s">
        <v>7029</v>
      </c>
      <c r="E182" s="736">
        <v>0.3</v>
      </c>
      <c r="F182" s="736">
        <v>56.26</v>
      </c>
      <c r="G182" s="736">
        <v>59.45</v>
      </c>
    </row>
    <row r="183" spans="1:7" x14ac:dyDescent="0.2">
      <c r="A183" s="736" t="s">
        <v>3171</v>
      </c>
      <c r="B183" s="736" t="s">
        <v>7193</v>
      </c>
      <c r="C183" s="737" t="s">
        <v>7194</v>
      </c>
      <c r="D183" s="738" t="s">
        <v>7195</v>
      </c>
      <c r="E183" s="736">
        <v>0.2</v>
      </c>
      <c r="F183" s="736">
        <v>19.78</v>
      </c>
      <c r="G183" s="736">
        <v>21.87</v>
      </c>
    </row>
    <row r="185" spans="1:7" ht="25.5" x14ac:dyDescent="0.2">
      <c r="A185" s="732" t="s">
        <v>7182</v>
      </c>
      <c r="B185" s="732" t="s">
        <v>130</v>
      </c>
      <c r="C185" s="733" t="s">
        <v>7183</v>
      </c>
      <c r="D185" s="732" t="s">
        <v>7184</v>
      </c>
      <c r="E185" s="732" t="s">
        <v>7185</v>
      </c>
      <c r="F185" s="734" t="s">
        <v>7186</v>
      </c>
      <c r="G185" s="734" t="s">
        <v>7187</v>
      </c>
    </row>
    <row r="186" spans="1:7" ht="25.5" x14ac:dyDescent="0.2">
      <c r="A186" s="732" t="s">
        <v>5889</v>
      </c>
      <c r="B186" s="732" t="s">
        <v>7367</v>
      </c>
      <c r="C186" s="733" t="s">
        <v>7368</v>
      </c>
      <c r="D186" s="732" t="s">
        <v>7029</v>
      </c>
      <c r="E186" s="732" t="s">
        <v>7185</v>
      </c>
      <c r="F186" s="735">
        <v>44.9</v>
      </c>
      <c r="G186" s="735">
        <v>46.629999999999995</v>
      </c>
    </row>
    <row r="187" spans="1:7" ht="25.5" x14ac:dyDescent="0.2">
      <c r="A187" s="736" t="s">
        <v>7190</v>
      </c>
      <c r="B187" s="736" t="s">
        <v>7369</v>
      </c>
      <c r="C187" s="737" t="s">
        <v>7370</v>
      </c>
      <c r="D187" s="738" t="s">
        <v>171</v>
      </c>
      <c r="E187" s="736">
        <v>8.2100000000000006E-2</v>
      </c>
      <c r="F187" s="736">
        <v>57</v>
      </c>
      <c r="G187" s="736">
        <v>57</v>
      </c>
    </row>
    <row r="188" spans="1:7" ht="51" x14ac:dyDescent="0.2">
      <c r="A188" s="736" t="s">
        <v>3171</v>
      </c>
      <c r="B188" s="736" t="s">
        <v>7371</v>
      </c>
      <c r="C188" s="737" t="s">
        <v>7372</v>
      </c>
      <c r="D188" s="738" t="s">
        <v>7039</v>
      </c>
      <c r="E188" s="736">
        <v>3.2442E-3</v>
      </c>
      <c r="F188" s="736">
        <v>196.95</v>
      </c>
      <c r="G188" s="736">
        <v>199.27</v>
      </c>
    </row>
    <row r="189" spans="1:7" ht="25.5" x14ac:dyDescent="0.2">
      <c r="A189" s="736" t="s">
        <v>7190</v>
      </c>
      <c r="B189" s="736" t="s">
        <v>7373</v>
      </c>
      <c r="C189" s="737" t="s">
        <v>7374</v>
      </c>
      <c r="D189" s="738" t="s">
        <v>7029</v>
      </c>
      <c r="E189" s="736">
        <v>1</v>
      </c>
      <c r="F189" s="736">
        <v>12</v>
      </c>
      <c r="G189" s="736">
        <v>12</v>
      </c>
    </row>
    <row r="190" spans="1:7" ht="25.5" x14ac:dyDescent="0.2">
      <c r="A190" s="736" t="s">
        <v>3171</v>
      </c>
      <c r="B190" s="736" t="s">
        <v>7375</v>
      </c>
      <c r="C190" s="737" t="s">
        <v>7376</v>
      </c>
      <c r="D190" s="738" t="s">
        <v>7195</v>
      </c>
      <c r="E190" s="736">
        <v>1.7500000000000002E-2</v>
      </c>
      <c r="F190" s="736">
        <v>24.79</v>
      </c>
      <c r="G190" s="736">
        <v>27.76</v>
      </c>
    </row>
    <row r="191" spans="1:7" x14ac:dyDescent="0.2">
      <c r="A191" s="736" t="s">
        <v>3171</v>
      </c>
      <c r="B191" s="736" t="s">
        <v>7193</v>
      </c>
      <c r="C191" s="737" t="s">
        <v>7194</v>
      </c>
      <c r="D191" s="738" t="s">
        <v>7195</v>
      </c>
      <c r="E191" s="736">
        <v>0.79930000000000001</v>
      </c>
      <c r="F191" s="736">
        <v>19.78</v>
      </c>
      <c r="G191" s="736">
        <v>21.87</v>
      </c>
    </row>
    <row r="192" spans="1:7" ht="38.25" x14ac:dyDescent="0.2">
      <c r="A192" s="736" t="s">
        <v>3171</v>
      </c>
      <c r="B192" s="736" t="s">
        <v>7377</v>
      </c>
      <c r="C192" s="737" t="s">
        <v>7378</v>
      </c>
      <c r="D192" s="738" t="s">
        <v>7039</v>
      </c>
      <c r="E192" s="736">
        <v>7.6E-3</v>
      </c>
      <c r="F192" s="736">
        <v>11.73</v>
      </c>
      <c r="G192" s="736">
        <v>11.73</v>
      </c>
    </row>
    <row r="193" spans="1:7" ht="38.25" x14ac:dyDescent="0.2">
      <c r="A193" s="736" t="s">
        <v>7190</v>
      </c>
      <c r="B193" s="736" t="s">
        <v>7379</v>
      </c>
      <c r="C193" s="737" t="s">
        <v>7380</v>
      </c>
      <c r="D193" s="738" t="s">
        <v>7225</v>
      </c>
      <c r="E193" s="736">
        <v>1.5</v>
      </c>
      <c r="F193" s="736">
        <v>7.52</v>
      </c>
      <c r="G193" s="736">
        <v>7.52</v>
      </c>
    </row>
    <row r="195" spans="1:7" ht="25.5" x14ac:dyDescent="0.2">
      <c r="A195" s="732" t="s">
        <v>7182</v>
      </c>
      <c r="B195" s="732" t="s">
        <v>130</v>
      </c>
      <c r="C195" s="733" t="s">
        <v>7183</v>
      </c>
      <c r="D195" s="732" t="s">
        <v>7184</v>
      </c>
      <c r="E195" s="732" t="s">
        <v>7185</v>
      </c>
      <c r="F195" s="734" t="s">
        <v>7186</v>
      </c>
      <c r="G195" s="734" t="s">
        <v>7187</v>
      </c>
    </row>
    <row r="196" spans="1:7" ht="25.5" x14ac:dyDescent="0.2">
      <c r="A196" s="732" t="s">
        <v>5889</v>
      </c>
      <c r="B196" s="732" t="s">
        <v>7381</v>
      </c>
      <c r="C196" s="733" t="s">
        <v>7382</v>
      </c>
      <c r="D196" s="732" t="s">
        <v>7184</v>
      </c>
      <c r="E196" s="732" t="s">
        <v>7185</v>
      </c>
      <c r="F196" s="735">
        <v>95.21</v>
      </c>
      <c r="G196" s="735">
        <v>96.72</v>
      </c>
    </row>
    <row r="197" spans="1:7" ht="25.5" x14ac:dyDescent="0.2">
      <c r="A197" s="736" t="s">
        <v>7190</v>
      </c>
      <c r="B197" s="736" t="s">
        <v>7383</v>
      </c>
      <c r="C197" s="737" t="s">
        <v>7384</v>
      </c>
      <c r="D197" s="738" t="s">
        <v>7184</v>
      </c>
      <c r="E197" s="736">
        <v>1</v>
      </c>
      <c r="F197" s="736">
        <v>52.4</v>
      </c>
      <c r="G197" s="736">
        <v>52.4</v>
      </c>
    </row>
    <row r="198" spans="1:7" x14ac:dyDescent="0.2">
      <c r="A198" s="736" t="s">
        <v>7190</v>
      </c>
      <c r="B198" s="736" t="s">
        <v>7385</v>
      </c>
      <c r="C198" s="737" t="s">
        <v>7386</v>
      </c>
      <c r="D198" s="738" t="s">
        <v>7184</v>
      </c>
      <c r="E198" s="736">
        <v>1</v>
      </c>
      <c r="F198" s="736">
        <v>29.98</v>
      </c>
      <c r="G198" s="736">
        <v>29.98</v>
      </c>
    </row>
    <row r="199" spans="1:7" x14ac:dyDescent="0.2">
      <c r="A199" s="736" t="s">
        <v>3171</v>
      </c>
      <c r="B199" s="736" t="s">
        <v>7269</v>
      </c>
      <c r="C199" s="737" t="s">
        <v>7270</v>
      </c>
      <c r="D199" s="738" t="s">
        <v>7195</v>
      </c>
      <c r="E199" s="736">
        <v>0.5</v>
      </c>
      <c r="F199" s="736">
        <v>25.67</v>
      </c>
      <c r="G199" s="736">
        <v>28.68</v>
      </c>
    </row>
    <row r="201" spans="1:7" ht="25.5" x14ac:dyDescent="0.2">
      <c r="A201" s="732" t="s">
        <v>7182</v>
      </c>
      <c r="B201" s="732" t="s">
        <v>130</v>
      </c>
      <c r="C201" s="733" t="s">
        <v>7183</v>
      </c>
      <c r="D201" s="732" t="s">
        <v>7184</v>
      </c>
      <c r="E201" s="732" t="s">
        <v>7185</v>
      </c>
      <c r="F201" s="734" t="s">
        <v>7186</v>
      </c>
      <c r="G201" s="734" t="s">
        <v>7187</v>
      </c>
    </row>
    <row r="202" spans="1:7" ht="25.5" x14ac:dyDescent="0.2">
      <c r="A202" s="732" t="s">
        <v>5889</v>
      </c>
      <c r="B202" s="732" t="s">
        <v>7387</v>
      </c>
      <c r="C202" s="733" t="s">
        <v>7388</v>
      </c>
      <c r="D202" s="732" t="s">
        <v>7184</v>
      </c>
      <c r="E202" s="732" t="s">
        <v>7185</v>
      </c>
      <c r="F202" s="735">
        <v>127.52</v>
      </c>
      <c r="G202" s="735">
        <v>129.67000000000002</v>
      </c>
    </row>
    <row r="203" spans="1:7" ht="38.25" x14ac:dyDescent="0.2">
      <c r="A203" s="736" t="s">
        <v>7190</v>
      </c>
      <c r="B203" s="736" t="s">
        <v>7281</v>
      </c>
      <c r="C203" s="737" t="s">
        <v>7282</v>
      </c>
      <c r="D203" s="738" t="s">
        <v>7184</v>
      </c>
      <c r="E203" s="736">
        <v>3</v>
      </c>
      <c r="F203" s="736">
        <v>1.1299999999999999</v>
      </c>
      <c r="G203" s="736">
        <v>1.1299999999999999</v>
      </c>
    </row>
    <row r="204" spans="1:7" x14ac:dyDescent="0.2">
      <c r="A204" s="736" t="s">
        <v>7213</v>
      </c>
      <c r="B204" s="736">
        <v>14</v>
      </c>
      <c r="C204" s="744" t="s">
        <v>7389</v>
      </c>
      <c r="D204" s="738" t="s">
        <v>7184</v>
      </c>
      <c r="E204" s="736">
        <v>1</v>
      </c>
      <c r="F204" s="736">
        <v>105.12</v>
      </c>
      <c r="G204" s="736">
        <v>105.12</v>
      </c>
    </row>
    <row r="205" spans="1:7" ht="25.5" x14ac:dyDescent="0.2">
      <c r="A205" s="736" t="s">
        <v>3171</v>
      </c>
      <c r="B205" s="736" t="s">
        <v>7285</v>
      </c>
      <c r="C205" s="737" t="s">
        <v>7286</v>
      </c>
      <c r="D205" s="738" t="s">
        <v>7195</v>
      </c>
      <c r="E205" s="736">
        <v>0.40570000000000001</v>
      </c>
      <c r="F205" s="736">
        <v>21.21</v>
      </c>
      <c r="G205" s="736">
        <v>23.51</v>
      </c>
    </row>
    <row r="206" spans="1:7" x14ac:dyDescent="0.2">
      <c r="A206" s="736" t="s">
        <v>3171</v>
      </c>
      <c r="B206" s="736" t="s">
        <v>7269</v>
      </c>
      <c r="C206" s="737" t="s">
        <v>7270</v>
      </c>
      <c r="D206" s="738" t="s">
        <v>7195</v>
      </c>
      <c r="E206" s="736">
        <v>0.40570000000000001</v>
      </c>
      <c r="F206" s="736">
        <v>25.67</v>
      </c>
      <c r="G206" s="736">
        <v>28.68</v>
      </c>
    </row>
    <row r="208" spans="1:7" ht="25.5" x14ac:dyDescent="0.2">
      <c r="A208" s="732" t="s">
        <v>7182</v>
      </c>
      <c r="B208" s="732" t="s">
        <v>130</v>
      </c>
      <c r="C208" s="733" t="s">
        <v>7183</v>
      </c>
      <c r="D208" s="732" t="s">
        <v>7184</v>
      </c>
      <c r="E208" s="732" t="s">
        <v>7185</v>
      </c>
      <c r="F208" s="734" t="s">
        <v>7186</v>
      </c>
      <c r="G208" s="734" t="s">
        <v>7187</v>
      </c>
    </row>
    <row r="209" spans="1:7" ht="38.25" x14ac:dyDescent="0.2">
      <c r="A209" s="732" t="s">
        <v>5889</v>
      </c>
      <c r="B209" s="732" t="s">
        <v>7390</v>
      </c>
      <c r="C209" s="733" t="s">
        <v>7391</v>
      </c>
      <c r="D209" s="732" t="s">
        <v>7184</v>
      </c>
      <c r="E209" s="732" t="s">
        <v>7185</v>
      </c>
      <c r="F209" s="735">
        <v>1516.8400000000001</v>
      </c>
      <c r="G209" s="735">
        <v>1527.9</v>
      </c>
    </row>
    <row r="210" spans="1:7" ht="25.5" x14ac:dyDescent="0.2">
      <c r="A210" s="736" t="s">
        <v>7190</v>
      </c>
      <c r="B210" s="736" t="s">
        <v>7392</v>
      </c>
      <c r="C210" s="737" t="s">
        <v>7393</v>
      </c>
      <c r="D210" s="738" t="s">
        <v>7184</v>
      </c>
      <c r="E210" s="736">
        <v>1.5</v>
      </c>
      <c r="F210" s="736">
        <v>587.87</v>
      </c>
      <c r="G210" s="736">
        <v>587.87</v>
      </c>
    </row>
    <row r="211" spans="1:7" ht="25.5" x14ac:dyDescent="0.2">
      <c r="A211" s="736" t="s">
        <v>3171</v>
      </c>
      <c r="B211" s="736" t="s">
        <v>7394</v>
      </c>
      <c r="C211" s="737" t="s">
        <v>5135</v>
      </c>
      <c r="D211" s="738" t="s">
        <v>7184</v>
      </c>
      <c r="E211" s="736">
        <v>1</v>
      </c>
      <c r="F211" s="736">
        <v>542.74</v>
      </c>
      <c r="G211" s="736">
        <v>544.67999999999995</v>
      </c>
    </row>
    <row r="212" spans="1:7" x14ac:dyDescent="0.2">
      <c r="A212" s="736" t="s">
        <v>3171</v>
      </c>
      <c r="B212" s="736" t="s">
        <v>7269</v>
      </c>
      <c r="C212" s="737" t="s">
        <v>7270</v>
      </c>
      <c r="D212" s="738" t="s">
        <v>7195</v>
      </c>
      <c r="E212" s="736">
        <v>2.5</v>
      </c>
      <c r="F212" s="736">
        <v>25.67</v>
      </c>
      <c r="G212" s="736">
        <v>28.68</v>
      </c>
    </row>
    <row r="213" spans="1:7" ht="38.25" x14ac:dyDescent="0.2">
      <c r="A213" s="736" t="s">
        <v>3171</v>
      </c>
      <c r="B213" s="736" t="s">
        <v>7297</v>
      </c>
      <c r="C213" s="737" t="s">
        <v>4298</v>
      </c>
      <c r="D213" s="738" t="s">
        <v>7029</v>
      </c>
      <c r="E213" s="736">
        <v>0.5</v>
      </c>
      <c r="F213" s="736">
        <v>56.26</v>
      </c>
      <c r="G213" s="736">
        <v>59.45</v>
      </c>
    </row>
    <row r="215" spans="1:7" ht="25.5" x14ac:dyDescent="0.2">
      <c r="A215" s="732" t="s">
        <v>7182</v>
      </c>
      <c r="B215" s="732" t="s">
        <v>130</v>
      </c>
      <c r="C215" s="733" t="s">
        <v>7183</v>
      </c>
      <c r="D215" s="732" t="s">
        <v>7184</v>
      </c>
      <c r="E215" s="732" t="s">
        <v>7185</v>
      </c>
      <c r="F215" s="734" t="s">
        <v>7186</v>
      </c>
      <c r="G215" s="734" t="s">
        <v>7187</v>
      </c>
    </row>
    <row r="216" spans="1:7" ht="38.25" x14ac:dyDescent="0.2">
      <c r="A216" s="732" t="s">
        <v>5889</v>
      </c>
      <c r="B216" s="732" t="s">
        <v>7395</v>
      </c>
      <c r="C216" s="733" t="s">
        <v>7396</v>
      </c>
      <c r="D216" s="732" t="s">
        <v>7184</v>
      </c>
      <c r="E216" s="732" t="s">
        <v>7185</v>
      </c>
      <c r="F216" s="735">
        <v>3557.8500000000004</v>
      </c>
      <c r="G216" s="735">
        <v>3575.3799999999997</v>
      </c>
    </row>
    <row r="217" spans="1:7" ht="38.25" x14ac:dyDescent="0.2">
      <c r="A217" s="736" t="s">
        <v>3171</v>
      </c>
      <c r="B217" s="736" t="s">
        <v>7297</v>
      </c>
      <c r="C217" s="737" t="s">
        <v>4298</v>
      </c>
      <c r="D217" s="738" t="s">
        <v>7029</v>
      </c>
      <c r="E217" s="736">
        <v>1</v>
      </c>
      <c r="F217" s="736">
        <v>56.26</v>
      </c>
      <c r="G217" s="736">
        <v>59.45</v>
      </c>
    </row>
    <row r="218" spans="1:7" ht="25.5" x14ac:dyDescent="0.2">
      <c r="A218" s="736" t="s">
        <v>7190</v>
      </c>
      <c r="B218" s="736" t="s">
        <v>7397</v>
      </c>
      <c r="C218" s="737" t="s">
        <v>7398</v>
      </c>
      <c r="D218" s="738" t="s">
        <v>7283</v>
      </c>
      <c r="E218" s="736">
        <v>1</v>
      </c>
      <c r="F218" s="736">
        <v>2388.52</v>
      </c>
      <c r="G218" s="736">
        <v>2388.52</v>
      </c>
    </row>
    <row r="219" spans="1:7" x14ac:dyDescent="0.2">
      <c r="A219" s="736" t="s">
        <v>3171</v>
      </c>
      <c r="B219" s="736" t="s">
        <v>7269</v>
      </c>
      <c r="C219" s="737" t="s">
        <v>7270</v>
      </c>
      <c r="D219" s="738" t="s">
        <v>7195</v>
      </c>
      <c r="E219" s="736">
        <v>3</v>
      </c>
      <c r="F219" s="736">
        <v>25.67</v>
      </c>
      <c r="G219" s="736">
        <v>28.68</v>
      </c>
    </row>
    <row r="220" spans="1:7" x14ac:dyDescent="0.2">
      <c r="A220" s="736" t="s">
        <v>7213</v>
      </c>
      <c r="B220" s="736" t="s">
        <v>7399</v>
      </c>
      <c r="C220" s="737" t="s">
        <v>7400</v>
      </c>
      <c r="D220" s="738" t="s">
        <v>7184</v>
      </c>
      <c r="E220" s="736">
        <v>2</v>
      </c>
      <c r="F220" s="736">
        <v>307.31</v>
      </c>
      <c r="G220" s="736">
        <v>307.31</v>
      </c>
    </row>
    <row r="221" spans="1:7" ht="25.5" x14ac:dyDescent="0.2">
      <c r="A221" s="738" t="s">
        <v>5889</v>
      </c>
      <c r="B221" s="738" t="s">
        <v>7290</v>
      </c>
      <c r="C221" s="737" t="s">
        <v>7291</v>
      </c>
      <c r="D221" s="738" t="s">
        <v>7184</v>
      </c>
      <c r="E221" s="736">
        <v>1</v>
      </c>
      <c r="F221" s="736">
        <v>421.44000000000005</v>
      </c>
      <c r="G221" s="736">
        <v>426.75</v>
      </c>
    </row>
    <row r="223" spans="1:7" ht="25.5" x14ac:dyDescent="0.2">
      <c r="A223" s="732" t="s">
        <v>7182</v>
      </c>
      <c r="B223" s="732" t="s">
        <v>130</v>
      </c>
      <c r="C223" s="733" t="s">
        <v>7183</v>
      </c>
      <c r="D223" s="732" t="s">
        <v>7184</v>
      </c>
      <c r="E223" s="732" t="s">
        <v>7185</v>
      </c>
      <c r="F223" s="734" t="s">
        <v>7186</v>
      </c>
      <c r="G223" s="734" t="s">
        <v>7187</v>
      </c>
    </row>
    <row r="224" spans="1:7" ht="38.25" x14ac:dyDescent="0.2">
      <c r="A224" s="732" t="s">
        <v>5889</v>
      </c>
      <c r="B224" s="732" t="s">
        <v>7401</v>
      </c>
      <c r="C224" s="733" t="s">
        <v>7402</v>
      </c>
      <c r="D224" s="732" t="s">
        <v>7184</v>
      </c>
      <c r="E224" s="732" t="s">
        <v>7185</v>
      </c>
      <c r="F224" s="735">
        <v>3865.1600000000003</v>
      </c>
      <c r="G224" s="735">
        <v>3882.6899999999996</v>
      </c>
    </row>
    <row r="225" spans="1:7" ht="38.25" x14ac:dyDescent="0.2">
      <c r="A225" s="736" t="s">
        <v>3171</v>
      </c>
      <c r="B225" s="736" t="s">
        <v>7297</v>
      </c>
      <c r="C225" s="737" t="s">
        <v>4298</v>
      </c>
      <c r="D225" s="738" t="s">
        <v>7029</v>
      </c>
      <c r="E225" s="736">
        <v>1</v>
      </c>
      <c r="F225" s="736">
        <v>56.26</v>
      </c>
      <c r="G225" s="736">
        <v>59.45</v>
      </c>
    </row>
    <row r="226" spans="1:7" ht="25.5" x14ac:dyDescent="0.2">
      <c r="A226" s="736" t="s">
        <v>7190</v>
      </c>
      <c r="B226" s="736" t="s">
        <v>7397</v>
      </c>
      <c r="C226" s="737" t="s">
        <v>7398</v>
      </c>
      <c r="D226" s="738" t="s">
        <v>7283</v>
      </c>
      <c r="E226" s="736">
        <v>1</v>
      </c>
      <c r="F226" s="736">
        <v>2388.52</v>
      </c>
      <c r="G226" s="736">
        <v>2388.52</v>
      </c>
    </row>
    <row r="227" spans="1:7" x14ac:dyDescent="0.2">
      <c r="A227" s="736" t="s">
        <v>3171</v>
      </c>
      <c r="B227" s="736" t="s">
        <v>7269</v>
      </c>
      <c r="C227" s="737" t="s">
        <v>7270</v>
      </c>
      <c r="D227" s="738" t="s">
        <v>7195</v>
      </c>
      <c r="E227" s="736">
        <v>3</v>
      </c>
      <c r="F227" s="736">
        <v>25.67</v>
      </c>
      <c r="G227" s="736">
        <v>28.68</v>
      </c>
    </row>
    <row r="228" spans="1:7" x14ac:dyDescent="0.2">
      <c r="A228" s="736" t="s">
        <v>7213</v>
      </c>
      <c r="B228" s="736" t="s">
        <v>7399</v>
      </c>
      <c r="C228" s="737" t="s">
        <v>7400</v>
      </c>
      <c r="D228" s="738" t="s">
        <v>7184</v>
      </c>
      <c r="E228" s="736">
        <v>2</v>
      </c>
      <c r="F228" s="736">
        <v>307.31</v>
      </c>
      <c r="G228" s="736">
        <v>307.31</v>
      </c>
    </row>
    <row r="229" spans="1:7" ht="25.5" x14ac:dyDescent="0.2">
      <c r="A229" s="738" t="s">
        <v>5889</v>
      </c>
      <c r="B229" s="738" t="s">
        <v>7290</v>
      </c>
      <c r="C229" s="737" t="str">
        <f>C82</f>
        <v>SUPORTE METÁLICO COM CRUZETA PARA DOIS REFLETORES- FORNECIMENTO E INSTALAÇÃO</v>
      </c>
      <c r="D229" s="738" t="str">
        <f>D82</f>
        <v>UNIDADE</v>
      </c>
      <c r="E229" s="736">
        <v>1</v>
      </c>
      <c r="F229" s="736">
        <v>421.44000000000005</v>
      </c>
      <c r="G229" s="736">
        <v>426.75</v>
      </c>
    </row>
    <row r="231" spans="1:7" ht="25.5" x14ac:dyDescent="0.2">
      <c r="A231" s="732" t="s">
        <v>7182</v>
      </c>
      <c r="B231" s="732" t="s">
        <v>130</v>
      </c>
      <c r="C231" s="733" t="s">
        <v>7183</v>
      </c>
      <c r="D231" s="732" t="s">
        <v>7184</v>
      </c>
      <c r="E231" s="732" t="s">
        <v>7185</v>
      </c>
      <c r="F231" s="734" t="s">
        <v>7186</v>
      </c>
      <c r="G231" s="734" t="s">
        <v>7187</v>
      </c>
    </row>
    <row r="232" spans="1:7" ht="38.25" x14ac:dyDescent="0.2">
      <c r="A232" s="732" t="s">
        <v>5889</v>
      </c>
      <c r="B232" s="732" t="s">
        <v>7403</v>
      </c>
      <c r="C232" s="733" t="s">
        <v>7404</v>
      </c>
      <c r="D232" s="732" t="s">
        <v>7184</v>
      </c>
      <c r="E232" s="732" t="s">
        <v>7185</v>
      </c>
      <c r="F232" s="735">
        <v>2612.5899999999997</v>
      </c>
      <c r="G232" s="735">
        <v>2671.56</v>
      </c>
    </row>
    <row r="233" spans="1:7" ht="38.25" x14ac:dyDescent="0.2">
      <c r="A233" s="736" t="s">
        <v>3171</v>
      </c>
      <c r="B233" s="736" t="s">
        <v>7405</v>
      </c>
      <c r="C233" s="737" t="s">
        <v>5047</v>
      </c>
      <c r="D233" s="738" t="s">
        <v>169</v>
      </c>
      <c r="E233" s="736">
        <v>1</v>
      </c>
      <c r="F233" s="736">
        <v>1646.35</v>
      </c>
      <c r="G233" s="743">
        <v>1692.76</v>
      </c>
    </row>
    <row r="234" spans="1:7" ht="25.5" x14ac:dyDescent="0.2">
      <c r="A234" s="736" t="s">
        <v>7190</v>
      </c>
      <c r="B234" s="736" t="s">
        <v>7406</v>
      </c>
      <c r="C234" s="737" t="s">
        <v>7407</v>
      </c>
      <c r="D234" s="738" t="s">
        <v>7283</v>
      </c>
      <c r="E234" s="736">
        <v>1</v>
      </c>
      <c r="F234" s="736">
        <v>485.41</v>
      </c>
      <c r="G234" s="736">
        <v>485.41</v>
      </c>
    </row>
    <row r="235" spans="1:7" ht="63.75" x14ac:dyDescent="0.2">
      <c r="A235" s="736" t="s">
        <v>3171</v>
      </c>
      <c r="B235" s="736" t="s">
        <v>7408</v>
      </c>
      <c r="C235" s="737" t="s">
        <v>3579</v>
      </c>
      <c r="D235" s="738" t="s">
        <v>169</v>
      </c>
      <c r="E235" s="736">
        <v>1</v>
      </c>
      <c r="F235" s="736">
        <v>480.83</v>
      </c>
      <c r="G235" s="736">
        <v>493.39</v>
      </c>
    </row>
    <row r="237" spans="1:7" ht="25.5" x14ac:dyDescent="0.2">
      <c r="A237" s="732" t="s">
        <v>7182</v>
      </c>
      <c r="B237" s="732" t="s">
        <v>130</v>
      </c>
      <c r="C237" s="733" t="s">
        <v>7183</v>
      </c>
      <c r="D237" s="732" t="s">
        <v>7184</v>
      </c>
      <c r="E237" s="732" t="s">
        <v>7185</v>
      </c>
      <c r="F237" s="734" t="s">
        <v>7186</v>
      </c>
      <c r="G237" s="734" t="s">
        <v>7187</v>
      </c>
    </row>
    <row r="238" spans="1:7" ht="63.75" x14ac:dyDescent="0.2">
      <c r="A238" s="732" t="s">
        <v>5889</v>
      </c>
      <c r="B238" s="732" t="s">
        <v>7409</v>
      </c>
      <c r="C238" s="733" t="s">
        <v>7410</v>
      </c>
      <c r="D238" s="732" t="s">
        <v>7184</v>
      </c>
      <c r="E238" s="732" t="s">
        <v>7185</v>
      </c>
      <c r="F238" s="735">
        <v>2657.89</v>
      </c>
      <c r="G238" s="735">
        <v>2658.93</v>
      </c>
    </row>
    <row r="239" spans="1:7" ht="51" x14ac:dyDescent="0.2">
      <c r="A239" s="736" t="s">
        <v>7213</v>
      </c>
      <c r="B239" s="736">
        <v>13</v>
      </c>
      <c r="C239" s="737" t="str">
        <f>[4]Cotações!B71</f>
        <v>BANCO DE MADEIRA SEM ENCOSTO, ALTURA 430MM, LARGURA DE 550MM E COMPRIMENTO DE 1820MM, COM 9 RIPAS DE MADEIRA MACIÇA DE 30X40MM, COMPRIMENTO 1,80M, EM ESTRUTURA DE LIGA DE ALUMÍNIO</v>
      </c>
      <c r="D239" s="738" t="str">
        <f>[4]Cotações!C71</f>
        <v>UNIDADE</v>
      </c>
      <c r="E239" s="736">
        <v>1</v>
      </c>
      <c r="F239" s="743">
        <v>2648</v>
      </c>
      <c r="G239" s="743">
        <v>2648</v>
      </c>
    </row>
    <row r="240" spans="1:7" x14ac:dyDescent="0.2">
      <c r="A240" s="736" t="s">
        <v>3171</v>
      </c>
      <c r="B240" s="736" t="s">
        <v>7193</v>
      </c>
      <c r="C240" s="737" t="s">
        <v>7194</v>
      </c>
      <c r="D240" s="738" t="s">
        <v>7195</v>
      </c>
      <c r="E240" s="736">
        <v>0.5</v>
      </c>
      <c r="F240" s="736">
        <v>19.78</v>
      </c>
      <c r="G240" s="736">
        <v>21.87</v>
      </c>
    </row>
    <row r="242" spans="1:7" ht="25.5" x14ac:dyDescent="0.2">
      <c r="A242" s="732" t="s">
        <v>7182</v>
      </c>
      <c r="B242" s="732" t="s">
        <v>130</v>
      </c>
      <c r="C242" s="733" t="s">
        <v>7183</v>
      </c>
      <c r="D242" s="732" t="s">
        <v>7184</v>
      </c>
      <c r="E242" s="732" t="s">
        <v>7185</v>
      </c>
      <c r="F242" s="734" t="s">
        <v>7186</v>
      </c>
      <c r="G242" s="734" t="s">
        <v>7187</v>
      </c>
    </row>
    <row r="243" spans="1:7" x14ac:dyDescent="0.2">
      <c r="A243" s="732" t="s">
        <v>5889</v>
      </c>
      <c r="B243" s="732" t="s">
        <v>7411</v>
      </c>
      <c r="C243" s="733" t="s">
        <v>7412</v>
      </c>
      <c r="D243" s="732" t="s">
        <v>7184</v>
      </c>
      <c r="E243" s="732" t="s">
        <v>7185</v>
      </c>
      <c r="F243" s="735">
        <v>52.400000000000006</v>
      </c>
      <c r="G243" s="735">
        <v>53</v>
      </c>
    </row>
    <row r="244" spans="1:7" x14ac:dyDescent="0.2">
      <c r="A244" s="736" t="s">
        <v>7213</v>
      </c>
      <c r="B244" s="736">
        <v>15</v>
      </c>
      <c r="C244" s="737" t="str">
        <f>[4]Cotações!B85</f>
        <v>CAIXA DE PASSAGEM 150X150X80MM METÁLICA COM TAMPA</v>
      </c>
      <c r="D244" s="738" t="str">
        <f>[4]Cotações!C85</f>
        <v>UNIDADE</v>
      </c>
      <c r="E244" s="736">
        <v>1</v>
      </c>
      <c r="F244" s="743">
        <v>47.27</v>
      </c>
      <c r="G244" s="743">
        <v>47.27</v>
      </c>
    </row>
    <row r="245" spans="1:7" x14ac:dyDescent="0.2">
      <c r="A245" s="736" t="s">
        <v>3171</v>
      </c>
      <c r="B245" s="736" t="s">
        <v>7269</v>
      </c>
      <c r="C245" s="737" t="s">
        <v>7270</v>
      </c>
      <c r="D245" s="738" t="s">
        <v>7195</v>
      </c>
      <c r="E245" s="736">
        <v>0.2</v>
      </c>
      <c r="F245" s="736">
        <v>25.67</v>
      </c>
      <c r="G245" s="736">
        <v>28.68</v>
      </c>
    </row>
    <row r="247" spans="1:7" ht="25.5" x14ac:dyDescent="0.2">
      <c r="A247" s="732" t="s">
        <v>7182</v>
      </c>
      <c r="B247" s="732" t="s">
        <v>130</v>
      </c>
      <c r="C247" s="733" t="s">
        <v>7183</v>
      </c>
      <c r="D247" s="732" t="s">
        <v>7184</v>
      </c>
      <c r="E247" s="732" t="s">
        <v>7185</v>
      </c>
      <c r="F247" s="734" t="s">
        <v>7186</v>
      </c>
      <c r="G247" s="734" t="s">
        <v>7187</v>
      </c>
    </row>
    <row r="248" spans="1:7" x14ac:dyDescent="0.2">
      <c r="A248" s="732" t="s">
        <v>5889</v>
      </c>
      <c r="B248" s="732" t="s">
        <v>7413</v>
      </c>
      <c r="C248" s="733" t="s">
        <v>7414</v>
      </c>
      <c r="D248" s="732" t="s">
        <v>7184</v>
      </c>
      <c r="E248" s="732" t="s">
        <v>7185</v>
      </c>
      <c r="F248" s="746">
        <v>470.67</v>
      </c>
      <c r="G248" s="746">
        <v>470.67</v>
      </c>
    </row>
    <row r="249" spans="1:7" x14ac:dyDescent="0.2">
      <c r="A249" s="736" t="s">
        <v>7415</v>
      </c>
      <c r="B249" s="736">
        <v>2003475</v>
      </c>
      <c r="C249" s="737" t="s">
        <v>7414</v>
      </c>
      <c r="D249" s="738" t="s">
        <v>7184</v>
      </c>
      <c r="E249" s="736">
        <v>1</v>
      </c>
      <c r="F249" s="743">
        <v>470.67</v>
      </c>
      <c r="G249" s="743">
        <v>470.67</v>
      </c>
    </row>
    <row r="251" spans="1:7" ht="25.5" x14ac:dyDescent="0.2">
      <c r="A251" s="732" t="s">
        <v>7182</v>
      </c>
      <c r="B251" s="732" t="s">
        <v>130</v>
      </c>
      <c r="C251" s="733" t="s">
        <v>7183</v>
      </c>
      <c r="D251" s="732" t="s">
        <v>7184</v>
      </c>
      <c r="E251" s="732" t="s">
        <v>7185</v>
      </c>
      <c r="F251" s="734" t="s">
        <v>7186</v>
      </c>
      <c r="G251" s="734" t="s">
        <v>7187</v>
      </c>
    </row>
    <row r="252" spans="1:7" x14ac:dyDescent="0.2">
      <c r="A252" s="732" t="s">
        <v>5889</v>
      </c>
      <c r="B252" s="732" t="s">
        <v>7416</v>
      </c>
      <c r="C252" s="733" t="s">
        <v>7417</v>
      </c>
      <c r="D252" s="732" t="s">
        <v>7184</v>
      </c>
      <c r="E252" s="732" t="s">
        <v>7185</v>
      </c>
      <c r="F252" s="735">
        <v>81.040000000000006</v>
      </c>
      <c r="G252" s="735">
        <v>83.6</v>
      </c>
    </row>
    <row r="253" spans="1:7" ht="63.75" x14ac:dyDescent="0.2">
      <c r="A253" s="736" t="s">
        <v>3171</v>
      </c>
      <c r="B253" s="736" t="s">
        <v>7418</v>
      </c>
      <c r="C253" s="737" t="s">
        <v>7419</v>
      </c>
      <c r="D253" s="738" t="s">
        <v>7039</v>
      </c>
      <c r="E253" s="736">
        <v>0.5</v>
      </c>
      <c r="F253" s="743">
        <v>142.31</v>
      </c>
      <c r="G253" s="743">
        <v>145.34</v>
      </c>
    </row>
    <row r="254" spans="1:7" x14ac:dyDescent="0.2">
      <c r="A254" s="736" t="s">
        <v>3171</v>
      </c>
      <c r="B254" s="736" t="s">
        <v>7193</v>
      </c>
      <c r="C254" s="737" t="s">
        <v>7194</v>
      </c>
      <c r="D254" s="738" t="s">
        <v>7195</v>
      </c>
      <c r="E254" s="736">
        <v>0.5</v>
      </c>
      <c r="F254" s="736">
        <v>19.78</v>
      </c>
      <c r="G254" s="736">
        <v>21.87</v>
      </c>
    </row>
    <row r="256" spans="1:7" ht="25.5" x14ac:dyDescent="0.2">
      <c r="A256" s="732" t="s">
        <v>7182</v>
      </c>
      <c r="B256" s="732" t="s">
        <v>130</v>
      </c>
      <c r="C256" s="733" t="s">
        <v>7183</v>
      </c>
      <c r="D256" s="732" t="s">
        <v>7184</v>
      </c>
      <c r="E256" s="732" t="s">
        <v>7185</v>
      </c>
      <c r="F256" s="734" t="s">
        <v>7186</v>
      </c>
      <c r="G256" s="734" t="s">
        <v>7187</v>
      </c>
    </row>
    <row r="257" spans="1:7" ht="38.25" x14ac:dyDescent="0.2">
      <c r="A257" s="732" t="s">
        <v>5889</v>
      </c>
      <c r="B257" s="732" t="s">
        <v>7420</v>
      </c>
      <c r="C257" s="733" t="s">
        <v>7421</v>
      </c>
      <c r="D257" s="732" t="s">
        <v>7184</v>
      </c>
      <c r="E257" s="732" t="s">
        <v>7185</v>
      </c>
      <c r="F257" s="735">
        <v>638.13999999999987</v>
      </c>
      <c r="G257" s="735">
        <v>653.44000000000005</v>
      </c>
    </row>
    <row r="258" spans="1:7" ht="38.25" x14ac:dyDescent="0.2">
      <c r="A258" s="736" t="s">
        <v>7190</v>
      </c>
      <c r="B258" s="736" t="s">
        <v>7422</v>
      </c>
      <c r="C258" s="737" t="s">
        <v>7423</v>
      </c>
      <c r="D258" s="738" t="s">
        <v>7029</v>
      </c>
      <c r="E258" s="736">
        <v>0.55200000000000005</v>
      </c>
      <c r="F258" s="743">
        <v>24.44</v>
      </c>
      <c r="G258" s="743">
        <v>24.44</v>
      </c>
    </row>
    <row r="259" spans="1:7" x14ac:dyDescent="0.2">
      <c r="A259" s="736" t="s">
        <v>7190</v>
      </c>
      <c r="B259" s="736" t="s">
        <v>7424</v>
      </c>
      <c r="C259" s="737" t="s">
        <v>7425</v>
      </c>
      <c r="D259" s="738" t="s">
        <v>7283</v>
      </c>
      <c r="E259" s="736">
        <v>110</v>
      </c>
      <c r="F259" s="743">
        <v>0.71</v>
      </c>
      <c r="G259" s="743">
        <v>0.71</v>
      </c>
    </row>
    <row r="260" spans="1:7" ht="38.25" x14ac:dyDescent="0.2">
      <c r="A260" s="736" t="s">
        <v>3171</v>
      </c>
      <c r="B260" s="736" t="s">
        <v>7426</v>
      </c>
      <c r="C260" s="737" t="s">
        <v>4017</v>
      </c>
      <c r="D260" s="738" t="s">
        <v>171</v>
      </c>
      <c r="E260" s="736">
        <v>0.01</v>
      </c>
      <c r="F260" s="743">
        <v>394.83</v>
      </c>
      <c r="G260" s="743">
        <v>404.8</v>
      </c>
    </row>
    <row r="261" spans="1:7" x14ac:dyDescent="0.2">
      <c r="A261" s="736" t="s">
        <v>3171</v>
      </c>
      <c r="B261" s="736" t="s">
        <v>7363</v>
      </c>
      <c r="C261" s="737" t="s">
        <v>7364</v>
      </c>
      <c r="D261" s="738" t="s">
        <v>7195</v>
      </c>
      <c r="E261" s="736">
        <v>1</v>
      </c>
      <c r="F261" s="743">
        <v>25.41</v>
      </c>
      <c r="G261" s="743">
        <v>28.38</v>
      </c>
    </row>
    <row r="262" spans="1:7" x14ac:dyDescent="0.2">
      <c r="A262" s="736" t="s">
        <v>3171</v>
      </c>
      <c r="B262" s="736" t="s">
        <v>7193</v>
      </c>
      <c r="C262" s="737" t="s">
        <v>7194</v>
      </c>
      <c r="D262" s="738" t="s">
        <v>7195</v>
      </c>
      <c r="E262" s="736">
        <v>1</v>
      </c>
      <c r="F262" s="743">
        <v>19.78</v>
      </c>
      <c r="G262" s="743">
        <v>21.87</v>
      </c>
    </row>
    <row r="263" spans="1:7" ht="38.25" x14ac:dyDescent="0.2">
      <c r="A263" s="736" t="s">
        <v>3171</v>
      </c>
      <c r="B263" s="736" t="s">
        <v>7427</v>
      </c>
      <c r="C263" s="737" t="s">
        <v>4013</v>
      </c>
      <c r="D263" s="738" t="s">
        <v>171</v>
      </c>
      <c r="E263" s="736">
        <v>0.12690000000000001</v>
      </c>
      <c r="F263" s="743">
        <v>463.21</v>
      </c>
      <c r="G263" s="743">
        <v>470.56</v>
      </c>
    </row>
    <row r="264" spans="1:7" ht="25.5" x14ac:dyDescent="0.2">
      <c r="A264" s="736" t="s">
        <v>3171</v>
      </c>
      <c r="B264" s="736" t="s">
        <v>7428</v>
      </c>
      <c r="C264" s="737" t="s">
        <v>7429</v>
      </c>
      <c r="D264" s="738" t="s">
        <v>171</v>
      </c>
      <c r="E264" s="736">
        <v>6.4000000000000001E-2</v>
      </c>
      <c r="F264" s="743">
        <v>828.99</v>
      </c>
      <c r="G264" s="743">
        <v>871.91</v>
      </c>
    </row>
    <row r="265" spans="1:7" ht="38.25" x14ac:dyDescent="0.2">
      <c r="A265" s="736" t="s">
        <v>3171</v>
      </c>
      <c r="B265" s="736" t="s">
        <v>7430</v>
      </c>
      <c r="C265" s="737" t="s">
        <v>6128</v>
      </c>
      <c r="D265" s="738" t="s">
        <v>171</v>
      </c>
      <c r="E265" s="736">
        <v>9.7699999999999995E-2</v>
      </c>
      <c r="F265" s="743">
        <v>371.14</v>
      </c>
      <c r="G265" s="743">
        <v>378.13</v>
      </c>
    </row>
    <row r="266" spans="1:7" ht="38.25" x14ac:dyDescent="0.2">
      <c r="A266" s="736" t="s">
        <v>3171</v>
      </c>
      <c r="B266" s="736" t="s">
        <v>7326</v>
      </c>
      <c r="C266" s="737" t="s">
        <v>2446</v>
      </c>
      <c r="D266" s="738" t="s">
        <v>170</v>
      </c>
      <c r="E266" s="736">
        <v>0.64</v>
      </c>
      <c r="F266" s="743">
        <v>81.86</v>
      </c>
      <c r="G266" s="743">
        <v>86.39</v>
      </c>
    </row>
    <row r="267" spans="1:7" ht="25.5" x14ac:dyDescent="0.2">
      <c r="A267" s="736" t="s">
        <v>3171</v>
      </c>
      <c r="B267" s="736" t="s">
        <v>7431</v>
      </c>
      <c r="C267" s="737" t="s">
        <v>5222</v>
      </c>
      <c r="D267" s="738" t="s">
        <v>170</v>
      </c>
      <c r="E267" s="736">
        <v>0.65</v>
      </c>
      <c r="F267" s="743">
        <v>5.82</v>
      </c>
      <c r="G267" s="743">
        <v>6.46</v>
      </c>
    </row>
    <row r="268" spans="1:7" ht="38.25" x14ac:dyDescent="0.2">
      <c r="A268" s="736" t="s">
        <v>3171</v>
      </c>
      <c r="B268" s="736" t="s">
        <v>7432</v>
      </c>
      <c r="C268" s="737" t="s">
        <v>6797</v>
      </c>
      <c r="D268" s="738" t="s">
        <v>169</v>
      </c>
      <c r="E268" s="736">
        <v>1</v>
      </c>
      <c r="F268" s="743">
        <v>293.16000000000003</v>
      </c>
      <c r="G268" s="743">
        <v>295.64</v>
      </c>
    </row>
    <row r="270" spans="1:7" ht="25.5" x14ac:dyDescent="0.2">
      <c r="A270" s="732" t="s">
        <v>7182</v>
      </c>
      <c r="B270" s="732" t="s">
        <v>130</v>
      </c>
      <c r="C270" s="733" t="s">
        <v>7183</v>
      </c>
      <c r="D270" s="732" t="s">
        <v>7184</v>
      </c>
      <c r="E270" s="732" t="s">
        <v>7185</v>
      </c>
      <c r="F270" s="734" t="s">
        <v>7186</v>
      </c>
      <c r="G270" s="734" t="s">
        <v>7187</v>
      </c>
    </row>
    <row r="271" spans="1:7" x14ac:dyDescent="0.2">
      <c r="A271" s="732" t="s">
        <v>5889</v>
      </c>
      <c r="B271" s="732" t="s">
        <v>7433</v>
      </c>
      <c r="C271" s="733" t="s">
        <v>7434</v>
      </c>
      <c r="D271" s="732" t="s">
        <v>7184</v>
      </c>
      <c r="E271" s="732" t="s">
        <v>7185</v>
      </c>
      <c r="F271" s="735">
        <v>376.19</v>
      </c>
      <c r="G271" s="735">
        <v>399.17</v>
      </c>
    </row>
    <row r="272" spans="1:7" x14ac:dyDescent="0.2">
      <c r="A272" s="736" t="s">
        <v>3171</v>
      </c>
      <c r="B272" s="736" t="s">
        <v>7193</v>
      </c>
      <c r="C272" s="737" t="s">
        <v>7194</v>
      </c>
      <c r="D272" s="738" t="s">
        <v>7195</v>
      </c>
      <c r="E272" s="736">
        <v>0.56000000000000005</v>
      </c>
      <c r="F272" s="743">
        <v>19.78</v>
      </c>
      <c r="G272" s="743">
        <v>21.87</v>
      </c>
    </row>
    <row r="273" spans="1:7" ht="38.25" x14ac:dyDescent="0.2">
      <c r="A273" s="736" t="s">
        <v>3171</v>
      </c>
      <c r="B273" s="736" t="s">
        <v>7435</v>
      </c>
      <c r="C273" s="737" t="s">
        <v>4946</v>
      </c>
      <c r="D273" s="738" t="s">
        <v>170</v>
      </c>
      <c r="E273" s="736">
        <v>4.21</v>
      </c>
      <c r="F273" s="743">
        <v>31.98</v>
      </c>
      <c r="G273" s="743">
        <v>33.47</v>
      </c>
    </row>
    <row r="274" spans="1:7" ht="51" x14ac:dyDescent="0.2">
      <c r="A274" s="736" t="s">
        <v>3171</v>
      </c>
      <c r="B274" s="736" t="s">
        <v>7436</v>
      </c>
      <c r="C274" s="737" t="s">
        <v>6363</v>
      </c>
      <c r="D274" s="738" t="s">
        <v>170</v>
      </c>
      <c r="E274" s="736">
        <v>4.21</v>
      </c>
      <c r="F274" s="743">
        <v>54.75</v>
      </c>
      <c r="G274" s="743">
        <v>58.44</v>
      </c>
    </row>
    <row r="276" spans="1:7" ht="25.5" x14ac:dyDescent="0.2">
      <c r="A276" s="732" t="s">
        <v>7182</v>
      </c>
      <c r="B276" s="732" t="s">
        <v>130</v>
      </c>
      <c r="C276" s="733" t="s">
        <v>7183</v>
      </c>
      <c r="D276" s="732" t="s">
        <v>7184</v>
      </c>
      <c r="E276" s="732" t="s">
        <v>7185</v>
      </c>
      <c r="F276" s="734" t="s">
        <v>7186</v>
      </c>
      <c r="G276" s="734" t="s">
        <v>7187</v>
      </c>
    </row>
    <row r="277" spans="1:7" ht="25.5" x14ac:dyDescent="0.2">
      <c r="A277" s="732" t="s">
        <v>5889</v>
      </c>
      <c r="B277" s="732" t="s">
        <v>7437</v>
      </c>
      <c r="C277" s="733" t="s">
        <v>7438</v>
      </c>
      <c r="D277" s="732" t="s">
        <v>7184</v>
      </c>
      <c r="E277" s="732" t="s">
        <v>7185</v>
      </c>
      <c r="F277" s="735">
        <v>389.42</v>
      </c>
      <c r="G277" s="735">
        <v>391.56999999999994</v>
      </c>
    </row>
    <row r="278" spans="1:7" ht="38.25" x14ac:dyDescent="0.2">
      <c r="A278" s="738" t="s">
        <v>7190</v>
      </c>
      <c r="B278" s="736" t="s">
        <v>7281</v>
      </c>
      <c r="C278" s="737" t="s">
        <v>7282</v>
      </c>
      <c r="D278" s="738" t="s">
        <v>7283</v>
      </c>
      <c r="E278" s="736">
        <v>2</v>
      </c>
      <c r="F278" s="736">
        <v>1.1299999999999999</v>
      </c>
      <c r="G278" s="736">
        <v>1.1299999999999999</v>
      </c>
    </row>
    <row r="279" spans="1:7" x14ac:dyDescent="0.2">
      <c r="A279" s="736" t="s">
        <v>7213</v>
      </c>
      <c r="B279" s="736">
        <v>17</v>
      </c>
      <c r="C279" s="737" t="s">
        <v>7284</v>
      </c>
      <c r="D279" s="738" t="s">
        <v>7184</v>
      </c>
      <c r="E279" s="736">
        <v>1</v>
      </c>
      <c r="F279" s="736">
        <v>368.15</v>
      </c>
      <c r="G279" s="736">
        <v>368.15</v>
      </c>
    </row>
    <row r="280" spans="1:7" ht="25.5" x14ac:dyDescent="0.2">
      <c r="A280" s="736" t="s">
        <v>3171</v>
      </c>
      <c r="B280" s="736" t="s">
        <v>7285</v>
      </c>
      <c r="C280" s="737" t="s">
        <v>7286</v>
      </c>
      <c r="D280" s="738" t="s">
        <v>7195</v>
      </c>
      <c r="E280" s="736">
        <v>0.40570000000000001</v>
      </c>
      <c r="F280" s="736">
        <v>21.21</v>
      </c>
      <c r="G280" s="736">
        <v>23.51</v>
      </c>
    </row>
    <row r="281" spans="1:7" x14ac:dyDescent="0.2">
      <c r="A281" s="736" t="s">
        <v>3171</v>
      </c>
      <c r="B281" s="736" t="s">
        <v>7269</v>
      </c>
      <c r="C281" s="737" t="s">
        <v>7270</v>
      </c>
      <c r="D281" s="738" t="s">
        <v>7195</v>
      </c>
      <c r="E281" s="736">
        <v>0.40570000000000001</v>
      </c>
      <c r="F281" s="736">
        <v>25.67</v>
      </c>
      <c r="G281" s="736">
        <v>28.68</v>
      </c>
    </row>
    <row r="283" spans="1:7" ht="25.5" x14ac:dyDescent="0.2">
      <c r="A283" s="748" t="s">
        <v>7182</v>
      </c>
      <c r="B283" s="748" t="s">
        <v>130</v>
      </c>
      <c r="C283" s="733" t="s">
        <v>7183</v>
      </c>
      <c r="D283" s="748" t="s">
        <v>7184</v>
      </c>
      <c r="E283" s="748" t="s">
        <v>7185</v>
      </c>
      <c r="F283" s="734" t="s">
        <v>7186</v>
      </c>
      <c r="G283" s="734" t="s">
        <v>7187</v>
      </c>
    </row>
    <row r="284" spans="1:7" x14ac:dyDescent="0.2">
      <c r="A284" s="748" t="s">
        <v>5889</v>
      </c>
      <c r="B284" s="748" t="s">
        <v>7531</v>
      </c>
      <c r="C284" s="733" t="s">
        <v>7532</v>
      </c>
      <c r="D284" s="748" t="s">
        <v>170</v>
      </c>
      <c r="E284" s="748" t="s">
        <v>7185</v>
      </c>
      <c r="F284" s="750">
        <v>0.49</v>
      </c>
      <c r="G284" s="750">
        <v>0.54</v>
      </c>
    </row>
    <row r="285" spans="1:7" x14ac:dyDescent="0.2">
      <c r="A285" s="738" t="s">
        <v>3171</v>
      </c>
      <c r="B285" s="751" t="s">
        <v>7193</v>
      </c>
      <c r="C285" s="737" t="s">
        <v>7194</v>
      </c>
      <c r="D285" s="738" t="s">
        <v>7195</v>
      </c>
      <c r="E285" s="751">
        <v>2.5000000000000001E-2</v>
      </c>
      <c r="F285" s="751">
        <v>19.78</v>
      </c>
      <c r="G285" s="751">
        <v>21.87</v>
      </c>
    </row>
  </sheetData>
  <printOptions horizontalCentered="1"/>
  <pageMargins left="0.51181102362204722" right="0.51181102362204722" top="0.78740157480314965" bottom="0.59055118110236227"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25B3-FF41-45F3-84D5-09EC8C66DBF6}">
  <dimension ref="A1:G103"/>
  <sheetViews>
    <sheetView workbookViewId="0">
      <selection activeCell="J7" sqref="J7"/>
    </sheetView>
  </sheetViews>
  <sheetFormatPr defaultRowHeight="12.75" x14ac:dyDescent="0.2"/>
  <cols>
    <col min="1" max="1" width="20" customWidth="1"/>
    <col min="2" max="2" width="71.7109375" customWidth="1"/>
  </cols>
  <sheetData>
    <row r="1" spans="1:7" x14ac:dyDescent="0.2">
      <c r="A1" s="732" t="s">
        <v>130</v>
      </c>
      <c r="B1" s="747" t="s">
        <v>7183</v>
      </c>
      <c r="C1" s="732" t="s">
        <v>7184</v>
      </c>
      <c r="D1" s="789" t="s">
        <v>7439</v>
      </c>
      <c r="E1" s="789"/>
      <c r="F1" s="789"/>
      <c r="G1" s="789"/>
    </row>
    <row r="2" spans="1:7" x14ac:dyDescent="0.2">
      <c r="A2" s="732">
        <v>1</v>
      </c>
      <c r="B2" s="749" t="s">
        <v>7440</v>
      </c>
      <c r="C2" s="732" t="s">
        <v>170</v>
      </c>
      <c r="D2" s="790">
        <f>AVERAGE(C4:D6)</f>
        <v>8.0499999999999989</v>
      </c>
      <c r="E2" s="790"/>
      <c r="F2" s="790"/>
      <c r="G2" s="790"/>
    </row>
    <row r="3" spans="1:7" x14ac:dyDescent="0.2">
      <c r="A3" s="738" t="s">
        <v>7441</v>
      </c>
      <c r="B3" s="740" t="s">
        <v>7442</v>
      </c>
      <c r="C3" s="791" t="s">
        <v>7443</v>
      </c>
      <c r="D3" s="792"/>
      <c r="E3" s="788" t="s">
        <v>7444</v>
      </c>
      <c r="F3" s="788"/>
      <c r="G3" s="788"/>
    </row>
    <row r="4" spans="1:7" ht="25.5" x14ac:dyDescent="0.2">
      <c r="A4" s="736" t="s">
        <v>7445</v>
      </c>
      <c r="B4" s="740" t="s">
        <v>7446</v>
      </c>
      <c r="C4" s="785">
        <v>6.73</v>
      </c>
      <c r="D4" s="786"/>
      <c r="E4" s="787">
        <v>44630</v>
      </c>
      <c r="F4" s="788"/>
      <c r="G4" s="788"/>
    </row>
    <row r="5" spans="1:7" x14ac:dyDescent="0.2">
      <c r="A5" s="738" t="s">
        <v>7447</v>
      </c>
      <c r="B5" s="752" t="s">
        <v>7448</v>
      </c>
      <c r="C5" s="785">
        <v>9.1999999999999993</v>
      </c>
      <c r="D5" s="786"/>
      <c r="E5" s="787">
        <v>44631</v>
      </c>
      <c r="F5" s="788"/>
      <c r="G5" s="788"/>
    </row>
    <row r="6" spans="1:7" x14ac:dyDescent="0.2">
      <c r="A6" s="738" t="s">
        <v>7449</v>
      </c>
      <c r="B6" s="752" t="s">
        <v>7450</v>
      </c>
      <c r="C6" s="785">
        <v>8.2200000000000006</v>
      </c>
      <c r="D6" s="786"/>
      <c r="E6" s="788" t="s">
        <v>7451</v>
      </c>
      <c r="F6" s="788"/>
      <c r="G6" s="788"/>
    </row>
    <row r="7" spans="1:7" x14ac:dyDescent="0.2">
      <c r="B7" s="739"/>
    </row>
    <row r="8" spans="1:7" x14ac:dyDescent="0.2">
      <c r="A8" s="732" t="s">
        <v>130</v>
      </c>
      <c r="B8" s="747" t="s">
        <v>7183</v>
      </c>
      <c r="C8" s="732" t="s">
        <v>7184</v>
      </c>
      <c r="D8" s="789" t="s">
        <v>7439</v>
      </c>
      <c r="E8" s="789"/>
      <c r="F8" s="789"/>
      <c r="G8" s="789"/>
    </row>
    <row r="9" spans="1:7" x14ac:dyDescent="0.2">
      <c r="A9" s="732">
        <v>2</v>
      </c>
      <c r="B9" s="749" t="s">
        <v>7452</v>
      </c>
      <c r="C9" s="732" t="s">
        <v>170</v>
      </c>
      <c r="D9" s="790">
        <f>AVERAGE(C11:D13)</f>
        <v>7.3599999999999994</v>
      </c>
      <c r="E9" s="790"/>
      <c r="F9" s="790"/>
      <c r="G9" s="790"/>
    </row>
    <row r="10" spans="1:7" x14ac:dyDescent="0.2">
      <c r="A10" s="738" t="s">
        <v>7441</v>
      </c>
      <c r="B10" s="740" t="s">
        <v>7442</v>
      </c>
      <c r="C10" s="791" t="s">
        <v>7443</v>
      </c>
      <c r="D10" s="792"/>
      <c r="E10" s="788" t="s">
        <v>7444</v>
      </c>
      <c r="F10" s="788"/>
      <c r="G10" s="788"/>
    </row>
    <row r="11" spans="1:7" x14ac:dyDescent="0.2">
      <c r="A11" s="738" t="s">
        <v>7453</v>
      </c>
      <c r="B11" s="752" t="s">
        <v>7454</v>
      </c>
      <c r="C11" s="785">
        <v>9.6</v>
      </c>
      <c r="D11" s="786"/>
      <c r="E11" s="793">
        <v>44630</v>
      </c>
      <c r="F11" s="794"/>
      <c r="G11" s="795"/>
    </row>
    <row r="12" spans="1:7" x14ac:dyDescent="0.2">
      <c r="A12" s="738" t="s">
        <v>7449</v>
      </c>
      <c r="B12" s="752" t="s">
        <v>7450</v>
      </c>
      <c r="C12" s="785">
        <v>6.1</v>
      </c>
      <c r="D12" s="786"/>
      <c r="E12" s="793">
        <v>44630</v>
      </c>
      <c r="F12" s="794"/>
      <c r="G12" s="795"/>
    </row>
    <row r="13" spans="1:7" ht="25.5" x14ac:dyDescent="0.2">
      <c r="A13" s="736" t="s">
        <v>7445</v>
      </c>
      <c r="B13" s="740" t="s">
        <v>7446</v>
      </c>
      <c r="C13" s="791">
        <v>6.38</v>
      </c>
      <c r="D13" s="792"/>
      <c r="E13" s="793">
        <v>44630</v>
      </c>
      <c r="F13" s="794"/>
      <c r="G13" s="795"/>
    </row>
    <row r="15" spans="1:7" x14ac:dyDescent="0.2">
      <c r="A15" s="732" t="s">
        <v>130</v>
      </c>
      <c r="B15" s="747" t="s">
        <v>7183</v>
      </c>
      <c r="C15" s="732" t="s">
        <v>7184</v>
      </c>
      <c r="D15" s="789" t="s">
        <v>7439</v>
      </c>
      <c r="E15" s="789"/>
      <c r="F15" s="789"/>
      <c r="G15" s="789"/>
    </row>
    <row r="16" spans="1:7" ht="51" x14ac:dyDescent="0.2">
      <c r="A16" s="732">
        <v>5</v>
      </c>
      <c r="B16" s="749" t="s">
        <v>7231</v>
      </c>
      <c r="C16" s="732" t="s">
        <v>170</v>
      </c>
      <c r="D16" s="790">
        <f>AVERAGE(C18:D21)</f>
        <v>129.23250000000002</v>
      </c>
      <c r="E16" s="790"/>
      <c r="F16" s="790"/>
      <c r="G16" s="790"/>
    </row>
    <row r="17" spans="1:7" x14ac:dyDescent="0.2">
      <c r="A17" s="738" t="s">
        <v>7441</v>
      </c>
      <c r="B17" s="740" t="s">
        <v>7442</v>
      </c>
      <c r="C17" s="791" t="s">
        <v>7443</v>
      </c>
      <c r="D17" s="792"/>
      <c r="E17" s="788" t="s">
        <v>7444</v>
      </c>
      <c r="F17" s="788"/>
      <c r="G17" s="788"/>
    </row>
    <row r="18" spans="1:7" x14ac:dyDescent="0.2">
      <c r="A18" s="753" t="s">
        <v>7455</v>
      </c>
      <c r="B18" s="752" t="s">
        <v>7456</v>
      </c>
      <c r="C18" s="785">
        <v>166.6</v>
      </c>
      <c r="D18" s="786"/>
      <c r="E18" s="787">
        <v>44210</v>
      </c>
      <c r="F18" s="788"/>
      <c r="G18" s="788"/>
    </row>
    <row r="19" spans="1:7" x14ac:dyDescent="0.2">
      <c r="A19" s="738" t="s">
        <v>7457</v>
      </c>
      <c r="B19" s="752" t="s">
        <v>7458</v>
      </c>
      <c r="C19" s="791">
        <v>103.33</v>
      </c>
      <c r="D19" s="792"/>
      <c r="E19" s="787">
        <v>44210</v>
      </c>
      <c r="F19" s="788"/>
      <c r="G19" s="788"/>
    </row>
    <row r="20" spans="1:7" x14ac:dyDescent="0.2">
      <c r="A20" s="738" t="s">
        <v>7459</v>
      </c>
      <c r="B20" s="752" t="s">
        <v>7460</v>
      </c>
      <c r="C20" s="785">
        <v>127</v>
      </c>
      <c r="D20" s="786"/>
      <c r="E20" s="787">
        <v>44218</v>
      </c>
      <c r="F20" s="788"/>
      <c r="G20" s="788"/>
    </row>
    <row r="21" spans="1:7" x14ac:dyDescent="0.2">
      <c r="A21" s="738" t="s">
        <v>7461</v>
      </c>
      <c r="B21" s="752" t="s">
        <v>7462</v>
      </c>
      <c r="C21" s="785">
        <v>120</v>
      </c>
      <c r="D21" s="786"/>
      <c r="E21" s="787">
        <v>44209</v>
      </c>
      <c r="F21" s="788"/>
      <c r="G21" s="788"/>
    </row>
    <row r="23" spans="1:7" x14ac:dyDescent="0.2">
      <c r="A23" s="732" t="s">
        <v>130</v>
      </c>
      <c r="B23" s="747" t="s">
        <v>7183</v>
      </c>
      <c r="C23" s="732" t="s">
        <v>7184</v>
      </c>
      <c r="D23" s="789" t="s">
        <v>7439</v>
      </c>
      <c r="E23" s="789"/>
      <c r="F23" s="789"/>
      <c r="G23" s="789"/>
    </row>
    <row r="24" spans="1:7" x14ac:dyDescent="0.2">
      <c r="A24" s="732" t="s">
        <v>7416</v>
      </c>
      <c r="B24" s="749" t="s">
        <v>7463</v>
      </c>
      <c r="C24" s="732" t="s">
        <v>7184</v>
      </c>
      <c r="D24" s="790">
        <f>AVERAGE(C26)</f>
        <v>196.68</v>
      </c>
      <c r="E24" s="790"/>
      <c r="F24" s="790"/>
      <c r="G24" s="790"/>
    </row>
    <row r="25" spans="1:7" x14ac:dyDescent="0.2">
      <c r="A25" s="738" t="s">
        <v>7441</v>
      </c>
      <c r="B25" s="740" t="s">
        <v>7442</v>
      </c>
      <c r="C25" s="791" t="s">
        <v>7443</v>
      </c>
      <c r="D25" s="792"/>
      <c r="E25" s="788" t="s">
        <v>7444</v>
      </c>
      <c r="F25" s="788"/>
      <c r="G25" s="788"/>
    </row>
    <row r="26" spans="1:7" x14ac:dyDescent="0.2">
      <c r="A26" s="753" t="s">
        <v>7464</v>
      </c>
      <c r="B26" s="752" t="s">
        <v>7465</v>
      </c>
      <c r="C26" s="785">
        <v>196.68</v>
      </c>
      <c r="D26" s="786"/>
      <c r="E26" s="787">
        <v>44329</v>
      </c>
      <c r="F26" s="788"/>
      <c r="G26" s="788"/>
    </row>
    <row r="28" spans="1:7" x14ac:dyDescent="0.2">
      <c r="A28" s="732" t="s">
        <v>130</v>
      </c>
      <c r="B28" s="747" t="s">
        <v>7183</v>
      </c>
      <c r="C28" s="732" t="s">
        <v>7184</v>
      </c>
      <c r="D28" s="789" t="s">
        <v>7439</v>
      </c>
      <c r="E28" s="789"/>
      <c r="F28" s="789"/>
      <c r="G28" s="789"/>
    </row>
    <row r="29" spans="1:7" x14ac:dyDescent="0.2">
      <c r="A29" s="732">
        <v>7</v>
      </c>
      <c r="B29" s="749" t="s">
        <v>7466</v>
      </c>
      <c r="C29" s="732" t="s">
        <v>7184</v>
      </c>
      <c r="D29" s="790">
        <f>AVERAGE(C31:D33)</f>
        <v>105.11500000000001</v>
      </c>
      <c r="E29" s="790"/>
      <c r="F29" s="790"/>
      <c r="G29" s="790"/>
    </row>
    <row r="30" spans="1:7" x14ac:dyDescent="0.2">
      <c r="A30" s="738" t="s">
        <v>7441</v>
      </c>
      <c r="B30" s="740" t="s">
        <v>7442</v>
      </c>
      <c r="C30" s="791" t="s">
        <v>7443</v>
      </c>
      <c r="D30" s="792"/>
      <c r="E30" s="788" t="s">
        <v>7444</v>
      </c>
      <c r="F30" s="788"/>
      <c r="G30" s="788"/>
    </row>
    <row r="31" spans="1:7" x14ac:dyDescent="0.2">
      <c r="A31" s="753" t="s">
        <v>7467</v>
      </c>
      <c r="B31" s="752" t="s">
        <v>7468</v>
      </c>
      <c r="C31" s="785">
        <v>122.36</v>
      </c>
      <c r="D31" s="786"/>
      <c r="E31" s="787">
        <v>44631</v>
      </c>
      <c r="F31" s="788"/>
      <c r="G31" s="788"/>
    </row>
    <row r="32" spans="1:7" x14ac:dyDescent="0.2">
      <c r="A32" s="738"/>
      <c r="B32" s="752" t="s">
        <v>7469</v>
      </c>
      <c r="C32" s="791">
        <v>89.99</v>
      </c>
      <c r="D32" s="792"/>
      <c r="E32" s="787">
        <v>44631</v>
      </c>
      <c r="F32" s="788"/>
      <c r="G32" s="788"/>
    </row>
    <row r="33" spans="1:7" x14ac:dyDescent="0.2">
      <c r="A33" s="738" t="s">
        <v>7470</v>
      </c>
      <c r="B33" s="752" t="s">
        <v>7471</v>
      </c>
      <c r="C33" s="785">
        <v>102.995</v>
      </c>
      <c r="D33" s="786"/>
      <c r="E33" s="787">
        <v>44631</v>
      </c>
      <c r="F33" s="788"/>
      <c r="G33" s="788"/>
    </row>
    <row r="35" spans="1:7" x14ac:dyDescent="0.2">
      <c r="A35" s="732" t="s">
        <v>130</v>
      </c>
      <c r="B35" s="747" t="s">
        <v>7183</v>
      </c>
      <c r="C35" s="732" t="s">
        <v>7184</v>
      </c>
      <c r="D35" s="789" t="s">
        <v>7439</v>
      </c>
      <c r="E35" s="789"/>
      <c r="F35" s="789"/>
      <c r="G35" s="789"/>
    </row>
    <row r="36" spans="1:7" x14ac:dyDescent="0.2">
      <c r="A36" s="732">
        <v>8</v>
      </c>
      <c r="B36" s="749" t="s">
        <v>7472</v>
      </c>
      <c r="C36" s="732" t="s">
        <v>7184</v>
      </c>
      <c r="D36" s="790">
        <f>AVERAGE(C38:D40)</f>
        <v>127.99333333333334</v>
      </c>
      <c r="E36" s="790"/>
      <c r="F36" s="790"/>
      <c r="G36" s="790"/>
    </row>
    <row r="37" spans="1:7" x14ac:dyDescent="0.2">
      <c r="A37" s="738" t="s">
        <v>7441</v>
      </c>
      <c r="B37" s="740"/>
      <c r="C37" s="791" t="s">
        <v>7443</v>
      </c>
      <c r="D37" s="792"/>
      <c r="E37" s="788" t="s">
        <v>7444</v>
      </c>
      <c r="F37" s="788"/>
      <c r="G37" s="788"/>
    </row>
    <row r="38" spans="1:7" x14ac:dyDescent="0.2">
      <c r="A38" s="738" t="s">
        <v>7473</v>
      </c>
      <c r="B38" s="752" t="s">
        <v>7474</v>
      </c>
      <c r="C38" s="785">
        <v>95</v>
      </c>
      <c r="D38" s="786"/>
      <c r="E38" s="787">
        <v>44631</v>
      </c>
      <c r="F38" s="788"/>
      <c r="G38" s="788"/>
    </row>
    <row r="39" spans="1:7" x14ac:dyDescent="0.2">
      <c r="A39" s="738" t="s">
        <v>7475</v>
      </c>
      <c r="B39" s="752" t="s">
        <v>7476</v>
      </c>
      <c r="C39" s="791">
        <v>169.98</v>
      </c>
      <c r="D39" s="792"/>
      <c r="E39" s="787">
        <v>44631</v>
      </c>
      <c r="F39" s="788"/>
      <c r="G39" s="788"/>
    </row>
    <row r="40" spans="1:7" x14ac:dyDescent="0.2">
      <c r="A40" s="738" t="s">
        <v>7477</v>
      </c>
      <c r="B40" s="752" t="s">
        <v>7478</v>
      </c>
      <c r="C40" s="785">
        <v>119</v>
      </c>
      <c r="D40" s="786"/>
      <c r="E40" s="787">
        <v>44631</v>
      </c>
      <c r="F40" s="788"/>
      <c r="G40" s="788"/>
    </row>
    <row r="42" spans="1:7" x14ac:dyDescent="0.2">
      <c r="A42" s="732" t="s">
        <v>130</v>
      </c>
      <c r="B42" s="747" t="s">
        <v>7183</v>
      </c>
      <c r="C42" s="732" t="s">
        <v>7184</v>
      </c>
      <c r="D42" s="789" t="s">
        <v>7439</v>
      </c>
      <c r="E42" s="789"/>
      <c r="F42" s="789"/>
      <c r="G42" s="789"/>
    </row>
    <row r="43" spans="1:7" x14ac:dyDescent="0.2">
      <c r="A43" s="732">
        <v>9</v>
      </c>
      <c r="B43" s="749" t="s">
        <v>7400</v>
      </c>
      <c r="C43" s="732" t="s">
        <v>7184</v>
      </c>
      <c r="D43" s="790">
        <f>AVERAGE(C45:D47)</f>
        <v>307.31333333333333</v>
      </c>
      <c r="E43" s="790"/>
      <c r="F43" s="790"/>
      <c r="G43" s="790"/>
    </row>
    <row r="44" spans="1:7" x14ac:dyDescent="0.2">
      <c r="A44" s="738" t="s">
        <v>7441</v>
      </c>
      <c r="B44" s="740" t="s">
        <v>7442</v>
      </c>
      <c r="C44" s="791" t="s">
        <v>7443</v>
      </c>
      <c r="D44" s="792"/>
      <c r="E44" s="788" t="s">
        <v>7444</v>
      </c>
      <c r="F44" s="788"/>
      <c r="G44" s="788"/>
    </row>
    <row r="45" spans="1:7" x14ac:dyDescent="0.2">
      <c r="A45" s="738" t="s">
        <v>7479</v>
      </c>
      <c r="B45" s="752" t="s">
        <v>7480</v>
      </c>
      <c r="C45" s="791">
        <v>319.89999999999998</v>
      </c>
      <c r="D45" s="792"/>
      <c r="E45" s="787">
        <v>44630</v>
      </c>
      <c r="F45" s="788"/>
      <c r="G45" s="788"/>
    </row>
    <row r="46" spans="1:7" x14ac:dyDescent="0.2">
      <c r="A46" s="738" t="s">
        <v>7481</v>
      </c>
      <c r="B46" s="752" t="s">
        <v>7482</v>
      </c>
      <c r="C46" s="791">
        <v>282.05</v>
      </c>
      <c r="D46" s="792"/>
      <c r="E46" s="787">
        <v>44630</v>
      </c>
      <c r="F46" s="788"/>
      <c r="G46" s="788"/>
    </row>
    <row r="47" spans="1:7" x14ac:dyDescent="0.2">
      <c r="A47" s="738" t="s">
        <v>7483</v>
      </c>
      <c r="B47" s="752" t="s">
        <v>7484</v>
      </c>
      <c r="C47" s="791">
        <v>319.99</v>
      </c>
      <c r="D47" s="792"/>
      <c r="E47" s="787">
        <v>44630</v>
      </c>
      <c r="F47" s="788"/>
      <c r="G47" s="788"/>
    </row>
    <row r="49" spans="1:7" x14ac:dyDescent="0.2">
      <c r="A49" s="732" t="s">
        <v>130</v>
      </c>
      <c r="B49" s="747" t="s">
        <v>7183</v>
      </c>
      <c r="C49" s="732" t="s">
        <v>7184</v>
      </c>
      <c r="D49" s="789" t="s">
        <v>7439</v>
      </c>
      <c r="E49" s="789"/>
      <c r="F49" s="789"/>
      <c r="G49" s="789"/>
    </row>
    <row r="50" spans="1:7" x14ac:dyDescent="0.2">
      <c r="A50" s="732">
        <v>10</v>
      </c>
      <c r="B50" s="749" t="s">
        <v>7302</v>
      </c>
      <c r="C50" s="732" t="s">
        <v>7184</v>
      </c>
      <c r="D50" s="790">
        <f>AVERAGE(C52:D54)</f>
        <v>731.85333333333335</v>
      </c>
      <c r="E50" s="790"/>
      <c r="F50" s="790"/>
      <c r="G50" s="790"/>
    </row>
    <row r="51" spans="1:7" x14ac:dyDescent="0.2">
      <c r="A51" s="738" t="s">
        <v>7441</v>
      </c>
      <c r="B51" s="740" t="s">
        <v>7442</v>
      </c>
      <c r="C51" s="791" t="s">
        <v>7443</v>
      </c>
      <c r="D51" s="792"/>
      <c r="E51" s="788" t="s">
        <v>7444</v>
      </c>
      <c r="F51" s="788"/>
      <c r="G51" s="788"/>
    </row>
    <row r="52" spans="1:7" x14ac:dyDescent="0.2">
      <c r="A52" s="738" t="s">
        <v>7485</v>
      </c>
      <c r="B52" s="752" t="s">
        <v>7486</v>
      </c>
      <c r="C52" s="785">
        <v>669</v>
      </c>
      <c r="D52" s="786"/>
      <c r="E52" s="787">
        <v>44630</v>
      </c>
      <c r="F52" s="788"/>
      <c r="G52" s="788"/>
    </row>
    <row r="53" spans="1:7" x14ac:dyDescent="0.2">
      <c r="A53" s="738" t="s">
        <v>7487</v>
      </c>
      <c r="B53" s="752" t="s">
        <v>7488</v>
      </c>
      <c r="C53" s="791">
        <v>834.56</v>
      </c>
      <c r="D53" s="792"/>
      <c r="E53" s="787">
        <v>44630</v>
      </c>
      <c r="F53" s="788"/>
      <c r="G53" s="788"/>
    </row>
    <row r="54" spans="1:7" x14ac:dyDescent="0.2">
      <c r="A54" s="738" t="s">
        <v>7489</v>
      </c>
      <c r="B54" s="752" t="s">
        <v>7490</v>
      </c>
      <c r="C54" s="785">
        <v>692</v>
      </c>
      <c r="D54" s="786"/>
      <c r="E54" s="787">
        <v>44630</v>
      </c>
      <c r="F54" s="788"/>
      <c r="G54" s="788"/>
    </row>
    <row r="56" spans="1:7" x14ac:dyDescent="0.2">
      <c r="A56" s="732" t="s">
        <v>130</v>
      </c>
      <c r="B56" s="747" t="s">
        <v>7183</v>
      </c>
      <c r="C56" s="732" t="s">
        <v>7184</v>
      </c>
      <c r="D56" s="789" t="s">
        <v>7439</v>
      </c>
      <c r="E56" s="789"/>
      <c r="F56" s="789"/>
      <c r="G56" s="789"/>
    </row>
    <row r="57" spans="1:7" x14ac:dyDescent="0.2">
      <c r="A57" s="732">
        <v>11</v>
      </c>
      <c r="B57" s="749" t="s">
        <v>7360</v>
      </c>
      <c r="C57" s="732" t="s">
        <v>170</v>
      </c>
      <c r="D57" s="790">
        <f>AVERAGE(C59:D61)</f>
        <v>224.66333333333333</v>
      </c>
      <c r="E57" s="790"/>
      <c r="F57" s="790"/>
      <c r="G57" s="790"/>
    </row>
    <row r="58" spans="1:7" x14ac:dyDescent="0.2">
      <c r="A58" s="738" t="s">
        <v>7441</v>
      </c>
      <c r="B58" s="740" t="s">
        <v>7442</v>
      </c>
      <c r="C58" s="791" t="s">
        <v>7443</v>
      </c>
      <c r="D58" s="792"/>
      <c r="E58" s="788" t="s">
        <v>7444</v>
      </c>
      <c r="F58" s="788"/>
      <c r="G58" s="788"/>
    </row>
    <row r="59" spans="1:7" x14ac:dyDescent="0.2">
      <c r="A59" s="738" t="s">
        <v>7491</v>
      </c>
      <c r="B59" s="752" t="s">
        <v>7492</v>
      </c>
      <c r="C59" s="785">
        <v>201.89</v>
      </c>
      <c r="D59" s="786"/>
      <c r="E59" s="787">
        <v>44630</v>
      </c>
      <c r="F59" s="788"/>
      <c r="G59" s="788"/>
    </row>
    <row r="60" spans="1:7" x14ac:dyDescent="0.2">
      <c r="A60" s="738" t="s">
        <v>7493</v>
      </c>
      <c r="B60" s="752" t="s">
        <v>7494</v>
      </c>
      <c r="C60" s="785">
        <v>275</v>
      </c>
      <c r="D60" s="786"/>
      <c r="E60" s="787">
        <v>44631</v>
      </c>
      <c r="F60" s="788"/>
      <c r="G60" s="788"/>
    </row>
    <row r="61" spans="1:7" x14ac:dyDescent="0.2">
      <c r="A61" s="738" t="s">
        <v>7495</v>
      </c>
      <c r="B61" s="752" t="s">
        <v>7496</v>
      </c>
      <c r="C61" s="791">
        <v>197.1</v>
      </c>
      <c r="D61" s="792"/>
      <c r="E61" s="787">
        <v>44634</v>
      </c>
      <c r="F61" s="788"/>
      <c r="G61" s="788"/>
    </row>
    <row r="63" spans="1:7" x14ac:dyDescent="0.2">
      <c r="A63" s="732" t="s">
        <v>130</v>
      </c>
      <c r="B63" s="747" t="s">
        <v>7183</v>
      </c>
      <c r="C63" s="732" t="s">
        <v>7184</v>
      </c>
      <c r="D63" s="789" t="s">
        <v>7439</v>
      </c>
      <c r="E63" s="789"/>
      <c r="F63" s="789"/>
      <c r="G63" s="789"/>
    </row>
    <row r="64" spans="1:7" ht="76.5" x14ac:dyDescent="0.2">
      <c r="A64" s="732">
        <v>12</v>
      </c>
      <c r="B64" s="749" t="s">
        <v>7366</v>
      </c>
      <c r="C64" s="732" t="s">
        <v>170</v>
      </c>
      <c r="D64" s="790">
        <f>AVERAGE(C66:D68)</f>
        <v>201.11</v>
      </c>
      <c r="E64" s="790"/>
      <c r="F64" s="790"/>
      <c r="G64" s="790"/>
    </row>
    <row r="65" spans="1:7" x14ac:dyDescent="0.2">
      <c r="A65" s="738" t="s">
        <v>7441</v>
      </c>
      <c r="B65" s="740" t="s">
        <v>7442</v>
      </c>
      <c r="C65" s="791" t="s">
        <v>7443</v>
      </c>
      <c r="D65" s="792"/>
      <c r="E65" s="788" t="s">
        <v>7444</v>
      </c>
      <c r="F65" s="788"/>
      <c r="G65" s="788"/>
    </row>
    <row r="66" spans="1:7" x14ac:dyDescent="0.2">
      <c r="A66" s="738" t="s">
        <v>7497</v>
      </c>
      <c r="B66" s="752" t="s">
        <v>7498</v>
      </c>
      <c r="C66" s="785">
        <v>155</v>
      </c>
      <c r="D66" s="786"/>
      <c r="E66" s="787">
        <v>44305</v>
      </c>
      <c r="F66" s="788"/>
      <c r="G66" s="788"/>
    </row>
    <row r="67" spans="1:7" x14ac:dyDescent="0.2">
      <c r="A67" s="738" t="s">
        <v>7499</v>
      </c>
      <c r="B67" s="752" t="s">
        <v>7500</v>
      </c>
      <c r="C67" s="791">
        <v>188.33</v>
      </c>
      <c r="D67" s="792"/>
      <c r="E67" s="787">
        <v>43732</v>
      </c>
      <c r="F67" s="788"/>
      <c r="G67" s="788"/>
    </row>
    <row r="68" spans="1:7" x14ac:dyDescent="0.2">
      <c r="A68" s="738" t="s">
        <v>7501</v>
      </c>
      <c r="B68" s="752" t="s">
        <v>7502</v>
      </c>
      <c r="C68" s="785">
        <v>260</v>
      </c>
      <c r="D68" s="786"/>
      <c r="E68" s="787">
        <v>44273</v>
      </c>
      <c r="F68" s="788"/>
      <c r="G68" s="788"/>
    </row>
    <row r="70" spans="1:7" x14ac:dyDescent="0.2">
      <c r="A70" s="732" t="s">
        <v>130</v>
      </c>
      <c r="B70" s="747" t="s">
        <v>7183</v>
      </c>
      <c r="C70" s="732" t="s">
        <v>7184</v>
      </c>
      <c r="D70" s="789" t="s">
        <v>7439</v>
      </c>
      <c r="E70" s="789"/>
      <c r="F70" s="789"/>
      <c r="G70" s="789"/>
    </row>
    <row r="71" spans="1:7" ht="38.25" x14ac:dyDescent="0.2">
      <c r="A71" s="732">
        <v>13</v>
      </c>
      <c r="B71" s="749" t="s">
        <v>7503</v>
      </c>
      <c r="C71" s="732" t="s">
        <v>7184</v>
      </c>
      <c r="D71" s="790">
        <f>AVERAGE(C73:D75)</f>
        <v>2648</v>
      </c>
      <c r="E71" s="790"/>
      <c r="F71" s="790"/>
      <c r="G71" s="790"/>
    </row>
    <row r="72" spans="1:7" x14ac:dyDescent="0.2">
      <c r="A72" s="738" t="s">
        <v>7441</v>
      </c>
      <c r="B72" s="740" t="s">
        <v>7442</v>
      </c>
      <c r="C72" s="791" t="s">
        <v>7443</v>
      </c>
      <c r="D72" s="792"/>
      <c r="E72" s="788" t="s">
        <v>7444</v>
      </c>
      <c r="F72" s="788"/>
      <c r="G72" s="788"/>
    </row>
    <row r="73" spans="1:7" x14ac:dyDescent="0.2">
      <c r="A73" s="738" t="s">
        <v>7504</v>
      </c>
      <c r="B73" s="752" t="s">
        <v>7505</v>
      </c>
      <c r="C73" s="785">
        <v>1950</v>
      </c>
      <c r="D73" s="786"/>
      <c r="E73" s="787">
        <v>44211</v>
      </c>
      <c r="F73" s="788"/>
      <c r="G73" s="788"/>
    </row>
    <row r="74" spans="1:7" x14ac:dyDescent="0.2">
      <c r="A74" s="738" t="s">
        <v>7506</v>
      </c>
      <c r="B74" s="752" t="s">
        <v>7507</v>
      </c>
      <c r="C74" s="785">
        <v>2950</v>
      </c>
      <c r="D74" s="786"/>
      <c r="E74" s="787">
        <v>44211</v>
      </c>
      <c r="F74" s="788"/>
      <c r="G74" s="788"/>
    </row>
    <row r="75" spans="1:7" x14ac:dyDescent="0.2">
      <c r="A75" s="738" t="s">
        <v>7508</v>
      </c>
      <c r="B75" s="752" t="s">
        <v>7509</v>
      </c>
      <c r="C75" s="785">
        <v>3044</v>
      </c>
      <c r="D75" s="786"/>
      <c r="E75" s="787">
        <v>44221</v>
      </c>
      <c r="F75" s="788"/>
      <c r="G75" s="788"/>
    </row>
    <row r="77" spans="1:7" x14ac:dyDescent="0.2">
      <c r="A77" s="732" t="s">
        <v>130</v>
      </c>
      <c r="B77" s="747" t="s">
        <v>7183</v>
      </c>
      <c r="C77" s="732" t="s">
        <v>7184</v>
      </c>
      <c r="D77" s="789" t="s">
        <v>7439</v>
      </c>
      <c r="E77" s="789"/>
      <c r="F77" s="789"/>
      <c r="G77" s="789"/>
    </row>
    <row r="78" spans="1:7" x14ac:dyDescent="0.2">
      <c r="A78" s="732">
        <v>14</v>
      </c>
      <c r="B78" s="749" t="s">
        <v>7510</v>
      </c>
      <c r="C78" s="732" t="s">
        <v>7184</v>
      </c>
      <c r="D78" s="790">
        <f>AVERAGE(C80:D82)</f>
        <v>144.59333333333333</v>
      </c>
      <c r="E78" s="790"/>
      <c r="F78" s="790"/>
      <c r="G78" s="790"/>
    </row>
    <row r="79" spans="1:7" x14ac:dyDescent="0.2">
      <c r="A79" s="738" t="s">
        <v>7441</v>
      </c>
      <c r="B79" s="740" t="s">
        <v>7442</v>
      </c>
      <c r="C79" s="791" t="s">
        <v>7443</v>
      </c>
      <c r="D79" s="792"/>
      <c r="E79" s="788" t="s">
        <v>7444</v>
      </c>
      <c r="F79" s="788"/>
      <c r="G79" s="788"/>
    </row>
    <row r="80" spans="1:7" x14ac:dyDescent="0.2">
      <c r="A80" s="753" t="s">
        <v>7511</v>
      </c>
      <c r="B80" s="752" t="s">
        <v>7512</v>
      </c>
      <c r="C80" s="785">
        <v>72.58</v>
      </c>
      <c r="D80" s="786"/>
      <c r="E80" s="787">
        <v>44631</v>
      </c>
      <c r="F80" s="788"/>
      <c r="G80" s="788"/>
    </row>
    <row r="81" spans="1:7" ht="25.5" x14ac:dyDescent="0.2">
      <c r="A81" s="738" t="s">
        <v>7513</v>
      </c>
      <c r="B81" s="752" t="s">
        <v>7514</v>
      </c>
      <c r="C81" s="791">
        <v>106.61</v>
      </c>
      <c r="D81" s="792"/>
      <c r="E81" s="787">
        <v>44631</v>
      </c>
      <c r="F81" s="788"/>
      <c r="G81" s="788"/>
    </row>
    <row r="82" spans="1:7" x14ac:dyDescent="0.2">
      <c r="A82" s="738" t="s">
        <v>7515</v>
      </c>
      <c r="B82" s="752" t="s">
        <v>7516</v>
      </c>
      <c r="C82" s="785">
        <v>254.59</v>
      </c>
      <c r="D82" s="786"/>
      <c r="E82" s="787">
        <v>44631</v>
      </c>
      <c r="F82" s="788"/>
      <c r="G82" s="788"/>
    </row>
    <row r="84" spans="1:7" x14ac:dyDescent="0.2">
      <c r="A84" s="732" t="s">
        <v>130</v>
      </c>
      <c r="B84" s="747" t="s">
        <v>7183</v>
      </c>
      <c r="C84" s="732" t="s">
        <v>7184</v>
      </c>
      <c r="D84" s="789" t="s">
        <v>7439</v>
      </c>
      <c r="E84" s="789"/>
      <c r="F84" s="789"/>
      <c r="G84" s="789"/>
    </row>
    <row r="85" spans="1:7" x14ac:dyDescent="0.2">
      <c r="A85" s="732">
        <v>15</v>
      </c>
      <c r="B85" s="749" t="s">
        <v>7412</v>
      </c>
      <c r="C85" s="732" t="s">
        <v>7184</v>
      </c>
      <c r="D85" s="790">
        <f>AVERAGE(C87:D89)</f>
        <v>47.273333333333333</v>
      </c>
      <c r="E85" s="790"/>
      <c r="F85" s="790"/>
      <c r="G85" s="790"/>
    </row>
    <row r="86" spans="1:7" x14ac:dyDescent="0.2">
      <c r="A86" s="738" t="s">
        <v>7441</v>
      </c>
      <c r="B86" s="740" t="s">
        <v>7442</v>
      </c>
      <c r="C86" s="791" t="s">
        <v>7443</v>
      </c>
      <c r="D86" s="792"/>
      <c r="E86" s="788" t="s">
        <v>7444</v>
      </c>
      <c r="F86" s="788"/>
      <c r="G86" s="788"/>
    </row>
    <row r="87" spans="1:7" x14ac:dyDescent="0.2">
      <c r="A87" s="753" t="s">
        <v>7467</v>
      </c>
      <c r="B87" s="752" t="s">
        <v>7468</v>
      </c>
      <c r="C87" s="785">
        <v>46.29</v>
      </c>
      <c r="D87" s="786"/>
      <c r="E87" s="787">
        <v>44634</v>
      </c>
      <c r="F87" s="788"/>
      <c r="G87" s="788"/>
    </row>
    <row r="88" spans="1:7" x14ac:dyDescent="0.2">
      <c r="A88" s="738" t="s">
        <v>7517</v>
      </c>
      <c r="B88" s="752" t="s">
        <v>7518</v>
      </c>
      <c r="C88" s="791">
        <v>41.38</v>
      </c>
      <c r="D88" s="792"/>
      <c r="E88" s="787">
        <v>44634</v>
      </c>
      <c r="F88" s="788"/>
      <c r="G88" s="788"/>
    </row>
    <row r="89" spans="1:7" x14ac:dyDescent="0.2">
      <c r="A89" s="738" t="s">
        <v>7485</v>
      </c>
      <c r="B89" s="752" t="s">
        <v>7519</v>
      </c>
      <c r="C89" s="785">
        <v>54.15</v>
      </c>
      <c r="D89" s="786"/>
      <c r="E89" s="787">
        <v>44634</v>
      </c>
      <c r="F89" s="788"/>
      <c r="G89" s="788"/>
    </row>
    <row r="91" spans="1:7" x14ac:dyDescent="0.2">
      <c r="A91" s="732" t="s">
        <v>130</v>
      </c>
      <c r="B91" s="747" t="s">
        <v>7183</v>
      </c>
      <c r="C91" s="732" t="s">
        <v>7184</v>
      </c>
      <c r="D91" s="789" t="s">
        <v>7439</v>
      </c>
      <c r="E91" s="789"/>
      <c r="F91" s="789"/>
      <c r="G91" s="789"/>
    </row>
    <row r="92" spans="1:7" x14ac:dyDescent="0.2">
      <c r="A92" s="732">
        <v>16</v>
      </c>
      <c r="B92" s="749" t="s">
        <v>7520</v>
      </c>
      <c r="C92" s="732" t="s">
        <v>7184</v>
      </c>
      <c r="D92" s="790">
        <f>AVERAGE(C94:D96)</f>
        <v>436.83333333333331</v>
      </c>
      <c r="E92" s="790"/>
      <c r="F92" s="790"/>
      <c r="G92" s="790"/>
    </row>
    <row r="93" spans="1:7" x14ac:dyDescent="0.2">
      <c r="A93" s="738" t="s">
        <v>7441</v>
      </c>
      <c r="B93" s="740" t="s">
        <v>7442</v>
      </c>
      <c r="C93" s="791" t="s">
        <v>7443</v>
      </c>
      <c r="D93" s="792"/>
      <c r="E93" s="788" t="s">
        <v>7444</v>
      </c>
      <c r="F93" s="788"/>
      <c r="G93" s="788"/>
    </row>
    <row r="94" spans="1:7" x14ac:dyDescent="0.2">
      <c r="A94" s="753" t="s">
        <v>7521</v>
      </c>
      <c r="B94" s="752" t="s">
        <v>7522</v>
      </c>
      <c r="C94" s="785">
        <v>430.2</v>
      </c>
      <c r="D94" s="786"/>
      <c r="E94" s="787">
        <v>44634</v>
      </c>
      <c r="F94" s="788"/>
      <c r="G94" s="788"/>
    </row>
    <row r="95" spans="1:7" x14ac:dyDescent="0.2">
      <c r="A95" s="738" t="s">
        <v>7523</v>
      </c>
      <c r="B95" s="752" t="s">
        <v>7524</v>
      </c>
      <c r="C95" s="791">
        <v>423.4</v>
      </c>
      <c r="D95" s="792"/>
      <c r="E95" s="787">
        <v>44634</v>
      </c>
      <c r="F95" s="788"/>
      <c r="G95" s="788"/>
    </row>
    <row r="96" spans="1:7" x14ac:dyDescent="0.2">
      <c r="A96" s="738" t="s">
        <v>7470</v>
      </c>
      <c r="B96" s="752" t="s">
        <v>7525</v>
      </c>
      <c r="C96" s="785">
        <v>456.9</v>
      </c>
      <c r="D96" s="786"/>
      <c r="E96" s="787">
        <v>44634</v>
      </c>
      <c r="F96" s="788"/>
      <c r="G96" s="788"/>
    </row>
    <row r="98" spans="1:7" x14ac:dyDescent="0.2">
      <c r="A98" s="732" t="s">
        <v>130</v>
      </c>
      <c r="B98" s="747" t="s">
        <v>7183</v>
      </c>
      <c r="C98" s="732" t="s">
        <v>7184</v>
      </c>
      <c r="D98" s="789" t="s">
        <v>7439</v>
      </c>
      <c r="E98" s="789"/>
      <c r="F98" s="789"/>
      <c r="G98" s="789"/>
    </row>
    <row r="99" spans="1:7" x14ac:dyDescent="0.2">
      <c r="A99" s="732">
        <v>17</v>
      </c>
      <c r="B99" s="749" t="s">
        <v>7526</v>
      </c>
      <c r="C99" s="732" t="s">
        <v>7184</v>
      </c>
      <c r="D99" s="790">
        <f>AVERAGE(C101:D103)</f>
        <v>368.1466666666667</v>
      </c>
      <c r="E99" s="790"/>
      <c r="F99" s="790"/>
      <c r="G99" s="790"/>
    </row>
    <row r="100" spans="1:7" x14ac:dyDescent="0.2">
      <c r="A100" s="738" t="s">
        <v>7441</v>
      </c>
      <c r="B100" s="740" t="s">
        <v>7442</v>
      </c>
      <c r="C100" s="791" t="s">
        <v>7443</v>
      </c>
      <c r="D100" s="792"/>
      <c r="E100" s="788" t="s">
        <v>7444</v>
      </c>
      <c r="F100" s="788"/>
      <c r="G100" s="788"/>
    </row>
    <row r="101" spans="1:7" x14ac:dyDescent="0.2">
      <c r="A101" s="753" t="s">
        <v>7527</v>
      </c>
      <c r="B101" s="752" t="s">
        <v>7528</v>
      </c>
      <c r="C101" s="785">
        <v>324.89999999999998</v>
      </c>
      <c r="D101" s="786"/>
      <c r="E101" s="787">
        <v>44641</v>
      </c>
      <c r="F101" s="788"/>
      <c r="G101" s="788"/>
    </row>
    <row r="102" spans="1:7" x14ac:dyDescent="0.2">
      <c r="A102" s="738" t="s">
        <v>7485</v>
      </c>
      <c r="B102" s="752" t="s">
        <v>7519</v>
      </c>
      <c r="C102" s="785">
        <v>382.8</v>
      </c>
      <c r="D102" s="786"/>
      <c r="E102" s="787">
        <v>44641</v>
      </c>
      <c r="F102" s="788"/>
      <c r="G102" s="788"/>
    </row>
    <row r="103" spans="1:7" x14ac:dyDescent="0.2">
      <c r="A103" s="738" t="s">
        <v>7529</v>
      </c>
      <c r="B103" s="752" t="s">
        <v>7530</v>
      </c>
      <c r="C103" s="785">
        <v>396.74</v>
      </c>
      <c r="D103" s="786"/>
      <c r="E103" s="787">
        <v>44641</v>
      </c>
      <c r="F103" s="788"/>
      <c r="G103" s="788"/>
    </row>
  </sheetData>
  <mergeCells count="148">
    <mergeCell ref="D1:G1"/>
    <mergeCell ref="D2:G2"/>
    <mergeCell ref="C3:D3"/>
    <mergeCell ref="E3:G3"/>
    <mergeCell ref="C4:D4"/>
    <mergeCell ref="E4:G4"/>
    <mergeCell ref="C10:D10"/>
    <mergeCell ref="E10:G10"/>
    <mergeCell ref="C11:D11"/>
    <mergeCell ref="E11:G11"/>
    <mergeCell ref="C12:D12"/>
    <mergeCell ref="E12:G12"/>
    <mergeCell ref="C5:D5"/>
    <mergeCell ref="E5:G5"/>
    <mergeCell ref="C6:D6"/>
    <mergeCell ref="E6:G6"/>
    <mergeCell ref="D8:G8"/>
    <mergeCell ref="D9:G9"/>
    <mergeCell ref="C18:D18"/>
    <mergeCell ref="E18:G18"/>
    <mergeCell ref="C19:D19"/>
    <mergeCell ref="E19:G19"/>
    <mergeCell ref="C20:D20"/>
    <mergeCell ref="E20:G20"/>
    <mergeCell ref="C13:D13"/>
    <mergeCell ref="E13:G13"/>
    <mergeCell ref="D15:G15"/>
    <mergeCell ref="D16:G16"/>
    <mergeCell ref="C17:D17"/>
    <mergeCell ref="E17:G17"/>
    <mergeCell ref="C26:D26"/>
    <mergeCell ref="E26:G26"/>
    <mergeCell ref="D28:G28"/>
    <mergeCell ref="D29:G29"/>
    <mergeCell ref="C30:D30"/>
    <mergeCell ref="E30:G30"/>
    <mergeCell ref="C21:D21"/>
    <mergeCell ref="E21:G21"/>
    <mergeCell ref="D23:G23"/>
    <mergeCell ref="D24:G24"/>
    <mergeCell ref="C25:D25"/>
    <mergeCell ref="E25:G25"/>
    <mergeCell ref="D35:G35"/>
    <mergeCell ref="D36:G36"/>
    <mergeCell ref="C37:D37"/>
    <mergeCell ref="E37:G37"/>
    <mergeCell ref="C38:D38"/>
    <mergeCell ref="E38:G38"/>
    <mergeCell ref="C31:D31"/>
    <mergeCell ref="E31:G31"/>
    <mergeCell ref="C32:D32"/>
    <mergeCell ref="E32:G32"/>
    <mergeCell ref="C33:D33"/>
    <mergeCell ref="E33:G33"/>
    <mergeCell ref="C44:D44"/>
    <mergeCell ref="E44:G44"/>
    <mergeCell ref="C45:D45"/>
    <mergeCell ref="E45:G45"/>
    <mergeCell ref="C46:D46"/>
    <mergeCell ref="E46:G46"/>
    <mergeCell ref="C39:D39"/>
    <mergeCell ref="E39:G39"/>
    <mergeCell ref="C40:D40"/>
    <mergeCell ref="E40:G40"/>
    <mergeCell ref="D42:G42"/>
    <mergeCell ref="D43:G43"/>
    <mergeCell ref="C52:D52"/>
    <mergeCell ref="E52:G52"/>
    <mergeCell ref="C53:D53"/>
    <mergeCell ref="E53:G53"/>
    <mergeCell ref="C54:D54"/>
    <mergeCell ref="E54:G54"/>
    <mergeCell ref="C47:D47"/>
    <mergeCell ref="E47:G47"/>
    <mergeCell ref="D49:G49"/>
    <mergeCell ref="D50:G50"/>
    <mergeCell ref="C51:D51"/>
    <mergeCell ref="E51:G51"/>
    <mergeCell ref="C60:D60"/>
    <mergeCell ref="E60:G60"/>
    <mergeCell ref="C61:D61"/>
    <mergeCell ref="E61:G61"/>
    <mergeCell ref="D63:G63"/>
    <mergeCell ref="D64:G64"/>
    <mergeCell ref="D56:G56"/>
    <mergeCell ref="D57:G57"/>
    <mergeCell ref="C58:D58"/>
    <mergeCell ref="E58:G58"/>
    <mergeCell ref="C59:D59"/>
    <mergeCell ref="E59:G59"/>
    <mergeCell ref="C68:D68"/>
    <mergeCell ref="E68:G68"/>
    <mergeCell ref="D70:G70"/>
    <mergeCell ref="D71:G71"/>
    <mergeCell ref="C72:D72"/>
    <mergeCell ref="E72:G72"/>
    <mergeCell ref="C65:D65"/>
    <mergeCell ref="E65:G65"/>
    <mergeCell ref="C66:D66"/>
    <mergeCell ref="E66:G66"/>
    <mergeCell ref="C67:D67"/>
    <mergeCell ref="E67:G67"/>
    <mergeCell ref="D77:G77"/>
    <mergeCell ref="D78:G78"/>
    <mergeCell ref="C79:D79"/>
    <mergeCell ref="E79:G79"/>
    <mergeCell ref="C80:D80"/>
    <mergeCell ref="E80:G80"/>
    <mergeCell ref="C73:D73"/>
    <mergeCell ref="E73:G73"/>
    <mergeCell ref="C74:D74"/>
    <mergeCell ref="E74:G74"/>
    <mergeCell ref="C75:D75"/>
    <mergeCell ref="E75:G75"/>
    <mergeCell ref="C86:D86"/>
    <mergeCell ref="E86:G86"/>
    <mergeCell ref="C87:D87"/>
    <mergeCell ref="E87:G87"/>
    <mergeCell ref="C88:D88"/>
    <mergeCell ref="E88:G88"/>
    <mergeCell ref="C81:D81"/>
    <mergeCell ref="E81:G81"/>
    <mergeCell ref="C82:D82"/>
    <mergeCell ref="E82:G82"/>
    <mergeCell ref="D84:G84"/>
    <mergeCell ref="D85:G85"/>
    <mergeCell ref="C94:D94"/>
    <mergeCell ref="E94:G94"/>
    <mergeCell ref="C95:D95"/>
    <mergeCell ref="E95:G95"/>
    <mergeCell ref="C96:D96"/>
    <mergeCell ref="E96:G96"/>
    <mergeCell ref="C89:D89"/>
    <mergeCell ref="E89:G89"/>
    <mergeCell ref="D91:G91"/>
    <mergeCell ref="D92:G92"/>
    <mergeCell ref="C93:D93"/>
    <mergeCell ref="E93:G93"/>
    <mergeCell ref="C102:D102"/>
    <mergeCell ref="E102:G102"/>
    <mergeCell ref="C103:D103"/>
    <mergeCell ref="E103:G103"/>
    <mergeCell ref="D98:G98"/>
    <mergeCell ref="D99:G99"/>
    <mergeCell ref="C100:D100"/>
    <mergeCell ref="E100:G100"/>
    <mergeCell ref="C101:D101"/>
    <mergeCell ref="E101:G10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36</vt:i4>
      </vt:variant>
    </vt:vector>
  </HeadingPairs>
  <TitlesOfParts>
    <vt:vector size="46" baseType="lpstr">
      <vt:lpstr>base (2)</vt:lpstr>
      <vt:lpstr>Cronograma SFM</vt:lpstr>
      <vt:lpstr>base (3)</vt:lpstr>
      <vt:lpstr>Cronograma PAM</vt:lpstr>
      <vt:lpstr>BDI Edificação</vt:lpstr>
      <vt:lpstr>Grandes Itens</vt:lpstr>
      <vt:lpstr>Cartilha</vt:lpstr>
      <vt:lpstr>Composições</vt:lpstr>
      <vt:lpstr>Cotações</vt:lpstr>
      <vt:lpstr>composição dos itens</vt:lpstr>
      <vt:lpstr>'base (2)'!Area_de_impressao</vt:lpstr>
      <vt:lpstr>'base (3)'!Area_de_impressao</vt:lpstr>
      <vt:lpstr>'BDI Edificação'!Area_de_impressao</vt:lpstr>
      <vt:lpstr>Cartilha!Area_de_impressao</vt:lpstr>
      <vt:lpstr>'Cronograma PAM'!Area_de_impressao</vt:lpstr>
      <vt:lpstr>'Cronograma SFM'!Area_de_impressao</vt:lpstr>
      <vt:lpstr>'Grandes Itens'!Area_de_impressao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Engenharia</cp:lastModifiedBy>
  <cp:lastPrinted>2022-06-08T16:24:01Z</cp:lastPrinted>
  <dcterms:created xsi:type="dcterms:W3CDTF">2012-01-30T17:22:44Z</dcterms:created>
  <dcterms:modified xsi:type="dcterms:W3CDTF">2022-06-08T16:42:00Z</dcterms:modified>
</cp:coreProperties>
</file>